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Gabriel Eduardo\Documents\"/>
    </mc:Choice>
  </mc:AlternateContent>
  <xr:revisionPtr revIDLastSave="0" documentId="8_{6DF45CA2-3638-4752-A464-117168956C18}" xr6:coauthVersionLast="47" xr6:coauthVersionMax="47" xr10:uidLastSave="{00000000-0000-0000-0000-000000000000}"/>
  <bookViews>
    <workbookView xWindow="-110" yWindow="-110" windowWidth="19420" windowHeight="10420" xr2:uid="{326ABFB1-B2B3-408A-A068-A9B380379C96}"/>
  </bookViews>
  <sheets>
    <sheet name="◙ Banco de Dados (Tec)" sheetId="1" r:id="rId1"/>
  </sheets>
  <externalReferences>
    <externalReference r:id="rId2"/>
  </externalReferences>
  <definedNames>
    <definedName name="_56F9DC9755BA473782653E2940F9FormId">"3qZIQdENBE2kxXjjdOT21uCttFIlwEBNpDj9Qc3OutRUM0ZOR1BUUDVLNUZLR0EwT01BUFhTVVZaUS4u"</definedName>
    <definedName name="_56F9DC9755BA473782653E2940F9ResponseSheet">"Form1"</definedName>
    <definedName name="_56F9DC9755BA473782653E2940F9SourceDocId">"{07254bc2-afa9-489a-bd61-c09fe08c1eee}"</definedName>
    <definedName name="_xlnm._FilterDatabase" localSheetId="0" hidden="1">'◙ Banco de Dados (Tec)'!$G$846:$G$846</definedName>
    <definedName name="CANCELAMENTO">#REF!</definedName>
    <definedName name="PESQ.">#REF!</definedName>
    <definedName name="PESQUISA" localSheetId="0">'◙ Banco de Dados (Tec)'!#REF!</definedName>
    <definedName name="PESQUISA">#REF!</definedName>
    <definedName name="PRODUTIVIDADE">#REF!</definedName>
    <definedName name="X">#REF!</definedName>
    <definedName name="x__GoBack">[1]Contatos!#REF!</definedName>
    <definedName name="XX" localSheetId="0">'◙ Banco de Dados (Tec)'!#REF!</definedName>
    <definedName name="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M846" i="1" l="1"/>
  <c r="DL846" i="1"/>
  <c r="DK846" i="1"/>
  <c r="DJ846" i="1"/>
  <c r="DI846" i="1"/>
  <c r="DH846" i="1"/>
  <c r="DG846" i="1"/>
  <c r="DF846" i="1"/>
  <c r="DE846" i="1"/>
  <c r="DD846" i="1"/>
  <c r="DC846" i="1"/>
  <c r="DB846" i="1"/>
  <c r="DA846" i="1"/>
  <c r="CZ846" i="1"/>
  <c r="CY846" i="1"/>
  <c r="CX846" i="1"/>
  <c r="CW846" i="1"/>
  <c r="CV846" i="1"/>
  <c r="CU846" i="1"/>
  <c r="CT846" i="1"/>
  <c r="CS846" i="1"/>
  <c r="CR846" i="1"/>
  <c r="CQ846" i="1"/>
  <c r="CP846" i="1"/>
  <c r="CO846" i="1"/>
  <c r="CN846" i="1"/>
  <c r="CM846" i="1"/>
  <c r="CI846" i="1"/>
  <c r="CH846" i="1"/>
  <c r="G846" i="1"/>
  <c r="F846" i="1"/>
  <c r="E846" i="1"/>
  <c r="C846" i="1"/>
  <c r="CJ846" i="1" s="1"/>
  <c r="DM845" i="1"/>
  <c r="DL845" i="1"/>
  <c r="DK845" i="1"/>
  <c r="DJ845" i="1"/>
  <c r="DI845" i="1"/>
  <c r="DH845" i="1"/>
  <c r="DG845" i="1"/>
  <c r="DF845" i="1"/>
  <c r="DE845" i="1"/>
  <c r="DD845" i="1"/>
  <c r="DC845" i="1"/>
  <c r="DB845" i="1"/>
  <c r="DA845" i="1"/>
  <c r="CZ845" i="1"/>
  <c r="CY845" i="1"/>
  <c r="CX845" i="1"/>
  <c r="CW845" i="1"/>
  <c r="CV845" i="1"/>
  <c r="CU845" i="1"/>
  <c r="CT845" i="1"/>
  <c r="CS845" i="1"/>
  <c r="CR845" i="1"/>
  <c r="CQ845" i="1"/>
  <c r="CP845" i="1"/>
  <c r="CO845" i="1"/>
  <c r="CN845" i="1"/>
  <c r="CM845" i="1"/>
  <c r="CI845" i="1"/>
  <c r="CH845" i="1"/>
  <c r="F845" i="1"/>
  <c r="E845" i="1"/>
  <c r="C845" i="1"/>
  <c r="CJ845" i="1" s="1"/>
  <c r="DM844" i="1"/>
  <c r="DL844" i="1"/>
  <c r="DK844" i="1"/>
  <c r="DJ844" i="1"/>
  <c r="DI844" i="1"/>
  <c r="DH844" i="1"/>
  <c r="DG844" i="1"/>
  <c r="DF844" i="1"/>
  <c r="DE844" i="1"/>
  <c r="DD844" i="1"/>
  <c r="DC844" i="1"/>
  <c r="DB844" i="1"/>
  <c r="DA844" i="1"/>
  <c r="CZ844" i="1"/>
  <c r="CY844" i="1"/>
  <c r="CX844" i="1"/>
  <c r="CW844" i="1"/>
  <c r="CV844" i="1"/>
  <c r="CU844" i="1"/>
  <c r="CT844" i="1"/>
  <c r="CS844" i="1"/>
  <c r="CR844" i="1"/>
  <c r="CQ844" i="1"/>
  <c r="CP844" i="1"/>
  <c r="CO844" i="1"/>
  <c r="CN844" i="1"/>
  <c r="CM844" i="1"/>
  <c r="CJ844" i="1"/>
  <c r="CI844" i="1"/>
  <c r="CH844" i="1"/>
  <c r="G844" i="1"/>
  <c r="F844" i="1"/>
  <c r="E844" i="1"/>
  <c r="C844" i="1"/>
  <c r="DM843" i="1"/>
  <c r="DL843" i="1"/>
  <c r="DK843" i="1"/>
  <c r="DJ843" i="1"/>
  <c r="DI843" i="1"/>
  <c r="DH843" i="1"/>
  <c r="DG843" i="1"/>
  <c r="DF843" i="1"/>
  <c r="DE843" i="1"/>
  <c r="DD843" i="1"/>
  <c r="DC843" i="1"/>
  <c r="DB843" i="1"/>
  <c r="DA843" i="1"/>
  <c r="CZ843" i="1"/>
  <c r="CY843" i="1"/>
  <c r="CX843" i="1"/>
  <c r="CW843" i="1"/>
  <c r="CV843" i="1"/>
  <c r="CU843" i="1"/>
  <c r="CT843" i="1"/>
  <c r="CS843" i="1"/>
  <c r="CR843" i="1"/>
  <c r="CQ843" i="1"/>
  <c r="CP843" i="1"/>
  <c r="CO843" i="1"/>
  <c r="CN843" i="1"/>
  <c r="CM843" i="1"/>
  <c r="CI843" i="1"/>
  <c r="CH843" i="1"/>
  <c r="G843" i="1"/>
  <c r="F843" i="1"/>
  <c r="E843" i="1"/>
  <c r="C843" i="1"/>
  <c r="CJ843" i="1" s="1"/>
  <c r="DM842" i="1"/>
  <c r="DL842" i="1"/>
  <c r="DK842" i="1"/>
  <c r="DJ842" i="1"/>
  <c r="DI842" i="1"/>
  <c r="DH842" i="1"/>
  <c r="DG842" i="1"/>
  <c r="DF842" i="1"/>
  <c r="DE842" i="1"/>
  <c r="DD842" i="1"/>
  <c r="DC842" i="1"/>
  <c r="DB842" i="1"/>
  <c r="DA842" i="1"/>
  <c r="CZ842" i="1"/>
  <c r="CY842" i="1"/>
  <c r="CX842" i="1"/>
  <c r="CW842" i="1"/>
  <c r="CV842" i="1"/>
  <c r="CU842" i="1"/>
  <c r="CT842" i="1"/>
  <c r="CS842" i="1"/>
  <c r="CR842" i="1"/>
  <c r="CQ842" i="1"/>
  <c r="CP842" i="1"/>
  <c r="CO842" i="1"/>
  <c r="CN842" i="1"/>
  <c r="CM842" i="1"/>
  <c r="CI842" i="1"/>
  <c r="CH842" i="1"/>
  <c r="F842" i="1"/>
  <c r="E842" i="1"/>
  <c r="C842" i="1"/>
  <c r="CJ842" i="1" s="1"/>
  <c r="DM841" i="1"/>
  <c r="DL841" i="1"/>
  <c r="DK841" i="1"/>
  <c r="DJ841" i="1"/>
  <c r="DI841" i="1"/>
  <c r="DH841" i="1"/>
  <c r="DG841" i="1"/>
  <c r="DF841" i="1"/>
  <c r="DE841" i="1"/>
  <c r="DD841" i="1"/>
  <c r="DC841" i="1"/>
  <c r="DB841" i="1"/>
  <c r="DA841" i="1"/>
  <c r="CZ841" i="1"/>
  <c r="CY841" i="1"/>
  <c r="CX841" i="1"/>
  <c r="CW841" i="1"/>
  <c r="CV841" i="1"/>
  <c r="CU841" i="1"/>
  <c r="CT841" i="1"/>
  <c r="CS841" i="1"/>
  <c r="CR841" i="1"/>
  <c r="CQ841" i="1"/>
  <c r="CP841" i="1"/>
  <c r="CO841" i="1"/>
  <c r="CN841" i="1"/>
  <c r="CM841" i="1"/>
  <c r="CI841" i="1"/>
  <c r="CH841" i="1"/>
  <c r="F841" i="1"/>
  <c r="E841" i="1"/>
  <c r="C841" i="1"/>
  <c r="CJ841" i="1" s="1"/>
  <c r="DM840" i="1"/>
  <c r="DL840" i="1"/>
  <c r="DK840" i="1"/>
  <c r="DJ840" i="1"/>
  <c r="DI840" i="1"/>
  <c r="DH840" i="1"/>
  <c r="DG840" i="1"/>
  <c r="DF840" i="1"/>
  <c r="DE840" i="1"/>
  <c r="DD840" i="1"/>
  <c r="DC840" i="1"/>
  <c r="DB840" i="1"/>
  <c r="DA840" i="1"/>
  <c r="CZ840" i="1"/>
  <c r="CY840" i="1"/>
  <c r="CX840" i="1"/>
  <c r="CW840" i="1"/>
  <c r="CV840" i="1"/>
  <c r="CU840" i="1"/>
  <c r="CT840" i="1"/>
  <c r="CS840" i="1"/>
  <c r="CR840" i="1"/>
  <c r="CQ840" i="1"/>
  <c r="CP840" i="1"/>
  <c r="CO840" i="1"/>
  <c r="CN840" i="1"/>
  <c r="CM840" i="1"/>
  <c r="CI840" i="1"/>
  <c r="CH840" i="1"/>
  <c r="F840" i="1"/>
  <c r="E840" i="1"/>
  <c r="C840" i="1"/>
  <c r="CJ840" i="1" s="1"/>
  <c r="DM839" i="1"/>
  <c r="DL839" i="1"/>
  <c r="DK839" i="1"/>
  <c r="DJ839" i="1"/>
  <c r="DI839" i="1"/>
  <c r="DH839" i="1"/>
  <c r="DG839" i="1"/>
  <c r="DF839" i="1"/>
  <c r="DE839" i="1"/>
  <c r="DD839" i="1"/>
  <c r="DC839" i="1"/>
  <c r="DB839" i="1"/>
  <c r="DA839" i="1"/>
  <c r="CZ839" i="1"/>
  <c r="CY839" i="1"/>
  <c r="CX839" i="1"/>
  <c r="CW839" i="1"/>
  <c r="CV839" i="1"/>
  <c r="CU839" i="1"/>
  <c r="CT839" i="1"/>
  <c r="CS839" i="1"/>
  <c r="CR839" i="1"/>
  <c r="CQ839" i="1"/>
  <c r="CP839" i="1"/>
  <c r="CO839" i="1"/>
  <c r="CN839" i="1"/>
  <c r="CM839" i="1"/>
  <c r="CJ839" i="1"/>
  <c r="CI839" i="1"/>
  <c r="CH839" i="1"/>
  <c r="G839" i="1"/>
  <c r="F839" i="1"/>
  <c r="E839" i="1"/>
  <c r="C839" i="1"/>
  <c r="DM838" i="1"/>
  <c r="DL838" i="1"/>
  <c r="DK838" i="1"/>
  <c r="DJ838" i="1"/>
  <c r="DI838" i="1"/>
  <c r="DH838" i="1"/>
  <c r="DG838" i="1"/>
  <c r="DF838" i="1"/>
  <c r="DE838" i="1"/>
  <c r="DD838" i="1"/>
  <c r="DC838" i="1"/>
  <c r="DB838" i="1"/>
  <c r="DA838" i="1"/>
  <c r="CZ838" i="1"/>
  <c r="CY838" i="1"/>
  <c r="CX838" i="1"/>
  <c r="CW838" i="1"/>
  <c r="CV838" i="1"/>
  <c r="CU838" i="1"/>
  <c r="CT838" i="1"/>
  <c r="CS838" i="1"/>
  <c r="CR838" i="1"/>
  <c r="CQ838" i="1"/>
  <c r="CP838" i="1"/>
  <c r="CO838" i="1"/>
  <c r="CN838" i="1"/>
  <c r="CM838" i="1"/>
  <c r="CI838" i="1"/>
  <c r="CH838" i="1"/>
  <c r="G838" i="1"/>
  <c r="F838" i="1"/>
  <c r="E838" i="1"/>
  <c r="C838" i="1"/>
  <c r="CJ838" i="1" s="1"/>
  <c r="DM837" i="1"/>
  <c r="DL837" i="1"/>
  <c r="DK837" i="1"/>
  <c r="DJ837" i="1"/>
  <c r="DI837" i="1"/>
  <c r="DH837" i="1"/>
  <c r="DG837" i="1"/>
  <c r="DF837" i="1"/>
  <c r="DE837" i="1"/>
  <c r="DD837" i="1"/>
  <c r="DC837" i="1"/>
  <c r="DB837" i="1"/>
  <c r="DA837" i="1"/>
  <c r="CZ837" i="1"/>
  <c r="CY837" i="1"/>
  <c r="CX837" i="1"/>
  <c r="CW837" i="1"/>
  <c r="CV837" i="1"/>
  <c r="CU837" i="1"/>
  <c r="CT837" i="1"/>
  <c r="CS837" i="1"/>
  <c r="CR837" i="1"/>
  <c r="CQ837" i="1"/>
  <c r="CP837" i="1"/>
  <c r="CO837" i="1"/>
  <c r="CN837" i="1"/>
  <c r="CM837" i="1"/>
  <c r="CJ837" i="1"/>
  <c r="CI837" i="1"/>
  <c r="CH837" i="1"/>
  <c r="F837" i="1"/>
  <c r="E837" i="1"/>
  <c r="C837" i="1"/>
  <c r="DM836" i="1"/>
  <c r="DL836" i="1"/>
  <c r="DK836" i="1"/>
  <c r="DJ836" i="1"/>
  <c r="DI836" i="1"/>
  <c r="DH836" i="1"/>
  <c r="DG836" i="1"/>
  <c r="DF836" i="1"/>
  <c r="DE836" i="1"/>
  <c r="DD836" i="1"/>
  <c r="DC836" i="1"/>
  <c r="DB836" i="1"/>
  <c r="DA836" i="1"/>
  <c r="CZ836" i="1"/>
  <c r="CY836" i="1"/>
  <c r="CX836" i="1"/>
  <c r="CW836" i="1"/>
  <c r="CV836" i="1"/>
  <c r="CU836" i="1"/>
  <c r="CT836" i="1"/>
  <c r="CS836" i="1"/>
  <c r="CR836" i="1"/>
  <c r="CQ836" i="1"/>
  <c r="CP836" i="1"/>
  <c r="CO836" i="1"/>
  <c r="CN836" i="1"/>
  <c r="CM836" i="1"/>
  <c r="CI836" i="1"/>
  <c r="CH836" i="1"/>
  <c r="G836" i="1"/>
  <c r="F836" i="1"/>
  <c r="E836" i="1"/>
  <c r="C836" i="1"/>
  <c r="CJ836" i="1" s="1"/>
  <c r="DM835" i="1"/>
  <c r="DL835" i="1"/>
  <c r="DK835" i="1"/>
  <c r="DJ835" i="1"/>
  <c r="DI835" i="1"/>
  <c r="DH835" i="1"/>
  <c r="DG835" i="1"/>
  <c r="DF835" i="1"/>
  <c r="DE835" i="1"/>
  <c r="DD835" i="1"/>
  <c r="DC835" i="1"/>
  <c r="DB835" i="1"/>
  <c r="DA835" i="1"/>
  <c r="CZ835" i="1"/>
  <c r="CY835" i="1"/>
  <c r="CX835" i="1"/>
  <c r="CW835" i="1"/>
  <c r="CV835" i="1"/>
  <c r="CU835" i="1"/>
  <c r="CT835" i="1"/>
  <c r="CS835" i="1"/>
  <c r="CR835" i="1"/>
  <c r="CQ835" i="1"/>
  <c r="CP835" i="1"/>
  <c r="CO835" i="1"/>
  <c r="CN835" i="1"/>
  <c r="CM835" i="1"/>
  <c r="CJ835" i="1"/>
  <c r="CI835" i="1"/>
  <c r="CH835" i="1"/>
  <c r="G835" i="1"/>
  <c r="F835" i="1"/>
  <c r="E835" i="1"/>
  <c r="C835" i="1"/>
  <c r="DM834" i="1"/>
  <c r="DL834" i="1"/>
  <c r="DK834" i="1"/>
  <c r="DJ834" i="1"/>
  <c r="DI834" i="1"/>
  <c r="DH834" i="1"/>
  <c r="DG834" i="1"/>
  <c r="DF834" i="1"/>
  <c r="DE834" i="1"/>
  <c r="DD834" i="1"/>
  <c r="DC834" i="1"/>
  <c r="DB834" i="1"/>
  <c r="DA834" i="1"/>
  <c r="CZ834" i="1"/>
  <c r="CY834" i="1"/>
  <c r="CX834" i="1"/>
  <c r="CW834" i="1"/>
  <c r="CV834" i="1"/>
  <c r="CU834" i="1"/>
  <c r="CT834" i="1"/>
  <c r="CS834" i="1"/>
  <c r="CR834" i="1"/>
  <c r="CQ834" i="1"/>
  <c r="CP834" i="1"/>
  <c r="CO834" i="1"/>
  <c r="CN834" i="1"/>
  <c r="CM834" i="1"/>
  <c r="CI834" i="1"/>
  <c r="CH834" i="1"/>
  <c r="G834" i="1"/>
  <c r="F834" i="1"/>
  <c r="E834" i="1"/>
  <c r="C834" i="1"/>
  <c r="CJ834" i="1" s="1"/>
  <c r="DM833" i="1"/>
  <c r="DL833" i="1"/>
  <c r="DK833" i="1"/>
  <c r="DJ833" i="1"/>
  <c r="DI833" i="1"/>
  <c r="DH833" i="1"/>
  <c r="DG833" i="1"/>
  <c r="DF833" i="1"/>
  <c r="DE833" i="1"/>
  <c r="DD833" i="1"/>
  <c r="DC833" i="1"/>
  <c r="DB833" i="1"/>
  <c r="DA833" i="1"/>
  <c r="CZ833" i="1"/>
  <c r="CY833" i="1"/>
  <c r="CX833" i="1"/>
  <c r="CW833" i="1"/>
  <c r="CV833" i="1"/>
  <c r="CU833" i="1"/>
  <c r="CT833" i="1"/>
  <c r="CS833" i="1"/>
  <c r="CR833" i="1"/>
  <c r="CQ833" i="1"/>
  <c r="CP833" i="1"/>
  <c r="CO833" i="1"/>
  <c r="CN833" i="1"/>
  <c r="CM833" i="1"/>
  <c r="CJ833" i="1"/>
  <c r="CI833" i="1"/>
  <c r="CH833" i="1"/>
  <c r="F833" i="1"/>
  <c r="E833" i="1"/>
  <c r="C833" i="1"/>
  <c r="DM832" i="1"/>
  <c r="DL832" i="1"/>
  <c r="DK832" i="1"/>
  <c r="DJ832" i="1"/>
  <c r="DI832" i="1"/>
  <c r="DH832" i="1"/>
  <c r="DG832" i="1"/>
  <c r="DF832" i="1"/>
  <c r="DE832" i="1"/>
  <c r="DD832" i="1"/>
  <c r="DC832" i="1"/>
  <c r="DB832" i="1"/>
  <c r="DA832" i="1"/>
  <c r="CZ832" i="1"/>
  <c r="CY832" i="1"/>
  <c r="CX832" i="1"/>
  <c r="CW832" i="1"/>
  <c r="CV832" i="1"/>
  <c r="CU832" i="1"/>
  <c r="CT832" i="1"/>
  <c r="CS832" i="1"/>
  <c r="CR832" i="1"/>
  <c r="CQ832" i="1"/>
  <c r="CP832" i="1"/>
  <c r="CO832" i="1"/>
  <c r="CN832" i="1"/>
  <c r="CM832" i="1"/>
  <c r="CJ832" i="1"/>
  <c r="CI832" i="1"/>
  <c r="CH832" i="1"/>
  <c r="G832" i="1"/>
  <c r="F832" i="1"/>
  <c r="E832" i="1"/>
  <c r="C832" i="1"/>
  <c r="DM831" i="1"/>
  <c r="DL831" i="1"/>
  <c r="DK831" i="1"/>
  <c r="DJ831" i="1"/>
  <c r="DI831" i="1"/>
  <c r="DH831" i="1"/>
  <c r="DG831" i="1"/>
  <c r="DF831" i="1"/>
  <c r="DE831" i="1"/>
  <c r="DD831" i="1"/>
  <c r="DC831" i="1"/>
  <c r="DB831" i="1"/>
  <c r="DA831" i="1"/>
  <c r="CZ831" i="1"/>
  <c r="CY831" i="1"/>
  <c r="CX831" i="1"/>
  <c r="CW831" i="1"/>
  <c r="CV831" i="1"/>
  <c r="CU831" i="1"/>
  <c r="CT831" i="1"/>
  <c r="CS831" i="1"/>
  <c r="CR831" i="1"/>
  <c r="CQ831" i="1"/>
  <c r="CP831" i="1"/>
  <c r="CO831" i="1"/>
  <c r="CN831" i="1"/>
  <c r="CM831" i="1"/>
  <c r="CI831" i="1"/>
  <c r="CH831" i="1"/>
  <c r="F831" i="1"/>
  <c r="E831" i="1"/>
  <c r="C831" i="1"/>
  <c r="CJ831" i="1" s="1"/>
  <c r="DM830" i="1"/>
  <c r="DL830" i="1"/>
  <c r="DK830" i="1"/>
  <c r="DJ830" i="1"/>
  <c r="DI830" i="1"/>
  <c r="DH830" i="1"/>
  <c r="DG830" i="1"/>
  <c r="DF830" i="1"/>
  <c r="DE830" i="1"/>
  <c r="DD830" i="1"/>
  <c r="DC830" i="1"/>
  <c r="DB830" i="1"/>
  <c r="DA830" i="1"/>
  <c r="CZ830" i="1"/>
  <c r="CY830" i="1"/>
  <c r="CX830" i="1"/>
  <c r="CW830" i="1"/>
  <c r="CV830" i="1"/>
  <c r="CU830" i="1"/>
  <c r="CT830" i="1"/>
  <c r="CS830" i="1"/>
  <c r="CR830" i="1"/>
  <c r="CQ830" i="1"/>
  <c r="CP830" i="1"/>
  <c r="CO830" i="1"/>
  <c r="CN830" i="1"/>
  <c r="CM830" i="1"/>
  <c r="CI830" i="1"/>
  <c r="CH830" i="1"/>
  <c r="F830" i="1"/>
  <c r="E830" i="1"/>
  <c r="C830" i="1"/>
  <c r="CJ830" i="1" s="1"/>
  <c r="DM829" i="1"/>
  <c r="DL829" i="1"/>
  <c r="DK829" i="1"/>
  <c r="DJ829" i="1"/>
  <c r="DI829" i="1"/>
  <c r="DH829" i="1"/>
  <c r="DG829" i="1"/>
  <c r="DF829" i="1"/>
  <c r="DE829" i="1"/>
  <c r="DD829" i="1"/>
  <c r="DC829" i="1"/>
  <c r="DB829" i="1"/>
  <c r="DA829" i="1"/>
  <c r="CZ829" i="1"/>
  <c r="CY829" i="1"/>
  <c r="CX829" i="1"/>
  <c r="CW829" i="1"/>
  <c r="CV829" i="1"/>
  <c r="CU829" i="1"/>
  <c r="CT829" i="1"/>
  <c r="CS829" i="1"/>
  <c r="CR829" i="1"/>
  <c r="CQ829" i="1"/>
  <c r="CP829" i="1"/>
  <c r="CO829" i="1"/>
  <c r="CN829" i="1"/>
  <c r="CM829" i="1"/>
  <c r="CJ829" i="1"/>
  <c r="CI829" i="1"/>
  <c r="CH829" i="1"/>
  <c r="F829" i="1"/>
  <c r="E829" i="1"/>
  <c r="C829" i="1"/>
  <c r="DM828" i="1"/>
  <c r="DL828" i="1"/>
  <c r="DK828" i="1"/>
  <c r="DJ828" i="1"/>
  <c r="DI828" i="1"/>
  <c r="DH828" i="1"/>
  <c r="DG828" i="1"/>
  <c r="DF828" i="1"/>
  <c r="DE828" i="1"/>
  <c r="DD828" i="1"/>
  <c r="DC828" i="1"/>
  <c r="DB828" i="1"/>
  <c r="DA828" i="1"/>
  <c r="CZ828" i="1"/>
  <c r="CY828" i="1"/>
  <c r="CX828" i="1"/>
  <c r="CW828" i="1"/>
  <c r="CV828" i="1"/>
  <c r="CU828" i="1"/>
  <c r="CT828" i="1"/>
  <c r="CS828" i="1"/>
  <c r="CR828" i="1"/>
  <c r="CQ828" i="1"/>
  <c r="CP828" i="1"/>
  <c r="CO828" i="1"/>
  <c r="CN828" i="1"/>
  <c r="CM828" i="1"/>
  <c r="CJ828" i="1"/>
  <c r="CI828" i="1"/>
  <c r="CH828" i="1"/>
  <c r="F828" i="1"/>
  <c r="E828" i="1"/>
  <c r="C828" i="1"/>
  <c r="DM827" i="1"/>
  <c r="DL827" i="1"/>
  <c r="DK827" i="1"/>
  <c r="DJ827" i="1"/>
  <c r="DI827" i="1"/>
  <c r="DH827" i="1"/>
  <c r="DG827" i="1"/>
  <c r="DF827" i="1"/>
  <c r="DE827" i="1"/>
  <c r="DD827" i="1"/>
  <c r="DC827" i="1"/>
  <c r="DB827" i="1"/>
  <c r="DA827" i="1"/>
  <c r="CZ827" i="1"/>
  <c r="CY827" i="1"/>
  <c r="CX827" i="1"/>
  <c r="CW827" i="1"/>
  <c r="CV827" i="1"/>
  <c r="CU827" i="1"/>
  <c r="CT827" i="1"/>
  <c r="CS827" i="1"/>
  <c r="CR827" i="1"/>
  <c r="CQ827" i="1"/>
  <c r="CP827" i="1"/>
  <c r="CO827" i="1"/>
  <c r="CN827" i="1"/>
  <c r="CM827" i="1"/>
  <c r="CJ827" i="1"/>
  <c r="CI827" i="1"/>
  <c r="CH827" i="1"/>
  <c r="F827" i="1"/>
  <c r="E827" i="1"/>
  <c r="C827" i="1"/>
  <c r="DM826" i="1"/>
  <c r="DL826" i="1"/>
  <c r="DK826" i="1"/>
  <c r="DJ826" i="1"/>
  <c r="DI826" i="1"/>
  <c r="DH826" i="1"/>
  <c r="DG826" i="1"/>
  <c r="DF826" i="1"/>
  <c r="DE826" i="1"/>
  <c r="DD826" i="1"/>
  <c r="DC826" i="1"/>
  <c r="DB826" i="1"/>
  <c r="DA826" i="1"/>
  <c r="CZ826" i="1"/>
  <c r="CY826" i="1"/>
  <c r="CX826" i="1"/>
  <c r="CW826" i="1"/>
  <c r="CV826" i="1"/>
  <c r="CU826" i="1"/>
  <c r="CT826" i="1"/>
  <c r="CS826" i="1"/>
  <c r="CR826" i="1"/>
  <c r="CQ826" i="1"/>
  <c r="CP826" i="1"/>
  <c r="CO826" i="1"/>
  <c r="CN826" i="1"/>
  <c r="CM826" i="1"/>
  <c r="CJ826" i="1"/>
  <c r="CI826" i="1"/>
  <c r="CH826" i="1"/>
  <c r="G826" i="1"/>
  <c r="F826" i="1"/>
  <c r="E826" i="1"/>
  <c r="C826" i="1"/>
  <c r="DM825" i="1"/>
  <c r="DL825" i="1"/>
  <c r="DK825" i="1"/>
  <c r="DJ825" i="1"/>
  <c r="DI825" i="1"/>
  <c r="DH825" i="1"/>
  <c r="DG825" i="1"/>
  <c r="DF825" i="1"/>
  <c r="DE825" i="1"/>
  <c r="DD825" i="1"/>
  <c r="DC825" i="1"/>
  <c r="DB825" i="1"/>
  <c r="DA825" i="1"/>
  <c r="CZ825" i="1"/>
  <c r="CY825" i="1"/>
  <c r="CX825" i="1"/>
  <c r="CW825" i="1"/>
  <c r="CV825" i="1"/>
  <c r="CU825" i="1"/>
  <c r="CT825" i="1"/>
  <c r="CS825" i="1"/>
  <c r="CR825" i="1"/>
  <c r="CQ825" i="1"/>
  <c r="CP825" i="1"/>
  <c r="CO825" i="1"/>
  <c r="CN825" i="1"/>
  <c r="CM825" i="1"/>
  <c r="CI825" i="1"/>
  <c r="CH825" i="1"/>
  <c r="G825" i="1"/>
  <c r="F825" i="1"/>
  <c r="E825" i="1"/>
  <c r="C825" i="1"/>
  <c r="CJ825" i="1" s="1"/>
  <c r="DM824" i="1"/>
  <c r="DL824" i="1"/>
  <c r="DK824" i="1"/>
  <c r="DJ824" i="1"/>
  <c r="DI824" i="1"/>
  <c r="DH824" i="1"/>
  <c r="DG824" i="1"/>
  <c r="DF824" i="1"/>
  <c r="DE824" i="1"/>
  <c r="DD824" i="1"/>
  <c r="DC824" i="1"/>
  <c r="DB824" i="1"/>
  <c r="DA824" i="1"/>
  <c r="CZ824" i="1"/>
  <c r="CY824" i="1"/>
  <c r="CX824" i="1"/>
  <c r="CW824" i="1"/>
  <c r="CV824" i="1"/>
  <c r="CU824" i="1"/>
  <c r="CT824" i="1"/>
  <c r="CS824" i="1"/>
  <c r="CR824" i="1"/>
  <c r="CQ824" i="1"/>
  <c r="CP824" i="1"/>
  <c r="CO824" i="1"/>
  <c r="CN824" i="1"/>
  <c r="CM824" i="1"/>
  <c r="CI824" i="1"/>
  <c r="CH824" i="1"/>
  <c r="F824" i="1"/>
  <c r="E824" i="1"/>
  <c r="C824" i="1"/>
  <c r="CJ824" i="1" s="1"/>
  <c r="DM823" i="1"/>
  <c r="DL823" i="1"/>
  <c r="DK823" i="1"/>
  <c r="DJ823" i="1"/>
  <c r="DI823" i="1"/>
  <c r="DH823" i="1"/>
  <c r="DG823" i="1"/>
  <c r="DF823" i="1"/>
  <c r="DE823" i="1"/>
  <c r="DD823" i="1"/>
  <c r="DC823" i="1"/>
  <c r="DB823" i="1"/>
  <c r="DA823" i="1"/>
  <c r="CZ823" i="1"/>
  <c r="CY823" i="1"/>
  <c r="CX823" i="1"/>
  <c r="CW823" i="1"/>
  <c r="CV823" i="1"/>
  <c r="CU823" i="1"/>
  <c r="CT823" i="1"/>
  <c r="CS823" i="1"/>
  <c r="CR823" i="1"/>
  <c r="CQ823" i="1"/>
  <c r="CP823" i="1"/>
  <c r="CO823" i="1"/>
  <c r="CN823" i="1"/>
  <c r="CM823" i="1"/>
  <c r="CJ823" i="1"/>
  <c r="CI823" i="1"/>
  <c r="CH823" i="1"/>
  <c r="G823" i="1"/>
  <c r="F823" i="1"/>
  <c r="E823" i="1"/>
  <c r="C823" i="1"/>
  <c r="DM822" i="1"/>
  <c r="DL822" i="1"/>
  <c r="DK822" i="1"/>
  <c r="DJ822" i="1"/>
  <c r="DI822" i="1"/>
  <c r="DH822" i="1"/>
  <c r="DG822" i="1"/>
  <c r="DF822" i="1"/>
  <c r="DE822" i="1"/>
  <c r="DD822" i="1"/>
  <c r="DC822" i="1"/>
  <c r="DB822" i="1"/>
  <c r="DA822" i="1"/>
  <c r="CZ822" i="1"/>
  <c r="CY822" i="1"/>
  <c r="CX822" i="1"/>
  <c r="CW822" i="1"/>
  <c r="CV822" i="1"/>
  <c r="CU822" i="1"/>
  <c r="CT822" i="1"/>
  <c r="CS822" i="1"/>
  <c r="CR822" i="1"/>
  <c r="CQ822" i="1"/>
  <c r="CP822" i="1"/>
  <c r="CO822" i="1"/>
  <c r="CN822" i="1"/>
  <c r="CM822" i="1"/>
  <c r="CI822" i="1"/>
  <c r="CH822" i="1"/>
  <c r="F822" i="1"/>
  <c r="E822" i="1"/>
  <c r="C822" i="1"/>
  <c r="CJ822" i="1" s="1"/>
  <c r="DM821" i="1"/>
  <c r="DL821" i="1"/>
  <c r="DK821" i="1"/>
  <c r="DJ821" i="1"/>
  <c r="DI821" i="1"/>
  <c r="DH821" i="1"/>
  <c r="DG821" i="1"/>
  <c r="DF821" i="1"/>
  <c r="DE821" i="1"/>
  <c r="DD821" i="1"/>
  <c r="DC821" i="1"/>
  <c r="DB821" i="1"/>
  <c r="DA821" i="1"/>
  <c r="CZ821" i="1"/>
  <c r="CY821" i="1"/>
  <c r="CX821" i="1"/>
  <c r="CW821" i="1"/>
  <c r="CV821" i="1"/>
  <c r="CU821" i="1"/>
  <c r="CT821" i="1"/>
  <c r="CS821" i="1"/>
  <c r="CR821" i="1"/>
  <c r="CQ821" i="1"/>
  <c r="CP821" i="1"/>
  <c r="CO821" i="1"/>
  <c r="CN821" i="1"/>
  <c r="CM821" i="1"/>
  <c r="CJ821" i="1"/>
  <c r="CI821" i="1"/>
  <c r="CH821" i="1"/>
  <c r="G821" i="1"/>
  <c r="F821" i="1"/>
  <c r="E821" i="1"/>
  <c r="C821" i="1"/>
  <c r="DM820" i="1"/>
  <c r="DL820" i="1"/>
  <c r="DK820" i="1"/>
  <c r="DJ820" i="1"/>
  <c r="DI820" i="1"/>
  <c r="DH820" i="1"/>
  <c r="DG820" i="1"/>
  <c r="DF820" i="1"/>
  <c r="DE820" i="1"/>
  <c r="DD820" i="1"/>
  <c r="DC820" i="1"/>
  <c r="DB820" i="1"/>
  <c r="DA820" i="1"/>
  <c r="CZ820" i="1"/>
  <c r="CY820" i="1"/>
  <c r="CX820" i="1"/>
  <c r="CW820" i="1"/>
  <c r="CV820" i="1"/>
  <c r="CU820" i="1"/>
  <c r="CT820" i="1"/>
  <c r="CS820" i="1"/>
  <c r="CR820" i="1"/>
  <c r="CQ820" i="1"/>
  <c r="CP820" i="1"/>
  <c r="CO820" i="1"/>
  <c r="CN820" i="1"/>
  <c r="CM820" i="1"/>
  <c r="CI820" i="1"/>
  <c r="CH820" i="1"/>
  <c r="F820" i="1"/>
  <c r="E820" i="1"/>
  <c r="C820" i="1"/>
  <c r="CJ820" i="1" s="1"/>
  <c r="DM819" i="1"/>
  <c r="DL819" i="1"/>
  <c r="DK819" i="1"/>
  <c r="DJ819" i="1"/>
  <c r="DI819" i="1"/>
  <c r="DH819" i="1"/>
  <c r="DG819" i="1"/>
  <c r="DF819" i="1"/>
  <c r="DE819" i="1"/>
  <c r="DD819" i="1"/>
  <c r="DC819" i="1"/>
  <c r="DB819" i="1"/>
  <c r="DA819" i="1"/>
  <c r="CZ819" i="1"/>
  <c r="CY819" i="1"/>
  <c r="CX819" i="1"/>
  <c r="CW819" i="1"/>
  <c r="CV819" i="1"/>
  <c r="CU819" i="1"/>
  <c r="CT819" i="1"/>
  <c r="CS819" i="1"/>
  <c r="CR819" i="1"/>
  <c r="CQ819" i="1"/>
  <c r="CP819" i="1"/>
  <c r="CO819" i="1"/>
  <c r="CN819" i="1"/>
  <c r="CM819" i="1"/>
  <c r="CI819" i="1"/>
  <c r="CH819" i="1"/>
  <c r="F819" i="1"/>
  <c r="E819" i="1"/>
  <c r="C819" i="1"/>
  <c r="CJ819" i="1" s="1"/>
  <c r="DM818" i="1"/>
  <c r="DL818" i="1"/>
  <c r="DK818" i="1"/>
  <c r="DJ818" i="1"/>
  <c r="DI818" i="1"/>
  <c r="DH818" i="1"/>
  <c r="DG818" i="1"/>
  <c r="DF818" i="1"/>
  <c r="DE818" i="1"/>
  <c r="DD818" i="1"/>
  <c r="DC818" i="1"/>
  <c r="DB818" i="1"/>
  <c r="DA818" i="1"/>
  <c r="CZ818" i="1"/>
  <c r="CY818" i="1"/>
  <c r="CX818" i="1"/>
  <c r="CW818" i="1"/>
  <c r="CV818" i="1"/>
  <c r="CU818" i="1"/>
  <c r="CT818" i="1"/>
  <c r="CS818" i="1"/>
  <c r="CR818" i="1"/>
  <c r="CQ818" i="1"/>
  <c r="CP818" i="1"/>
  <c r="CO818" i="1"/>
  <c r="CN818" i="1"/>
  <c r="CM818" i="1"/>
  <c r="CI818" i="1"/>
  <c r="CH818" i="1"/>
  <c r="F818" i="1"/>
  <c r="E818" i="1"/>
  <c r="C818" i="1"/>
  <c r="CJ818" i="1" s="1"/>
  <c r="DM817" i="1"/>
  <c r="DL817" i="1"/>
  <c r="DK817" i="1"/>
  <c r="DJ817" i="1"/>
  <c r="DI817" i="1"/>
  <c r="DH817" i="1"/>
  <c r="DG817" i="1"/>
  <c r="DF817" i="1"/>
  <c r="DE817" i="1"/>
  <c r="DD817" i="1"/>
  <c r="DC817" i="1"/>
  <c r="DB817" i="1"/>
  <c r="DA817" i="1"/>
  <c r="CZ817" i="1"/>
  <c r="CY817" i="1"/>
  <c r="CX817" i="1"/>
  <c r="CW817" i="1"/>
  <c r="CV817" i="1"/>
  <c r="CU817" i="1"/>
  <c r="CT817" i="1"/>
  <c r="CS817" i="1"/>
  <c r="CR817" i="1"/>
  <c r="CQ817" i="1"/>
  <c r="CP817" i="1"/>
  <c r="CO817" i="1"/>
  <c r="CN817" i="1"/>
  <c r="CM817" i="1"/>
  <c r="CJ817" i="1"/>
  <c r="CI817" i="1"/>
  <c r="CH817" i="1"/>
  <c r="F817" i="1"/>
  <c r="E817" i="1"/>
  <c r="C817" i="1"/>
  <c r="DM816" i="1"/>
  <c r="DL816" i="1"/>
  <c r="DK816" i="1"/>
  <c r="DJ816" i="1"/>
  <c r="DI816" i="1"/>
  <c r="DH816" i="1"/>
  <c r="DG816" i="1"/>
  <c r="DF816" i="1"/>
  <c r="DE816" i="1"/>
  <c r="DD816" i="1"/>
  <c r="DC816" i="1"/>
  <c r="DB816" i="1"/>
  <c r="DA816" i="1"/>
  <c r="CZ816" i="1"/>
  <c r="CY816" i="1"/>
  <c r="CX816" i="1"/>
  <c r="CW816" i="1"/>
  <c r="CV816" i="1"/>
  <c r="CU816" i="1"/>
  <c r="CT816" i="1"/>
  <c r="CS816" i="1"/>
  <c r="CR816" i="1"/>
  <c r="CQ816" i="1"/>
  <c r="CP816" i="1"/>
  <c r="CO816" i="1"/>
  <c r="CN816" i="1"/>
  <c r="CM816" i="1"/>
  <c r="CJ816" i="1"/>
  <c r="CI816" i="1"/>
  <c r="CH816" i="1"/>
  <c r="G816" i="1"/>
  <c r="F816" i="1"/>
  <c r="E816" i="1"/>
  <c r="C816" i="1"/>
  <c r="DM815" i="1"/>
  <c r="DL815" i="1"/>
  <c r="DK815" i="1"/>
  <c r="DJ815" i="1"/>
  <c r="DI815" i="1"/>
  <c r="DH815" i="1"/>
  <c r="DG815" i="1"/>
  <c r="DF815" i="1"/>
  <c r="DE815" i="1"/>
  <c r="DD815" i="1"/>
  <c r="DC815" i="1"/>
  <c r="DB815" i="1"/>
  <c r="DA815" i="1"/>
  <c r="CZ815" i="1"/>
  <c r="CY815" i="1"/>
  <c r="CX815" i="1"/>
  <c r="CW815" i="1"/>
  <c r="CV815" i="1"/>
  <c r="CU815" i="1"/>
  <c r="CT815" i="1"/>
  <c r="CS815" i="1"/>
  <c r="CR815" i="1"/>
  <c r="CQ815" i="1"/>
  <c r="CP815" i="1"/>
  <c r="CO815" i="1"/>
  <c r="CN815" i="1"/>
  <c r="CM815" i="1"/>
  <c r="CJ815" i="1"/>
  <c r="CI815" i="1"/>
  <c r="CH815" i="1"/>
  <c r="F815" i="1"/>
  <c r="E815" i="1"/>
  <c r="C815" i="1"/>
  <c r="DM814" i="1"/>
  <c r="DL814" i="1"/>
  <c r="DK814" i="1"/>
  <c r="DJ814" i="1"/>
  <c r="DI814" i="1"/>
  <c r="DH814" i="1"/>
  <c r="DG814" i="1"/>
  <c r="DF814" i="1"/>
  <c r="DE814" i="1"/>
  <c r="DD814" i="1"/>
  <c r="DC814" i="1"/>
  <c r="DB814" i="1"/>
  <c r="DA814" i="1"/>
  <c r="CZ814" i="1"/>
  <c r="CY814" i="1"/>
  <c r="CX814" i="1"/>
  <c r="CW814" i="1"/>
  <c r="CV814" i="1"/>
  <c r="CU814" i="1"/>
  <c r="CT814" i="1"/>
  <c r="CS814" i="1"/>
  <c r="CR814" i="1"/>
  <c r="CQ814" i="1"/>
  <c r="CP814" i="1"/>
  <c r="CO814" i="1"/>
  <c r="CN814" i="1"/>
  <c r="CM814" i="1"/>
  <c r="CJ814" i="1"/>
  <c r="CI814" i="1"/>
  <c r="CH814" i="1"/>
  <c r="G814" i="1"/>
  <c r="F814" i="1"/>
  <c r="E814" i="1"/>
  <c r="C814" i="1"/>
  <c r="DM813" i="1"/>
  <c r="DL813" i="1"/>
  <c r="DK813" i="1"/>
  <c r="DJ813" i="1"/>
  <c r="DI813" i="1"/>
  <c r="DH813" i="1"/>
  <c r="DG813" i="1"/>
  <c r="DF813" i="1"/>
  <c r="DE813" i="1"/>
  <c r="DD813" i="1"/>
  <c r="DC813" i="1"/>
  <c r="DB813" i="1"/>
  <c r="DA813" i="1"/>
  <c r="CZ813" i="1"/>
  <c r="CY813" i="1"/>
  <c r="CX813" i="1"/>
  <c r="CW813" i="1"/>
  <c r="CV813" i="1"/>
  <c r="CU813" i="1"/>
  <c r="CT813" i="1"/>
  <c r="CS813" i="1"/>
  <c r="CR813" i="1"/>
  <c r="CQ813" i="1"/>
  <c r="CP813" i="1"/>
  <c r="CO813" i="1"/>
  <c r="CN813" i="1"/>
  <c r="CM813" i="1"/>
  <c r="CI813" i="1"/>
  <c r="CH813" i="1"/>
  <c r="F813" i="1"/>
  <c r="E813" i="1"/>
  <c r="C813" i="1"/>
  <c r="CJ813" i="1" s="1"/>
  <c r="DM812" i="1"/>
  <c r="DL812" i="1"/>
  <c r="DK812" i="1"/>
  <c r="DJ812" i="1"/>
  <c r="DI812" i="1"/>
  <c r="DH812" i="1"/>
  <c r="DG812" i="1"/>
  <c r="DF812" i="1"/>
  <c r="DE812" i="1"/>
  <c r="DD812" i="1"/>
  <c r="DC812" i="1"/>
  <c r="DB812" i="1"/>
  <c r="DA812" i="1"/>
  <c r="CZ812" i="1"/>
  <c r="CY812" i="1"/>
  <c r="CX812" i="1"/>
  <c r="CW812" i="1"/>
  <c r="CV812" i="1"/>
  <c r="CU812" i="1"/>
  <c r="CT812" i="1"/>
  <c r="CS812" i="1"/>
  <c r="CR812" i="1"/>
  <c r="CQ812" i="1"/>
  <c r="CP812" i="1"/>
  <c r="CO812" i="1"/>
  <c r="CN812" i="1"/>
  <c r="CM812" i="1"/>
  <c r="CI812" i="1"/>
  <c r="CH812" i="1"/>
  <c r="G812" i="1"/>
  <c r="F812" i="1"/>
  <c r="E812" i="1"/>
  <c r="C812" i="1"/>
  <c r="CJ812" i="1" s="1"/>
  <c r="DM811" i="1"/>
  <c r="DL811" i="1"/>
  <c r="DK811" i="1"/>
  <c r="DJ811" i="1"/>
  <c r="DI811" i="1"/>
  <c r="DH811" i="1"/>
  <c r="DG811" i="1"/>
  <c r="DF811" i="1"/>
  <c r="DE811" i="1"/>
  <c r="DD811" i="1"/>
  <c r="DC811" i="1"/>
  <c r="DB811" i="1"/>
  <c r="DA811" i="1"/>
  <c r="CZ811" i="1"/>
  <c r="CY811" i="1"/>
  <c r="CX811" i="1"/>
  <c r="CW811" i="1"/>
  <c r="CV811" i="1"/>
  <c r="CU811" i="1"/>
  <c r="CT811" i="1"/>
  <c r="CS811" i="1"/>
  <c r="CR811" i="1"/>
  <c r="CQ811" i="1"/>
  <c r="CP811" i="1"/>
  <c r="CO811" i="1"/>
  <c r="CN811" i="1"/>
  <c r="CM811" i="1"/>
  <c r="CJ811" i="1"/>
  <c r="CI811" i="1"/>
  <c r="CH811" i="1"/>
  <c r="F811" i="1"/>
  <c r="E811" i="1"/>
  <c r="C811" i="1"/>
  <c r="DM810" i="1"/>
  <c r="DL810" i="1"/>
  <c r="DK810" i="1"/>
  <c r="DJ810" i="1"/>
  <c r="DI810" i="1"/>
  <c r="DH810" i="1"/>
  <c r="DG810" i="1"/>
  <c r="DF810" i="1"/>
  <c r="DE810" i="1"/>
  <c r="DD810" i="1"/>
  <c r="DC810" i="1"/>
  <c r="DB810" i="1"/>
  <c r="DA810" i="1"/>
  <c r="CZ810" i="1"/>
  <c r="CY810" i="1"/>
  <c r="CX810" i="1"/>
  <c r="CW810" i="1"/>
  <c r="CV810" i="1"/>
  <c r="CU810" i="1"/>
  <c r="CT810" i="1"/>
  <c r="CS810" i="1"/>
  <c r="CR810" i="1"/>
  <c r="CQ810" i="1"/>
  <c r="CP810" i="1"/>
  <c r="CO810" i="1"/>
  <c r="CN810" i="1"/>
  <c r="CM810" i="1"/>
  <c r="CJ810" i="1"/>
  <c r="CI810" i="1"/>
  <c r="CH810" i="1"/>
  <c r="F810" i="1"/>
  <c r="E810" i="1"/>
  <c r="C810" i="1"/>
  <c r="DM809" i="1"/>
  <c r="DL809" i="1"/>
  <c r="DK809" i="1"/>
  <c r="DJ809" i="1"/>
  <c r="DI809" i="1"/>
  <c r="DH809" i="1"/>
  <c r="DG809" i="1"/>
  <c r="DF809" i="1"/>
  <c r="DE809" i="1"/>
  <c r="DD809" i="1"/>
  <c r="DC809" i="1"/>
  <c r="DB809" i="1"/>
  <c r="DA809" i="1"/>
  <c r="CZ809" i="1"/>
  <c r="CY809" i="1"/>
  <c r="CX809" i="1"/>
  <c r="CW809" i="1"/>
  <c r="CV809" i="1"/>
  <c r="CU809" i="1"/>
  <c r="CT809" i="1"/>
  <c r="CS809" i="1"/>
  <c r="CR809" i="1"/>
  <c r="CQ809" i="1"/>
  <c r="CP809" i="1"/>
  <c r="CO809" i="1"/>
  <c r="CN809" i="1"/>
  <c r="CM809" i="1"/>
  <c r="CJ809" i="1"/>
  <c r="CI809" i="1"/>
  <c r="CH809" i="1"/>
  <c r="G809" i="1"/>
  <c r="F809" i="1"/>
  <c r="E809" i="1"/>
  <c r="C809" i="1"/>
  <c r="DM808" i="1"/>
  <c r="DL808" i="1"/>
  <c r="DK808" i="1"/>
  <c r="DJ808" i="1"/>
  <c r="DI808" i="1"/>
  <c r="DH808" i="1"/>
  <c r="DG808" i="1"/>
  <c r="DF808" i="1"/>
  <c r="DE808" i="1"/>
  <c r="DD808" i="1"/>
  <c r="DC808" i="1"/>
  <c r="DB808" i="1"/>
  <c r="DA808" i="1"/>
  <c r="CZ808" i="1"/>
  <c r="CY808" i="1"/>
  <c r="CX808" i="1"/>
  <c r="CW808" i="1"/>
  <c r="CV808" i="1"/>
  <c r="CU808" i="1"/>
  <c r="CT808" i="1"/>
  <c r="CS808" i="1"/>
  <c r="CR808" i="1"/>
  <c r="CQ808" i="1"/>
  <c r="CP808" i="1"/>
  <c r="CO808" i="1"/>
  <c r="CN808" i="1"/>
  <c r="CM808" i="1"/>
  <c r="CI808" i="1"/>
  <c r="CH808" i="1"/>
  <c r="G808" i="1"/>
  <c r="F808" i="1"/>
  <c r="E808" i="1"/>
  <c r="C808" i="1"/>
  <c r="CJ808" i="1" s="1"/>
  <c r="DM807" i="1"/>
  <c r="DL807" i="1"/>
  <c r="DK807" i="1"/>
  <c r="DJ807" i="1"/>
  <c r="DI807" i="1"/>
  <c r="DH807" i="1"/>
  <c r="DG807" i="1"/>
  <c r="DF807" i="1"/>
  <c r="DE807" i="1"/>
  <c r="DD807" i="1"/>
  <c r="DC807" i="1"/>
  <c r="DB807" i="1"/>
  <c r="DA807" i="1"/>
  <c r="CZ807" i="1"/>
  <c r="CY807" i="1"/>
  <c r="CX807" i="1"/>
  <c r="CW807" i="1"/>
  <c r="CV807" i="1"/>
  <c r="CU807" i="1"/>
  <c r="CT807" i="1"/>
  <c r="CS807" i="1"/>
  <c r="CR807" i="1"/>
  <c r="CQ807" i="1"/>
  <c r="CP807" i="1"/>
  <c r="CO807" i="1"/>
  <c r="CN807" i="1"/>
  <c r="CM807" i="1"/>
  <c r="CI807" i="1"/>
  <c r="CH807" i="1"/>
  <c r="G807" i="1"/>
  <c r="F807" i="1"/>
  <c r="E807" i="1"/>
  <c r="C807" i="1"/>
  <c r="CJ807" i="1" s="1"/>
  <c r="DM806" i="1"/>
  <c r="DL806" i="1"/>
  <c r="DK806" i="1"/>
  <c r="DJ806" i="1"/>
  <c r="DI806" i="1"/>
  <c r="DH806" i="1"/>
  <c r="DG806" i="1"/>
  <c r="DF806" i="1"/>
  <c r="DE806" i="1"/>
  <c r="DD806" i="1"/>
  <c r="DC806" i="1"/>
  <c r="DB806" i="1"/>
  <c r="DA806" i="1"/>
  <c r="CZ806" i="1"/>
  <c r="CY806" i="1"/>
  <c r="CX806" i="1"/>
  <c r="CW806" i="1"/>
  <c r="CV806" i="1"/>
  <c r="CU806" i="1"/>
  <c r="CT806" i="1"/>
  <c r="CS806" i="1"/>
  <c r="CR806" i="1"/>
  <c r="CQ806" i="1"/>
  <c r="CP806" i="1"/>
  <c r="CO806" i="1"/>
  <c r="CN806" i="1"/>
  <c r="CM806" i="1"/>
  <c r="CJ806" i="1"/>
  <c r="CI806" i="1"/>
  <c r="CH806" i="1"/>
  <c r="F806" i="1"/>
  <c r="E806" i="1"/>
  <c r="C806" i="1"/>
  <c r="DM805" i="1"/>
  <c r="DL805" i="1"/>
  <c r="DK805" i="1"/>
  <c r="DJ805" i="1"/>
  <c r="DI805" i="1"/>
  <c r="DH805" i="1"/>
  <c r="DG805" i="1"/>
  <c r="DF805" i="1"/>
  <c r="DE805" i="1"/>
  <c r="DD805" i="1"/>
  <c r="DC805" i="1"/>
  <c r="DB805" i="1"/>
  <c r="DA805" i="1"/>
  <c r="CZ805" i="1"/>
  <c r="CY805" i="1"/>
  <c r="CX805" i="1"/>
  <c r="CW805" i="1"/>
  <c r="CV805" i="1"/>
  <c r="CU805" i="1"/>
  <c r="CT805" i="1"/>
  <c r="CS805" i="1"/>
  <c r="CR805" i="1"/>
  <c r="CQ805" i="1"/>
  <c r="CP805" i="1"/>
  <c r="CO805" i="1"/>
  <c r="CN805" i="1"/>
  <c r="CM805" i="1"/>
  <c r="CI805" i="1"/>
  <c r="CH805" i="1"/>
  <c r="G805" i="1"/>
  <c r="F805" i="1"/>
  <c r="E805" i="1"/>
  <c r="C805" i="1"/>
  <c r="CJ805" i="1" s="1"/>
  <c r="DM804" i="1"/>
  <c r="DL804" i="1"/>
  <c r="DK804" i="1"/>
  <c r="DJ804" i="1"/>
  <c r="DI804" i="1"/>
  <c r="DH804" i="1"/>
  <c r="DG804" i="1"/>
  <c r="DF804" i="1"/>
  <c r="DE804" i="1"/>
  <c r="DD804" i="1"/>
  <c r="DC804" i="1"/>
  <c r="DB804" i="1"/>
  <c r="DA804" i="1"/>
  <c r="CZ804" i="1"/>
  <c r="CY804" i="1"/>
  <c r="CX804" i="1"/>
  <c r="CW804" i="1"/>
  <c r="CV804" i="1"/>
  <c r="CU804" i="1"/>
  <c r="CT804" i="1"/>
  <c r="CS804" i="1"/>
  <c r="CR804" i="1"/>
  <c r="CQ804" i="1"/>
  <c r="CP804" i="1"/>
  <c r="CO804" i="1"/>
  <c r="CN804" i="1"/>
  <c r="CM804" i="1"/>
  <c r="CJ804" i="1"/>
  <c r="CI804" i="1"/>
  <c r="CH804" i="1"/>
  <c r="F804" i="1"/>
  <c r="E804" i="1"/>
  <c r="C804" i="1"/>
  <c r="DM803" i="1"/>
  <c r="DL803" i="1"/>
  <c r="DK803" i="1"/>
  <c r="DJ803" i="1"/>
  <c r="DI803" i="1"/>
  <c r="DH803" i="1"/>
  <c r="DG803" i="1"/>
  <c r="DF803" i="1"/>
  <c r="DE803" i="1"/>
  <c r="DD803" i="1"/>
  <c r="DC803" i="1"/>
  <c r="DB803" i="1"/>
  <c r="DA803" i="1"/>
  <c r="CZ803" i="1"/>
  <c r="CY803" i="1"/>
  <c r="CX803" i="1"/>
  <c r="CW803" i="1"/>
  <c r="CV803" i="1"/>
  <c r="CU803" i="1"/>
  <c r="CT803" i="1"/>
  <c r="CS803" i="1"/>
  <c r="CR803" i="1"/>
  <c r="CQ803" i="1"/>
  <c r="CP803" i="1"/>
  <c r="CO803" i="1"/>
  <c r="CN803" i="1"/>
  <c r="CM803" i="1"/>
  <c r="CI803" i="1"/>
  <c r="CH803" i="1"/>
  <c r="G803" i="1"/>
  <c r="F803" i="1"/>
  <c r="E803" i="1"/>
  <c r="C803" i="1"/>
  <c r="CJ803" i="1" s="1"/>
  <c r="DM802" i="1"/>
  <c r="DL802" i="1"/>
  <c r="DK802" i="1"/>
  <c r="DJ802" i="1"/>
  <c r="DI802" i="1"/>
  <c r="DH802" i="1"/>
  <c r="DG802" i="1"/>
  <c r="DF802" i="1"/>
  <c r="DE802" i="1"/>
  <c r="DD802" i="1"/>
  <c r="DC802" i="1"/>
  <c r="DB802" i="1"/>
  <c r="DA802" i="1"/>
  <c r="CZ802" i="1"/>
  <c r="CY802" i="1"/>
  <c r="CX802" i="1"/>
  <c r="CW802" i="1"/>
  <c r="CV802" i="1"/>
  <c r="CU802" i="1"/>
  <c r="CT802" i="1"/>
  <c r="CS802" i="1"/>
  <c r="CR802" i="1"/>
  <c r="CQ802" i="1"/>
  <c r="CP802" i="1"/>
  <c r="CO802" i="1"/>
  <c r="CN802" i="1"/>
  <c r="CM802" i="1"/>
  <c r="CI802" i="1"/>
  <c r="CH802" i="1"/>
  <c r="F802" i="1"/>
  <c r="E802" i="1"/>
  <c r="C802" i="1"/>
  <c r="CJ802" i="1" s="1"/>
  <c r="DM801" i="1"/>
  <c r="DL801" i="1"/>
  <c r="DK801" i="1"/>
  <c r="DJ801" i="1"/>
  <c r="DI801" i="1"/>
  <c r="DH801" i="1"/>
  <c r="DG801" i="1"/>
  <c r="DF801" i="1"/>
  <c r="DE801" i="1"/>
  <c r="DD801" i="1"/>
  <c r="DC801" i="1"/>
  <c r="DB801" i="1"/>
  <c r="DA801" i="1"/>
  <c r="CZ801" i="1"/>
  <c r="CY801" i="1"/>
  <c r="CX801" i="1"/>
  <c r="CW801" i="1"/>
  <c r="CV801" i="1"/>
  <c r="CU801" i="1"/>
  <c r="CT801" i="1"/>
  <c r="CS801" i="1"/>
  <c r="CR801" i="1"/>
  <c r="CQ801" i="1"/>
  <c r="CP801" i="1"/>
  <c r="CO801" i="1"/>
  <c r="CN801" i="1"/>
  <c r="CM801" i="1"/>
  <c r="CJ801" i="1"/>
  <c r="CI801" i="1"/>
  <c r="CH801" i="1"/>
  <c r="G801" i="1"/>
  <c r="F801" i="1"/>
  <c r="E801" i="1"/>
  <c r="C801" i="1"/>
  <c r="DM800" i="1"/>
  <c r="DL800" i="1"/>
  <c r="DK800" i="1"/>
  <c r="DJ800" i="1"/>
  <c r="DI800" i="1"/>
  <c r="DH800" i="1"/>
  <c r="DG800" i="1"/>
  <c r="DF800" i="1"/>
  <c r="DE800" i="1"/>
  <c r="DD800" i="1"/>
  <c r="DC800" i="1"/>
  <c r="DB800" i="1"/>
  <c r="DA800" i="1"/>
  <c r="CZ800" i="1"/>
  <c r="CY800" i="1"/>
  <c r="CX800" i="1"/>
  <c r="CW800" i="1"/>
  <c r="CV800" i="1"/>
  <c r="CU800" i="1"/>
  <c r="CT800" i="1"/>
  <c r="CS800" i="1"/>
  <c r="CR800" i="1"/>
  <c r="CQ800" i="1"/>
  <c r="CP800" i="1"/>
  <c r="CO800" i="1"/>
  <c r="CN800" i="1"/>
  <c r="CM800" i="1"/>
  <c r="CI800" i="1"/>
  <c r="CH800" i="1"/>
  <c r="G800" i="1"/>
  <c r="F800" i="1"/>
  <c r="E800" i="1"/>
  <c r="C800" i="1"/>
  <c r="CJ800" i="1" s="1"/>
  <c r="DM799" i="1"/>
  <c r="DL799" i="1"/>
  <c r="DK799" i="1"/>
  <c r="DJ799" i="1"/>
  <c r="DI799" i="1"/>
  <c r="DH799" i="1"/>
  <c r="DG799" i="1"/>
  <c r="DF799" i="1"/>
  <c r="DE799" i="1"/>
  <c r="DD799" i="1"/>
  <c r="DC799" i="1"/>
  <c r="DB799" i="1"/>
  <c r="DA799" i="1"/>
  <c r="CZ799" i="1"/>
  <c r="CY799" i="1"/>
  <c r="CX799" i="1"/>
  <c r="CW799" i="1"/>
  <c r="CV799" i="1"/>
  <c r="CU799" i="1"/>
  <c r="CT799" i="1"/>
  <c r="CS799" i="1"/>
  <c r="CR799" i="1"/>
  <c r="CQ799" i="1"/>
  <c r="CP799" i="1"/>
  <c r="CO799" i="1"/>
  <c r="CN799" i="1"/>
  <c r="CM799" i="1"/>
  <c r="CJ799" i="1"/>
  <c r="CI799" i="1"/>
  <c r="CH799" i="1"/>
  <c r="F799" i="1"/>
  <c r="E799" i="1"/>
  <c r="C799" i="1"/>
  <c r="DM798" i="1"/>
  <c r="DL798" i="1"/>
  <c r="DK798" i="1"/>
  <c r="DJ798" i="1"/>
  <c r="DI798" i="1"/>
  <c r="DH798" i="1"/>
  <c r="DG798" i="1"/>
  <c r="DF798" i="1"/>
  <c r="DE798" i="1"/>
  <c r="DD798" i="1"/>
  <c r="DC798" i="1"/>
  <c r="DB798" i="1"/>
  <c r="DA798" i="1"/>
  <c r="CZ798" i="1"/>
  <c r="CY798" i="1"/>
  <c r="CX798" i="1"/>
  <c r="CW798" i="1"/>
  <c r="CV798" i="1"/>
  <c r="CU798" i="1"/>
  <c r="CT798" i="1"/>
  <c r="CS798" i="1"/>
  <c r="CR798" i="1"/>
  <c r="CQ798" i="1"/>
  <c r="CP798" i="1"/>
  <c r="CO798" i="1"/>
  <c r="CN798" i="1"/>
  <c r="CM798" i="1"/>
  <c r="CI798" i="1"/>
  <c r="CH798" i="1"/>
  <c r="G798" i="1"/>
  <c r="F798" i="1"/>
  <c r="E798" i="1"/>
  <c r="C798" i="1"/>
  <c r="CJ798" i="1" s="1"/>
  <c r="DM797" i="1"/>
  <c r="DL797" i="1"/>
  <c r="DK797" i="1"/>
  <c r="DJ797" i="1"/>
  <c r="DI797" i="1"/>
  <c r="DH797" i="1"/>
  <c r="DG797" i="1"/>
  <c r="DF797" i="1"/>
  <c r="DE797" i="1"/>
  <c r="DD797" i="1"/>
  <c r="DC797" i="1"/>
  <c r="DB797" i="1"/>
  <c r="DA797" i="1"/>
  <c r="CZ797" i="1"/>
  <c r="CY797" i="1"/>
  <c r="CX797" i="1"/>
  <c r="CW797" i="1"/>
  <c r="CV797" i="1"/>
  <c r="CU797" i="1"/>
  <c r="CT797" i="1"/>
  <c r="CS797" i="1"/>
  <c r="CR797" i="1"/>
  <c r="CQ797" i="1"/>
  <c r="CP797" i="1"/>
  <c r="CO797" i="1"/>
  <c r="CN797" i="1"/>
  <c r="CM797" i="1"/>
  <c r="CI797" i="1"/>
  <c r="CH797" i="1"/>
  <c r="F797" i="1"/>
  <c r="E797" i="1"/>
  <c r="C797" i="1"/>
  <c r="CJ797" i="1" s="1"/>
  <c r="DM796" i="1"/>
  <c r="DL796" i="1"/>
  <c r="DK796" i="1"/>
  <c r="DJ796" i="1"/>
  <c r="DI796" i="1"/>
  <c r="DH796" i="1"/>
  <c r="DG796" i="1"/>
  <c r="DF796" i="1"/>
  <c r="DE796" i="1"/>
  <c r="DD796" i="1"/>
  <c r="DC796" i="1"/>
  <c r="DB796" i="1"/>
  <c r="DA796" i="1"/>
  <c r="CZ796" i="1"/>
  <c r="CY796" i="1"/>
  <c r="CX796" i="1"/>
  <c r="CW796" i="1"/>
  <c r="CV796" i="1"/>
  <c r="CU796" i="1"/>
  <c r="CT796" i="1"/>
  <c r="CS796" i="1"/>
  <c r="CR796" i="1"/>
  <c r="CQ796" i="1"/>
  <c r="CP796" i="1"/>
  <c r="CO796" i="1"/>
  <c r="CN796" i="1"/>
  <c r="CM796" i="1"/>
  <c r="CJ796" i="1"/>
  <c r="CI796" i="1"/>
  <c r="CH796" i="1"/>
  <c r="F796" i="1"/>
  <c r="E796" i="1"/>
  <c r="C796" i="1"/>
  <c r="DM795" i="1"/>
  <c r="DL795" i="1"/>
  <c r="DK795" i="1"/>
  <c r="DJ795" i="1"/>
  <c r="DI795" i="1"/>
  <c r="DH795" i="1"/>
  <c r="DG795" i="1"/>
  <c r="DF795" i="1"/>
  <c r="DE795" i="1"/>
  <c r="DD795" i="1"/>
  <c r="DC795" i="1"/>
  <c r="DB795" i="1"/>
  <c r="DA795" i="1"/>
  <c r="CZ795" i="1"/>
  <c r="CY795" i="1"/>
  <c r="CX795" i="1"/>
  <c r="CW795" i="1"/>
  <c r="CV795" i="1"/>
  <c r="CU795" i="1"/>
  <c r="CT795" i="1"/>
  <c r="CS795" i="1"/>
  <c r="CR795" i="1"/>
  <c r="CQ795" i="1"/>
  <c r="CP795" i="1"/>
  <c r="CO795" i="1"/>
  <c r="CN795" i="1"/>
  <c r="CM795" i="1"/>
  <c r="CI795" i="1"/>
  <c r="CH795" i="1"/>
  <c r="G795" i="1"/>
  <c r="F795" i="1"/>
  <c r="E795" i="1"/>
  <c r="C795" i="1"/>
  <c r="CJ795" i="1" s="1"/>
  <c r="DM794" i="1"/>
  <c r="DL794" i="1"/>
  <c r="DK794" i="1"/>
  <c r="DJ794" i="1"/>
  <c r="DI794" i="1"/>
  <c r="DH794" i="1"/>
  <c r="DG794" i="1"/>
  <c r="DF794" i="1"/>
  <c r="DE794" i="1"/>
  <c r="DD794" i="1"/>
  <c r="DC794" i="1"/>
  <c r="DB794" i="1"/>
  <c r="DA794" i="1"/>
  <c r="CZ794" i="1"/>
  <c r="CY794" i="1"/>
  <c r="CX794" i="1"/>
  <c r="CW794" i="1"/>
  <c r="CV794" i="1"/>
  <c r="CU794" i="1"/>
  <c r="CT794" i="1"/>
  <c r="CS794" i="1"/>
  <c r="CR794" i="1"/>
  <c r="CQ794" i="1"/>
  <c r="CP794" i="1"/>
  <c r="CO794" i="1"/>
  <c r="CN794" i="1"/>
  <c r="CM794" i="1"/>
  <c r="CJ794" i="1"/>
  <c r="CI794" i="1"/>
  <c r="CH794" i="1"/>
  <c r="F794" i="1"/>
  <c r="E794" i="1"/>
  <c r="C794" i="1"/>
  <c r="DM793" i="1"/>
  <c r="DL793" i="1"/>
  <c r="DK793" i="1"/>
  <c r="DJ793" i="1"/>
  <c r="DI793" i="1"/>
  <c r="DH793" i="1"/>
  <c r="DG793" i="1"/>
  <c r="DF793" i="1"/>
  <c r="DE793" i="1"/>
  <c r="DD793" i="1"/>
  <c r="DC793" i="1"/>
  <c r="DB793" i="1"/>
  <c r="DA793" i="1"/>
  <c r="CZ793" i="1"/>
  <c r="CY793" i="1"/>
  <c r="CX793" i="1"/>
  <c r="CW793" i="1"/>
  <c r="CV793" i="1"/>
  <c r="CU793" i="1"/>
  <c r="CT793" i="1"/>
  <c r="CS793" i="1"/>
  <c r="CR793" i="1"/>
  <c r="CQ793" i="1"/>
  <c r="CP793" i="1"/>
  <c r="CO793" i="1"/>
  <c r="CN793" i="1"/>
  <c r="CM793" i="1"/>
  <c r="CJ793" i="1"/>
  <c r="CI793" i="1"/>
  <c r="CH793" i="1"/>
  <c r="F793" i="1"/>
  <c r="E793" i="1"/>
  <c r="C793" i="1"/>
  <c r="DM792" i="1"/>
  <c r="DL792" i="1"/>
  <c r="DK792" i="1"/>
  <c r="DJ792" i="1"/>
  <c r="DI792" i="1"/>
  <c r="DH792" i="1"/>
  <c r="DG792" i="1"/>
  <c r="DF792" i="1"/>
  <c r="DE792" i="1"/>
  <c r="DD792" i="1"/>
  <c r="DC792" i="1"/>
  <c r="DB792" i="1"/>
  <c r="DA792" i="1"/>
  <c r="CZ792" i="1"/>
  <c r="CY792" i="1"/>
  <c r="CX792" i="1"/>
  <c r="CW792" i="1"/>
  <c r="CV792" i="1"/>
  <c r="CU792" i="1"/>
  <c r="CT792" i="1"/>
  <c r="CS792" i="1"/>
  <c r="CR792" i="1"/>
  <c r="CQ792" i="1"/>
  <c r="CP792" i="1"/>
  <c r="CO792" i="1"/>
  <c r="CN792" i="1"/>
  <c r="CM792" i="1"/>
  <c r="CI792" i="1"/>
  <c r="CH792" i="1"/>
  <c r="F792" i="1"/>
  <c r="E792" i="1"/>
  <c r="C792" i="1"/>
  <c r="CJ792" i="1" s="1"/>
  <c r="DM791" i="1"/>
  <c r="DL791" i="1"/>
  <c r="DK791" i="1"/>
  <c r="DJ791" i="1"/>
  <c r="DI791" i="1"/>
  <c r="DH791" i="1"/>
  <c r="DG791" i="1"/>
  <c r="DF791" i="1"/>
  <c r="DE791" i="1"/>
  <c r="DD791" i="1"/>
  <c r="DC791" i="1"/>
  <c r="DB791" i="1"/>
  <c r="DA791" i="1"/>
  <c r="CZ791" i="1"/>
  <c r="CY791" i="1"/>
  <c r="CX791" i="1"/>
  <c r="CW791" i="1"/>
  <c r="CV791" i="1"/>
  <c r="CU791" i="1"/>
  <c r="CT791" i="1"/>
  <c r="CS791" i="1"/>
  <c r="CR791" i="1"/>
  <c r="CQ791" i="1"/>
  <c r="CP791" i="1"/>
  <c r="CO791" i="1"/>
  <c r="CN791" i="1"/>
  <c r="CM791" i="1"/>
  <c r="CI791" i="1"/>
  <c r="CH791" i="1"/>
  <c r="F791" i="1"/>
  <c r="E791" i="1"/>
  <c r="C791" i="1"/>
  <c r="CJ791" i="1" s="1"/>
  <c r="DM790" i="1"/>
  <c r="DL790" i="1"/>
  <c r="DK790" i="1"/>
  <c r="DJ790" i="1"/>
  <c r="DI790" i="1"/>
  <c r="DH790" i="1"/>
  <c r="DG790" i="1"/>
  <c r="DF790" i="1"/>
  <c r="DE790" i="1"/>
  <c r="DD790" i="1"/>
  <c r="DC790" i="1"/>
  <c r="DB790" i="1"/>
  <c r="DA790" i="1"/>
  <c r="CZ790" i="1"/>
  <c r="CY790" i="1"/>
  <c r="CX790" i="1"/>
  <c r="CW790" i="1"/>
  <c r="CV790" i="1"/>
  <c r="CU790" i="1"/>
  <c r="CT790" i="1"/>
  <c r="CS790" i="1"/>
  <c r="CR790" i="1"/>
  <c r="CQ790" i="1"/>
  <c r="CP790" i="1"/>
  <c r="CO790" i="1"/>
  <c r="CN790" i="1"/>
  <c r="CM790" i="1"/>
  <c r="CI790" i="1"/>
  <c r="CH790" i="1"/>
  <c r="G790" i="1"/>
  <c r="F790" i="1"/>
  <c r="E790" i="1"/>
  <c r="C790" i="1"/>
  <c r="CJ790" i="1" s="1"/>
  <c r="DM789" i="1"/>
  <c r="DL789" i="1"/>
  <c r="DK789" i="1"/>
  <c r="DJ789" i="1"/>
  <c r="DI789" i="1"/>
  <c r="DH789" i="1"/>
  <c r="DG789" i="1"/>
  <c r="DF789" i="1"/>
  <c r="DE789" i="1"/>
  <c r="DD789" i="1"/>
  <c r="DC789" i="1"/>
  <c r="DB789" i="1"/>
  <c r="DA789" i="1"/>
  <c r="CZ789" i="1"/>
  <c r="CY789" i="1"/>
  <c r="CX789" i="1"/>
  <c r="CW789" i="1"/>
  <c r="CV789" i="1"/>
  <c r="CU789" i="1"/>
  <c r="CT789" i="1"/>
  <c r="CS789" i="1"/>
  <c r="CR789" i="1"/>
  <c r="CQ789" i="1"/>
  <c r="CP789" i="1"/>
  <c r="CO789" i="1"/>
  <c r="CN789" i="1"/>
  <c r="CM789" i="1"/>
  <c r="CJ789" i="1"/>
  <c r="CI789" i="1"/>
  <c r="CH789" i="1"/>
  <c r="F789" i="1"/>
  <c r="E789" i="1"/>
  <c r="C789" i="1"/>
  <c r="DM788" i="1"/>
  <c r="DL788" i="1"/>
  <c r="DK788" i="1"/>
  <c r="DJ788" i="1"/>
  <c r="DI788" i="1"/>
  <c r="DH788" i="1"/>
  <c r="DG788" i="1"/>
  <c r="DF788" i="1"/>
  <c r="DE788" i="1"/>
  <c r="DD788" i="1"/>
  <c r="DC788" i="1"/>
  <c r="DB788" i="1"/>
  <c r="DA788" i="1"/>
  <c r="CZ788" i="1"/>
  <c r="CY788" i="1"/>
  <c r="CX788" i="1"/>
  <c r="CW788" i="1"/>
  <c r="CV788" i="1"/>
  <c r="CU788" i="1"/>
  <c r="CT788" i="1"/>
  <c r="CS788" i="1"/>
  <c r="CR788" i="1"/>
  <c r="CQ788" i="1"/>
  <c r="CP788" i="1"/>
  <c r="CO788" i="1"/>
  <c r="CN788" i="1"/>
  <c r="CM788" i="1"/>
  <c r="CJ788" i="1"/>
  <c r="CI788" i="1"/>
  <c r="CH788" i="1"/>
  <c r="F788" i="1"/>
  <c r="E788" i="1"/>
  <c r="C788" i="1"/>
  <c r="DM787" i="1"/>
  <c r="DL787" i="1"/>
  <c r="DK787" i="1"/>
  <c r="DJ787" i="1"/>
  <c r="DI787" i="1"/>
  <c r="DH787" i="1"/>
  <c r="DG787" i="1"/>
  <c r="DF787" i="1"/>
  <c r="DE787" i="1"/>
  <c r="DD787" i="1"/>
  <c r="DC787" i="1"/>
  <c r="DB787" i="1"/>
  <c r="DA787" i="1"/>
  <c r="CZ787" i="1"/>
  <c r="CY787" i="1"/>
  <c r="CX787" i="1"/>
  <c r="CW787" i="1"/>
  <c r="CV787" i="1"/>
  <c r="CU787" i="1"/>
  <c r="CT787" i="1"/>
  <c r="CS787" i="1"/>
  <c r="CR787" i="1"/>
  <c r="CQ787" i="1"/>
  <c r="CP787" i="1"/>
  <c r="CO787" i="1"/>
  <c r="CN787" i="1"/>
  <c r="CM787" i="1"/>
  <c r="CJ787" i="1"/>
  <c r="CI787" i="1"/>
  <c r="CH787" i="1"/>
  <c r="G787" i="1"/>
  <c r="F787" i="1"/>
  <c r="E787" i="1"/>
  <c r="C787" i="1"/>
  <c r="DM786" i="1"/>
  <c r="DL786" i="1"/>
  <c r="DK786" i="1"/>
  <c r="DJ786" i="1"/>
  <c r="DI786" i="1"/>
  <c r="DH786" i="1"/>
  <c r="DG786" i="1"/>
  <c r="DF786" i="1"/>
  <c r="DE786" i="1"/>
  <c r="DD786" i="1"/>
  <c r="DC786" i="1"/>
  <c r="DB786" i="1"/>
  <c r="DA786" i="1"/>
  <c r="CZ786" i="1"/>
  <c r="CY786" i="1"/>
  <c r="CX786" i="1"/>
  <c r="CW786" i="1"/>
  <c r="CV786" i="1"/>
  <c r="CU786" i="1"/>
  <c r="CT786" i="1"/>
  <c r="CS786" i="1"/>
  <c r="CR786" i="1"/>
  <c r="CQ786" i="1"/>
  <c r="CP786" i="1"/>
  <c r="CO786" i="1"/>
  <c r="CN786" i="1"/>
  <c r="CM786" i="1"/>
  <c r="CI786" i="1"/>
  <c r="CH786" i="1"/>
  <c r="F786" i="1"/>
  <c r="E786" i="1"/>
  <c r="C786" i="1"/>
  <c r="CJ786" i="1" s="1"/>
  <c r="DM785" i="1"/>
  <c r="DL785" i="1"/>
  <c r="DK785" i="1"/>
  <c r="DJ785" i="1"/>
  <c r="DI785" i="1"/>
  <c r="DH785" i="1"/>
  <c r="DG785" i="1"/>
  <c r="DF785" i="1"/>
  <c r="DE785" i="1"/>
  <c r="DD785" i="1"/>
  <c r="DC785" i="1"/>
  <c r="DB785" i="1"/>
  <c r="DA785" i="1"/>
  <c r="CZ785" i="1"/>
  <c r="CY785" i="1"/>
  <c r="CX785" i="1"/>
  <c r="CW785" i="1"/>
  <c r="CV785" i="1"/>
  <c r="CU785" i="1"/>
  <c r="CT785" i="1"/>
  <c r="CS785" i="1"/>
  <c r="CR785" i="1"/>
  <c r="CQ785" i="1"/>
  <c r="CP785" i="1"/>
  <c r="CO785" i="1"/>
  <c r="CN785" i="1"/>
  <c r="CM785" i="1"/>
  <c r="CI785" i="1"/>
  <c r="CH785" i="1"/>
  <c r="G785" i="1"/>
  <c r="F785" i="1"/>
  <c r="E785" i="1"/>
  <c r="C785" i="1"/>
  <c r="CJ785" i="1" s="1"/>
  <c r="DM784" i="1"/>
  <c r="DL784" i="1"/>
  <c r="DK784" i="1"/>
  <c r="DJ784" i="1"/>
  <c r="DI784" i="1"/>
  <c r="DH784" i="1"/>
  <c r="DG784" i="1"/>
  <c r="DF784" i="1"/>
  <c r="DE784" i="1"/>
  <c r="DD784" i="1"/>
  <c r="DC784" i="1"/>
  <c r="DB784" i="1"/>
  <c r="DA784" i="1"/>
  <c r="CZ784" i="1"/>
  <c r="CY784" i="1"/>
  <c r="CX784" i="1"/>
  <c r="CW784" i="1"/>
  <c r="CV784" i="1"/>
  <c r="CU784" i="1"/>
  <c r="CT784" i="1"/>
  <c r="CS784" i="1"/>
  <c r="CR784" i="1"/>
  <c r="CQ784" i="1"/>
  <c r="CP784" i="1"/>
  <c r="CO784" i="1"/>
  <c r="CN784" i="1"/>
  <c r="CM784" i="1"/>
  <c r="CJ784" i="1"/>
  <c r="CI784" i="1"/>
  <c r="CH784" i="1"/>
  <c r="F784" i="1"/>
  <c r="E784" i="1"/>
  <c r="C784" i="1"/>
  <c r="DM783" i="1"/>
  <c r="DL783" i="1"/>
  <c r="DK783" i="1"/>
  <c r="DJ783" i="1"/>
  <c r="DI783" i="1"/>
  <c r="DH783" i="1"/>
  <c r="DG783" i="1"/>
  <c r="DF783" i="1"/>
  <c r="DE783" i="1"/>
  <c r="DD783" i="1"/>
  <c r="DC783" i="1"/>
  <c r="DB783" i="1"/>
  <c r="DA783" i="1"/>
  <c r="CZ783" i="1"/>
  <c r="CY783" i="1"/>
  <c r="CX783" i="1"/>
  <c r="CW783" i="1"/>
  <c r="CV783" i="1"/>
  <c r="CU783" i="1"/>
  <c r="CT783" i="1"/>
  <c r="CS783" i="1"/>
  <c r="CR783" i="1"/>
  <c r="CQ783" i="1"/>
  <c r="CP783" i="1"/>
  <c r="CO783" i="1"/>
  <c r="CN783" i="1"/>
  <c r="CM783" i="1"/>
  <c r="CJ783" i="1"/>
  <c r="CI783" i="1"/>
  <c r="CH783" i="1"/>
  <c r="F783" i="1"/>
  <c r="E783" i="1"/>
  <c r="C783" i="1"/>
  <c r="DM782" i="1"/>
  <c r="DL782" i="1"/>
  <c r="DK782" i="1"/>
  <c r="DJ782" i="1"/>
  <c r="DI782" i="1"/>
  <c r="DH782" i="1"/>
  <c r="DG782" i="1"/>
  <c r="DF782" i="1"/>
  <c r="DE782" i="1"/>
  <c r="DD782" i="1"/>
  <c r="DC782" i="1"/>
  <c r="DB782" i="1"/>
  <c r="DA782" i="1"/>
  <c r="CZ782" i="1"/>
  <c r="CY782" i="1"/>
  <c r="CX782" i="1"/>
  <c r="CW782" i="1"/>
  <c r="CV782" i="1"/>
  <c r="CU782" i="1"/>
  <c r="CT782" i="1"/>
  <c r="CS782" i="1"/>
  <c r="CR782" i="1"/>
  <c r="CQ782" i="1"/>
  <c r="CP782" i="1"/>
  <c r="CO782" i="1"/>
  <c r="CN782" i="1"/>
  <c r="CM782" i="1"/>
  <c r="CJ782" i="1"/>
  <c r="CI782" i="1"/>
  <c r="CH782" i="1"/>
  <c r="F782" i="1"/>
  <c r="E782" i="1"/>
  <c r="C782" i="1"/>
  <c r="DM781" i="1"/>
  <c r="DL781" i="1"/>
  <c r="DK781" i="1"/>
  <c r="DJ781" i="1"/>
  <c r="DI781" i="1"/>
  <c r="DH781" i="1"/>
  <c r="DG781" i="1"/>
  <c r="DF781" i="1"/>
  <c r="DE781" i="1"/>
  <c r="DD781" i="1"/>
  <c r="DC781" i="1"/>
  <c r="DB781" i="1"/>
  <c r="DA781" i="1"/>
  <c r="CZ781" i="1"/>
  <c r="CY781" i="1"/>
  <c r="CX781" i="1"/>
  <c r="CW781" i="1"/>
  <c r="CV781" i="1"/>
  <c r="CU781" i="1"/>
  <c r="CT781" i="1"/>
  <c r="CS781" i="1"/>
  <c r="CR781" i="1"/>
  <c r="CQ781" i="1"/>
  <c r="CP781" i="1"/>
  <c r="CO781" i="1"/>
  <c r="CN781" i="1"/>
  <c r="CM781" i="1"/>
  <c r="CJ781" i="1"/>
  <c r="CI781" i="1"/>
  <c r="CH781" i="1"/>
  <c r="F781" i="1"/>
  <c r="E781" i="1"/>
  <c r="C781" i="1"/>
  <c r="DM780" i="1"/>
  <c r="DL780" i="1"/>
  <c r="DK780" i="1"/>
  <c r="DJ780" i="1"/>
  <c r="DI780" i="1"/>
  <c r="DH780" i="1"/>
  <c r="DG780" i="1"/>
  <c r="DF780" i="1"/>
  <c r="DE780" i="1"/>
  <c r="DD780" i="1"/>
  <c r="DC780" i="1"/>
  <c r="DB780" i="1"/>
  <c r="DA780" i="1"/>
  <c r="CZ780" i="1"/>
  <c r="CY780" i="1"/>
  <c r="CX780" i="1"/>
  <c r="CW780" i="1"/>
  <c r="CV780" i="1"/>
  <c r="CU780" i="1"/>
  <c r="CT780" i="1"/>
  <c r="CS780" i="1"/>
  <c r="CR780" i="1"/>
  <c r="CQ780" i="1"/>
  <c r="CP780" i="1"/>
  <c r="CO780" i="1"/>
  <c r="CN780" i="1"/>
  <c r="CM780" i="1"/>
  <c r="CJ780" i="1"/>
  <c r="CI780" i="1"/>
  <c r="CH780" i="1"/>
  <c r="G780" i="1"/>
  <c r="F780" i="1"/>
  <c r="E780" i="1"/>
  <c r="C780" i="1"/>
  <c r="DM779" i="1"/>
  <c r="DL779" i="1"/>
  <c r="DK779" i="1"/>
  <c r="DJ779" i="1"/>
  <c r="DI779" i="1"/>
  <c r="DH779" i="1"/>
  <c r="DG779" i="1"/>
  <c r="DF779" i="1"/>
  <c r="DE779" i="1"/>
  <c r="DD779" i="1"/>
  <c r="DC779" i="1"/>
  <c r="DB779" i="1"/>
  <c r="DA779" i="1"/>
  <c r="CZ779" i="1"/>
  <c r="CY779" i="1"/>
  <c r="CX779" i="1"/>
  <c r="CW779" i="1"/>
  <c r="CV779" i="1"/>
  <c r="CU779" i="1"/>
  <c r="CT779" i="1"/>
  <c r="CS779" i="1"/>
  <c r="CR779" i="1"/>
  <c r="CQ779" i="1"/>
  <c r="CP779" i="1"/>
  <c r="CO779" i="1"/>
  <c r="CN779" i="1"/>
  <c r="CM779" i="1"/>
  <c r="CI779" i="1"/>
  <c r="CH779" i="1"/>
  <c r="G779" i="1"/>
  <c r="F779" i="1"/>
  <c r="E779" i="1"/>
  <c r="C779" i="1"/>
  <c r="CJ779" i="1" s="1"/>
  <c r="DM778" i="1"/>
  <c r="DL778" i="1"/>
  <c r="DK778" i="1"/>
  <c r="DJ778" i="1"/>
  <c r="DI778" i="1"/>
  <c r="DH778" i="1"/>
  <c r="DG778" i="1"/>
  <c r="DF778" i="1"/>
  <c r="DE778" i="1"/>
  <c r="DD778" i="1"/>
  <c r="DC778" i="1"/>
  <c r="DB778" i="1"/>
  <c r="DA778" i="1"/>
  <c r="CZ778" i="1"/>
  <c r="CY778" i="1"/>
  <c r="CX778" i="1"/>
  <c r="CW778" i="1"/>
  <c r="CV778" i="1"/>
  <c r="CU778" i="1"/>
  <c r="CT778" i="1"/>
  <c r="CS778" i="1"/>
  <c r="CR778" i="1"/>
  <c r="CQ778" i="1"/>
  <c r="CP778" i="1"/>
  <c r="CO778" i="1"/>
  <c r="CN778" i="1"/>
  <c r="CM778" i="1"/>
  <c r="CJ778" i="1"/>
  <c r="CI778" i="1"/>
  <c r="CH778" i="1"/>
  <c r="F778" i="1"/>
  <c r="E778" i="1"/>
  <c r="C778" i="1"/>
  <c r="DM777" i="1"/>
  <c r="DL777" i="1"/>
  <c r="DK777" i="1"/>
  <c r="DJ777" i="1"/>
  <c r="DI777" i="1"/>
  <c r="DH777" i="1"/>
  <c r="DG777" i="1"/>
  <c r="DF777" i="1"/>
  <c r="DE777" i="1"/>
  <c r="DD777" i="1"/>
  <c r="DC777" i="1"/>
  <c r="DB777" i="1"/>
  <c r="DA777" i="1"/>
  <c r="CZ777" i="1"/>
  <c r="CY777" i="1"/>
  <c r="CX777" i="1"/>
  <c r="CW777" i="1"/>
  <c r="CV777" i="1"/>
  <c r="CU777" i="1"/>
  <c r="CT777" i="1"/>
  <c r="CS777" i="1"/>
  <c r="CR777" i="1"/>
  <c r="CQ777" i="1"/>
  <c r="CP777" i="1"/>
  <c r="CO777" i="1"/>
  <c r="CN777" i="1"/>
  <c r="CM777" i="1"/>
  <c r="CI777" i="1"/>
  <c r="CH777" i="1"/>
  <c r="G777" i="1"/>
  <c r="F777" i="1"/>
  <c r="E777" i="1"/>
  <c r="C777" i="1"/>
  <c r="CJ777" i="1" s="1"/>
  <c r="DM776" i="1"/>
  <c r="DL776" i="1"/>
  <c r="DK776" i="1"/>
  <c r="DJ776" i="1"/>
  <c r="DI776" i="1"/>
  <c r="DH776" i="1"/>
  <c r="DG776" i="1"/>
  <c r="DF776" i="1"/>
  <c r="DE776" i="1"/>
  <c r="DD776" i="1"/>
  <c r="DC776" i="1"/>
  <c r="DB776" i="1"/>
  <c r="DA776" i="1"/>
  <c r="CZ776" i="1"/>
  <c r="CY776" i="1"/>
  <c r="CX776" i="1"/>
  <c r="CW776" i="1"/>
  <c r="CV776" i="1"/>
  <c r="CU776" i="1"/>
  <c r="CT776" i="1"/>
  <c r="CS776" i="1"/>
  <c r="CR776" i="1"/>
  <c r="CQ776" i="1"/>
  <c r="CP776" i="1"/>
  <c r="CO776" i="1"/>
  <c r="CN776" i="1"/>
  <c r="CM776" i="1"/>
  <c r="CJ776" i="1"/>
  <c r="CI776" i="1"/>
  <c r="CH776" i="1"/>
  <c r="F776" i="1"/>
  <c r="E776" i="1"/>
  <c r="C776" i="1"/>
  <c r="DM775" i="1"/>
  <c r="DL775" i="1"/>
  <c r="DK775" i="1"/>
  <c r="DJ775" i="1"/>
  <c r="DI775" i="1"/>
  <c r="DH775" i="1"/>
  <c r="DG775" i="1"/>
  <c r="DF775" i="1"/>
  <c r="DE775" i="1"/>
  <c r="DD775" i="1"/>
  <c r="DC775" i="1"/>
  <c r="DB775" i="1"/>
  <c r="DA775" i="1"/>
  <c r="CZ775" i="1"/>
  <c r="CY775" i="1"/>
  <c r="CX775" i="1"/>
  <c r="CW775" i="1"/>
  <c r="CV775" i="1"/>
  <c r="CU775" i="1"/>
  <c r="CT775" i="1"/>
  <c r="CS775" i="1"/>
  <c r="CR775" i="1"/>
  <c r="CQ775" i="1"/>
  <c r="CP775" i="1"/>
  <c r="CO775" i="1"/>
  <c r="CN775" i="1"/>
  <c r="CM775" i="1"/>
  <c r="CJ775" i="1"/>
  <c r="CI775" i="1"/>
  <c r="CH775" i="1"/>
  <c r="F775" i="1"/>
  <c r="E775" i="1"/>
  <c r="C775" i="1"/>
  <c r="DM774" i="1"/>
  <c r="DL774" i="1"/>
  <c r="DK774" i="1"/>
  <c r="DJ774" i="1"/>
  <c r="DI774" i="1"/>
  <c r="DH774" i="1"/>
  <c r="DG774" i="1"/>
  <c r="DF774" i="1"/>
  <c r="DE774" i="1"/>
  <c r="DD774" i="1"/>
  <c r="DC774" i="1"/>
  <c r="DB774" i="1"/>
  <c r="DA774" i="1"/>
  <c r="CZ774" i="1"/>
  <c r="CY774" i="1"/>
  <c r="CX774" i="1"/>
  <c r="CW774" i="1"/>
  <c r="CV774" i="1"/>
  <c r="CU774" i="1"/>
  <c r="CT774" i="1"/>
  <c r="CS774" i="1"/>
  <c r="CR774" i="1"/>
  <c r="CQ774" i="1"/>
  <c r="CP774" i="1"/>
  <c r="CO774" i="1"/>
  <c r="CN774" i="1"/>
  <c r="CM774" i="1"/>
  <c r="CI774" i="1"/>
  <c r="CH774" i="1"/>
  <c r="F774" i="1"/>
  <c r="E774" i="1"/>
  <c r="C774" i="1"/>
  <c r="CJ774" i="1" s="1"/>
  <c r="DM773" i="1"/>
  <c r="DL773" i="1"/>
  <c r="DK773" i="1"/>
  <c r="DJ773" i="1"/>
  <c r="DI773" i="1"/>
  <c r="DH773" i="1"/>
  <c r="DG773" i="1"/>
  <c r="DF773" i="1"/>
  <c r="DE773" i="1"/>
  <c r="DD773" i="1"/>
  <c r="DC773" i="1"/>
  <c r="DB773" i="1"/>
  <c r="DA773" i="1"/>
  <c r="CZ773" i="1"/>
  <c r="CY773" i="1"/>
  <c r="CX773" i="1"/>
  <c r="CW773" i="1"/>
  <c r="CV773" i="1"/>
  <c r="CU773" i="1"/>
  <c r="CT773" i="1"/>
  <c r="CS773" i="1"/>
  <c r="CR773" i="1"/>
  <c r="CQ773" i="1"/>
  <c r="CP773" i="1"/>
  <c r="CO773" i="1"/>
  <c r="CN773" i="1"/>
  <c r="CM773" i="1"/>
  <c r="CI773" i="1"/>
  <c r="CH773" i="1"/>
  <c r="F773" i="1"/>
  <c r="E773" i="1"/>
  <c r="C773" i="1"/>
  <c r="CJ773" i="1" s="1"/>
  <c r="DM772" i="1"/>
  <c r="DL772" i="1"/>
  <c r="DK772" i="1"/>
  <c r="DJ772" i="1"/>
  <c r="DI772" i="1"/>
  <c r="DH772" i="1"/>
  <c r="DG772" i="1"/>
  <c r="DF772" i="1"/>
  <c r="DE772" i="1"/>
  <c r="DD772" i="1"/>
  <c r="DC772" i="1"/>
  <c r="DB772" i="1"/>
  <c r="DA772" i="1"/>
  <c r="CZ772" i="1"/>
  <c r="CY772" i="1"/>
  <c r="CX772" i="1"/>
  <c r="CW772" i="1"/>
  <c r="CV772" i="1"/>
  <c r="CU772" i="1"/>
  <c r="CT772" i="1"/>
  <c r="CS772" i="1"/>
  <c r="CR772" i="1"/>
  <c r="CQ772" i="1"/>
  <c r="CP772" i="1"/>
  <c r="CO772" i="1"/>
  <c r="CN772" i="1"/>
  <c r="CM772" i="1"/>
  <c r="CI772" i="1"/>
  <c r="CH772" i="1"/>
  <c r="G772" i="1"/>
  <c r="F772" i="1"/>
  <c r="E772" i="1"/>
  <c r="C772" i="1"/>
  <c r="CJ772" i="1" s="1"/>
  <c r="DM771" i="1"/>
  <c r="DL771" i="1"/>
  <c r="DK771" i="1"/>
  <c r="DJ771" i="1"/>
  <c r="DI771" i="1"/>
  <c r="DH771" i="1"/>
  <c r="DG771" i="1"/>
  <c r="DF771" i="1"/>
  <c r="DE771" i="1"/>
  <c r="DD771" i="1"/>
  <c r="DC771" i="1"/>
  <c r="DB771" i="1"/>
  <c r="DA771" i="1"/>
  <c r="CZ771" i="1"/>
  <c r="CY771" i="1"/>
  <c r="CX771" i="1"/>
  <c r="CW771" i="1"/>
  <c r="CV771" i="1"/>
  <c r="CU771" i="1"/>
  <c r="CT771" i="1"/>
  <c r="CS771" i="1"/>
  <c r="CR771" i="1"/>
  <c r="CQ771" i="1"/>
  <c r="CP771" i="1"/>
  <c r="CO771" i="1"/>
  <c r="CN771" i="1"/>
  <c r="CM771" i="1"/>
  <c r="CJ771" i="1"/>
  <c r="CI771" i="1"/>
  <c r="CH771" i="1"/>
  <c r="F771" i="1"/>
  <c r="E771" i="1"/>
  <c r="C771" i="1"/>
  <c r="DM770" i="1"/>
  <c r="DL770" i="1"/>
  <c r="DK770" i="1"/>
  <c r="DJ770" i="1"/>
  <c r="DI770" i="1"/>
  <c r="DH770" i="1"/>
  <c r="DG770" i="1"/>
  <c r="DF770" i="1"/>
  <c r="DE770" i="1"/>
  <c r="DD770" i="1"/>
  <c r="DC770" i="1"/>
  <c r="DB770" i="1"/>
  <c r="DA770" i="1"/>
  <c r="CZ770" i="1"/>
  <c r="CY770" i="1"/>
  <c r="CX770" i="1"/>
  <c r="CW770" i="1"/>
  <c r="CV770" i="1"/>
  <c r="CU770" i="1"/>
  <c r="CT770" i="1"/>
  <c r="CS770" i="1"/>
  <c r="CR770" i="1"/>
  <c r="CQ770" i="1"/>
  <c r="CP770" i="1"/>
  <c r="CO770" i="1"/>
  <c r="CN770" i="1"/>
  <c r="CM770" i="1"/>
  <c r="CJ770" i="1"/>
  <c r="CI770" i="1"/>
  <c r="CH770" i="1"/>
  <c r="F770" i="1"/>
  <c r="E770" i="1"/>
  <c r="C770" i="1"/>
  <c r="DM769" i="1"/>
  <c r="DL769" i="1"/>
  <c r="DK769" i="1"/>
  <c r="DJ769" i="1"/>
  <c r="DI769" i="1"/>
  <c r="DH769" i="1"/>
  <c r="DG769" i="1"/>
  <c r="DF769" i="1"/>
  <c r="DE769" i="1"/>
  <c r="DD769" i="1"/>
  <c r="DC769" i="1"/>
  <c r="DB769" i="1"/>
  <c r="DA769" i="1"/>
  <c r="CZ769" i="1"/>
  <c r="CY769" i="1"/>
  <c r="CX769" i="1"/>
  <c r="CW769" i="1"/>
  <c r="CV769" i="1"/>
  <c r="CU769" i="1"/>
  <c r="CT769" i="1"/>
  <c r="CS769" i="1"/>
  <c r="CR769" i="1"/>
  <c r="CQ769" i="1"/>
  <c r="CP769" i="1"/>
  <c r="CO769" i="1"/>
  <c r="CN769" i="1"/>
  <c r="CM769" i="1"/>
  <c r="CJ769" i="1"/>
  <c r="CI769" i="1"/>
  <c r="CH769" i="1"/>
  <c r="F769" i="1"/>
  <c r="E769" i="1"/>
  <c r="C769" i="1"/>
  <c r="DM768" i="1"/>
  <c r="DL768" i="1"/>
  <c r="DK768" i="1"/>
  <c r="DJ768" i="1"/>
  <c r="DI768" i="1"/>
  <c r="DH768" i="1"/>
  <c r="DG768" i="1"/>
  <c r="DF768" i="1"/>
  <c r="DE768" i="1"/>
  <c r="DD768" i="1"/>
  <c r="DC768" i="1"/>
  <c r="DB768" i="1"/>
  <c r="DA768" i="1"/>
  <c r="CZ768" i="1"/>
  <c r="CY768" i="1"/>
  <c r="CX768" i="1"/>
  <c r="CW768" i="1"/>
  <c r="CV768" i="1"/>
  <c r="CU768" i="1"/>
  <c r="CT768" i="1"/>
  <c r="CS768" i="1"/>
  <c r="CR768" i="1"/>
  <c r="CQ768" i="1"/>
  <c r="CP768" i="1"/>
  <c r="CO768" i="1"/>
  <c r="CN768" i="1"/>
  <c r="CM768" i="1"/>
  <c r="CJ768" i="1"/>
  <c r="CI768" i="1"/>
  <c r="CH768" i="1"/>
  <c r="F768" i="1"/>
  <c r="E768" i="1"/>
  <c r="C768" i="1"/>
  <c r="DM767" i="1"/>
  <c r="DL767" i="1"/>
  <c r="DK767" i="1"/>
  <c r="DJ767" i="1"/>
  <c r="DI767" i="1"/>
  <c r="DH767" i="1"/>
  <c r="DG767" i="1"/>
  <c r="DF767" i="1"/>
  <c r="DE767" i="1"/>
  <c r="DD767" i="1"/>
  <c r="DC767" i="1"/>
  <c r="DB767" i="1"/>
  <c r="DA767" i="1"/>
  <c r="CZ767" i="1"/>
  <c r="CY767" i="1"/>
  <c r="CX767" i="1"/>
  <c r="CW767" i="1"/>
  <c r="CV767" i="1"/>
  <c r="CU767" i="1"/>
  <c r="CT767" i="1"/>
  <c r="CS767" i="1"/>
  <c r="CR767" i="1"/>
  <c r="CQ767" i="1"/>
  <c r="CP767" i="1"/>
  <c r="CO767" i="1"/>
  <c r="CN767" i="1"/>
  <c r="CM767" i="1"/>
  <c r="CI767" i="1"/>
  <c r="CH767" i="1"/>
  <c r="G767" i="1"/>
  <c r="F767" i="1"/>
  <c r="E767" i="1"/>
  <c r="C767" i="1"/>
  <c r="CJ767" i="1" s="1"/>
  <c r="DM766" i="1"/>
  <c r="DL766" i="1"/>
  <c r="DK766" i="1"/>
  <c r="DJ766" i="1"/>
  <c r="DI766" i="1"/>
  <c r="DH766" i="1"/>
  <c r="DG766" i="1"/>
  <c r="DF766" i="1"/>
  <c r="DE766" i="1"/>
  <c r="DD766" i="1"/>
  <c r="DC766" i="1"/>
  <c r="DB766" i="1"/>
  <c r="DA766" i="1"/>
  <c r="CZ766" i="1"/>
  <c r="CY766" i="1"/>
  <c r="CX766" i="1"/>
  <c r="CW766" i="1"/>
  <c r="CV766" i="1"/>
  <c r="CU766" i="1"/>
  <c r="CT766" i="1"/>
  <c r="CS766" i="1"/>
  <c r="CR766" i="1"/>
  <c r="CQ766" i="1"/>
  <c r="CP766" i="1"/>
  <c r="CO766" i="1"/>
  <c r="CN766" i="1"/>
  <c r="CM766" i="1"/>
  <c r="CI766" i="1"/>
  <c r="CH766" i="1"/>
  <c r="F766" i="1"/>
  <c r="E766" i="1"/>
  <c r="C766" i="1"/>
  <c r="CJ766" i="1" s="1"/>
  <c r="DM765" i="1"/>
  <c r="DL765" i="1"/>
  <c r="DK765" i="1"/>
  <c r="DJ765" i="1"/>
  <c r="DI765" i="1"/>
  <c r="DH765" i="1"/>
  <c r="DG765" i="1"/>
  <c r="DF765" i="1"/>
  <c r="DE765" i="1"/>
  <c r="DD765" i="1"/>
  <c r="DC765" i="1"/>
  <c r="DB765" i="1"/>
  <c r="DA765" i="1"/>
  <c r="CZ765" i="1"/>
  <c r="CY765" i="1"/>
  <c r="CX765" i="1"/>
  <c r="CW765" i="1"/>
  <c r="CV765" i="1"/>
  <c r="CU765" i="1"/>
  <c r="CT765" i="1"/>
  <c r="CS765" i="1"/>
  <c r="CR765" i="1"/>
  <c r="CQ765" i="1"/>
  <c r="CP765" i="1"/>
  <c r="CO765" i="1"/>
  <c r="CN765" i="1"/>
  <c r="CM765" i="1"/>
  <c r="CJ765" i="1"/>
  <c r="CI765" i="1"/>
  <c r="CH765" i="1"/>
  <c r="F765" i="1"/>
  <c r="E765" i="1"/>
  <c r="C765" i="1"/>
  <c r="DM764" i="1"/>
  <c r="DL764" i="1"/>
  <c r="DK764" i="1"/>
  <c r="DJ764" i="1"/>
  <c r="DI764" i="1"/>
  <c r="DH764" i="1"/>
  <c r="DG764" i="1"/>
  <c r="DF764" i="1"/>
  <c r="DE764" i="1"/>
  <c r="DD764" i="1"/>
  <c r="DC764" i="1"/>
  <c r="DB764" i="1"/>
  <c r="DA764" i="1"/>
  <c r="CZ764" i="1"/>
  <c r="CY764" i="1"/>
  <c r="CX764" i="1"/>
  <c r="CW764" i="1"/>
  <c r="CV764" i="1"/>
  <c r="CU764" i="1"/>
  <c r="CT764" i="1"/>
  <c r="CS764" i="1"/>
  <c r="CR764" i="1"/>
  <c r="CQ764" i="1"/>
  <c r="CP764" i="1"/>
  <c r="CO764" i="1"/>
  <c r="CN764" i="1"/>
  <c r="CM764" i="1"/>
  <c r="CJ764" i="1"/>
  <c r="CI764" i="1"/>
  <c r="CH764" i="1"/>
  <c r="F764" i="1"/>
  <c r="E764" i="1"/>
  <c r="C764" i="1"/>
  <c r="DM763" i="1"/>
  <c r="DL763" i="1"/>
  <c r="DK763" i="1"/>
  <c r="DJ763" i="1"/>
  <c r="DI763" i="1"/>
  <c r="DH763" i="1"/>
  <c r="DG763" i="1"/>
  <c r="DF763" i="1"/>
  <c r="DE763" i="1"/>
  <c r="DD763" i="1"/>
  <c r="DC763" i="1"/>
  <c r="DB763" i="1"/>
  <c r="DA763" i="1"/>
  <c r="CZ763" i="1"/>
  <c r="CY763" i="1"/>
  <c r="CX763" i="1"/>
  <c r="CW763" i="1"/>
  <c r="CV763" i="1"/>
  <c r="CU763" i="1"/>
  <c r="CT763" i="1"/>
  <c r="CS763" i="1"/>
  <c r="CR763" i="1"/>
  <c r="CQ763" i="1"/>
  <c r="CP763" i="1"/>
  <c r="CO763" i="1"/>
  <c r="CN763" i="1"/>
  <c r="CM763" i="1"/>
  <c r="CI763" i="1"/>
  <c r="CH763" i="1"/>
  <c r="G763" i="1"/>
  <c r="F763" i="1"/>
  <c r="E763" i="1"/>
  <c r="C763" i="1"/>
  <c r="CJ763" i="1" s="1"/>
  <c r="DM762" i="1"/>
  <c r="DL762" i="1"/>
  <c r="DK762" i="1"/>
  <c r="DJ762" i="1"/>
  <c r="DI762" i="1"/>
  <c r="DH762" i="1"/>
  <c r="DG762" i="1"/>
  <c r="DF762" i="1"/>
  <c r="DE762" i="1"/>
  <c r="DD762" i="1"/>
  <c r="DC762" i="1"/>
  <c r="DB762" i="1"/>
  <c r="DA762" i="1"/>
  <c r="CZ762" i="1"/>
  <c r="CY762" i="1"/>
  <c r="CX762" i="1"/>
  <c r="CW762" i="1"/>
  <c r="CV762" i="1"/>
  <c r="CU762" i="1"/>
  <c r="CT762" i="1"/>
  <c r="CS762" i="1"/>
  <c r="CR762" i="1"/>
  <c r="CQ762" i="1"/>
  <c r="CP762" i="1"/>
  <c r="CO762" i="1"/>
  <c r="CN762" i="1"/>
  <c r="CM762" i="1"/>
  <c r="CJ762" i="1"/>
  <c r="CI762" i="1"/>
  <c r="CH762" i="1"/>
  <c r="G762" i="1"/>
  <c r="F762" i="1"/>
  <c r="E762" i="1"/>
  <c r="C762" i="1"/>
  <c r="DM761" i="1"/>
  <c r="DL761" i="1"/>
  <c r="DK761" i="1"/>
  <c r="DJ761" i="1"/>
  <c r="DI761" i="1"/>
  <c r="DH761" i="1"/>
  <c r="DG761" i="1"/>
  <c r="DF761" i="1"/>
  <c r="DE761" i="1"/>
  <c r="DD761" i="1"/>
  <c r="DC761" i="1"/>
  <c r="DB761" i="1"/>
  <c r="DA761" i="1"/>
  <c r="CZ761" i="1"/>
  <c r="CY761" i="1"/>
  <c r="CX761" i="1"/>
  <c r="CW761" i="1"/>
  <c r="CV761" i="1"/>
  <c r="CU761" i="1"/>
  <c r="CT761" i="1"/>
  <c r="CS761" i="1"/>
  <c r="CR761" i="1"/>
  <c r="CQ761" i="1"/>
  <c r="CP761" i="1"/>
  <c r="CO761" i="1"/>
  <c r="CN761" i="1"/>
  <c r="CM761" i="1"/>
  <c r="CI761" i="1"/>
  <c r="CH761" i="1"/>
  <c r="F761" i="1"/>
  <c r="E761" i="1"/>
  <c r="C761" i="1"/>
  <c r="CJ761" i="1" s="1"/>
  <c r="DM760" i="1"/>
  <c r="DL760" i="1"/>
  <c r="DK760" i="1"/>
  <c r="DJ760" i="1"/>
  <c r="DI760" i="1"/>
  <c r="DH760" i="1"/>
  <c r="DG760" i="1"/>
  <c r="DF760" i="1"/>
  <c r="DE760" i="1"/>
  <c r="DD760" i="1"/>
  <c r="DC760" i="1"/>
  <c r="DB760" i="1"/>
  <c r="DA760" i="1"/>
  <c r="CZ760" i="1"/>
  <c r="CY760" i="1"/>
  <c r="CX760" i="1"/>
  <c r="CW760" i="1"/>
  <c r="CV760" i="1"/>
  <c r="CU760" i="1"/>
  <c r="CT760" i="1"/>
  <c r="CS760" i="1"/>
  <c r="CR760" i="1"/>
  <c r="CQ760" i="1"/>
  <c r="CP760" i="1"/>
  <c r="CO760" i="1"/>
  <c r="CN760" i="1"/>
  <c r="CM760" i="1"/>
  <c r="CI760" i="1"/>
  <c r="CH760" i="1"/>
  <c r="F760" i="1"/>
  <c r="E760" i="1"/>
  <c r="C760" i="1"/>
  <c r="CJ760" i="1" s="1"/>
  <c r="DM759" i="1"/>
  <c r="DL759" i="1"/>
  <c r="DK759" i="1"/>
  <c r="DJ759" i="1"/>
  <c r="DI759" i="1"/>
  <c r="DH759" i="1"/>
  <c r="DG759" i="1"/>
  <c r="DF759" i="1"/>
  <c r="DE759" i="1"/>
  <c r="DD759" i="1"/>
  <c r="DC759" i="1"/>
  <c r="DB759" i="1"/>
  <c r="DA759" i="1"/>
  <c r="CZ759" i="1"/>
  <c r="CY759" i="1"/>
  <c r="CX759" i="1"/>
  <c r="CW759" i="1"/>
  <c r="CV759" i="1"/>
  <c r="CU759" i="1"/>
  <c r="CT759" i="1"/>
  <c r="CS759" i="1"/>
  <c r="CR759" i="1"/>
  <c r="CQ759" i="1"/>
  <c r="CP759" i="1"/>
  <c r="CO759" i="1"/>
  <c r="CN759" i="1"/>
  <c r="CM759" i="1"/>
  <c r="CJ759" i="1"/>
  <c r="CI759" i="1"/>
  <c r="CH759" i="1"/>
  <c r="F759" i="1"/>
  <c r="E759" i="1"/>
  <c r="C759" i="1"/>
  <c r="DM758" i="1"/>
  <c r="DL758" i="1"/>
  <c r="DK758" i="1"/>
  <c r="DJ758" i="1"/>
  <c r="DI758" i="1"/>
  <c r="DH758" i="1"/>
  <c r="DG758" i="1"/>
  <c r="DF758" i="1"/>
  <c r="DE758" i="1"/>
  <c r="DD758" i="1"/>
  <c r="DC758" i="1"/>
  <c r="DB758" i="1"/>
  <c r="DA758" i="1"/>
  <c r="CZ758" i="1"/>
  <c r="CY758" i="1"/>
  <c r="CX758" i="1"/>
  <c r="CW758" i="1"/>
  <c r="CV758" i="1"/>
  <c r="CU758" i="1"/>
  <c r="CT758" i="1"/>
  <c r="CS758" i="1"/>
  <c r="CR758" i="1"/>
  <c r="CQ758" i="1"/>
  <c r="CP758" i="1"/>
  <c r="CO758" i="1"/>
  <c r="CN758" i="1"/>
  <c r="CM758" i="1"/>
  <c r="CJ758" i="1"/>
  <c r="CI758" i="1"/>
  <c r="CH758" i="1"/>
  <c r="F758" i="1"/>
  <c r="E758" i="1"/>
  <c r="C758" i="1"/>
  <c r="DM757" i="1"/>
  <c r="DL757" i="1"/>
  <c r="DK757" i="1"/>
  <c r="DJ757" i="1"/>
  <c r="DI757" i="1"/>
  <c r="DH757" i="1"/>
  <c r="DG757" i="1"/>
  <c r="DF757" i="1"/>
  <c r="DE757" i="1"/>
  <c r="DD757" i="1"/>
  <c r="DC757" i="1"/>
  <c r="DB757" i="1"/>
  <c r="DA757" i="1"/>
  <c r="CZ757" i="1"/>
  <c r="CY757" i="1"/>
  <c r="CX757" i="1"/>
  <c r="CW757" i="1"/>
  <c r="CV757" i="1"/>
  <c r="CU757" i="1"/>
  <c r="CT757" i="1"/>
  <c r="CS757" i="1"/>
  <c r="CR757" i="1"/>
  <c r="CQ757" i="1"/>
  <c r="CP757" i="1"/>
  <c r="CO757" i="1"/>
  <c r="CN757" i="1"/>
  <c r="CM757" i="1"/>
  <c r="CI757" i="1"/>
  <c r="CH757" i="1"/>
  <c r="G757" i="1"/>
  <c r="F757" i="1"/>
  <c r="E757" i="1"/>
  <c r="C757" i="1"/>
  <c r="CJ757" i="1" s="1"/>
  <c r="DM756" i="1"/>
  <c r="DL756" i="1"/>
  <c r="DK756" i="1"/>
  <c r="DJ756" i="1"/>
  <c r="DI756" i="1"/>
  <c r="DH756" i="1"/>
  <c r="DG756" i="1"/>
  <c r="DF756" i="1"/>
  <c r="DE756" i="1"/>
  <c r="DD756" i="1"/>
  <c r="DC756" i="1"/>
  <c r="DB756" i="1"/>
  <c r="DA756" i="1"/>
  <c r="CZ756" i="1"/>
  <c r="CY756" i="1"/>
  <c r="CX756" i="1"/>
  <c r="CW756" i="1"/>
  <c r="CV756" i="1"/>
  <c r="CU756" i="1"/>
  <c r="CT756" i="1"/>
  <c r="CS756" i="1"/>
  <c r="CR756" i="1"/>
  <c r="CQ756" i="1"/>
  <c r="CP756" i="1"/>
  <c r="CO756" i="1"/>
  <c r="CN756" i="1"/>
  <c r="CM756" i="1"/>
  <c r="CJ756" i="1"/>
  <c r="CI756" i="1"/>
  <c r="CH756" i="1"/>
  <c r="F756" i="1"/>
  <c r="E756" i="1"/>
  <c r="C756" i="1"/>
  <c r="DM755" i="1"/>
  <c r="DL755" i="1"/>
  <c r="DK755" i="1"/>
  <c r="DJ755" i="1"/>
  <c r="DI755" i="1"/>
  <c r="DH755" i="1"/>
  <c r="DG755" i="1"/>
  <c r="DF755" i="1"/>
  <c r="DE755" i="1"/>
  <c r="DD755" i="1"/>
  <c r="DC755" i="1"/>
  <c r="DB755" i="1"/>
  <c r="DA755" i="1"/>
  <c r="CZ755" i="1"/>
  <c r="CY755" i="1"/>
  <c r="CX755" i="1"/>
  <c r="CW755" i="1"/>
  <c r="CV755" i="1"/>
  <c r="CU755" i="1"/>
  <c r="CT755" i="1"/>
  <c r="CS755" i="1"/>
  <c r="CR755" i="1"/>
  <c r="CQ755" i="1"/>
  <c r="CP755" i="1"/>
  <c r="CO755" i="1"/>
  <c r="CN755" i="1"/>
  <c r="CM755" i="1"/>
  <c r="CI755" i="1"/>
  <c r="CH755" i="1"/>
  <c r="G755" i="1"/>
  <c r="F755" i="1"/>
  <c r="E755" i="1"/>
  <c r="C755" i="1"/>
  <c r="CJ755" i="1" s="1"/>
  <c r="DM754" i="1"/>
  <c r="DL754" i="1"/>
  <c r="DK754" i="1"/>
  <c r="DJ754" i="1"/>
  <c r="DI754" i="1"/>
  <c r="DH754" i="1"/>
  <c r="DG754" i="1"/>
  <c r="DF754" i="1"/>
  <c r="DE754" i="1"/>
  <c r="DD754" i="1"/>
  <c r="DC754" i="1"/>
  <c r="DB754" i="1"/>
  <c r="DA754" i="1"/>
  <c r="CZ754" i="1"/>
  <c r="CY754" i="1"/>
  <c r="CX754" i="1"/>
  <c r="CW754" i="1"/>
  <c r="CV754" i="1"/>
  <c r="CU754" i="1"/>
  <c r="CT754" i="1"/>
  <c r="CS754" i="1"/>
  <c r="CR754" i="1"/>
  <c r="CQ754" i="1"/>
  <c r="CP754" i="1"/>
  <c r="CO754" i="1"/>
  <c r="CN754" i="1"/>
  <c r="CM754" i="1"/>
  <c r="CI754" i="1"/>
  <c r="CH754" i="1"/>
  <c r="G754" i="1"/>
  <c r="F754" i="1"/>
  <c r="E754" i="1"/>
  <c r="C754" i="1"/>
  <c r="CJ754" i="1" s="1"/>
  <c r="DM753" i="1"/>
  <c r="DL753" i="1"/>
  <c r="DK753" i="1"/>
  <c r="DJ753" i="1"/>
  <c r="DI753" i="1"/>
  <c r="DH753" i="1"/>
  <c r="DG753" i="1"/>
  <c r="DF753" i="1"/>
  <c r="DE753" i="1"/>
  <c r="DD753" i="1"/>
  <c r="DC753" i="1"/>
  <c r="DB753" i="1"/>
  <c r="DA753" i="1"/>
  <c r="CZ753" i="1"/>
  <c r="CY753" i="1"/>
  <c r="CX753" i="1"/>
  <c r="CW753" i="1"/>
  <c r="CV753" i="1"/>
  <c r="CU753" i="1"/>
  <c r="CT753" i="1"/>
  <c r="CS753" i="1"/>
  <c r="CR753" i="1"/>
  <c r="CQ753" i="1"/>
  <c r="CP753" i="1"/>
  <c r="CO753" i="1"/>
  <c r="CN753" i="1"/>
  <c r="CM753" i="1"/>
  <c r="CI753" i="1"/>
  <c r="CH753" i="1"/>
  <c r="G753" i="1"/>
  <c r="F753" i="1"/>
  <c r="E753" i="1"/>
  <c r="C753" i="1"/>
  <c r="CJ753" i="1" s="1"/>
  <c r="DM752" i="1"/>
  <c r="DL752" i="1"/>
  <c r="DK752" i="1"/>
  <c r="DJ752" i="1"/>
  <c r="DI752" i="1"/>
  <c r="DH752" i="1"/>
  <c r="DG752" i="1"/>
  <c r="DF752" i="1"/>
  <c r="DE752" i="1"/>
  <c r="DD752" i="1"/>
  <c r="DC752" i="1"/>
  <c r="DB752" i="1"/>
  <c r="DA752" i="1"/>
  <c r="CZ752" i="1"/>
  <c r="CY752" i="1"/>
  <c r="CX752" i="1"/>
  <c r="CW752" i="1"/>
  <c r="CV752" i="1"/>
  <c r="CU752" i="1"/>
  <c r="CT752" i="1"/>
  <c r="CS752" i="1"/>
  <c r="CR752" i="1"/>
  <c r="CQ752" i="1"/>
  <c r="CP752" i="1"/>
  <c r="CO752" i="1"/>
  <c r="CN752" i="1"/>
  <c r="CM752" i="1"/>
  <c r="CJ752" i="1"/>
  <c r="CI752" i="1"/>
  <c r="CH752" i="1"/>
  <c r="F752" i="1"/>
  <c r="E752" i="1"/>
  <c r="C752" i="1"/>
  <c r="DM751" i="1"/>
  <c r="DL751" i="1"/>
  <c r="DK751" i="1"/>
  <c r="DJ751" i="1"/>
  <c r="DI751" i="1"/>
  <c r="DH751" i="1"/>
  <c r="DG751" i="1"/>
  <c r="DF751" i="1"/>
  <c r="DE751" i="1"/>
  <c r="DD751" i="1"/>
  <c r="DC751" i="1"/>
  <c r="DB751" i="1"/>
  <c r="DA751" i="1"/>
  <c r="CZ751" i="1"/>
  <c r="CY751" i="1"/>
  <c r="CX751" i="1"/>
  <c r="CW751" i="1"/>
  <c r="CV751" i="1"/>
  <c r="CU751" i="1"/>
  <c r="CT751" i="1"/>
  <c r="CS751" i="1"/>
  <c r="CR751" i="1"/>
  <c r="CQ751" i="1"/>
  <c r="CP751" i="1"/>
  <c r="CO751" i="1"/>
  <c r="CN751" i="1"/>
  <c r="CM751" i="1"/>
  <c r="CJ751" i="1"/>
  <c r="CI751" i="1"/>
  <c r="CH751" i="1"/>
  <c r="F751" i="1"/>
  <c r="E751" i="1"/>
  <c r="C751" i="1"/>
  <c r="DM750" i="1"/>
  <c r="DL750" i="1"/>
  <c r="DK750" i="1"/>
  <c r="DJ750" i="1"/>
  <c r="DI750" i="1"/>
  <c r="DH750" i="1"/>
  <c r="DG750" i="1"/>
  <c r="DF750" i="1"/>
  <c r="DE750" i="1"/>
  <c r="DD750" i="1"/>
  <c r="DC750" i="1"/>
  <c r="DB750" i="1"/>
  <c r="DA750" i="1"/>
  <c r="CZ750" i="1"/>
  <c r="CY750" i="1"/>
  <c r="CX750" i="1"/>
  <c r="CW750" i="1"/>
  <c r="CV750" i="1"/>
  <c r="CU750" i="1"/>
  <c r="CT750" i="1"/>
  <c r="CS750" i="1"/>
  <c r="CR750" i="1"/>
  <c r="CQ750" i="1"/>
  <c r="CP750" i="1"/>
  <c r="CO750" i="1"/>
  <c r="CN750" i="1"/>
  <c r="CM750" i="1"/>
  <c r="CI750" i="1"/>
  <c r="CH750" i="1"/>
  <c r="F750" i="1"/>
  <c r="E750" i="1"/>
  <c r="C750" i="1"/>
  <c r="CJ750" i="1" s="1"/>
  <c r="DM749" i="1"/>
  <c r="DL749" i="1"/>
  <c r="DK749" i="1"/>
  <c r="DJ749" i="1"/>
  <c r="DI749" i="1"/>
  <c r="DH749" i="1"/>
  <c r="DG749" i="1"/>
  <c r="DF749" i="1"/>
  <c r="DE749" i="1"/>
  <c r="DD749" i="1"/>
  <c r="DC749" i="1"/>
  <c r="DB749" i="1"/>
  <c r="DA749" i="1"/>
  <c r="CZ749" i="1"/>
  <c r="CY749" i="1"/>
  <c r="CX749" i="1"/>
  <c r="CW749" i="1"/>
  <c r="CV749" i="1"/>
  <c r="CU749" i="1"/>
  <c r="CT749" i="1"/>
  <c r="CS749" i="1"/>
  <c r="CR749" i="1"/>
  <c r="CQ749" i="1"/>
  <c r="CP749" i="1"/>
  <c r="CO749" i="1"/>
  <c r="CN749" i="1"/>
  <c r="CM749" i="1"/>
  <c r="CI749" i="1"/>
  <c r="CH749" i="1"/>
  <c r="F749" i="1"/>
  <c r="E749" i="1"/>
  <c r="C749" i="1"/>
  <c r="CJ749" i="1" s="1"/>
  <c r="DM748" i="1"/>
  <c r="DL748" i="1"/>
  <c r="DK748" i="1"/>
  <c r="DJ748" i="1"/>
  <c r="DI748" i="1"/>
  <c r="DH748" i="1"/>
  <c r="DG748" i="1"/>
  <c r="DF748" i="1"/>
  <c r="DE748" i="1"/>
  <c r="DD748" i="1"/>
  <c r="DC748" i="1"/>
  <c r="DB748" i="1"/>
  <c r="DA748" i="1"/>
  <c r="CZ748" i="1"/>
  <c r="CY748" i="1"/>
  <c r="CX748" i="1"/>
  <c r="CW748" i="1"/>
  <c r="CV748" i="1"/>
  <c r="CU748" i="1"/>
  <c r="CT748" i="1"/>
  <c r="CS748" i="1"/>
  <c r="CR748" i="1"/>
  <c r="CQ748" i="1"/>
  <c r="CP748" i="1"/>
  <c r="CO748" i="1"/>
  <c r="CN748" i="1"/>
  <c r="CM748" i="1"/>
  <c r="CI748" i="1"/>
  <c r="CH748" i="1"/>
  <c r="F748" i="1"/>
  <c r="E748" i="1"/>
  <c r="C748" i="1"/>
  <c r="CJ748" i="1" s="1"/>
  <c r="DM747" i="1"/>
  <c r="DL747" i="1"/>
  <c r="DK747" i="1"/>
  <c r="DJ747" i="1"/>
  <c r="DI747" i="1"/>
  <c r="DH747" i="1"/>
  <c r="DG747" i="1"/>
  <c r="DF747" i="1"/>
  <c r="DE747" i="1"/>
  <c r="DD747" i="1"/>
  <c r="DC747" i="1"/>
  <c r="DB747" i="1"/>
  <c r="DA747" i="1"/>
  <c r="CZ747" i="1"/>
  <c r="CY747" i="1"/>
  <c r="CX747" i="1"/>
  <c r="CW747" i="1"/>
  <c r="CV747" i="1"/>
  <c r="CU747" i="1"/>
  <c r="CT747" i="1"/>
  <c r="CS747" i="1"/>
  <c r="CR747" i="1"/>
  <c r="CQ747" i="1"/>
  <c r="CP747" i="1"/>
  <c r="CO747" i="1"/>
  <c r="CN747" i="1"/>
  <c r="CM747" i="1"/>
  <c r="CJ747" i="1"/>
  <c r="CI747" i="1"/>
  <c r="CH747" i="1"/>
  <c r="F747" i="1"/>
  <c r="E747" i="1"/>
  <c r="C747" i="1"/>
  <c r="DM746" i="1"/>
  <c r="DL746" i="1"/>
  <c r="DK746" i="1"/>
  <c r="DJ746" i="1"/>
  <c r="DI746" i="1"/>
  <c r="DH746" i="1"/>
  <c r="DG746" i="1"/>
  <c r="DF746" i="1"/>
  <c r="DE746" i="1"/>
  <c r="DD746" i="1"/>
  <c r="DC746" i="1"/>
  <c r="DB746" i="1"/>
  <c r="DA746" i="1"/>
  <c r="CZ746" i="1"/>
  <c r="CY746" i="1"/>
  <c r="CX746" i="1"/>
  <c r="CW746" i="1"/>
  <c r="CV746" i="1"/>
  <c r="CU746" i="1"/>
  <c r="CT746" i="1"/>
  <c r="CS746" i="1"/>
  <c r="CR746" i="1"/>
  <c r="CQ746" i="1"/>
  <c r="CP746" i="1"/>
  <c r="CO746" i="1"/>
  <c r="CN746" i="1"/>
  <c r="CM746" i="1"/>
  <c r="CI746" i="1"/>
  <c r="CH746" i="1"/>
  <c r="G746" i="1"/>
  <c r="F746" i="1"/>
  <c r="E746" i="1"/>
  <c r="C746" i="1"/>
  <c r="CJ746" i="1" s="1"/>
  <c r="DM745" i="1"/>
  <c r="DL745" i="1"/>
  <c r="DK745" i="1"/>
  <c r="DJ745" i="1"/>
  <c r="DI745" i="1"/>
  <c r="DH745" i="1"/>
  <c r="DG745" i="1"/>
  <c r="DF745" i="1"/>
  <c r="DE745" i="1"/>
  <c r="DD745" i="1"/>
  <c r="DC745" i="1"/>
  <c r="DB745" i="1"/>
  <c r="DA745" i="1"/>
  <c r="CZ745" i="1"/>
  <c r="CY745" i="1"/>
  <c r="CX745" i="1"/>
  <c r="CW745" i="1"/>
  <c r="CV745" i="1"/>
  <c r="CU745" i="1"/>
  <c r="CT745" i="1"/>
  <c r="CS745" i="1"/>
  <c r="CR745" i="1"/>
  <c r="CQ745" i="1"/>
  <c r="CP745" i="1"/>
  <c r="CO745" i="1"/>
  <c r="CN745" i="1"/>
  <c r="CM745" i="1"/>
  <c r="CJ745" i="1"/>
  <c r="CI745" i="1"/>
  <c r="CH745" i="1"/>
  <c r="F745" i="1"/>
  <c r="E745" i="1"/>
  <c r="C745" i="1"/>
  <c r="DM744" i="1"/>
  <c r="DL744" i="1"/>
  <c r="DK744" i="1"/>
  <c r="DJ744" i="1"/>
  <c r="DI744" i="1"/>
  <c r="DH744" i="1"/>
  <c r="DG744" i="1"/>
  <c r="DF744" i="1"/>
  <c r="DE744" i="1"/>
  <c r="DD744" i="1"/>
  <c r="DC744" i="1"/>
  <c r="DB744" i="1"/>
  <c r="DA744" i="1"/>
  <c r="CZ744" i="1"/>
  <c r="CY744" i="1"/>
  <c r="CX744" i="1"/>
  <c r="CW744" i="1"/>
  <c r="CV744" i="1"/>
  <c r="CU744" i="1"/>
  <c r="CT744" i="1"/>
  <c r="CS744" i="1"/>
  <c r="CR744" i="1"/>
  <c r="CQ744" i="1"/>
  <c r="CP744" i="1"/>
  <c r="CO744" i="1"/>
  <c r="CN744" i="1"/>
  <c r="CM744" i="1"/>
  <c r="CJ744" i="1"/>
  <c r="CI744" i="1"/>
  <c r="CH744" i="1"/>
  <c r="F744" i="1"/>
  <c r="E744" i="1"/>
  <c r="C744" i="1"/>
  <c r="DM743" i="1"/>
  <c r="DL743" i="1"/>
  <c r="DK743" i="1"/>
  <c r="DJ743" i="1"/>
  <c r="DI743" i="1"/>
  <c r="DH743" i="1"/>
  <c r="DG743" i="1"/>
  <c r="DF743" i="1"/>
  <c r="DE743" i="1"/>
  <c r="DD743" i="1"/>
  <c r="DC743" i="1"/>
  <c r="DB743" i="1"/>
  <c r="DA743" i="1"/>
  <c r="CZ743" i="1"/>
  <c r="CY743" i="1"/>
  <c r="CX743" i="1"/>
  <c r="CW743" i="1"/>
  <c r="CV743" i="1"/>
  <c r="CU743" i="1"/>
  <c r="CT743" i="1"/>
  <c r="CS743" i="1"/>
  <c r="CR743" i="1"/>
  <c r="CQ743" i="1"/>
  <c r="CP743" i="1"/>
  <c r="CO743" i="1"/>
  <c r="CN743" i="1"/>
  <c r="CM743" i="1"/>
  <c r="CI743" i="1"/>
  <c r="CH743" i="1"/>
  <c r="G743" i="1"/>
  <c r="F743" i="1"/>
  <c r="E743" i="1"/>
  <c r="C743" i="1"/>
  <c r="CJ743" i="1" s="1"/>
  <c r="DM742" i="1"/>
  <c r="DL742" i="1"/>
  <c r="DK742" i="1"/>
  <c r="DJ742" i="1"/>
  <c r="DI742" i="1"/>
  <c r="DH742" i="1"/>
  <c r="DG742" i="1"/>
  <c r="DF742" i="1"/>
  <c r="DE742" i="1"/>
  <c r="DD742" i="1"/>
  <c r="DC742" i="1"/>
  <c r="DB742" i="1"/>
  <c r="DA742" i="1"/>
  <c r="CZ742" i="1"/>
  <c r="CY742" i="1"/>
  <c r="CX742" i="1"/>
  <c r="CW742" i="1"/>
  <c r="CV742" i="1"/>
  <c r="CU742" i="1"/>
  <c r="CT742" i="1"/>
  <c r="CS742" i="1"/>
  <c r="CR742" i="1"/>
  <c r="CQ742" i="1"/>
  <c r="CP742" i="1"/>
  <c r="CO742" i="1"/>
  <c r="CN742" i="1"/>
  <c r="CM742" i="1"/>
  <c r="CJ742" i="1"/>
  <c r="CI742" i="1"/>
  <c r="CH742" i="1"/>
  <c r="G742" i="1"/>
  <c r="F742" i="1"/>
  <c r="E742" i="1"/>
  <c r="C742" i="1"/>
  <c r="DM741" i="1"/>
  <c r="DL741" i="1"/>
  <c r="DK741" i="1"/>
  <c r="DJ741" i="1"/>
  <c r="DI741" i="1"/>
  <c r="DH741" i="1"/>
  <c r="DG741" i="1"/>
  <c r="DF741" i="1"/>
  <c r="DE741" i="1"/>
  <c r="DD741" i="1"/>
  <c r="DC741" i="1"/>
  <c r="DB741" i="1"/>
  <c r="DA741" i="1"/>
  <c r="CZ741" i="1"/>
  <c r="CY741" i="1"/>
  <c r="CX741" i="1"/>
  <c r="CW741" i="1"/>
  <c r="CV741" i="1"/>
  <c r="CU741" i="1"/>
  <c r="CT741" i="1"/>
  <c r="CS741" i="1"/>
  <c r="CR741" i="1"/>
  <c r="CQ741" i="1"/>
  <c r="CP741" i="1"/>
  <c r="CO741" i="1"/>
  <c r="CN741" i="1"/>
  <c r="CM741" i="1"/>
  <c r="CJ741" i="1"/>
  <c r="CI741" i="1"/>
  <c r="CH741" i="1"/>
  <c r="F741" i="1"/>
  <c r="E741" i="1"/>
  <c r="C741" i="1"/>
  <c r="DM740" i="1"/>
  <c r="DL740" i="1"/>
  <c r="DK740" i="1"/>
  <c r="DJ740" i="1"/>
  <c r="DI740" i="1"/>
  <c r="DH740" i="1"/>
  <c r="DG740" i="1"/>
  <c r="DF740" i="1"/>
  <c r="DE740" i="1"/>
  <c r="DD740" i="1"/>
  <c r="DC740" i="1"/>
  <c r="DB740" i="1"/>
  <c r="DA740" i="1"/>
  <c r="CZ740" i="1"/>
  <c r="CY740" i="1"/>
  <c r="CX740" i="1"/>
  <c r="CW740" i="1"/>
  <c r="CV740" i="1"/>
  <c r="CU740" i="1"/>
  <c r="CT740" i="1"/>
  <c r="CS740" i="1"/>
  <c r="CR740" i="1"/>
  <c r="CQ740" i="1"/>
  <c r="CP740" i="1"/>
  <c r="CO740" i="1"/>
  <c r="CN740" i="1"/>
  <c r="CM740" i="1"/>
  <c r="CI740" i="1"/>
  <c r="CH740" i="1"/>
  <c r="G740" i="1"/>
  <c r="F740" i="1"/>
  <c r="E740" i="1"/>
  <c r="C740" i="1"/>
  <c r="CJ740" i="1" s="1"/>
  <c r="DM739" i="1"/>
  <c r="DL739" i="1"/>
  <c r="DK739" i="1"/>
  <c r="DJ739" i="1"/>
  <c r="DI739" i="1"/>
  <c r="DH739" i="1"/>
  <c r="DG739" i="1"/>
  <c r="DF739" i="1"/>
  <c r="DE739" i="1"/>
  <c r="DD739" i="1"/>
  <c r="DC739" i="1"/>
  <c r="DB739" i="1"/>
  <c r="DA739" i="1"/>
  <c r="CZ739" i="1"/>
  <c r="CY739" i="1"/>
  <c r="CX739" i="1"/>
  <c r="CW739" i="1"/>
  <c r="CV739" i="1"/>
  <c r="CU739" i="1"/>
  <c r="CT739" i="1"/>
  <c r="CS739" i="1"/>
  <c r="CR739" i="1"/>
  <c r="CQ739" i="1"/>
  <c r="CP739" i="1"/>
  <c r="CO739" i="1"/>
  <c r="CN739" i="1"/>
  <c r="CM739" i="1"/>
  <c r="CJ739" i="1"/>
  <c r="CI739" i="1"/>
  <c r="CH739" i="1"/>
  <c r="F739" i="1"/>
  <c r="E739" i="1"/>
  <c r="C739" i="1"/>
  <c r="DM738" i="1"/>
  <c r="DL738" i="1"/>
  <c r="DK738" i="1"/>
  <c r="DJ738" i="1"/>
  <c r="DI738" i="1"/>
  <c r="DH738" i="1"/>
  <c r="DG738" i="1"/>
  <c r="DF738" i="1"/>
  <c r="DE738" i="1"/>
  <c r="DD738" i="1"/>
  <c r="DC738" i="1"/>
  <c r="DB738" i="1"/>
  <c r="DA738" i="1"/>
  <c r="CZ738" i="1"/>
  <c r="CY738" i="1"/>
  <c r="CX738" i="1"/>
  <c r="CW738" i="1"/>
  <c r="CV738" i="1"/>
  <c r="CU738" i="1"/>
  <c r="CT738" i="1"/>
  <c r="CS738" i="1"/>
  <c r="CR738" i="1"/>
  <c r="CQ738" i="1"/>
  <c r="CP738" i="1"/>
  <c r="CO738" i="1"/>
  <c r="CN738" i="1"/>
  <c r="CM738" i="1"/>
  <c r="CI738" i="1"/>
  <c r="CH738" i="1"/>
  <c r="F738" i="1"/>
  <c r="E738" i="1"/>
  <c r="C738" i="1"/>
  <c r="CJ738" i="1" s="1"/>
  <c r="DM737" i="1"/>
  <c r="DL737" i="1"/>
  <c r="DK737" i="1"/>
  <c r="DJ737" i="1"/>
  <c r="DI737" i="1"/>
  <c r="DH737" i="1"/>
  <c r="DG737" i="1"/>
  <c r="DF737" i="1"/>
  <c r="DE737" i="1"/>
  <c r="DD737" i="1"/>
  <c r="DC737" i="1"/>
  <c r="DB737" i="1"/>
  <c r="DA737" i="1"/>
  <c r="CZ737" i="1"/>
  <c r="CY737" i="1"/>
  <c r="CX737" i="1"/>
  <c r="CW737" i="1"/>
  <c r="CV737" i="1"/>
  <c r="CU737" i="1"/>
  <c r="CT737" i="1"/>
  <c r="CS737" i="1"/>
  <c r="CR737" i="1"/>
  <c r="CQ737" i="1"/>
  <c r="CP737" i="1"/>
  <c r="CO737" i="1"/>
  <c r="CN737" i="1"/>
  <c r="CM737" i="1"/>
  <c r="CI737" i="1"/>
  <c r="CH737" i="1"/>
  <c r="F737" i="1"/>
  <c r="E737" i="1"/>
  <c r="C737" i="1"/>
  <c r="CJ737" i="1" s="1"/>
  <c r="DM736" i="1"/>
  <c r="DL736" i="1"/>
  <c r="DK736" i="1"/>
  <c r="DJ736" i="1"/>
  <c r="DI736" i="1"/>
  <c r="DH736" i="1"/>
  <c r="DG736" i="1"/>
  <c r="DF736" i="1"/>
  <c r="DE736" i="1"/>
  <c r="DD736" i="1"/>
  <c r="DC736" i="1"/>
  <c r="DB736" i="1"/>
  <c r="DA736" i="1"/>
  <c r="CZ736" i="1"/>
  <c r="CY736" i="1"/>
  <c r="CX736" i="1"/>
  <c r="CW736" i="1"/>
  <c r="CV736" i="1"/>
  <c r="CU736" i="1"/>
  <c r="CT736" i="1"/>
  <c r="CS736" i="1"/>
  <c r="CR736" i="1"/>
  <c r="CQ736" i="1"/>
  <c r="CP736" i="1"/>
  <c r="CO736" i="1"/>
  <c r="CN736" i="1"/>
  <c r="CM736" i="1"/>
  <c r="CI736" i="1"/>
  <c r="CH736" i="1"/>
  <c r="F736" i="1"/>
  <c r="E736" i="1"/>
  <c r="C736" i="1"/>
  <c r="CJ736" i="1" s="1"/>
  <c r="DM735" i="1"/>
  <c r="DL735" i="1"/>
  <c r="DK735" i="1"/>
  <c r="DJ735" i="1"/>
  <c r="DI735" i="1"/>
  <c r="DH735" i="1"/>
  <c r="DG735" i="1"/>
  <c r="DF735" i="1"/>
  <c r="DE735" i="1"/>
  <c r="DD735" i="1"/>
  <c r="DC735" i="1"/>
  <c r="DB735" i="1"/>
  <c r="DA735" i="1"/>
  <c r="CZ735" i="1"/>
  <c r="CY735" i="1"/>
  <c r="CX735" i="1"/>
  <c r="CW735" i="1"/>
  <c r="CV735" i="1"/>
  <c r="CU735" i="1"/>
  <c r="CT735" i="1"/>
  <c r="CS735" i="1"/>
  <c r="CR735" i="1"/>
  <c r="CQ735" i="1"/>
  <c r="CP735" i="1"/>
  <c r="CO735" i="1"/>
  <c r="CN735" i="1"/>
  <c r="CM735" i="1"/>
  <c r="CJ735" i="1"/>
  <c r="CI735" i="1"/>
  <c r="CH735" i="1"/>
  <c r="F735" i="1"/>
  <c r="E735" i="1"/>
  <c r="C735" i="1"/>
  <c r="DM734" i="1"/>
  <c r="DL734" i="1"/>
  <c r="DK734" i="1"/>
  <c r="DJ734" i="1"/>
  <c r="DI734" i="1"/>
  <c r="DH734" i="1"/>
  <c r="DG734" i="1"/>
  <c r="DF734" i="1"/>
  <c r="DE734" i="1"/>
  <c r="DD734" i="1"/>
  <c r="DC734" i="1"/>
  <c r="DB734" i="1"/>
  <c r="DA734" i="1"/>
  <c r="CZ734" i="1"/>
  <c r="CY734" i="1"/>
  <c r="CX734" i="1"/>
  <c r="CW734" i="1"/>
  <c r="CV734" i="1"/>
  <c r="CU734" i="1"/>
  <c r="CT734" i="1"/>
  <c r="CS734" i="1"/>
  <c r="CR734" i="1"/>
  <c r="CQ734" i="1"/>
  <c r="CP734" i="1"/>
  <c r="CO734" i="1"/>
  <c r="CN734" i="1"/>
  <c r="CM734" i="1"/>
  <c r="CJ734" i="1"/>
  <c r="CI734" i="1"/>
  <c r="CH734" i="1"/>
  <c r="F734" i="1"/>
  <c r="E734" i="1"/>
  <c r="C734" i="1"/>
  <c r="DM733" i="1"/>
  <c r="DL733" i="1"/>
  <c r="DK733" i="1"/>
  <c r="DJ733" i="1"/>
  <c r="DI733" i="1"/>
  <c r="DH733" i="1"/>
  <c r="DG733" i="1"/>
  <c r="DF733" i="1"/>
  <c r="DE733" i="1"/>
  <c r="DD733" i="1"/>
  <c r="DC733" i="1"/>
  <c r="DB733" i="1"/>
  <c r="DA733" i="1"/>
  <c r="CZ733" i="1"/>
  <c r="CY733" i="1"/>
  <c r="CX733" i="1"/>
  <c r="CW733" i="1"/>
  <c r="CV733" i="1"/>
  <c r="CU733" i="1"/>
  <c r="CT733" i="1"/>
  <c r="CS733" i="1"/>
  <c r="CR733" i="1"/>
  <c r="CQ733" i="1"/>
  <c r="CP733" i="1"/>
  <c r="CO733" i="1"/>
  <c r="CN733" i="1"/>
  <c r="CM733" i="1"/>
  <c r="CI733" i="1"/>
  <c r="CH733" i="1"/>
  <c r="F733" i="1"/>
  <c r="E733" i="1"/>
  <c r="C733" i="1"/>
  <c r="CJ733" i="1" s="1"/>
  <c r="DM732" i="1"/>
  <c r="DL732" i="1"/>
  <c r="DK732" i="1"/>
  <c r="DJ732" i="1"/>
  <c r="DI732" i="1"/>
  <c r="DH732" i="1"/>
  <c r="DG732" i="1"/>
  <c r="DF732" i="1"/>
  <c r="DE732" i="1"/>
  <c r="DD732" i="1"/>
  <c r="DC732" i="1"/>
  <c r="DB732" i="1"/>
  <c r="DA732" i="1"/>
  <c r="CZ732" i="1"/>
  <c r="CY732" i="1"/>
  <c r="CX732" i="1"/>
  <c r="CW732" i="1"/>
  <c r="CV732" i="1"/>
  <c r="CU732" i="1"/>
  <c r="CT732" i="1"/>
  <c r="CS732" i="1"/>
  <c r="CR732" i="1"/>
  <c r="CQ732" i="1"/>
  <c r="CP732" i="1"/>
  <c r="CO732" i="1"/>
  <c r="CN732" i="1"/>
  <c r="CM732" i="1"/>
  <c r="CJ732" i="1"/>
  <c r="CI732" i="1"/>
  <c r="CH732" i="1"/>
  <c r="F732" i="1"/>
  <c r="E732" i="1"/>
  <c r="C732" i="1"/>
  <c r="DM731" i="1"/>
  <c r="DL731" i="1"/>
  <c r="DK731" i="1"/>
  <c r="DJ731" i="1"/>
  <c r="DI731" i="1"/>
  <c r="DH731" i="1"/>
  <c r="DG731" i="1"/>
  <c r="DF731" i="1"/>
  <c r="DE731" i="1"/>
  <c r="DD731" i="1"/>
  <c r="DC731" i="1"/>
  <c r="DB731" i="1"/>
  <c r="DA731" i="1"/>
  <c r="CZ731" i="1"/>
  <c r="CY731" i="1"/>
  <c r="CX731" i="1"/>
  <c r="CW731" i="1"/>
  <c r="CV731" i="1"/>
  <c r="CU731" i="1"/>
  <c r="CT731" i="1"/>
  <c r="CS731" i="1"/>
  <c r="CR731" i="1"/>
  <c r="CQ731" i="1"/>
  <c r="CP731" i="1"/>
  <c r="CO731" i="1"/>
  <c r="CN731" i="1"/>
  <c r="CM731" i="1"/>
  <c r="CJ731" i="1"/>
  <c r="CI731" i="1"/>
  <c r="CH731" i="1"/>
  <c r="F731" i="1"/>
  <c r="E731" i="1"/>
  <c r="C731" i="1"/>
  <c r="DM730" i="1"/>
  <c r="DL730" i="1"/>
  <c r="DK730" i="1"/>
  <c r="DJ730" i="1"/>
  <c r="DI730" i="1"/>
  <c r="DH730" i="1"/>
  <c r="DG730" i="1"/>
  <c r="DF730" i="1"/>
  <c r="DE730" i="1"/>
  <c r="DD730" i="1"/>
  <c r="DC730" i="1"/>
  <c r="DB730" i="1"/>
  <c r="DA730" i="1"/>
  <c r="CZ730" i="1"/>
  <c r="CY730" i="1"/>
  <c r="CX730" i="1"/>
  <c r="CW730" i="1"/>
  <c r="CV730" i="1"/>
  <c r="CU730" i="1"/>
  <c r="CT730" i="1"/>
  <c r="CS730" i="1"/>
  <c r="CR730" i="1"/>
  <c r="CQ730" i="1"/>
  <c r="CP730" i="1"/>
  <c r="CO730" i="1"/>
  <c r="CN730" i="1"/>
  <c r="CM730" i="1"/>
  <c r="CI730" i="1"/>
  <c r="CH730" i="1"/>
  <c r="G730" i="1"/>
  <c r="F730" i="1"/>
  <c r="E730" i="1"/>
  <c r="C730" i="1"/>
  <c r="CJ730" i="1" s="1"/>
  <c r="DM729" i="1"/>
  <c r="DL729" i="1"/>
  <c r="DK729" i="1"/>
  <c r="DJ729" i="1"/>
  <c r="DI729" i="1"/>
  <c r="DH729" i="1"/>
  <c r="DG729" i="1"/>
  <c r="DF729" i="1"/>
  <c r="DE729" i="1"/>
  <c r="DD729" i="1"/>
  <c r="DC729" i="1"/>
  <c r="DB729" i="1"/>
  <c r="DA729" i="1"/>
  <c r="CZ729" i="1"/>
  <c r="CY729" i="1"/>
  <c r="CX729" i="1"/>
  <c r="CW729" i="1"/>
  <c r="CV729" i="1"/>
  <c r="CU729" i="1"/>
  <c r="CT729" i="1"/>
  <c r="CS729" i="1"/>
  <c r="CR729" i="1"/>
  <c r="CQ729" i="1"/>
  <c r="CP729" i="1"/>
  <c r="CO729" i="1"/>
  <c r="CN729" i="1"/>
  <c r="CM729" i="1"/>
  <c r="CI729" i="1"/>
  <c r="CH729" i="1"/>
  <c r="F729" i="1"/>
  <c r="E729" i="1"/>
  <c r="C729" i="1"/>
  <c r="CJ729" i="1" s="1"/>
  <c r="DM728" i="1"/>
  <c r="DL728" i="1"/>
  <c r="DK728" i="1"/>
  <c r="DJ728" i="1"/>
  <c r="DI728" i="1"/>
  <c r="DH728" i="1"/>
  <c r="DG728" i="1"/>
  <c r="DF728" i="1"/>
  <c r="DE728" i="1"/>
  <c r="DD728" i="1"/>
  <c r="DC728" i="1"/>
  <c r="DB728" i="1"/>
  <c r="DA728" i="1"/>
  <c r="CZ728" i="1"/>
  <c r="CY728" i="1"/>
  <c r="CX728" i="1"/>
  <c r="CW728" i="1"/>
  <c r="CV728" i="1"/>
  <c r="CU728" i="1"/>
  <c r="CT728" i="1"/>
  <c r="CS728" i="1"/>
  <c r="CR728" i="1"/>
  <c r="CQ728" i="1"/>
  <c r="CP728" i="1"/>
  <c r="CO728" i="1"/>
  <c r="CN728" i="1"/>
  <c r="CM728" i="1"/>
  <c r="CJ728" i="1"/>
  <c r="CI728" i="1"/>
  <c r="CH728" i="1"/>
  <c r="F728" i="1"/>
  <c r="E728" i="1"/>
  <c r="C728" i="1"/>
  <c r="DM727" i="1"/>
  <c r="DL727" i="1"/>
  <c r="DK727" i="1"/>
  <c r="DJ727" i="1"/>
  <c r="DI727" i="1"/>
  <c r="DH727" i="1"/>
  <c r="DG727" i="1"/>
  <c r="DF727" i="1"/>
  <c r="DE727" i="1"/>
  <c r="DD727" i="1"/>
  <c r="DC727" i="1"/>
  <c r="DB727" i="1"/>
  <c r="DA727" i="1"/>
  <c r="CZ727" i="1"/>
  <c r="CY727" i="1"/>
  <c r="CX727" i="1"/>
  <c r="CW727" i="1"/>
  <c r="CV727" i="1"/>
  <c r="CU727" i="1"/>
  <c r="CT727" i="1"/>
  <c r="CS727" i="1"/>
  <c r="CR727" i="1"/>
  <c r="CQ727" i="1"/>
  <c r="CP727" i="1"/>
  <c r="CO727" i="1"/>
  <c r="CN727" i="1"/>
  <c r="CM727" i="1"/>
  <c r="CJ727" i="1"/>
  <c r="CI727" i="1"/>
  <c r="CH727" i="1"/>
  <c r="F727" i="1"/>
  <c r="E727" i="1"/>
  <c r="C727" i="1"/>
  <c r="DM726" i="1"/>
  <c r="DL726" i="1"/>
  <c r="DK726" i="1"/>
  <c r="DJ726" i="1"/>
  <c r="DI726" i="1"/>
  <c r="DH726" i="1"/>
  <c r="DG726" i="1"/>
  <c r="DF726" i="1"/>
  <c r="DE726" i="1"/>
  <c r="DD726" i="1"/>
  <c r="DC726" i="1"/>
  <c r="DB726" i="1"/>
  <c r="DA726" i="1"/>
  <c r="CZ726" i="1"/>
  <c r="CY726" i="1"/>
  <c r="CX726" i="1"/>
  <c r="CW726" i="1"/>
  <c r="CV726" i="1"/>
  <c r="CU726" i="1"/>
  <c r="CT726" i="1"/>
  <c r="CS726" i="1"/>
  <c r="CR726" i="1"/>
  <c r="CQ726" i="1"/>
  <c r="CP726" i="1"/>
  <c r="CO726" i="1"/>
  <c r="CN726" i="1"/>
  <c r="CM726" i="1"/>
  <c r="CI726" i="1"/>
  <c r="CH726" i="1"/>
  <c r="F726" i="1"/>
  <c r="E726" i="1"/>
  <c r="C726" i="1"/>
  <c r="CJ726" i="1" s="1"/>
  <c r="DM725" i="1"/>
  <c r="DL725" i="1"/>
  <c r="DK725" i="1"/>
  <c r="DJ725" i="1"/>
  <c r="DI725" i="1"/>
  <c r="DH725" i="1"/>
  <c r="DG725" i="1"/>
  <c r="DF725" i="1"/>
  <c r="DE725" i="1"/>
  <c r="DD725" i="1"/>
  <c r="DC725" i="1"/>
  <c r="DB725" i="1"/>
  <c r="DA725" i="1"/>
  <c r="CZ725" i="1"/>
  <c r="CY725" i="1"/>
  <c r="CX725" i="1"/>
  <c r="CW725" i="1"/>
  <c r="CV725" i="1"/>
  <c r="CU725" i="1"/>
  <c r="CT725" i="1"/>
  <c r="CS725" i="1"/>
  <c r="CR725" i="1"/>
  <c r="CQ725" i="1"/>
  <c r="CP725" i="1"/>
  <c r="CO725" i="1"/>
  <c r="CN725" i="1"/>
  <c r="CM725" i="1"/>
  <c r="CJ725" i="1"/>
  <c r="CI725" i="1"/>
  <c r="CH725" i="1"/>
  <c r="F725" i="1"/>
  <c r="E725" i="1"/>
  <c r="C725" i="1"/>
  <c r="DM724" i="1"/>
  <c r="DL724" i="1"/>
  <c r="DK724" i="1"/>
  <c r="DJ724" i="1"/>
  <c r="DI724" i="1"/>
  <c r="DH724" i="1"/>
  <c r="DG724" i="1"/>
  <c r="DF724" i="1"/>
  <c r="DE724" i="1"/>
  <c r="DD724" i="1"/>
  <c r="DC724" i="1"/>
  <c r="DB724" i="1"/>
  <c r="DA724" i="1"/>
  <c r="CZ724" i="1"/>
  <c r="CY724" i="1"/>
  <c r="CX724" i="1"/>
  <c r="CW724" i="1"/>
  <c r="CV724" i="1"/>
  <c r="CU724" i="1"/>
  <c r="CT724" i="1"/>
  <c r="CS724" i="1"/>
  <c r="CR724" i="1"/>
  <c r="CQ724" i="1"/>
  <c r="CP724" i="1"/>
  <c r="CO724" i="1"/>
  <c r="CN724" i="1"/>
  <c r="CM724" i="1"/>
  <c r="CJ724" i="1"/>
  <c r="CI724" i="1"/>
  <c r="CH724" i="1"/>
  <c r="F724" i="1"/>
  <c r="E724" i="1"/>
  <c r="C724" i="1"/>
  <c r="DM723" i="1"/>
  <c r="DL723" i="1"/>
  <c r="DK723" i="1"/>
  <c r="DJ723" i="1"/>
  <c r="DI723" i="1"/>
  <c r="DH723" i="1"/>
  <c r="DG723" i="1"/>
  <c r="DF723" i="1"/>
  <c r="DE723" i="1"/>
  <c r="DD723" i="1"/>
  <c r="DC723" i="1"/>
  <c r="DB723" i="1"/>
  <c r="DA723" i="1"/>
  <c r="CZ723" i="1"/>
  <c r="CY723" i="1"/>
  <c r="CX723" i="1"/>
  <c r="CW723" i="1"/>
  <c r="CV723" i="1"/>
  <c r="CU723" i="1"/>
  <c r="CT723" i="1"/>
  <c r="CS723" i="1"/>
  <c r="CR723" i="1"/>
  <c r="CQ723" i="1"/>
  <c r="CP723" i="1"/>
  <c r="CO723" i="1"/>
  <c r="CN723" i="1"/>
  <c r="CM723" i="1"/>
  <c r="CI723" i="1"/>
  <c r="CH723" i="1"/>
  <c r="F723" i="1"/>
  <c r="E723" i="1"/>
  <c r="C723" i="1"/>
  <c r="CJ723" i="1" s="1"/>
  <c r="DM722" i="1"/>
  <c r="DL722" i="1"/>
  <c r="DK722" i="1"/>
  <c r="DJ722" i="1"/>
  <c r="DI722" i="1"/>
  <c r="DH722" i="1"/>
  <c r="DG722" i="1"/>
  <c r="DF722" i="1"/>
  <c r="DE722" i="1"/>
  <c r="DD722" i="1"/>
  <c r="DC722" i="1"/>
  <c r="DB722" i="1"/>
  <c r="DA722" i="1"/>
  <c r="CZ722" i="1"/>
  <c r="CY722" i="1"/>
  <c r="CX722" i="1"/>
  <c r="CW722" i="1"/>
  <c r="CV722" i="1"/>
  <c r="CU722" i="1"/>
  <c r="CT722" i="1"/>
  <c r="CS722" i="1"/>
  <c r="CR722" i="1"/>
  <c r="CQ722" i="1"/>
  <c r="CP722" i="1"/>
  <c r="CO722" i="1"/>
  <c r="CN722" i="1"/>
  <c r="CM722" i="1"/>
  <c r="CI722" i="1"/>
  <c r="CH722" i="1"/>
  <c r="F722" i="1"/>
  <c r="E722" i="1"/>
  <c r="C722" i="1"/>
  <c r="CJ722" i="1" s="1"/>
  <c r="DM721" i="1"/>
  <c r="DL721" i="1"/>
  <c r="DK721" i="1"/>
  <c r="DJ721" i="1"/>
  <c r="DI721" i="1"/>
  <c r="DH721" i="1"/>
  <c r="DG721" i="1"/>
  <c r="DF721" i="1"/>
  <c r="DE721" i="1"/>
  <c r="DD721" i="1"/>
  <c r="DC721" i="1"/>
  <c r="DB721" i="1"/>
  <c r="DA721" i="1"/>
  <c r="CZ721" i="1"/>
  <c r="CY721" i="1"/>
  <c r="CX721" i="1"/>
  <c r="CW721" i="1"/>
  <c r="CV721" i="1"/>
  <c r="CU721" i="1"/>
  <c r="CT721" i="1"/>
  <c r="CS721" i="1"/>
  <c r="CR721" i="1"/>
  <c r="CQ721" i="1"/>
  <c r="CP721" i="1"/>
  <c r="CO721" i="1"/>
  <c r="CN721" i="1"/>
  <c r="CM721" i="1"/>
  <c r="CJ721" i="1"/>
  <c r="CI721" i="1"/>
  <c r="CH721" i="1"/>
  <c r="G721" i="1"/>
  <c r="F721" i="1"/>
  <c r="E721" i="1"/>
  <c r="C721" i="1"/>
  <c r="DM720" i="1"/>
  <c r="DL720" i="1"/>
  <c r="DK720" i="1"/>
  <c r="DJ720" i="1"/>
  <c r="DI720" i="1"/>
  <c r="DH720" i="1"/>
  <c r="DG720" i="1"/>
  <c r="DF720" i="1"/>
  <c r="DE720" i="1"/>
  <c r="DD720" i="1"/>
  <c r="DC720" i="1"/>
  <c r="DB720" i="1"/>
  <c r="DA720" i="1"/>
  <c r="CZ720" i="1"/>
  <c r="CY720" i="1"/>
  <c r="CX720" i="1"/>
  <c r="CW720" i="1"/>
  <c r="CV720" i="1"/>
  <c r="CU720" i="1"/>
  <c r="CT720" i="1"/>
  <c r="CS720" i="1"/>
  <c r="CR720" i="1"/>
  <c r="CQ720" i="1"/>
  <c r="CP720" i="1"/>
  <c r="CO720" i="1"/>
  <c r="CN720" i="1"/>
  <c r="CM720" i="1"/>
  <c r="CI720" i="1"/>
  <c r="CH720" i="1"/>
  <c r="G720" i="1"/>
  <c r="F720" i="1"/>
  <c r="E720" i="1"/>
  <c r="C720" i="1"/>
  <c r="CJ720" i="1" s="1"/>
  <c r="DM719" i="1"/>
  <c r="DL719" i="1"/>
  <c r="DK719" i="1"/>
  <c r="DJ719" i="1"/>
  <c r="DI719" i="1"/>
  <c r="DH719" i="1"/>
  <c r="DG719" i="1"/>
  <c r="DF719" i="1"/>
  <c r="DE719" i="1"/>
  <c r="DD719" i="1"/>
  <c r="DC719" i="1"/>
  <c r="DB719" i="1"/>
  <c r="DA719" i="1"/>
  <c r="CZ719" i="1"/>
  <c r="CY719" i="1"/>
  <c r="CX719" i="1"/>
  <c r="CW719" i="1"/>
  <c r="CV719" i="1"/>
  <c r="CU719" i="1"/>
  <c r="CT719" i="1"/>
  <c r="CS719" i="1"/>
  <c r="CR719" i="1"/>
  <c r="CQ719" i="1"/>
  <c r="CP719" i="1"/>
  <c r="CO719" i="1"/>
  <c r="CN719" i="1"/>
  <c r="CM719" i="1"/>
  <c r="CJ719" i="1"/>
  <c r="CI719" i="1"/>
  <c r="CH719" i="1"/>
  <c r="G719" i="1"/>
  <c r="F719" i="1"/>
  <c r="E719" i="1"/>
  <c r="C719" i="1"/>
  <c r="DM718" i="1"/>
  <c r="DL718" i="1"/>
  <c r="DK718" i="1"/>
  <c r="DJ718" i="1"/>
  <c r="DI718" i="1"/>
  <c r="DH718" i="1"/>
  <c r="DG718" i="1"/>
  <c r="DF718" i="1"/>
  <c r="DE718" i="1"/>
  <c r="DD718" i="1"/>
  <c r="DC718" i="1"/>
  <c r="DB718" i="1"/>
  <c r="DA718" i="1"/>
  <c r="CZ718" i="1"/>
  <c r="CY718" i="1"/>
  <c r="CX718" i="1"/>
  <c r="CW718" i="1"/>
  <c r="CV718" i="1"/>
  <c r="CU718" i="1"/>
  <c r="CT718" i="1"/>
  <c r="CS718" i="1"/>
  <c r="CR718" i="1"/>
  <c r="CQ718" i="1"/>
  <c r="CP718" i="1"/>
  <c r="CO718" i="1"/>
  <c r="CN718" i="1"/>
  <c r="CM718" i="1"/>
  <c r="CI718" i="1"/>
  <c r="CH718" i="1"/>
  <c r="G718" i="1"/>
  <c r="F718" i="1"/>
  <c r="E718" i="1"/>
  <c r="C718" i="1"/>
  <c r="CJ718" i="1" s="1"/>
  <c r="DM717" i="1"/>
  <c r="DL717" i="1"/>
  <c r="DK717" i="1"/>
  <c r="DJ717" i="1"/>
  <c r="DI717" i="1"/>
  <c r="DH717" i="1"/>
  <c r="DG717" i="1"/>
  <c r="DF717" i="1"/>
  <c r="DE717" i="1"/>
  <c r="DD717" i="1"/>
  <c r="DC717" i="1"/>
  <c r="DB717" i="1"/>
  <c r="DA717" i="1"/>
  <c r="CZ717" i="1"/>
  <c r="CY717" i="1"/>
  <c r="CX717" i="1"/>
  <c r="CW717" i="1"/>
  <c r="CV717" i="1"/>
  <c r="CU717" i="1"/>
  <c r="CT717" i="1"/>
  <c r="CS717" i="1"/>
  <c r="CR717" i="1"/>
  <c r="CQ717" i="1"/>
  <c r="CP717" i="1"/>
  <c r="CO717" i="1"/>
  <c r="CN717" i="1"/>
  <c r="CM717" i="1"/>
  <c r="CI717" i="1"/>
  <c r="CH717" i="1"/>
  <c r="F717" i="1"/>
  <c r="E717" i="1"/>
  <c r="C717" i="1"/>
  <c r="CJ717" i="1" s="1"/>
  <c r="DM716" i="1"/>
  <c r="DL716" i="1"/>
  <c r="DK716" i="1"/>
  <c r="DJ716" i="1"/>
  <c r="DI716" i="1"/>
  <c r="DH716" i="1"/>
  <c r="DG716" i="1"/>
  <c r="DF716" i="1"/>
  <c r="DE716" i="1"/>
  <c r="DD716" i="1"/>
  <c r="DC716" i="1"/>
  <c r="DB716" i="1"/>
  <c r="DA716" i="1"/>
  <c r="CZ716" i="1"/>
  <c r="CY716" i="1"/>
  <c r="CX716" i="1"/>
  <c r="CW716" i="1"/>
  <c r="CV716" i="1"/>
  <c r="CU716" i="1"/>
  <c r="CT716" i="1"/>
  <c r="CS716" i="1"/>
  <c r="CR716" i="1"/>
  <c r="CQ716" i="1"/>
  <c r="CP716" i="1"/>
  <c r="CO716" i="1"/>
  <c r="CN716" i="1"/>
  <c r="CM716" i="1"/>
  <c r="CJ716" i="1"/>
  <c r="CI716" i="1"/>
  <c r="CH716" i="1"/>
  <c r="G716" i="1"/>
  <c r="F716" i="1"/>
  <c r="E716" i="1"/>
  <c r="C716" i="1"/>
  <c r="DM715" i="1"/>
  <c r="DL715" i="1"/>
  <c r="DK715" i="1"/>
  <c r="DJ715" i="1"/>
  <c r="DI715" i="1"/>
  <c r="DH715" i="1"/>
  <c r="DG715" i="1"/>
  <c r="DF715" i="1"/>
  <c r="DE715" i="1"/>
  <c r="DD715" i="1"/>
  <c r="DC715" i="1"/>
  <c r="DB715" i="1"/>
  <c r="DA715" i="1"/>
  <c r="CZ715" i="1"/>
  <c r="CY715" i="1"/>
  <c r="CX715" i="1"/>
  <c r="CW715" i="1"/>
  <c r="CV715" i="1"/>
  <c r="CU715" i="1"/>
  <c r="CT715" i="1"/>
  <c r="CS715" i="1"/>
  <c r="CR715" i="1"/>
  <c r="CQ715" i="1"/>
  <c r="CP715" i="1"/>
  <c r="CO715" i="1"/>
  <c r="CN715" i="1"/>
  <c r="CM715" i="1"/>
  <c r="CI715" i="1"/>
  <c r="CH715" i="1"/>
  <c r="G715" i="1"/>
  <c r="F715" i="1"/>
  <c r="E715" i="1"/>
  <c r="C715" i="1"/>
  <c r="CJ715" i="1" s="1"/>
  <c r="DM714" i="1"/>
  <c r="DL714" i="1"/>
  <c r="DK714" i="1"/>
  <c r="DJ714" i="1"/>
  <c r="DI714" i="1"/>
  <c r="DH714" i="1"/>
  <c r="DG714" i="1"/>
  <c r="DF714" i="1"/>
  <c r="DE714" i="1"/>
  <c r="DD714" i="1"/>
  <c r="DC714" i="1"/>
  <c r="DB714" i="1"/>
  <c r="DA714" i="1"/>
  <c r="CZ714" i="1"/>
  <c r="CY714" i="1"/>
  <c r="CX714" i="1"/>
  <c r="CW714" i="1"/>
  <c r="CV714" i="1"/>
  <c r="CU714" i="1"/>
  <c r="CT714" i="1"/>
  <c r="CS714" i="1"/>
  <c r="CR714" i="1"/>
  <c r="CQ714" i="1"/>
  <c r="CP714" i="1"/>
  <c r="CO714" i="1"/>
  <c r="CN714" i="1"/>
  <c r="CM714" i="1"/>
  <c r="CJ714" i="1"/>
  <c r="CI714" i="1"/>
  <c r="CH714" i="1"/>
  <c r="G714" i="1"/>
  <c r="F714" i="1"/>
  <c r="E714" i="1"/>
  <c r="C714" i="1"/>
  <c r="DM713" i="1"/>
  <c r="DL713" i="1"/>
  <c r="DK713" i="1"/>
  <c r="DJ713" i="1"/>
  <c r="DI713" i="1"/>
  <c r="DH713" i="1"/>
  <c r="DG713" i="1"/>
  <c r="DF713" i="1"/>
  <c r="DE713" i="1"/>
  <c r="DD713" i="1"/>
  <c r="DC713" i="1"/>
  <c r="DB713" i="1"/>
  <c r="DA713" i="1"/>
  <c r="CZ713" i="1"/>
  <c r="CY713" i="1"/>
  <c r="CX713" i="1"/>
  <c r="CW713" i="1"/>
  <c r="CV713" i="1"/>
  <c r="CU713" i="1"/>
  <c r="CT713" i="1"/>
  <c r="CS713" i="1"/>
  <c r="CR713" i="1"/>
  <c r="CQ713" i="1"/>
  <c r="CP713" i="1"/>
  <c r="CO713" i="1"/>
  <c r="CN713" i="1"/>
  <c r="CM713" i="1"/>
  <c r="CI713" i="1"/>
  <c r="CH713" i="1"/>
  <c r="F713" i="1"/>
  <c r="E713" i="1"/>
  <c r="C713" i="1"/>
  <c r="CJ713" i="1" s="1"/>
  <c r="DM712" i="1"/>
  <c r="DL712" i="1"/>
  <c r="DK712" i="1"/>
  <c r="DJ712" i="1"/>
  <c r="DI712" i="1"/>
  <c r="DH712" i="1"/>
  <c r="DG712" i="1"/>
  <c r="DF712" i="1"/>
  <c r="DE712" i="1"/>
  <c r="DD712" i="1"/>
  <c r="DC712" i="1"/>
  <c r="DB712" i="1"/>
  <c r="DA712" i="1"/>
  <c r="CZ712" i="1"/>
  <c r="CY712" i="1"/>
  <c r="CX712" i="1"/>
  <c r="CW712" i="1"/>
  <c r="CV712" i="1"/>
  <c r="CU712" i="1"/>
  <c r="CT712" i="1"/>
  <c r="CS712" i="1"/>
  <c r="CR712" i="1"/>
  <c r="CQ712" i="1"/>
  <c r="CP712" i="1"/>
  <c r="CO712" i="1"/>
  <c r="CN712" i="1"/>
  <c r="CM712" i="1"/>
  <c r="CJ712" i="1"/>
  <c r="CI712" i="1"/>
  <c r="CH712" i="1"/>
  <c r="G712" i="1"/>
  <c r="F712" i="1"/>
  <c r="E712" i="1"/>
  <c r="C712" i="1"/>
  <c r="DM711" i="1"/>
  <c r="DL711" i="1"/>
  <c r="DK711" i="1"/>
  <c r="DJ711" i="1"/>
  <c r="DI711" i="1"/>
  <c r="DH711" i="1"/>
  <c r="DG711" i="1"/>
  <c r="DF711" i="1"/>
  <c r="DE711" i="1"/>
  <c r="DD711" i="1"/>
  <c r="DC711" i="1"/>
  <c r="DB711" i="1"/>
  <c r="DA711" i="1"/>
  <c r="CZ711" i="1"/>
  <c r="CY711" i="1"/>
  <c r="CX711" i="1"/>
  <c r="CW711" i="1"/>
  <c r="CV711" i="1"/>
  <c r="CU711" i="1"/>
  <c r="CT711" i="1"/>
  <c r="CS711" i="1"/>
  <c r="CR711" i="1"/>
  <c r="CQ711" i="1"/>
  <c r="CP711" i="1"/>
  <c r="CO711" i="1"/>
  <c r="CN711" i="1"/>
  <c r="CM711" i="1"/>
  <c r="CJ711" i="1"/>
  <c r="CI711" i="1"/>
  <c r="CH711" i="1"/>
  <c r="F711" i="1"/>
  <c r="E711" i="1"/>
  <c r="C711" i="1"/>
  <c r="DM710" i="1"/>
  <c r="DL710" i="1"/>
  <c r="DK710" i="1"/>
  <c r="DJ710" i="1"/>
  <c r="DI710" i="1"/>
  <c r="DH710" i="1"/>
  <c r="DG710" i="1"/>
  <c r="DF710" i="1"/>
  <c r="DE710" i="1"/>
  <c r="DD710" i="1"/>
  <c r="DC710" i="1"/>
  <c r="DB710" i="1"/>
  <c r="DA710" i="1"/>
  <c r="CZ710" i="1"/>
  <c r="CY710" i="1"/>
  <c r="CX710" i="1"/>
  <c r="CW710" i="1"/>
  <c r="CV710" i="1"/>
  <c r="CU710" i="1"/>
  <c r="CT710" i="1"/>
  <c r="CS710" i="1"/>
  <c r="CR710" i="1"/>
  <c r="CQ710" i="1"/>
  <c r="CP710" i="1"/>
  <c r="CO710" i="1"/>
  <c r="CN710" i="1"/>
  <c r="CM710" i="1"/>
  <c r="CI710" i="1"/>
  <c r="CH710" i="1"/>
  <c r="G710" i="1"/>
  <c r="F710" i="1"/>
  <c r="E710" i="1"/>
  <c r="C710" i="1"/>
  <c r="CJ710" i="1" s="1"/>
  <c r="DM709" i="1"/>
  <c r="DL709" i="1"/>
  <c r="DK709" i="1"/>
  <c r="DJ709" i="1"/>
  <c r="DI709" i="1"/>
  <c r="DH709" i="1"/>
  <c r="DG709" i="1"/>
  <c r="DF709" i="1"/>
  <c r="DE709" i="1"/>
  <c r="DD709" i="1"/>
  <c r="DC709" i="1"/>
  <c r="DB709" i="1"/>
  <c r="DA709" i="1"/>
  <c r="CZ709" i="1"/>
  <c r="CY709" i="1"/>
  <c r="CX709" i="1"/>
  <c r="CW709" i="1"/>
  <c r="CV709" i="1"/>
  <c r="CU709" i="1"/>
  <c r="CT709" i="1"/>
  <c r="CS709" i="1"/>
  <c r="CR709" i="1"/>
  <c r="CQ709" i="1"/>
  <c r="CP709" i="1"/>
  <c r="CO709" i="1"/>
  <c r="CN709" i="1"/>
  <c r="CM709" i="1"/>
  <c r="CJ709" i="1"/>
  <c r="CI709" i="1"/>
  <c r="CH709" i="1"/>
  <c r="F709" i="1"/>
  <c r="E709" i="1"/>
  <c r="C709" i="1"/>
  <c r="DM708" i="1"/>
  <c r="DL708" i="1"/>
  <c r="DK708" i="1"/>
  <c r="DJ708" i="1"/>
  <c r="DI708" i="1"/>
  <c r="DH708" i="1"/>
  <c r="DG708" i="1"/>
  <c r="DF708" i="1"/>
  <c r="DE708" i="1"/>
  <c r="DD708" i="1"/>
  <c r="DC708" i="1"/>
  <c r="DB708" i="1"/>
  <c r="DA708" i="1"/>
  <c r="CZ708" i="1"/>
  <c r="CY708" i="1"/>
  <c r="CX708" i="1"/>
  <c r="CW708" i="1"/>
  <c r="CV708" i="1"/>
  <c r="CU708" i="1"/>
  <c r="CT708" i="1"/>
  <c r="CS708" i="1"/>
  <c r="CR708" i="1"/>
  <c r="CQ708" i="1"/>
  <c r="CP708" i="1"/>
  <c r="CO708" i="1"/>
  <c r="CN708" i="1"/>
  <c r="CM708" i="1"/>
  <c r="CI708" i="1"/>
  <c r="CH708" i="1"/>
  <c r="G708" i="1"/>
  <c r="F708" i="1"/>
  <c r="E708" i="1"/>
  <c r="C708" i="1"/>
  <c r="CJ708" i="1" s="1"/>
  <c r="DM707" i="1"/>
  <c r="DL707" i="1"/>
  <c r="DK707" i="1"/>
  <c r="DJ707" i="1"/>
  <c r="DI707" i="1"/>
  <c r="DH707" i="1"/>
  <c r="DG707" i="1"/>
  <c r="DF707" i="1"/>
  <c r="DE707" i="1"/>
  <c r="DD707" i="1"/>
  <c r="DC707" i="1"/>
  <c r="DB707" i="1"/>
  <c r="DA707" i="1"/>
  <c r="CZ707" i="1"/>
  <c r="CY707" i="1"/>
  <c r="CX707" i="1"/>
  <c r="CW707" i="1"/>
  <c r="CV707" i="1"/>
  <c r="CU707" i="1"/>
  <c r="CT707" i="1"/>
  <c r="CS707" i="1"/>
  <c r="CR707" i="1"/>
  <c r="CQ707" i="1"/>
  <c r="CP707" i="1"/>
  <c r="CO707" i="1"/>
  <c r="CN707" i="1"/>
  <c r="CM707" i="1"/>
  <c r="CJ707" i="1"/>
  <c r="CI707" i="1"/>
  <c r="CH707" i="1"/>
  <c r="G707" i="1"/>
  <c r="F707" i="1"/>
  <c r="E707" i="1"/>
  <c r="C707" i="1"/>
  <c r="DM706" i="1"/>
  <c r="DL706" i="1"/>
  <c r="DK706" i="1"/>
  <c r="DJ706" i="1"/>
  <c r="DI706" i="1"/>
  <c r="DH706" i="1"/>
  <c r="DG706" i="1"/>
  <c r="DF706" i="1"/>
  <c r="DE706" i="1"/>
  <c r="DD706" i="1"/>
  <c r="DC706" i="1"/>
  <c r="DB706" i="1"/>
  <c r="DA706" i="1"/>
  <c r="CZ706" i="1"/>
  <c r="CY706" i="1"/>
  <c r="CX706" i="1"/>
  <c r="CW706" i="1"/>
  <c r="CV706" i="1"/>
  <c r="CU706" i="1"/>
  <c r="CT706" i="1"/>
  <c r="CS706" i="1"/>
  <c r="CR706" i="1"/>
  <c r="CQ706" i="1"/>
  <c r="CP706" i="1"/>
  <c r="CO706" i="1"/>
  <c r="CN706" i="1"/>
  <c r="CM706" i="1"/>
  <c r="CJ706" i="1"/>
  <c r="CI706" i="1"/>
  <c r="CH706" i="1"/>
  <c r="F706" i="1"/>
  <c r="E706" i="1"/>
  <c r="C706" i="1"/>
  <c r="DM705" i="1"/>
  <c r="DL705" i="1"/>
  <c r="DK705" i="1"/>
  <c r="DJ705" i="1"/>
  <c r="DI705" i="1"/>
  <c r="DH705" i="1"/>
  <c r="DG705" i="1"/>
  <c r="DF705" i="1"/>
  <c r="DE705" i="1"/>
  <c r="DD705" i="1"/>
  <c r="DC705" i="1"/>
  <c r="DB705" i="1"/>
  <c r="DA705" i="1"/>
  <c r="CZ705" i="1"/>
  <c r="CY705" i="1"/>
  <c r="CX705" i="1"/>
  <c r="CW705" i="1"/>
  <c r="CV705" i="1"/>
  <c r="CU705" i="1"/>
  <c r="CT705" i="1"/>
  <c r="CS705" i="1"/>
  <c r="CR705" i="1"/>
  <c r="CQ705" i="1"/>
  <c r="CP705" i="1"/>
  <c r="CO705" i="1"/>
  <c r="CN705" i="1"/>
  <c r="CM705" i="1"/>
  <c r="CI705" i="1"/>
  <c r="CH705" i="1"/>
  <c r="F705" i="1"/>
  <c r="E705" i="1"/>
  <c r="C705" i="1"/>
  <c r="CJ705" i="1" s="1"/>
  <c r="DM704" i="1"/>
  <c r="DL704" i="1"/>
  <c r="DK704" i="1"/>
  <c r="DJ704" i="1"/>
  <c r="DI704" i="1"/>
  <c r="DH704" i="1"/>
  <c r="DG704" i="1"/>
  <c r="DF704" i="1"/>
  <c r="DE704" i="1"/>
  <c r="DD704" i="1"/>
  <c r="DC704" i="1"/>
  <c r="DB704" i="1"/>
  <c r="DA704" i="1"/>
  <c r="CZ704" i="1"/>
  <c r="CY704" i="1"/>
  <c r="CX704" i="1"/>
  <c r="CW704" i="1"/>
  <c r="CV704" i="1"/>
  <c r="CU704" i="1"/>
  <c r="CT704" i="1"/>
  <c r="CS704" i="1"/>
  <c r="CR704" i="1"/>
  <c r="CQ704" i="1"/>
  <c r="CP704" i="1"/>
  <c r="CO704" i="1"/>
  <c r="CN704" i="1"/>
  <c r="CM704" i="1"/>
  <c r="CJ704" i="1"/>
  <c r="CI704" i="1"/>
  <c r="CH704" i="1"/>
  <c r="G704" i="1"/>
  <c r="F704" i="1"/>
  <c r="E704" i="1"/>
  <c r="C704" i="1"/>
  <c r="DM703" i="1"/>
  <c r="DL703" i="1"/>
  <c r="DK703" i="1"/>
  <c r="DJ703" i="1"/>
  <c r="DI703" i="1"/>
  <c r="DH703" i="1"/>
  <c r="DG703" i="1"/>
  <c r="DF703" i="1"/>
  <c r="DE703" i="1"/>
  <c r="DD703" i="1"/>
  <c r="DC703" i="1"/>
  <c r="DB703" i="1"/>
  <c r="DA703" i="1"/>
  <c r="CZ703" i="1"/>
  <c r="CY703" i="1"/>
  <c r="CX703" i="1"/>
  <c r="CW703" i="1"/>
  <c r="CV703" i="1"/>
  <c r="CU703" i="1"/>
  <c r="CT703" i="1"/>
  <c r="CS703" i="1"/>
  <c r="CR703" i="1"/>
  <c r="CQ703" i="1"/>
  <c r="CP703" i="1"/>
  <c r="CO703" i="1"/>
  <c r="CN703" i="1"/>
  <c r="CM703" i="1"/>
  <c r="CI703" i="1"/>
  <c r="CH703" i="1"/>
  <c r="G703" i="1"/>
  <c r="F703" i="1"/>
  <c r="E703" i="1"/>
  <c r="C703" i="1"/>
  <c r="CJ703" i="1" s="1"/>
  <c r="DM702" i="1"/>
  <c r="DL702" i="1"/>
  <c r="DK702" i="1"/>
  <c r="DJ702" i="1"/>
  <c r="DI702" i="1"/>
  <c r="DH702" i="1"/>
  <c r="DG702" i="1"/>
  <c r="DF702" i="1"/>
  <c r="DE702" i="1"/>
  <c r="DD702" i="1"/>
  <c r="DC702" i="1"/>
  <c r="DB702" i="1"/>
  <c r="DA702" i="1"/>
  <c r="CZ702" i="1"/>
  <c r="CY702" i="1"/>
  <c r="CX702" i="1"/>
  <c r="CW702" i="1"/>
  <c r="CV702" i="1"/>
  <c r="CU702" i="1"/>
  <c r="CT702" i="1"/>
  <c r="CS702" i="1"/>
  <c r="CR702" i="1"/>
  <c r="CQ702" i="1"/>
  <c r="CP702" i="1"/>
  <c r="CO702" i="1"/>
  <c r="CN702" i="1"/>
  <c r="CM702" i="1"/>
  <c r="CI702" i="1"/>
  <c r="CH702" i="1"/>
  <c r="F702" i="1"/>
  <c r="E702" i="1"/>
  <c r="C702" i="1"/>
  <c r="CJ702" i="1" s="1"/>
  <c r="DM701" i="1"/>
  <c r="DL701" i="1"/>
  <c r="DK701" i="1"/>
  <c r="DJ701" i="1"/>
  <c r="DI701" i="1"/>
  <c r="DH701" i="1"/>
  <c r="DG701" i="1"/>
  <c r="DF701" i="1"/>
  <c r="DE701" i="1"/>
  <c r="DD701" i="1"/>
  <c r="DC701" i="1"/>
  <c r="DB701" i="1"/>
  <c r="DA701" i="1"/>
  <c r="CZ701" i="1"/>
  <c r="CY701" i="1"/>
  <c r="CX701" i="1"/>
  <c r="CW701" i="1"/>
  <c r="CV701" i="1"/>
  <c r="CU701" i="1"/>
  <c r="CT701" i="1"/>
  <c r="CS701" i="1"/>
  <c r="CR701" i="1"/>
  <c r="CQ701" i="1"/>
  <c r="CP701" i="1"/>
  <c r="CO701" i="1"/>
  <c r="CN701" i="1"/>
  <c r="CM701" i="1"/>
  <c r="CJ701" i="1"/>
  <c r="CI701" i="1"/>
  <c r="CH701" i="1"/>
  <c r="G701" i="1"/>
  <c r="F701" i="1"/>
  <c r="E701" i="1"/>
  <c r="C701" i="1"/>
  <c r="DM700" i="1"/>
  <c r="DL700" i="1"/>
  <c r="DK700" i="1"/>
  <c r="DJ700" i="1"/>
  <c r="DI700" i="1"/>
  <c r="DH700" i="1"/>
  <c r="DG700" i="1"/>
  <c r="DF700" i="1"/>
  <c r="DE700" i="1"/>
  <c r="DD700" i="1"/>
  <c r="DC700" i="1"/>
  <c r="DB700" i="1"/>
  <c r="DA700" i="1"/>
  <c r="CZ700" i="1"/>
  <c r="CY700" i="1"/>
  <c r="CX700" i="1"/>
  <c r="CW700" i="1"/>
  <c r="CV700" i="1"/>
  <c r="CU700" i="1"/>
  <c r="CT700" i="1"/>
  <c r="CS700" i="1"/>
  <c r="CR700" i="1"/>
  <c r="CQ700" i="1"/>
  <c r="CP700" i="1"/>
  <c r="CO700" i="1"/>
  <c r="CN700" i="1"/>
  <c r="CM700" i="1"/>
  <c r="CI700" i="1"/>
  <c r="CH700" i="1"/>
  <c r="F700" i="1"/>
  <c r="E700" i="1"/>
  <c r="C700" i="1"/>
  <c r="CJ700" i="1" s="1"/>
  <c r="DM699" i="1"/>
  <c r="DL699" i="1"/>
  <c r="DK699" i="1"/>
  <c r="DJ699" i="1"/>
  <c r="DI699" i="1"/>
  <c r="DH699" i="1"/>
  <c r="DG699" i="1"/>
  <c r="DF699" i="1"/>
  <c r="DE699" i="1"/>
  <c r="DD699" i="1"/>
  <c r="DC699" i="1"/>
  <c r="DB699" i="1"/>
  <c r="DA699" i="1"/>
  <c r="CZ699" i="1"/>
  <c r="CY699" i="1"/>
  <c r="CX699" i="1"/>
  <c r="CW699" i="1"/>
  <c r="CV699" i="1"/>
  <c r="CU699" i="1"/>
  <c r="CT699" i="1"/>
  <c r="CS699" i="1"/>
  <c r="CR699" i="1"/>
  <c r="CQ699" i="1"/>
  <c r="CP699" i="1"/>
  <c r="CO699" i="1"/>
  <c r="CN699" i="1"/>
  <c r="CM699" i="1"/>
  <c r="CJ699" i="1"/>
  <c r="CI699" i="1"/>
  <c r="CH699" i="1"/>
  <c r="G699" i="1"/>
  <c r="F699" i="1"/>
  <c r="E699" i="1"/>
  <c r="C699" i="1"/>
  <c r="DM698" i="1"/>
  <c r="DL698" i="1"/>
  <c r="DK698" i="1"/>
  <c r="DJ698" i="1"/>
  <c r="DI698" i="1"/>
  <c r="DH698" i="1"/>
  <c r="DG698" i="1"/>
  <c r="DF698" i="1"/>
  <c r="DE698" i="1"/>
  <c r="DD698" i="1"/>
  <c r="DC698" i="1"/>
  <c r="DB698" i="1"/>
  <c r="DA698" i="1"/>
  <c r="CZ698" i="1"/>
  <c r="CY698" i="1"/>
  <c r="CX698" i="1"/>
  <c r="CW698" i="1"/>
  <c r="CV698" i="1"/>
  <c r="CU698" i="1"/>
  <c r="CT698" i="1"/>
  <c r="CS698" i="1"/>
  <c r="CR698" i="1"/>
  <c r="CQ698" i="1"/>
  <c r="CP698" i="1"/>
  <c r="CO698" i="1"/>
  <c r="CN698" i="1"/>
  <c r="CM698" i="1"/>
  <c r="CI698" i="1"/>
  <c r="CH698" i="1"/>
  <c r="G698" i="1"/>
  <c r="F698" i="1"/>
  <c r="E698" i="1"/>
  <c r="C698" i="1"/>
  <c r="CJ698" i="1" s="1"/>
  <c r="DM697" i="1"/>
  <c r="DL697" i="1"/>
  <c r="DK697" i="1"/>
  <c r="DJ697" i="1"/>
  <c r="DI697" i="1"/>
  <c r="DH697" i="1"/>
  <c r="DG697" i="1"/>
  <c r="DF697" i="1"/>
  <c r="DE697" i="1"/>
  <c r="DD697" i="1"/>
  <c r="DC697" i="1"/>
  <c r="DB697" i="1"/>
  <c r="DA697" i="1"/>
  <c r="CZ697" i="1"/>
  <c r="CY697" i="1"/>
  <c r="CX697" i="1"/>
  <c r="CW697" i="1"/>
  <c r="CV697" i="1"/>
  <c r="CU697" i="1"/>
  <c r="CT697" i="1"/>
  <c r="CS697" i="1"/>
  <c r="CR697" i="1"/>
  <c r="CQ697" i="1"/>
  <c r="CP697" i="1"/>
  <c r="CO697" i="1"/>
  <c r="CN697" i="1"/>
  <c r="CM697" i="1"/>
  <c r="CJ697" i="1"/>
  <c r="CI697" i="1"/>
  <c r="CH697" i="1"/>
  <c r="G697" i="1"/>
  <c r="F697" i="1"/>
  <c r="E697" i="1"/>
  <c r="C697" i="1"/>
  <c r="DM696" i="1"/>
  <c r="DL696" i="1"/>
  <c r="DK696" i="1"/>
  <c r="DJ696" i="1"/>
  <c r="DI696" i="1"/>
  <c r="DH696" i="1"/>
  <c r="DG696" i="1"/>
  <c r="DF696" i="1"/>
  <c r="DE696" i="1"/>
  <c r="DD696" i="1"/>
  <c r="DC696" i="1"/>
  <c r="DB696" i="1"/>
  <c r="DA696" i="1"/>
  <c r="CZ696" i="1"/>
  <c r="CY696" i="1"/>
  <c r="CX696" i="1"/>
  <c r="CW696" i="1"/>
  <c r="CV696" i="1"/>
  <c r="CU696" i="1"/>
  <c r="CT696" i="1"/>
  <c r="CS696" i="1"/>
  <c r="CR696" i="1"/>
  <c r="CQ696" i="1"/>
  <c r="CP696" i="1"/>
  <c r="CO696" i="1"/>
  <c r="CN696" i="1"/>
  <c r="CM696" i="1"/>
  <c r="CJ696" i="1"/>
  <c r="CI696" i="1"/>
  <c r="CH696" i="1"/>
  <c r="F696" i="1"/>
  <c r="E696" i="1"/>
  <c r="C696" i="1"/>
  <c r="DM695" i="1"/>
  <c r="DL695" i="1"/>
  <c r="DK695" i="1"/>
  <c r="DJ695" i="1"/>
  <c r="DI695" i="1"/>
  <c r="DH695" i="1"/>
  <c r="DG695" i="1"/>
  <c r="DF695" i="1"/>
  <c r="DE695" i="1"/>
  <c r="DD695" i="1"/>
  <c r="DC695" i="1"/>
  <c r="DB695" i="1"/>
  <c r="DA695" i="1"/>
  <c r="CZ695" i="1"/>
  <c r="CY695" i="1"/>
  <c r="CX695" i="1"/>
  <c r="CW695" i="1"/>
  <c r="CV695" i="1"/>
  <c r="CU695" i="1"/>
  <c r="CT695" i="1"/>
  <c r="CS695" i="1"/>
  <c r="CR695" i="1"/>
  <c r="CQ695" i="1"/>
  <c r="CP695" i="1"/>
  <c r="CO695" i="1"/>
  <c r="CN695" i="1"/>
  <c r="CM695" i="1"/>
  <c r="CI695" i="1"/>
  <c r="CH695" i="1"/>
  <c r="G695" i="1"/>
  <c r="F695" i="1"/>
  <c r="E695" i="1"/>
  <c r="C695" i="1"/>
  <c r="CJ695" i="1" s="1"/>
  <c r="DM694" i="1"/>
  <c r="DL694" i="1"/>
  <c r="DK694" i="1"/>
  <c r="DJ694" i="1"/>
  <c r="DI694" i="1"/>
  <c r="DH694" i="1"/>
  <c r="DG694" i="1"/>
  <c r="DF694" i="1"/>
  <c r="DE694" i="1"/>
  <c r="DD694" i="1"/>
  <c r="DC694" i="1"/>
  <c r="DB694" i="1"/>
  <c r="DA694" i="1"/>
  <c r="CZ694" i="1"/>
  <c r="CY694" i="1"/>
  <c r="CX694" i="1"/>
  <c r="CW694" i="1"/>
  <c r="CV694" i="1"/>
  <c r="CU694" i="1"/>
  <c r="CT694" i="1"/>
  <c r="CS694" i="1"/>
  <c r="CR694" i="1"/>
  <c r="CQ694" i="1"/>
  <c r="CP694" i="1"/>
  <c r="CO694" i="1"/>
  <c r="CN694" i="1"/>
  <c r="CM694" i="1"/>
  <c r="CJ694" i="1"/>
  <c r="CI694" i="1"/>
  <c r="CH694" i="1"/>
  <c r="G694" i="1"/>
  <c r="F694" i="1"/>
  <c r="E694" i="1"/>
  <c r="C694" i="1"/>
  <c r="DM693" i="1"/>
  <c r="DL693" i="1"/>
  <c r="DK693" i="1"/>
  <c r="DJ693" i="1"/>
  <c r="DI693" i="1"/>
  <c r="DH693" i="1"/>
  <c r="DG693" i="1"/>
  <c r="DF693" i="1"/>
  <c r="DE693" i="1"/>
  <c r="DD693" i="1"/>
  <c r="DC693" i="1"/>
  <c r="DB693" i="1"/>
  <c r="DA693" i="1"/>
  <c r="CZ693" i="1"/>
  <c r="CY693" i="1"/>
  <c r="CX693" i="1"/>
  <c r="CW693" i="1"/>
  <c r="CV693" i="1"/>
  <c r="CU693" i="1"/>
  <c r="CT693" i="1"/>
  <c r="CS693" i="1"/>
  <c r="CR693" i="1"/>
  <c r="CQ693" i="1"/>
  <c r="CP693" i="1"/>
  <c r="CO693" i="1"/>
  <c r="CN693" i="1"/>
  <c r="CM693" i="1"/>
  <c r="CI693" i="1"/>
  <c r="CH693" i="1"/>
  <c r="G693" i="1"/>
  <c r="F693" i="1"/>
  <c r="E693" i="1"/>
  <c r="C693" i="1"/>
  <c r="CJ693" i="1" s="1"/>
  <c r="DM692" i="1"/>
  <c r="DL692" i="1"/>
  <c r="DK692" i="1"/>
  <c r="DJ692" i="1"/>
  <c r="DI692" i="1"/>
  <c r="DH692" i="1"/>
  <c r="DG692" i="1"/>
  <c r="DF692" i="1"/>
  <c r="DE692" i="1"/>
  <c r="DD692" i="1"/>
  <c r="DC692" i="1"/>
  <c r="DB692" i="1"/>
  <c r="DA692" i="1"/>
  <c r="CZ692" i="1"/>
  <c r="CY692" i="1"/>
  <c r="CX692" i="1"/>
  <c r="CW692" i="1"/>
  <c r="CV692" i="1"/>
  <c r="CU692" i="1"/>
  <c r="CT692" i="1"/>
  <c r="CS692" i="1"/>
  <c r="CR692" i="1"/>
  <c r="CQ692" i="1"/>
  <c r="CP692" i="1"/>
  <c r="CO692" i="1"/>
  <c r="CN692" i="1"/>
  <c r="CM692" i="1"/>
  <c r="CJ692" i="1"/>
  <c r="CI692" i="1"/>
  <c r="CH692" i="1"/>
  <c r="F692" i="1"/>
  <c r="E692" i="1"/>
  <c r="C692" i="1"/>
  <c r="DM691" i="1"/>
  <c r="DL691" i="1"/>
  <c r="DK691" i="1"/>
  <c r="DJ691" i="1"/>
  <c r="DI691" i="1"/>
  <c r="DH691" i="1"/>
  <c r="DG691" i="1"/>
  <c r="DF691" i="1"/>
  <c r="DE691" i="1"/>
  <c r="DD691" i="1"/>
  <c r="DC691" i="1"/>
  <c r="DB691" i="1"/>
  <c r="DA691" i="1"/>
  <c r="CZ691" i="1"/>
  <c r="CY691" i="1"/>
  <c r="CX691" i="1"/>
  <c r="CW691" i="1"/>
  <c r="CV691" i="1"/>
  <c r="CU691" i="1"/>
  <c r="CT691" i="1"/>
  <c r="CS691" i="1"/>
  <c r="CR691" i="1"/>
  <c r="CQ691" i="1"/>
  <c r="CP691" i="1"/>
  <c r="CO691" i="1"/>
  <c r="CN691" i="1"/>
  <c r="CM691" i="1"/>
  <c r="CI691" i="1"/>
  <c r="CH691" i="1"/>
  <c r="G691" i="1"/>
  <c r="F691" i="1"/>
  <c r="E691" i="1"/>
  <c r="C691" i="1"/>
  <c r="CJ691" i="1" s="1"/>
  <c r="DM690" i="1"/>
  <c r="DL690" i="1"/>
  <c r="DK690" i="1"/>
  <c r="DJ690" i="1"/>
  <c r="DI690" i="1"/>
  <c r="DH690" i="1"/>
  <c r="DG690" i="1"/>
  <c r="DF690" i="1"/>
  <c r="DE690" i="1"/>
  <c r="DD690" i="1"/>
  <c r="DC690" i="1"/>
  <c r="DB690" i="1"/>
  <c r="DA690" i="1"/>
  <c r="CZ690" i="1"/>
  <c r="CY690" i="1"/>
  <c r="CX690" i="1"/>
  <c r="CW690" i="1"/>
  <c r="CV690" i="1"/>
  <c r="CU690" i="1"/>
  <c r="CT690" i="1"/>
  <c r="CS690" i="1"/>
  <c r="CR690" i="1"/>
  <c r="CQ690" i="1"/>
  <c r="CP690" i="1"/>
  <c r="CO690" i="1"/>
  <c r="CN690" i="1"/>
  <c r="CM690" i="1"/>
  <c r="CJ690" i="1"/>
  <c r="CI690" i="1"/>
  <c r="CH690" i="1"/>
  <c r="F690" i="1"/>
  <c r="E690" i="1"/>
  <c r="C690" i="1"/>
  <c r="DM689" i="1"/>
  <c r="DL689" i="1"/>
  <c r="DK689" i="1"/>
  <c r="DJ689" i="1"/>
  <c r="DI689" i="1"/>
  <c r="DH689" i="1"/>
  <c r="DG689" i="1"/>
  <c r="DF689" i="1"/>
  <c r="DE689" i="1"/>
  <c r="DD689" i="1"/>
  <c r="DC689" i="1"/>
  <c r="DB689" i="1"/>
  <c r="DA689" i="1"/>
  <c r="CZ689" i="1"/>
  <c r="CY689" i="1"/>
  <c r="CX689" i="1"/>
  <c r="CW689" i="1"/>
  <c r="CV689" i="1"/>
  <c r="CU689" i="1"/>
  <c r="CT689" i="1"/>
  <c r="CS689" i="1"/>
  <c r="CR689" i="1"/>
  <c r="CQ689" i="1"/>
  <c r="CP689" i="1"/>
  <c r="CO689" i="1"/>
  <c r="CN689" i="1"/>
  <c r="CM689" i="1"/>
  <c r="CJ689" i="1"/>
  <c r="CI689" i="1"/>
  <c r="CH689" i="1"/>
  <c r="G689" i="1"/>
  <c r="F689" i="1"/>
  <c r="E689" i="1"/>
  <c r="C689" i="1"/>
  <c r="DM688" i="1"/>
  <c r="DL688" i="1"/>
  <c r="DK688" i="1"/>
  <c r="DJ688" i="1"/>
  <c r="DI688" i="1"/>
  <c r="DH688" i="1"/>
  <c r="DG688" i="1"/>
  <c r="DF688" i="1"/>
  <c r="DE688" i="1"/>
  <c r="DD688" i="1"/>
  <c r="DC688" i="1"/>
  <c r="DB688" i="1"/>
  <c r="DA688" i="1"/>
  <c r="CZ688" i="1"/>
  <c r="CY688" i="1"/>
  <c r="CX688" i="1"/>
  <c r="CW688" i="1"/>
  <c r="CV688" i="1"/>
  <c r="CU688" i="1"/>
  <c r="CT688" i="1"/>
  <c r="CS688" i="1"/>
  <c r="CR688" i="1"/>
  <c r="CQ688" i="1"/>
  <c r="CP688" i="1"/>
  <c r="CO688" i="1"/>
  <c r="CN688" i="1"/>
  <c r="CM688" i="1"/>
  <c r="CI688" i="1"/>
  <c r="CH688" i="1"/>
  <c r="G688" i="1"/>
  <c r="F688" i="1"/>
  <c r="E688" i="1"/>
  <c r="C688" i="1"/>
  <c r="CJ688" i="1" s="1"/>
  <c r="DM687" i="1"/>
  <c r="DL687" i="1"/>
  <c r="DK687" i="1"/>
  <c r="DJ687" i="1"/>
  <c r="DI687" i="1"/>
  <c r="DH687" i="1"/>
  <c r="DG687" i="1"/>
  <c r="DF687" i="1"/>
  <c r="DE687" i="1"/>
  <c r="DD687" i="1"/>
  <c r="DC687" i="1"/>
  <c r="DB687" i="1"/>
  <c r="DA687" i="1"/>
  <c r="CZ687" i="1"/>
  <c r="CY687" i="1"/>
  <c r="CX687" i="1"/>
  <c r="CW687" i="1"/>
  <c r="CV687" i="1"/>
  <c r="CU687" i="1"/>
  <c r="CT687" i="1"/>
  <c r="CS687" i="1"/>
  <c r="CR687" i="1"/>
  <c r="CQ687" i="1"/>
  <c r="CP687" i="1"/>
  <c r="CO687" i="1"/>
  <c r="CN687" i="1"/>
  <c r="CM687" i="1"/>
  <c r="CJ687" i="1"/>
  <c r="CI687" i="1"/>
  <c r="CH687" i="1"/>
  <c r="F687" i="1"/>
  <c r="E687" i="1"/>
  <c r="C687" i="1"/>
  <c r="DM686" i="1"/>
  <c r="DL686" i="1"/>
  <c r="DK686" i="1"/>
  <c r="DJ686" i="1"/>
  <c r="DI686" i="1"/>
  <c r="DH686" i="1"/>
  <c r="DG686" i="1"/>
  <c r="DF686" i="1"/>
  <c r="DE686" i="1"/>
  <c r="DD686" i="1"/>
  <c r="DC686" i="1"/>
  <c r="DB686" i="1"/>
  <c r="DA686" i="1"/>
  <c r="CZ686" i="1"/>
  <c r="CY686" i="1"/>
  <c r="CX686" i="1"/>
  <c r="CW686" i="1"/>
  <c r="CV686" i="1"/>
  <c r="CU686" i="1"/>
  <c r="CT686" i="1"/>
  <c r="CS686" i="1"/>
  <c r="CR686" i="1"/>
  <c r="CQ686" i="1"/>
  <c r="CP686" i="1"/>
  <c r="CO686" i="1"/>
  <c r="CN686" i="1"/>
  <c r="CM686" i="1"/>
  <c r="CI686" i="1"/>
  <c r="CH686" i="1"/>
  <c r="G686" i="1"/>
  <c r="F686" i="1"/>
  <c r="E686" i="1"/>
  <c r="C686" i="1"/>
  <c r="CJ686" i="1" s="1"/>
  <c r="DM685" i="1"/>
  <c r="DL685" i="1"/>
  <c r="DK685" i="1"/>
  <c r="DJ685" i="1"/>
  <c r="DI685" i="1"/>
  <c r="DH685" i="1"/>
  <c r="DG685" i="1"/>
  <c r="DF685" i="1"/>
  <c r="DE685" i="1"/>
  <c r="DD685" i="1"/>
  <c r="DC685" i="1"/>
  <c r="DB685" i="1"/>
  <c r="DA685" i="1"/>
  <c r="CZ685" i="1"/>
  <c r="CY685" i="1"/>
  <c r="CX685" i="1"/>
  <c r="CW685" i="1"/>
  <c r="CV685" i="1"/>
  <c r="CU685" i="1"/>
  <c r="CT685" i="1"/>
  <c r="CS685" i="1"/>
  <c r="CR685" i="1"/>
  <c r="CQ685" i="1"/>
  <c r="CP685" i="1"/>
  <c r="CO685" i="1"/>
  <c r="CN685" i="1"/>
  <c r="CM685" i="1"/>
  <c r="CJ685" i="1"/>
  <c r="CI685" i="1"/>
  <c r="CH685" i="1"/>
  <c r="F685" i="1"/>
  <c r="E685" i="1"/>
  <c r="C685" i="1"/>
  <c r="DM684" i="1"/>
  <c r="DL684" i="1"/>
  <c r="DK684" i="1"/>
  <c r="DJ684" i="1"/>
  <c r="DI684" i="1"/>
  <c r="DH684" i="1"/>
  <c r="DG684" i="1"/>
  <c r="DF684" i="1"/>
  <c r="DE684" i="1"/>
  <c r="DD684" i="1"/>
  <c r="DC684" i="1"/>
  <c r="DB684" i="1"/>
  <c r="DA684" i="1"/>
  <c r="CZ684" i="1"/>
  <c r="CY684" i="1"/>
  <c r="CX684" i="1"/>
  <c r="CW684" i="1"/>
  <c r="CV684" i="1"/>
  <c r="CU684" i="1"/>
  <c r="CT684" i="1"/>
  <c r="CS684" i="1"/>
  <c r="CR684" i="1"/>
  <c r="CQ684" i="1"/>
  <c r="CP684" i="1"/>
  <c r="CO684" i="1"/>
  <c r="CN684" i="1"/>
  <c r="CM684" i="1"/>
  <c r="CJ684" i="1"/>
  <c r="CI684" i="1"/>
  <c r="CH684" i="1"/>
  <c r="F684" i="1"/>
  <c r="E684" i="1"/>
  <c r="C684" i="1"/>
  <c r="DM683" i="1"/>
  <c r="DL683" i="1"/>
  <c r="DK683" i="1"/>
  <c r="DJ683" i="1"/>
  <c r="DI683" i="1"/>
  <c r="DH683" i="1"/>
  <c r="DG683" i="1"/>
  <c r="DF683" i="1"/>
  <c r="DE683" i="1"/>
  <c r="DD683" i="1"/>
  <c r="DC683" i="1"/>
  <c r="DB683" i="1"/>
  <c r="DA683" i="1"/>
  <c r="CZ683" i="1"/>
  <c r="CY683" i="1"/>
  <c r="CX683" i="1"/>
  <c r="CW683" i="1"/>
  <c r="CV683" i="1"/>
  <c r="CU683" i="1"/>
  <c r="CT683" i="1"/>
  <c r="CS683" i="1"/>
  <c r="CR683" i="1"/>
  <c r="CQ683" i="1"/>
  <c r="CP683" i="1"/>
  <c r="CO683" i="1"/>
  <c r="CN683" i="1"/>
  <c r="CM683" i="1"/>
  <c r="CI683" i="1"/>
  <c r="CH683" i="1"/>
  <c r="F683" i="1"/>
  <c r="E683" i="1"/>
  <c r="C683" i="1"/>
  <c r="CJ683" i="1" s="1"/>
  <c r="DM682" i="1"/>
  <c r="DL682" i="1"/>
  <c r="DK682" i="1"/>
  <c r="DJ682" i="1"/>
  <c r="DI682" i="1"/>
  <c r="DH682" i="1"/>
  <c r="DG682" i="1"/>
  <c r="DF682" i="1"/>
  <c r="DE682" i="1"/>
  <c r="DD682" i="1"/>
  <c r="DC682" i="1"/>
  <c r="DB682" i="1"/>
  <c r="DA682" i="1"/>
  <c r="CZ682" i="1"/>
  <c r="CY682" i="1"/>
  <c r="CX682" i="1"/>
  <c r="CW682" i="1"/>
  <c r="CV682" i="1"/>
  <c r="CU682" i="1"/>
  <c r="CT682" i="1"/>
  <c r="CS682" i="1"/>
  <c r="CR682" i="1"/>
  <c r="CQ682" i="1"/>
  <c r="CP682" i="1"/>
  <c r="CO682" i="1"/>
  <c r="CN682" i="1"/>
  <c r="CM682" i="1"/>
  <c r="CI682" i="1"/>
  <c r="CH682" i="1"/>
  <c r="F682" i="1"/>
  <c r="E682" i="1"/>
  <c r="C682" i="1"/>
  <c r="CJ682" i="1" s="1"/>
  <c r="DM681" i="1"/>
  <c r="DL681" i="1"/>
  <c r="DK681" i="1"/>
  <c r="DJ681" i="1"/>
  <c r="DI681" i="1"/>
  <c r="DH681" i="1"/>
  <c r="DG681" i="1"/>
  <c r="DF681" i="1"/>
  <c r="DE681" i="1"/>
  <c r="DD681" i="1"/>
  <c r="DC681" i="1"/>
  <c r="DB681" i="1"/>
  <c r="DA681" i="1"/>
  <c r="CZ681" i="1"/>
  <c r="CY681" i="1"/>
  <c r="CX681" i="1"/>
  <c r="CW681" i="1"/>
  <c r="CV681" i="1"/>
  <c r="CU681" i="1"/>
  <c r="CT681" i="1"/>
  <c r="CS681" i="1"/>
  <c r="CR681" i="1"/>
  <c r="CQ681" i="1"/>
  <c r="CP681" i="1"/>
  <c r="CO681" i="1"/>
  <c r="CN681" i="1"/>
  <c r="CM681" i="1"/>
  <c r="CJ681" i="1"/>
  <c r="CI681" i="1"/>
  <c r="CH681" i="1"/>
  <c r="G681" i="1"/>
  <c r="F681" i="1"/>
  <c r="E681" i="1"/>
  <c r="C681" i="1"/>
  <c r="DM680" i="1"/>
  <c r="DL680" i="1"/>
  <c r="DK680" i="1"/>
  <c r="DJ680" i="1"/>
  <c r="DI680" i="1"/>
  <c r="DH680" i="1"/>
  <c r="DG680" i="1"/>
  <c r="DF680" i="1"/>
  <c r="DE680" i="1"/>
  <c r="DD680" i="1"/>
  <c r="DC680" i="1"/>
  <c r="DB680" i="1"/>
  <c r="DA680" i="1"/>
  <c r="CZ680" i="1"/>
  <c r="CY680" i="1"/>
  <c r="CX680" i="1"/>
  <c r="CW680" i="1"/>
  <c r="CV680" i="1"/>
  <c r="CU680" i="1"/>
  <c r="CT680" i="1"/>
  <c r="CS680" i="1"/>
  <c r="CR680" i="1"/>
  <c r="CQ680" i="1"/>
  <c r="CP680" i="1"/>
  <c r="CO680" i="1"/>
  <c r="CN680" i="1"/>
  <c r="CM680" i="1"/>
  <c r="CJ680" i="1"/>
  <c r="CI680" i="1"/>
  <c r="CH680" i="1"/>
  <c r="F680" i="1"/>
  <c r="E680" i="1"/>
  <c r="C680" i="1"/>
  <c r="DM679" i="1"/>
  <c r="DL679" i="1"/>
  <c r="DK679" i="1"/>
  <c r="DJ679" i="1"/>
  <c r="DI679" i="1"/>
  <c r="DH679" i="1"/>
  <c r="DG679" i="1"/>
  <c r="DF679" i="1"/>
  <c r="DE679" i="1"/>
  <c r="DD679" i="1"/>
  <c r="DC679" i="1"/>
  <c r="DB679" i="1"/>
  <c r="DA679" i="1"/>
  <c r="CZ679" i="1"/>
  <c r="CY679" i="1"/>
  <c r="CX679" i="1"/>
  <c r="CW679" i="1"/>
  <c r="CV679" i="1"/>
  <c r="CU679" i="1"/>
  <c r="CT679" i="1"/>
  <c r="CS679" i="1"/>
  <c r="CR679" i="1"/>
  <c r="CQ679" i="1"/>
  <c r="CP679" i="1"/>
  <c r="CO679" i="1"/>
  <c r="CN679" i="1"/>
  <c r="CM679" i="1"/>
  <c r="CI679" i="1"/>
  <c r="CH679" i="1"/>
  <c r="G679" i="1"/>
  <c r="F679" i="1"/>
  <c r="E679" i="1"/>
  <c r="C679" i="1"/>
  <c r="CJ679" i="1" s="1"/>
  <c r="DM678" i="1"/>
  <c r="DL678" i="1"/>
  <c r="DK678" i="1"/>
  <c r="DJ678" i="1"/>
  <c r="DI678" i="1"/>
  <c r="DH678" i="1"/>
  <c r="DG678" i="1"/>
  <c r="DF678" i="1"/>
  <c r="DE678" i="1"/>
  <c r="DD678" i="1"/>
  <c r="DC678" i="1"/>
  <c r="DB678" i="1"/>
  <c r="DA678" i="1"/>
  <c r="CZ678" i="1"/>
  <c r="CY678" i="1"/>
  <c r="CX678" i="1"/>
  <c r="CW678" i="1"/>
  <c r="CV678" i="1"/>
  <c r="CU678" i="1"/>
  <c r="CT678" i="1"/>
  <c r="CS678" i="1"/>
  <c r="CR678" i="1"/>
  <c r="CQ678" i="1"/>
  <c r="CP678" i="1"/>
  <c r="CO678" i="1"/>
  <c r="CN678" i="1"/>
  <c r="CM678" i="1"/>
  <c r="CJ678" i="1"/>
  <c r="CI678" i="1"/>
  <c r="CH678" i="1"/>
  <c r="F678" i="1"/>
  <c r="E678" i="1"/>
  <c r="C678" i="1"/>
  <c r="DM677" i="1"/>
  <c r="DL677" i="1"/>
  <c r="DK677" i="1"/>
  <c r="DJ677" i="1"/>
  <c r="DI677" i="1"/>
  <c r="DH677" i="1"/>
  <c r="DG677" i="1"/>
  <c r="DF677" i="1"/>
  <c r="DE677" i="1"/>
  <c r="DD677" i="1"/>
  <c r="DC677" i="1"/>
  <c r="DB677" i="1"/>
  <c r="DA677" i="1"/>
  <c r="CZ677" i="1"/>
  <c r="CY677" i="1"/>
  <c r="CX677" i="1"/>
  <c r="CW677" i="1"/>
  <c r="CV677" i="1"/>
  <c r="CU677" i="1"/>
  <c r="CT677" i="1"/>
  <c r="CS677" i="1"/>
  <c r="CR677" i="1"/>
  <c r="CQ677" i="1"/>
  <c r="CP677" i="1"/>
  <c r="CO677" i="1"/>
  <c r="CN677" i="1"/>
  <c r="CM677" i="1"/>
  <c r="CI677" i="1"/>
  <c r="CH677" i="1"/>
  <c r="F677" i="1"/>
  <c r="E677" i="1"/>
  <c r="C677" i="1"/>
  <c r="CJ677" i="1" s="1"/>
  <c r="DM676" i="1"/>
  <c r="DL676" i="1"/>
  <c r="DK676" i="1"/>
  <c r="DJ676" i="1"/>
  <c r="DI676" i="1"/>
  <c r="DH676" i="1"/>
  <c r="DG676" i="1"/>
  <c r="DF676" i="1"/>
  <c r="DE676" i="1"/>
  <c r="DD676" i="1"/>
  <c r="DC676" i="1"/>
  <c r="DB676" i="1"/>
  <c r="DA676" i="1"/>
  <c r="CZ676" i="1"/>
  <c r="CY676" i="1"/>
  <c r="CX676" i="1"/>
  <c r="CW676" i="1"/>
  <c r="CV676" i="1"/>
  <c r="CU676" i="1"/>
  <c r="CT676" i="1"/>
  <c r="CS676" i="1"/>
  <c r="CR676" i="1"/>
  <c r="CQ676" i="1"/>
  <c r="CP676" i="1"/>
  <c r="CO676" i="1"/>
  <c r="CN676" i="1"/>
  <c r="CM676" i="1"/>
  <c r="CI676" i="1"/>
  <c r="CH676" i="1"/>
  <c r="F676" i="1"/>
  <c r="E676" i="1"/>
  <c r="C676" i="1"/>
  <c r="CJ676" i="1" s="1"/>
  <c r="DM675" i="1"/>
  <c r="DL675" i="1"/>
  <c r="DK675" i="1"/>
  <c r="DJ675" i="1"/>
  <c r="DI675" i="1"/>
  <c r="DH675" i="1"/>
  <c r="DG675" i="1"/>
  <c r="DF675" i="1"/>
  <c r="DE675" i="1"/>
  <c r="DD675" i="1"/>
  <c r="DC675" i="1"/>
  <c r="DB675" i="1"/>
  <c r="DA675" i="1"/>
  <c r="CZ675" i="1"/>
  <c r="CY675" i="1"/>
  <c r="CX675" i="1"/>
  <c r="CW675" i="1"/>
  <c r="CV675" i="1"/>
  <c r="CU675" i="1"/>
  <c r="CT675" i="1"/>
  <c r="CS675" i="1"/>
  <c r="CR675" i="1"/>
  <c r="CQ675" i="1"/>
  <c r="CP675" i="1"/>
  <c r="CO675" i="1"/>
  <c r="CN675" i="1"/>
  <c r="CM675" i="1"/>
  <c r="CJ675" i="1"/>
  <c r="CI675" i="1"/>
  <c r="CH675" i="1"/>
  <c r="G675" i="1"/>
  <c r="F675" i="1"/>
  <c r="E675" i="1"/>
  <c r="C675" i="1"/>
  <c r="DM674" i="1"/>
  <c r="DL674" i="1"/>
  <c r="DK674" i="1"/>
  <c r="DJ674" i="1"/>
  <c r="DI674" i="1"/>
  <c r="DH674" i="1"/>
  <c r="DG674" i="1"/>
  <c r="DF674" i="1"/>
  <c r="DE674" i="1"/>
  <c r="DD674" i="1"/>
  <c r="DC674" i="1"/>
  <c r="DB674" i="1"/>
  <c r="DA674" i="1"/>
  <c r="CZ674" i="1"/>
  <c r="CY674" i="1"/>
  <c r="CX674" i="1"/>
  <c r="CW674" i="1"/>
  <c r="CV674" i="1"/>
  <c r="CU674" i="1"/>
  <c r="CT674" i="1"/>
  <c r="CS674" i="1"/>
  <c r="CR674" i="1"/>
  <c r="CQ674" i="1"/>
  <c r="CP674" i="1"/>
  <c r="CO674" i="1"/>
  <c r="CN674" i="1"/>
  <c r="CM674" i="1"/>
  <c r="CI674" i="1"/>
  <c r="CH674" i="1"/>
  <c r="G674" i="1"/>
  <c r="F674" i="1"/>
  <c r="E674" i="1"/>
  <c r="C674" i="1"/>
  <c r="CJ674" i="1" s="1"/>
  <c r="DM673" i="1"/>
  <c r="DL673" i="1"/>
  <c r="DK673" i="1"/>
  <c r="DJ673" i="1"/>
  <c r="DI673" i="1"/>
  <c r="DH673" i="1"/>
  <c r="DG673" i="1"/>
  <c r="DF673" i="1"/>
  <c r="DE673" i="1"/>
  <c r="DD673" i="1"/>
  <c r="DC673" i="1"/>
  <c r="DB673" i="1"/>
  <c r="DA673" i="1"/>
  <c r="CZ673" i="1"/>
  <c r="CY673" i="1"/>
  <c r="CX673" i="1"/>
  <c r="CW673" i="1"/>
  <c r="CV673" i="1"/>
  <c r="CU673" i="1"/>
  <c r="CT673" i="1"/>
  <c r="CS673" i="1"/>
  <c r="CR673" i="1"/>
  <c r="CQ673" i="1"/>
  <c r="CP673" i="1"/>
  <c r="CO673" i="1"/>
  <c r="CN673" i="1"/>
  <c r="CM673" i="1"/>
  <c r="CJ673" i="1"/>
  <c r="CI673" i="1"/>
  <c r="CH673" i="1"/>
  <c r="G673" i="1"/>
  <c r="F673" i="1"/>
  <c r="E673" i="1"/>
  <c r="C673" i="1"/>
  <c r="DM672" i="1"/>
  <c r="DL672" i="1"/>
  <c r="DK672" i="1"/>
  <c r="DJ672" i="1"/>
  <c r="DI672" i="1"/>
  <c r="DH672" i="1"/>
  <c r="DG672" i="1"/>
  <c r="DF672" i="1"/>
  <c r="DE672" i="1"/>
  <c r="DD672" i="1"/>
  <c r="DC672" i="1"/>
  <c r="DB672" i="1"/>
  <c r="DA672" i="1"/>
  <c r="CZ672" i="1"/>
  <c r="CY672" i="1"/>
  <c r="CX672" i="1"/>
  <c r="CW672" i="1"/>
  <c r="CV672" i="1"/>
  <c r="CU672" i="1"/>
  <c r="CT672" i="1"/>
  <c r="CS672" i="1"/>
  <c r="CR672" i="1"/>
  <c r="CQ672" i="1"/>
  <c r="CP672" i="1"/>
  <c r="CO672" i="1"/>
  <c r="CN672" i="1"/>
  <c r="CM672" i="1"/>
  <c r="CI672" i="1"/>
  <c r="CH672" i="1"/>
  <c r="F672" i="1"/>
  <c r="E672" i="1"/>
  <c r="C672" i="1"/>
  <c r="CJ672" i="1" s="1"/>
  <c r="DM671" i="1"/>
  <c r="DL671" i="1"/>
  <c r="DK671" i="1"/>
  <c r="DJ671" i="1"/>
  <c r="DI671" i="1"/>
  <c r="DH671" i="1"/>
  <c r="DG671" i="1"/>
  <c r="DF671" i="1"/>
  <c r="DE671" i="1"/>
  <c r="DD671" i="1"/>
  <c r="DC671" i="1"/>
  <c r="DB671" i="1"/>
  <c r="DA671" i="1"/>
  <c r="CZ671" i="1"/>
  <c r="CY671" i="1"/>
  <c r="CX671" i="1"/>
  <c r="CW671" i="1"/>
  <c r="CV671" i="1"/>
  <c r="CU671" i="1"/>
  <c r="CT671" i="1"/>
  <c r="CS671" i="1"/>
  <c r="CR671" i="1"/>
  <c r="CQ671" i="1"/>
  <c r="CP671" i="1"/>
  <c r="CO671" i="1"/>
  <c r="CN671" i="1"/>
  <c r="CM671" i="1"/>
  <c r="CI671" i="1"/>
  <c r="CH671" i="1"/>
  <c r="F671" i="1"/>
  <c r="E671" i="1"/>
  <c r="C671" i="1"/>
  <c r="CJ671" i="1" s="1"/>
  <c r="DM670" i="1"/>
  <c r="DL670" i="1"/>
  <c r="DK670" i="1"/>
  <c r="DJ670" i="1"/>
  <c r="DI670" i="1"/>
  <c r="DH670" i="1"/>
  <c r="DG670" i="1"/>
  <c r="DF670" i="1"/>
  <c r="DE670" i="1"/>
  <c r="DD670" i="1"/>
  <c r="DC670" i="1"/>
  <c r="DB670" i="1"/>
  <c r="DA670" i="1"/>
  <c r="CZ670" i="1"/>
  <c r="CY670" i="1"/>
  <c r="CX670" i="1"/>
  <c r="CW670" i="1"/>
  <c r="CV670" i="1"/>
  <c r="CU670" i="1"/>
  <c r="CT670" i="1"/>
  <c r="CS670" i="1"/>
  <c r="CR670" i="1"/>
  <c r="CQ670" i="1"/>
  <c r="CP670" i="1"/>
  <c r="CO670" i="1"/>
  <c r="CN670" i="1"/>
  <c r="CM670" i="1"/>
  <c r="CJ670" i="1"/>
  <c r="CI670" i="1"/>
  <c r="CH670" i="1"/>
  <c r="G670" i="1"/>
  <c r="F670" i="1"/>
  <c r="E670" i="1"/>
  <c r="C670" i="1"/>
  <c r="DM669" i="1"/>
  <c r="DL669" i="1"/>
  <c r="DK669" i="1"/>
  <c r="DJ669" i="1"/>
  <c r="DI669" i="1"/>
  <c r="DH669" i="1"/>
  <c r="DG669" i="1"/>
  <c r="DF669" i="1"/>
  <c r="DE669" i="1"/>
  <c r="DD669" i="1"/>
  <c r="DC669" i="1"/>
  <c r="DB669" i="1"/>
  <c r="DA669" i="1"/>
  <c r="CZ669" i="1"/>
  <c r="CY669" i="1"/>
  <c r="CX669" i="1"/>
  <c r="CW669" i="1"/>
  <c r="CV669" i="1"/>
  <c r="CU669" i="1"/>
  <c r="CT669" i="1"/>
  <c r="CS669" i="1"/>
  <c r="CR669" i="1"/>
  <c r="CQ669" i="1"/>
  <c r="CP669" i="1"/>
  <c r="CO669" i="1"/>
  <c r="CN669" i="1"/>
  <c r="CM669" i="1"/>
  <c r="CJ669" i="1"/>
  <c r="CI669" i="1"/>
  <c r="CH669" i="1"/>
  <c r="F669" i="1"/>
  <c r="E669" i="1"/>
  <c r="C669" i="1"/>
  <c r="DM668" i="1"/>
  <c r="DL668" i="1"/>
  <c r="DK668" i="1"/>
  <c r="DJ668" i="1"/>
  <c r="DI668" i="1"/>
  <c r="DH668" i="1"/>
  <c r="DG668" i="1"/>
  <c r="DF668" i="1"/>
  <c r="DE668" i="1"/>
  <c r="DD668" i="1"/>
  <c r="DC668" i="1"/>
  <c r="DB668" i="1"/>
  <c r="DA668" i="1"/>
  <c r="CZ668" i="1"/>
  <c r="CY668" i="1"/>
  <c r="CX668" i="1"/>
  <c r="CW668" i="1"/>
  <c r="CV668" i="1"/>
  <c r="CU668" i="1"/>
  <c r="CT668" i="1"/>
  <c r="CS668" i="1"/>
  <c r="CR668" i="1"/>
  <c r="CQ668" i="1"/>
  <c r="CP668" i="1"/>
  <c r="CO668" i="1"/>
  <c r="CN668" i="1"/>
  <c r="CM668" i="1"/>
  <c r="CI668" i="1"/>
  <c r="CH668" i="1"/>
  <c r="G668" i="1"/>
  <c r="F668" i="1"/>
  <c r="E668" i="1"/>
  <c r="C668" i="1"/>
  <c r="CJ668" i="1" s="1"/>
  <c r="DM667" i="1"/>
  <c r="DL667" i="1"/>
  <c r="DK667" i="1"/>
  <c r="DJ667" i="1"/>
  <c r="DI667" i="1"/>
  <c r="DH667" i="1"/>
  <c r="DG667" i="1"/>
  <c r="DF667" i="1"/>
  <c r="DE667" i="1"/>
  <c r="DD667" i="1"/>
  <c r="DC667" i="1"/>
  <c r="DB667" i="1"/>
  <c r="DA667" i="1"/>
  <c r="CZ667" i="1"/>
  <c r="CY667" i="1"/>
  <c r="CX667" i="1"/>
  <c r="CW667" i="1"/>
  <c r="CV667" i="1"/>
  <c r="CU667" i="1"/>
  <c r="CT667" i="1"/>
  <c r="CS667" i="1"/>
  <c r="CR667" i="1"/>
  <c r="CQ667" i="1"/>
  <c r="CP667" i="1"/>
  <c r="CO667" i="1"/>
  <c r="CN667" i="1"/>
  <c r="CM667" i="1"/>
  <c r="CJ667" i="1"/>
  <c r="CI667" i="1"/>
  <c r="CH667" i="1"/>
  <c r="F667" i="1"/>
  <c r="E667" i="1"/>
  <c r="C667" i="1"/>
  <c r="DM666" i="1"/>
  <c r="DL666" i="1"/>
  <c r="DK666" i="1"/>
  <c r="DJ666" i="1"/>
  <c r="DI666" i="1"/>
  <c r="DH666" i="1"/>
  <c r="DG666" i="1"/>
  <c r="DF666" i="1"/>
  <c r="DE666" i="1"/>
  <c r="DD666" i="1"/>
  <c r="DC666" i="1"/>
  <c r="DB666" i="1"/>
  <c r="DA666" i="1"/>
  <c r="CZ666" i="1"/>
  <c r="CY666" i="1"/>
  <c r="CX666" i="1"/>
  <c r="CW666" i="1"/>
  <c r="CV666" i="1"/>
  <c r="CU666" i="1"/>
  <c r="CT666" i="1"/>
  <c r="CS666" i="1"/>
  <c r="CR666" i="1"/>
  <c r="CQ666" i="1"/>
  <c r="CP666" i="1"/>
  <c r="CO666" i="1"/>
  <c r="CN666" i="1"/>
  <c r="CM666" i="1"/>
  <c r="CI666" i="1"/>
  <c r="CH666" i="1"/>
  <c r="G666" i="1"/>
  <c r="F666" i="1"/>
  <c r="E666" i="1"/>
  <c r="C666" i="1"/>
  <c r="CJ666" i="1" s="1"/>
  <c r="DM665" i="1"/>
  <c r="DL665" i="1"/>
  <c r="DK665" i="1"/>
  <c r="DJ665" i="1"/>
  <c r="DI665" i="1"/>
  <c r="DH665" i="1"/>
  <c r="DG665" i="1"/>
  <c r="DF665" i="1"/>
  <c r="DE665" i="1"/>
  <c r="DD665" i="1"/>
  <c r="DC665" i="1"/>
  <c r="DB665" i="1"/>
  <c r="DA665" i="1"/>
  <c r="CZ665" i="1"/>
  <c r="CY665" i="1"/>
  <c r="CX665" i="1"/>
  <c r="CW665" i="1"/>
  <c r="CV665" i="1"/>
  <c r="CU665" i="1"/>
  <c r="CT665" i="1"/>
  <c r="CS665" i="1"/>
  <c r="CR665" i="1"/>
  <c r="CQ665" i="1"/>
  <c r="CP665" i="1"/>
  <c r="CO665" i="1"/>
  <c r="CN665" i="1"/>
  <c r="CM665" i="1"/>
  <c r="CI665" i="1"/>
  <c r="CH665" i="1"/>
  <c r="F665" i="1"/>
  <c r="E665" i="1"/>
  <c r="C665" i="1"/>
  <c r="CJ665" i="1" s="1"/>
  <c r="DM664" i="1"/>
  <c r="DL664" i="1"/>
  <c r="DK664" i="1"/>
  <c r="DJ664" i="1"/>
  <c r="DI664" i="1"/>
  <c r="DH664" i="1"/>
  <c r="DG664" i="1"/>
  <c r="DF664" i="1"/>
  <c r="DE664" i="1"/>
  <c r="DD664" i="1"/>
  <c r="DC664" i="1"/>
  <c r="DB664" i="1"/>
  <c r="DA664" i="1"/>
  <c r="CZ664" i="1"/>
  <c r="CY664" i="1"/>
  <c r="CX664" i="1"/>
  <c r="CW664" i="1"/>
  <c r="CV664" i="1"/>
  <c r="CU664" i="1"/>
  <c r="CT664" i="1"/>
  <c r="CS664" i="1"/>
  <c r="CR664" i="1"/>
  <c r="CQ664" i="1"/>
  <c r="CP664" i="1"/>
  <c r="CO664" i="1"/>
  <c r="CN664" i="1"/>
  <c r="CM664" i="1"/>
  <c r="CJ664" i="1"/>
  <c r="CI664" i="1"/>
  <c r="CH664" i="1"/>
  <c r="F664" i="1"/>
  <c r="E664" i="1"/>
  <c r="C664" i="1"/>
  <c r="DM663" i="1"/>
  <c r="DL663" i="1"/>
  <c r="DK663" i="1"/>
  <c r="DJ663" i="1"/>
  <c r="DI663" i="1"/>
  <c r="DH663" i="1"/>
  <c r="DG663" i="1"/>
  <c r="DF663" i="1"/>
  <c r="DE663" i="1"/>
  <c r="DD663" i="1"/>
  <c r="DC663" i="1"/>
  <c r="DB663" i="1"/>
  <c r="DA663" i="1"/>
  <c r="CZ663" i="1"/>
  <c r="CY663" i="1"/>
  <c r="CX663" i="1"/>
  <c r="CW663" i="1"/>
  <c r="CV663" i="1"/>
  <c r="CU663" i="1"/>
  <c r="CT663" i="1"/>
  <c r="CS663" i="1"/>
  <c r="CR663" i="1"/>
  <c r="CQ663" i="1"/>
  <c r="CP663" i="1"/>
  <c r="CO663" i="1"/>
  <c r="CN663" i="1"/>
  <c r="CM663" i="1"/>
  <c r="CI663" i="1"/>
  <c r="CH663" i="1"/>
  <c r="G663" i="1"/>
  <c r="F663" i="1"/>
  <c r="E663" i="1"/>
  <c r="C663" i="1"/>
  <c r="CJ663" i="1" s="1"/>
  <c r="DM662" i="1"/>
  <c r="DL662" i="1"/>
  <c r="DK662" i="1"/>
  <c r="DJ662" i="1"/>
  <c r="DI662" i="1"/>
  <c r="DH662" i="1"/>
  <c r="DG662" i="1"/>
  <c r="DF662" i="1"/>
  <c r="DE662" i="1"/>
  <c r="DD662" i="1"/>
  <c r="DC662" i="1"/>
  <c r="DB662" i="1"/>
  <c r="DA662" i="1"/>
  <c r="CZ662" i="1"/>
  <c r="CY662" i="1"/>
  <c r="CX662" i="1"/>
  <c r="CW662" i="1"/>
  <c r="CV662" i="1"/>
  <c r="CU662" i="1"/>
  <c r="CT662" i="1"/>
  <c r="CS662" i="1"/>
  <c r="CR662" i="1"/>
  <c r="CQ662" i="1"/>
  <c r="CP662" i="1"/>
  <c r="CO662" i="1"/>
  <c r="CN662" i="1"/>
  <c r="CM662" i="1"/>
  <c r="CJ662" i="1"/>
  <c r="CI662" i="1"/>
  <c r="CH662" i="1"/>
  <c r="G662" i="1"/>
  <c r="F662" i="1"/>
  <c r="E662" i="1"/>
  <c r="C662" i="1"/>
  <c r="DM661" i="1"/>
  <c r="DL661" i="1"/>
  <c r="DK661" i="1"/>
  <c r="DJ661" i="1"/>
  <c r="DI661" i="1"/>
  <c r="DH661" i="1"/>
  <c r="DG661" i="1"/>
  <c r="DF661" i="1"/>
  <c r="DE661" i="1"/>
  <c r="DD661" i="1"/>
  <c r="DC661" i="1"/>
  <c r="DB661" i="1"/>
  <c r="DA661" i="1"/>
  <c r="CZ661" i="1"/>
  <c r="CY661" i="1"/>
  <c r="CX661" i="1"/>
  <c r="CW661" i="1"/>
  <c r="CV661" i="1"/>
  <c r="CU661" i="1"/>
  <c r="CT661" i="1"/>
  <c r="CS661" i="1"/>
  <c r="CR661" i="1"/>
  <c r="CQ661" i="1"/>
  <c r="CP661" i="1"/>
  <c r="CO661" i="1"/>
  <c r="CN661" i="1"/>
  <c r="CM661" i="1"/>
  <c r="CI661" i="1"/>
  <c r="CH661" i="1"/>
  <c r="G661" i="1"/>
  <c r="F661" i="1"/>
  <c r="E661" i="1"/>
  <c r="C661" i="1"/>
  <c r="CJ661" i="1" s="1"/>
  <c r="DM660" i="1"/>
  <c r="DL660" i="1"/>
  <c r="DK660" i="1"/>
  <c r="DJ660" i="1"/>
  <c r="DI660" i="1"/>
  <c r="DH660" i="1"/>
  <c r="DG660" i="1"/>
  <c r="DF660" i="1"/>
  <c r="DE660" i="1"/>
  <c r="DD660" i="1"/>
  <c r="DC660" i="1"/>
  <c r="DB660" i="1"/>
  <c r="DA660" i="1"/>
  <c r="CZ660" i="1"/>
  <c r="CY660" i="1"/>
  <c r="CX660" i="1"/>
  <c r="CW660" i="1"/>
  <c r="CV660" i="1"/>
  <c r="CU660" i="1"/>
  <c r="CT660" i="1"/>
  <c r="CS660" i="1"/>
  <c r="CR660" i="1"/>
  <c r="CQ660" i="1"/>
  <c r="CP660" i="1"/>
  <c r="CO660" i="1"/>
  <c r="CN660" i="1"/>
  <c r="CM660" i="1"/>
  <c r="CI660" i="1"/>
  <c r="CH660" i="1"/>
  <c r="F660" i="1"/>
  <c r="E660" i="1"/>
  <c r="C660" i="1"/>
  <c r="CJ660" i="1" s="1"/>
  <c r="DM659" i="1"/>
  <c r="DL659" i="1"/>
  <c r="DK659" i="1"/>
  <c r="DJ659" i="1"/>
  <c r="DI659" i="1"/>
  <c r="DH659" i="1"/>
  <c r="DG659" i="1"/>
  <c r="DF659" i="1"/>
  <c r="DE659" i="1"/>
  <c r="DD659" i="1"/>
  <c r="DC659" i="1"/>
  <c r="DB659" i="1"/>
  <c r="DA659" i="1"/>
  <c r="CZ659" i="1"/>
  <c r="CY659" i="1"/>
  <c r="CX659" i="1"/>
  <c r="CW659" i="1"/>
  <c r="CV659" i="1"/>
  <c r="CU659" i="1"/>
  <c r="CT659" i="1"/>
  <c r="CS659" i="1"/>
  <c r="CR659" i="1"/>
  <c r="CQ659" i="1"/>
  <c r="CP659" i="1"/>
  <c r="CO659" i="1"/>
  <c r="CN659" i="1"/>
  <c r="CM659" i="1"/>
  <c r="CJ659" i="1"/>
  <c r="CI659" i="1"/>
  <c r="CH659" i="1"/>
  <c r="G659" i="1"/>
  <c r="F659" i="1"/>
  <c r="E659" i="1"/>
  <c r="C659" i="1"/>
  <c r="DM658" i="1"/>
  <c r="DL658" i="1"/>
  <c r="DK658" i="1"/>
  <c r="DJ658" i="1"/>
  <c r="DI658" i="1"/>
  <c r="DH658" i="1"/>
  <c r="DG658" i="1"/>
  <c r="DF658" i="1"/>
  <c r="DE658" i="1"/>
  <c r="DD658" i="1"/>
  <c r="DC658" i="1"/>
  <c r="DB658" i="1"/>
  <c r="DA658" i="1"/>
  <c r="CZ658" i="1"/>
  <c r="CY658" i="1"/>
  <c r="CX658" i="1"/>
  <c r="CW658" i="1"/>
  <c r="CV658" i="1"/>
  <c r="CU658" i="1"/>
  <c r="CT658" i="1"/>
  <c r="CS658" i="1"/>
  <c r="CR658" i="1"/>
  <c r="CQ658" i="1"/>
  <c r="CP658" i="1"/>
  <c r="CO658" i="1"/>
  <c r="CN658" i="1"/>
  <c r="CM658" i="1"/>
  <c r="CI658" i="1"/>
  <c r="CH658" i="1"/>
  <c r="F658" i="1"/>
  <c r="E658" i="1"/>
  <c r="C658" i="1"/>
  <c r="CJ658" i="1" s="1"/>
  <c r="DM657" i="1"/>
  <c r="DL657" i="1"/>
  <c r="DK657" i="1"/>
  <c r="DJ657" i="1"/>
  <c r="DI657" i="1"/>
  <c r="DH657" i="1"/>
  <c r="DG657" i="1"/>
  <c r="DF657" i="1"/>
  <c r="DE657" i="1"/>
  <c r="DD657" i="1"/>
  <c r="DC657" i="1"/>
  <c r="DB657" i="1"/>
  <c r="DA657" i="1"/>
  <c r="CZ657" i="1"/>
  <c r="CY657" i="1"/>
  <c r="CX657" i="1"/>
  <c r="CW657" i="1"/>
  <c r="CV657" i="1"/>
  <c r="CU657" i="1"/>
  <c r="CT657" i="1"/>
  <c r="CS657" i="1"/>
  <c r="CR657" i="1"/>
  <c r="CQ657" i="1"/>
  <c r="CP657" i="1"/>
  <c r="CO657" i="1"/>
  <c r="CN657" i="1"/>
  <c r="CM657" i="1"/>
  <c r="CJ657" i="1"/>
  <c r="CI657" i="1"/>
  <c r="CH657" i="1"/>
  <c r="G657" i="1"/>
  <c r="F657" i="1"/>
  <c r="E657" i="1"/>
  <c r="C657" i="1"/>
  <c r="DM656" i="1"/>
  <c r="DL656" i="1"/>
  <c r="DK656" i="1"/>
  <c r="DJ656" i="1"/>
  <c r="DI656" i="1"/>
  <c r="DH656" i="1"/>
  <c r="DG656" i="1"/>
  <c r="DF656" i="1"/>
  <c r="DE656" i="1"/>
  <c r="DD656" i="1"/>
  <c r="DC656" i="1"/>
  <c r="DB656" i="1"/>
  <c r="DA656" i="1"/>
  <c r="CZ656" i="1"/>
  <c r="CY656" i="1"/>
  <c r="CX656" i="1"/>
  <c r="CW656" i="1"/>
  <c r="CV656" i="1"/>
  <c r="CU656" i="1"/>
  <c r="CT656" i="1"/>
  <c r="CS656" i="1"/>
  <c r="CR656" i="1"/>
  <c r="CQ656" i="1"/>
  <c r="CP656" i="1"/>
  <c r="CO656" i="1"/>
  <c r="CN656" i="1"/>
  <c r="CM656" i="1"/>
  <c r="CI656" i="1"/>
  <c r="CH656" i="1"/>
  <c r="G656" i="1"/>
  <c r="F656" i="1"/>
  <c r="E656" i="1"/>
  <c r="C656" i="1"/>
  <c r="CJ656" i="1" s="1"/>
  <c r="DM655" i="1"/>
  <c r="DL655" i="1"/>
  <c r="DK655" i="1"/>
  <c r="DJ655" i="1"/>
  <c r="DI655" i="1"/>
  <c r="DH655" i="1"/>
  <c r="DG655" i="1"/>
  <c r="DF655" i="1"/>
  <c r="DE655" i="1"/>
  <c r="DD655" i="1"/>
  <c r="DC655" i="1"/>
  <c r="DB655" i="1"/>
  <c r="DA655" i="1"/>
  <c r="CZ655" i="1"/>
  <c r="CY655" i="1"/>
  <c r="CX655" i="1"/>
  <c r="CW655" i="1"/>
  <c r="CV655" i="1"/>
  <c r="CU655" i="1"/>
  <c r="CT655" i="1"/>
  <c r="CS655" i="1"/>
  <c r="CR655" i="1"/>
  <c r="CQ655" i="1"/>
  <c r="CP655" i="1"/>
  <c r="CO655" i="1"/>
  <c r="CN655" i="1"/>
  <c r="CM655" i="1"/>
  <c r="CI655" i="1"/>
  <c r="CH655" i="1"/>
  <c r="F655" i="1"/>
  <c r="E655" i="1"/>
  <c r="C655" i="1"/>
  <c r="CJ655" i="1" s="1"/>
  <c r="DM654" i="1"/>
  <c r="DL654" i="1"/>
  <c r="DK654" i="1"/>
  <c r="DJ654" i="1"/>
  <c r="DI654" i="1"/>
  <c r="DH654" i="1"/>
  <c r="DG654" i="1"/>
  <c r="DF654" i="1"/>
  <c r="DE654" i="1"/>
  <c r="DD654" i="1"/>
  <c r="DC654" i="1"/>
  <c r="DB654" i="1"/>
  <c r="DA654" i="1"/>
  <c r="CZ654" i="1"/>
  <c r="CY654" i="1"/>
  <c r="CX654" i="1"/>
  <c r="CW654" i="1"/>
  <c r="CV654" i="1"/>
  <c r="CU654" i="1"/>
  <c r="CT654" i="1"/>
  <c r="CS654" i="1"/>
  <c r="CR654" i="1"/>
  <c r="CQ654" i="1"/>
  <c r="CP654" i="1"/>
  <c r="CO654" i="1"/>
  <c r="CN654" i="1"/>
  <c r="CM654" i="1"/>
  <c r="CJ654" i="1"/>
  <c r="CI654" i="1"/>
  <c r="CH654" i="1"/>
  <c r="G654" i="1"/>
  <c r="F654" i="1"/>
  <c r="E654" i="1"/>
  <c r="C654" i="1"/>
  <c r="DM653" i="1"/>
  <c r="DL653" i="1"/>
  <c r="DK653" i="1"/>
  <c r="DJ653" i="1"/>
  <c r="DI653" i="1"/>
  <c r="DH653" i="1"/>
  <c r="DG653" i="1"/>
  <c r="DF653" i="1"/>
  <c r="DE653" i="1"/>
  <c r="DD653" i="1"/>
  <c r="DC653" i="1"/>
  <c r="DB653" i="1"/>
  <c r="DA653" i="1"/>
  <c r="CZ653" i="1"/>
  <c r="CY653" i="1"/>
  <c r="CX653" i="1"/>
  <c r="CW653" i="1"/>
  <c r="CV653" i="1"/>
  <c r="CU653" i="1"/>
  <c r="CT653" i="1"/>
  <c r="CS653" i="1"/>
  <c r="CR653" i="1"/>
  <c r="CQ653" i="1"/>
  <c r="CP653" i="1"/>
  <c r="CO653" i="1"/>
  <c r="CN653" i="1"/>
  <c r="CM653" i="1"/>
  <c r="CI653" i="1"/>
  <c r="CH653" i="1"/>
  <c r="G653" i="1"/>
  <c r="F653" i="1"/>
  <c r="E653" i="1"/>
  <c r="C653" i="1"/>
  <c r="CJ653" i="1" s="1"/>
  <c r="DM652" i="1"/>
  <c r="DL652" i="1"/>
  <c r="DK652" i="1"/>
  <c r="DJ652" i="1"/>
  <c r="DI652" i="1"/>
  <c r="DH652" i="1"/>
  <c r="DG652" i="1"/>
  <c r="DF652" i="1"/>
  <c r="DE652" i="1"/>
  <c r="DD652" i="1"/>
  <c r="DC652" i="1"/>
  <c r="DB652" i="1"/>
  <c r="DA652" i="1"/>
  <c r="CZ652" i="1"/>
  <c r="CY652" i="1"/>
  <c r="CX652" i="1"/>
  <c r="CW652" i="1"/>
  <c r="CV652" i="1"/>
  <c r="CU652" i="1"/>
  <c r="CT652" i="1"/>
  <c r="CS652" i="1"/>
  <c r="CR652" i="1"/>
  <c r="CQ652" i="1"/>
  <c r="CP652" i="1"/>
  <c r="CO652" i="1"/>
  <c r="CN652" i="1"/>
  <c r="CM652" i="1"/>
  <c r="CJ652" i="1"/>
  <c r="CI652" i="1"/>
  <c r="CH652" i="1"/>
  <c r="F652" i="1"/>
  <c r="E652" i="1"/>
  <c r="C652" i="1"/>
  <c r="DM651" i="1"/>
  <c r="DL651" i="1"/>
  <c r="DK651" i="1"/>
  <c r="DJ651" i="1"/>
  <c r="DI651" i="1"/>
  <c r="DH651" i="1"/>
  <c r="DG651" i="1"/>
  <c r="DF651" i="1"/>
  <c r="DE651" i="1"/>
  <c r="DD651" i="1"/>
  <c r="DC651" i="1"/>
  <c r="DB651" i="1"/>
  <c r="DA651" i="1"/>
  <c r="CZ651" i="1"/>
  <c r="CY651" i="1"/>
  <c r="CX651" i="1"/>
  <c r="CW651" i="1"/>
  <c r="CV651" i="1"/>
  <c r="CU651" i="1"/>
  <c r="CT651" i="1"/>
  <c r="CS651" i="1"/>
  <c r="CR651" i="1"/>
  <c r="CQ651" i="1"/>
  <c r="CP651" i="1"/>
  <c r="CO651" i="1"/>
  <c r="CN651" i="1"/>
  <c r="CM651" i="1"/>
  <c r="CJ651" i="1"/>
  <c r="CI651" i="1"/>
  <c r="CH651" i="1"/>
  <c r="F651" i="1"/>
  <c r="E651" i="1"/>
  <c r="C651" i="1"/>
  <c r="DM650" i="1"/>
  <c r="DL650" i="1"/>
  <c r="DK650" i="1"/>
  <c r="DJ650" i="1"/>
  <c r="DI650" i="1"/>
  <c r="DH650" i="1"/>
  <c r="DG650" i="1"/>
  <c r="DF650" i="1"/>
  <c r="DE650" i="1"/>
  <c r="DD650" i="1"/>
  <c r="DC650" i="1"/>
  <c r="DB650" i="1"/>
  <c r="DA650" i="1"/>
  <c r="CZ650" i="1"/>
  <c r="CY650" i="1"/>
  <c r="CX650" i="1"/>
  <c r="CW650" i="1"/>
  <c r="CV650" i="1"/>
  <c r="CU650" i="1"/>
  <c r="CT650" i="1"/>
  <c r="CS650" i="1"/>
  <c r="CR650" i="1"/>
  <c r="CQ650" i="1"/>
  <c r="CP650" i="1"/>
  <c r="CO650" i="1"/>
  <c r="CN650" i="1"/>
  <c r="CM650" i="1"/>
  <c r="CI650" i="1"/>
  <c r="CH650" i="1"/>
  <c r="G650" i="1"/>
  <c r="F650" i="1"/>
  <c r="E650" i="1"/>
  <c r="C650" i="1"/>
  <c r="CJ650" i="1" s="1"/>
  <c r="DM649" i="1"/>
  <c r="DL649" i="1"/>
  <c r="DK649" i="1"/>
  <c r="DJ649" i="1"/>
  <c r="DI649" i="1"/>
  <c r="DH649" i="1"/>
  <c r="DG649" i="1"/>
  <c r="DF649" i="1"/>
  <c r="DE649" i="1"/>
  <c r="DD649" i="1"/>
  <c r="DC649" i="1"/>
  <c r="DB649" i="1"/>
  <c r="DA649" i="1"/>
  <c r="CZ649" i="1"/>
  <c r="CY649" i="1"/>
  <c r="CX649" i="1"/>
  <c r="CW649" i="1"/>
  <c r="CV649" i="1"/>
  <c r="CU649" i="1"/>
  <c r="CT649" i="1"/>
  <c r="CS649" i="1"/>
  <c r="CR649" i="1"/>
  <c r="CQ649" i="1"/>
  <c r="CP649" i="1"/>
  <c r="CO649" i="1"/>
  <c r="CN649" i="1"/>
  <c r="CM649" i="1"/>
  <c r="CJ649" i="1"/>
  <c r="CI649" i="1"/>
  <c r="CH649" i="1"/>
  <c r="G649" i="1"/>
  <c r="F649" i="1"/>
  <c r="E649" i="1"/>
  <c r="C649" i="1"/>
  <c r="DM648" i="1"/>
  <c r="DL648" i="1"/>
  <c r="DK648" i="1"/>
  <c r="DJ648" i="1"/>
  <c r="DI648" i="1"/>
  <c r="DH648" i="1"/>
  <c r="DG648" i="1"/>
  <c r="DF648" i="1"/>
  <c r="DE648" i="1"/>
  <c r="DD648" i="1"/>
  <c r="DC648" i="1"/>
  <c r="DB648" i="1"/>
  <c r="DA648" i="1"/>
  <c r="CZ648" i="1"/>
  <c r="CY648" i="1"/>
  <c r="CX648" i="1"/>
  <c r="CW648" i="1"/>
  <c r="CV648" i="1"/>
  <c r="CU648" i="1"/>
  <c r="CT648" i="1"/>
  <c r="CS648" i="1"/>
  <c r="CR648" i="1"/>
  <c r="CQ648" i="1"/>
  <c r="CP648" i="1"/>
  <c r="CO648" i="1"/>
  <c r="CN648" i="1"/>
  <c r="CM648" i="1"/>
  <c r="CI648" i="1"/>
  <c r="CH648" i="1"/>
  <c r="F648" i="1"/>
  <c r="E648" i="1"/>
  <c r="C648" i="1"/>
  <c r="CJ648" i="1" s="1"/>
  <c r="DM647" i="1"/>
  <c r="DL647" i="1"/>
  <c r="DK647" i="1"/>
  <c r="DJ647" i="1"/>
  <c r="DI647" i="1"/>
  <c r="DH647" i="1"/>
  <c r="DG647" i="1"/>
  <c r="DF647" i="1"/>
  <c r="DE647" i="1"/>
  <c r="DD647" i="1"/>
  <c r="DC647" i="1"/>
  <c r="DB647" i="1"/>
  <c r="DA647" i="1"/>
  <c r="CZ647" i="1"/>
  <c r="CY647" i="1"/>
  <c r="CX647" i="1"/>
  <c r="CW647" i="1"/>
  <c r="CV647" i="1"/>
  <c r="CU647" i="1"/>
  <c r="CT647" i="1"/>
  <c r="CS647" i="1"/>
  <c r="CR647" i="1"/>
  <c r="CQ647" i="1"/>
  <c r="CP647" i="1"/>
  <c r="CO647" i="1"/>
  <c r="CN647" i="1"/>
  <c r="CM647" i="1"/>
  <c r="CJ647" i="1"/>
  <c r="CI647" i="1"/>
  <c r="CH647" i="1"/>
  <c r="F647" i="1"/>
  <c r="E647" i="1"/>
  <c r="C647" i="1"/>
  <c r="DM646" i="1"/>
  <c r="DL646" i="1"/>
  <c r="DK646" i="1"/>
  <c r="DJ646" i="1"/>
  <c r="DI646" i="1"/>
  <c r="DH646" i="1"/>
  <c r="DG646" i="1"/>
  <c r="DF646" i="1"/>
  <c r="DE646" i="1"/>
  <c r="DD646" i="1"/>
  <c r="DC646" i="1"/>
  <c r="DB646" i="1"/>
  <c r="DA646" i="1"/>
  <c r="CZ646" i="1"/>
  <c r="CY646" i="1"/>
  <c r="CX646" i="1"/>
  <c r="CW646" i="1"/>
  <c r="CV646" i="1"/>
  <c r="CU646" i="1"/>
  <c r="CT646" i="1"/>
  <c r="CS646" i="1"/>
  <c r="CR646" i="1"/>
  <c r="CQ646" i="1"/>
  <c r="CP646" i="1"/>
  <c r="CO646" i="1"/>
  <c r="CN646" i="1"/>
  <c r="CM646" i="1"/>
  <c r="CJ646" i="1"/>
  <c r="CI646" i="1"/>
  <c r="CH646" i="1"/>
  <c r="F646" i="1"/>
  <c r="E646" i="1"/>
  <c r="C646" i="1"/>
  <c r="DM645" i="1"/>
  <c r="DL645" i="1"/>
  <c r="DK645" i="1"/>
  <c r="DJ645" i="1"/>
  <c r="DI645" i="1"/>
  <c r="DH645" i="1"/>
  <c r="DG645" i="1"/>
  <c r="DF645" i="1"/>
  <c r="DE645" i="1"/>
  <c r="DD645" i="1"/>
  <c r="DC645" i="1"/>
  <c r="DB645" i="1"/>
  <c r="DA645" i="1"/>
  <c r="CZ645" i="1"/>
  <c r="CY645" i="1"/>
  <c r="CX645" i="1"/>
  <c r="CW645" i="1"/>
  <c r="CV645" i="1"/>
  <c r="CU645" i="1"/>
  <c r="CT645" i="1"/>
  <c r="CS645" i="1"/>
  <c r="CR645" i="1"/>
  <c r="CQ645" i="1"/>
  <c r="CP645" i="1"/>
  <c r="CO645" i="1"/>
  <c r="CN645" i="1"/>
  <c r="CM645" i="1"/>
  <c r="CI645" i="1"/>
  <c r="CH645" i="1"/>
  <c r="G645" i="1"/>
  <c r="F645" i="1"/>
  <c r="E645" i="1"/>
  <c r="C645" i="1"/>
  <c r="CJ645" i="1" s="1"/>
  <c r="DM644" i="1"/>
  <c r="DL644" i="1"/>
  <c r="DK644" i="1"/>
  <c r="DJ644" i="1"/>
  <c r="DI644" i="1"/>
  <c r="DH644" i="1"/>
  <c r="DG644" i="1"/>
  <c r="DF644" i="1"/>
  <c r="DE644" i="1"/>
  <c r="DD644" i="1"/>
  <c r="DC644" i="1"/>
  <c r="DB644" i="1"/>
  <c r="DA644" i="1"/>
  <c r="CZ644" i="1"/>
  <c r="CY644" i="1"/>
  <c r="CX644" i="1"/>
  <c r="CW644" i="1"/>
  <c r="CV644" i="1"/>
  <c r="CU644" i="1"/>
  <c r="CT644" i="1"/>
  <c r="CS644" i="1"/>
  <c r="CR644" i="1"/>
  <c r="CQ644" i="1"/>
  <c r="CP644" i="1"/>
  <c r="CO644" i="1"/>
  <c r="CN644" i="1"/>
  <c r="CM644" i="1"/>
  <c r="CI644" i="1"/>
  <c r="CH644" i="1"/>
  <c r="F644" i="1"/>
  <c r="E644" i="1"/>
  <c r="C644" i="1"/>
  <c r="CJ644" i="1" s="1"/>
  <c r="DM643" i="1"/>
  <c r="DL643" i="1"/>
  <c r="DK643" i="1"/>
  <c r="DJ643" i="1"/>
  <c r="DI643" i="1"/>
  <c r="DH643" i="1"/>
  <c r="DG643" i="1"/>
  <c r="DF643" i="1"/>
  <c r="DE643" i="1"/>
  <c r="DD643" i="1"/>
  <c r="DC643" i="1"/>
  <c r="DB643" i="1"/>
  <c r="DA643" i="1"/>
  <c r="CZ643" i="1"/>
  <c r="CY643" i="1"/>
  <c r="CX643" i="1"/>
  <c r="CW643" i="1"/>
  <c r="CV643" i="1"/>
  <c r="CU643" i="1"/>
  <c r="CT643" i="1"/>
  <c r="CS643" i="1"/>
  <c r="CR643" i="1"/>
  <c r="CQ643" i="1"/>
  <c r="CP643" i="1"/>
  <c r="CO643" i="1"/>
  <c r="CN643" i="1"/>
  <c r="CM643" i="1"/>
  <c r="CJ643" i="1"/>
  <c r="CI643" i="1"/>
  <c r="CH643" i="1"/>
  <c r="G643" i="1"/>
  <c r="F643" i="1"/>
  <c r="E643" i="1"/>
  <c r="C643" i="1"/>
  <c r="DM642" i="1"/>
  <c r="DL642" i="1"/>
  <c r="DK642" i="1"/>
  <c r="DJ642" i="1"/>
  <c r="DI642" i="1"/>
  <c r="DH642" i="1"/>
  <c r="DG642" i="1"/>
  <c r="DF642" i="1"/>
  <c r="DE642" i="1"/>
  <c r="DD642" i="1"/>
  <c r="DC642" i="1"/>
  <c r="DB642" i="1"/>
  <c r="DA642" i="1"/>
  <c r="CZ642" i="1"/>
  <c r="CY642" i="1"/>
  <c r="CX642" i="1"/>
  <c r="CW642" i="1"/>
  <c r="CV642" i="1"/>
  <c r="CU642" i="1"/>
  <c r="CT642" i="1"/>
  <c r="CS642" i="1"/>
  <c r="CR642" i="1"/>
  <c r="CQ642" i="1"/>
  <c r="CP642" i="1"/>
  <c r="CO642" i="1"/>
  <c r="CN642" i="1"/>
  <c r="CM642" i="1"/>
  <c r="CI642" i="1"/>
  <c r="CH642" i="1"/>
  <c r="F642" i="1"/>
  <c r="E642" i="1"/>
  <c r="C642" i="1"/>
  <c r="CJ642" i="1" s="1"/>
  <c r="DM641" i="1"/>
  <c r="DL641" i="1"/>
  <c r="DK641" i="1"/>
  <c r="DJ641" i="1"/>
  <c r="DI641" i="1"/>
  <c r="DH641" i="1"/>
  <c r="DG641" i="1"/>
  <c r="DF641" i="1"/>
  <c r="DE641" i="1"/>
  <c r="DD641" i="1"/>
  <c r="DC641" i="1"/>
  <c r="DB641" i="1"/>
  <c r="DA641" i="1"/>
  <c r="CZ641" i="1"/>
  <c r="CY641" i="1"/>
  <c r="CX641" i="1"/>
  <c r="CW641" i="1"/>
  <c r="CV641" i="1"/>
  <c r="CU641" i="1"/>
  <c r="CT641" i="1"/>
  <c r="CS641" i="1"/>
  <c r="CR641" i="1"/>
  <c r="CQ641" i="1"/>
  <c r="CP641" i="1"/>
  <c r="CO641" i="1"/>
  <c r="CN641" i="1"/>
  <c r="CM641" i="1"/>
  <c r="CJ641" i="1"/>
  <c r="CI641" i="1"/>
  <c r="CH641" i="1"/>
  <c r="G641" i="1"/>
  <c r="F641" i="1"/>
  <c r="E641" i="1"/>
  <c r="C641" i="1"/>
  <c r="DM640" i="1"/>
  <c r="DL640" i="1"/>
  <c r="DK640" i="1"/>
  <c r="DJ640" i="1"/>
  <c r="DI640" i="1"/>
  <c r="DH640" i="1"/>
  <c r="DG640" i="1"/>
  <c r="DF640" i="1"/>
  <c r="DE640" i="1"/>
  <c r="DD640" i="1"/>
  <c r="DC640" i="1"/>
  <c r="DB640" i="1"/>
  <c r="DA640" i="1"/>
  <c r="CZ640" i="1"/>
  <c r="CY640" i="1"/>
  <c r="CX640" i="1"/>
  <c r="CW640" i="1"/>
  <c r="CV640" i="1"/>
  <c r="CU640" i="1"/>
  <c r="CT640" i="1"/>
  <c r="CS640" i="1"/>
  <c r="CR640" i="1"/>
  <c r="CQ640" i="1"/>
  <c r="CP640" i="1"/>
  <c r="CO640" i="1"/>
  <c r="CN640" i="1"/>
  <c r="CM640" i="1"/>
  <c r="CI640" i="1"/>
  <c r="CH640" i="1"/>
  <c r="F640" i="1"/>
  <c r="E640" i="1"/>
  <c r="C640" i="1"/>
  <c r="CJ640" i="1" s="1"/>
  <c r="DM639" i="1"/>
  <c r="DL639" i="1"/>
  <c r="DK639" i="1"/>
  <c r="DJ639" i="1"/>
  <c r="DI639" i="1"/>
  <c r="DH639" i="1"/>
  <c r="DG639" i="1"/>
  <c r="DF639" i="1"/>
  <c r="DE639" i="1"/>
  <c r="DD639" i="1"/>
  <c r="DC639" i="1"/>
  <c r="DB639" i="1"/>
  <c r="DA639" i="1"/>
  <c r="CZ639" i="1"/>
  <c r="CY639" i="1"/>
  <c r="CX639" i="1"/>
  <c r="CW639" i="1"/>
  <c r="CV639" i="1"/>
  <c r="CU639" i="1"/>
  <c r="CT639" i="1"/>
  <c r="CS639" i="1"/>
  <c r="CR639" i="1"/>
  <c r="CQ639" i="1"/>
  <c r="CP639" i="1"/>
  <c r="CO639" i="1"/>
  <c r="CN639" i="1"/>
  <c r="CM639" i="1"/>
  <c r="CI639" i="1"/>
  <c r="CH639" i="1"/>
  <c r="F639" i="1"/>
  <c r="E639" i="1"/>
  <c r="C639" i="1"/>
  <c r="CJ639" i="1" s="1"/>
  <c r="DM638" i="1"/>
  <c r="DL638" i="1"/>
  <c r="DK638" i="1"/>
  <c r="DJ638" i="1"/>
  <c r="DI638" i="1"/>
  <c r="DH638" i="1"/>
  <c r="DG638" i="1"/>
  <c r="DF638" i="1"/>
  <c r="DE638" i="1"/>
  <c r="DD638" i="1"/>
  <c r="DC638" i="1"/>
  <c r="DB638" i="1"/>
  <c r="DA638" i="1"/>
  <c r="CZ638" i="1"/>
  <c r="CY638" i="1"/>
  <c r="CX638" i="1"/>
  <c r="CW638" i="1"/>
  <c r="CV638" i="1"/>
  <c r="CU638" i="1"/>
  <c r="CT638" i="1"/>
  <c r="CS638" i="1"/>
  <c r="CR638" i="1"/>
  <c r="CQ638" i="1"/>
  <c r="CP638" i="1"/>
  <c r="CO638" i="1"/>
  <c r="CN638" i="1"/>
  <c r="CM638" i="1"/>
  <c r="CJ638" i="1"/>
  <c r="CI638" i="1"/>
  <c r="CH638" i="1"/>
  <c r="G638" i="1"/>
  <c r="F638" i="1"/>
  <c r="E638" i="1"/>
  <c r="C638" i="1"/>
  <c r="DM637" i="1"/>
  <c r="DL637" i="1"/>
  <c r="DK637" i="1"/>
  <c r="DJ637" i="1"/>
  <c r="DI637" i="1"/>
  <c r="DH637" i="1"/>
  <c r="DG637" i="1"/>
  <c r="DF637" i="1"/>
  <c r="DE637" i="1"/>
  <c r="DD637" i="1"/>
  <c r="DC637" i="1"/>
  <c r="DB637" i="1"/>
  <c r="DA637" i="1"/>
  <c r="CZ637" i="1"/>
  <c r="CY637" i="1"/>
  <c r="CX637" i="1"/>
  <c r="CW637" i="1"/>
  <c r="CV637" i="1"/>
  <c r="CU637" i="1"/>
  <c r="CT637" i="1"/>
  <c r="CS637" i="1"/>
  <c r="CR637" i="1"/>
  <c r="CQ637" i="1"/>
  <c r="CP637" i="1"/>
  <c r="CO637" i="1"/>
  <c r="CN637" i="1"/>
  <c r="CM637" i="1"/>
  <c r="CJ637" i="1"/>
  <c r="CI637" i="1"/>
  <c r="CH637" i="1"/>
  <c r="F637" i="1"/>
  <c r="E637" i="1"/>
  <c r="C637" i="1"/>
  <c r="DM636" i="1"/>
  <c r="DL636" i="1"/>
  <c r="DK636" i="1"/>
  <c r="DJ636" i="1"/>
  <c r="DI636" i="1"/>
  <c r="DH636" i="1"/>
  <c r="DG636" i="1"/>
  <c r="DF636" i="1"/>
  <c r="DE636" i="1"/>
  <c r="DD636" i="1"/>
  <c r="DC636" i="1"/>
  <c r="DB636" i="1"/>
  <c r="DA636" i="1"/>
  <c r="CZ636" i="1"/>
  <c r="CY636" i="1"/>
  <c r="CX636" i="1"/>
  <c r="CW636" i="1"/>
  <c r="CV636" i="1"/>
  <c r="CU636" i="1"/>
  <c r="CT636" i="1"/>
  <c r="CS636" i="1"/>
  <c r="CR636" i="1"/>
  <c r="CQ636" i="1"/>
  <c r="CP636" i="1"/>
  <c r="CO636" i="1"/>
  <c r="CN636" i="1"/>
  <c r="CM636" i="1"/>
  <c r="CI636" i="1"/>
  <c r="CH636" i="1"/>
  <c r="F636" i="1"/>
  <c r="E636" i="1"/>
  <c r="C636" i="1"/>
  <c r="CJ636" i="1" s="1"/>
  <c r="DM635" i="1"/>
  <c r="DL635" i="1"/>
  <c r="DK635" i="1"/>
  <c r="DJ635" i="1"/>
  <c r="DI635" i="1"/>
  <c r="DH635" i="1"/>
  <c r="DG635" i="1"/>
  <c r="DF635" i="1"/>
  <c r="DE635" i="1"/>
  <c r="DD635" i="1"/>
  <c r="DC635" i="1"/>
  <c r="DB635" i="1"/>
  <c r="DA635" i="1"/>
  <c r="CZ635" i="1"/>
  <c r="CY635" i="1"/>
  <c r="CX635" i="1"/>
  <c r="CW635" i="1"/>
  <c r="CV635" i="1"/>
  <c r="CU635" i="1"/>
  <c r="CT635" i="1"/>
  <c r="CS635" i="1"/>
  <c r="CR635" i="1"/>
  <c r="CQ635" i="1"/>
  <c r="CP635" i="1"/>
  <c r="CO635" i="1"/>
  <c r="CN635" i="1"/>
  <c r="CM635" i="1"/>
  <c r="CJ635" i="1"/>
  <c r="CI635" i="1"/>
  <c r="CH635" i="1"/>
  <c r="G635" i="1"/>
  <c r="F635" i="1"/>
  <c r="E635" i="1"/>
  <c r="C635" i="1"/>
  <c r="DM634" i="1"/>
  <c r="DL634" i="1"/>
  <c r="DK634" i="1"/>
  <c r="DJ634" i="1"/>
  <c r="DI634" i="1"/>
  <c r="DH634" i="1"/>
  <c r="DG634" i="1"/>
  <c r="DF634" i="1"/>
  <c r="DE634" i="1"/>
  <c r="DD634" i="1"/>
  <c r="DC634" i="1"/>
  <c r="DB634" i="1"/>
  <c r="DA634" i="1"/>
  <c r="CZ634" i="1"/>
  <c r="CY634" i="1"/>
  <c r="CX634" i="1"/>
  <c r="CW634" i="1"/>
  <c r="CV634" i="1"/>
  <c r="CU634" i="1"/>
  <c r="CT634" i="1"/>
  <c r="CS634" i="1"/>
  <c r="CR634" i="1"/>
  <c r="CQ634" i="1"/>
  <c r="CP634" i="1"/>
  <c r="CO634" i="1"/>
  <c r="CN634" i="1"/>
  <c r="CM634" i="1"/>
  <c r="CJ634" i="1"/>
  <c r="CI634" i="1"/>
  <c r="CH634" i="1"/>
  <c r="F634" i="1"/>
  <c r="E634" i="1"/>
  <c r="C634" i="1"/>
  <c r="DM633" i="1"/>
  <c r="DL633" i="1"/>
  <c r="DK633" i="1"/>
  <c r="DJ633" i="1"/>
  <c r="DI633" i="1"/>
  <c r="DH633" i="1"/>
  <c r="DG633" i="1"/>
  <c r="DF633" i="1"/>
  <c r="DE633" i="1"/>
  <c r="DD633" i="1"/>
  <c r="DC633" i="1"/>
  <c r="DB633" i="1"/>
  <c r="DA633" i="1"/>
  <c r="CZ633" i="1"/>
  <c r="CY633" i="1"/>
  <c r="CX633" i="1"/>
  <c r="CW633" i="1"/>
  <c r="CV633" i="1"/>
  <c r="CU633" i="1"/>
  <c r="CT633" i="1"/>
  <c r="CS633" i="1"/>
  <c r="CR633" i="1"/>
  <c r="CQ633" i="1"/>
  <c r="CP633" i="1"/>
  <c r="CO633" i="1"/>
  <c r="CN633" i="1"/>
  <c r="CM633" i="1"/>
  <c r="CI633" i="1"/>
  <c r="CH633" i="1"/>
  <c r="G633" i="1"/>
  <c r="F633" i="1"/>
  <c r="E633" i="1"/>
  <c r="C633" i="1"/>
  <c r="CJ633" i="1" s="1"/>
  <c r="DM632" i="1"/>
  <c r="DL632" i="1"/>
  <c r="DK632" i="1"/>
  <c r="DJ632" i="1"/>
  <c r="DI632" i="1"/>
  <c r="DH632" i="1"/>
  <c r="DG632" i="1"/>
  <c r="DF632" i="1"/>
  <c r="DE632" i="1"/>
  <c r="DD632" i="1"/>
  <c r="DC632" i="1"/>
  <c r="DB632" i="1"/>
  <c r="DA632" i="1"/>
  <c r="CZ632" i="1"/>
  <c r="CY632" i="1"/>
  <c r="CX632" i="1"/>
  <c r="CW632" i="1"/>
  <c r="CV632" i="1"/>
  <c r="CU632" i="1"/>
  <c r="CT632" i="1"/>
  <c r="CS632" i="1"/>
  <c r="CR632" i="1"/>
  <c r="CQ632" i="1"/>
  <c r="CP632" i="1"/>
  <c r="CO632" i="1"/>
  <c r="CN632" i="1"/>
  <c r="CM632" i="1"/>
  <c r="CJ632" i="1"/>
  <c r="CI632" i="1"/>
  <c r="CH632" i="1"/>
  <c r="F632" i="1"/>
  <c r="E632" i="1"/>
  <c r="C632" i="1"/>
  <c r="DM631" i="1"/>
  <c r="DL631" i="1"/>
  <c r="DK631" i="1"/>
  <c r="DJ631" i="1"/>
  <c r="DI631" i="1"/>
  <c r="DH631" i="1"/>
  <c r="DG631" i="1"/>
  <c r="DF631" i="1"/>
  <c r="DE631" i="1"/>
  <c r="DD631" i="1"/>
  <c r="DC631" i="1"/>
  <c r="DB631" i="1"/>
  <c r="DA631" i="1"/>
  <c r="CZ631" i="1"/>
  <c r="CY631" i="1"/>
  <c r="CX631" i="1"/>
  <c r="CW631" i="1"/>
  <c r="CV631" i="1"/>
  <c r="CU631" i="1"/>
  <c r="CT631" i="1"/>
  <c r="CS631" i="1"/>
  <c r="CR631" i="1"/>
  <c r="CQ631" i="1"/>
  <c r="CP631" i="1"/>
  <c r="CO631" i="1"/>
  <c r="CN631" i="1"/>
  <c r="CM631" i="1"/>
  <c r="CI631" i="1"/>
  <c r="CH631" i="1"/>
  <c r="G631" i="1"/>
  <c r="F631" i="1"/>
  <c r="E631" i="1"/>
  <c r="C631" i="1"/>
  <c r="CJ631" i="1" s="1"/>
  <c r="DM630" i="1"/>
  <c r="DL630" i="1"/>
  <c r="DK630" i="1"/>
  <c r="DJ630" i="1"/>
  <c r="DI630" i="1"/>
  <c r="DH630" i="1"/>
  <c r="DG630" i="1"/>
  <c r="DF630" i="1"/>
  <c r="DE630" i="1"/>
  <c r="DD630" i="1"/>
  <c r="DC630" i="1"/>
  <c r="DB630" i="1"/>
  <c r="DA630" i="1"/>
  <c r="CZ630" i="1"/>
  <c r="CY630" i="1"/>
  <c r="CX630" i="1"/>
  <c r="CW630" i="1"/>
  <c r="CV630" i="1"/>
  <c r="CU630" i="1"/>
  <c r="CT630" i="1"/>
  <c r="CS630" i="1"/>
  <c r="CR630" i="1"/>
  <c r="CQ630" i="1"/>
  <c r="CP630" i="1"/>
  <c r="CO630" i="1"/>
  <c r="CN630" i="1"/>
  <c r="CM630" i="1"/>
  <c r="CJ630" i="1"/>
  <c r="CI630" i="1"/>
  <c r="CH630" i="1"/>
  <c r="F630" i="1"/>
  <c r="E630" i="1"/>
  <c r="C630" i="1"/>
  <c r="DM629" i="1"/>
  <c r="DL629" i="1"/>
  <c r="DK629" i="1"/>
  <c r="DJ629" i="1"/>
  <c r="DI629" i="1"/>
  <c r="DH629" i="1"/>
  <c r="DG629" i="1"/>
  <c r="DF629" i="1"/>
  <c r="DE629" i="1"/>
  <c r="DD629" i="1"/>
  <c r="DC629" i="1"/>
  <c r="DB629" i="1"/>
  <c r="DA629" i="1"/>
  <c r="CZ629" i="1"/>
  <c r="CY629" i="1"/>
  <c r="CX629" i="1"/>
  <c r="CW629" i="1"/>
  <c r="CV629" i="1"/>
  <c r="CU629" i="1"/>
  <c r="CT629" i="1"/>
  <c r="CS629" i="1"/>
  <c r="CR629" i="1"/>
  <c r="CQ629" i="1"/>
  <c r="CP629" i="1"/>
  <c r="CO629" i="1"/>
  <c r="CN629" i="1"/>
  <c r="CM629" i="1"/>
  <c r="CJ629" i="1"/>
  <c r="CI629" i="1"/>
  <c r="CH629" i="1"/>
  <c r="F629" i="1"/>
  <c r="E629" i="1"/>
  <c r="C629" i="1"/>
  <c r="DM628" i="1"/>
  <c r="DL628" i="1"/>
  <c r="DK628" i="1"/>
  <c r="DJ628" i="1"/>
  <c r="DI628" i="1"/>
  <c r="DH628" i="1"/>
  <c r="DG628" i="1"/>
  <c r="DF628" i="1"/>
  <c r="DE628" i="1"/>
  <c r="DD628" i="1"/>
  <c r="DC628" i="1"/>
  <c r="DB628" i="1"/>
  <c r="DA628" i="1"/>
  <c r="CZ628" i="1"/>
  <c r="CY628" i="1"/>
  <c r="CX628" i="1"/>
  <c r="CW628" i="1"/>
  <c r="CV628" i="1"/>
  <c r="CU628" i="1"/>
  <c r="CT628" i="1"/>
  <c r="CS628" i="1"/>
  <c r="CR628" i="1"/>
  <c r="CQ628" i="1"/>
  <c r="CP628" i="1"/>
  <c r="CO628" i="1"/>
  <c r="CN628" i="1"/>
  <c r="CM628" i="1"/>
  <c r="CI628" i="1"/>
  <c r="CH628" i="1"/>
  <c r="G628" i="1"/>
  <c r="F628" i="1"/>
  <c r="E628" i="1"/>
  <c r="C628" i="1"/>
  <c r="CJ628" i="1" s="1"/>
  <c r="DM627" i="1"/>
  <c r="DL627" i="1"/>
  <c r="DK627" i="1"/>
  <c r="DJ627" i="1"/>
  <c r="DI627" i="1"/>
  <c r="DH627" i="1"/>
  <c r="DG627" i="1"/>
  <c r="DF627" i="1"/>
  <c r="DE627" i="1"/>
  <c r="DD627" i="1"/>
  <c r="DC627" i="1"/>
  <c r="DB627" i="1"/>
  <c r="DA627" i="1"/>
  <c r="CZ627" i="1"/>
  <c r="CY627" i="1"/>
  <c r="CX627" i="1"/>
  <c r="CW627" i="1"/>
  <c r="CV627" i="1"/>
  <c r="CU627" i="1"/>
  <c r="CT627" i="1"/>
  <c r="CS627" i="1"/>
  <c r="CR627" i="1"/>
  <c r="CQ627" i="1"/>
  <c r="CP627" i="1"/>
  <c r="CO627" i="1"/>
  <c r="CN627" i="1"/>
  <c r="CM627" i="1"/>
  <c r="CI627" i="1"/>
  <c r="CH627" i="1"/>
  <c r="F627" i="1"/>
  <c r="E627" i="1"/>
  <c r="C627" i="1"/>
  <c r="CJ627" i="1" s="1"/>
  <c r="DM626" i="1"/>
  <c r="DL626" i="1"/>
  <c r="DK626" i="1"/>
  <c r="DJ626" i="1"/>
  <c r="DI626" i="1"/>
  <c r="DH626" i="1"/>
  <c r="DG626" i="1"/>
  <c r="DF626" i="1"/>
  <c r="DE626" i="1"/>
  <c r="DD626" i="1"/>
  <c r="DC626" i="1"/>
  <c r="DB626" i="1"/>
  <c r="DA626" i="1"/>
  <c r="CZ626" i="1"/>
  <c r="CY626" i="1"/>
  <c r="CX626" i="1"/>
  <c r="CW626" i="1"/>
  <c r="CV626" i="1"/>
  <c r="CU626" i="1"/>
  <c r="CT626" i="1"/>
  <c r="CS626" i="1"/>
  <c r="CR626" i="1"/>
  <c r="CQ626" i="1"/>
  <c r="CP626" i="1"/>
  <c r="CO626" i="1"/>
  <c r="CN626" i="1"/>
  <c r="CM626" i="1"/>
  <c r="CJ626" i="1"/>
  <c r="CI626" i="1"/>
  <c r="CH626" i="1"/>
  <c r="G626" i="1"/>
  <c r="F626" i="1"/>
  <c r="E626" i="1"/>
  <c r="C626" i="1"/>
  <c r="DM625" i="1"/>
  <c r="DL625" i="1"/>
  <c r="DK625" i="1"/>
  <c r="DJ625" i="1"/>
  <c r="DI625" i="1"/>
  <c r="DH625" i="1"/>
  <c r="DG625" i="1"/>
  <c r="DF625" i="1"/>
  <c r="DE625" i="1"/>
  <c r="DD625" i="1"/>
  <c r="DC625" i="1"/>
  <c r="DB625" i="1"/>
  <c r="DA625" i="1"/>
  <c r="CZ625" i="1"/>
  <c r="CY625" i="1"/>
  <c r="CX625" i="1"/>
  <c r="CW625" i="1"/>
  <c r="CV625" i="1"/>
  <c r="CU625" i="1"/>
  <c r="CT625" i="1"/>
  <c r="CS625" i="1"/>
  <c r="CR625" i="1"/>
  <c r="CQ625" i="1"/>
  <c r="CP625" i="1"/>
  <c r="CO625" i="1"/>
  <c r="CN625" i="1"/>
  <c r="CM625" i="1"/>
  <c r="CI625" i="1"/>
  <c r="CH625" i="1"/>
  <c r="F625" i="1"/>
  <c r="E625" i="1"/>
  <c r="C625" i="1"/>
  <c r="CJ625" i="1" s="1"/>
  <c r="DM624" i="1"/>
  <c r="DL624" i="1"/>
  <c r="DK624" i="1"/>
  <c r="DJ624" i="1"/>
  <c r="DI624" i="1"/>
  <c r="DH624" i="1"/>
  <c r="DG624" i="1"/>
  <c r="DF624" i="1"/>
  <c r="DE624" i="1"/>
  <c r="DD624" i="1"/>
  <c r="DC624" i="1"/>
  <c r="DB624" i="1"/>
  <c r="DA624" i="1"/>
  <c r="CZ624" i="1"/>
  <c r="CY624" i="1"/>
  <c r="CX624" i="1"/>
  <c r="CW624" i="1"/>
  <c r="CV624" i="1"/>
  <c r="CU624" i="1"/>
  <c r="CT624" i="1"/>
  <c r="CS624" i="1"/>
  <c r="CR624" i="1"/>
  <c r="CQ624" i="1"/>
  <c r="CP624" i="1"/>
  <c r="CO624" i="1"/>
  <c r="CN624" i="1"/>
  <c r="CM624" i="1"/>
  <c r="CJ624" i="1"/>
  <c r="CI624" i="1"/>
  <c r="CH624" i="1"/>
  <c r="G624" i="1"/>
  <c r="F624" i="1"/>
  <c r="E624" i="1"/>
  <c r="C624" i="1"/>
  <c r="DM623" i="1"/>
  <c r="DL623" i="1"/>
  <c r="DK623" i="1"/>
  <c r="DJ623" i="1"/>
  <c r="DI623" i="1"/>
  <c r="DH623" i="1"/>
  <c r="DG623" i="1"/>
  <c r="DF623" i="1"/>
  <c r="DE623" i="1"/>
  <c r="DD623" i="1"/>
  <c r="DC623" i="1"/>
  <c r="DB623" i="1"/>
  <c r="DA623" i="1"/>
  <c r="CZ623" i="1"/>
  <c r="CY623" i="1"/>
  <c r="CX623" i="1"/>
  <c r="CW623" i="1"/>
  <c r="CV623" i="1"/>
  <c r="CU623" i="1"/>
  <c r="CT623" i="1"/>
  <c r="CS623" i="1"/>
  <c r="CR623" i="1"/>
  <c r="CQ623" i="1"/>
  <c r="CP623" i="1"/>
  <c r="CO623" i="1"/>
  <c r="CN623" i="1"/>
  <c r="CM623" i="1"/>
  <c r="CI623" i="1"/>
  <c r="CH623" i="1"/>
  <c r="G623" i="1"/>
  <c r="F623" i="1"/>
  <c r="E623" i="1"/>
  <c r="C623" i="1"/>
  <c r="CJ623" i="1" s="1"/>
  <c r="DM622" i="1"/>
  <c r="DL622" i="1"/>
  <c r="DK622" i="1"/>
  <c r="DJ622" i="1"/>
  <c r="DI622" i="1"/>
  <c r="DH622" i="1"/>
  <c r="DG622" i="1"/>
  <c r="DF622" i="1"/>
  <c r="DE622" i="1"/>
  <c r="DD622" i="1"/>
  <c r="DC622" i="1"/>
  <c r="DB622" i="1"/>
  <c r="DA622" i="1"/>
  <c r="CZ622" i="1"/>
  <c r="CY622" i="1"/>
  <c r="CX622" i="1"/>
  <c r="CW622" i="1"/>
  <c r="CV622" i="1"/>
  <c r="CU622" i="1"/>
  <c r="CT622" i="1"/>
  <c r="CS622" i="1"/>
  <c r="CR622" i="1"/>
  <c r="CQ622" i="1"/>
  <c r="CP622" i="1"/>
  <c r="CO622" i="1"/>
  <c r="CN622" i="1"/>
  <c r="CM622" i="1"/>
  <c r="CI622" i="1"/>
  <c r="CH622" i="1"/>
  <c r="F622" i="1"/>
  <c r="E622" i="1"/>
  <c r="C622" i="1"/>
  <c r="CJ622" i="1" s="1"/>
  <c r="DM621" i="1"/>
  <c r="DL621" i="1"/>
  <c r="DK621" i="1"/>
  <c r="DJ621" i="1"/>
  <c r="DI621" i="1"/>
  <c r="DH621" i="1"/>
  <c r="DG621" i="1"/>
  <c r="DF621" i="1"/>
  <c r="DE621" i="1"/>
  <c r="DD621" i="1"/>
  <c r="DC621" i="1"/>
  <c r="DB621" i="1"/>
  <c r="DA621" i="1"/>
  <c r="CZ621" i="1"/>
  <c r="CY621" i="1"/>
  <c r="CX621" i="1"/>
  <c r="CW621" i="1"/>
  <c r="CV621" i="1"/>
  <c r="CU621" i="1"/>
  <c r="CT621" i="1"/>
  <c r="CS621" i="1"/>
  <c r="CR621" i="1"/>
  <c r="CQ621" i="1"/>
  <c r="CP621" i="1"/>
  <c r="CO621" i="1"/>
  <c r="CN621" i="1"/>
  <c r="CM621" i="1"/>
  <c r="CJ621" i="1"/>
  <c r="CI621" i="1"/>
  <c r="CH621" i="1"/>
  <c r="F621" i="1"/>
  <c r="E621" i="1"/>
  <c r="C621" i="1"/>
  <c r="DM620" i="1"/>
  <c r="DL620" i="1"/>
  <c r="DK620" i="1"/>
  <c r="DJ620" i="1"/>
  <c r="DI620" i="1"/>
  <c r="DH620" i="1"/>
  <c r="DG620" i="1"/>
  <c r="DF620" i="1"/>
  <c r="DE620" i="1"/>
  <c r="DD620" i="1"/>
  <c r="DC620" i="1"/>
  <c r="DB620" i="1"/>
  <c r="DA620" i="1"/>
  <c r="CZ620" i="1"/>
  <c r="CY620" i="1"/>
  <c r="CX620" i="1"/>
  <c r="CW620" i="1"/>
  <c r="CV620" i="1"/>
  <c r="CU620" i="1"/>
  <c r="CT620" i="1"/>
  <c r="CS620" i="1"/>
  <c r="CR620" i="1"/>
  <c r="CQ620" i="1"/>
  <c r="CP620" i="1"/>
  <c r="CO620" i="1"/>
  <c r="CN620" i="1"/>
  <c r="CM620" i="1"/>
  <c r="CJ620" i="1"/>
  <c r="CI620" i="1"/>
  <c r="CH620" i="1"/>
  <c r="F620" i="1"/>
  <c r="E620" i="1"/>
  <c r="C620" i="1"/>
  <c r="DM619" i="1"/>
  <c r="DL619" i="1"/>
  <c r="DK619" i="1"/>
  <c r="DJ619" i="1"/>
  <c r="DI619" i="1"/>
  <c r="DH619" i="1"/>
  <c r="DG619" i="1"/>
  <c r="DF619" i="1"/>
  <c r="DE619" i="1"/>
  <c r="DD619" i="1"/>
  <c r="DC619" i="1"/>
  <c r="DB619" i="1"/>
  <c r="DA619" i="1"/>
  <c r="CZ619" i="1"/>
  <c r="CY619" i="1"/>
  <c r="CX619" i="1"/>
  <c r="CW619" i="1"/>
  <c r="CV619" i="1"/>
  <c r="CU619" i="1"/>
  <c r="CT619" i="1"/>
  <c r="CS619" i="1"/>
  <c r="CR619" i="1"/>
  <c r="CQ619" i="1"/>
  <c r="CP619" i="1"/>
  <c r="CO619" i="1"/>
  <c r="CN619" i="1"/>
  <c r="CM619" i="1"/>
  <c r="CI619" i="1"/>
  <c r="CH619" i="1"/>
  <c r="G619" i="1"/>
  <c r="F619" i="1"/>
  <c r="E619" i="1"/>
  <c r="C619" i="1"/>
  <c r="CJ619" i="1" s="1"/>
  <c r="DM618" i="1"/>
  <c r="DL618" i="1"/>
  <c r="DK618" i="1"/>
  <c r="DJ618" i="1"/>
  <c r="DI618" i="1"/>
  <c r="DH618" i="1"/>
  <c r="DG618" i="1"/>
  <c r="DF618" i="1"/>
  <c r="DE618" i="1"/>
  <c r="DD618" i="1"/>
  <c r="DC618" i="1"/>
  <c r="DB618" i="1"/>
  <c r="DA618" i="1"/>
  <c r="CZ618" i="1"/>
  <c r="CY618" i="1"/>
  <c r="CX618" i="1"/>
  <c r="CW618" i="1"/>
  <c r="CV618" i="1"/>
  <c r="CU618" i="1"/>
  <c r="CT618" i="1"/>
  <c r="CS618" i="1"/>
  <c r="CR618" i="1"/>
  <c r="CQ618" i="1"/>
  <c r="CP618" i="1"/>
  <c r="CO618" i="1"/>
  <c r="CN618" i="1"/>
  <c r="CM618" i="1"/>
  <c r="CJ618" i="1"/>
  <c r="CI618" i="1"/>
  <c r="CH618" i="1"/>
  <c r="F618" i="1"/>
  <c r="E618" i="1"/>
  <c r="C618" i="1"/>
  <c r="DM617" i="1"/>
  <c r="DL617" i="1"/>
  <c r="DK617" i="1"/>
  <c r="DJ617" i="1"/>
  <c r="DI617" i="1"/>
  <c r="DH617" i="1"/>
  <c r="DG617" i="1"/>
  <c r="DF617" i="1"/>
  <c r="DE617" i="1"/>
  <c r="DD617" i="1"/>
  <c r="DC617" i="1"/>
  <c r="DB617" i="1"/>
  <c r="DA617" i="1"/>
  <c r="CZ617" i="1"/>
  <c r="CY617" i="1"/>
  <c r="CX617" i="1"/>
  <c r="CW617" i="1"/>
  <c r="CV617" i="1"/>
  <c r="CU617" i="1"/>
  <c r="CT617" i="1"/>
  <c r="CS617" i="1"/>
  <c r="CR617" i="1"/>
  <c r="CQ617" i="1"/>
  <c r="CP617" i="1"/>
  <c r="CO617" i="1"/>
  <c r="CN617" i="1"/>
  <c r="CM617" i="1"/>
  <c r="CJ617" i="1"/>
  <c r="CI617" i="1"/>
  <c r="CH617" i="1"/>
  <c r="F617" i="1"/>
  <c r="E617" i="1"/>
  <c r="C617" i="1"/>
  <c r="DM616" i="1"/>
  <c r="DL616" i="1"/>
  <c r="DK616" i="1"/>
  <c r="DJ616" i="1"/>
  <c r="DI616" i="1"/>
  <c r="DH616" i="1"/>
  <c r="DG616" i="1"/>
  <c r="DF616" i="1"/>
  <c r="DE616" i="1"/>
  <c r="DD616" i="1"/>
  <c r="DC616" i="1"/>
  <c r="DB616" i="1"/>
  <c r="DA616" i="1"/>
  <c r="CZ616" i="1"/>
  <c r="CY616" i="1"/>
  <c r="CX616" i="1"/>
  <c r="CW616" i="1"/>
  <c r="CV616" i="1"/>
  <c r="CU616" i="1"/>
  <c r="CT616" i="1"/>
  <c r="CS616" i="1"/>
  <c r="CR616" i="1"/>
  <c r="CQ616" i="1"/>
  <c r="CP616" i="1"/>
  <c r="CO616" i="1"/>
  <c r="CN616" i="1"/>
  <c r="CM616" i="1"/>
  <c r="CI616" i="1"/>
  <c r="CH616" i="1"/>
  <c r="F616" i="1"/>
  <c r="E616" i="1"/>
  <c r="C616" i="1"/>
  <c r="CJ616" i="1" s="1"/>
  <c r="DM615" i="1"/>
  <c r="DL615" i="1"/>
  <c r="DK615" i="1"/>
  <c r="DJ615" i="1"/>
  <c r="DI615" i="1"/>
  <c r="DH615" i="1"/>
  <c r="DG615" i="1"/>
  <c r="DF615" i="1"/>
  <c r="DE615" i="1"/>
  <c r="DD615" i="1"/>
  <c r="DC615" i="1"/>
  <c r="DB615" i="1"/>
  <c r="DA615" i="1"/>
  <c r="CZ615" i="1"/>
  <c r="CY615" i="1"/>
  <c r="CX615" i="1"/>
  <c r="CW615" i="1"/>
  <c r="CV615" i="1"/>
  <c r="CU615" i="1"/>
  <c r="CT615" i="1"/>
  <c r="CS615" i="1"/>
  <c r="CR615" i="1"/>
  <c r="CQ615" i="1"/>
  <c r="CP615" i="1"/>
  <c r="CO615" i="1"/>
  <c r="CN615" i="1"/>
  <c r="CM615" i="1"/>
  <c r="CI615" i="1"/>
  <c r="CH615" i="1"/>
  <c r="F615" i="1"/>
  <c r="E615" i="1"/>
  <c r="C615" i="1"/>
  <c r="CJ615" i="1" s="1"/>
  <c r="DM614" i="1"/>
  <c r="DL614" i="1"/>
  <c r="DK614" i="1"/>
  <c r="DJ614" i="1"/>
  <c r="DI614" i="1"/>
  <c r="DH614" i="1"/>
  <c r="DG614" i="1"/>
  <c r="DF614" i="1"/>
  <c r="DE614" i="1"/>
  <c r="DD614" i="1"/>
  <c r="DC614" i="1"/>
  <c r="DB614" i="1"/>
  <c r="DA614" i="1"/>
  <c r="CZ614" i="1"/>
  <c r="CY614" i="1"/>
  <c r="CX614" i="1"/>
  <c r="CW614" i="1"/>
  <c r="CV614" i="1"/>
  <c r="CU614" i="1"/>
  <c r="CT614" i="1"/>
  <c r="CS614" i="1"/>
  <c r="CR614" i="1"/>
  <c r="CQ614" i="1"/>
  <c r="CP614" i="1"/>
  <c r="CO614" i="1"/>
  <c r="CN614" i="1"/>
  <c r="CM614" i="1"/>
  <c r="CJ614" i="1"/>
  <c r="CI614" i="1"/>
  <c r="CH614" i="1"/>
  <c r="G614" i="1"/>
  <c r="F614" i="1"/>
  <c r="E614" i="1"/>
  <c r="C614" i="1"/>
  <c r="DM613" i="1"/>
  <c r="DL613" i="1"/>
  <c r="DK613" i="1"/>
  <c r="DJ613" i="1"/>
  <c r="DI613" i="1"/>
  <c r="DH613" i="1"/>
  <c r="DG613" i="1"/>
  <c r="DF613" i="1"/>
  <c r="DE613" i="1"/>
  <c r="DD613" i="1"/>
  <c r="DC613" i="1"/>
  <c r="DB613" i="1"/>
  <c r="DA613" i="1"/>
  <c r="CZ613" i="1"/>
  <c r="CY613" i="1"/>
  <c r="CX613" i="1"/>
  <c r="CW613" i="1"/>
  <c r="CV613" i="1"/>
  <c r="CU613" i="1"/>
  <c r="CT613" i="1"/>
  <c r="CS613" i="1"/>
  <c r="CR613" i="1"/>
  <c r="CQ613" i="1"/>
  <c r="CP613" i="1"/>
  <c r="CO613" i="1"/>
  <c r="CN613" i="1"/>
  <c r="CM613" i="1"/>
  <c r="CI613" i="1"/>
  <c r="CH613" i="1"/>
  <c r="G613" i="1"/>
  <c r="F613" i="1"/>
  <c r="E613" i="1"/>
  <c r="C613" i="1"/>
  <c r="CJ613" i="1" s="1"/>
  <c r="DM612" i="1"/>
  <c r="DL612" i="1"/>
  <c r="DK612" i="1"/>
  <c r="DJ612" i="1"/>
  <c r="DI612" i="1"/>
  <c r="DH612" i="1"/>
  <c r="DG612" i="1"/>
  <c r="DF612" i="1"/>
  <c r="DE612" i="1"/>
  <c r="DD612" i="1"/>
  <c r="DC612" i="1"/>
  <c r="DB612" i="1"/>
  <c r="DA612" i="1"/>
  <c r="CZ612" i="1"/>
  <c r="CY612" i="1"/>
  <c r="CX612" i="1"/>
  <c r="CW612" i="1"/>
  <c r="CV612" i="1"/>
  <c r="CU612" i="1"/>
  <c r="CT612" i="1"/>
  <c r="CS612" i="1"/>
  <c r="CR612" i="1"/>
  <c r="CQ612" i="1"/>
  <c r="CP612" i="1"/>
  <c r="CO612" i="1"/>
  <c r="CN612" i="1"/>
  <c r="CM612" i="1"/>
  <c r="CJ612" i="1"/>
  <c r="CI612" i="1"/>
  <c r="CH612" i="1"/>
  <c r="F612" i="1"/>
  <c r="E612" i="1"/>
  <c r="C612" i="1"/>
  <c r="DM611" i="1"/>
  <c r="DL611" i="1"/>
  <c r="DK611" i="1"/>
  <c r="DJ611" i="1"/>
  <c r="DI611" i="1"/>
  <c r="DH611" i="1"/>
  <c r="DG611" i="1"/>
  <c r="DF611" i="1"/>
  <c r="DE611" i="1"/>
  <c r="DD611" i="1"/>
  <c r="DC611" i="1"/>
  <c r="DB611" i="1"/>
  <c r="DA611" i="1"/>
  <c r="CZ611" i="1"/>
  <c r="CY611" i="1"/>
  <c r="CX611" i="1"/>
  <c r="CW611" i="1"/>
  <c r="CV611" i="1"/>
  <c r="CU611" i="1"/>
  <c r="CT611" i="1"/>
  <c r="CS611" i="1"/>
  <c r="CR611" i="1"/>
  <c r="CQ611" i="1"/>
  <c r="CP611" i="1"/>
  <c r="CO611" i="1"/>
  <c r="CN611" i="1"/>
  <c r="CM611" i="1"/>
  <c r="CI611" i="1"/>
  <c r="CH611" i="1"/>
  <c r="G611" i="1"/>
  <c r="F611" i="1"/>
  <c r="E611" i="1"/>
  <c r="C611" i="1"/>
  <c r="CJ611" i="1" s="1"/>
  <c r="DM610" i="1"/>
  <c r="DL610" i="1"/>
  <c r="DK610" i="1"/>
  <c r="DJ610" i="1"/>
  <c r="DI610" i="1"/>
  <c r="DH610" i="1"/>
  <c r="DG610" i="1"/>
  <c r="DF610" i="1"/>
  <c r="DE610" i="1"/>
  <c r="DD610" i="1"/>
  <c r="DC610" i="1"/>
  <c r="DB610" i="1"/>
  <c r="DA610" i="1"/>
  <c r="CZ610" i="1"/>
  <c r="CY610" i="1"/>
  <c r="CX610" i="1"/>
  <c r="CW610" i="1"/>
  <c r="CV610" i="1"/>
  <c r="CU610" i="1"/>
  <c r="CT610" i="1"/>
  <c r="CS610" i="1"/>
  <c r="CR610" i="1"/>
  <c r="CQ610" i="1"/>
  <c r="CP610" i="1"/>
  <c r="CO610" i="1"/>
  <c r="CN610" i="1"/>
  <c r="CM610" i="1"/>
  <c r="CJ610" i="1"/>
  <c r="CI610" i="1"/>
  <c r="CH610" i="1"/>
  <c r="G610" i="1"/>
  <c r="F610" i="1"/>
  <c r="E610" i="1"/>
  <c r="C610" i="1"/>
  <c r="DM609" i="1"/>
  <c r="DL609" i="1"/>
  <c r="DK609" i="1"/>
  <c r="DJ609" i="1"/>
  <c r="DI609" i="1"/>
  <c r="DH609" i="1"/>
  <c r="DG609" i="1"/>
  <c r="DF609" i="1"/>
  <c r="DE609" i="1"/>
  <c r="DD609" i="1"/>
  <c r="DC609" i="1"/>
  <c r="DB609" i="1"/>
  <c r="DA609" i="1"/>
  <c r="CZ609" i="1"/>
  <c r="CY609" i="1"/>
  <c r="CX609" i="1"/>
  <c r="CW609" i="1"/>
  <c r="CV609" i="1"/>
  <c r="CU609" i="1"/>
  <c r="CT609" i="1"/>
  <c r="CS609" i="1"/>
  <c r="CR609" i="1"/>
  <c r="CQ609" i="1"/>
  <c r="CP609" i="1"/>
  <c r="CO609" i="1"/>
  <c r="CN609" i="1"/>
  <c r="CM609" i="1"/>
  <c r="CI609" i="1"/>
  <c r="CH609" i="1"/>
  <c r="G609" i="1"/>
  <c r="F609" i="1"/>
  <c r="E609" i="1"/>
  <c r="C609" i="1"/>
  <c r="CJ609" i="1" s="1"/>
  <c r="DM608" i="1"/>
  <c r="DL608" i="1"/>
  <c r="DK608" i="1"/>
  <c r="DJ608" i="1"/>
  <c r="DI608" i="1"/>
  <c r="DH608" i="1"/>
  <c r="DG608" i="1"/>
  <c r="DF608" i="1"/>
  <c r="DE608" i="1"/>
  <c r="DD608" i="1"/>
  <c r="DC608" i="1"/>
  <c r="DB608" i="1"/>
  <c r="DA608" i="1"/>
  <c r="CZ608" i="1"/>
  <c r="CY608" i="1"/>
  <c r="CX608" i="1"/>
  <c r="CW608" i="1"/>
  <c r="CV608" i="1"/>
  <c r="CU608" i="1"/>
  <c r="CT608" i="1"/>
  <c r="CS608" i="1"/>
  <c r="CR608" i="1"/>
  <c r="CQ608" i="1"/>
  <c r="CP608" i="1"/>
  <c r="CO608" i="1"/>
  <c r="CN608" i="1"/>
  <c r="CM608" i="1"/>
  <c r="CJ608" i="1"/>
  <c r="CI608" i="1"/>
  <c r="CH608" i="1"/>
  <c r="F608" i="1"/>
  <c r="E608" i="1"/>
  <c r="C608" i="1"/>
  <c r="DM607" i="1"/>
  <c r="DL607" i="1"/>
  <c r="DK607" i="1"/>
  <c r="DJ607" i="1"/>
  <c r="DI607" i="1"/>
  <c r="DH607" i="1"/>
  <c r="DG607" i="1"/>
  <c r="DF607" i="1"/>
  <c r="DE607" i="1"/>
  <c r="DD607" i="1"/>
  <c r="DC607" i="1"/>
  <c r="DB607" i="1"/>
  <c r="DA607" i="1"/>
  <c r="CZ607" i="1"/>
  <c r="CY607" i="1"/>
  <c r="CX607" i="1"/>
  <c r="CW607" i="1"/>
  <c r="CV607" i="1"/>
  <c r="CU607" i="1"/>
  <c r="CT607" i="1"/>
  <c r="CS607" i="1"/>
  <c r="CR607" i="1"/>
  <c r="CQ607" i="1"/>
  <c r="CP607" i="1"/>
  <c r="CO607" i="1"/>
  <c r="CN607" i="1"/>
  <c r="CM607" i="1"/>
  <c r="CJ607" i="1"/>
  <c r="CI607" i="1"/>
  <c r="CH607" i="1"/>
  <c r="G607" i="1"/>
  <c r="F607" i="1"/>
  <c r="E607" i="1"/>
  <c r="C607" i="1"/>
  <c r="DM606" i="1"/>
  <c r="DL606" i="1"/>
  <c r="DK606" i="1"/>
  <c r="DJ606" i="1"/>
  <c r="DI606" i="1"/>
  <c r="DH606" i="1"/>
  <c r="DG606" i="1"/>
  <c r="DF606" i="1"/>
  <c r="DE606" i="1"/>
  <c r="DD606" i="1"/>
  <c r="DC606" i="1"/>
  <c r="DB606" i="1"/>
  <c r="DA606" i="1"/>
  <c r="CZ606" i="1"/>
  <c r="CY606" i="1"/>
  <c r="CX606" i="1"/>
  <c r="CW606" i="1"/>
  <c r="CV606" i="1"/>
  <c r="CU606" i="1"/>
  <c r="CT606" i="1"/>
  <c r="CS606" i="1"/>
  <c r="CR606" i="1"/>
  <c r="CQ606" i="1"/>
  <c r="CP606" i="1"/>
  <c r="CO606" i="1"/>
  <c r="CN606" i="1"/>
  <c r="CM606" i="1"/>
  <c r="CI606" i="1"/>
  <c r="CH606" i="1"/>
  <c r="F606" i="1"/>
  <c r="E606" i="1"/>
  <c r="C606" i="1"/>
  <c r="CJ606" i="1" s="1"/>
  <c r="DM605" i="1"/>
  <c r="DL605" i="1"/>
  <c r="DK605" i="1"/>
  <c r="DJ605" i="1"/>
  <c r="DI605" i="1"/>
  <c r="DH605" i="1"/>
  <c r="DG605" i="1"/>
  <c r="DF605" i="1"/>
  <c r="DE605" i="1"/>
  <c r="DD605" i="1"/>
  <c r="DC605" i="1"/>
  <c r="DB605" i="1"/>
  <c r="DA605" i="1"/>
  <c r="CZ605" i="1"/>
  <c r="CY605" i="1"/>
  <c r="CX605" i="1"/>
  <c r="CW605" i="1"/>
  <c r="CV605" i="1"/>
  <c r="CU605" i="1"/>
  <c r="CT605" i="1"/>
  <c r="CS605" i="1"/>
  <c r="CR605" i="1"/>
  <c r="CQ605" i="1"/>
  <c r="CP605" i="1"/>
  <c r="CO605" i="1"/>
  <c r="CN605" i="1"/>
  <c r="CM605" i="1"/>
  <c r="CJ605" i="1"/>
  <c r="CI605" i="1"/>
  <c r="CH605" i="1"/>
  <c r="G605" i="1"/>
  <c r="F605" i="1"/>
  <c r="E605" i="1"/>
  <c r="C605" i="1"/>
  <c r="DN604" i="1"/>
  <c r="DM604" i="1"/>
  <c r="DL604" i="1"/>
  <c r="DK604" i="1"/>
  <c r="DJ604" i="1"/>
  <c r="DI604" i="1"/>
  <c r="DH604" i="1"/>
  <c r="DG604" i="1"/>
  <c r="DF604" i="1"/>
  <c r="DE604" i="1"/>
  <c r="DD604" i="1"/>
  <c r="DC604" i="1"/>
  <c r="DB604" i="1"/>
  <c r="DA604" i="1"/>
  <c r="CZ604" i="1"/>
  <c r="CY604" i="1"/>
  <c r="CX604" i="1"/>
  <c r="CW604" i="1"/>
  <c r="CV604" i="1"/>
  <c r="CU604" i="1"/>
  <c r="CT604" i="1"/>
  <c r="CS604" i="1"/>
  <c r="CR604" i="1"/>
  <c r="CQ604" i="1"/>
  <c r="CP604" i="1"/>
  <c r="CO604" i="1"/>
  <c r="CN604" i="1"/>
  <c r="CM604" i="1"/>
  <c r="CI604" i="1"/>
  <c r="CH604" i="1"/>
  <c r="F604" i="1"/>
  <c r="E604" i="1"/>
  <c r="C604" i="1"/>
  <c r="CJ604" i="1" s="1"/>
  <c r="DM603" i="1"/>
  <c r="DL603" i="1"/>
  <c r="DK603" i="1"/>
  <c r="DJ603" i="1"/>
  <c r="DI603" i="1"/>
  <c r="DH603" i="1"/>
  <c r="DG603" i="1"/>
  <c r="DF603" i="1"/>
  <c r="DE603" i="1"/>
  <c r="DD603" i="1"/>
  <c r="DC603" i="1"/>
  <c r="DB603" i="1"/>
  <c r="DA603" i="1"/>
  <c r="CZ603" i="1"/>
  <c r="CY603" i="1"/>
  <c r="CX603" i="1"/>
  <c r="CW603" i="1"/>
  <c r="CV603" i="1"/>
  <c r="CU603" i="1"/>
  <c r="CT603" i="1"/>
  <c r="CS603" i="1"/>
  <c r="CR603" i="1"/>
  <c r="CQ603" i="1"/>
  <c r="CP603" i="1"/>
  <c r="CO603" i="1"/>
  <c r="CN603" i="1"/>
  <c r="CM603" i="1"/>
  <c r="CJ603" i="1"/>
  <c r="CI603" i="1"/>
  <c r="CH603" i="1"/>
  <c r="G603" i="1"/>
  <c r="F603" i="1"/>
  <c r="E603" i="1"/>
  <c r="C603" i="1"/>
  <c r="DM602" i="1"/>
  <c r="DL602" i="1"/>
  <c r="DK602" i="1"/>
  <c r="DJ602" i="1"/>
  <c r="DI602" i="1"/>
  <c r="DH602" i="1"/>
  <c r="DG602" i="1"/>
  <c r="DF602" i="1"/>
  <c r="DE602" i="1"/>
  <c r="DD602" i="1"/>
  <c r="DC602" i="1"/>
  <c r="DB602" i="1"/>
  <c r="DA602" i="1"/>
  <c r="CZ602" i="1"/>
  <c r="CY602" i="1"/>
  <c r="CX602" i="1"/>
  <c r="CW602" i="1"/>
  <c r="CV602" i="1"/>
  <c r="CU602" i="1"/>
  <c r="CT602" i="1"/>
  <c r="CS602" i="1"/>
  <c r="CR602" i="1"/>
  <c r="CQ602" i="1"/>
  <c r="CP602" i="1"/>
  <c r="CO602" i="1"/>
  <c r="CN602" i="1"/>
  <c r="CM602" i="1"/>
  <c r="CI602" i="1"/>
  <c r="CH602" i="1"/>
  <c r="G602" i="1"/>
  <c r="F602" i="1"/>
  <c r="E602" i="1"/>
  <c r="C602" i="1"/>
  <c r="CJ602" i="1" s="1"/>
  <c r="DM601" i="1"/>
  <c r="DL601" i="1"/>
  <c r="DK601" i="1"/>
  <c r="DJ601" i="1"/>
  <c r="DI601" i="1"/>
  <c r="DH601" i="1"/>
  <c r="DG601" i="1"/>
  <c r="DF601" i="1"/>
  <c r="DE601" i="1"/>
  <c r="DD601" i="1"/>
  <c r="DC601" i="1"/>
  <c r="DB601" i="1"/>
  <c r="DA601" i="1"/>
  <c r="CZ601" i="1"/>
  <c r="CY601" i="1"/>
  <c r="CX601" i="1"/>
  <c r="CW601" i="1"/>
  <c r="CV601" i="1"/>
  <c r="CU601" i="1"/>
  <c r="CT601" i="1"/>
  <c r="CS601" i="1"/>
  <c r="CR601" i="1"/>
  <c r="CQ601" i="1"/>
  <c r="CP601" i="1"/>
  <c r="CO601" i="1"/>
  <c r="CN601" i="1"/>
  <c r="CM601" i="1"/>
  <c r="CI601" i="1"/>
  <c r="CH601" i="1"/>
  <c r="F601" i="1"/>
  <c r="E601" i="1"/>
  <c r="C601" i="1"/>
  <c r="CJ601" i="1" s="1"/>
  <c r="DM600" i="1"/>
  <c r="DL600" i="1"/>
  <c r="DK600" i="1"/>
  <c r="DJ600" i="1"/>
  <c r="DI600" i="1"/>
  <c r="DH600" i="1"/>
  <c r="DG600" i="1"/>
  <c r="DF600" i="1"/>
  <c r="DE600" i="1"/>
  <c r="DD600" i="1"/>
  <c r="DC600" i="1"/>
  <c r="DB600" i="1"/>
  <c r="DA600" i="1"/>
  <c r="CZ600" i="1"/>
  <c r="CY600" i="1"/>
  <c r="CX600" i="1"/>
  <c r="CW600" i="1"/>
  <c r="CV600" i="1"/>
  <c r="CU600" i="1"/>
  <c r="CT600" i="1"/>
  <c r="CS600" i="1"/>
  <c r="CR600" i="1"/>
  <c r="CQ600" i="1"/>
  <c r="CP600" i="1"/>
  <c r="CO600" i="1"/>
  <c r="CN600" i="1"/>
  <c r="CM600" i="1"/>
  <c r="CI600" i="1"/>
  <c r="CH600" i="1"/>
  <c r="G600" i="1"/>
  <c r="F600" i="1"/>
  <c r="E600" i="1"/>
  <c r="C600" i="1"/>
  <c r="CJ600" i="1" s="1"/>
  <c r="DM599" i="1"/>
  <c r="DL599" i="1"/>
  <c r="DK599" i="1"/>
  <c r="DJ599" i="1"/>
  <c r="DI599" i="1"/>
  <c r="DH599" i="1"/>
  <c r="DG599" i="1"/>
  <c r="DF599" i="1"/>
  <c r="DE599" i="1"/>
  <c r="DD599" i="1"/>
  <c r="DC599" i="1"/>
  <c r="DB599" i="1"/>
  <c r="DA599" i="1"/>
  <c r="CZ599" i="1"/>
  <c r="CY599" i="1"/>
  <c r="CX599" i="1"/>
  <c r="CW599" i="1"/>
  <c r="CV599" i="1"/>
  <c r="CU599" i="1"/>
  <c r="CT599" i="1"/>
  <c r="CS599" i="1"/>
  <c r="CR599" i="1"/>
  <c r="CQ599" i="1"/>
  <c r="CP599" i="1"/>
  <c r="CO599" i="1"/>
  <c r="CN599" i="1"/>
  <c r="CM599" i="1"/>
  <c r="CI599" i="1"/>
  <c r="CH599" i="1"/>
  <c r="F599" i="1"/>
  <c r="E599" i="1"/>
  <c r="C599" i="1"/>
  <c r="CJ599" i="1" s="1"/>
  <c r="DM598" i="1"/>
  <c r="DL598" i="1"/>
  <c r="DK598" i="1"/>
  <c r="DJ598" i="1"/>
  <c r="DI598" i="1"/>
  <c r="DH598" i="1"/>
  <c r="DG598" i="1"/>
  <c r="DF598" i="1"/>
  <c r="DE598" i="1"/>
  <c r="DD598" i="1"/>
  <c r="DC598" i="1"/>
  <c r="DB598" i="1"/>
  <c r="DA598" i="1"/>
  <c r="CZ598" i="1"/>
  <c r="CY598" i="1"/>
  <c r="CX598" i="1"/>
  <c r="CW598" i="1"/>
  <c r="CV598" i="1"/>
  <c r="CU598" i="1"/>
  <c r="CT598" i="1"/>
  <c r="CS598" i="1"/>
  <c r="CR598" i="1"/>
  <c r="CQ598" i="1"/>
  <c r="CP598" i="1"/>
  <c r="CO598" i="1"/>
  <c r="CN598" i="1"/>
  <c r="CM598" i="1"/>
  <c r="CJ598" i="1"/>
  <c r="CI598" i="1"/>
  <c r="CH598" i="1"/>
  <c r="G598" i="1"/>
  <c r="F598" i="1"/>
  <c r="E598" i="1"/>
  <c r="C598" i="1"/>
  <c r="DM597" i="1"/>
  <c r="DL597" i="1"/>
  <c r="DK597" i="1"/>
  <c r="DJ597" i="1"/>
  <c r="DI597" i="1"/>
  <c r="DH597" i="1"/>
  <c r="DG597" i="1"/>
  <c r="DF597" i="1"/>
  <c r="DE597" i="1"/>
  <c r="DD597" i="1"/>
  <c r="DC597" i="1"/>
  <c r="DB597" i="1"/>
  <c r="DA597" i="1"/>
  <c r="CZ597" i="1"/>
  <c r="CY597" i="1"/>
  <c r="CX597" i="1"/>
  <c r="CW597" i="1"/>
  <c r="CV597" i="1"/>
  <c r="CU597" i="1"/>
  <c r="CT597" i="1"/>
  <c r="CS597" i="1"/>
  <c r="CR597" i="1"/>
  <c r="CQ597" i="1"/>
  <c r="CP597" i="1"/>
  <c r="CO597" i="1"/>
  <c r="CN597" i="1"/>
  <c r="CM597" i="1"/>
  <c r="CJ597" i="1"/>
  <c r="CI597" i="1"/>
  <c r="CH597" i="1"/>
  <c r="F597" i="1"/>
  <c r="E597" i="1"/>
  <c r="C597" i="1"/>
  <c r="DM596" i="1"/>
  <c r="DL596" i="1"/>
  <c r="DK596" i="1"/>
  <c r="DJ596" i="1"/>
  <c r="DI596" i="1"/>
  <c r="DH596" i="1"/>
  <c r="DG596" i="1"/>
  <c r="DF596" i="1"/>
  <c r="DE596" i="1"/>
  <c r="DD596" i="1"/>
  <c r="DC596" i="1"/>
  <c r="DB596" i="1"/>
  <c r="DA596" i="1"/>
  <c r="CZ596" i="1"/>
  <c r="CY596" i="1"/>
  <c r="CX596" i="1"/>
  <c r="CW596" i="1"/>
  <c r="CV596" i="1"/>
  <c r="CU596" i="1"/>
  <c r="CT596" i="1"/>
  <c r="CS596" i="1"/>
  <c r="CR596" i="1"/>
  <c r="CQ596" i="1"/>
  <c r="CP596" i="1"/>
  <c r="CO596" i="1"/>
  <c r="CN596" i="1"/>
  <c r="CM596" i="1"/>
  <c r="CJ596" i="1"/>
  <c r="CI596" i="1"/>
  <c r="CH596" i="1"/>
  <c r="G596" i="1"/>
  <c r="F596" i="1"/>
  <c r="E596" i="1"/>
  <c r="C596" i="1"/>
  <c r="DM595" i="1"/>
  <c r="DL595" i="1"/>
  <c r="DK595" i="1"/>
  <c r="DJ595" i="1"/>
  <c r="DI595" i="1"/>
  <c r="DH595" i="1"/>
  <c r="DG595" i="1"/>
  <c r="DF595" i="1"/>
  <c r="DE595" i="1"/>
  <c r="DD595" i="1"/>
  <c r="DC595" i="1"/>
  <c r="DB595" i="1"/>
  <c r="DA595" i="1"/>
  <c r="CZ595" i="1"/>
  <c r="CY595" i="1"/>
  <c r="CX595" i="1"/>
  <c r="CW595" i="1"/>
  <c r="CV595" i="1"/>
  <c r="CU595" i="1"/>
  <c r="CT595" i="1"/>
  <c r="CS595" i="1"/>
  <c r="CR595" i="1"/>
  <c r="CQ595" i="1"/>
  <c r="CP595" i="1"/>
  <c r="CO595" i="1"/>
  <c r="CN595" i="1"/>
  <c r="CM595" i="1"/>
  <c r="CJ595" i="1"/>
  <c r="CI595" i="1"/>
  <c r="CH595" i="1"/>
  <c r="F595" i="1"/>
  <c r="E595" i="1"/>
  <c r="C595" i="1"/>
  <c r="DM594" i="1"/>
  <c r="DL594" i="1"/>
  <c r="DK594" i="1"/>
  <c r="DJ594" i="1"/>
  <c r="DI594" i="1"/>
  <c r="DH594" i="1"/>
  <c r="DG594" i="1"/>
  <c r="DF594" i="1"/>
  <c r="DE594" i="1"/>
  <c r="DD594" i="1"/>
  <c r="DC594" i="1"/>
  <c r="DB594" i="1"/>
  <c r="DA594" i="1"/>
  <c r="CZ594" i="1"/>
  <c r="CY594" i="1"/>
  <c r="CX594" i="1"/>
  <c r="CW594" i="1"/>
  <c r="CV594" i="1"/>
  <c r="CU594" i="1"/>
  <c r="CT594" i="1"/>
  <c r="CS594" i="1"/>
  <c r="CR594" i="1"/>
  <c r="CQ594" i="1"/>
  <c r="CP594" i="1"/>
  <c r="CO594" i="1"/>
  <c r="CN594" i="1"/>
  <c r="CM594" i="1"/>
  <c r="CI594" i="1"/>
  <c r="CH594" i="1"/>
  <c r="G594" i="1"/>
  <c r="F594" i="1"/>
  <c r="E594" i="1"/>
  <c r="C594" i="1"/>
  <c r="CJ594" i="1" s="1"/>
  <c r="DM593" i="1"/>
  <c r="DL593" i="1"/>
  <c r="DK593" i="1"/>
  <c r="DJ593" i="1"/>
  <c r="DI593" i="1"/>
  <c r="DH593" i="1"/>
  <c r="DG593" i="1"/>
  <c r="DF593" i="1"/>
  <c r="DE593" i="1"/>
  <c r="DD593" i="1"/>
  <c r="DC593" i="1"/>
  <c r="DB593" i="1"/>
  <c r="DA593" i="1"/>
  <c r="CZ593" i="1"/>
  <c r="CY593" i="1"/>
  <c r="CX593" i="1"/>
  <c r="CW593" i="1"/>
  <c r="CV593" i="1"/>
  <c r="CU593" i="1"/>
  <c r="CT593" i="1"/>
  <c r="CS593" i="1"/>
  <c r="CR593" i="1"/>
  <c r="CQ593" i="1"/>
  <c r="CP593" i="1"/>
  <c r="CO593" i="1"/>
  <c r="CN593" i="1"/>
  <c r="CM593" i="1"/>
  <c r="CJ593" i="1"/>
  <c r="CI593" i="1"/>
  <c r="CH593" i="1"/>
  <c r="F593" i="1"/>
  <c r="E593" i="1"/>
  <c r="C593" i="1"/>
  <c r="DM592" i="1"/>
  <c r="DL592" i="1"/>
  <c r="DK592" i="1"/>
  <c r="DJ592" i="1"/>
  <c r="DI592" i="1"/>
  <c r="DH592" i="1"/>
  <c r="DG592" i="1"/>
  <c r="DF592" i="1"/>
  <c r="DE592" i="1"/>
  <c r="DD592" i="1"/>
  <c r="DC592" i="1"/>
  <c r="DB592" i="1"/>
  <c r="DA592" i="1"/>
  <c r="CZ592" i="1"/>
  <c r="CY592" i="1"/>
  <c r="CX592" i="1"/>
  <c r="CW592" i="1"/>
  <c r="CV592" i="1"/>
  <c r="CU592" i="1"/>
  <c r="CT592" i="1"/>
  <c r="CS592" i="1"/>
  <c r="CR592" i="1"/>
  <c r="CQ592" i="1"/>
  <c r="CP592" i="1"/>
  <c r="CO592" i="1"/>
  <c r="CN592" i="1"/>
  <c r="CM592" i="1"/>
  <c r="CJ592" i="1"/>
  <c r="CI592" i="1"/>
  <c r="CH592" i="1"/>
  <c r="G592" i="1"/>
  <c r="F592" i="1"/>
  <c r="E592" i="1"/>
  <c r="C592" i="1"/>
  <c r="DM591" i="1"/>
  <c r="DL591" i="1"/>
  <c r="DK591" i="1"/>
  <c r="DJ591" i="1"/>
  <c r="DI591" i="1"/>
  <c r="DH591" i="1"/>
  <c r="DG591" i="1"/>
  <c r="DF591" i="1"/>
  <c r="DE591" i="1"/>
  <c r="DD591" i="1"/>
  <c r="DC591" i="1"/>
  <c r="DB591" i="1"/>
  <c r="DA591" i="1"/>
  <c r="CZ591" i="1"/>
  <c r="CY591" i="1"/>
  <c r="CX591" i="1"/>
  <c r="CW591" i="1"/>
  <c r="CV591" i="1"/>
  <c r="CU591" i="1"/>
  <c r="CT591" i="1"/>
  <c r="CS591" i="1"/>
  <c r="CR591" i="1"/>
  <c r="CQ591" i="1"/>
  <c r="CP591" i="1"/>
  <c r="CO591" i="1"/>
  <c r="CN591" i="1"/>
  <c r="CM591" i="1"/>
  <c r="CJ591" i="1"/>
  <c r="CI591" i="1"/>
  <c r="CH591" i="1"/>
  <c r="F591" i="1"/>
  <c r="E591" i="1"/>
  <c r="C591" i="1"/>
  <c r="DM590" i="1"/>
  <c r="DL590" i="1"/>
  <c r="DK590" i="1"/>
  <c r="DJ590" i="1"/>
  <c r="DI590" i="1"/>
  <c r="DH590" i="1"/>
  <c r="DG590" i="1"/>
  <c r="DF590" i="1"/>
  <c r="DE590" i="1"/>
  <c r="DD590" i="1"/>
  <c r="DC590" i="1"/>
  <c r="DB590" i="1"/>
  <c r="DA590" i="1"/>
  <c r="CZ590" i="1"/>
  <c r="CY590" i="1"/>
  <c r="CX590" i="1"/>
  <c r="CW590" i="1"/>
  <c r="CV590" i="1"/>
  <c r="CU590" i="1"/>
  <c r="CT590" i="1"/>
  <c r="CS590" i="1"/>
  <c r="CR590" i="1"/>
  <c r="CQ590" i="1"/>
  <c r="CP590" i="1"/>
  <c r="CO590" i="1"/>
  <c r="CN590" i="1"/>
  <c r="CM590" i="1"/>
  <c r="CI590" i="1"/>
  <c r="CH590" i="1"/>
  <c r="F590" i="1"/>
  <c r="E590" i="1"/>
  <c r="C590" i="1"/>
  <c r="CJ590" i="1" s="1"/>
  <c r="DM589" i="1"/>
  <c r="DL589" i="1"/>
  <c r="DK589" i="1"/>
  <c r="DJ589" i="1"/>
  <c r="DI589" i="1"/>
  <c r="DH589" i="1"/>
  <c r="DG589" i="1"/>
  <c r="DF589" i="1"/>
  <c r="DE589" i="1"/>
  <c r="DD589" i="1"/>
  <c r="DC589" i="1"/>
  <c r="DB589" i="1"/>
  <c r="DA589" i="1"/>
  <c r="CZ589" i="1"/>
  <c r="CY589" i="1"/>
  <c r="CX589" i="1"/>
  <c r="CW589" i="1"/>
  <c r="CV589" i="1"/>
  <c r="CU589" i="1"/>
  <c r="CT589" i="1"/>
  <c r="CS589" i="1"/>
  <c r="CR589" i="1"/>
  <c r="CQ589" i="1"/>
  <c r="CP589" i="1"/>
  <c r="CO589" i="1"/>
  <c r="CN589" i="1"/>
  <c r="CM589" i="1"/>
  <c r="F589" i="1"/>
  <c r="E589" i="1"/>
  <c r="C589" i="1"/>
  <c r="CJ589" i="1" s="1"/>
  <c r="DM588" i="1"/>
  <c r="DL588" i="1"/>
  <c r="DK588" i="1"/>
  <c r="DJ588" i="1"/>
  <c r="DI588" i="1"/>
  <c r="DH588" i="1"/>
  <c r="DG588" i="1"/>
  <c r="DF588" i="1"/>
  <c r="DE588" i="1"/>
  <c r="DD588" i="1"/>
  <c r="DC588" i="1"/>
  <c r="DB588" i="1"/>
  <c r="DA588" i="1"/>
  <c r="CZ588" i="1"/>
  <c r="CY588" i="1"/>
  <c r="CX588" i="1"/>
  <c r="CW588" i="1"/>
  <c r="CV588" i="1"/>
  <c r="CU588" i="1"/>
  <c r="CT588" i="1"/>
  <c r="CS588" i="1"/>
  <c r="CR588" i="1"/>
  <c r="CQ588" i="1"/>
  <c r="CP588" i="1"/>
  <c r="CO588" i="1"/>
  <c r="CN588" i="1"/>
  <c r="CM588" i="1"/>
  <c r="CJ588" i="1"/>
  <c r="CI588" i="1"/>
  <c r="CH588" i="1"/>
  <c r="G588" i="1"/>
  <c r="F588" i="1"/>
  <c r="E588" i="1"/>
  <c r="C588" i="1"/>
  <c r="DM587" i="1"/>
  <c r="DL587" i="1"/>
  <c r="DK587" i="1"/>
  <c r="DJ587" i="1"/>
  <c r="DI587" i="1"/>
  <c r="DH587" i="1"/>
  <c r="DG587" i="1"/>
  <c r="DF587" i="1"/>
  <c r="DE587" i="1"/>
  <c r="DD587" i="1"/>
  <c r="DC587" i="1"/>
  <c r="DB587" i="1"/>
  <c r="DA587" i="1"/>
  <c r="CZ587" i="1"/>
  <c r="CY587" i="1"/>
  <c r="CX587" i="1"/>
  <c r="CW587" i="1"/>
  <c r="CV587" i="1"/>
  <c r="CU587" i="1"/>
  <c r="CT587" i="1"/>
  <c r="CS587" i="1"/>
  <c r="CR587" i="1"/>
  <c r="CQ587" i="1"/>
  <c r="CP587" i="1"/>
  <c r="CO587" i="1"/>
  <c r="CN587" i="1"/>
  <c r="CM587" i="1"/>
  <c r="CI587" i="1"/>
  <c r="CH587" i="1"/>
  <c r="F587" i="1"/>
  <c r="E587" i="1"/>
  <c r="C587" i="1"/>
  <c r="CJ587" i="1" s="1"/>
  <c r="DM586" i="1"/>
  <c r="DL586" i="1"/>
  <c r="DK586" i="1"/>
  <c r="DJ586" i="1"/>
  <c r="DI586" i="1"/>
  <c r="DH586" i="1"/>
  <c r="DG586" i="1"/>
  <c r="DF586" i="1"/>
  <c r="DE586" i="1"/>
  <c r="DD586" i="1"/>
  <c r="DC586" i="1"/>
  <c r="DB586" i="1"/>
  <c r="DA586" i="1"/>
  <c r="CZ586" i="1"/>
  <c r="CY586" i="1"/>
  <c r="CX586" i="1"/>
  <c r="CW586" i="1"/>
  <c r="CV586" i="1"/>
  <c r="CU586" i="1"/>
  <c r="CT586" i="1"/>
  <c r="CS586" i="1"/>
  <c r="CR586" i="1"/>
  <c r="CQ586" i="1"/>
  <c r="CP586" i="1"/>
  <c r="CO586" i="1"/>
  <c r="CN586" i="1"/>
  <c r="CM586" i="1"/>
  <c r="CI586" i="1"/>
  <c r="CH586" i="1"/>
  <c r="F586" i="1"/>
  <c r="E586" i="1"/>
  <c r="C586" i="1"/>
  <c r="CJ586" i="1" s="1"/>
  <c r="DM585" i="1"/>
  <c r="DL585" i="1"/>
  <c r="DK585" i="1"/>
  <c r="DJ585" i="1"/>
  <c r="DI585" i="1"/>
  <c r="DH585" i="1"/>
  <c r="DG585" i="1"/>
  <c r="DF585" i="1"/>
  <c r="DE585" i="1"/>
  <c r="DD585" i="1"/>
  <c r="DC585" i="1"/>
  <c r="DB585" i="1"/>
  <c r="DA585" i="1"/>
  <c r="CZ585" i="1"/>
  <c r="CY585" i="1"/>
  <c r="CX585" i="1"/>
  <c r="CW585" i="1"/>
  <c r="CV585" i="1"/>
  <c r="CU585" i="1"/>
  <c r="CT585" i="1"/>
  <c r="CS585" i="1"/>
  <c r="CR585" i="1"/>
  <c r="CQ585" i="1"/>
  <c r="CP585" i="1"/>
  <c r="CO585" i="1"/>
  <c r="CN585" i="1"/>
  <c r="CM585" i="1"/>
  <c r="CJ585" i="1"/>
  <c r="CI585" i="1"/>
  <c r="CH585" i="1"/>
  <c r="G585" i="1"/>
  <c r="F585" i="1"/>
  <c r="E585" i="1"/>
  <c r="C585" i="1"/>
  <c r="DM584" i="1"/>
  <c r="DL584" i="1"/>
  <c r="DK584" i="1"/>
  <c r="DJ584" i="1"/>
  <c r="DI584" i="1"/>
  <c r="DH584" i="1"/>
  <c r="DG584" i="1"/>
  <c r="DF584" i="1"/>
  <c r="DE584" i="1"/>
  <c r="DD584" i="1"/>
  <c r="DC584" i="1"/>
  <c r="DB584" i="1"/>
  <c r="DA584" i="1"/>
  <c r="CZ584" i="1"/>
  <c r="CY584" i="1"/>
  <c r="CX584" i="1"/>
  <c r="CW584" i="1"/>
  <c r="CV584" i="1"/>
  <c r="CU584" i="1"/>
  <c r="CT584" i="1"/>
  <c r="CS584" i="1"/>
  <c r="CR584" i="1"/>
  <c r="CQ584" i="1"/>
  <c r="CP584" i="1"/>
  <c r="CO584" i="1"/>
  <c r="CN584" i="1"/>
  <c r="CM584" i="1"/>
  <c r="CJ584" i="1"/>
  <c r="CI584" i="1"/>
  <c r="CH584" i="1"/>
  <c r="F584" i="1"/>
  <c r="E584" i="1"/>
  <c r="C584" i="1"/>
  <c r="DM583" i="1"/>
  <c r="DL583" i="1"/>
  <c r="DK583" i="1"/>
  <c r="DJ583" i="1"/>
  <c r="DI583" i="1"/>
  <c r="DH583" i="1"/>
  <c r="DG583" i="1"/>
  <c r="DF583" i="1"/>
  <c r="DE583" i="1"/>
  <c r="DD583" i="1"/>
  <c r="DC583" i="1"/>
  <c r="DB583" i="1"/>
  <c r="DA583" i="1"/>
  <c r="CZ583" i="1"/>
  <c r="CY583" i="1"/>
  <c r="CX583" i="1"/>
  <c r="CW583" i="1"/>
  <c r="CV583" i="1"/>
  <c r="CU583" i="1"/>
  <c r="CT583" i="1"/>
  <c r="CS583" i="1"/>
  <c r="CR583" i="1"/>
  <c r="CQ583" i="1"/>
  <c r="CP583" i="1"/>
  <c r="CO583" i="1"/>
  <c r="CN583" i="1"/>
  <c r="CM583" i="1"/>
  <c r="CJ583" i="1"/>
  <c r="CI583" i="1"/>
  <c r="CH583" i="1"/>
  <c r="G583" i="1"/>
  <c r="F583" i="1"/>
  <c r="E583" i="1"/>
  <c r="C583" i="1"/>
  <c r="DM582" i="1"/>
  <c r="DL582" i="1"/>
  <c r="DK582" i="1"/>
  <c r="DJ582" i="1"/>
  <c r="DI582" i="1"/>
  <c r="DH582" i="1"/>
  <c r="DG582" i="1"/>
  <c r="DF582" i="1"/>
  <c r="DE582" i="1"/>
  <c r="DD582" i="1"/>
  <c r="DC582" i="1"/>
  <c r="DB582" i="1"/>
  <c r="DA582" i="1"/>
  <c r="CZ582" i="1"/>
  <c r="CY582" i="1"/>
  <c r="CX582" i="1"/>
  <c r="CW582" i="1"/>
  <c r="CV582" i="1"/>
  <c r="CU582" i="1"/>
  <c r="CT582" i="1"/>
  <c r="CS582" i="1"/>
  <c r="CR582" i="1"/>
  <c r="CQ582" i="1"/>
  <c r="CP582" i="1"/>
  <c r="CO582" i="1"/>
  <c r="CN582" i="1"/>
  <c r="CM582" i="1"/>
  <c r="CJ582" i="1"/>
  <c r="CI582" i="1"/>
  <c r="CH582" i="1"/>
  <c r="F582" i="1"/>
  <c r="E582" i="1"/>
  <c r="C582" i="1"/>
  <c r="DM581" i="1"/>
  <c r="DL581" i="1"/>
  <c r="DK581" i="1"/>
  <c r="DJ581" i="1"/>
  <c r="DI581" i="1"/>
  <c r="DH581" i="1"/>
  <c r="DG581" i="1"/>
  <c r="DF581" i="1"/>
  <c r="DE581" i="1"/>
  <c r="DD581" i="1"/>
  <c r="DC581" i="1"/>
  <c r="DB581" i="1"/>
  <c r="DA581" i="1"/>
  <c r="CZ581" i="1"/>
  <c r="CY581" i="1"/>
  <c r="CX581" i="1"/>
  <c r="CW581" i="1"/>
  <c r="CV581" i="1"/>
  <c r="CU581" i="1"/>
  <c r="CT581" i="1"/>
  <c r="CS581" i="1"/>
  <c r="CR581" i="1"/>
  <c r="CQ581" i="1"/>
  <c r="CP581" i="1"/>
  <c r="CO581" i="1"/>
  <c r="CN581" i="1"/>
  <c r="CM581" i="1"/>
  <c r="CI581" i="1"/>
  <c r="CH581" i="1"/>
  <c r="G581" i="1"/>
  <c r="F581" i="1"/>
  <c r="E581" i="1"/>
  <c r="C581" i="1"/>
  <c r="CJ581" i="1" s="1"/>
  <c r="DM580" i="1"/>
  <c r="DL580" i="1"/>
  <c r="DK580" i="1"/>
  <c r="DJ580" i="1"/>
  <c r="DI580" i="1"/>
  <c r="DH580" i="1"/>
  <c r="DG580" i="1"/>
  <c r="DF580" i="1"/>
  <c r="DE580" i="1"/>
  <c r="DD580" i="1"/>
  <c r="DC580" i="1"/>
  <c r="DB580" i="1"/>
  <c r="DA580" i="1"/>
  <c r="CZ580" i="1"/>
  <c r="CY580" i="1"/>
  <c r="CX580" i="1"/>
  <c r="CW580" i="1"/>
  <c r="CV580" i="1"/>
  <c r="CU580" i="1"/>
  <c r="CT580" i="1"/>
  <c r="CS580" i="1"/>
  <c r="CR580" i="1"/>
  <c r="CQ580" i="1"/>
  <c r="CP580" i="1"/>
  <c r="CO580" i="1"/>
  <c r="CN580" i="1"/>
  <c r="CM580" i="1"/>
  <c r="CJ580" i="1"/>
  <c r="CI580" i="1"/>
  <c r="CH580" i="1"/>
  <c r="F580" i="1"/>
  <c r="E580" i="1"/>
  <c r="C580" i="1"/>
  <c r="DM579" i="1"/>
  <c r="DL579" i="1"/>
  <c r="DK579" i="1"/>
  <c r="DJ579" i="1"/>
  <c r="DI579" i="1"/>
  <c r="DH579" i="1"/>
  <c r="DG579" i="1"/>
  <c r="DF579" i="1"/>
  <c r="DE579" i="1"/>
  <c r="DD579" i="1"/>
  <c r="DC579" i="1"/>
  <c r="DB579" i="1"/>
  <c r="DA579" i="1"/>
  <c r="CZ579" i="1"/>
  <c r="CY579" i="1"/>
  <c r="CX579" i="1"/>
  <c r="CW579" i="1"/>
  <c r="CV579" i="1"/>
  <c r="CU579" i="1"/>
  <c r="CT579" i="1"/>
  <c r="CS579" i="1"/>
  <c r="CR579" i="1"/>
  <c r="CQ579" i="1"/>
  <c r="CP579" i="1"/>
  <c r="CO579" i="1"/>
  <c r="CN579" i="1"/>
  <c r="CM579" i="1"/>
  <c r="CJ579" i="1"/>
  <c r="CI579" i="1"/>
  <c r="CH579" i="1"/>
  <c r="G579" i="1"/>
  <c r="F579" i="1"/>
  <c r="E579" i="1"/>
  <c r="C579" i="1"/>
  <c r="DM578" i="1"/>
  <c r="DL578" i="1"/>
  <c r="DK578" i="1"/>
  <c r="DJ578" i="1"/>
  <c r="DI578" i="1"/>
  <c r="DH578" i="1"/>
  <c r="DG578" i="1"/>
  <c r="DF578" i="1"/>
  <c r="DE578" i="1"/>
  <c r="DD578" i="1"/>
  <c r="DC578" i="1"/>
  <c r="DB578" i="1"/>
  <c r="DA578" i="1"/>
  <c r="CZ578" i="1"/>
  <c r="CY578" i="1"/>
  <c r="CX578" i="1"/>
  <c r="CW578" i="1"/>
  <c r="CV578" i="1"/>
  <c r="CU578" i="1"/>
  <c r="CT578" i="1"/>
  <c r="CS578" i="1"/>
  <c r="CR578" i="1"/>
  <c r="CQ578" i="1"/>
  <c r="CP578" i="1"/>
  <c r="CO578" i="1"/>
  <c r="CN578" i="1"/>
  <c r="CM578" i="1"/>
  <c r="CJ578" i="1"/>
  <c r="CI578" i="1"/>
  <c r="CH578" i="1"/>
  <c r="F578" i="1"/>
  <c r="E578" i="1"/>
  <c r="C578" i="1"/>
  <c r="DM577" i="1"/>
  <c r="DL577" i="1"/>
  <c r="DK577" i="1"/>
  <c r="DJ577" i="1"/>
  <c r="DI577" i="1"/>
  <c r="DH577" i="1"/>
  <c r="DG577" i="1"/>
  <c r="DF577" i="1"/>
  <c r="DE577" i="1"/>
  <c r="DD577" i="1"/>
  <c r="DC577" i="1"/>
  <c r="DB577" i="1"/>
  <c r="DA577" i="1"/>
  <c r="CZ577" i="1"/>
  <c r="CY577" i="1"/>
  <c r="CX577" i="1"/>
  <c r="CW577" i="1"/>
  <c r="CV577" i="1"/>
  <c r="CU577" i="1"/>
  <c r="CT577" i="1"/>
  <c r="CS577" i="1"/>
  <c r="CR577" i="1"/>
  <c r="CQ577" i="1"/>
  <c r="CP577" i="1"/>
  <c r="CO577" i="1"/>
  <c r="CN577" i="1"/>
  <c r="CM577" i="1"/>
  <c r="CJ577" i="1"/>
  <c r="CI577" i="1"/>
  <c r="CH577" i="1"/>
  <c r="G577" i="1"/>
  <c r="F577" i="1"/>
  <c r="E577" i="1"/>
  <c r="C577" i="1"/>
  <c r="DM576" i="1"/>
  <c r="DL576" i="1"/>
  <c r="DK576" i="1"/>
  <c r="DJ576" i="1"/>
  <c r="DI576" i="1"/>
  <c r="DH576" i="1"/>
  <c r="DG576" i="1"/>
  <c r="DF576" i="1"/>
  <c r="DE576" i="1"/>
  <c r="DD576" i="1"/>
  <c r="DC576" i="1"/>
  <c r="DB576" i="1"/>
  <c r="DA576" i="1"/>
  <c r="CZ576" i="1"/>
  <c r="CY576" i="1"/>
  <c r="CX576" i="1"/>
  <c r="CW576" i="1"/>
  <c r="CV576" i="1"/>
  <c r="CU576" i="1"/>
  <c r="CT576" i="1"/>
  <c r="CS576" i="1"/>
  <c r="CR576" i="1"/>
  <c r="CQ576" i="1"/>
  <c r="CP576" i="1"/>
  <c r="CO576" i="1"/>
  <c r="CN576" i="1"/>
  <c r="CM576" i="1"/>
  <c r="CJ576" i="1"/>
  <c r="CI576" i="1"/>
  <c r="CH576" i="1"/>
  <c r="G576" i="1"/>
  <c r="F576" i="1"/>
  <c r="E576" i="1"/>
  <c r="C576" i="1"/>
  <c r="DM575" i="1"/>
  <c r="DL575" i="1"/>
  <c r="DK575" i="1"/>
  <c r="DJ575" i="1"/>
  <c r="DI575" i="1"/>
  <c r="DH575" i="1"/>
  <c r="DG575" i="1"/>
  <c r="DF575" i="1"/>
  <c r="DE575" i="1"/>
  <c r="DD575" i="1"/>
  <c r="DC575" i="1"/>
  <c r="DB575" i="1"/>
  <c r="DA575" i="1"/>
  <c r="CZ575" i="1"/>
  <c r="CY575" i="1"/>
  <c r="CX575" i="1"/>
  <c r="CW575" i="1"/>
  <c r="CV575" i="1"/>
  <c r="CU575" i="1"/>
  <c r="CT575" i="1"/>
  <c r="CS575" i="1"/>
  <c r="CR575" i="1"/>
  <c r="CQ575" i="1"/>
  <c r="CP575" i="1"/>
  <c r="CO575" i="1"/>
  <c r="CN575" i="1"/>
  <c r="CM575" i="1"/>
  <c r="CJ575" i="1"/>
  <c r="CI575" i="1"/>
  <c r="CH575" i="1"/>
  <c r="G575" i="1"/>
  <c r="F575" i="1"/>
  <c r="E575" i="1"/>
  <c r="C575" i="1"/>
  <c r="DM574" i="1"/>
  <c r="DL574" i="1"/>
  <c r="DK574" i="1"/>
  <c r="DJ574" i="1"/>
  <c r="DI574" i="1"/>
  <c r="DH574" i="1"/>
  <c r="DG574" i="1"/>
  <c r="DF574" i="1"/>
  <c r="DE574" i="1"/>
  <c r="DD574" i="1"/>
  <c r="DC574" i="1"/>
  <c r="DB574" i="1"/>
  <c r="DA574" i="1"/>
  <c r="CZ574" i="1"/>
  <c r="CY574" i="1"/>
  <c r="CX574" i="1"/>
  <c r="CW574" i="1"/>
  <c r="CV574" i="1"/>
  <c r="CU574" i="1"/>
  <c r="CT574" i="1"/>
  <c r="CS574" i="1"/>
  <c r="CR574" i="1"/>
  <c r="CQ574" i="1"/>
  <c r="CP574" i="1"/>
  <c r="CO574" i="1"/>
  <c r="CN574" i="1"/>
  <c r="CM574" i="1"/>
  <c r="CI574" i="1"/>
  <c r="CH574" i="1"/>
  <c r="G574" i="1"/>
  <c r="F574" i="1"/>
  <c r="E574" i="1"/>
  <c r="C574" i="1"/>
  <c r="CJ574" i="1" s="1"/>
  <c r="DM573" i="1"/>
  <c r="DL573" i="1"/>
  <c r="DK573" i="1"/>
  <c r="DJ573" i="1"/>
  <c r="DI573" i="1"/>
  <c r="DH573" i="1"/>
  <c r="DG573" i="1"/>
  <c r="DF573" i="1"/>
  <c r="DE573" i="1"/>
  <c r="DD573" i="1"/>
  <c r="DC573" i="1"/>
  <c r="DB573" i="1"/>
  <c r="DA573" i="1"/>
  <c r="CZ573" i="1"/>
  <c r="CY573" i="1"/>
  <c r="CX573" i="1"/>
  <c r="CW573" i="1"/>
  <c r="CV573" i="1"/>
  <c r="CU573" i="1"/>
  <c r="CT573" i="1"/>
  <c r="CS573" i="1"/>
  <c r="CR573" i="1"/>
  <c r="CQ573" i="1"/>
  <c r="CP573" i="1"/>
  <c r="CO573" i="1"/>
  <c r="CN573" i="1"/>
  <c r="CM573" i="1"/>
  <c r="CI573" i="1"/>
  <c r="CH573" i="1"/>
  <c r="F573" i="1"/>
  <c r="C573" i="1"/>
  <c r="CJ573" i="1" s="1"/>
  <c r="DM572" i="1"/>
  <c r="DL572" i="1"/>
  <c r="DK572" i="1"/>
  <c r="DJ572" i="1"/>
  <c r="DI572" i="1"/>
  <c r="DH572" i="1"/>
  <c r="DG572" i="1"/>
  <c r="DF572" i="1"/>
  <c r="DE572" i="1"/>
  <c r="DD572" i="1"/>
  <c r="DC572" i="1"/>
  <c r="DB572" i="1"/>
  <c r="DA572" i="1"/>
  <c r="CZ572" i="1"/>
  <c r="CY572" i="1"/>
  <c r="CX572" i="1"/>
  <c r="CW572" i="1"/>
  <c r="CV572" i="1"/>
  <c r="CU572" i="1"/>
  <c r="CT572" i="1"/>
  <c r="CS572" i="1"/>
  <c r="CR572" i="1"/>
  <c r="CQ572" i="1"/>
  <c r="CP572" i="1"/>
  <c r="CO572" i="1"/>
  <c r="CN572" i="1"/>
  <c r="CM572" i="1"/>
  <c r="CJ572" i="1"/>
  <c r="CI572" i="1"/>
  <c r="CH572" i="1"/>
  <c r="G572" i="1"/>
  <c r="F572" i="1"/>
  <c r="E572" i="1"/>
  <c r="C572" i="1"/>
  <c r="DM571" i="1"/>
  <c r="DL571" i="1"/>
  <c r="DK571" i="1"/>
  <c r="DJ571" i="1"/>
  <c r="DI571" i="1"/>
  <c r="DH571" i="1"/>
  <c r="DG571" i="1"/>
  <c r="DF571" i="1"/>
  <c r="DE571" i="1"/>
  <c r="DD571" i="1"/>
  <c r="DC571" i="1"/>
  <c r="DB571" i="1"/>
  <c r="DA571" i="1"/>
  <c r="CZ571" i="1"/>
  <c r="CY571" i="1"/>
  <c r="CX571" i="1"/>
  <c r="CW571" i="1"/>
  <c r="CV571" i="1"/>
  <c r="CU571" i="1"/>
  <c r="CT571" i="1"/>
  <c r="CS571" i="1"/>
  <c r="CR571" i="1"/>
  <c r="CQ571" i="1"/>
  <c r="CP571" i="1"/>
  <c r="CO571" i="1"/>
  <c r="CN571" i="1"/>
  <c r="CM571" i="1"/>
  <c r="CI571" i="1"/>
  <c r="CH571" i="1"/>
  <c r="F571" i="1"/>
  <c r="E571" i="1"/>
  <c r="C571" i="1"/>
  <c r="CJ571" i="1" s="1"/>
  <c r="DM570" i="1"/>
  <c r="DL570" i="1"/>
  <c r="DK570" i="1"/>
  <c r="DJ570" i="1"/>
  <c r="DI570" i="1"/>
  <c r="DH570" i="1"/>
  <c r="DG570" i="1"/>
  <c r="DF570" i="1"/>
  <c r="DE570" i="1"/>
  <c r="DD570" i="1"/>
  <c r="DC570" i="1"/>
  <c r="DB570" i="1"/>
  <c r="DA570" i="1"/>
  <c r="CZ570" i="1"/>
  <c r="CY570" i="1"/>
  <c r="CX570" i="1"/>
  <c r="CW570" i="1"/>
  <c r="CV570" i="1"/>
  <c r="CU570" i="1"/>
  <c r="CT570" i="1"/>
  <c r="CS570" i="1"/>
  <c r="CR570" i="1"/>
  <c r="CQ570" i="1"/>
  <c r="CP570" i="1"/>
  <c r="CO570" i="1"/>
  <c r="CN570" i="1"/>
  <c r="CM570" i="1"/>
  <c r="CI570" i="1"/>
  <c r="CH570" i="1"/>
  <c r="G570" i="1"/>
  <c r="F570" i="1"/>
  <c r="E570" i="1"/>
  <c r="C570" i="1"/>
  <c r="CJ570" i="1" s="1"/>
  <c r="DM569" i="1"/>
  <c r="DL569" i="1"/>
  <c r="DK569" i="1"/>
  <c r="DJ569" i="1"/>
  <c r="DI569" i="1"/>
  <c r="DH569" i="1"/>
  <c r="DG569" i="1"/>
  <c r="DF569" i="1"/>
  <c r="DE569" i="1"/>
  <c r="DD569" i="1"/>
  <c r="DC569" i="1"/>
  <c r="DB569" i="1"/>
  <c r="DA569" i="1"/>
  <c r="CZ569" i="1"/>
  <c r="CY569" i="1"/>
  <c r="CX569" i="1"/>
  <c r="CW569" i="1"/>
  <c r="CV569" i="1"/>
  <c r="CU569" i="1"/>
  <c r="CT569" i="1"/>
  <c r="CS569" i="1"/>
  <c r="CR569" i="1"/>
  <c r="CQ569" i="1"/>
  <c r="CP569" i="1"/>
  <c r="CO569" i="1"/>
  <c r="CN569" i="1"/>
  <c r="CM569" i="1"/>
  <c r="CJ569" i="1"/>
  <c r="CI569" i="1"/>
  <c r="CH569" i="1"/>
  <c r="F569" i="1"/>
  <c r="E569" i="1"/>
  <c r="C569" i="1"/>
  <c r="DM568" i="1"/>
  <c r="DL568" i="1"/>
  <c r="DK568" i="1"/>
  <c r="DJ568" i="1"/>
  <c r="DI568" i="1"/>
  <c r="DH568" i="1"/>
  <c r="DG568" i="1"/>
  <c r="DF568" i="1"/>
  <c r="DE568" i="1"/>
  <c r="DD568" i="1"/>
  <c r="DC568" i="1"/>
  <c r="DB568" i="1"/>
  <c r="DA568" i="1"/>
  <c r="CZ568" i="1"/>
  <c r="CY568" i="1"/>
  <c r="CX568" i="1"/>
  <c r="CW568" i="1"/>
  <c r="CV568" i="1"/>
  <c r="CU568" i="1"/>
  <c r="CT568" i="1"/>
  <c r="CS568" i="1"/>
  <c r="CR568" i="1"/>
  <c r="CQ568" i="1"/>
  <c r="CP568" i="1"/>
  <c r="CO568" i="1"/>
  <c r="CN568" i="1"/>
  <c r="CM568" i="1"/>
  <c r="CJ568" i="1"/>
  <c r="CI568" i="1"/>
  <c r="CH568" i="1"/>
  <c r="F568" i="1"/>
  <c r="E568" i="1"/>
  <c r="C568" i="1"/>
  <c r="DM567" i="1"/>
  <c r="DL567" i="1"/>
  <c r="DK567" i="1"/>
  <c r="DJ567" i="1"/>
  <c r="DI567" i="1"/>
  <c r="DH567" i="1"/>
  <c r="DG567" i="1"/>
  <c r="DF567" i="1"/>
  <c r="DE567" i="1"/>
  <c r="DD567" i="1"/>
  <c r="DC567" i="1"/>
  <c r="DB567" i="1"/>
  <c r="DA567" i="1"/>
  <c r="CZ567" i="1"/>
  <c r="CY567" i="1"/>
  <c r="CX567" i="1"/>
  <c r="CW567" i="1"/>
  <c r="CV567" i="1"/>
  <c r="CU567" i="1"/>
  <c r="CT567" i="1"/>
  <c r="CS567" i="1"/>
  <c r="CR567" i="1"/>
  <c r="CQ567" i="1"/>
  <c r="CP567" i="1"/>
  <c r="CO567" i="1"/>
  <c r="CN567" i="1"/>
  <c r="CM567" i="1"/>
  <c r="CJ567" i="1"/>
  <c r="CI567" i="1"/>
  <c r="CH567" i="1"/>
  <c r="F567" i="1"/>
  <c r="E567" i="1"/>
  <c r="C567" i="1"/>
  <c r="DM566" i="1"/>
  <c r="DL566" i="1"/>
  <c r="DK566" i="1"/>
  <c r="DJ566" i="1"/>
  <c r="DI566" i="1"/>
  <c r="DH566" i="1"/>
  <c r="DG566" i="1"/>
  <c r="DF566" i="1"/>
  <c r="DE566" i="1"/>
  <c r="DD566" i="1"/>
  <c r="DC566" i="1"/>
  <c r="DB566" i="1"/>
  <c r="DA566" i="1"/>
  <c r="CZ566" i="1"/>
  <c r="CY566" i="1"/>
  <c r="CX566" i="1"/>
  <c r="CW566" i="1"/>
  <c r="CV566" i="1"/>
  <c r="CU566" i="1"/>
  <c r="CT566" i="1"/>
  <c r="CS566" i="1"/>
  <c r="CR566" i="1"/>
  <c r="CQ566" i="1"/>
  <c r="CP566" i="1"/>
  <c r="CO566" i="1"/>
  <c r="CN566" i="1"/>
  <c r="CM566" i="1"/>
  <c r="CJ566" i="1"/>
  <c r="CI566" i="1"/>
  <c r="CH566" i="1"/>
  <c r="G566" i="1"/>
  <c r="F566" i="1"/>
  <c r="E566" i="1"/>
  <c r="C566" i="1"/>
  <c r="DM565" i="1"/>
  <c r="DL565" i="1"/>
  <c r="DK565" i="1"/>
  <c r="DJ565" i="1"/>
  <c r="DI565" i="1"/>
  <c r="DH565" i="1"/>
  <c r="DG565" i="1"/>
  <c r="DF565" i="1"/>
  <c r="DE565" i="1"/>
  <c r="DD565" i="1"/>
  <c r="DC565" i="1"/>
  <c r="DB565" i="1"/>
  <c r="DA565" i="1"/>
  <c r="CZ565" i="1"/>
  <c r="CY565" i="1"/>
  <c r="CX565" i="1"/>
  <c r="CW565" i="1"/>
  <c r="CV565" i="1"/>
  <c r="CU565" i="1"/>
  <c r="CT565" i="1"/>
  <c r="CS565" i="1"/>
  <c r="CR565" i="1"/>
  <c r="CQ565" i="1"/>
  <c r="CP565" i="1"/>
  <c r="CO565" i="1"/>
  <c r="CN565" i="1"/>
  <c r="CM565" i="1"/>
  <c r="CI565" i="1"/>
  <c r="CH565" i="1"/>
  <c r="F565" i="1"/>
  <c r="E565" i="1"/>
  <c r="C565" i="1"/>
  <c r="CJ565" i="1" s="1"/>
  <c r="DM564" i="1"/>
  <c r="DL564" i="1"/>
  <c r="DK564" i="1"/>
  <c r="DJ564" i="1"/>
  <c r="DI564" i="1"/>
  <c r="DH564" i="1"/>
  <c r="DG564" i="1"/>
  <c r="DF564" i="1"/>
  <c r="DE564" i="1"/>
  <c r="DD564" i="1"/>
  <c r="DC564" i="1"/>
  <c r="DB564" i="1"/>
  <c r="DA564" i="1"/>
  <c r="CZ564" i="1"/>
  <c r="CY564" i="1"/>
  <c r="CX564" i="1"/>
  <c r="CW564" i="1"/>
  <c r="CV564" i="1"/>
  <c r="CU564" i="1"/>
  <c r="CT564" i="1"/>
  <c r="CS564" i="1"/>
  <c r="CR564" i="1"/>
  <c r="CQ564" i="1"/>
  <c r="CP564" i="1"/>
  <c r="CO564" i="1"/>
  <c r="CN564" i="1"/>
  <c r="CM564" i="1"/>
  <c r="CI564" i="1"/>
  <c r="CH564" i="1"/>
  <c r="G564" i="1"/>
  <c r="F564" i="1"/>
  <c r="E564" i="1"/>
  <c r="C564" i="1"/>
  <c r="CJ564" i="1" s="1"/>
  <c r="DM563" i="1"/>
  <c r="DL563" i="1"/>
  <c r="DK563" i="1"/>
  <c r="DJ563" i="1"/>
  <c r="DI563" i="1"/>
  <c r="DH563" i="1"/>
  <c r="DG563" i="1"/>
  <c r="DF563" i="1"/>
  <c r="DE563" i="1"/>
  <c r="DD563" i="1"/>
  <c r="DC563" i="1"/>
  <c r="DB563" i="1"/>
  <c r="DA563" i="1"/>
  <c r="CZ563" i="1"/>
  <c r="CY563" i="1"/>
  <c r="CX563" i="1"/>
  <c r="CW563" i="1"/>
  <c r="CV563" i="1"/>
  <c r="CU563" i="1"/>
  <c r="CT563" i="1"/>
  <c r="CS563" i="1"/>
  <c r="CR563" i="1"/>
  <c r="CQ563" i="1"/>
  <c r="CP563" i="1"/>
  <c r="CO563" i="1"/>
  <c r="CN563" i="1"/>
  <c r="CM563" i="1"/>
  <c r="CJ563" i="1"/>
  <c r="CI563" i="1"/>
  <c r="CH563" i="1"/>
  <c r="G563" i="1"/>
  <c r="F563" i="1"/>
  <c r="E563" i="1"/>
  <c r="C563" i="1"/>
  <c r="DM562" i="1"/>
  <c r="DL562" i="1"/>
  <c r="DK562" i="1"/>
  <c r="DJ562" i="1"/>
  <c r="DI562" i="1"/>
  <c r="DH562" i="1"/>
  <c r="DG562" i="1"/>
  <c r="DF562" i="1"/>
  <c r="DE562" i="1"/>
  <c r="DD562" i="1"/>
  <c r="DC562" i="1"/>
  <c r="DB562" i="1"/>
  <c r="DA562" i="1"/>
  <c r="CZ562" i="1"/>
  <c r="CY562" i="1"/>
  <c r="CX562" i="1"/>
  <c r="CW562" i="1"/>
  <c r="CV562" i="1"/>
  <c r="CU562" i="1"/>
  <c r="CT562" i="1"/>
  <c r="CS562" i="1"/>
  <c r="CR562" i="1"/>
  <c r="CQ562" i="1"/>
  <c r="CP562" i="1"/>
  <c r="CO562" i="1"/>
  <c r="CN562" i="1"/>
  <c r="CM562" i="1"/>
  <c r="CJ562" i="1"/>
  <c r="CI562" i="1"/>
  <c r="CH562" i="1"/>
  <c r="G562" i="1"/>
  <c r="F562" i="1"/>
  <c r="E562" i="1"/>
  <c r="C562" i="1"/>
  <c r="DM561" i="1"/>
  <c r="DL561" i="1"/>
  <c r="DK561" i="1"/>
  <c r="DJ561" i="1"/>
  <c r="DI561" i="1"/>
  <c r="DH561" i="1"/>
  <c r="DG561" i="1"/>
  <c r="DF561" i="1"/>
  <c r="DE561" i="1"/>
  <c r="DD561" i="1"/>
  <c r="DC561" i="1"/>
  <c r="DB561" i="1"/>
  <c r="DA561" i="1"/>
  <c r="CZ561" i="1"/>
  <c r="CY561" i="1"/>
  <c r="CX561" i="1"/>
  <c r="CW561" i="1"/>
  <c r="CV561" i="1"/>
  <c r="CU561" i="1"/>
  <c r="CT561" i="1"/>
  <c r="CS561" i="1"/>
  <c r="CR561" i="1"/>
  <c r="CQ561" i="1"/>
  <c r="CP561" i="1"/>
  <c r="CO561" i="1"/>
  <c r="CN561" i="1"/>
  <c r="CM561" i="1"/>
  <c r="CJ561" i="1"/>
  <c r="CI561" i="1"/>
  <c r="CH561" i="1"/>
  <c r="F561" i="1"/>
  <c r="E561" i="1"/>
  <c r="C561" i="1"/>
  <c r="DM560" i="1"/>
  <c r="DL560" i="1"/>
  <c r="DK560" i="1"/>
  <c r="DJ560" i="1"/>
  <c r="DI560" i="1"/>
  <c r="DH560" i="1"/>
  <c r="DG560" i="1"/>
  <c r="DF560" i="1"/>
  <c r="DE560" i="1"/>
  <c r="DD560" i="1"/>
  <c r="DC560" i="1"/>
  <c r="DB560" i="1"/>
  <c r="DA560" i="1"/>
  <c r="CZ560" i="1"/>
  <c r="CY560" i="1"/>
  <c r="CX560" i="1"/>
  <c r="CW560" i="1"/>
  <c r="CV560" i="1"/>
  <c r="CU560" i="1"/>
  <c r="CT560" i="1"/>
  <c r="CS560" i="1"/>
  <c r="CR560" i="1"/>
  <c r="CQ560" i="1"/>
  <c r="CP560" i="1"/>
  <c r="CO560" i="1"/>
  <c r="CN560" i="1"/>
  <c r="CM560" i="1"/>
  <c r="CJ560" i="1"/>
  <c r="CI560" i="1"/>
  <c r="CH560" i="1"/>
  <c r="G560" i="1"/>
  <c r="F560" i="1"/>
  <c r="E560" i="1"/>
  <c r="C560" i="1"/>
  <c r="DM559" i="1"/>
  <c r="DL559" i="1"/>
  <c r="DK559" i="1"/>
  <c r="DJ559" i="1"/>
  <c r="DI559" i="1"/>
  <c r="DH559" i="1"/>
  <c r="DG559" i="1"/>
  <c r="DF559" i="1"/>
  <c r="DE559" i="1"/>
  <c r="DD559" i="1"/>
  <c r="DC559" i="1"/>
  <c r="DB559" i="1"/>
  <c r="DA559" i="1"/>
  <c r="CZ559" i="1"/>
  <c r="CY559" i="1"/>
  <c r="CX559" i="1"/>
  <c r="CW559" i="1"/>
  <c r="CV559" i="1"/>
  <c r="CU559" i="1"/>
  <c r="CT559" i="1"/>
  <c r="CS559" i="1"/>
  <c r="CR559" i="1"/>
  <c r="CQ559" i="1"/>
  <c r="CP559" i="1"/>
  <c r="CO559" i="1"/>
  <c r="CN559" i="1"/>
  <c r="CM559" i="1"/>
  <c r="CJ559" i="1"/>
  <c r="CI559" i="1"/>
  <c r="CH559" i="1"/>
  <c r="G559" i="1"/>
  <c r="F559" i="1"/>
  <c r="E559" i="1"/>
  <c r="C559" i="1"/>
  <c r="DM558" i="1"/>
  <c r="DL558" i="1"/>
  <c r="DK558" i="1"/>
  <c r="DJ558" i="1"/>
  <c r="DI558" i="1"/>
  <c r="DH558" i="1"/>
  <c r="DG558" i="1"/>
  <c r="DF558" i="1"/>
  <c r="DE558" i="1"/>
  <c r="DD558" i="1"/>
  <c r="DC558" i="1"/>
  <c r="DB558" i="1"/>
  <c r="DA558" i="1"/>
  <c r="CZ558" i="1"/>
  <c r="CY558" i="1"/>
  <c r="CX558" i="1"/>
  <c r="CW558" i="1"/>
  <c r="CV558" i="1"/>
  <c r="CU558" i="1"/>
  <c r="CT558" i="1"/>
  <c r="CS558" i="1"/>
  <c r="CR558" i="1"/>
  <c r="CQ558" i="1"/>
  <c r="CP558" i="1"/>
  <c r="CO558" i="1"/>
  <c r="CN558" i="1"/>
  <c r="CM558" i="1"/>
  <c r="CJ558" i="1"/>
  <c r="CI558" i="1"/>
  <c r="CH558" i="1"/>
  <c r="F558" i="1"/>
  <c r="E558" i="1"/>
  <c r="C558" i="1"/>
  <c r="DM557" i="1"/>
  <c r="DL557" i="1"/>
  <c r="DK557" i="1"/>
  <c r="DJ557" i="1"/>
  <c r="DI557" i="1"/>
  <c r="DH557" i="1"/>
  <c r="DG557" i="1"/>
  <c r="DF557" i="1"/>
  <c r="DE557" i="1"/>
  <c r="DD557" i="1"/>
  <c r="DC557" i="1"/>
  <c r="DB557" i="1"/>
  <c r="DA557" i="1"/>
  <c r="CZ557" i="1"/>
  <c r="CY557" i="1"/>
  <c r="CX557" i="1"/>
  <c r="CW557" i="1"/>
  <c r="CV557" i="1"/>
  <c r="CU557" i="1"/>
  <c r="CT557" i="1"/>
  <c r="CS557" i="1"/>
  <c r="CR557" i="1"/>
  <c r="CQ557" i="1"/>
  <c r="CP557" i="1"/>
  <c r="CO557" i="1"/>
  <c r="CN557" i="1"/>
  <c r="CM557" i="1"/>
  <c r="CJ557" i="1"/>
  <c r="CI557" i="1"/>
  <c r="CH557" i="1"/>
  <c r="F557" i="1"/>
  <c r="E557" i="1"/>
  <c r="C557" i="1"/>
  <c r="DM556" i="1"/>
  <c r="DL556" i="1"/>
  <c r="DK556" i="1"/>
  <c r="DJ556" i="1"/>
  <c r="DI556" i="1"/>
  <c r="DH556" i="1"/>
  <c r="DG556" i="1"/>
  <c r="DF556" i="1"/>
  <c r="DE556" i="1"/>
  <c r="DD556" i="1"/>
  <c r="DC556" i="1"/>
  <c r="DB556" i="1"/>
  <c r="DA556" i="1"/>
  <c r="CZ556" i="1"/>
  <c r="CY556" i="1"/>
  <c r="CX556" i="1"/>
  <c r="CW556" i="1"/>
  <c r="CV556" i="1"/>
  <c r="CU556" i="1"/>
  <c r="CT556" i="1"/>
  <c r="CS556" i="1"/>
  <c r="CR556" i="1"/>
  <c r="CQ556" i="1"/>
  <c r="CP556" i="1"/>
  <c r="CO556" i="1"/>
  <c r="CN556" i="1"/>
  <c r="CM556" i="1"/>
  <c r="CI556" i="1"/>
  <c r="CH556" i="1"/>
  <c r="F556" i="1"/>
  <c r="E556" i="1"/>
  <c r="C556" i="1"/>
  <c r="CJ556" i="1" s="1"/>
  <c r="DM555" i="1"/>
  <c r="DL555" i="1"/>
  <c r="DK555" i="1"/>
  <c r="DJ555" i="1"/>
  <c r="DI555" i="1"/>
  <c r="DH555" i="1"/>
  <c r="DG555" i="1"/>
  <c r="DF555" i="1"/>
  <c r="DE555" i="1"/>
  <c r="DD555" i="1"/>
  <c r="DC555" i="1"/>
  <c r="DB555" i="1"/>
  <c r="DA555" i="1"/>
  <c r="CZ555" i="1"/>
  <c r="CY555" i="1"/>
  <c r="CX555" i="1"/>
  <c r="CW555" i="1"/>
  <c r="CV555" i="1"/>
  <c r="CU555" i="1"/>
  <c r="CT555" i="1"/>
  <c r="CS555" i="1"/>
  <c r="CR555" i="1"/>
  <c r="CQ555" i="1"/>
  <c r="CP555" i="1"/>
  <c r="CO555" i="1"/>
  <c r="CN555" i="1"/>
  <c r="CM555" i="1"/>
  <c r="CJ555" i="1"/>
  <c r="CI555" i="1"/>
  <c r="CH555" i="1"/>
  <c r="F555" i="1"/>
  <c r="E555" i="1"/>
  <c r="C555" i="1"/>
  <c r="DM554" i="1"/>
  <c r="DL554" i="1"/>
  <c r="DK554" i="1"/>
  <c r="DJ554" i="1"/>
  <c r="DI554" i="1"/>
  <c r="DH554" i="1"/>
  <c r="DG554" i="1"/>
  <c r="DF554" i="1"/>
  <c r="DE554" i="1"/>
  <c r="DD554" i="1"/>
  <c r="DC554" i="1"/>
  <c r="DB554" i="1"/>
  <c r="DA554" i="1"/>
  <c r="CZ554" i="1"/>
  <c r="CY554" i="1"/>
  <c r="CX554" i="1"/>
  <c r="CW554" i="1"/>
  <c r="CV554" i="1"/>
  <c r="CU554" i="1"/>
  <c r="CT554" i="1"/>
  <c r="CS554" i="1"/>
  <c r="CR554" i="1"/>
  <c r="CQ554" i="1"/>
  <c r="CP554" i="1"/>
  <c r="CO554" i="1"/>
  <c r="CN554" i="1"/>
  <c r="CM554" i="1"/>
  <c r="CJ554" i="1"/>
  <c r="CI554" i="1"/>
  <c r="CH554" i="1"/>
  <c r="G554" i="1"/>
  <c r="F554" i="1"/>
  <c r="E554" i="1"/>
  <c r="C554" i="1"/>
  <c r="DM553" i="1"/>
  <c r="DL553" i="1"/>
  <c r="DK553" i="1"/>
  <c r="DJ553" i="1"/>
  <c r="DI553" i="1"/>
  <c r="DH553" i="1"/>
  <c r="DG553" i="1"/>
  <c r="DF553" i="1"/>
  <c r="DE553" i="1"/>
  <c r="DD553" i="1"/>
  <c r="DC553" i="1"/>
  <c r="DB553" i="1"/>
  <c r="DA553" i="1"/>
  <c r="CZ553" i="1"/>
  <c r="CY553" i="1"/>
  <c r="CX553" i="1"/>
  <c r="CW553" i="1"/>
  <c r="CV553" i="1"/>
  <c r="CU553" i="1"/>
  <c r="CT553" i="1"/>
  <c r="CS553" i="1"/>
  <c r="CR553" i="1"/>
  <c r="CQ553" i="1"/>
  <c r="CP553" i="1"/>
  <c r="CO553" i="1"/>
  <c r="CN553" i="1"/>
  <c r="CM553" i="1"/>
  <c r="CJ553" i="1"/>
  <c r="CI553" i="1"/>
  <c r="CH553" i="1"/>
  <c r="G553" i="1"/>
  <c r="F553" i="1"/>
  <c r="E553" i="1"/>
  <c r="C553" i="1"/>
  <c r="DM552" i="1"/>
  <c r="DL552" i="1"/>
  <c r="DK552" i="1"/>
  <c r="DJ552" i="1"/>
  <c r="DI552" i="1"/>
  <c r="DH552" i="1"/>
  <c r="DG552" i="1"/>
  <c r="DF552" i="1"/>
  <c r="DE552" i="1"/>
  <c r="DD552" i="1"/>
  <c r="DC552" i="1"/>
  <c r="DB552" i="1"/>
  <c r="DA552" i="1"/>
  <c r="CZ552" i="1"/>
  <c r="CY552" i="1"/>
  <c r="CX552" i="1"/>
  <c r="CW552" i="1"/>
  <c r="CV552" i="1"/>
  <c r="CU552" i="1"/>
  <c r="CT552" i="1"/>
  <c r="CS552" i="1"/>
  <c r="CR552" i="1"/>
  <c r="CQ552" i="1"/>
  <c r="CP552" i="1"/>
  <c r="CO552" i="1"/>
  <c r="CN552" i="1"/>
  <c r="CM552" i="1"/>
  <c r="CJ552" i="1"/>
  <c r="CI552" i="1"/>
  <c r="CH552" i="1"/>
  <c r="F552" i="1"/>
  <c r="E552" i="1"/>
  <c r="C552" i="1"/>
  <c r="DM551" i="1"/>
  <c r="DL551" i="1"/>
  <c r="DK551" i="1"/>
  <c r="DJ551" i="1"/>
  <c r="DI551" i="1"/>
  <c r="DH551" i="1"/>
  <c r="DG551" i="1"/>
  <c r="DF551" i="1"/>
  <c r="DE551" i="1"/>
  <c r="DD551" i="1"/>
  <c r="DC551" i="1"/>
  <c r="DB551" i="1"/>
  <c r="DA551" i="1"/>
  <c r="CZ551" i="1"/>
  <c r="CY551" i="1"/>
  <c r="CX551" i="1"/>
  <c r="CW551" i="1"/>
  <c r="CV551" i="1"/>
  <c r="CU551" i="1"/>
  <c r="CT551" i="1"/>
  <c r="CS551" i="1"/>
  <c r="CR551" i="1"/>
  <c r="CQ551" i="1"/>
  <c r="CP551" i="1"/>
  <c r="CO551" i="1"/>
  <c r="CN551" i="1"/>
  <c r="CM551" i="1"/>
  <c r="CJ551" i="1"/>
  <c r="CI551" i="1"/>
  <c r="CH551" i="1"/>
  <c r="F551" i="1"/>
  <c r="E551" i="1"/>
  <c r="C551" i="1"/>
  <c r="DM550" i="1"/>
  <c r="DL550" i="1"/>
  <c r="DK550" i="1"/>
  <c r="DJ550" i="1"/>
  <c r="DI550" i="1"/>
  <c r="DH550" i="1"/>
  <c r="DG550" i="1"/>
  <c r="DF550" i="1"/>
  <c r="DE550" i="1"/>
  <c r="DD550" i="1"/>
  <c r="DC550" i="1"/>
  <c r="DB550" i="1"/>
  <c r="DA550" i="1"/>
  <c r="CZ550" i="1"/>
  <c r="CY550" i="1"/>
  <c r="CX550" i="1"/>
  <c r="CW550" i="1"/>
  <c r="CV550" i="1"/>
  <c r="CU550" i="1"/>
  <c r="CT550" i="1"/>
  <c r="CS550" i="1"/>
  <c r="CR550" i="1"/>
  <c r="CQ550" i="1"/>
  <c r="CP550" i="1"/>
  <c r="CO550" i="1"/>
  <c r="CN550" i="1"/>
  <c r="CM550" i="1"/>
  <c r="CJ550" i="1"/>
  <c r="CI550" i="1"/>
  <c r="CH550" i="1"/>
  <c r="G550" i="1"/>
  <c r="F550" i="1"/>
  <c r="E550" i="1"/>
  <c r="C550" i="1"/>
  <c r="DM549" i="1"/>
  <c r="DL549" i="1"/>
  <c r="DK549" i="1"/>
  <c r="DJ549" i="1"/>
  <c r="DI549" i="1"/>
  <c r="DH549" i="1"/>
  <c r="DG549" i="1"/>
  <c r="DF549" i="1"/>
  <c r="DE549" i="1"/>
  <c r="DD549" i="1"/>
  <c r="DC549" i="1"/>
  <c r="DB549" i="1"/>
  <c r="DA549" i="1"/>
  <c r="CZ549" i="1"/>
  <c r="CY549" i="1"/>
  <c r="CX549" i="1"/>
  <c r="CW549" i="1"/>
  <c r="CV549" i="1"/>
  <c r="CU549" i="1"/>
  <c r="CT549" i="1"/>
  <c r="CS549" i="1"/>
  <c r="CR549" i="1"/>
  <c r="CQ549" i="1"/>
  <c r="CP549" i="1"/>
  <c r="CO549" i="1"/>
  <c r="CN549" i="1"/>
  <c r="CM549" i="1"/>
  <c r="CJ549" i="1"/>
  <c r="CI549" i="1"/>
  <c r="CH549" i="1"/>
  <c r="G549" i="1"/>
  <c r="F549" i="1"/>
  <c r="E549" i="1"/>
  <c r="C549" i="1"/>
  <c r="DM548" i="1"/>
  <c r="DL548" i="1"/>
  <c r="DK548" i="1"/>
  <c r="DJ548" i="1"/>
  <c r="DI548" i="1"/>
  <c r="DH548" i="1"/>
  <c r="DG548" i="1"/>
  <c r="DF548" i="1"/>
  <c r="DE548" i="1"/>
  <c r="DD548" i="1"/>
  <c r="DC548" i="1"/>
  <c r="DB548" i="1"/>
  <c r="DA548" i="1"/>
  <c r="CZ548" i="1"/>
  <c r="CY548" i="1"/>
  <c r="CX548" i="1"/>
  <c r="CW548" i="1"/>
  <c r="CV548" i="1"/>
  <c r="CU548" i="1"/>
  <c r="CT548" i="1"/>
  <c r="CS548" i="1"/>
  <c r="CR548" i="1"/>
  <c r="CQ548" i="1"/>
  <c r="CP548" i="1"/>
  <c r="CO548" i="1"/>
  <c r="CN548" i="1"/>
  <c r="CM548" i="1"/>
  <c r="CJ548" i="1"/>
  <c r="CI548" i="1"/>
  <c r="CH548" i="1"/>
  <c r="F548" i="1"/>
  <c r="E548" i="1"/>
  <c r="C548" i="1"/>
  <c r="DM547" i="1"/>
  <c r="DL547" i="1"/>
  <c r="DK547" i="1"/>
  <c r="DJ547" i="1"/>
  <c r="DI547" i="1"/>
  <c r="DH547" i="1"/>
  <c r="DG547" i="1"/>
  <c r="DF547" i="1"/>
  <c r="DE547" i="1"/>
  <c r="DD547" i="1"/>
  <c r="DC547" i="1"/>
  <c r="DB547" i="1"/>
  <c r="DA547" i="1"/>
  <c r="CZ547" i="1"/>
  <c r="CY547" i="1"/>
  <c r="CX547" i="1"/>
  <c r="CW547" i="1"/>
  <c r="CV547" i="1"/>
  <c r="CU547" i="1"/>
  <c r="CT547" i="1"/>
  <c r="CS547" i="1"/>
  <c r="CR547" i="1"/>
  <c r="CQ547" i="1"/>
  <c r="CP547" i="1"/>
  <c r="CO547" i="1"/>
  <c r="CN547" i="1"/>
  <c r="CM547" i="1"/>
  <c r="CJ547" i="1"/>
  <c r="CI547" i="1"/>
  <c r="CH547" i="1"/>
  <c r="G547" i="1"/>
  <c r="F547" i="1"/>
  <c r="E547" i="1"/>
  <c r="C547" i="1"/>
  <c r="DM546" i="1"/>
  <c r="DL546" i="1"/>
  <c r="DK546" i="1"/>
  <c r="DJ546" i="1"/>
  <c r="DI546" i="1"/>
  <c r="DH546" i="1"/>
  <c r="DG546" i="1"/>
  <c r="DF546" i="1"/>
  <c r="DE546" i="1"/>
  <c r="DD546" i="1"/>
  <c r="DC546" i="1"/>
  <c r="DB546" i="1"/>
  <c r="DA546" i="1"/>
  <c r="CZ546" i="1"/>
  <c r="CY546" i="1"/>
  <c r="CX546" i="1"/>
  <c r="CW546" i="1"/>
  <c r="CV546" i="1"/>
  <c r="CU546" i="1"/>
  <c r="CT546" i="1"/>
  <c r="CS546" i="1"/>
  <c r="CR546" i="1"/>
  <c r="CQ546" i="1"/>
  <c r="CP546" i="1"/>
  <c r="CO546" i="1"/>
  <c r="CN546" i="1"/>
  <c r="CM546" i="1"/>
  <c r="CJ546" i="1"/>
  <c r="CI546" i="1"/>
  <c r="CH546" i="1"/>
  <c r="F546" i="1"/>
  <c r="E546" i="1"/>
  <c r="C546" i="1"/>
  <c r="DM545" i="1"/>
  <c r="DL545" i="1"/>
  <c r="DK545" i="1"/>
  <c r="DJ545" i="1"/>
  <c r="DI545" i="1"/>
  <c r="DH545" i="1"/>
  <c r="DG545" i="1"/>
  <c r="DF545" i="1"/>
  <c r="DE545" i="1"/>
  <c r="DD545" i="1"/>
  <c r="DC545" i="1"/>
  <c r="DB545" i="1"/>
  <c r="DA545" i="1"/>
  <c r="CZ545" i="1"/>
  <c r="CY545" i="1"/>
  <c r="CX545" i="1"/>
  <c r="CW545" i="1"/>
  <c r="CV545" i="1"/>
  <c r="CU545" i="1"/>
  <c r="CT545" i="1"/>
  <c r="CS545" i="1"/>
  <c r="CR545" i="1"/>
  <c r="CQ545" i="1"/>
  <c r="CP545" i="1"/>
  <c r="CO545" i="1"/>
  <c r="CN545" i="1"/>
  <c r="CM545" i="1"/>
  <c r="CJ545" i="1"/>
  <c r="CI545" i="1"/>
  <c r="CH545" i="1"/>
  <c r="G545" i="1"/>
  <c r="F545" i="1"/>
  <c r="E545" i="1"/>
  <c r="C545" i="1"/>
  <c r="DM544" i="1"/>
  <c r="DL544" i="1"/>
  <c r="DK544" i="1"/>
  <c r="DJ544" i="1"/>
  <c r="DI544" i="1"/>
  <c r="DH544" i="1"/>
  <c r="DG544" i="1"/>
  <c r="DF544" i="1"/>
  <c r="DE544" i="1"/>
  <c r="DD544" i="1"/>
  <c r="DC544" i="1"/>
  <c r="DB544" i="1"/>
  <c r="DA544" i="1"/>
  <c r="CZ544" i="1"/>
  <c r="CY544" i="1"/>
  <c r="CX544" i="1"/>
  <c r="CW544" i="1"/>
  <c r="CV544" i="1"/>
  <c r="CU544" i="1"/>
  <c r="CT544" i="1"/>
  <c r="CS544" i="1"/>
  <c r="CR544" i="1"/>
  <c r="CQ544" i="1"/>
  <c r="CP544" i="1"/>
  <c r="CO544" i="1"/>
  <c r="CN544" i="1"/>
  <c r="CM544" i="1"/>
  <c r="CJ544" i="1"/>
  <c r="CI544" i="1"/>
  <c r="CH544" i="1"/>
  <c r="G544" i="1"/>
  <c r="F544" i="1"/>
  <c r="E544" i="1"/>
  <c r="C544" i="1"/>
  <c r="DM543" i="1"/>
  <c r="DL543" i="1"/>
  <c r="DK543" i="1"/>
  <c r="DJ543" i="1"/>
  <c r="DI543" i="1"/>
  <c r="DH543" i="1"/>
  <c r="DG543" i="1"/>
  <c r="DF543" i="1"/>
  <c r="DE543" i="1"/>
  <c r="DD543" i="1"/>
  <c r="DC543" i="1"/>
  <c r="DB543" i="1"/>
  <c r="DA543" i="1"/>
  <c r="CZ543" i="1"/>
  <c r="CY543" i="1"/>
  <c r="CX543" i="1"/>
  <c r="CW543" i="1"/>
  <c r="CV543" i="1"/>
  <c r="CU543" i="1"/>
  <c r="CT543" i="1"/>
  <c r="CS543" i="1"/>
  <c r="CR543" i="1"/>
  <c r="CQ543" i="1"/>
  <c r="CP543" i="1"/>
  <c r="CO543" i="1"/>
  <c r="CN543" i="1"/>
  <c r="CM543" i="1"/>
  <c r="CJ543" i="1"/>
  <c r="CI543" i="1"/>
  <c r="CH543" i="1"/>
  <c r="F543" i="1"/>
  <c r="E543" i="1"/>
  <c r="C543" i="1"/>
  <c r="DM542" i="1"/>
  <c r="DL542" i="1"/>
  <c r="DK542" i="1"/>
  <c r="DJ542" i="1"/>
  <c r="DI542" i="1"/>
  <c r="DH542" i="1"/>
  <c r="DG542" i="1"/>
  <c r="DF542" i="1"/>
  <c r="DE542" i="1"/>
  <c r="DD542" i="1"/>
  <c r="DC542" i="1"/>
  <c r="DB542" i="1"/>
  <c r="DA542" i="1"/>
  <c r="CZ542" i="1"/>
  <c r="CY542" i="1"/>
  <c r="CX542" i="1"/>
  <c r="CW542" i="1"/>
  <c r="CV542" i="1"/>
  <c r="CU542" i="1"/>
  <c r="CT542" i="1"/>
  <c r="CS542" i="1"/>
  <c r="CR542" i="1"/>
  <c r="CQ542" i="1"/>
  <c r="CP542" i="1"/>
  <c r="CO542" i="1"/>
  <c r="CN542" i="1"/>
  <c r="CM542" i="1"/>
  <c r="CJ542" i="1"/>
  <c r="CI542" i="1"/>
  <c r="CH542" i="1"/>
  <c r="G542" i="1"/>
  <c r="F542" i="1"/>
  <c r="E542" i="1"/>
  <c r="C542" i="1"/>
  <c r="DM541" i="1"/>
  <c r="DL541" i="1"/>
  <c r="DK541" i="1"/>
  <c r="DJ541" i="1"/>
  <c r="DI541" i="1"/>
  <c r="DH541" i="1"/>
  <c r="DG541" i="1"/>
  <c r="DF541" i="1"/>
  <c r="DE541" i="1"/>
  <c r="DD541" i="1"/>
  <c r="DC541" i="1"/>
  <c r="DB541" i="1"/>
  <c r="DA541" i="1"/>
  <c r="CZ541" i="1"/>
  <c r="CY541" i="1"/>
  <c r="CX541" i="1"/>
  <c r="CW541" i="1"/>
  <c r="CV541" i="1"/>
  <c r="CU541" i="1"/>
  <c r="CT541" i="1"/>
  <c r="CS541" i="1"/>
  <c r="CR541" i="1"/>
  <c r="CQ541" i="1"/>
  <c r="CP541" i="1"/>
  <c r="CO541" i="1"/>
  <c r="CN541" i="1"/>
  <c r="CM541" i="1"/>
  <c r="CJ541" i="1"/>
  <c r="CI541" i="1"/>
  <c r="CH541" i="1"/>
  <c r="F541" i="1"/>
  <c r="E541" i="1"/>
  <c r="C541" i="1"/>
  <c r="DM540" i="1"/>
  <c r="DL540" i="1"/>
  <c r="DK540" i="1"/>
  <c r="DJ540" i="1"/>
  <c r="DI540" i="1"/>
  <c r="DH540" i="1"/>
  <c r="DG540" i="1"/>
  <c r="DF540" i="1"/>
  <c r="DE540" i="1"/>
  <c r="DD540" i="1"/>
  <c r="DC540" i="1"/>
  <c r="DB540" i="1"/>
  <c r="DA540" i="1"/>
  <c r="CZ540" i="1"/>
  <c r="CY540" i="1"/>
  <c r="CX540" i="1"/>
  <c r="CW540" i="1"/>
  <c r="CV540" i="1"/>
  <c r="CU540" i="1"/>
  <c r="CT540" i="1"/>
  <c r="CS540" i="1"/>
  <c r="CR540" i="1"/>
  <c r="CQ540" i="1"/>
  <c r="CP540" i="1"/>
  <c r="CO540" i="1"/>
  <c r="CN540" i="1"/>
  <c r="CM540" i="1"/>
  <c r="CJ540" i="1"/>
  <c r="CI540" i="1"/>
  <c r="CH540" i="1"/>
  <c r="G540" i="1"/>
  <c r="F540" i="1"/>
  <c r="E540" i="1"/>
  <c r="C540" i="1"/>
  <c r="DM539" i="1"/>
  <c r="DL539" i="1"/>
  <c r="DK539" i="1"/>
  <c r="DJ539" i="1"/>
  <c r="DI539" i="1"/>
  <c r="DH539" i="1"/>
  <c r="DG539" i="1"/>
  <c r="DF539" i="1"/>
  <c r="DE539" i="1"/>
  <c r="DD539" i="1"/>
  <c r="DC539" i="1"/>
  <c r="DB539" i="1"/>
  <c r="DA539" i="1"/>
  <c r="CZ539" i="1"/>
  <c r="CY539" i="1"/>
  <c r="CX539" i="1"/>
  <c r="CW539" i="1"/>
  <c r="CV539" i="1"/>
  <c r="CU539" i="1"/>
  <c r="CT539" i="1"/>
  <c r="CS539" i="1"/>
  <c r="CR539" i="1"/>
  <c r="CQ539" i="1"/>
  <c r="CP539" i="1"/>
  <c r="CO539" i="1"/>
  <c r="CN539" i="1"/>
  <c r="CM539" i="1"/>
  <c r="CI539" i="1"/>
  <c r="CH539" i="1"/>
  <c r="F539" i="1"/>
  <c r="E539" i="1"/>
  <c r="C539" i="1"/>
  <c r="CJ539" i="1" s="1"/>
  <c r="DM538" i="1"/>
  <c r="DL538" i="1"/>
  <c r="DK538" i="1"/>
  <c r="DJ538" i="1"/>
  <c r="DI538" i="1"/>
  <c r="DH538" i="1"/>
  <c r="DG538" i="1"/>
  <c r="DF538" i="1"/>
  <c r="DE538" i="1"/>
  <c r="DD538" i="1"/>
  <c r="DC538" i="1"/>
  <c r="DB538" i="1"/>
  <c r="DA538" i="1"/>
  <c r="CZ538" i="1"/>
  <c r="CY538" i="1"/>
  <c r="CX538" i="1"/>
  <c r="CW538" i="1"/>
  <c r="CV538" i="1"/>
  <c r="CU538" i="1"/>
  <c r="CT538" i="1"/>
  <c r="CS538" i="1"/>
  <c r="CR538" i="1"/>
  <c r="CQ538" i="1"/>
  <c r="CP538" i="1"/>
  <c r="CO538" i="1"/>
  <c r="CN538" i="1"/>
  <c r="CM538" i="1"/>
  <c r="CI538" i="1"/>
  <c r="CH538" i="1"/>
  <c r="G538" i="1"/>
  <c r="F538" i="1"/>
  <c r="E538" i="1"/>
  <c r="C538" i="1"/>
  <c r="CJ538" i="1" s="1"/>
  <c r="DM537" i="1"/>
  <c r="DL537" i="1"/>
  <c r="DK537" i="1"/>
  <c r="DJ537" i="1"/>
  <c r="DI537" i="1"/>
  <c r="DH537" i="1"/>
  <c r="DG537" i="1"/>
  <c r="DF537" i="1"/>
  <c r="DE537" i="1"/>
  <c r="DD537" i="1"/>
  <c r="DC537" i="1"/>
  <c r="DB537" i="1"/>
  <c r="DA537" i="1"/>
  <c r="CZ537" i="1"/>
  <c r="CY537" i="1"/>
  <c r="CX537" i="1"/>
  <c r="CW537" i="1"/>
  <c r="CV537" i="1"/>
  <c r="CU537" i="1"/>
  <c r="CT537" i="1"/>
  <c r="CS537" i="1"/>
  <c r="CR537" i="1"/>
  <c r="CQ537" i="1"/>
  <c r="CP537" i="1"/>
  <c r="CO537" i="1"/>
  <c r="CN537" i="1"/>
  <c r="CM537" i="1"/>
  <c r="CJ537" i="1"/>
  <c r="CI537" i="1"/>
  <c r="CH537" i="1"/>
  <c r="G537" i="1"/>
  <c r="F537" i="1"/>
  <c r="E537" i="1"/>
  <c r="C537" i="1"/>
  <c r="DM536" i="1"/>
  <c r="DL536" i="1"/>
  <c r="DK536" i="1"/>
  <c r="DJ536" i="1"/>
  <c r="DI536" i="1"/>
  <c r="DH536" i="1"/>
  <c r="DG536" i="1"/>
  <c r="DF536" i="1"/>
  <c r="DE536" i="1"/>
  <c r="DD536" i="1"/>
  <c r="DC536" i="1"/>
  <c r="DB536" i="1"/>
  <c r="DA536" i="1"/>
  <c r="CZ536" i="1"/>
  <c r="CY536" i="1"/>
  <c r="CX536" i="1"/>
  <c r="CW536" i="1"/>
  <c r="CV536" i="1"/>
  <c r="CU536" i="1"/>
  <c r="CT536" i="1"/>
  <c r="CS536" i="1"/>
  <c r="CR536" i="1"/>
  <c r="CQ536" i="1"/>
  <c r="CP536" i="1"/>
  <c r="CO536" i="1"/>
  <c r="CN536" i="1"/>
  <c r="CM536" i="1"/>
  <c r="CJ536" i="1"/>
  <c r="CI536" i="1"/>
  <c r="CH536" i="1"/>
  <c r="G536" i="1"/>
  <c r="F536" i="1"/>
  <c r="E536" i="1"/>
  <c r="C536" i="1"/>
  <c r="DM535" i="1"/>
  <c r="DL535" i="1"/>
  <c r="DK535" i="1"/>
  <c r="DJ535" i="1"/>
  <c r="DI535" i="1"/>
  <c r="DH535" i="1"/>
  <c r="DG535" i="1"/>
  <c r="DF535" i="1"/>
  <c r="DE535" i="1"/>
  <c r="DD535" i="1"/>
  <c r="DC535" i="1"/>
  <c r="DB535" i="1"/>
  <c r="DA535" i="1"/>
  <c r="CZ535" i="1"/>
  <c r="CY535" i="1"/>
  <c r="CX535" i="1"/>
  <c r="CW535" i="1"/>
  <c r="CV535" i="1"/>
  <c r="CU535" i="1"/>
  <c r="CT535" i="1"/>
  <c r="CS535" i="1"/>
  <c r="CR535" i="1"/>
  <c r="CQ535" i="1"/>
  <c r="CP535" i="1"/>
  <c r="CO535" i="1"/>
  <c r="CN535" i="1"/>
  <c r="CM535" i="1"/>
  <c r="CJ535" i="1"/>
  <c r="CI535" i="1"/>
  <c r="CH535" i="1"/>
  <c r="F535" i="1"/>
  <c r="E535" i="1"/>
  <c r="C535" i="1"/>
  <c r="DM534" i="1"/>
  <c r="DL534" i="1"/>
  <c r="DK534" i="1"/>
  <c r="DJ534" i="1"/>
  <c r="DI534" i="1"/>
  <c r="DH534" i="1"/>
  <c r="DG534" i="1"/>
  <c r="DF534" i="1"/>
  <c r="DE534" i="1"/>
  <c r="DD534" i="1"/>
  <c r="DC534" i="1"/>
  <c r="DB534" i="1"/>
  <c r="DA534" i="1"/>
  <c r="CZ534" i="1"/>
  <c r="CY534" i="1"/>
  <c r="CX534" i="1"/>
  <c r="CW534" i="1"/>
  <c r="CV534" i="1"/>
  <c r="CU534" i="1"/>
  <c r="CT534" i="1"/>
  <c r="CS534" i="1"/>
  <c r="CR534" i="1"/>
  <c r="CQ534" i="1"/>
  <c r="CP534" i="1"/>
  <c r="CO534" i="1"/>
  <c r="CN534" i="1"/>
  <c r="CM534" i="1"/>
  <c r="CI534" i="1"/>
  <c r="CH534" i="1"/>
  <c r="F534" i="1"/>
  <c r="E534" i="1"/>
  <c r="C534" i="1"/>
  <c r="CJ534" i="1" s="1"/>
  <c r="DM533" i="1"/>
  <c r="DL533" i="1"/>
  <c r="DK533" i="1"/>
  <c r="DJ533" i="1"/>
  <c r="DI533" i="1"/>
  <c r="DH533" i="1"/>
  <c r="DG533" i="1"/>
  <c r="DF533" i="1"/>
  <c r="DE533" i="1"/>
  <c r="DD533" i="1"/>
  <c r="DC533" i="1"/>
  <c r="DB533" i="1"/>
  <c r="DA533" i="1"/>
  <c r="CZ533" i="1"/>
  <c r="CY533" i="1"/>
  <c r="CX533" i="1"/>
  <c r="CW533" i="1"/>
  <c r="CV533" i="1"/>
  <c r="CU533" i="1"/>
  <c r="CT533" i="1"/>
  <c r="CS533" i="1"/>
  <c r="CR533" i="1"/>
  <c r="CQ533" i="1"/>
  <c r="CP533" i="1"/>
  <c r="CO533" i="1"/>
  <c r="CN533" i="1"/>
  <c r="CM533" i="1"/>
  <c r="CI533" i="1"/>
  <c r="CH533" i="1"/>
  <c r="G533" i="1"/>
  <c r="F533" i="1"/>
  <c r="E533" i="1"/>
  <c r="C533" i="1"/>
  <c r="CJ533" i="1" s="1"/>
  <c r="DM532" i="1"/>
  <c r="DL532" i="1"/>
  <c r="DK532" i="1"/>
  <c r="DJ532" i="1"/>
  <c r="DI532" i="1"/>
  <c r="DH532" i="1"/>
  <c r="DG532" i="1"/>
  <c r="DF532" i="1"/>
  <c r="DE532" i="1"/>
  <c r="DD532" i="1"/>
  <c r="DC532" i="1"/>
  <c r="DB532" i="1"/>
  <c r="DA532" i="1"/>
  <c r="CZ532" i="1"/>
  <c r="CY532" i="1"/>
  <c r="CX532" i="1"/>
  <c r="CW532" i="1"/>
  <c r="CV532" i="1"/>
  <c r="CU532" i="1"/>
  <c r="CT532" i="1"/>
  <c r="CS532" i="1"/>
  <c r="CR532" i="1"/>
  <c r="CQ532" i="1"/>
  <c r="CP532" i="1"/>
  <c r="CO532" i="1"/>
  <c r="CN532" i="1"/>
  <c r="CM532" i="1"/>
  <c r="CJ532" i="1"/>
  <c r="CI532" i="1"/>
  <c r="CH532" i="1"/>
  <c r="G532" i="1"/>
  <c r="F532" i="1"/>
  <c r="E532" i="1"/>
  <c r="C532" i="1"/>
  <c r="DM531" i="1"/>
  <c r="DL531" i="1"/>
  <c r="DK531" i="1"/>
  <c r="DJ531" i="1"/>
  <c r="DI531" i="1"/>
  <c r="DH531" i="1"/>
  <c r="DG531" i="1"/>
  <c r="DF531" i="1"/>
  <c r="DE531" i="1"/>
  <c r="DD531" i="1"/>
  <c r="DC531" i="1"/>
  <c r="DB531" i="1"/>
  <c r="DA531" i="1"/>
  <c r="CZ531" i="1"/>
  <c r="CY531" i="1"/>
  <c r="CX531" i="1"/>
  <c r="CW531" i="1"/>
  <c r="CV531" i="1"/>
  <c r="CU531" i="1"/>
  <c r="CT531" i="1"/>
  <c r="CS531" i="1"/>
  <c r="CR531" i="1"/>
  <c r="CQ531" i="1"/>
  <c r="CP531" i="1"/>
  <c r="CO531" i="1"/>
  <c r="CN531" i="1"/>
  <c r="CM531" i="1"/>
  <c r="CJ531" i="1"/>
  <c r="CI531" i="1"/>
  <c r="CH531" i="1"/>
  <c r="F531" i="1"/>
  <c r="E531" i="1"/>
  <c r="C531" i="1"/>
  <c r="DM530" i="1"/>
  <c r="DL530" i="1"/>
  <c r="DK530" i="1"/>
  <c r="DJ530" i="1"/>
  <c r="DI530" i="1"/>
  <c r="DH530" i="1"/>
  <c r="DG530" i="1"/>
  <c r="DF530" i="1"/>
  <c r="DE530" i="1"/>
  <c r="DD530" i="1"/>
  <c r="DC530" i="1"/>
  <c r="DB530" i="1"/>
  <c r="DA530" i="1"/>
  <c r="CZ530" i="1"/>
  <c r="CY530" i="1"/>
  <c r="CX530" i="1"/>
  <c r="CW530" i="1"/>
  <c r="CV530" i="1"/>
  <c r="CU530" i="1"/>
  <c r="CT530" i="1"/>
  <c r="CS530" i="1"/>
  <c r="CR530" i="1"/>
  <c r="CQ530" i="1"/>
  <c r="CP530" i="1"/>
  <c r="CO530" i="1"/>
  <c r="CN530" i="1"/>
  <c r="CM530" i="1"/>
  <c r="CJ530" i="1"/>
  <c r="CI530" i="1"/>
  <c r="CH530" i="1"/>
  <c r="G530" i="1"/>
  <c r="F530" i="1"/>
  <c r="E530" i="1"/>
  <c r="C530" i="1"/>
  <c r="DM529" i="1"/>
  <c r="DL529" i="1"/>
  <c r="DK529" i="1"/>
  <c r="DJ529" i="1"/>
  <c r="DI529" i="1"/>
  <c r="DH529" i="1"/>
  <c r="DG529" i="1"/>
  <c r="DF529" i="1"/>
  <c r="DE529" i="1"/>
  <c r="DD529" i="1"/>
  <c r="DC529" i="1"/>
  <c r="DB529" i="1"/>
  <c r="DA529" i="1"/>
  <c r="CZ529" i="1"/>
  <c r="CY529" i="1"/>
  <c r="CX529" i="1"/>
  <c r="CW529" i="1"/>
  <c r="CV529" i="1"/>
  <c r="CU529" i="1"/>
  <c r="CT529" i="1"/>
  <c r="CS529" i="1"/>
  <c r="CR529" i="1"/>
  <c r="CQ529" i="1"/>
  <c r="CP529" i="1"/>
  <c r="CO529" i="1"/>
  <c r="CN529" i="1"/>
  <c r="CM529" i="1"/>
  <c r="CI529" i="1"/>
  <c r="CH529" i="1"/>
  <c r="F529" i="1"/>
  <c r="E529" i="1"/>
  <c r="C529" i="1"/>
  <c r="CJ529" i="1" s="1"/>
  <c r="DM528" i="1"/>
  <c r="DL528" i="1"/>
  <c r="DK528" i="1"/>
  <c r="DJ528" i="1"/>
  <c r="DI528" i="1"/>
  <c r="DH528" i="1"/>
  <c r="DG528" i="1"/>
  <c r="DF528" i="1"/>
  <c r="DE528" i="1"/>
  <c r="DD528" i="1"/>
  <c r="DC528" i="1"/>
  <c r="DB528" i="1"/>
  <c r="DA528" i="1"/>
  <c r="CZ528" i="1"/>
  <c r="CY528" i="1"/>
  <c r="CX528" i="1"/>
  <c r="CW528" i="1"/>
  <c r="CV528" i="1"/>
  <c r="CU528" i="1"/>
  <c r="CT528" i="1"/>
  <c r="CS528" i="1"/>
  <c r="CR528" i="1"/>
  <c r="CQ528" i="1"/>
  <c r="CP528" i="1"/>
  <c r="CO528" i="1"/>
  <c r="CN528" i="1"/>
  <c r="CM528" i="1"/>
  <c r="CI528" i="1"/>
  <c r="CH528" i="1"/>
  <c r="F528" i="1"/>
  <c r="E528" i="1"/>
  <c r="C528" i="1"/>
  <c r="CJ528" i="1" s="1"/>
  <c r="DM527" i="1"/>
  <c r="DL527" i="1"/>
  <c r="DK527" i="1"/>
  <c r="DJ527" i="1"/>
  <c r="DI527" i="1"/>
  <c r="DH527" i="1"/>
  <c r="DG527" i="1"/>
  <c r="DF527" i="1"/>
  <c r="DE527" i="1"/>
  <c r="DD527" i="1"/>
  <c r="DC527" i="1"/>
  <c r="DB527" i="1"/>
  <c r="DA527" i="1"/>
  <c r="CZ527" i="1"/>
  <c r="CY527" i="1"/>
  <c r="CX527" i="1"/>
  <c r="CW527" i="1"/>
  <c r="CV527" i="1"/>
  <c r="CU527" i="1"/>
  <c r="CT527" i="1"/>
  <c r="CS527" i="1"/>
  <c r="CR527" i="1"/>
  <c r="CQ527" i="1"/>
  <c r="CP527" i="1"/>
  <c r="CO527" i="1"/>
  <c r="CN527" i="1"/>
  <c r="CM527" i="1"/>
  <c r="CJ527" i="1"/>
  <c r="CI527" i="1"/>
  <c r="CH527" i="1"/>
  <c r="F527" i="1"/>
  <c r="E527" i="1"/>
  <c r="C527" i="1"/>
  <c r="DM526" i="1"/>
  <c r="DL526" i="1"/>
  <c r="DK526" i="1"/>
  <c r="DJ526" i="1"/>
  <c r="DI526" i="1"/>
  <c r="DH526" i="1"/>
  <c r="DG526" i="1"/>
  <c r="DF526" i="1"/>
  <c r="DE526" i="1"/>
  <c r="DD526" i="1"/>
  <c r="DC526" i="1"/>
  <c r="DB526" i="1"/>
  <c r="DA526" i="1"/>
  <c r="CZ526" i="1"/>
  <c r="CY526" i="1"/>
  <c r="CX526" i="1"/>
  <c r="CW526" i="1"/>
  <c r="CV526" i="1"/>
  <c r="CU526" i="1"/>
  <c r="CT526" i="1"/>
  <c r="CS526" i="1"/>
  <c r="CR526" i="1"/>
  <c r="CQ526" i="1"/>
  <c r="CP526" i="1"/>
  <c r="CO526" i="1"/>
  <c r="CN526" i="1"/>
  <c r="CM526" i="1"/>
  <c r="CJ526" i="1"/>
  <c r="CI526" i="1"/>
  <c r="CH526" i="1"/>
  <c r="F526" i="1"/>
  <c r="E526" i="1"/>
  <c r="C526" i="1"/>
  <c r="DM525" i="1"/>
  <c r="DL525" i="1"/>
  <c r="DK525" i="1"/>
  <c r="DJ525" i="1"/>
  <c r="DI525" i="1"/>
  <c r="DH525" i="1"/>
  <c r="DG525" i="1"/>
  <c r="DF525" i="1"/>
  <c r="DE525" i="1"/>
  <c r="DD525" i="1"/>
  <c r="DC525" i="1"/>
  <c r="DB525" i="1"/>
  <c r="DA525" i="1"/>
  <c r="CZ525" i="1"/>
  <c r="CY525" i="1"/>
  <c r="CX525" i="1"/>
  <c r="CW525" i="1"/>
  <c r="CV525" i="1"/>
  <c r="CU525" i="1"/>
  <c r="CT525" i="1"/>
  <c r="CS525" i="1"/>
  <c r="CR525" i="1"/>
  <c r="CQ525" i="1"/>
  <c r="CP525" i="1"/>
  <c r="CO525" i="1"/>
  <c r="CN525" i="1"/>
  <c r="CM525" i="1"/>
  <c r="CJ525" i="1"/>
  <c r="CI525" i="1"/>
  <c r="CH525" i="1"/>
  <c r="F525" i="1"/>
  <c r="E525" i="1"/>
  <c r="C525" i="1"/>
  <c r="DM524" i="1"/>
  <c r="DL524" i="1"/>
  <c r="DK524" i="1"/>
  <c r="DJ524" i="1"/>
  <c r="DI524" i="1"/>
  <c r="DH524" i="1"/>
  <c r="DG524" i="1"/>
  <c r="DF524" i="1"/>
  <c r="DE524" i="1"/>
  <c r="DD524" i="1"/>
  <c r="DC524" i="1"/>
  <c r="DB524" i="1"/>
  <c r="DA524" i="1"/>
  <c r="CZ524" i="1"/>
  <c r="CY524" i="1"/>
  <c r="CX524" i="1"/>
  <c r="CW524" i="1"/>
  <c r="CV524" i="1"/>
  <c r="CU524" i="1"/>
  <c r="CT524" i="1"/>
  <c r="CS524" i="1"/>
  <c r="CR524" i="1"/>
  <c r="CQ524" i="1"/>
  <c r="CP524" i="1"/>
  <c r="CO524" i="1"/>
  <c r="CN524" i="1"/>
  <c r="CM524" i="1"/>
  <c r="CJ524" i="1"/>
  <c r="CI524" i="1"/>
  <c r="CH524" i="1"/>
  <c r="F524" i="1"/>
  <c r="E524" i="1"/>
  <c r="C524" i="1"/>
  <c r="DM523" i="1"/>
  <c r="DL523" i="1"/>
  <c r="DK523" i="1"/>
  <c r="DJ523" i="1"/>
  <c r="DI523" i="1"/>
  <c r="DH523" i="1"/>
  <c r="DG523" i="1"/>
  <c r="DF523" i="1"/>
  <c r="DE523" i="1"/>
  <c r="DD523" i="1"/>
  <c r="DC523" i="1"/>
  <c r="DB523" i="1"/>
  <c r="DA523" i="1"/>
  <c r="CZ523" i="1"/>
  <c r="CY523" i="1"/>
  <c r="CX523" i="1"/>
  <c r="CW523" i="1"/>
  <c r="CV523" i="1"/>
  <c r="CU523" i="1"/>
  <c r="CT523" i="1"/>
  <c r="CS523" i="1"/>
  <c r="CR523" i="1"/>
  <c r="CQ523" i="1"/>
  <c r="CP523" i="1"/>
  <c r="CO523" i="1"/>
  <c r="CN523" i="1"/>
  <c r="CM523" i="1"/>
  <c r="CJ523" i="1"/>
  <c r="CI523" i="1"/>
  <c r="CH523" i="1"/>
  <c r="G523" i="1"/>
  <c r="F523" i="1"/>
  <c r="E523" i="1"/>
  <c r="C523" i="1"/>
  <c r="DM522" i="1"/>
  <c r="DL522" i="1"/>
  <c r="DK522" i="1"/>
  <c r="DJ522" i="1"/>
  <c r="DI522" i="1"/>
  <c r="DH522" i="1"/>
  <c r="DG522" i="1"/>
  <c r="DF522" i="1"/>
  <c r="DE522" i="1"/>
  <c r="DD522" i="1"/>
  <c r="DC522" i="1"/>
  <c r="DB522" i="1"/>
  <c r="DA522" i="1"/>
  <c r="CZ522" i="1"/>
  <c r="CY522" i="1"/>
  <c r="CX522" i="1"/>
  <c r="CW522" i="1"/>
  <c r="CV522" i="1"/>
  <c r="CU522" i="1"/>
  <c r="CT522" i="1"/>
  <c r="CS522" i="1"/>
  <c r="CR522" i="1"/>
  <c r="CQ522" i="1"/>
  <c r="CP522" i="1"/>
  <c r="CO522" i="1"/>
  <c r="CN522" i="1"/>
  <c r="CM522" i="1"/>
  <c r="CI522" i="1"/>
  <c r="CH522" i="1"/>
  <c r="F522" i="1"/>
  <c r="E522" i="1"/>
  <c r="C522" i="1"/>
  <c r="CJ522" i="1" s="1"/>
  <c r="DM521" i="1"/>
  <c r="DL521" i="1"/>
  <c r="DK521" i="1"/>
  <c r="DJ521" i="1"/>
  <c r="DI521" i="1"/>
  <c r="DH521" i="1"/>
  <c r="DG521" i="1"/>
  <c r="DF521" i="1"/>
  <c r="DE521" i="1"/>
  <c r="DD521" i="1"/>
  <c r="DC521" i="1"/>
  <c r="DB521" i="1"/>
  <c r="DA521" i="1"/>
  <c r="CZ521" i="1"/>
  <c r="CY521" i="1"/>
  <c r="CX521" i="1"/>
  <c r="CW521" i="1"/>
  <c r="CV521" i="1"/>
  <c r="CU521" i="1"/>
  <c r="CT521" i="1"/>
  <c r="CS521" i="1"/>
  <c r="CR521" i="1"/>
  <c r="CQ521" i="1"/>
  <c r="CP521" i="1"/>
  <c r="CO521" i="1"/>
  <c r="CN521" i="1"/>
  <c r="CM521" i="1"/>
  <c r="CI521" i="1"/>
  <c r="CH521" i="1"/>
  <c r="G521" i="1"/>
  <c r="F521" i="1"/>
  <c r="E521" i="1"/>
  <c r="C521" i="1"/>
  <c r="CJ521" i="1" s="1"/>
  <c r="DM520" i="1"/>
  <c r="DL520" i="1"/>
  <c r="DK520" i="1"/>
  <c r="DJ520" i="1"/>
  <c r="DI520" i="1"/>
  <c r="DH520" i="1"/>
  <c r="DG520" i="1"/>
  <c r="DF520" i="1"/>
  <c r="DE520" i="1"/>
  <c r="DD520" i="1"/>
  <c r="DC520" i="1"/>
  <c r="DB520" i="1"/>
  <c r="DA520" i="1"/>
  <c r="CZ520" i="1"/>
  <c r="CY520" i="1"/>
  <c r="CX520" i="1"/>
  <c r="CW520" i="1"/>
  <c r="CV520" i="1"/>
  <c r="CU520" i="1"/>
  <c r="CT520" i="1"/>
  <c r="CS520" i="1"/>
  <c r="CR520" i="1"/>
  <c r="CQ520" i="1"/>
  <c r="CP520" i="1"/>
  <c r="CO520" i="1"/>
  <c r="CN520" i="1"/>
  <c r="CM520" i="1"/>
  <c r="CJ520" i="1"/>
  <c r="CI520" i="1"/>
  <c r="CH520" i="1"/>
  <c r="F520" i="1"/>
  <c r="E520" i="1"/>
  <c r="C520" i="1"/>
  <c r="DM519" i="1"/>
  <c r="DL519" i="1"/>
  <c r="DK519" i="1"/>
  <c r="DJ519" i="1"/>
  <c r="DI519" i="1"/>
  <c r="DH519" i="1"/>
  <c r="DG519" i="1"/>
  <c r="DF519" i="1"/>
  <c r="DE519" i="1"/>
  <c r="DD519" i="1"/>
  <c r="DC519" i="1"/>
  <c r="DB519" i="1"/>
  <c r="DA519" i="1"/>
  <c r="CZ519" i="1"/>
  <c r="CY519" i="1"/>
  <c r="CX519" i="1"/>
  <c r="CW519" i="1"/>
  <c r="CV519" i="1"/>
  <c r="CU519" i="1"/>
  <c r="CT519" i="1"/>
  <c r="CS519" i="1"/>
  <c r="CR519" i="1"/>
  <c r="CQ519" i="1"/>
  <c r="CP519" i="1"/>
  <c r="CO519" i="1"/>
  <c r="CN519" i="1"/>
  <c r="CM519" i="1"/>
  <c r="CI519" i="1"/>
  <c r="CH519" i="1"/>
  <c r="G519" i="1"/>
  <c r="F519" i="1"/>
  <c r="E519" i="1"/>
  <c r="C519" i="1"/>
  <c r="CJ519" i="1" s="1"/>
  <c r="DN518" i="1"/>
  <c r="DM518" i="1"/>
  <c r="DL518" i="1"/>
  <c r="DK518" i="1"/>
  <c r="DJ518" i="1"/>
  <c r="DI518" i="1"/>
  <c r="DH518" i="1"/>
  <c r="DG518" i="1"/>
  <c r="DF518" i="1"/>
  <c r="DE518" i="1"/>
  <c r="DD518" i="1"/>
  <c r="DC518" i="1"/>
  <c r="DB518" i="1"/>
  <c r="DA518" i="1"/>
  <c r="CZ518" i="1"/>
  <c r="CY518" i="1"/>
  <c r="CX518" i="1"/>
  <c r="CW518" i="1"/>
  <c r="CV518" i="1"/>
  <c r="CU518" i="1"/>
  <c r="CT518" i="1"/>
  <c r="CS518" i="1"/>
  <c r="CR518" i="1"/>
  <c r="CQ518" i="1"/>
  <c r="CP518" i="1"/>
  <c r="CO518" i="1"/>
  <c r="CN518" i="1"/>
  <c r="CM518" i="1"/>
  <c r="CI518" i="1"/>
  <c r="CH518" i="1"/>
  <c r="G518" i="1"/>
  <c r="F518" i="1"/>
  <c r="E518" i="1"/>
  <c r="C518" i="1"/>
  <c r="CJ518" i="1" s="1"/>
  <c r="DN517" i="1"/>
  <c r="DM517" i="1"/>
  <c r="DL517" i="1"/>
  <c r="DK517" i="1"/>
  <c r="DJ517" i="1"/>
  <c r="DI517" i="1"/>
  <c r="DH517" i="1"/>
  <c r="DG517" i="1"/>
  <c r="DF517" i="1"/>
  <c r="DE517" i="1"/>
  <c r="DD517" i="1"/>
  <c r="DC517" i="1"/>
  <c r="DB517" i="1"/>
  <c r="DA517" i="1"/>
  <c r="CZ517" i="1"/>
  <c r="CY517" i="1"/>
  <c r="CX517" i="1"/>
  <c r="CW517" i="1"/>
  <c r="CV517" i="1"/>
  <c r="CU517" i="1"/>
  <c r="CT517" i="1"/>
  <c r="CS517" i="1"/>
  <c r="CR517" i="1"/>
  <c r="CQ517" i="1"/>
  <c r="CP517" i="1"/>
  <c r="CO517" i="1"/>
  <c r="CN517" i="1"/>
  <c r="CM517" i="1"/>
  <c r="CJ517" i="1"/>
  <c r="CI517" i="1"/>
  <c r="CH517" i="1"/>
  <c r="F517" i="1"/>
  <c r="E517" i="1"/>
  <c r="C517" i="1"/>
  <c r="DN516" i="1"/>
  <c r="DM516" i="1"/>
  <c r="DL516" i="1"/>
  <c r="DK516" i="1"/>
  <c r="DJ516" i="1"/>
  <c r="DI516" i="1"/>
  <c r="DH516" i="1"/>
  <c r="DG516" i="1"/>
  <c r="DF516" i="1"/>
  <c r="DE516" i="1"/>
  <c r="DD516" i="1"/>
  <c r="DC516" i="1"/>
  <c r="DB516" i="1"/>
  <c r="DA516" i="1"/>
  <c r="CZ516" i="1"/>
  <c r="CY516" i="1"/>
  <c r="CX516" i="1"/>
  <c r="CW516" i="1"/>
  <c r="CV516" i="1"/>
  <c r="CU516" i="1"/>
  <c r="CT516" i="1"/>
  <c r="CS516" i="1"/>
  <c r="CR516" i="1"/>
  <c r="CQ516" i="1"/>
  <c r="CP516" i="1"/>
  <c r="CO516" i="1"/>
  <c r="CN516" i="1"/>
  <c r="CM516" i="1"/>
  <c r="CI516" i="1"/>
  <c r="CH516" i="1"/>
  <c r="G516" i="1"/>
  <c r="F516" i="1"/>
  <c r="E516" i="1"/>
  <c r="C516" i="1"/>
  <c r="CJ516" i="1" s="1"/>
  <c r="DN515" i="1"/>
  <c r="DM515" i="1"/>
  <c r="DL515" i="1"/>
  <c r="DK515" i="1"/>
  <c r="DJ515" i="1"/>
  <c r="DI515" i="1"/>
  <c r="DH515" i="1"/>
  <c r="DG515" i="1"/>
  <c r="DF515" i="1"/>
  <c r="DE515" i="1"/>
  <c r="DD515" i="1"/>
  <c r="DC515" i="1"/>
  <c r="DB515" i="1"/>
  <c r="DA515" i="1"/>
  <c r="CZ515" i="1"/>
  <c r="CY515" i="1"/>
  <c r="CX515" i="1"/>
  <c r="CW515" i="1"/>
  <c r="CV515" i="1"/>
  <c r="CU515" i="1"/>
  <c r="CT515" i="1"/>
  <c r="CS515" i="1"/>
  <c r="CR515" i="1"/>
  <c r="CQ515" i="1"/>
  <c r="CP515" i="1"/>
  <c r="CO515" i="1"/>
  <c r="CN515" i="1"/>
  <c r="CM515" i="1"/>
  <c r="CJ515" i="1"/>
  <c r="CI515" i="1"/>
  <c r="CH515" i="1"/>
  <c r="F515" i="1"/>
  <c r="E515" i="1"/>
  <c r="C515" i="1"/>
  <c r="DN514" i="1"/>
  <c r="DM514" i="1"/>
  <c r="DL514" i="1"/>
  <c r="DK514" i="1"/>
  <c r="DJ514" i="1"/>
  <c r="DI514" i="1"/>
  <c r="DH514" i="1"/>
  <c r="DG514" i="1"/>
  <c r="DF514" i="1"/>
  <c r="DE514" i="1"/>
  <c r="DD514" i="1"/>
  <c r="DC514" i="1"/>
  <c r="DB514" i="1"/>
  <c r="DA514" i="1"/>
  <c r="CZ514" i="1"/>
  <c r="CY514" i="1"/>
  <c r="CX514" i="1"/>
  <c r="CW514" i="1"/>
  <c r="CV514" i="1"/>
  <c r="CU514" i="1"/>
  <c r="CT514" i="1"/>
  <c r="CS514" i="1"/>
  <c r="CR514" i="1"/>
  <c r="CQ514" i="1"/>
  <c r="CP514" i="1"/>
  <c r="CO514" i="1"/>
  <c r="CN514" i="1"/>
  <c r="CM514" i="1"/>
  <c r="CI514" i="1"/>
  <c r="CH514" i="1"/>
  <c r="F514" i="1"/>
  <c r="E514" i="1"/>
  <c r="C514" i="1"/>
  <c r="CJ514" i="1" s="1"/>
  <c r="DN513" i="1"/>
  <c r="DM513" i="1"/>
  <c r="DL513" i="1"/>
  <c r="DK513" i="1"/>
  <c r="DJ513" i="1"/>
  <c r="DI513" i="1"/>
  <c r="DH513" i="1"/>
  <c r="DG513" i="1"/>
  <c r="DF513" i="1"/>
  <c r="DE513" i="1"/>
  <c r="DD513" i="1"/>
  <c r="DC513" i="1"/>
  <c r="DB513" i="1"/>
  <c r="DA513" i="1"/>
  <c r="CZ513" i="1"/>
  <c r="CY513" i="1"/>
  <c r="CX513" i="1"/>
  <c r="CW513" i="1"/>
  <c r="CV513" i="1"/>
  <c r="CU513" i="1"/>
  <c r="CT513" i="1"/>
  <c r="CS513" i="1"/>
  <c r="CR513" i="1"/>
  <c r="CQ513" i="1"/>
  <c r="CP513" i="1"/>
  <c r="CO513" i="1"/>
  <c r="CN513" i="1"/>
  <c r="CM513" i="1"/>
  <c r="CI513" i="1"/>
  <c r="CH513" i="1"/>
  <c r="F513" i="1"/>
  <c r="E513" i="1"/>
  <c r="C513" i="1"/>
  <c r="CJ513" i="1" s="1"/>
  <c r="DN512" i="1"/>
  <c r="DM512" i="1"/>
  <c r="DL512" i="1"/>
  <c r="DK512" i="1"/>
  <c r="DJ512" i="1"/>
  <c r="DI512" i="1"/>
  <c r="DH512" i="1"/>
  <c r="DG512" i="1"/>
  <c r="DF512" i="1"/>
  <c r="DE512" i="1"/>
  <c r="DD512" i="1"/>
  <c r="DC512" i="1"/>
  <c r="DB512" i="1"/>
  <c r="DA512" i="1"/>
  <c r="CZ512" i="1"/>
  <c r="CY512" i="1"/>
  <c r="CX512" i="1"/>
  <c r="CW512" i="1"/>
  <c r="CV512" i="1"/>
  <c r="CU512" i="1"/>
  <c r="CT512" i="1"/>
  <c r="CS512" i="1"/>
  <c r="CR512" i="1"/>
  <c r="CQ512" i="1"/>
  <c r="CP512" i="1"/>
  <c r="CO512" i="1"/>
  <c r="CN512" i="1"/>
  <c r="CM512" i="1"/>
  <c r="CJ512" i="1"/>
  <c r="CI512" i="1"/>
  <c r="CH512" i="1"/>
  <c r="G512" i="1"/>
  <c r="F512" i="1"/>
  <c r="E512" i="1"/>
  <c r="C512" i="1"/>
  <c r="DN511" i="1"/>
  <c r="DM511" i="1"/>
  <c r="DL511" i="1"/>
  <c r="DK511" i="1"/>
  <c r="DJ511" i="1"/>
  <c r="DI511" i="1"/>
  <c r="DH511" i="1"/>
  <c r="DG511" i="1"/>
  <c r="DF511" i="1"/>
  <c r="DE511" i="1"/>
  <c r="DD511" i="1"/>
  <c r="DC511" i="1"/>
  <c r="DB511" i="1"/>
  <c r="DA511" i="1"/>
  <c r="CZ511" i="1"/>
  <c r="CY511" i="1"/>
  <c r="CX511" i="1"/>
  <c r="CW511" i="1"/>
  <c r="CV511" i="1"/>
  <c r="CU511" i="1"/>
  <c r="CT511" i="1"/>
  <c r="CS511" i="1"/>
  <c r="CR511" i="1"/>
  <c r="CQ511" i="1"/>
  <c r="CP511" i="1"/>
  <c r="CO511" i="1"/>
  <c r="CN511" i="1"/>
  <c r="CM511" i="1"/>
  <c r="CI511" i="1"/>
  <c r="CH511" i="1"/>
  <c r="F511" i="1"/>
  <c r="E511" i="1"/>
  <c r="C511" i="1"/>
  <c r="CJ511" i="1" s="1"/>
  <c r="DN510" i="1"/>
  <c r="DM510" i="1"/>
  <c r="DL510" i="1"/>
  <c r="DK510" i="1"/>
  <c r="DJ510" i="1"/>
  <c r="DI510" i="1"/>
  <c r="DH510" i="1"/>
  <c r="DG510" i="1"/>
  <c r="DF510" i="1"/>
  <c r="DE510" i="1"/>
  <c r="DD510" i="1"/>
  <c r="DC510" i="1"/>
  <c r="DB510" i="1"/>
  <c r="DA510" i="1"/>
  <c r="CZ510" i="1"/>
  <c r="CY510" i="1"/>
  <c r="CX510" i="1"/>
  <c r="CW510" i="1"/>
  <c r="CV510" i="1"/>
  <c r="CU510" i="1"/>
  <c r="CT510" i="1"/>
  <c r="CS510" i="1"/>
  <c r="CR510" i="1"/>
  <c r="CQ510" i="1"/>
  <c r="CP510" i="1"/>
  <c r="CO510" i="1"/>
  <c r="CN510" i="1"/>
  <c r="CM510" i="1"/>
  <c r="CI510" i="1"/>
  <c r="CH510" i="1"/>
  <c r="F510" i="1"/>
  <c r="E510" i="1"/>
  <c r="C510" i="1"/>
  <c r="CJ510" i="1" s="1"/>
  <c r="DN509" i="1"/>
  <c r="DM509" i="1"/>
  <c r="DL509" i="1"/>
  <c r="DK509" i="1"/>
  <c r="DJ509" i="1"/>
  <c r="DI509" i="1"/>
  <c r="DH509" i="1"/>
  <c r="DG509" i="1"/>
  <c r="DF509" i="1"/>
  <c r="DE509" i="1"/>
  <c r="DD509" i="1"/>
  <c r="DC509" i="1"/>
  <c r="DB509" i="1"/>
  <c r="DA509" i="1"/>
  <c r="CZ509" i="1"/>
  <c r="CY509" i="1"/>
  <c r="CX509" i="1"/>
  <c r="CW509" i="1"/>
  <c r="CV509" i="1"/>
  <c r="CU509" i="1"/>
  <c r="CT509" i="1"/>
  <c r="CS509" i="1"/>
  <c r="CR509" i="1"/>
  <c r="CQ509" i="1"/>
  <c r="CP509" i="1"/>
  <c r="CO509" i="1"/>
  <c r="CN509" i="1"/>
  <c r="CM509" i="1"/>
  <c r="CJ509" i="1"/>
  <c r="CI509" i="1"/>
  <c r="CH509" i="1"/>
  <c r="G509" i="1"/>
  <c r="F509" i="1"/>
  <c r="E509" i="1"/>
  <c r="C509" i="1"/>
  <c r="DN508" i="1"/>
  <c r="DM508" i="1"/>
  <c r="DL508" i="1"/>
  <c r="DK508" i="1"/>
  <c r="DJ508" i="1"/>
  <c r="DI508" i="1"/>
  <c r="DH508" i="1"/>
  <c r="DG508" i="1"/>
  <c r="DF508" i="1"/>
  <c r="DE508" i="1"/>
  <c r="DD508" i="1"/>
  <c r="DC508" i="1"/>
  <c r="DB508" i="1"/>
  <c r="DA508" i="1"/>
  <c r="CZ508" i="1"/>
  <c r="CY508" i="1"/>
  <c r="CX508" i="1"/>
  <c r="CW508" i="1"/>
  <c r="CV508" i="1"/>
  <c r="CU508" i="1"/>
  <c r="CT508" i="1"/>
  <c r="CS508" i="1"/>
  <c r="CR508" i="1"/>
  <c r="CQ508" i="1"/>
  <c r="CP508" i="1"/>
  <c r="CO508" i="1"/>
  <c r="CN508" i="1"/>
  <c r="CM508" i="1"/>
  <c r="CI508" i="1"/>
  <c r="CH508" i="1"/>
  <c r="F508" i="1"/>
  <c r="E508" i="1"/>
  <c r="C508" i="1"/>
  <c r="CJ508" i="1" s="1"/>
  <c r="DN507" i="1"/>
  <c r="DM507" i="1"/>
  <c r="DL507" i="1"/>
  <c r="DK507" i="1"/>
  <c r="DJ507" i="1"/>
  <c r="DI507" i="1"/>
  <c r="DH507" i="1"/>
  <c r="DG507" i="1"/>
  <c r="DF507" i="1"/>
  <c r="DE507" i="1"/>
  <c r="DD507" i="1"/>
  <c r="DC507" i="1"/>
  <c r="DB507" i="1"/>
  <c r="DA507" i="1"/>
  <c r="CZ507" i="1"/>
  <c r="CY507" i="1"/>
  <c r="CX507" i="1"/>
  <c r="CW507" i="1"/>
  <c r="CV507" i="1"/>
  <c r="CU507" i="1"/>
  <c r="CT507" i="1"/>
  <c r="CS507" i="1"/>
  <c r="CR507" i="1"/>
  <c r="CQ507" i="1"/>
  <c r="CP507" i="1"/>
  <c r="CO507" i="1"/>
  <c r="CN507" i="1"/>
  <c r="CM507" i="1"/>
  <c r="CI507" i="1"/>
  <c r="CH507" i="1"/>
  <c r="F507" i="1"/>
  <c r="E507" i="1"/>
  <c r="C507" i="1"/>
  <c r="CJ507" i="1" s="1"/>
  <c r="DN506" i="1"/>
  <c r="DM506" i="1"/>
  <c r="DL506" i="1"/>
  <c r="DK506" i="1"/>
  <c r="DJ506" i="1"/>
  <c r="DI506" i="1"/>
  <c r="DH506" i="1"/>
  <c r="DG506" i="1"/>
  <c r="DF506" i="1"/>
  <c r="DE506" i="1"/>
  <c r="DD506" i="1"/>
  <c r="DC506" i="1"/>
  <c r="DB506" i="1"/>
  <c r="DA506" i="1"/>
  <c r="CZ506" i="1"/>
  <c r="CY506" i="1"/>
  <c r="CX506" i="1"/>
  <c r="CW506" i="1"/>
  <c r="CV506" i="1"/>
  <c r="CU506" i="1"/>
  <c r="CT506" i="1"/>
  <c r="CS506" i="1"/>
  <c r="CR506" i="1"/>
  <c r="CQ506" i="1"/>
  <c r="CP506" i="1"/>
  <c r="CO506" i="1"/>
  <c r="CN506" i="1"/>
  <c r="CM506" i="1"/>
  <c r="CI506" i="1"/>
  <c r="CH506" i="1"/>
  <c r="F506" i="1"/>
  <c r="E506" i="1"/>
  <c r="C506" i="1"/>
  <c r="CJ506" i="1" s="1"/>
  <c r="DN505" i="1"/>
  <c r="DM505" i="1"/>
  <c r="DL505" i="1"/>
  <c r="DK505" i="1"/>
  <c r="DJ505" i="1"/>
  <c r="DI505" i="1"/>
  <c r="DH505" i="1"/>
  <c r="DG505" i="1"/>
  <c r="DF505" i="1"/>
  <c r="DE505" i="1"/>
  <c r="DD505" i="1"/>
  <c r="DC505" i="1"/>
  <c r="DB505" i="1"/>
  <c r="DA505" i="1"/>
  <c r="CZ505" i="1"/>
  <c r="CY505" i="1"/>
  <c r="CX505" i="1"/>
  <c r="CW505" i="1"/>
  <c r="CV505" i="1"/>
  <c r="CU505" i="1"/>
  <c r="CT505" i="1"/>
  <c r="CS505" i="1"/>
  <c r="CR505" i="1"/>
  <c r="CQ505" i="1"/>
  <c r="CP505" i="1"/>
  <c r="CO505" i="1"/>
  <c r="CN505" i="1"/>
  <c r="CM505" i="1"/>
  <c r="CJ505" i="1"/>
  <c r="CI505" i="1"/>
  <c r="CH505" i="1"/>
  <c r="G505" i="1"/>
  <c r="F505" i="1"/>
  <c r="E505" i="1"/>
  <c r="C505" i="1"/>
  <c r="DN504" i="1"/>
  <c r="DM504" i="1"/>
  <c r="DL504" i="1"/>
  <c r="DK504" i="1"/>
  <c r="DJ504" i="1"/>
  <c r="DI504" i="1"/>
  <c r="DH504" i="1"/>
  <c r="DG504" i="1"/>
  <c r="DF504" i="1"/>
  <c r="DE504" i="1"/>
  <c r="DD504" i="1"/>
  <c r="DC504" i="1"/>
  <c r="DB504" i="1"/>
  <c r="DA504" i="1"/>
  <c r="CZ504" i="1"/>
  <c r="CY504" i="1"/>
  <c r="CX504" i="1"/>
  <c r="CW504" i="1"/>
  <c r="CV504" i="1"/>
  <c r="CU504" i="1"/>
  <c r="CT504" i="1"/>
  <c r="CS504" i="1"/>
  <c r="CR504" i="1"/>
  <c r="CQ504" i="1"/>
  <c r="CP504" i="1"/>
  <c r="CO504" i="1"/>
  <c r="CN504" i="1"/>
  <c r="CM504" i="1"/>
  <c r="CI504" i="1"/>
  <c r="CH504" i="1"/>
  <c r="F504" i="1"/>
  <c r="E504" i="1"/>
  <c r="C504" i="1"/>
  <c r="CJ504" i="1" s="1"/>
  <c r="DN503" i="1"/>
  <c r="DM503" i="1"/>
  <c r="DL503" i="1"/>
  <c r="DK503" i="1"/>
  <c r="DJ503" i="1"/>
  <c r="DI503" i="1"/>
  <c r="DH503" i="1"/>
  <c r="DG503" i="1"/>
  <c r="DF503" i="1"/>
  <c r="DE503" i="1"/>
  <c r="DD503" i="1"/>
  <c r="DC503" i="1"/>
  <c r="DB503" i="1"/>
  <c r="DA503" i="1"/>
  <c r="CZ503" i="1"/>
  <c r="CY503" i="1"/>
  <c r="CX503" i="1"/>
  <c r="CW503" i="1"/>
  <c r="CV503" i="1"/>
  <c r="CU503" i="1"/>
  <c r="CT503" i="1"/>
  <c r="CS503" i="1"/>
  <c r="CR503" i="1"/>
  <c r="CQ503" i="1"/>
  <c r="CP503" i="1"/>
  <c r="CO503" i="1"/>
  <c r="CN503" i="1"/>
  <c r="CM503" i="1"/>
  <c r="CI503" i="1"/>
  <c r="CH503" i="1"/>
  <c r="F503" i="1"/>
  <c r="E503" i="1"/>
  <c r="C503" i="1"/>
  <c r="CJ503" i="1" s="1"/>
  <c r="DN502" i="1"/>
  <c r="DM502" i="1"/>
  <c r="DL502" i="1"/>
  <c r="DK502" i="1"/>
  <c r="DJ502" i="1"/>
  <c r="DI502" i="1"/>
  <c r="DH502" i="1"/>
  <c r="DG502" i="1"/>
  <c r="DF502" i="1"/>
  <c r="DE502" i="1"/>
  <c r="DD502" i="1"/>
  <c r="DC502" i="1"/>
  <c r="DB502" i="1"/>
  <c r="DA502" i="1"/>
  <c r="CZ502" i="1"/>
  <c r="CY502" i="1"/>
  <c r="CX502" i="1"/>
  <c r="CW502" i="1"/>
  <c r="CV502" i="1"/>
  <c r="CU502" i="1"/>
  <c r="CT502" i="1"/>
  <c r="CS502" i="1"/>
  <c r="CR502" i="1"/>
  <c r="CQ502" i="1"/>
  <c r="CP502" i="1"/>
  <c r="CO502" i="1"/>
  <c r="CN502" i="1"/>
  <c r="CM502" i="1"/>
  <c r="CJ502" i="1"/>
  <c r="CI502" i="1"/>
  <c r="CH502" i="1"/>
  <c r="F502" i="1"/>
  <c r="E502" i="1"/>
  <c r="C502" i="1"/>
  <c r="DN501" i="1"/>
  <c r="DM501" i="1"/>
  <c r="DL501" i="1"/>
  <c r="DK501" i="1"/>
  <c r="DJ501" i="1"/>
  <c r="DI501" i="1"/>
  <c r="DH501" i="1"/>
  <c r="DG501" i="1"/>
  <c r="DF501" i="1"/>
  <c r="DE501" i="1"/>
  <c r="DD501" i="1"/>
  <c r="DC501" i="1"/>
  <c r="DB501" i="1"/>
  <c r="DA501" i="1"/>
  <c r="CZ501" i="1"/>
  <c r="CY501" i="1"/>
  <c r="CX501" i="1"/>
  <c r="CW501" i="1"/>
  <c r="CV501" i="1"/>
  <c r="CU501" i="1"/>
  <c r="CT501" i="1"/>
  <c r="CS501" i="1"/>
  <c r="CR501" i="1"/>
  <c r="CQ501" i="1"/>
  <c r="CP501" i="1"/>
  <c r="CO501" i="1"/>
  <c r="CN501" i="1"/>
  <c r="CM501" i="1"/>
  <c r="CJ501" i="1"/>
  <c r="CI501" i="1"/>
  <c r="CH501" i="1"/>
  <c r="G501" i="1"/>
  <c r="F501" i="1"/>
  <c r="E501" i="1"/>
  <c r="C501" i="1"/>
  <c r="DN500" i="1"/>
  <c r="DM500" i="1"/>
  <c r="DL500" i="1"/>
  <c r="DK500" i="1"/>
  <c r="DJ500" i="1"/>
  <c r="DI500" i="1"/>
  <c r="DH500" i="1"/>
  <c r="DG500" i="1"/>
  <c r="DF500" i="1"/>
  <c r="DE500" i="1"/>
  <c r="DD500" i="1"/>
  <c r="DC500" i="1"/>
  <c r="DB500" i="1"/>
  <c r="DA500" i="1"/>
  <c r="CZ500" i="1"/>
  <c r="CY500" i="1"/>
  <c r="CX500" i="1"/>
  <c r="CW500" i="1"/>
  <c r="CV500" i="1"/>
  <c r="CU500" i="1"/>
  <c r="CT500" i="1"/>
  <c r="CS500" i="1"/>
  <c r="CR500" i="1"/>
  <c r="CQ500" i="1"/>
  <c r="CP500" i="1"/>
  <c r="CO500" i="1"/>
  <c r="CN500" i="1"/>
  <c r="CM500" i="1"/>
  <c r="CI500" i="1"/>
  <c r="CH500" i="1"/>
  <c r="F500" i="1"/>
  <c r="E500" i="1"/>
  <c r="C500" i="1"/>
  <c r="CJ500" i="1" s="1"/>
  <c r="DN499" i="1"/>
  <c r="DM499" i="1"/>
  <c r="DL499" i="1"/>
  <c r="DK499" i="1"/>
  <c r="DJ499" i="1"/>
  <c r="DI499" i="1"/>
  <c r="DH499" i="1"/>
  <c r="DG499" i="1"/>
  <c r="DF499" i="1"/>
  <c r="DE499" i="1"/>
  <c r="DD499" i="1"/>
  <c r="DC499" i="1"/>
  <c r="DB499" i="1"/>
  <c r="DA499" i="1"/>
  <c r="CZ499" i="1"/>
  <c r="CY499" i="1"/>
  <c r="CX499" i="1"/>
  <c r="CW499" i="1"/>
  <c r="CV499" i="1"/>
  <c r="CU499" i="1"/>
  <c r="CT499" i="1"/>
  <c r="CS499" i="1"/>
  <c r="CR499" i="1"/>
  <c r="CQ499" i="1"/>
  <c r="CP499" i="1"/>
  <c r="CO499" i="1"/>
  <c r="CN499" i="1"/>
  <c r="CM499" i="1"/>
  <c r="CI499" i="1"/>
  <c r="CH499" i="1"/>
  <c r="F499" i="1"/>
  <c r="E499" i="1"/>
  <c r="C499" i="1"/>
  <c r="CJ499" i="1" s="1"/>
  <c r="DN498" i="1"/>
  <c r="DM498" i="1"/>
  <c r="DL498" i="1"/>
  <c r="DK498" i="1"/>
  <c r="DJ498" i="1"/>
  <c r="DI498" i="1"/>
  <c r="DH498" i="1"/>
  <c r="DG498" i="1"/>
  <c r="DF498" i="1"/>
  <c r="DE498" i="1"/>
  <c r="DD498" i="1"/>
  <c r="DC498" i="1"/>
  <c r="DB498" i="1"/>
  <c r="DA498" i="1"/>
  <c r="CZ498" i="1"/>
  <c r="CY498" i="1"/>
  <c r="CX498" i="1"/>
  <c r="CW498" i="1"/>
  <c r="CV498" i="1"/>
  <c r="CU498" i="1"/>
  <c r="CT498" i="1"/>
  <c r="CS498" i="1"/>
  <c r="CR498" i="1"/>
  <c r="CQ498" i="1"/>
  <c r="CP498" i="1"/>
  <c r="CO498" i="1"/>
  <c r="CN498" i="1"/>
  <c r="CM498" i="1"/>
  <c r="CJ498" i="1"/>
  <c r="CI498" i="1"/>
  <c r="CH498" i="1"/>
  <c r="F498" i="1"/>
  <c r="E498" i="1"/>
  <c r="C498" i="1"/>
  <c r="DN497" i="1"/>
  <c r="DM497" i="1"/>
  <c r="DL497" i="1"/>
  <c r="DK497" i="1"/>
  <c r="DJ497" i="1"/>
  <c r="DI497" i="1"/>
  <c r="DH497" i="1"/>
  <c r="DG497" i="1"/>
  <c r="DF497" i="1"/>
  <c r="DE497" i="1"/>
  <c r="DD497" i="1"/>
  <c r="DC497" i="1"/>
  <c r="DB497" i="1"/>
  <c r="DA497" i="1"/>
  <c r="CZ497" i="1"/>
  <c r="CY497" i="1"/>
  <c r="CX497" i="1"/>
  <c r="CW497" i="1"/>
  <c r="CV497" i="1"/>
  <c r="CU497" i="1"/>
  <c r="CT497" i="1"/>
  <c r="CS497" i="1"/>
  <c r="CR497" i="1"/>
  <c r="CQ497" i="1"/>
  <c r="CP497" i="1"/>
  <c r="CO497" i="1"/>
  <c r="CN497" i="1"/>
  <c r="CM497" i="1"/>
  <c r="CI497" i="1"/>
  <c r="CH497" i="1"/>
  <c r="F497" i="1"/>
  <c r="E497" i="1"/>
  <c r="C497" i="1"/>
  <c r="CJ497" i="1" s="1"/>
  <c r="DN496" i="1"/>
  <c r="DM496" i="1"/>
  <c r="DL496" i="1"/>
  <c r="DK496" i="1"/>
  <c r="DJ496" i="1"/>
  <c r="DI496" i="1"/>
  <c r="DH496" i="1"/>
  <c r="DG496" i="1"/>
  <c r="DF496" i="1"/>
  <c r="DE496" i="1"/>
  <c r="DD496" i="1"/>
  <c r="DC496" i="1"/>
  <c r="DB496" i="1"/>
  <c r="DA496" i="1"/>
  <c r="CZ496" i="1"/>
  <c r="CY496" i="1"/>
  <c r="CX496" i="1"/>
  <c r="CW496" i="1"/>
  <c r="CV496" i="1"/>
  <c r="CU496" i="1"/>
  <c r="CT496" i="1"/>
  <c r="CS496" i="1"/>
  <c r="CR496" i="1"/>
  <c r="CQ496" i="1"/>
  <c r="CP496" i="1"/>
  <c r="CO496" i="1"/>
  <c r="CN496" i="1"/>
  <c r="CM496" i="1"/>
  <c r="CI496" i="1"/>
  <c r="CH496" i="1"/>
  <c r="F496" i="1"/>
  <c r="E496" i="1"/>
  <c r="C496" i="1"/>
  <c r="CJ496" i="1" s="1"/>
  <c r="DN495" i="1"/>
  <c r="DM495" i="1"/>
  <c r="DL495" i="1"/>
  <c r="DK495" i="1"/>
  <c r="DJ495" i="1"/>
  <c r="DI495" i="1"/>
  <c r="DH495" i="1"/>
  <c r="DG495" i="1"/>
  <c r="DF495" i="1"/>
  <c r="DE495" i="1"/>
  <c r="DD495" i="1"/>
  <c r="DC495" i="1"/>
  <c r="DB495" i="1"/>
  <c r="DA495" i="1"/>
  <c r="CZ495" i="1"/>
  <c r="CY495" i="1"/>
  <c r="CX495" i="1"/>
  <c r="CW495" i="1"/>
  <c r="CV495" i="1"/>
  <c r="CU495" i="1"/>
  <c r="CT495" i="1"/>
  <c r="CS495" i="1"/>
  <c r="CR495" i="1"/>
  <c r="CQ495" i="1"/>
  <c r="CP495" i="1"/>
  <c r="CO495" i="1"/>
  <c r="CN495" i="1"/>
  <c r="CM495" i="1"/>
  <c r="CI495" i="1"/>
  <c r="CH495" i="1"/>
  <c r="F495" i="1"/>
  <c r="E495" i="1"/>
  <c r="C495" i="1"/>
  <c r="CJ495" i="1" s="1"/>
  <c r="DN494" i="1"/>
  <c r="DM494" i="1"/>
  <c r="DL494" i="1"/>
  <c r="DK494" i="1"/>
  <c r="DJ494" i="1"/>
  <c r="DI494" i="1"/>
  <c r="DH494" i="1"/>
  <c r="DG494" i="1"/>
  <c r="DF494" i="1"/>
  <c r="DE494" i="1"/>
  <c r="DD494" i="1"/>
  <c r="DC494" i="1"/>
  <c r="DB494" i="1"/>
  <c r="DA494" i="1"/>
  <c r="CZ494" i="1"/>
  <c r="CY494" i="1"/>
  <c r="CX494" i="1"/>
  <c r="CW494" i="1"/>
  <c r="CV494" i="1"/>
  <c r="CU494" i="1"/>
  <c r="CT494" i="1"/>
  <c r="CS494" i="1"/>
  <c r="CR494" i="1"/>
  <c r="CQ494" i="1"/>
  <c r="CP494" i="1"/>
  <c r="CO494" i="1"/>
  <c r="CN494" i="1"/>
  <c r="CM494" i="1"/>
  <c r="CJ494" i="1"/>
  <c r="CI494" i="1"/>
  <c r="CH494" i="1"/>
  <c r="F494" i="1"/>
  <c r="E494" i="1"/>
  <c r="C494" i="1"/>
  <c r="DN493" i="1"/>
  <c r="DM493" i="1"/>
  <c r="DL493" i="1"/>
  <c r="DK493" i="1"/>
  <c r="DJ493" i="1"/>
  <c r="DI493" i="1"/>
  <c r="DH493" i="1"/>
  <c r="DG493" i="1"/>
  <c r="DF493" i="1"/>
  <c r="DE493" i="1"/>
  <c r="DD493" i="1"/>
  <c r="DC493" i="1"/>
  <c r="DB493" i="1"/>
  <c r="DA493" i="1"/>
  <c r="CZ493" i="1"/>
  <c r="CY493" i="1"/>
  <c r="CX493" i="1"/>
  <c r="CW493" i="1"/>
  <c r="CV493" i="1"/>
  <c r="CU493" i="1"/>
  <c r="CT493" i="1"/>
  <c r="CS493" i="1"/>
  <c r="CR493" i="1"/>
  <c r="CQ493" i="1"/>
  <c r="CP493" i="1"/>
  <c r="CO493" i="1"/>
  <c r="CN493" i="1"/>
  <c r="CM493" i="1"/>
  <c r="CI493" i="1"/>
  <c r="CH493" i="1"/>
  <c r="G493" i="1"/>
  <c r="F493" i="1"/>
  <c r="E493" i="1"/>
  <c r="C493" i="1"/>
  <c r="CJ493" i="1" s="1"/>
  <c r="DN492" i="1"/>
  <c r="DM492" i="1"/>
  <c r="DL492" i="1"/>
  <c r="DK492" i="1"/>
  <c r="DJ492" i="1"/>
  <c r="DI492" i="1"/>
  <c r="DH492" i="1"/>
  <c r="DG492" i="1"/>
  <c r="DF492" i="1"/>
  <c r="DE492" i="1"/>
  <c r="DD492" i="1"/>
  <c r="DC492" i="1"/>
  <c r="DB492" i="1"/>
  <c r="DA492" i="1"/>
  <c r="CZ492" i="1"/>
  <c r="CY492" i="1"/>
  <c r="CX492" i="1"/>
  <c r="CW492" i="1"/>
  <c r="CV492" i="1"/>
  <c r="CU492" i="1"/>
  <c r="CT492" i="1"/>
  <c r="CS492" i="1"/>
  <c r="CR492" i="1"/>
  <c r="CQ492" i="1"/>
  <c r="CP492" i="1"/>
  <c r="CO492" i="1"/>
  <c r="CN492" i="1"/>
  <c r="CM492" i="1"/>
  <c r="CI492" i="1"/>
  <c r="CH492" i="1"/>
  <c r="G492" i="1"/>
  <c r="F492" i="1"/>
  <c r="E492" i="1"/>
  <c r="C492" i="1"/>
  <c r="CJ492" i="1" s="1"/>
  <c r="DN491" i="1"/>
  <c r="DM491" i="1"/>
  <c r="DL491" i="1"/>
  <c r="DK491" i="1"/>
  <c r="DJ491" i="1"/>
  <c r="DI491" i="1"/>
  <c r="DH491" i="1"/>
  <c r="DG491" i="1"/>
  <c r="DF491" i="1"/>
  <c r="DE491" i="1"/>
  <c r="DD491" i="1"/>
  <c r="DC491" i="1"/>
  <c r="DB491" i="1"/>
  <c r="DA491" i="1"/>
  <c r="CZ491" i="1"/>
  <c r="CY491" i="1"/>
  <c r="CX491" i="1"/>
  <c r="CW491" i="1"/>
  <c r="CV491" i="1"/>
  <c r="CU491" i="1"/>
  <c r="CT491" i="1"/>
  <c r="CS491" i="1"/>
  <c r="CR491" i="1"/>
  <c r="CQ491" i="1"/>
  <c r="CP491" i="1"/>
  <c r="CO491" i="1"/>
  <c r="CN491" i="1"/>
  <c r="CM491" i="1"/>
  <c r="CJ491" i="1"/>
  <c r="CI491" i="1"/>
  <c r="CH491" i="1"/>
  <c r="F491" i="1"/>
  <c r="E491" i="1"/>
  <c r="C491" i="1"/>
  <c r="DN490" i="1"/>
  <c r="DM490" i="1"/>
  <c r="DL490" i="1"/>
  <c r="DK490" i="1"/>
  <c r="DJ490" i="1"/>
  <c r="DI490" i="1"/>
  <c r="DH490" i="1"/>
  <c r="DG490" i="1"/>
  <c r="DF490" i="1"/>
  <c r="DE490" i="1"/>
  <c r="DD490" i="1"/>
  <c r="DC490" i="1"/>
  <c r="DB490" i="1"/>
  <c r="DA490" i="1"/>
  <c r="CZ490" i="1"/>
  <c r="CY490" i="1"/>
  <c r="CX490" i="1"/>
  <c r="CW490" i="1"/>
  <c r="CV490" i="1"/>
  <c r="CU490" i="1"/>
  <c r="CT490" i="1"/>
  <c r="CS490" i="1"/>
  <c r="CR490" i="1"/>
  <c r="CQ490" i="1"/>
  <c r="CP490" i="1"/>
  <c r="CO490" i="1"/>
  <c r="CN490" i="1"/>
  <c r="CM490" i="1"/>
  <c r="CI490" i="1"/>
  <c r="CH490" i="1"/>
  <c r="G490" i="1"/>
  <c r="F490" i="1"/>
  <c r="E490" i="1"/>
  <c r="C490" i="1"/>
  <c r="CJ490" i="1" s="1"/>
  <c r="DN489" i="1"/>
  <c r="DM489" i="1"/>
  <c r="DL489" i="1"/>
  <c r="DK489" i="1"/>
  <c r="DJ489" i="1"/>
  <c r="DI489" i="1"/>
  <c r="DH489" i="1"/>
  <c r="DG489" i="1"/>
  <c r="DF489" i="1"/>
  <c r="DE489" i="1"/>
  <c r="DD489" i="1"/>
  <c r="DC489" i="1"/>
  <c r="DB489" i="1"/>
  <c r="DA489" i="1"/>
  <c r="CZ489" i="1"/>
  <c r="CY489" i="1"/>
  <c r="CX489" i="1"/>
  <c r="CW489" i="1"/>
  <c r="CV489" i="1"/>
  <c r="CU489" i="1"/>
  <c r="CT489" i="1"/>
  <c r="CS489" i="1"/>
  <c r="CR489" i="1"/>
  <c r="CQ489" i="1"/>
  <c r="CP489" i="1"/>
  <c r="CO489" i="1"/>
  <c r="CN489" i="1"/>
  <c r="CM489" i="1"/>
  <c r="CI489" i="1"/>
  <c r="CH489" i="1"/>
  <c r="G489" i="1"/>
  <c r="F489" i="1"/>
  <c r="E489" i="1"/>
  <c r="C489" i="1"/>
  <c r="CJ489" i="1" s="1"/>
  <c r="DN488" i="1"/>
  <c r="DM488" i="1"/>
  <c r="DL488" i="1"/>
  <c r="DK488" i="1"/>
  <c r="DJ488" i="1"/>
  <c r="DI488" i="1"/>
  <c r="DH488" i="1"/>
  <c r="DG488" i="1"/>
  <c r="DF488" i="1"/>
  <c r="DE488" i="1"/>
  <c r="DD488" i="1"/>
  <c r="DC488" i="1"/>
  <c r="DB488" i="1"/>
  <c r="DA488" i="1"/>
  <c r="CZ488" i="1"/>
  <c r="CY488" i="1"/>
  <c r="CX488" i="1"/>
  <c r="CW488" i="1"/>
  <c r="CV488" i="1"/>
  <c r="CU488" i="1"/>
  <c r="CT488" i="1"/>
  <c r="CS488" i="1"/>
  <c r="CR488" i="1"/>
  <c r="CQ488" i="1"/>
  <c r="CP488" i="1"/>
  <c r="CO488" i="1"/>
  <c r="CN488" i="1"/>
  <c r="CM488" i="1"/>
  <c r="CJ488" i="1"/>
  <c r="CI488" i="1"/>
  <c r="CH488" i="1"/>
  <c r="G488" i="1"/>
  <c r="F488" i="1"/>
  <c r="E488" i="1"/>
  <c r="C488" i="1"/>
  <c r="DN487" i="1"/>
  <c r="DM487" i="1"/>
  <c r="DL487" i="1"/>
  <c r="DK487" i="1"/>
  <c r="DJ487" i="1"/>
  <c r="DI487" i="1"/>
  <c r="DH487" i="1"/>
  <c r="DG487" i="1"/>
  <c r="DF487" i="1"/>
  <c r="DE487" i="1"/>
  <c r="DD487" i="1"/>
  <c r="DC487" i="1"/>
  <c r="DB487" i="1"/>
  <c r="DA487" i="1"/>
  <c r="CZ487" i="1"/>
  <c r="CY487" i="1"/>
  <c r="CX487" i="1"/>
  <c r="CW487" i="1"/>
  <c r="CV487" i="1"/>
  <c r="CU487" i="1"/>
  <c r="CT487" i="1"/>
  <c r="CS487" i="1"/>
  <c r="CR487" i="1"/>
  <c r="CQ487" i="1"/>
  <c r="CP487" i="1"/>
  <c r="CO487" i="1"/>
  <c r="CN487" i="1"/>
  <c r="CM487" i="1"/>
  <c r="CI487" i="1"/>
  <c r="CH487" i="1"/>
  <c r="F487" i="1"/>
  <c r="E487" i="1"/>
  <c r="C487" i="1"/>
  <c r="CJ487" i="1" s="1"/>
  <c r="DN486" i="1"/>
  <c r="DM486" i="1"/>
  <c r="DL486" i="1"/>
  <c r="DK486" i="1"/>
  <c r="DJ486" i="1"/>
  <c r="DI486" i="1"/>
  <c r="DH486" i="1"/>
  <c r="DG486" i="1"/>
  <c r="DF486" i="1"/>
  <c r="DE486" i="1"/>
  <c r="DD486" i="1"/>
  <c r="DC486" i="1"/>
  <c r="DB486" i="1"/>
  <c r="DA486" i="1"/>
  <c r="CZ486" i="1"/>
  <c r="CY486" i="1"/>
  <c r="CX486" i="1"/>
  <c r="CW486" i="1"/>
  <c r="CV486" i="1"/>
  <c r="CU486" i="1"/>
  <c r="CT486" i="1"/>
  <c r="CS486" i="1"/>
  <c r="CR486" i="1"/>
  <c r="CQ486" i="1"/>
  <c r="CP486" i="1"/>
  <c r="CO486" i="1"/>
  <c r="CN486" i="1"/>
  <c r="CM486" i="1"/>
  <c r="CJ486" i="1"/>
  <c r="CI486" i="1"/>
  <c r="CH486" i="1"/>
  <c r="F486" i="1"/>
  <c r="E486" i="1"/>
  <c r="C486" i="1"/>
  <c r="DN485" i="1"/>
  <c r="DM485" i="1"/>
  <c r="DL485" i="1"/>
  <c r="DK485" i="1"/>
  <c r="DJ485" i="1"/>
  <c r="DI485" i="1"/>
  <c r="DH485" i="1"/>
  <c r="DG485" i="1"/>
  <c r="DF485" i="1"/>
  <c r="DE485" i="1"/>
  <c r="DD485" i="1"/>
  <c r="DC485" i="1"/>
  <c r="DB485" i="1"/>
  <c r="DA485" i="1"/>
  <c r="CZ485" i="1"/>
  <c r="CY485" i="1"/>
  <c r="CX485" i="1"/>
  <c r="CW485" i="1"/>
  <c r="CV485" i="1"/>
  <c r="CU485" i="1"/>
  <c r="CT485" i="1"/>
  <c r="CS485" i="1"/>
  <c r="CR485" i="1"/>
  <c r="CQ485" i="1"/>
  <c r="CP485" i="1"/>
  <c r="CO485" i="1"/>
  <c r="CN485" i="1"/>
  <c r="CM485" i="1"/>
  <c r="CJ485" i="1"/>
  <c r="CI485" i="1"/>
  <c r="CH485" i="1"/>
  <c r="F485" i="1"/>
  <c r="E485" i="1"/>
  <c r="C485" i="1"/>
  <c r="DN484" i="1"/>
  <c r="DM484" i="1"/>
  <c r="DL484" i="1"/>
  <c r="DK484" i="1"/>
  <c r="DJ484" i="1"/>
  <c r="DI484" i="1"/>
  <c r="DH484" i="1"/>
  <c r="DG484" i="1"/>
  <c r="DF484" i="1"/>
  <c r="DE484" i="1"/>
  <c r="DD484" i="1"/>
  <c r="DC484" i="1"/>
  <c r="DB484" i="1"/>
  <c r="DA484" i="1"/>
  <c r="CZ484" i="1"/>
  <c r="CY484" i="1"/>
  <c r="CX484" i="1"/>
  <c r="CW484" i="1"/>
  <c r="CV484" i="1"/>
  <c r="CU484" i="1"/>
  <c r="CT484" i="1"/>
  <c r="CS484" i="1"/>
  <c r="CR484" i="1"/>
  <c r="CQ484" i="1"/>
  <c r="CP484" i="1"/>
  <c r="CO484" i="1"/>
  <c r="CN484" i="1"/>
  <c r="CM484" i="1"/>
  <c r="CJ484" i="1"/>
  <c r="CI484" i="1"/>
  <c r="CH484" i="1"/>
  <c r="G484" i="1"/>
  <c r="F484" i="1"/>
  <c r="E484" i="1"/>
  <c r="C484" i="1"/>
  <c r="DN483" i="1"/>
  <c r="DM483" i="1"/>
  <c r="DL483" i="1"/>
  <c r="DK483" i="1"/>
  <c r="DJ483" i="1"/>
  <c r="DI483" i="1"/>
  <c r="DH483" i="1"/>
  <c r="DG483" i="1"/>
  <c r="DF483" i="1"/>
  <c r="DE483" i="1"/>
  <c r="DD483" i="1"/>
  <c r="DC483" i="1"/>
  <c r="DB483" i="1"/>
  <c r="DA483" i="1"/>
  <c r="CZ483" i="1"/>
  <c r="CY483" i="1"/>
  <c r="CX483" i="1"/>
  <c r="CW483" i="1"/>
  <c r="CV483" i="1"/>
  <c r="CU483" i="1"/>
  <c r="CT483" i="1"/>
  <c r="CS483" i="1"/>
  <c r="CR483" i="1"/>
  <c r="CQ483" i="1"/>
  <c r="CP483" i="1"/>
  <c r="CO483" i="1"/>
  <c r="CN483" i="1"/>
  <c r="CM483" i="1"/>
  <c r="CI483" i="1"/>
  <c r="CH483" i="1"/>
  <c r="F483" i="1"/>
  <c r="E483" i="1"/>
  <c r="C483" i="1"/>
  <c r="CJ483" i="1" s="1"/>
  <c r="DN482" i="1"/>
  <c r="DM482" i="1"/>
  <c r="DL482" i="1"/>
  <c r="DK482" i="1"/>
  <c r="DJ482" i="1"/>
  <c r="DI482" i="1"/>
  <c r="DH482" i="1"/>
  <c r="DG482" i="1"/>
  <c r="DF482" i="1"/>
  <c r="DE482" i="1"/>
  <c r="DD482" i="1"/>
  <c r="DC482" i="1"/>
  <c r="DB482" i="1"/>
  <c r="DA482" i="1"/>
  <c r="CZ482" i="1"/>
  <c r="CY482" i="1"/>
  <c r="CX482" i="1"/>
  <c r="CW482" i="1"/>
  <c r="CV482" i="1"/>
  <c r="CU482" i="1"/>
  <c r="CT482" i="1"/>
  <c r="CS482" i="1"/>
  <c r="CR482" i="1"/>
  <c r="CQ482" i="1"/>
  <c r="CP482" i="1"/>
  <c r="CO482" i="1"/>
  <c r="CN482" i="1"/>
  <c r="CM482" i="1"/>
  <c r="CI482" i="1"/>
  <c r="CH482" i="1"/>
  <c r="G482" i="1"/>
  <c r="F482" i="1"/>
  <c r="E482" i="1"/>
  <c r="C482" i="1"/>
  <c r="CJ482" i="1" s="1"/>
  <c r="DN481" i="1"/>
  <c r="DM481" i="1"/>
  <c r="DL481" i="1"/>
  <c r="DK481" i="1"/>
  <c r="DJ481" i="1"/>
  <c r="DI481" i="1"/>
  <c r="DH481" i="1"/>
  <c r="DG481" i="1"/>
  <c r="DF481" i="1"/>
  <c r="DE481" i="1"/>
  <c r="DD481" i="1"/>
  <c r="DC481" i="1"/>
  <c r="DB481" i="1"/>
  <c r="DA481" i="1"/>
  <c r="CZ481" i="1"/>
  <c r="CY481" i="1"/>
  <c r="CX481" i="1"/>
  <c r="CW481" i="1"/>
  <c r="CV481" i="1"/>
  <c r="CU481" i="1"/>
  <c r="CT481" i="1"/>
  <c r="CS481" i="1"/>
  <c r="CR481" i="1"/>
  <c r="CQ481" i="1"/>
  <c r="CP481" i="1"/>
  <c r="CO481" i="1"/>
  <c r="CN481" i="1"/>
  <c r="CM481" i="1"/>
  <c r="CJ481" i="1"/>
  <c r="CI481" i="1"/>
  <c r="CH481" i="1"/>
  <c r="G481" i="1"/>
  <c r="F481" i="1"/>
  <c r="E481" i="1"/>
  <c r="C481" i="1"/>
  <c r="DN480" i="1"/>
  <c r="DM480" i="1"/>
  <c r="DL480" i="1"/>
  <c r="DK480" i="1"/>
  <c r="DJ480" i="1"/>
  <c r="DI480" i="1"/>
  <c r="DH480" i="1"/>
  <c r="DG480" i="1"/>
  <c r="DF480" i="1"/>
  <c r="DE480" i="1"/>
  <c r="DD480" i="1"/>
  <c r="DC480" i="1"/>
  <c r="DB480" i="1"/>
  <c r="DA480" i="1"/>
  <c r="CZ480" i="1"/>
  <c r="CY480" i="1"/>
  <c r="CX480" i="1"/>
  <c r="CW480" i="1"/>
  <c r="CV480" i="1"/>
  <c r="CU480" i="1"/>
  <c r="CT480" i="1"/>
  <c r="CS480" i="1"/>
  <c r="CR480" i="1"/>
  <c r="CQ480" i="1"/>
  <c r="CP480" i="1"/>
  <c r="CO480" i="1"/>
  <c r="CN480" i="1"/>
  <c r="CM480" i="1"/>
  <c r="CJ480" i="1"/>
  <c r="CI480" i="1"/>
  <c r="CH480" i="1"/>
  <c r="G480" i="1"/>
  <c r="F480" i="1"/>
  <c r="E480" i="1"/>
  <c r="C480" i="1"/>
  <c r="DN479" i="1"/>
  <c r="DM479" i="1"/>
  <c r="DL479" i="1"/>
  <c r="DK479" i="1"/>
  <c r="DJ479" i="1"/>
  <c r="DI479" i="1"/>
  <c r="DH479" i="1"/>
  <c r="DG479" i="1"/>
  <c r="DF479" i="1"/>
  <c r="DE479" i="1"/>
  <c r="DD479" i="1"/>
  <c r="DC479" i="1"/>
  <c r="DB479" i="1"/>
  <c r="DA479" i="1"/>
  <c r="CZ479" i="1"/>
  <c r="CY479" i="1"/>
  <c r="CX479" i="1"/>
  <c r="CW479" i="1"/>
  <c r="CV479" i="1"/>
  <c r="CU479" i="1"/>
  <c r="CT479" i="1"/>
  <c r="CS479" i="1"/>
  <c r="CR479" i="1"/>
  <c r="CQ479" i="1"/>
  <c r="CP479" i="1"/>
  <c r="CO479" i="1"/>
  <c r="CN479" i="1"/>
  <c r="CM479" i="1"/>
  <c r="CJ479" i="1"/>
  <c r="CI479" i="1"/>
  <c r="CH479" i="1"/>
  <c r="F479" i="1"/>
  <c r="E479" i="1"/>
  <c r="C479" i="1"/>
  <c r="DN478" i="1"/>
  <c r="DM478" i="1"/>
  <c r="DL478" i="1"/>
  <c r="DK478" i="1"/>
  <c r="DJ478" i="1"/>
  <c r="DI478" i="1"/>
  <c r="DH478" i="1"/>
  <c r="DG478" i="1"/>
  <c r="DF478" i="1"/>
  <c r="DE478" i="1"/>
  <c r="DD478" i="1"/>
  <c r="DC478" i="1"/>
  <c r="DB478" i="1"/>
  <c r="DA478" i="1"/>
  <c r="CZ478" i="1"/>
  <c r="CY478" i="1"/>
  <c r="CX478" i="1"/>
  <c r="CW478" i="1"/>
  <c r="CV478" i="1"/>
  <c r="CU478" i="1"/>
  <c r="CT478" i="1"/>
  <c r="CS478" i="1"/>
  <c r="CR478" i="1"/>
  <c r="CQ478" i="1"/>
  <c r="CP478" i="1"/>
  <c r="CO478" i="1"/>
  <c r="CN478" i="1"/>
  <c r="CM478" i="1"/>
  <c r="CI478" i="1"/>
  <c r="CH478" i="1"/>
  <c r="F478" i="1"/>
  <c r="E478" i="1"/>
  <c r="C478" i="1"/>
  <c r="DN477" i="1"/>
  <c r="DM477" i="1"/>
  <c r="DL477" i="1"/>
  <c r="DK477" i="1"/>
  <c r="DJ477" i="1"/>
  <c r="DI477" i="1"/>
  <c r="DH477" i="1"/>
  <c r="DG477" i="1"/>
  <c r="DF477" i="1"/>
  <c r="DE477" i="1"/>
  <c r="DD477" i="1"/>
  <c r="DC477" i="1"/>
  <c r="DB477" i="1"/>
  <c r="DA477" i="1"/>
  <c r="CZ477" i="1"/>
  <c r="CY477" i="1"/>
  <c r="CX477" i="1"/>
  <c r="CW477" i="1"/>
  <c r="CV477" i="1"/>
  <c r="CU477" i="1"/>
  <c r="CT477" i="1"/>
  <c r="CS477" i="1"/>
  <c r="CR477" i="1"/>
  <c r="CQ477" i="1"/>
  <c r="CP477" i="1"/>
  <c r="CO477" i="1"/>
  <c r="CN477" i="1"/>
  <c r="CM477" i="1"/>
  <c r="CI477" i="1"/>
  <c r="CH477" i="1"/>
  <c r="F477" i="1"/>
  <c r="E477" i="1"/>
  <c r="C477" i="1"/>
  <c r="DN476" i="1"/>
  <c r="DM476" i="1"/>
  <c r="DL476" i="1"/>
  <c r="DK476" i="1"/>
  <c r="DJ476" i="1"/>
  <c r="DI476" i="1"/>
  <c r="DH476" i="1"/>
  <c r="DG476" i="1"/>
  <c r="DF476" i="1"/>
  <c r="DE476" i="1"/>
  <c r="DD476" i="1"/>
  <c r="DC476" i="1"/>
  <c r="DB476" i="1"/>
  <c r="DA476" i="1"/>
  <c r="CZ476" i="1"/>
  <c r="CY476" i="1"/>
  <c r="CX476" i="1"/>
  <c r="CW476" i="1"/>
  <c r="CV476" i="1"/>
  <c r="CU476" i="1"/>
  <c r="CT476" i="1"/>
  <c r="CS476" i="1"/>
  <c r="CR476" i="1"/>
  <c r="CQ476" i="1"/>
  <c r="CP476" i="1"/>
  <c r="CO476" i="1"/>
  <c r="CN476" i="1"/>
  <c r="CM476" i="1"/>
  <c r="CI476" i="1"/>
  <c r="CH476" i="1"/>
  <c r="F476" i="1"/>
  <c r="E476" i="1"/>
  <c r="C476" i="1"/>
  <c r="CJ476" i="1" s="1"/>
  <c r="DN475" i="1"/>
  <c r="DM475" i="1"/>
  <c r="DL475" i="1"/>
  <c r="DK475" i="1"/>
  <c r="DJ475" i="1"/>
  <c r="DI475" i="1"/>
  <c r="DH475" i="1"/>
  <c r="DG475" i="1"/>
  <c r="DF475" i="1"/>
  <c r="DE475" i="1"/>
  <c r="DD475" i="1"/>
  <c r="DC475" i="1"/>
  <c r="DB475" i="1"/>
  <c r="DA475" i="1"/>
  <c r="CZ475" i="1"/>
  <c r="CY475" i="1"/>
  <c r="CX475" i="1"/>
  <c r="CW475" i="1"/>
  <c r="CV475" i="1"/>
  <c r="CU475" i="1"/>
  <c r="CT475" i="1"/>
  <c r="CS475" i="1"/>
  <c r="CR475" i="1"/>
  <c r="CQ475" i="1"/>
  <c r="CP475" i="1"/>
  <c r="CO475" i="1"/>
  <c r="CN475" i="1"/>
  <c r="CM475" i="1"/>
  <c r="CJ475" i="1"/>
  <c r="CI475" i="1"/>
  <c r="CH475" i="1"/>
  <c r="F475" i="1"/>
  <c r="E475" i="1"/>
  <c r="C475" i="1"/>
  <c r="DN474" i="1"/>
  <c r="DM474" i="1"/>
  <c r="DL474" i="1"/>
  <c r="DK474" i="1"/>
  <c r="DJ474" i="1"/>
  <c r="DI474" i="1"/>
  <c r="DH474" i="1"/>
  <c r="DG474" i="1"/>
  <c r="DF474" i="1"/>
  <c r="DE474" i="1"/>
  <c r="DD474" i="1"/>
  <c r="DC474" i="1"/>
  <c r="DB474" i="1"/>
  <c r="DA474" i="1"/>
  <c r="CZ474" i="1"/>
  <c r="CY474" i="1"/>
  <c r="CX474" i="1"/>
  <c r="CW474" i="1"/>
  <c r="CV474" i="1"/>
  <c r="CU474" i="1"/>
  <c r="CT474" i="1"/>
  <c r="CS474" i="1"/>
  <c r="CR474" i="1"/>
  <c r="CQ474" i="1"/>
  <c r="CP474" i="1"/>
  <c r="CO474" i="1"/>
  <c r="CN474" i="1"/>
  <c r="CM474" i="1"/>
  <c r="CJ474" i="1"/>
  <c r="CI474" i="1"/>
  <c r="CH474" i="1"/>
  <c r="F474" i="1"/>
  <c r="E474" i="1"/>
  <c r="C474" i="1"/>
  <c r="DN473" i="1"/>
  <c r="DM473" i="1"/>
  <c r="DL473" i="1"/>
  <c r="DK473" i="1"/>
  <c r="DJ473" i="1"/>
  <c r="DI473" i="1"/>
  <c r="DH473" i="1"/>
  <c r="DG473" i="1"/>
  <c r="DF473" i="1"/>
  <c r="DE473" i="1"/>
  <c r="DD473" i="1"/>
  <c r="DC473" i="1"/>
  <c r="DB473" i="1"/>
  <c r="DA473" i="1"/>
  <c r="CZ473" i="1"/>
  <c r="CY473" i="1"/>
  <c r="CX473" i="1"/>
  <c r="CW473" i="1"/>
  <c r="CV473" i="1"/>
  <c r="CU473" i="1"/>
  <c r="CT473" i="1"/>
  <c r="CS473" i="1"/>
  <c r="CR473" i="1"/>
  <c r="CQ473" i="1"/>
  <c r="CP473" i="1"/>
  <c r="CO473" i="1"/>
  <c r="CN473" i="1"/>
  <c r="CM473" i="1"/>
  <c r="CJ473" i="1"/>
  <c r="CI473" i="1"/>
  <c r="CH473" i="1"/>
  <c r="F473" i="1"/>
  <c r="E473" i="1"/>
  <c r="C473" i="1"/>
  <c r="DN472" i="1"/>
  <c r="DM472" i="1"/>
  <c r="DL472" i="1"/>
  <c r="DK472" i="1"/>
  <c r="DJ472" i="1"/>
  <c r="DI472" i="1"/>
  <c r="DH472" i="1"/>
  <c r="DG472" i="1"/>
  <c r="DF472" i="1"/>
  <c r="DE472" i="1"/>
  <c r="DD472" i="1"/>
  <c r="DC472" i="1"/>
  <c r="DB472" i="1"/>
  <c r="DA472" i="1"/>
  <c r="CZ472" i="1"/>
  <c r="CY472" i="1"/>
  <c r="CX472" i="1"/>
  <c r="CW472" i="1"/>
  <c r="CV472" i="1"/>
  <c r="CU472" i="1"/>
  <c r="CT472" i="1"/>
  <c r="CS472" i="1"/>
  <c r="CR472" i="1"/>
  <c r="CQ472" i="1"/>
  <c r="CP472" i="1"/>
  <c r="CO472" i="1"/>
  <c r="CN472" i="1"/>
  <c r="CM472" i="1"/>
  <c r="CI472" i="1"/>
  <c r="CH472" i="1"/>
  <c r="F472" i="1"/>
  <c r="E472" i="1"/>
  <c r="C472" i="1"/>
  <c r="CJ472" i="1" s="1"/>
  <c r="DN471" i="1"/>
  <c r="DM471" i="1"/>
  <c r="DL471" i="1"/>
  <c r="DK471" i="1"/>
  <c r="DJ471" i="1"/>
  <c r="DI471" i="1"/>
  <c r="DH471" i="1"/>
  <c r="DG471" i="1"/>
  <c r="DF471" i="1"/>
  <c r="DE471" i="1"/>
  <c r="DD471" i="1"/>
  <c r="DC471" i="1"/>
  <c r="DB471" i="1"/>
  <c r="DA471" i="1"/>
  <c r="CZ471" i="1"/>
  <c r="CY471" i="1"/>
  <c r="CX471" i="1"/>
  <c r="CW471" i="1"/>
  <c r="CV471" i="1"/>
  <c r="CU471" i="1"/>
  <c r="CT471" i="1"/>
  <c r="CS471" i="1"/>
  <c r="CR471" i="1"/>
  <c r="CQ471" i="1"/>
  <c r="CP471" i="1"/>
  <c r="CO471" i="1"/>
  <c r="CN471" i="1"/>
  <c r="CM471" i="1"/>
  <c r="CJ471" i="1"/>
  <c r="CI471" i="1"/>
  <c r="CH471" i="1"/>
  <c r="F471" i="1"/>
  <c r="E471" i="1"/>
  <c r="C471" i="1"/>
  <c r="DN470" i="1"/>
  <c r="DM470" i="1"/>
  <c r="DL470" i="1"/>
  <c r="DK470" i="1"/>
  <c r="DJ470" i="1"/>
  <c r="DI470" i="1"/>
  <c r="DH470" i="1"/>
  <c r="DG470" i="1"/>
  <c r="DF470" i="1"/>
  <c r="DE470" i="1"/>
  <c r="DD470" i="1"/>
  <c r="DC470" i="1"/>
  <c r="DB470" i="1"/>
  <c r="DA470" i="1"/>
  <c r="CZ470" i="1"/>
  <c r="CY470" i="1"/>
  <c r="CX470" i="1"/>
  <c r="CW470" i="1"/>
  <c r="CV470" i="1"/>
  <c r="CU470" i="1"/>
  <c r="CT470" i="1"/>
  <c r="CS470" i="1"/>
  <c r="CR470" i="1"/>
  <c r="CQ470" i="1"/>
  <c r="CP470" i="1"/>
  <c r="CO470" i="1"/>
  <c r="CN470" i="1"/>
  <c r="CM470" i="1"/>
  <c r="CJ470" i="1"/>
  <c r="CI470" i="1"/>
  <c r="CH470" i="1"/>
  <c r="F470" i="1"/>
  <c r="E470" i="1"/>
  <c r="C470" i="1"/>
  <c r="DN469" i="1"/>
  <c r="DM469" i="1"/>
  <c r="DL469" i="1"/>
  <c r="DK469" i="1"/>
  <c r="DJ469" i="1"/>
  <c r="DI469" i="1"/>
  <c r="DH469" i="1"/>
  <c r="DG469" i="1"/>
  <c r="DF469" i="1"/>
  <c r="DE469" i="1"/>
  <c r="DD469" i="1"/>
  <c r="DC469" i="1"/>
  <c r="DB469" i="1"/>
  <c r="DA469" i="1"/>
  <c r="CZ469" i="1"/>
  <c r="CY469" i="1"/>
  <c r="CX469" i="1"/>
  <c r="CW469" i="1"/>
  <c r="CV469" i="1"/>
  <c r="CU469" i="1"/>
  <c r="CT469" i="1"/>
  <c r="CS469" i="1"/>
  <c r="CR469" i="1"/>
  <c r="CQ469" i="1"/>
  <c r="CP469" i="1"/>
  <c r="CO469" i="1"/>
  <c r="CN469" i="1"/>
  <c r="CM469" i="1"/>
  <c r="CJ469" i="1"/>
  <c r="CI469" i="1"/>
  <c r="CH469" i="1"/>
  <c r="G469" i="1"/>
  <c r="F469" i="1"/>
  <c r="E469" i="1"/>
  <c r="C469" i="1"/>
  <c r="DN468" i="1"/>
  <c r="DM468" i="1"/>
  <c r="DL468" i="1"/>
  <c r="DK468" i="1"/>
  <c r="DJ468" i="1"/>
  <c r="DI468" i="1"/>
  <c r="DH468" i="1"/>
  <c r="DG468" i="1"/>
  <c r="DF468" i="1"/>
  <c r="DE468" i="1"/>
  <c r="DD468" i="1"/>
  <c r="DC468" i="1"/>
  <c r="DB468" i="1"/>
  <c r="DA468" i="1"/>
  <c r="CZ468" i="1"/>
  <c r="CY468" i="1"/>
  <c r="CX468" i="1"/>
  <c r="CW468" i="1"/>
  <c r="CV468" i="1"/>
  <c r="CU468" i="1"/>
  <c r="CT468" i="1"/>
  <c r="CS468" i="1"/>
  <c r="CR468" i="1"/>
  <c r="CQ468" i="1"/>
  <c r="CP468" i="1"/>
  <c r="CO468" i="1"/>
  <c r="CN468" i="1"/>
  <c r="CM468" i="1"/>
  <c r="CJ468" i="1"/>
  <c r="CI468" i="1"/>
  <c r="CH468" i="1"/>
  <c r="G468" i="1"/>
  <c r="F468" i="1"/>
  <c r="E468" i="1"/>
  <c r="C468" i="1"/>
  <c r="DN467" i="1"/>
  <c r="DM467" i="1"/>
  <c r="DL467" i="1"/>
  <c r="DK467" i="1"/>
  <c r="DJ467" i="1"/>
  <c r="DI467" i="1"/>
  <c r="DH467" i="1"/>
  <c r="DG467" i="1"/>
  <c r="DF467" i="1"/>
  <c r="DE467" i="1"/>
  <c r="DD467" i="1"/>
  <c r="DC467" i="1"/>
  <c r="DB467" i="1"/>
  <c r="DA467" i="1"/>
  <c r="CZ467" i="1"/>
  <c r="CY467" i="1"/>
  <c r="CX467" i="1"/>
  <c r="CW467" i="1"/>
  <c r="CV467" i="1"/>
  <c r="CU467" i="1"/>
  <c r="CT467" i="1"/>
  <c r="CS467" i="1"/>
  <c r="CR467" i="1"/>
  <c r="CQ467" i="1"/>
  <c r="CP467" i="1"/>
  <c r="CO467" i="1"/>
  <c r="CN467" i="1"/>
  <c r="CM467" i="1"/>
  <c r="CJ467" i="1"/>
  <c r="CI467" i="1"/>
  <c r="CH467" i="1"/>
  <c r="F467" i="1"/>
  <c r="E467" i="1"/>
  <c r="C467" i="1"/>
  <c r="DN466" i="1"/>
  <c r="DM466" i="1"/>
  <c r="DL466" i="1"/>
  <c r="DK466" i="1"/>
  <c r="DJ466" i="1"/>
  <c r="DI466" i="1"/>
  <c r="DH466" i="1"/>
  <c r="DG466" i="1"/>
  <c r="DF466" i="1"/>
  <c r="DE466" i="1"/>
  <c r="DD466" i="1"/>
  <c r="DC466" i="1"/>
  <c r="DB466" i="1"/>
  <c r="DA466" i="1"/>
  <c r="CZ466" i="1"/>
  <c r="CY466" i="1"/>
  <c r="CX466" i="1"/>
  <c r="CW466" i="1"/>
  <c r="CV466" i="1"/>
  <c r="CU466" i="1"/>
  <c r="CT466" i="1"/>
  <c r="CS466" i="1"/>
  <c r="CR466" i="1"/>
  <c r="CQ466" i="1"/>
  <c r="CP466" i="1"/>
  <c r="CO466" i="1"/>
  <c r="CN466" i="1"/>
  <c r="CM466" i="1"/>
  <c r="CI466" i="1"/>
  <c r="CH466" i="1"/>
  <c r="G466" i="1"/>
  <c r="F466" i="1"/>
  <c r="E466" i="1"/>
  <c r="C466" i="1"/>
  <c r="CJ466" i="1" s="1"/>
  <c r="DN465" i="1"/>
  <c r="DM465" i="1"/>
  <c r="DL465" i="1"/>
  <c r="DK465" i="1"/>
  <c r="DJ465" i="1"/>
  <c r="DI465" i="1"/>
  <c r="DH465" i="1"/>
  <c r="DG465" i="1"/>
  <c r="DF465" i="1"/>
  <c r="DE465" i="1"/>
  <c r="DD465" i="1"/>
  <c r="DC465" i="1"/>
  <c r="DB465" i="1"/>
  <c r="DA465" i="1"/>
  <c r="CZ465" i="1"/>
  <c r="CY465" i="1"/>
  <c r="CX465" i="1"/>
  <c r="CW465" i="1"/>
  <c r="CV465" i="1"/>
  <c r="CU465" i="1"/>
  <c r="CT465" i="1"/>
  <c r="CS465" i="1"/>
  <c r="CR465" i="1"/>
  <c r="CQ465" i="1"/>
  <c r="CP465" i="1"/>
  <c r="CO465" i="1"/>
  <c r="CN465" i="1"/>
  <c r="CM465" i="1"/>
  <c r="CI465" i="1"/>
  <c r="CH465" i="1"/>
  <c r="F465" i="1"/>
  <c r="E465" i="1"/>
  <c r="C465" i="1"/>
  <c r="CJ465" i="1" s="1"/>
  <c r="DN464" i="1"/>
  <c r="DM464" i="1"/>
  <c r="DL464" i="1"/>
  <c r="DK464" i="1"/>
  <c r="DJ464" i="1"/>
  <c r="DI464" i="1"/>
  <c r="DH464" i="1"/>
  <c r="DG464" i="1"/>
  <c r="DF464" i="1"/>
  <c r="DE464" i="1"/>
  <c r="DD464" i="1"/>
  <c r="DC464" i="1"/>
  <c r="DB464" i="1"/>
  <c r="DA464" i="1"/>
  <c r="CZ464" i="1"/>
  <c r="CY464" i="1"/>
  <c r="CX464" i="1"/>
  <c r="CW464" i="1"/>
  <c r="CV464" i="1"/>
  <c r="CU464" i="1"/>
  <c r="CT464" i="1"/>
  <c r="CS464" i="1"/>
  <c r="CR464" i="1"/>
  <c r="CQ464" i="1"/>
  <c r="CP464" i="1"/>
  <c r="CO464" i="1"/>
  <c r="CN464" i="1"/>
  <c r="CM464" i="1"/>
  <c r="CI464" i="1"/>
  <c r="CH464" i="1"/>
  <c r="G464" i="1"/>
  <c r="F464" i="1"/>
  <c r="E464" i="1"/>
  <c r="C464" i="1"/>
  <c r="CJ464" i="1" s="1"/>
  <c r="DN463" i="1"/>
  <c r="DM463" i="1"/>
  <c r="DL463" i="1"/>
  <c r="DK463" i="1"/>
  <c r="DJ463" i="1"/>
  <c r="DI463" i="1"/>
  <c r="DH463" i="1"/>
  <c r="DG463" i="1"/>
  <c r="DF463" i="1"/>
  <c r="DE463" i="1"/>
  <c r="DD463" i="1"/>
  <c r="DC463" i="1"/>
  <c r="DB463" i="1"/>
  <c r="DA463" i="1"/>
  <c r="CZ463" i="1"/>
  <c r="CY463" i="1"/>
  <c r="CX463" i="1"/>
  <c r="CW463" i="1"/>
  <c r="CV463" i="1"/>
  <c r="CU463" i="1"/>
  <c r="CT463" i="1"/>
  <c r="CS463" i="1"/>
  <c r="CR463" i="1"/>
  <c r="CQ463" i="1"/>
  <c r="CP463" i="1"/>
  <c r="CO463" i="1"/>
  <c r="CN463" i="1"/>
  <c r="CM463" i="1"/>
  <c r="CI463" i="1"/>
  <c r="CH463" i="1"/>
  <c r="G463" i="1"/>
  <c r="F463" i="1"/>
  <c r="E463" i="1"/>
  <c r="C463" i="1"/>
  <c r="CJ463" i="1" s="1"/>
  <c r="DN462" i="1"/>
  <c r="DM462" i="1"/>
  <c r="DL462" i="1"/>
  <c r="DK462" i="1"/>
  <c r="DJ462" i="1"/>
  <c r="DI462" i="1"/>
  <c r="DH462" i="1"/>
  <c r="DG462" i="1"/>
  <c r="DF462" i="1"/>
  <c r="DE462" i="1"/>
  <c r="DD462" i="1"/>
  <c r="DC462" i="1"/>
  <c r="DB462" i="1"/>
  <c r="DA462" i="1"/>
  <c r="CZ462" i="1"/>
  <c r="CY462" i="1"/>
  <c r="CX462" i="1"/>
  <c r="CW462" i="1"/>
  <c r="CV462" i="1"/>
  <c r="CU462" i="1"/>
  <c r="CT462" i="1"/>
  <c r="CS462" i="1"/>
  <c r="CR462" i="1"/>
  <c r="CQ462" i="1"/>
  <c r="CP462" i="1"/>
  <c r="CO462" i="1"/>
  <c r="CN462" i="1"/>
  <c r="CM462" i="1"/>
  <c r="CI462" i="1"/>
  <c r="CH462" i="1"/>
  <c r="F462" i="1"/>
  <c r="E462" i="1"/>
  <c r="C462" i="1"/>
  <c r="CJ462" i="1" s="1"/>
  <c r="DN461" i="1"/>
  <c r="DM461" i="1"/>
  <c r="DL461" i="1"/>
  <c r="DK461" i="1"/>
  <c r="DJ461" i="1"/>
  <c r="DI461" i="1"/>
  <c r="DH461" i="1"/>
  <c r="DG461" i="1"/>
  <c r="DF461" i="1"/>
  <c r="DE461" i="1"/>
  <c r="DD461" i="1"/>
  <c r="DC461" i="1"/>
  <c r="DB461" i="1"/>
  <c r="DA461" i="1"/>
  <c r="CZ461" i="1"/>
  <c r="CY461" i="1"/>
  <c r="CX461" i="1"/>
  <c r="CW461" i="1"/>
  <c r="CV461" i="1"/>
  <c r="CU461" i="1"/>
  <c r="CT461" i="1"/>
  <c r="CS461" i="1"/>
  <c r="CR461" i="1"/>
  <c r="CQ461" i="1"/>
  <c r="CP461" i="1"/>
  <c r="CO461" i="1"/>
  <c r="CN461" i="1"/>
  <c r="CM461" i="1"/>
  <c r="CI461" i="1"/>
  <c r="CH461" i="1"/>
  <c r="F461" i="1"/>
  <c r="E461" i="1"/>
  <c r="C461" i="1"/>
  <c r="CJ461" i="1" s="1"/>
  <c r="DN460" i="1"/>
  <c r="DM460" i="1"/>
  <c r="DL460" i="1"/>
  <c r="DK460" i="1"/>
  <c r="DJ460" i="1"/>
  <c r="DI460" i="1"/>
  <c r="DH460" i="1"/>
  <c r="DG460" i="1"/>
  <c r="DF460" i="1"/>
  <c r="DE460" i="1"/>
  <c r="DD460" i="1"/>
  <c r="DC460" i="1"/>
  <c r="DB460" i="1"/>
  <c r="DA460" i="1"/>
  <c r="CZ460" i="1"/>
  <c r="CY460" i="1"/>
  <c r="CX460" i="1"/>
  <c r="CW460" i="1"/>
  <c r="CV460" i="1"/>
  <c r="CU460" i="1"/>
  <c r="CT460" i="1"/>
  <c r="CS460" i="1"/>
  <c r="CR460" i="1"/>
  <c r="CQ460" i="1"/>
  <c r="CP460" i="1"/>
  <c r="CO460" i="1"/>
  <c r="CN460" i="1"/>
  <c r="CM460" i="1"/>
  <c r="CJ460" i="1"/>
  <c r="CI460" i="1"/>
  <c r="CH460" i="1"/>
  <c r="G460" i="1"/>
  <c r="F460" i="1"/>
  <c r="E460" i="1"/>
  <c r="C460" i="1"/>
  <c r="DN459" i="1"/>
  <c r="DM459" i="1"/>
  <c r="DL459" i="1"/>
  <c r="DK459" i="1"/>
  <c r="DJ459" i="1"/>
  <c r="DI459" i="1"/>
  <c r="DH459" i="1"/>
  <c r="DG459" i="1"/>
  <c r="DF459" i="1"/>
  <c r="DE459" i="1"/>
  <c r="DD459" i="1"/>
  <c r="DC459" i="1"/>
  <c r="DB459" i="1"/>
  <c r="DA459" i="1"/>
  <c r="CZ459" i="1"/>
  <c r="CY459" i="1"/>
  <c r="CX459" i="1"/>
  <c r="CW459" i="1"/>
  <c r="CV459" i="1"/>
  <c r="CU459" i="1"/>
  <c r="CT459" i="1"/>
  <c r="CS459" i="1"/>
  <c r="CR459" i="1"/>
  <c r="CQ459" i="1"/>
  <c r="CP459" i="1"/>
  <c r="CO459" i="1"/>
  <c r="CN459" i="1"/>
  <c r="CM459" i="1"/>
  <c r="CI459" i="1"/>
  <c r="CH459" i="1"/>
  <c r="F459" i="1"/>
  <c r="E459" i="1"/>
  <c r="C459" i="1"/>
  <c r="CJ459" i="1" s="1"/>
  <c r="DN458" i="1"/>
  <c r="DM458" i="1"/>
  <c r="DL458" i="1"/>
  <c r="DK458" i="1"/>
  <c r="DJ458" i="1"/>
  <c r="DI458" i="1"/>
  <c r="DH458" i="1"/>
  <c r="DG458" i="1"/>
  <c r="DF458" i="1"/>
  <c r="DE458" i="1"/>
  <c r="DD458" i="1"/>
  <c r="DC458" i="1"/>
  <c r="DB458" i="1"/>
  <c r="DA458" i="1"/>
  <c r="CZ458" i="1"/>
  <c r="CY458" i="1"/>
  <c r="CX458" i="1"/>
  <c r="CW458" i="1"/>
  <c r="CV458" i="1"/>
  <c r="CU458" i="1"/>
  <c r="CT458" i="1"/>
  <c r="CS458" i="1"/>
  <c r="CR458" i="1"/>
  <c r="CQ458" i="1"/>
  <c r="CP458" i="1"/>
  <c r="CO458" i="1"/>
  <c r="CN458" i="1"/>
  <c r="CM458" i="1"/>
  <c r="CJ458" i="1"/>
  <c r="CI458" i="1"/>
  <c r="CH458" i="1"/>
  <c r="G458" i="1"/>
  <c r="F458" i="1"/>
  <c r="E458" i="1"/>
  <c r="C458" i="1"/>
  <c r="DN457" i="1"/>
  <c r="DM457" i="1"/>
  <c r="DL457" i="1"/>
  <c r="DK457" i="1"/>
  <c r="DJ457" i="1"/>
  <c r="DI457" i="1"/>
  <c r="DH457" i="1"/>
  <c r="DG457" i="1"/>
  <c r="DF457" i="1"/>
  <c r="DE457" i="1"/>
  <c r="DD457" i="1"/>
  <c r="DC457" i="1"/>
  <c r="DB457" i="1"/>
  <c r="DA457" i="1"/>
  <c r="CZ457" i="1"/>
  <c r="CY457" i="1"/>
  <c r="CX457" i="1"/>
  <c r="CW457" i="1"/>
  <c r="CV457" i="1"/>
  <c r="CU457" i="1"/>
  <c r="CT457" i="1"/>
  <c r="CS457" i="1"/>
  <c r="CR457" i="1"/>
  <c r="CQ457" i="1"/>
  <c r="CP457" i="1"/>
  <c r="CO457" i="1"/>
  <c r="CN457" i="1"/>
  <c r="CM457" i="1"/>
  <c r="CJ457" i="1"/>
  <c r="CI457" i="1"/>
  <c r="CH457" i="1"/>
  <c r="F457" i="1"/>
  <c r="E457" i="1"/>
  <c r="C457" i="1"/>
  <c r="DN456" i="1"/>
  <c r="DM456" i="1"/>
  <c r="DL456" i="1"/>
  <c r="DK456" i="1"/>
  <c r="DJ456" i="1"/>
  <c r="DI456" i="1"/>
  <c r="DH456" i="1"/>
  <c r="DG456" i="1"/>
  <c r="DF456" i="1"/>
  <c r="DE456" i="1"/>
  <c r="DD456" i="1"/>
  <c r="DC456" i="1"/>
  <c r="DB456" i="1"/>
  <c r="DA456" i="1"/>
  <c r="CZ456" i="1"/>
  <c r="CY456" i="1"/>
  <c r="CX456" i="1"/>
  <c r="CW456" i="1"/>
  <c r="CV456" i="1"/>
  <c r="CU456" i="1"/>
  <c r="CT456" i="1"/>
  <c r="CS456" i="1"/>
  <c r="CR456" i="1"/>
  <c r="CQ456" i="1"/>
  <c r="CP456" i="1"/>
  <c r="CO456" i="1"/>
  <c r="CN456" i="1"/>
  <c r="CM456" i="1"/>
  <c r="CI456" i="1"/>
  <c r="CH456" i="1"/>
  <c r="F456" i="1"/>
  <c r="E456" i="1"/>
  <c r="C456" i="1"/>
  <c r="CJ456" i="1" s="1"/>
  <c r="DN455" i="1"/>
  <c r="DM455" i="1"/>
  <c r="DL455" i="1"/>
  <c r="DK455" i="1"/>
  <c r="DJ455" i="1"/>
  <c r="DI455" i="1"/>
  <c r="DH455" i="1"/>
  <c r="DG455" i="1"/>
  <c r="DF455" i="1"/>
  <c r="DE455" i="1"/>
  <c r="DD455" i="1"/>
  <c r="DC455" i="1"/>
  <c r="DB455" i="1"/>
  <c r="DA455" i="1"/>
  <c r="CZ455" i="1"/>
  <c r="CY455" i="1"/>
  <c r="CX455" i="1"/>
  <c r="CW455" i="1"/>
  <c r="CV455" i="1"/>
  <c r="CU455" i="1"/>
  <c r="CT455" i="1"/>
  <c r="CS455" i="1"/>
  <c r="CR455" i="1"/>
  <c r="CQ455" i="1"/>
  <c r="CP455" i="1"/>
  <c r="CO455" i="1"/>
  <c r="CN455" i="1"/>
  <c r="CM455" i="1"/>
  <c r="CI455" i="1"/>
  <c r="CH455" i="1"/>
  <c r="F455" i="1"/>
  <c r="E455" i="1"/>
  <c r="C455" i="1"/>
  <c r="CJ455" i="1" s="1"/>
  <c r="DN454" i="1"/>
  <c r="DM454" i="1"/>
  <c r="DL454" i="1"/>
  <c r="DK454" i="1"/>
  <c r="DJ454" i="1"/>
  <c r="DI454" i="1"/>
  <c r="DH454" i="1"/>
  <c r="DG454" i="1"/>
  <c r="DF454" i="1"/>
  <c r="DE454" i="1"/>
  <c r="DD454" i="1"/>
  <c r="DC454" i="1"/>
  <c r="DB454" i="1"/>
  <c r="DA454" i="1"/>
  <c r="CZ454" i="1"/>
  <c r="CY454" i="1"/>
  <c r="CX454" i="1"/>
  <c r="CW454" i="1"/>
  <c r="CV454" i="1"/>
  <c r="CU454" i="1"/>
  <c r="CT454" i="1"/>
  <c r="CS454" i="1"/>
  <c r="CR454" i="1"/>
  <c r="CQ454" i="1"/>
  <c r="CP454" i="1"/>
  <c r="CO454" i="1"/>
  <c r="CN454" i="1"/>
  <c r="CM454" i="1"/>
  <c r="F454" i="1"/>
  <c r="E454" i="1"/>
  <c r="C454" i="1"/>
  <c r="CJ454" i="1" s="1"/>
  <c r="DN453" i="1"/>
  <c r="DM453" i="1"/>
  <c r="DL453" i="1"/>
  <c r="DK453" i="1"/>
  <c r="DJ453" i="1"/>
  <c r="DI453" i="1"/>
  <c r="DH453" i="1"/>
  <c r="DG453" i="1"/>
  <c r="DF453" i="1"/>
  <c r="DE453" i="1"/>
  <c r="DD453" i="1"/>
  <c r="DC453" i="1"/>
  <c r="DB453" i="1"/>
  <c r="DA453" i="1"/>
  <c r="CZ453" i="1"/>
  <c r="CY453" i="1"/>
  <c r="CX453" i="1"/>
  <c r="CW453" i="1"/>
  <c r="CV453" i="1"/>
  <c r="CU453" i="1"/>
  <c r="CT453" i="1"/>
  <c r="CS453" i="1"/>
  <c r="CR453" i="1"/>
  <c r="CQ453" i="1"/>
  <c r="CP453" i="1"/>
  <c r="CO453" i="1"/>
  <c r="CN453" i="1"/>
  <c r="CM453" i="1"/>
  <c r="CI453" i="1"/>
  <c r="CH453" i="1"/>
  <c r="G453" i="1"/>
  <c r="F453" i="1"/>
  <c r="E453" i="1"/>
  <c r="C453" i="1"/>
  <c r="CJ453" i="1" s="1"/>
  <c r="DN452" i="1"/>
  <c r="DM452" i="1"/>
  <c r="DL452" i="1"/>
  <c r="DK452" i="1"/>
  <c r="DJ452" i="1"/>
  <c r="DI452" i="1"/>
  <c r="DH452" i="1"/>
  <c r="DG452" i="1"/>
  <c r="DF452" i="1"/>
  <c r="DE452" i="1"/>
  <c r="DD452" i="1"/>
  <c r="DC452" i="1"/>
  <c r="DB452" i="1"/>
  <c r="DA452" i="1"/>
  <c r="CZ452" i="1"/>
  <c r="CY452" i="1"/>
  <c r="CX452" i="1"/>
  <c r="CW452" i="1"/>
  <c r="CV452" i="1"/>
  <c r="CU452" i="1"/>
  <c r="CT452" i="1"/>
  <c r="CS452" i="1"/>
  <c r="CR452" i="1"/>
  <c r="CQ452" i="1"/>
  <c r="CP452" i="1"/>
  <c r="CO452" i="1"/>
  <c r="CN452" i="1"/>
  <c r="CM452" i="1"/>
  <c r="CJ452" i="1"/>
  <c r="CI452" i="1"/>
  <c r="CH452" i="1"/>
  <c r="F452" i="1"/>
  <c r="E452" i="1"/>
  <c r="C452" i="1"/>
  <c r="DN451" i="1"/>
  <c r="DM451" i="1"/>
  <c r="DL451" i="1"/>
  <c r="DK451" i="1"/>
  <c r="DJ451" i="1"/>
  <c r="DI451" i="1"/>
  <c r="DH451" i="1"/>
  <c r="DG451" i="1"/>
  <c r="DF451" i="1"/>
  <c r="DE451" i="1"/>
  <c r="DD451" i="1"/>
  <c r="DC451" i="1"/>
  <c r="DB451" i="1"/>
  <c r="DA451" i="1"/>
  <c r="CZ451" i="1"/>
  <c r="CY451" i="1"/>
  <c r="CX451" i="1"/>
  <c r="CW451" i="1"/>
  <c r="CV451" i="1"/>
  <c r="CU451" i="1"/>
  <c r="CT451" i="1"/>
  <c r="CS451" i="1"/>
  <c r="CR451" i="1"/>
  <c r="CQ451" i="1"/>
  <c r="CP451" i="1"/>
  <c r="CO451" i="1"/>
  <c r="CN451" i="1"/>
  <c r="CM451" i="1"/>
  <c r="CJ451" i="1"/>
  <c r="CI451" i="1"/>
  <c r="CH451" i="1"/>
  <c r="G451" i="1"/>
  <c r="F451" i="1"/>
  <c r="E451" i="1"/>
  <c r="C451" i="1"/>
  <c r="DN450" i="1"/>
  <c r="DM450" i="1"/>
  <c r="DL450" i="1"/>
  <c r="DK450" i="1"/>
  <c r="DJ450" i="1"/>
  <c r="DI450" i="1"/>
  <c r="DH450" i="1"/>
  <c r="DG450" i="1"/>
  <c r="DF450" i="1"/>
  <c r="DE450" i="1"/>
  <c r="DD450" i="1"/>
  <c r="DC450" i="1"/>
  <c r="DB450" i="1"/>
  <c r="DA450" i="1"/>
  <c r="CZ450" i="1"/>
  <c r="CY450" i="1"/>
  <c r="CX450" i="1"/>
  <c r="CW450" i="1"/>
  <c r="CV450" i="1"/>
  <c r="CU450" i="1"/>
  <c r="CT450" i="1"/>
  <c r="CS450" i="1"/>
  <c r="CR450" i="1"/>
  <c r="CQ450" i="1"/>
  <c r="CP450" i="1"/>
  <c r="CO450" i="1"/>
  <c r="CN450" i="1"/>
  <c r="CM450" i="1"/>
  <c r="CI450" i="1"/>
  <c r="CH450" i="1"/>
  <c r="G450" i="1"/>
  <c r="F450" i="1"/>
  <c r="E450" i="1"/>
  <c r="C450" i="1"/>
  <c r="CJ450" i="1" s="1"/>
  <c r="DN449" i="1"/>
  <c r="DM449" i="1"/>
  <c r="DL449" i="1"/>
  <c r="DK449" i="1"/>
  <c r="DJ449" i="1"/>
  <c r="DI449" i="1"/>
  <c r="DH449" i="1"/>
  <c r="DG449" i="1"/>
  <c r="DF449" i="1"/>
  <c r="DE449" i="1"/>
  <c r="DD449" i="1"/>
  <c r="DC449" i="1"/>
  <c r="DB449" i="1"/>
  <c r="DA449" i="1"/>
  <c r="CZ449" i="1"/>
  <c r="CY449" i="1"/>
  <c r="CX449" i="1"/>
  <c r="CW449" i="1"/>
  <c r="CV449" i="1"/>
  <c r="CU449" i="1"/>
  <c r="CT449" i="1"/>
  <c r="CS449" i="1"/>
  <c r="CR449" i="1"/>
  <c r="CQ449" i="1"/>
  <c r="CP449" i="1"/>
  <c r="CO449" i="1"/>
  <c r="CN449" i="1"/>
  <c r="CM449" i="1"/>
  <c r="CJ449" i="1"/>
  <c r="CI449" i="1"/>
  <c r="CH449" i="1"/>
  <c r="F449" i="1"/>
  <c r="E449" i="1"/>
  <c r="C449" i="1"/>
  <c r="DN448" i="1"/>
  <c r="DM448" i="1"/>
  <c r="DL448" i="1"/>
  <c r="DK448" i="1"/>
  <c r="DJ448" i="1"/>
  <c r="DI448" i="1"/>
  <c r="DH448" i="1"/>
  <c r="DG448" i="1"/>
  <c r="DF448" i="1"/>
  <c r="DE448" i="1"/>
  <c r="DD448" i="1"/>
  <c r="DC448" i="1"/>
  <c r="DB448" i="1"/>
  <c r="DA448" i="1"/>
  <c r="CZ448" i="1"/>
  <c r="CY448" i="1"/>
  <c r="CX448" i="1"/>
  <c r="CW448" i="1"/>
  <c r="CV448" i="1"/>
  <c r="CU448" i="1"/>
  <c r="CT448" i="1"/>
  <c r="CS448" i="1"/>
  <c r="CR448" i="1"/>
  <c r="CQ448" i="1"/>
  <c r="CP448" i="1"/>
  <c r="CO448" i="1"/>
  <c r="CN448" i="1"/>
  <c r="CM448" i="1"/>
  <c r="CJ448" i="1"/>
  <c r="CI448" i="1"/>
  <c r="CH448" i="1"/>
  <c r="G448" i="1"/>
  <c r="F448" i="1"/>
  <c r="E448" i="1"/>
  <c r="C448" i="1"/>
  <c r="DN447" i="1"/>
  <c r="DM447" i="1"/>
  <c r="DL447" i="1"/>
  <c r="DK447" i="1"/>
  <c r="DJ447" i="1"/>
  <c r="DI447" i="1"/>
  <c r="DH447" i="1"/>
  <c r="DG447" i="1"/>
  <c r="DF447" i="1"/>
  <c r="DE447" i="1"/>
  <c r="DD447" i="1"/>
  <c r="DC447" i="1"/>
  <c r="DB447" i="1"/>
  <c r="DA447" i="1"/>
  <c r="CZ447" i="1"/>
  <c r="CY447" i="1"/>
  <c r="CX447" i="1"/>
  <c r="CW447" i="1"/>
  <c r="CV447" i="1"/>
  <c r="CU447" i="1"/>
  <c r="CT447" i="1"/>
  <c r="CS447" i="1"/>
  <c r="CR447" i="1"/>
  <c r="CQ447" i="1"/>
  <c r="CP447" i="1"/>
  <c r="CO447" i="1"/>
  <c r="CN447" i="1"/>
  <c r="CM447" i="1"/>
  <c r="CI447" i="1"/>
  <c r="CH447" i="1"/>
  <c r="F447" i="1"/>
  <c r="E447" i="1"/>
  <c r="C447" i="1"/>
  <c r="CJ447" i="1" s="1"/>
  <c r="DN446" i="1"/>
  <c r="DM446" i="1"/>
  <c r="DL446" i="1"/>
  <c r="DK446" i="1"/>
  <c r="DJ446" i="1"/>
  <c r="DI446" i="1"/>
  <c r="DH446" i="1"/>
  <c r="DG446" i="1"/>
  <c r="DF446" i="1"/>
  <c r="DE446" i="1"/>
  <c r="DD446" i="1"/>
  <c r="DC446" i="1"/>
  <c r="DB446" i="1"/>
  <c r="DA446" i="1"/>
  <c r="CZ446" i="1"/>
  <c r="CY446" i="1"/>
  <c r="CX446" i="1"/>
  <c r="CW446" i="1"/>
  <c r="CV446" i="1"/>
  <c r="CU446" i="1"/>
  <c r="CT446" i="1"/>
  <c r="CS446" i="1"/>
  <c r="CR446" i="1"/>
  <c r="CQ446" i="1"/>
  <c r="CP446" i="1"/>
  <c r="CO446" i="1"/>
  <c r="CN446" i="1"/>
  <c r="CM446" i="1"/>
  <c r="CJ446" i="1"/>
  <c r="CI446" i="1"/>
  <c r="CH446" i="1"/>
  <c r="F446" i="1"/>
  <c r="E446" i="1"/>
  <c r="C446" i="1"/>
  <c r="DN445" i="1"/>
  <c r="DM445" i="1"/>
  <c r="DL445" i="1"/>
  <c r="DK445" i="1"/>
  <c r="DJ445" i="1"/>
  <c r="DI445" i="1"/>
  <c r="DH445" i="1"/>
  <c r="DG445" i="1"/>
  <c r="DF445" i="1"/>
  <c r="DE445" i="1"/>
  <c r="DD445" i="1"/>
  <c r="DC445" i="1"/>
  <c r="DB445" i="1"/>
  <c r="DA445" i="1"/>
  <c r="CZ445" i="1"/>
  <c r="CY445" i="1"/>
  <c r="CX445" i="1"/>
  <c r="CW445" i="1"/>
  <c r="CV445" i="1"/>
  <c r="CU445" i="1"/>
  <c r="CT445" i="1"/>
  <c r="CS445" i="1"/>
  <c r="CR445" i="1"/>
  <c r="CQ445" i="1"/>
  <c r="CP445" i="1"/>
  <c r="CO445" i="1"/>
  <c r="CN445" i="1"/>
  <c r="CM445" i="1"/>
  <c r="CI445" i="1"/>
  <c r="CH445" i="1"/>
  <c r="F445" i="1"/>
  <c r="E445" i="1"/>
  <c r="C445" i="1"/>
  <c r="CJ445" i="1" s="1"/>
  <c r="DN444" i="1"/>
  <c r="DM444" i="1"/>
  <c r="DL444" i="1"/>
  <c r="DK444" i="1"/>
  <c r="DJ444" i="1"/>
  <c r="DI444" i="1"/>
  <c r="DH444" i="1"/>
  <c r="DG444" i="1"/>
  <c r="DF444" i="1"/>
  <c r="DE444" i="1"/>
  <c r="DD444" i="1"/>
  <c r="DC444" i="1"/>
  <c r="DB444" i="1"/>
  <c r="DA444" i="1"/>
  <c r="CZ444" i="1"/>
  <c r="CY444" i="1"/>
  <c r="CX444" i="1"/>
  <c r="CW444" i="1"/>
  <c r="CV444" i="1"/>
  <c r="CU444" i="1"/>
  <c r="CT444" i="1"/>
  <c r="CS444" i="1"/>
  <c r="CR444" i="1"/>
  <c r="CQ444" i="1"/>
  <c r="CP444" i="1"/>
  <c r="CO444" i="1"/>
  <c r="CN444" i="1"/>
  <c r="CM444" i="1"/>
  <c r="CJ444" i="1"/>
  <c r="CI444" i="1"/>
  <c r="CH444" i="1"/>
  <c r="G444" i="1"/>
  <c r="F444" i="1"/>
  <c r="E444" i="1"/>
  <c r="C444" i="1"/>
  <c r="DN443" i="1"/>
  <c r="DM443" i="1"/>
  <c r="DL443" i="1"/>
  <c r="DK443" i="1"/>
  <c r="DJ443" i="1"/>
  <c r="DI443" i="1"/>
  <c r="DH443" i="1"/>
  <c r="DG443" i="1"/>
  <c r="DF443" i="1"/>
  <c r="DE443" i="1"/>
  <c r="DD443" i="1"/>
  <c r="DC443" i="1"/>
  <c r="DB443" i="1"/>
  <c r="DA443" i="1"/>
  <c r="CZ443" i="1"/>
  <c r="CY443" i="1"/>
  <c r="CX443" i="1"/>
  <c r="CW443" i="1"/>
  <c r="CV443" i="1"/>
  <c r="CU443" i="1"/>
  <c r="CT443" i="1"/>
  <c r="CS443" i="1"/>
  <c r="CR443" i="1"/>
  <c r="CQ443" i="1"/>
  <c r="CP443" i="1"/>
  <c r="CO443" i="1"/>
  <c r="CN443" i="1"/>
  <c r="CM443" i="1"/>
  <c r="CI443" i="1"/>
  <c r="CH443" i="1"/>
  <c r="G443" i="1"/>
  <c r="F443" i="1"/>
  <c r="E443" i="1"/>
  <c r="C443" i="1"/>
  <c r="CJ443" i="1" s="1"/>
  <c r="DN442" i="1"/>
  <c r="DM442" i="1"/>
  <c r="DL442" i="1"/>
  <c r="DK442" i="1"/>
  <c r="DJ442" i="1"/>
  <c r="DI442" i="1"/>
  <c r="DH442" i="1"/>
  <c r="DG442" i="1"/>
  <c r="DF442" i="1"/>
  <c r="DE442" i="1"/>
  <c r="DD442" i="1"/>
  <c r="DC442" i="1"/>
  <c r="DB442" i="1"/>
  <c r="DA442" i="1"/>
  <c r="CZ442" i="1"/>
  <c r="CY442" i="1"/>
  <c r="CX442" i="1"/>
  <c r="CW442" i="1"/>
  <c r="CV442" i="1"/>
  <c r="CU442" i="1"/>
  <c r="CT442" i="1"/>
  <c r="CS442" i="1"/>
  <c r="CR442" i="1"/>
  <c r="CQ442" i="1"/>
  <c r="CP442" i="1"/>
  <c r="CO442" i="1"/>
  <c r="CN442" i="1"/>
  <c r="CM442" i="1"/>
  <c r="CI442" i="1"/>
  <c r="CH442" i="1"/>
  <c r="F442" i="1"/>
  <c r="E442" i="1"/>
  <c r="C442" i="1"/>
  <c r="CJ442" i="1" s="1"/>
  <c r="DN441" i="1"/>
  <c r="DM441" i="1"/>
  <c r="DL441" i="1"/>
  <c r="DK441" i="1"/>
  <c r="DJ441" i="1"/>
  <c r="DI441" i="1"/>
  <c r="DH441" i="1"/>
  <c r="DG441" i="1"/>
  <c r="DF441" i="1"/>
  <c r="DE441" i="1"/>
  <c r="DD441" i="1"/>
  <c r="DC441" i="1"/>
  <c r="DB441" i="1"/>
  <c r="DA441" i="1"/>
  <c r="CZ441" i="1"/>
  <c r="CY441" i="1"/>
  <c r="CX441" i="1"/>
  <c r="CW441" i="1"/>
  <c r="CV441" i="1"/>
  <c r="CU441" i="1"/>
  <c r="CT441" i="1"/>
  <c r="CS441" i="1"/>
  <c r="CR441" i="1"/>
  <c r="CQ441" i="1"/>
  <c r="CP441" i="1"/>
  <c r="CO441" i="1"/>
  <c r="CN441" i="1"/>
  <c r="CM441" i="1"/>
  <c r="CI441" i="1"/>
  <c r="CH441" i="1"/>
  <c r="F441" i="1"/>
  <c r="E441" i="1"/>
  <c r="C441" i="1"/>
  <c r="CJ441" i="1" s="1"/>
  <c r="DN440" i="1"/>
  <c r="DM440" i="1"/>
  <c r="DL440" i="1"/>
  <c r="DK440" i="1"/>
  <c r="DJ440" i="1"/>
  <c r="DI440" i="1"/>
  <c r="DH440" i="1"/>
  <c r="DG440" i="1"/>
  <c r="DF440" i="1"/>
  <c r="DE440" i="1"/>
  <c r="DD440" i="1"/>
  <c r="DC440" i="1"/>
  <c r="DB440" i="1"/>
  <c r="DA440" i="1"/>
  <c r="CZ440" i="1"/>
  <c r="CY440" i="1"/>
  <c r="CX440" i="1"/>
  <c r="CW440" i="1"/>
  <c r="CV440" i="1"/>
  <c r="CU440" i="1"/>
  <c r="CT440" i="1"/>
  <c r="CS440" i="1"/>
  <c r="CR440" i="1"/>
  <c r="CQ440" i="1"/>
  <c r="CP440" i="1"/>
  <c r="CO440" i="1"/>
  <c r="CN440" i="1"/>
  <c r="CM440" i="1"/>
  <c r="CI440" i="1"/>
  <c r="CH440" i="1"/>
  <c r="F440" i="1"/>
  <c r="E440" i="1"/>
  <c r="C440" i="1"/>
  <c r="CJ440" i="1" s="1"/>
  <c r="DN439" i="1"/>
  <c r="DM439" i="1"/>
  <c r="DL439" i="1"/>
  <c r="DK439" i="1"/>
  <c r="DJ439" i="1"/>
  <c r="DI439" i="1"/>
  <c r="DH439" i="1"/>
  <c r="DG439" i="1"/>
  <c r="DF439" i="1"/>
  <c r="DE439" i="1"/>
  <c r="DD439" i="1"/>
  <c r="DC439" i="1"/>
  <c r="DB439" i="1"/>
  <c r="DA439" i="1"/>
  <c r="CZ439" i="1"/>
  <c r="CY439" i="1"/>
  <c r="CX439" i="1"/>
  <c r="CW439" i="1"/>
  <c r="CV439" i="1"/>
  <c r="CU439" i="1"/>
  <c r="CT439" i="1"/>
  <c r="CS439" i="1"/>
  <c r="CR439" i="1"/>
  <c r="CQ439" i="1"/>
  <c r="CP439" i="1"/>
  <c r="CO439" i="1"/>
  <c r="CN439" i="1"/>
  <c r="CM439" i="1"/>
  <c r="CJ439" i="1"/>
  <c r="CI439" i="1"/>
  <c r="CH439" i="1"/>
  <c r="F439" i="1"/>
  <c r="E439" i="1"/>
  <c r="C439" i="1"/>
  <c r="DN438" i="1"/>
  <c r="DM438" i="1"/>
  <c r="DL438" i="1"/>
  <c r="DK438" i="1"/>
  <c r="DJ438" i="1"/>
  <c r="DI438" i="1"/>
  <c r="DH438" i="1"/>
  <c r="DG438" i="1"/>
  <c r="DF438" i="1"/>
  <c r="DE438" i="1"/>
  <c r="DD438" i="1"/>
  <c r="DC438" i="1"/>
  <c r="DB438" i="1"/>
  <c r="DA438" i="1"/>
  <c r="CZ438" i="1"/>
  <c r="CY438" i="1"/>
  <c r="CX438" i="1"/>
  <c r="CW438" i="1"/>
  <c r="CV438" i="1"/>
  <c r="CU438" i="1"/>
  <c r="CT438" i="1"/>
  <c r="CS438" i="1"/>
  <c r="CR438" i="1"/>
  <c r="CQ438" i="1"/>
  <c r="CP438" i="1"/>
  <c r="CO438" i="1"/>
  <c r="CN438" i="1"/>
  <c r="CM438" i="1"/>
  <c r="CI438" i="1"/>
  <c r="CH438" i="1"/>
  <c r="G438" i="1"/>
  <c r="F438" i="1"/>
  <c r="E438" i="1"/>
  <c r="C438" i="1"/>
  <c r="CJ438" i="1" s="1"/>
  <c r="DN437" i="1"/>
  <c r="DM437" i="1"/>
  <c r="DL437" i="1"/>
  <c r="DK437" i="1"/>
  <c r="DJ437" i="1"/>
  <c r="DI437" i="1"/>
  <c r="DH437" i="1"/>
  <c r="DG437" i="1"/>
  <c r="DF437" i="1"/>
  <c r="DE437" i="1"/>
  <c r="DD437" i="1"/>
  <c r="DC437" i="1"/>
  <c r="DB437" i="1"/>
  <c r="DA437" i="1"/>
  <c r="CZ437" i="1"/>
  <c r="CY437" i="1"/>
  <c r="CX437" i="1"/>
  <c r="CW437" i="1"/>
  <c r="CV437" i="1"/>
  <c r="CU437" i="1"/>
  <c r="CT437" i="1"/>
  <c r="CS437" i="1"/>
  <c r="CR437" i="1"/>
  <c r="CQ437" i="1"/>
  <c r="CP437" i="1"/>
  <c r="CO437" i="1"/>
  <c r="CN437" i="1"/>
  <c r="CM437" i="1"/>
  <c r="CJ437" i="1"/>
  <c r="CI437" i="1"/>
  <c r="CH437" i="1"/>
  <c r="F437" i="1"/>
  <c r="E437" i="1"/>
  <c r="C437" i="1"/>
  <c r="DN436" i="1"/>
  <c r="DM436" i="1"/>
  <c r="DL436" i="1"/>
  <c r="DK436" i="1"/>
  <c r="DJ436" i="1"/>
  <c r="DI436" i="1"/>
  <c r="DH436" i="1"/>
  <c r="DG436" i="1"/>
  <c r="DF436" i="1"/>
  <c r="DE436" i="1"/>
  <c r="DD436" i="1"/>
  <c r="DC436" i="1"/>
  <c r="DB436" i="1"/>
  <c r="DA436" i="1"/>
  <c r="CZ436" i="1"/>
  <c r="CY436" i="1"/>
  <c r="CX436" i="1"/>
  <c r="CW436" i="1"/>
  <c r="CV436" i="1"/>
  <c r="CU436" i="1"/>
  <c r="CT436" i="1"/>
  <c r="CS436" i="1"/>
  <c r="CR436" i="1"/>
  <c r="CQ436" i="1"/>
  <c r="CP436" i="1"/>
  <c r="CO436" i="1"/>
  <c r="CN436" i="1"/>
  <c r="CM436" i="1"/>
  <c r="CI436" i="1"/>
  <c r="CH436" i="1"/>
  <c r="G436" i="1"/>
  <c r="F436" i="1"/>
  <c r="E436" i="1"/>
  <c r="C436" i="1"/>
  <c r="CJ436" i="1" s="1"/>
  <c r="DN435" i="1"/>
  <c r="DM435" i="1"/>
  <c r="DL435" i="1"/>
  <c r="DK435" i="1"/>
  <c r="DJ435" i="1"/>
  <c r="DI435" i="1"/>
  <c r="DH435" i="1"/>
  <c r="DG435" i="1"/>
  <c r="DF435" i="1"/>
  <c r="DE435" i="1"/>
  <c r="DD435" i="1"/>
  <c r="DC435" i="1"/>
  <c r="DB435" i="1"/>
  <c r="DA435" i="1"/>
  <c r="CZ435" i="1"/>
  <c r="CY435" i="1"/>
  <c r="CX435" i="1"/>
  <c r="CW435" i="1"/>
  <c r="CV435" i="1"/>
  <c r="CU435" i="1"/>
  <c r="CT435" i="1"/>
  <c r="CS435" i="1"/>
  <c r="CR435" i="1"/>
  <c r="CQ435" i="1"/>
  <c r="CP435" i="1"/>
  <c r="CO435" i="1"/>
  <c r="CN435" i="1"/>
  <c r="CM435" i="1"/>
  <c r="CI435" i="1"/>
  <c r="CH435" i="1"/>
  <c r="G435" i="1"/>
  <c r="F435" i="1"/>
  <c r="E435" i="1"/>
  <c r="C435" i="1"/>
  <c r="CJ435" i="1" s="1"/>
  <c r="DN434" i="1"/>
  <c r="DM434" i="1"/>
  <c r="DL434" i="1"/>
  <c r="DK434" i="1"/>
  <c r="DJ434" i="1"/>
  <c r="DI434" i="1"/>
  <c r="DH434" i="1"/>
  <c r="DG434" i="1"/>
  <c r="DF434" i="1"/>
  <c r="DE434" i="1"/>
  <c r="DD434" i="1"/>
  <c r="DC434" i="1"/>
  <c r="DB434" i="1"/>
  <c r="DA434" i="1"/>
  <c r="CZ434" i="1"/>
  <c r="CY434" i="1"/>
  <c r="CX434" i="1"/>
  <c r="CW434" i="1"/>
  <c r="CV434" i="1"/>
  <c r="CU434" i="1"/>
  <c r="CT434" i="1"/>
  <c r="CS434" i="1"/>
  <c r="CR434" i="1"/>
  <c r="CQ434" i="1"/>
  <c r="CP434" i="1"/>
  <c r="CO434" i="1"/>
  <c r="CN434" i="1"/>
  <c r="CM434" i="1"/>
  <c r="CJ434" i="1"/>
  <c r="CI434" i="1"/>
  <c r="CH434" i="1"/>
  <c r="G434" i="1"/>
  <c r="F434" i="1"/>
  <c r="E434" i="1"/>
  <c r="C434" i="1"/>
  <c r="DN433" i="1"/>
  <c r="DM433" i="1"/>
  <c r="DL433" i="1"/>
  <c r="DK433" i="1"/>
  <c r="DJ433" i="1"/>
  <c r="DI433" i="1"/>
  <c r="DH433" i="1"/>
  <c r="DG433" i="1"/>
  <c r="DF433" i="1"/>
  <c r="DE433" i="1"/>
  <c r="DD433" i="1"/>
  <c r="DC433" i="1"/>
  <c r="DB433" i="1"/>
  <c r="DA433" i="1"/>
  <c r="CZ433" i="1"/>
  <c r="CY433" i="1"/>
  <c r="CX433" i="1"/>
  <c r="CW433" i="1"/>
  <c r="CV433" i="1"/>
  <c r="CU433" i="1"/>
  <c r="CT433" i="1"/>
  <c r="CS433" i="1"/>
  <c r="CR433" i="1"/>
  <c r="CQ433" i="1"/>
  <c r="CP433" i="1"/>
  <c r="CO433" i="1"/>
  <c r="CN433" i="1"/>
  <c r="CM433" i="1"/>
  <c r="CJ433" i="1"/>
  <c r="CI433" i="1"/>
  <c r="CH433" i="1"/>
  <c r="F433" i="1"/>
  <c r="E433" i="1"/>
  <c r="C433" i="1"/>
  <c r="DN432" i="1"/>
  <c r="DM432" i="1"/>
  <c r="DL432" i="1"/>
  <c r="DK432" i="1"/>
  <c r="DJ432" i="1"/>
  <c r="DI432" i="1"/>
  <c r="DH432" i="1"/>
  <c r="DG432" i="1"/>
  <c r="DF432" i="1"/>
  <c r="DE432" i="1"/>
  <c r="DD432" i="1"/>
  <c r="DC432" i="1"/>
  <c r="DB432" i="1"/>
  <c r="DA432" i="1"/>
  <c r="CZ432" i="1"/>
  <c r="CY432" i="1"/>
  <c r="CX432" i="1"/>
  <c r="CW432" i="1"/>
  <c r="CV432" i="1"/>
  <c r="CU432" i="1"/>
  <c r="CT432" i="1"/>
  <c r="CS432" i="1"/>
  <c r="CR432" i="1"/>
  <c r="CQ432" i="1"/>
  <c r="CP432" i="1"/>
  <c r="CO432" i="1"/>
  <c r="CN432" i="1"/>
  <c r="CM432" i="1"/>
  <c r="CI432" i="1"/>
  <c r="CH432" i="1"/>
  <c r="F432" i="1"/>
  <c r="E432" i="1"/>
  <c r="C432" i="1"/>
  <c r="CJ432" i="1" s="1"/>
  <c r="DN431" i="1"/>
  <c r="DM431" i="1"/>
  <c r="DL431" i="1"/>
  <c r="DK431" i="1"/>
  <c r="DJ431" i="1"/>
  <c r="DI431" i="1"/>
  <c r="DH431" i="1"/>
  <c r="DG431" i="1"/>
  <c r="DF431" i="1"/>
  <c r="DE431" i="1"/>
  <c r="DD431" i="1"/>
  <c r="DC431" i="1"/>
  <c r="DB431" i="1"/>
  <c r="DA431" i="1"/>
  <c r="CZ431" i="1"/>
  <c r="CY431" i="1"/>
  <c r="CX431" i="1"/>
  <c r="CW431" i="1"/>
  <c r="CV431" i="1"/>
  <c r="CU431" i="1"/>
  <c r="CT431" i="1"/>
  <c r="CS431" i="1"/>
  <c r="CR431" i="1"/>
  <c r="CQ431" i="1"/>
  <c r="CP431" i="1"/>
  <c r="CO431" i="1"/>
  <c r="CN431" i="1"/>
  <c r="CM431" i="1"/>
  <c r="CI431" i="1"/>
  <c r="CH431" i="1"/>
  <c r="F431" i="1"/>
  <c r="E431" i="1"/>
  <c r="C431" i="1"/>
  <c r="CJ431" i="1" s="1"/>
  <c r="DN430" i="1"/>
  <c r="DM430" i="1"/>
  <c r="DL430" i="1"/>
  <c r="DK430" i="1"/>
  <c r="DJ430" i="1"/>
  <c r="DI430" i="1"/>
  <c r="DH430" i="1"/>
  <c r="DG430" i="1"/>
  <c r="DF430" i="1"/>
  <c r="DE430" i="1"/>
  <c r="DD430" i="1"/>
  <c r="DC430" i="1"/>
  <c r="DB430" i="1"/>
  <c r="DA430" i="1"/>
  <c r="CZ430" i="1"/>
  <c r="CY430" i="1"/>
  <c r="CX430" i="1"/>
  <c r="CW430" i="1"/>
  <c r="CV430" i="1"/>
  <c r="CU430" i="1"/>
  <c r="CT430" i="1"/>
  <c r="CS430" i="1"/>
  <c r="CR430" i="1"/>
  <c r="CQ430" i="1"/>
  <c r="CP430" i="1"/>
  <c r="CO430" i="1"/>
  <c r="CN430" i="1"/>
  <c r="CM430" i="1"/>
  <c r="CI430" i="1"/>
  <c r="CH430" i="1"/>
  <c r="G430" i="1"/>
  <c r="F430" i="1"/>
  <c r="E430" i="1"/>
  <c r="C430" i="1"/>
  <c r="CJ430" i="1" s="1"/>
  <c r="DN429" i="1"/>
  <c r="DM429" i="1"/>
  <c r="DL429" i="1"/>
  <c r="DK429" i="1"/>
  <c r="DJ429" i="1"/>
  <c r="DI429" i="1"/>
  <c r="DH429" i="1"/>
  <c r="DG429" i="1"/>
  <c r="DF429" i="1"/>
  <c r="DE429" i="1"/>
  <c r="DD429" i="1"/>
  <c r="DC429" i="1"/>
  <c r="DB429" i="1"/>
  <c r="DA429" i="1"/>
  <c r="CZ429" i="1"/>
  <c r="CY429" i="1"/>
  <c r="CX429" i="1"/>
  <c r="CW429" i="1"/>
  <c r="CV429" i="1"/>
  <c r="CU429" i="1"/>
  <c r="CT429" i="1"/>
  <c r="CS429" i="1"/>
  <c r="CR429" i="1"/>
  <c r="CQ429" i="1"/>
  <c r="CP429" i="1"/>
  <c r="CO429" i="1"/>
  <c r="CN429" i="1"/>
  <c r="CM429" i="1"/>
  <c r="CI429" i="1"/>
  <c r="CH429" i="1"/>
  <c r="G429" i="1"/>
  <c r="F429" i="1"/>
  <c r="E429" i="1"/>
  <c r="C429" i="1"/>
  <c r="CJ429" i="1" s="1"/>
  <c r="DN428" i="1"/>
  <c r="DM428" i="1"/>
  <c r="DL428" i="1"/>
  <c r="DK428" i="1"/>
  <c r="DJ428" i="1"/>
  <c r="DI428" i="1"/>
  <c r="DH428" i="1"/>
  <c r="DG428" i="1"/>
  <c r="DF428" i="1"/>
  <c r="DE428" i="1"/>
  <c r="DD428" i="1"/>
  <c r="DC428" i="1"/>
  <c r="DB428" i="1"/>
  <c r="DA428" i="1"/>
  <c r="CZ428" i="1"/>
  <c r="CY428" i="1"/>
  <c r="CX428" i="1"/>
  <c r="CW428" i="1"/>
  <c r="CV428" i="1"/>
  <c r="CU428" i="1"/>
  <c r="CT428" i="1"/>
  <c r="CS428" i="1"/>
  <c r="CR428" i="1"/>
  <c r="CQ428" i="1"/>
  <c r="CP428" i="1"/>
  <c r="CO428" i="1"/>
  <c r="CN428" i="1"/>
  <c r="CM428" i="1"/>
  <c r="CJ428" i="1"/>
  <c r="CI428" i="1"/>
  <c r="CH428" i="1"/>
  <c r="G428" i="1"/>
  <c r="F428" i="1"/>
  <c r="E428" i="1"/>
  <c r="C428" i="1"/>
  <c r="DN427" i="1"/>
  <c r="DM427" i="1"/>
  <c r="DL427" i="1"/>
  <c r="DK427" i="1"/>
  <c r="DJ427" i="1"/>
  <c r="DI427" i="1"/>
  <c r="DH427" i="1"/>
  <c r="DG427" i="1"/>
  <c r="DF427" i="1"/>
  <c r="DE427" i="1"/>
  <c r="DD427" i="1"/>
  <c r="DC427" i="1"/>
  <c r="DB427" i="1"/>
  <c r="DA427" i="1"/>
  <c r="CZ427" i="1"/>
  <c r="CY427" i="1"/>
  <c r="CX427" i="1"/>
  <c r="CW427" i="1"/>
  <c r="CV427" i="1"/>
  <c r="CU427" i="1"/>
  <c r="CT427" i="1"/>
  <c r="CS427" i="1"/>
  <c r="CR427" i="1"/>
  <c r="CQ427" i="1"/>
  <c r="CP427" i="1"/>
  <c r="CO427" i="1"/>
  <c r="CN427" i="1"/>
  <c r="CM427" i="1"/>
  <c r="CI427" i="1"/>
  <c r="CH427" i="1"/>
  <c r="G427" i="1"/>
  <c r="F427" i="1"/>
  <c r="E427" i="1"/>
  <c r="C427" i="1"/>
  <c r="CJ427" i="1" s="1"/>
  <c r="DN426" i="1"/>
  <c r="DM426" i="1"/>
  <c r="DL426" i="1"/>
  <c r="DK426" i="1"/>
  <c r="DJ426" i="1"/>
  <c r="DI426" i="1"/>
  <c r="DH426" i="1"/>
  <c r="DG426" i="1"/>
  <c r="DF426" i="1"/>
  <c r="DE426" i="1"/>
  <c r="DD426" i="1"/>
  <c r="DC426" i="1"/>
  <c r="DB426" i="1"/>
  <c r="DA426" i="1"/>
  <c r="CZ426" i="1"/>
  <c r="CY426" i="1"/>
  <c r="CX426" i="1"/>
  <c r="CW426" i="1"/>
  <c r="CV426" i="1"/>
  <c r="CU426" i="1"/>
  <c r="CT426" i="1"/>
  <c r="CS426" i="1"/>
  <c r="CR426" i="1"/>
  <c r="CQ426" i="1"/>
  <c r="CP426" i="1"/>
  <c r="CO426" i="1"/>
  <c r="CN426" i="1"/>
  <c r="CM426" i="1"/>
  <c r="CI426" i="1"/>
  <c r="CH426" i="1"/>
  <c r="G426" i="1"/>
  <c r="F426" i="1"/>
  <c r="E426" i="1"/>
  <c r="C426" i="1"/>
  <c r="CJ426" i="1" s="1"/>
  <c r="DN425" i="1"/>
  <c r="DM425" i="1"/>
  <c r="DL425" i="1"/>
  <c r="DK425" i="1"/>
  <c r="DJ425" i="1"/>
  <c r="DI425" i="1"/>
  <c r="DH425" i="1"/>
  <c r="DG425" i="1"/>
  <c r="DF425" i="1"/>
  <c r="DE425" i="1"/>
  <c r="DD425" i="1"/>
  <c r="DC425" i="1"/>
  <c r="DB425" i="1"/>
  <c r="DA425" i="1"/>
  <c r="CZ425" i="1"/>
  <c r="CY425" i="1"/>
  <c r="CX425" i="1"/>
  <c r="CW425" i="1"/>
  <c r="CV425" i="1"/>
  <c r="CU425" i="1"/>
  <c r="CT425" i="1"/>
  <c r="CS425" i="1"/>
  <c r="CR425" i="1"/>
  <c r="CQ425" i="1"/>
  <c r="CP425" i="1"/>
  <c r="CO425" i="1"/>
  <c r="CN425" i="1"/>
  <c r="CM425" i="1"/>
  <c r="CJ425" i="1"/>
  <c r="CI425" i="1"/>
  <c r="CH425" i="1"/>
  <c r="F425" i="1"/>
  <c r="E425" i="1"/>
  <c r="C425" i="1"/>
  <c r="DN424" i="1"/>
  <c r="DM424" i="1"/>
  <c r="DL424" i="1"/>
  <c r="DK424" i="1"/>
  <c r="DJ424" i="1"/>
  <c r="DI424" i="1"/>
  <c r="DH424" i="1"/>
  <c r="DG424" i="1"/>
  <c r="DF424" i="1"/>
  <c r="DE424" i="1"/>
  <c r="DD424" i="1"/>
  <c r="DC424" i="1"/>
  <c r="DB424" i="1"/>
  <c r="DA424" i="1"/>
  <c r="CZ424" i="1"/>
  <c r="CY424" i="1"/>
  <c r="CX424" i="1"/>
  <c r="CW424" i="1"/>
  <c r="CV424" i="1"/>
  <c r="CU424" i="1"/>
  <c r="CT424" i="1"/>
  <c r="CS424" i="1"/>
  <c r="CR424" i="1"/>
  <c r="CQ424" i="1"/>
  <c r="CP424" i="1"/>
  <c r="CO424" i="1"/>
  <c r="CN424" i="1"/>
  <c r="CM424" i="1"/>
  <c r="CI424" i="1"/>
  <c r="CH424" i="1"/>
  <c r="G424" i="1"/>
  <c r="F424" i="1"/>
  <c r="E424" i="1"/>
  <c r="C424" i="1"/>
  <c r="CJ424" i="1" s="1"/>
  <c r="DN423" i="1"/>
  <c r="DM423" i="1"/>
  <c r="DL423" i="1"/>
  <c r="DK423" i="1"/>
  <c r="DJ423" i="1"/>
  <c r="DI423" i="1"/>
  <c r="DH423" i="1"/>
  <c r="DG423" i="1"/>
  <c r="DF423" i="1"/>
  <c r="DE423" i="1"/>
  <c r="DD423" i="1"/>
  <c r="DC423" i="1"/>
  <c r="DB423" i="1"/>
  <c r="DA423" i="1"/>
  <c r="CZ423" i="1"/>
  <c r="CY423" i="1"/>
  <c r="CX423" i="1"/>
  <c r="CW423" i="1"/>
  <c r="CV423" i="1"/>
  <c r="CU423" i="1"/>
  <c r="CT423" i="1"/>
  <c r="CS423" i="1"/>
  <c r="CR423" i="1"/>
  <c r="CQ423" i="1"/>
  <c r="CP423" i="1"/>
  <c r="CO423" i="1"/>
  <c r="CN423" i="1"/>
  <c r="CM423" i="1"/>
  <c r="CJ423" i="1"/>
  <c r="CI423" i="1"/>
  <c r="CH423" i="1"/>
  <c r="F423" i="1"/>
  <c r="E423" i="1"/>
  <c r="C423" i="1"/>
  <c r="DN422" i="1"/>
  <c r="DM422" i="1"/>
  <c r="DL422" i="1"/>
  <c r="DK422" i="1"/>
  <c r="DJ422" i="1"/>
  <c r="DI422" i="1"/>
  <c r="DH422" i="1"/>
  <c r="DG422" i="1"/>
  <c r="DF422" i="1"/>
  <c r="DE422" i="1"/>
  <c r="DD422" i="1"/>
  <c r="DC422" i="1"/>
  <c r="DB422" i="1"/>
  <c r="DA422" i="1"/>
  <c r="CZ422" i="1"/>
  <c r="CY422" i="1"/>
  <c r="CX422" i="1"/>
  <c r="CW422" i="1"/>
  <c r="CV422" i="1"/>
  <c r="CU422" i="1"/>
  <c r="CT422" i="1"/>
  <c r="CS422" i="1"/>
  <c r="CR422" i="1"/>
  <c r="CQ422" i="1"/>
  <c r="CP422" i="1"/>
  <c r="CO422" i="1"/>
  <c r="CN422" i="1"/>
  <c r="CM422" i="1"/>
  <c r="CI422" i="1"/>
  <c r="CH422" i="1"/>
  <c r="G422" i="1"/>
  <c r="F422" i="1"/>
  <c r="E422" i="1"/>
  <c r="C422" i="1"/>
  <c r="CJ422" i="1" s="1"/>
  <c r="DN421" i="1"/>
  <c r="DM421" i="1"/>
  <c r="DL421" i="1"/>
  <c r="DK421" i="1"/>
  <c r="DJ421" i="1"/>
  <c r="DI421" i="1"/>
  <c r="DH421" i="1"/>
  <c r="DG421" i="1"/>
  <c r="DF421" i="1"/>
  <c r="DE421" i="1"/>
  <c r="DD421" i="1"/>
  <c r="DC421" i="1"/>
  <c r="DB421" i="1"/>
  <c r="DA421" i="1"/>
  <c r="CZ421" i="1"/>
  <c r="CY421" i="1"/>
  <c r="CX421" i="1"/>
  <c r="CW421" i="1"/>
  <c r="CV421" i="1"/>
  <c r="CU421" i="1"/>
  <c r="CT421" i="1"/>
  <c r="CS421" i="1"/>
  <c r="CR421" i="1"/>
  <c r="CQ421" i="1"/>
  <c r="CP421" i="1"/>
  <c r="CO421" i="1"/>
  <c r="CN421" i="1"/>
  <c r="CM421" i="1"/>
  <c r="CJ421" i="1"/>
  <c r="CI421" i="1"/>
  <c r="CH421" i="1"/>
  <c r="F421" i="1"/>
  <c r="E421" i="1"/>
  <c r="C421" i="1"/>
  <c r="DN420" i="1"/>
  <c r="DM420" i="1"/>
  <c r="DL420" i="1"/>
  <c r="DK420" i="1"/>
  <c r="DJ420" i="1"/>
  <c r="DI420" i="1"/>
  <c r="DH420" i="1"/>
  <c r="DG420" i="1"/>
  <c r="DF420" i="1"/>
  <c r="DE420" i="1"/>
  <c r="DD420" i="1"/>
  <c r="DC420" i="1"/>
  <c r="DB420" i="1"/>
  <c r="DA420" i="1"/>
  <c r="CZ420" i="1"/>
  <c r="CY420" i="1"/>
  <c r="CX420" i="1"/>
  <c r="CW420" i="1"/>
  <c r="CV420" i="1"/>
  <c r="CU420" i="1"/>
  <c r="CT420" i="1"/>
  <c r="CS420" i="1"/>
  <c r="CR420" i="1"/>
  <c r="CQ420" i="1"/>
  <c r="CP420" i="1"/>
  <c r="CO420" i="1"/>
  <c r="CN420" i="1"/>
  <c r="CM420" i="1"/>
  <c r="CJ420" i="1"/>
  <c r="CI420" i="1"/>
  <c r="CH420" i="1"/>
  <c r="F420" i="1"/>
  <c r="E420" i="1"/>
  <c r="C420" i="1"/>
  <c r="DN419" i="1"/>
  <c r="DM419" i="1"/>
  <c r="DL419" i="1"/>
  <c r="DK419" i="1"/>
  <c r="DJ419" i="1"/>
  <c r="DI419" i="1"/>
  <c r="DH419" i="1"/>
  <c r="DG419" i="1"/>
  <c r="DF419" i="1"/>
  <c r="DE419" i="1"/>
  <c r="DD419" i="1"/>
  <c r="DC419" i="1"/>
  <c r="DB419" i="1"/>
  <c r="DA419" i="1"/>
  <c r="CZ419" i="1"/>
  <c r="CY419" i="1"/>
  <c r="CX419" i="1"/>
  <c r="CW419" i="1"/>
  <c r="CV419" i="1"/>
  <c r="CU419" i="1"/>
  <c r="CT419" i="1"/>
  <c r="CS419" i="1"/>
  <c r="CR419" i="1"/>
  <c r="CQ419" i="1"/>
  <c r="CP419" i="1"/>
  <c r="CO419" i="1"/>
  <c r="CN419" i="1"/>
  <c r="CM419" i="1"/>
  <c r="CJ419" i="1"/>
  <c r="CI419" i="1"/>
  <c r="CH419" i="1"/>
  <c r="G419" i="1"/>
  <c r="F419" i="1"/>
  <c r="E419" i="1"/>
  <c r="C419" i="1"/>
  <c r="DN418" i="1"/>
  <c r="DM418" i="1"/>
  <c r="DL418" i="1"/>
  <c r="DK418" i="1"/>
  <c r="DJ418" i="1"/>
  <c r="DI418" i="1"/>
  <c r="DH418" i="1"/>
  <c r="DG418" i="1"/>
  <c r="DF418" i="1"/>
  <c r="DE418" i="1"/>
  <c r="DD418" i="1"/>
  <c r="DC418" i="1"/>
  <c r="DB418" i="1"/>
  <c r="DA418" i="1"/>
  <c r="CZ418" i="1"/>
  <c r="CY418" i="1"/>
  <c r="CX418" i="1"/>
  <c r="CW418" i="1"/>
  <c r="CV418" i="1"/>
  <c r="CU418" i="1"/>
  <c r="CT418" i="1"/>
  <c r="CS418" i="1"/>
  <c r="CR418" i="1"/>
  <c r="CQ418" i="1"/>
  <c r="CP418" i="1"/>
  <c r="CO418" i="1"/>
  <c r="CN418" i="1"/>
  <c r="CM418" i="1"/>
  <c r="CI418" i="1"/>
  <c r="CH418" i="1"/>
  <c r="F418" i="1"/>
  <c r="E418" i="1"/>
  <c r="C418" i="1"/>
  <c r="CJ418" i="1" s="1"/>
  <c r="DN417" i="1"/>
  <c r="DM417" i="1"/>
  <c r="DL417" i="1"/>
  <c r="DK417" i="1"/>
  <c r="DJ417" i="1"/>
  <c r="DI417" i="1"/>
  <c r="DH417" i="1"/>
  <c r="DG417" i="1"/>
  <c r="DF417" i="1"/>
  <c r="DE417" i="1"/>
  <c r="DD417" i="1"/>
  <c r="DC417" i="1"/>
  <c r="DB417" i="1"/>
  <c r="DA417" i="1"/>
  <c r="CZ417" i="1"/>
  <c r="CY417" i="1"/>
  <c r="CX417" i="1"/>
  <c r="CW417" i="1"/>
  <c r="CV417" i="1"/>
  <c r="CU417" i="1"/>
  <c r="CT417" i="1"/>
  <c r="CS417" i="1"/>
  <c r="CR417" i="1"/>
  <c r="CQ417" i="1"/>
  <c r="CP417" i="1"/>
  <c r="CO417" i="1"/>
  <c r="CN417" i="1"/>
  <c r="CM417" i="1"/>
  <c r="CJ417" i="1"/>
  <c r="F417" i="1"/>
  <c r="E417" i="1"/>
  <c r="C417" i="1"/>
  <c r="DN416" i="1"/>
  <c r="DM416" i="1"/>
  <c r="DL416" i="1"/>
  <c r="DK416" i="1"/>
  <c r="DJ416" i="1"/>
  <c r="DI416" i="1"/>
  <c r="DH416" i="1"/>
  <c r="DG416" i="1"/>
  <c r="DF416" i="1"/>
  <c r="DE416" i="1"/>
  <c r="DD416" i="1"/>
  <c r="DC416" i="1"/>
  <c r="DB416" i="1"/>
  <c r="DA416" i="1"/>
  <c r="CZ416" i="1"/>
  <c r="CY416" i="1"/>
  <c r="CX416" i="1"/>
  <c r="CW416" i="1"/>
  <c r="CV416" i="1"/>
  <c r="CU416" i="1"/>
  <c r="CT416" i="1"/>
  <c r="CS416" i="1"/>
  <c r="CR416" i="1"/>
  <c r="CQ416" i="1"/>
  <c r="CP416" i="1"/>
  <c r="CO416" i="1"/>
  <c r="CN416" i="1"/>
  <c r="CM416" i="1"/>
  <c r="CJ416" i="1"/>
  <c r="CI416" i="1"/>
  <c r="CH416" i="1"/>
  <c r="G416" i="1"/>
  <c r="F416" i="1"/>
  <c r="E416" i="1"/>
  <c r="C416" i="1"/>
  <c r="DN415" i="1"/>
  <c r="DM415" i="1"/>
  <c r="DL415" i="1"/>
  <c r="DK415" i="1"/>
  <c r="DJ415" i="1"/>
  <c r="DI415" i="1"/>
  <c r="DH415" i="1"/>
  <c r="DG415" i="1"/>
  <c r="DF415" i="1"/>
  <c r="DE415" i="1"/>
  <c r="DD415" i="1"/>
  <c r="DC415" i="1"/>
  <c r="DB415" i="1"/>
  <c r="DA415" i="1"/>
  <c r="CZ415" i="1"/>
  <c r="CY415" i="1"/>
  <c r="CX415" i="1"/>
  <c r="CW415" i="1"/>
  <c r="CV415" i="1"/>
  <c r="CU415" i="1"/>
  <c r="CT415" i="1"/>
  <c r="CS415" i="1"/>
  <c r="CR415" i="1"/>
  <c r="CQ415" i="1"/>
  <c r="CP415" i="1"/>
  <c r="CO415" i="1"/>
  <c r="CN415" i="1"/>
  <c r="CM415" i="1"/>
  <c r="CI415" i="1"/>
  <c r="CH415" i="1"/>
  <c r="F415" i="1"/>
  <c r="E415" i="1"/>
  <c r="C415" i="1"/>
  <c r="CJ415" i="1" s="1"/>
  <c r="DN414" i="1"/>
  <c r="DM414" i="1"/>
  <c r="DL414" i="1"/>
  <c r="DK414" i="1"/>
  <c r="DJ414" i="1"/>
  <c r="DI414" i="1"/>
  <c r="DH414" i="1"/>
  <c r="DG414" i="1"/>
  <c r="DF414" i="1"/>
  <c r="DE414" i="1"/>
  <c r="DD414" i="1"/>
  <c r="DC414" i="1"/>
  <c r="DB414" i="1"/>
  <c r="DA414" i="1"/>
  <c r="CZ414" i="1"/>
  <c r="CY414" i="1"/>
  <c r="CX414" i="1"/>
  <c r="CW414" i="1"/>
  <c r="CV414" i="1"/>
  <c r="CU414" i="1"/>
  <c r="CT414" i="1"/>
  <c r="CS414" i="1"/>
  <c r="CR414" i="1"/>
  <c r="CQ414" i="1"/>
  <c r="CP414" i="1"/>
  <c r="CO414" i="1"/>
  <c r="CN414" i="1"/>
  <c r="CM414" i="1"/>
  <c r="CJ414" i="1"/>
  <c r="CI414" i="1"/>
  <c r="CH414" i="1"/>
  <c r="F414" i="1"/>
  <c r="E414" i="1"/>
  <c r="C414" i="1"/>
  <c r="DN413" i="1"/>
  <c r="DM413" i="1"/>
  <c r="DL413" i="1"/>
  <c r="DK413" i="1"/>
  <c r="DJ413" i="1"/>
  <c r="DI413" i="1"/>
  <c r="DH413" i="1"/>
  <c r="DG413" i="1"/>
  <c r="DF413" i="1"/>
  <c r="DE413" i="1"/>
  <c r="DD413" i="1"/>
  <c r="DC413" i="1"/>
  <c r="DB413" i="1"/>
  <c r="DA413" i="1"/>
  <c r="CZ413" i="1"/>
  <c r="CY413" i="1"/>
  <c r="CX413" i="1"/>
  <c r="CW413" i="1"/>
  <c r="CV413" i="1"/>
  <c r="CU413" i="1"/>
  <c r="CT413" i="1"/>
  <c r="CS413" i="1"/>
  <c r="CR413" i="1"/>
  <c r="CQ413" i="1"/>
  <c r="CP413" i="1"/>
  <c r="CO413" i="1"/>
  <c r="CN413" i="1"/>
  <c r="CM413" i="1"/>
  <c r="CI413" i="1"/>
  <c r="CH413" i="1"/>
  <c r="G413" i="1"/>
  <c r="F413" i="1"/>
  <c r="E413" i="1"/>
  <c r="C413" i="1"/>
  <c r="CJ413" i="1" s="1"/>
  <c r="DN412" i="1"/>
  <c r="DM412" i="1"/>
  <c r="DL412" i="1"/>
  <c r="DK412" i="1"/>
  <c r="DJ412" i="1"/>
  <c r="DI412" i="1"/>
  <c r="DH412" i="1"/>
  <c r="DG412" i="1"/>
  <c r="DF412" i="1"/>
  <c r="DE412" i="1"/>
  <c r="DD412" i="1"/>
  <c r="DC412" i="1"/>
  <c r="DB412" i="1"/>
  <c r="DA412" i="1"/>
  <c r="CZ412" i="1"/>
  <c r="CY412" i="1"/>
  <c r="CX412" i="1"/>
  <c r="CW412" i="1"/>
  <c r="CV412" i="1"/>
  <c r="CU412" i="1"/>
  <c r="CT412" i="1"/>
  <c r="CS412" i="1"/>
  <c r="CR412" i="1"/>
  <c r="CQ412" i="1"/>
  <c r="CP412" i="1"/>
  <c r="CO412" i="1"/>
  <c r="CN412" i="1"/>
  <c r="CM412" i="1"/>
  <c r="CI412" i="1"/>
  <c r="CH412" i="1"/>
  <c r="G412" i="1"/>
  <c r="F412" i="1"/>
  <c r="E412" i="1"/>
  <c r="C412" i="1"/>
  <c r="CJ412" i="1" s="1"/>
  <c r="DN411" i="1"/>
  <c r="DM411" i="1"/>
  <c r="DL411" i="1"/>
  <c r="DK411" i="1"/>
  <c r="DJ411" i="1"/>
  <c r="DI411" i="1"/>
  <c r="DH411" i="1"/>
  <c r="DG411" i="1"/>
  <c r="DF411" i="1"/>
  <c r="DE411" i="1"/>
  <c r="DD411" i="1"/>
  <c r="DC411" i="1"/>
  <c r="DB411" i="1"/>
  <c r="DA411" i="1"/>
  <c r="CZ411" i="1"/>
  <c r="CY411" i="1"/>
  <c r="CX411" i="1"/>
  <c r="CW411" i="1"/>
  <c r="CV411" i="1"/>
  <c r="CU411" i="1"/>
  <c r="CT411" i="1"/>
  <c r="CS411" i="1"/>
  <c r="CR411" i="1"/>
  <c r="CQ411" i="1"/>
  <c r="CP411" i="1"/>
  <c r="CO411" i="1"/>
  <c r="CN411" i="1"/>
  <c r="CM411" i="1"/>
  <c r="CJ411" i="1"/>
  <c r="CI411" i="1"/>
  <c r="CH411" i="1"/>
  <c r="G411" i="1"/>
  <c r="F411" i="1"/>
  <c r="E411" i="1"/>
  <c r="C411" i="1"/>
  <c r="DN410" i="1"/>
  <c r="DM410" i="1"/>
  <c r="DL410" i="1"/>
  <c r="DK410" i="1"/>
  <c r="DJ410" i="1"/>
  <c r="DI410" i="1"/>
  <c r="DH410" i="1"/>
  <c r="DG410" i="1"/>
  <c r="DF410" i="1"/>
  <c r="DE410" i="1"/>
  <c r="DD410" i="1"/>
  <c r="DC410" i="1"/>
  <c r="DB410" i="1"/>
  <c r="DA410" i="1"/>
  <c r="CZ410" i="1"/>
  <c r="CY410" i="1"/>
  <c r="CX410" i="1"/>
  <c r="CW410" i="1"/>
  <c r="CV410" i="1"/>
  <c r="CU410" i="1"/>
  <c r="CT410" i="1"/>
  <c r="CS410" i="1"/>
  <c r="CR410" i="1"/>
  <c r="CQ410" i="1"/>
  <c r="CP410" i="1"/>
  <c r="CO410" i="1"/>
  <c r="CN410" i="1"/>
  <c r="CM410" i="1"/>
  <c r="CJ410" i="1"/>
  <c r="CI410" i="1"/>
  <c r="CH410" i="1"/>
  <c r="G410" i="1"/>
  <c r="F410" i="1"/>
  <c r="E410" i="1"/>
  <c r="C410" i="1"/>
  <c r="DN409" i="1"/>
  <c r="DM409" i="1"/>
  <c r="DL409" i="1"/>
  <c r="DK409" i="1"/>
  <c r="DJ409" i="1"/>
  <c r="DI409" i="1"/>
  <c r="DH409" i="1"/>
  <c r="DG409" i="1"/>
  <c r="DF409" i="1"/>
  <c r="DE409" i="1"/>
  <c r="DD409" i="1"/>
  <c r="DC409" i="1"/>
  <c r="DB409" i="1"/>
  <c r="DA409" i="1"/>
  <c r="CZ409" i="1"/>
  <c r="CY409" i="1"/>
  <c r="CX409" i="1"/>
  <c r="CW409" i="1"/>
  <c r="CV409" i="1"/>
  <c r="CU409" i="1"/>
  <c r="CT409" i="1"/>
  <c r="CS409" i="1"/>
  <c r="CR409" i="1"/>
  <c r="CQ409" i="1"/>
  <c r="CP409" i="1"/>
  <c r="CO409" i="1"/>
  <c r="CN409" i="1"/>
  <c r="CM409" i="1"/>
  <c r="CJ409" i="1"/>
  <c r="CI409" i="1"/>
  <c r="CH409" i="1"/>
  <c r="G409" i="1"/>
  <c r="F409" i="1"/>
  <c r="E409" i="1"/>
  <c r="C409" i="1"/>
  <c r="DN408" i="1"/>
  <c r="DM408" i="1"/>
  <c r="DL408" i="1"/>
  <c r="DK408" i="1"/>
  <c r="DJ408" i="1"/>
  <c r="DI408" i="1"/>
  <c r="DH408" i="1"/>
  <c r="DG408" i="1"/>
  <c r="DF408" i="1"/>
  <c r="DE408" i="1"/>
  <c r="DD408" i="1"/>
  <c r="DC408" i="1"/>
  <c r="DB408" i="1"/>
  <c r="DA408" i="1"/>
  <c r="CZ408" i="1"/>
  <c r="CY408" i="1"/>
  <c r="CX408" i="1"/>
  <c r="CW408" i="1"/>
  <c r="CV408" i="1"/>
  <c r="CU408" i="1"/>
  <c r="CT408" i="1"/>
  <c r="CS408" i="1"/>
  <c r="CR408" i="1"/>
  <c r="CQ408" i="1"/>
  <c r="CP408" i="1"/>
  <c r="CO408" i="1"/>
  <c r="CN408" i="1"/>
  <c r="CM408" i="1"/>
  <c r="CJ408" i="1"/>
  <c r="CI408" i="1"/>
  <c r="CH408" i="1"/>
  <c r="F408" i="1"/>
  <c r="E408" i="1"/>
  <c r="C408" i="1"/>
  <c r="DN407" i="1"/>
  <c r="DM407" i="1"/>
  <c r="DL407" i="1"/>
  <c r="DK407" i="1"/>
  <c r="DJ407" i="1"/>
  <c r="DI407" i="1"/>
  <c r="DH407" i="1"/>
  <c r="DG407" i="1"/>
  <c r="DF407" i="1"/>
  <c r="DE407" i="1"/>
  <c r="DD407" i="1"/>
  <c r="DC407" i="1"/>
  <c r="DB407" i="1"/>
  <c r="DA407" i="1"/>
  <c r="CZ407" i="1"/>
  <c r="CY407" i="1"/>
  <c r="CX407" i="1"/>
  <c r="CW407" i="1"/>
  <c r="CV407" i="1"/>
  <c r="CU407" i="1"/>
  <c r="CT407" i="1"/>
  <c r="CS407" i="1"/>
  <c r="CR407" i="1"/>
  <c r="CQ407" i="1"/>
  <c r="CP407" i="1"/>
  <c r="CO407" i="1"/>
  <c r="CN407" i="1"/>
  <c r="CM407" i="1"/>
  <c r="CJ407" i="1"/>
  <c r="CI407" i="1"/>
  <c r="CH407" i="1"/>
  <c r="G407" i="1"/>
  <c r="F407" i="1"/>
  <c r="E407" i="1"/>
  <c r="C407" i="1"/>
  <c r="DN406" i="1"/>
  <c r="DM406" i="1"/>
  <c r="DL406" i="1"/>
  <c r="DK406" i="1"/>
  <c r="DJ406" i="1"/>
  <c r="DI406" i="1"/>
  <c r="DH406" i="1"/>
  <c r="DG406" i="1"/>
  <c r="DF406" i="1"/>
  <c r="DE406" i="1"/>
  <c r="DD406" i="1"/>
  <c r="DC406" i="1"/>
  <c r="DB406" i="1"/>
  <c r="DA406" i="1"/>
  <c r="CZ406" i="1"/>
  <c r="CY406" i="1"/>
  <c r="CX406" i="1"/>
  <c r="CW406" i="1"/>
  <c r="CV406" i="1"/>
  <c r="CU406" i="1"/>
  <c r="CT406" i="1"/>
  <c r="CS406" i="1"/>
  <c r="CR406" i="1"/>
  <c r="CQ406" i="1"/>
  <c r="CP406" i="1"/>
  <c r="CO406" i="1"/>
  <c r="CN406" i="1"/>
  <c r="CM406" i="1"/>
  <c r="CJ406" i="1"/>
  <c r="CI406" i="1"/>
  <c r="CH406" i="1"/>
  <c r="G406" i="1"/>
  <c r="F406" i="1"/>
  <c r="E406" i="1"/>
  <c r="C406" i="1"/>
  <c r="DN405" i="1"/>
  <c r="DM405" i="1"/>
  <c r="DL405" i="1"/>
  <c r="DK405" i="1"/>
  <c r="DJ405" i="1"/>
  <c r="DI405" i="1"/>
  <c r="DH405" i="1"/>
  <c r="DG405" i="1"/>
  <c r="DF405" i="1"/>
  <c r="DE405" i="1"/>
  <c r="DD405" i="1"/>
  <c r="DC405" i="1"/>
  <c r="DB405" i="1"/>
  <c r="DA405" i="1"/>
  <c r="CZ405" i="1"/>
  <c r="CY405" i="1"/>
  <c r="CX405" i="1"/>
  <c r="CW405" i="1"/>
  <c r="CV405" i="1"/>
  <c r="CU405" i="1"/>
  <c r="CT405" i="1"/>
  <c r="CS405" i="1"/>
  <c r="CR405" i="1"/>
  <c r="CQ405" i="1"/>
  <c r="CP405" i="1"/>
  <c r="CO405" i="1"/>
  <c r="CN405" i="1"/>
  <c r="CM405" i="1"/>
  <c r="CJ405" i="1"/>
  <c r="CI405" i="1"/>
  <c r="CH405" i="1"/>
  <c r="G405" i="1"/>
  <c r="F405" i="1"/>
  <c r="E405" i="1"/>
  <c r="C405" i="1"/>
  <c r="DN404" i="1"/>
  <c r="DM404" i="1"/>
  <c r="DL404" i="1"/>
  <c r="DK404" i="1"/>
  <c r="DJ404" i="1"/>
  <c r="DI404" i="1"/>
  <c r="DH404" i="1"/>
  <c r="DG404" i="1"/>
  <c r="DF404" i="1"/>
  <c r="DE404" i="1"/>
  <c r="DD404" i="1"/>
  <c r="DC404" i="1"/>
  <c r="DB404" i="1"/>
  <c r="DA404" i="1"/>
  <c r="CZ404" i="1"/>
  <c r="CY404" i="1"/>
  <c r="CX404" i="1"/>
  <c r="CW404" i="1"/>
  <c r="CV404" i="1"/>
  <c r="CU404" i="1"/>
  <c r="CT404" i="1"/>
  <c r="CS404" i="1"/>
  <c r="CR404" i="1"/>
  <c r="CQ404" i="1"/>
  <c r="CP404" i="1"/>
  <c r="CO404" i="1"/>
  <c r="CN404" i="1"/>
  <c r="CM404" i="1"/>
  <c r="CI404" i="1"/>
  <c r="CH404" i="1"/>
  <c r="F404" i="1"/>
  <c r="E404" i="1"/>
  <c r="C404" i="1"/>
  <c r="CJ404" i="1" s="1"/>
  <c r="DN403" i="1"/>
  <c r="DM403" i="1"/>
  <c r="DL403" i="1"/>
  <c r="DK403" i="1"/>
  <c r="DJ403" i="1"/>
  <c r="DI403" i="1"/>
  <c r="DH403" i="1"/>
  <c r="DG403" i="1"/>
  <c r="DF403" i="1"/>
  <c r="DE403" i="1"/>
  <c r="DD403" i="1"/>
  <c r="DC403" i="1"/>
  <c r="DB403" i="1"/>
  <c r="DA403" i="1"/>
  <c r="CZ403" i="1"/>
  <c r="CY403" i="1"/>
  <c r="CX403" i="1"/>
  <c r="CW403" i="1"/>
  <c r="CV403" i="1"/>
  <c r="CU403" i="1"/>
  <c r="CT403" i="1"/>
  <c r="CS403" i="1"/>
  <c r="CR403" i="1"/>
  <c r="CQ403" i="1"/>
  <c r="CP403" i="1"/>
  <c r="CO403" i="1"/>
  <c r="CN403" i="1"/>
  <c r="CM403" i="1"/>
  <c r="CJ403" i="1"/>
  <c r="CI403" i="1"/>
  <c r="CH403" i="1"/>
  <c r="G403" i="1"/>
  <c r="F403" i="1"/>
  <c r="E403" i="1"/>
  <c r="C403" i="1"/>
  <c r="DN402" i="1"/>
  <c r="DM402" i="1"/>
  <c r="DL402" i="1"/>
  <c r="DK402" i="1"/>
  <c r="DJ402" i="1"/>
  <c r="DI402" i="1"/>
  <c r="DH402" i="1"/>
  <c r="DG402" i="1"/>
  <c r="DF402" i="1"/>
  <c r="DE402" i="1"/>
  <c r="DD402" i="1"/>
  <c r="DC402" i="1"/>
  <c r="DB402" i="1"/>
  <c r="DA402" i="1"/>
  <c r="CZ402" i="1"/>
  <c r="CY402" i="1"/>
  <c r="CX402" i="1"/>
  <c r="CW402" i="1"/>
  <c r="CV402" i="1"/>
  <c r="CU402" i="1"/>
  <c r="CT402" i="1"/>
  <c r="CS402" i="1"/>
  <c r="CR402" i="1"/>
  <c r="CQ402" i="1"/>
  <c r="CP402" i="1"/>
  <c r="CO402" i="1"/>
  <c r="CN402" i="1"/>
  <c r="CM402" i="1"/>
  <c r="CJ402" i="1"/>
  <c r="CI402" i="1"/>
  <c r="CH402" i="1"/>
  <c r="G402" i="1"/>
  <c r="F402" i="1"/>
  <c r="E402" i="1"/>
  <c r="C402" i="1"/>
  <c r="DN401" i="1"/>
  <c r="DM401" i="1"/>
  <c r="DL401" i="1"/>
  <c r="DK401" i="1"/>
  <c r="DJ401" i="1"/>
  <c r="DI401" i="1"/>
  <c r="DH401" i="1"/>
  <c r="DG401" i="1"/>
  <c r="DF401" i="1"/>
  <c r="DE401" i="1"/>
  <c r="DD401" i="1"/>
  <c r="DC401" i="1"/>
  <c r="DB401" i="1"/>
  <c r="DA401" i="1"/>
  <c r="CZ401" i="1"/>
  <c r="CY401" i="1"/>
  <c r="CX401" i="1"/>
  <c r="CW401" i="1"/>
  <c r="CV401" i="1"/>
  <c r="CU401" i="1"/>
  <c r="CT401" i="1"/>
  <c r="CS401" i="1"/>
  <c r="CR401" i="1"/>
  <c r="CQ401" i="1"/>
  <c r="CP401" i="1"/>
  <c r="CO401" i="1"/>
  <c r="CN401" i="1"/>
  <c r="CM401" i="1"/>
  <c r="CI401" i="1"/>
  <c r="CH401" i="1"/>
  <c r="F401" i="1"/>
  <c r="E401" i="1"/>
  <c r="C401" i="1"/>
  <c r="CJ401" i="1" s="1"/>
  <c r="DN400" i="1"/>
  <c r="DM400" i="1"/>
  <c r="DL400" i="1"/>
  <c r="DK400" i="1"/>
  <c r="DJ400" i="1"/>
  <c r="DI400" i="1"/>
  <c r="DH400" i="1"/>
  <c r="DG400" i="1"/>
  <c r="DF400" i="1"/>
  <c r="DE400" i="1"/>
  <c r="DD400" i="1"/>
  <c r="DC400" i="1"/>
  <c r="DB400" i="1"/>
  <c r="DA400" i="1"/>
  <c r="CZ400" i="1"/>
  <c r="CY400" i="1"/>
  <c r="CX400" i="1"/>
  <c r="CW400" i="1"/>
  <c r="CV400" i="1"/>
  <c r="CU400" i="1"/>
  <c r="CT400" i="1"/>
  <c r="CS400" i="1"/>
  <c r="CR400" i="1"/>
  <c r="CQ400" i="1"/>
  <c r="CP400" i="1"/>
  <c r="CO400" i="1"/>
  <c r="CN400" i="1"/>
  <c r="CM400" i="1"/>
  <c r="CJ400" i="1"/>
  <c r="CI400" i="1"/>
  <c r="CH400" i="1"/>
  <c r="G400" i="1"/>
  <c r="F400" i="1"/>
  <c r="E400" i="1"/>
  <c r="C400" i="1"/>
  <c r="DN399" i="1"/>
  <c r="DM399" i="1"/>
  <c r="DL399" i="1"/>
  <c r="DK399" i="1"/>
  <c r="DJ399" i="1"/>
  <c r="DI399" i="1"/>
  <c r="DH399" i="1"/>
  <c r="DG399" i="1"/>
  <c r="DF399" i="1"/>
  <c r="DE399" i="1"/>
  <c r="DD399" i="1"/>
  <c r="DC399" i="1"/>
  <c r="DB399" i="1"/>
  <c r="DA399" i="1"/>
  <c r="CZ399" i="1"/>
  <c r="CY399" i="1"/>
  <c r="CX399" i="1"/>
  <c r="CW399" i="1"/>
  <c r="CV399" i="1"/>
  <c r="CU399" i="1"/>
  <c r="CT399" i="1"/>
  <c r="CS399" i="1"/>
  <c r="CR399" i="1"/>
  <c r="CQ399" i="1"/>
  <c r="CP399" i="1"/>
  <c r="CO399" i="1"/>
  <c r="CN399" i="1"/>
  <c r="CM399" i="1"/>
  <c r="CJ399" i="1"/>
  <c r="CI399" i="1"/>
  <c r="CH399" i="1"/>
  <c r="F399" i="1"/>
  <c r="E399" i="1"/>
  <c r="C399" i="1"/>
  <c r="DN398" i="1"/>
  <c r="DM398" i="1"/>
  <c r="DL398" i="1"/>
  <c r="DK398" i="1"/>
  <c r="DJ398" i="1"/>
  <c r="DI398" i="1"/>
  <c r="DH398" i="1"/>
  <c r="DG398" i="1"/>
  <c r="DF398" i="1"/>
  <c r="DE398" i="1"/>
  <c r="DD398" i="1"/>
  <c r="DC398" i="1"/>
  <c r="DB398" i="1"/>
  <c r="DA398" i="1"/>
  <c r="CZ398" i="1"/>
  <c r="CY398" i="1"/>
  <c r="CX398" i="1"/>
  <c r="CW398" i="1"/>
  <c r="CV398" i="1"/>
  <c r="CU398" i="1"/>
  <c r="CT398" i="1"/>
  <c r="CS398" i="1"/>
  <c r="CR398" i="1"/>
  <c r="CQ398" i="1"/>
  <c r="CP398" i="1"/>
  <c r="CO398" i="1"/>
  <c r="CN398" i="1"/>
  <c r="CM398" i="1"/>
  <c r="CJ398" i="1"/>
  <c r="CI398" i="1"/>
  <c r="CH398" i="1"/>
  <c r="F398" i="1"/>
  <c r="E398" i="1"/>
  <c r="C398" i="1"/>
  <c r="DN397" i="1"/>
  <c r="DM397" i="1"/>
  <c r="DL397" i="1"/>
  <c r="DK397" i="1"/>
  <c r="DJ397" i="1"/>
  <c r="DI397" i="1"/>
  <c r="DH397" i="1"/>
  <c r="DG397" i="1"/>
  <c r="DF397" i="1"/>
  <c r="DE397" i="1"/>
  <c r="DD397" i="1"/>
  <c r="DC397" i="1"/>
  <c r="DB397" i="1"/>
  <c r="DA397" i="1"/>
  <c r="CZ397" i="1"/>
  <c r="CY397" i="1"/>
  <c r="CX397" i="1"/>
  <c r="CW397" i="1"/>
  <c r="CV397" i="1"/>
  <c r="CU397" i="1"/>
  <c r="CT397" i="1"/>
  <c r="CS397" i="1"/>
  <c r="CR397" i="1"/>
  <c r="CQ397" i="1"/>
  <c r="CP397" i="1"/>
  <c r="CO397" i="1"/>
  <c r="CN397" i="1"/>
  <c r="CM397" i="1"/>
  <c r="CI397" i="1"/>
  <c r="CH397" i="1"/>
  <c r="G397" i="1"/>
  <c r="F397" i="1"/>
  <c r="E397" i="1"/>
  <c r="C397" i="1"/>
  <c r="CJ397" i="1" s="1"/>
  <c r="DN396" i="1"/>
  <c r="DM396" i="1"/>
  <c r="DL396" i="1"/>
  <c r="DK396" i="1"/>
  <c r="DJ396" i="1"/>
  <c r="DI396" i="1"/>
  <c r="DH396" i="1"/>
  <c r="DG396" i="1"/>
  <c r="DF396" i="1"/>
  <c r="DE396" i="1"/>
  <c r="DD396" i="1"/>
  <c r="DC396" i="1"/>
  <c r="DB396" i="1"/>
  <c r="DA396" i="1"/>
  <c r="CZ396" i="1"/>
  <c r="CY396" i="1"/>
  <c r="CX396" i="1"/>
  <c r="CW396" i="1"/>
  <c r="CV396" i="1"/>
  <c r="CU396" i="1"/>
  <c r="CT396" i="1"/>
  <c r="CS396" i="1"/>
  <c r="CR396" i="1"/>
  <c r="CQ396" i="1"/>
  <c r="CP396" i="1"/>
  <c r="CO396" i="1"/>
  <c r="CN396" i="1"/>
  <c r="CM396" i="1"/>
  <c r="CI396" i="1"/>
  <c r="CH396" i="1"/>
  <c r="F396" i="1"/>
  <c r="E396" i="1"/>
  <c r="C396" i="1"/>
  <c r="CJ396" i="1" s="1"/>
  <c r="DN395" i="1"/>
  <c r="DM395" i="1"/>
  <c r="DL395" i="1"/>
  <c r="DK395" i="1"/>
  <c r="DJ395" i="1"/>
  <c r="DI395" i="1"/>
  <c r="DH395" i="1"/>
  <c r="DG395" i="1"/>
  <c r="DF395" i="1"/>
  <c r="DE395" i="1"/>
  <c r="DD395" i="1"/>
  <c r="DC395" i="1"/>
  <c r="DB395" i="1"/>
  <c r="DA395" i="1"/>
  <c r="CZ395" i="1"/>
  <c r="CY395" i="1"/>
  <c r="CX395" i="1"/>
  <c r="CW395" i="1"/>
  <c r="CV395" i="1"/>
  <c r="CU395" i="1"/>
  <c r="CT395" i="1"/>
  <c r="CS395" i="1"/>
  <c r="CR395" i="1"/>
  <c r="CQ395" i="1"/>
  <c r="CP395" i="1"/>
  <c r="CO395" i="1"/>
  <c r="CN395" i="1"/>
  <c r="CM395" i="1"/>
  <c r="CI395" i="1"/>
  <c r="CH395" i="1"/>
  <c r="G395" i="1"/>
  <c r="F395" i="1"/>
  <c r="E395" i="1"/>
  <c r="C395" i="1"/>
  <c r="CJ395" i="1" s="1"/>
  <c r="DN394" i="1"/>
  <c r="DM394" i="1"/>
  <c r="DL394" i="1"/>
  <c r="DK394" i="1"/>
  <c r="DJ394" i="1"/>
  <c r="DI394" i="1"/>
  <c r="DH394" i="1"/>
  <c r="DG394" i="1"/>
  <c r="DF394" i="1"/>
  <c r="DE394" i="1"/>
  <c r="DD394" i="1"/>
  <c r="DC394" i="1"/>
  <c r="DB394" i="1"/>
  <c r="DA394" i="1"/>
  <c r="CZ394" i="1"/>
  <c r="CY394" i="1"/>
  <c r="CX394" i="1"/>
  <c r="CW394" i="1"/>
  <c r="CV394" i="1"/>
  <c r="CU394" i="1"/>
  <c r="CT394" i="1"/>
  <c r="CS394" i="1"/>
  <c r="CR394" i="1"/>
  <c r="CQ394" i="1"/>
  <c r="CP394" i="1"/>
  <c r="CO394" i="1"/>
  <c r="CN394" i="1"/>
  <c r="CM394" i="1"/>
  <c r="CJ394" i="1"/>
  <c r="CI394" i="1"/>
  <c r="CH394" i="1"/>
  <c r="F394" i="1"/>
  <c r="E394" i="1"/>
  <c r="C394" i="1"/>
  <c r="DN393" i="1"/>
  <c r="DM393" i="1"/>
  <c r="DL393" i="1"/>
  <c r="DK393" i="1"/>
  <c r="DJ393" i="1"/>
  <c r="DI393" i="1"/>
  <c r="DH393" i="1"/>
  <c r="DG393" i="1"/>
  <c r="DF393" i="1"/>
  <c r="DE393" i="1"/>
  <c r="DD393" i="1"/>
  <c r="DC393" i="1"/>
  <c r="DB393" i="1"/>
  <c r="DA393" i="1"/>
  <c r="CZ393" i="1"/>
  <c r="CY393" i="1"/>
  <c r="CX393" i="1"/>
  <c r="CW393" i="1"/>
  <c r="CV393" i="1"/>
  <c r="CU393" i="1"/>
  <c r="CT393" i="1"/>
  <c r="CS393" i="1"/>
  <c r="CR393" i="1"/>
  <c r="CQ393" i="1"/>
  <c r="CP393" i="1"/>
  <c r="CO393" i="1"/>
  <c r="CN393" i="1"/>
  <c r="CM393" i="1"/>
  <c r="CJ393" i="1"/>
  <c r="CI393" i="1"/>
  <c r="CH393" i="1"/>
  <c r="F393" i="1"/>
  <c r="E393" i="1"/>
  <c r="C393" i="1"/>
  <c r="DN392" i="1"/>
  <c r="DM392" i="1"/>
  <c r="DL392" i="1"/>
  <c r="DK392" i="1"/>
  <c r="DJ392" i="1"/>
  <c r="DI392" i="1"/>
  <c r="DH392" i="1"/>
  <c r="DG392" i="1"/>
  <c r="DF392" i="1"/>
  <c r="DE392" i="1"/>
  <c r="DD392" i="1"/>
  <c r="DC392" i="1"/>
  <c r="DB392" i="1"/>
  <c r="DA392" i="1"/>
  <c r="CZ392" i="1"/>
  <c r="CY392" i="1"/>
  <c r="CX392" i="1"/>
  <c r="CW392" i="1"/>
  <c r="CV392" i="1"/>
  <c r="CU392" i="1"/>
  <c r="CT392" i="1"/>
  <c r="CS392" i="1"/>
  <c r="CR392" i="1"/>
  <c r="CQ392" i="1"/>
  <c r="CP392" i="1"/>
  <c r="CO392" i="1"/>
  <c r="CN392" i="1"/>
  <c r="CM392" i="1"/>
  <c r="CJ392" i="1"/>
  <c r="CI392" i="1"/>
  <c r="CH392" i="1"/>
  <c r="F392" i="1"/>
  <c r="E392" i="1"/>
  <c r="C392" i="1"/>
  <c r="DM391" i="1"/>
  <c r="DL391" i="1"/>
  <c r="DK391" i="1"/>
  <c r="DJ391" i="1"/>
  <c r="DI391" i="1"/>
  <c r="DH391" i="1"/>
  <c r="DG391" i="1"/>
  <c r="DF391" i="1"/>
  <c r="DE391" i="1"/>
  <c r="DD391" i="1"/>
  <c r="DC391" i="1"/>
  <c r="DB391" i="1"/>
  <c r="DA391" i="1"/>
  <c r="CZ391" i="1"/>
  <c r="CY391" i="1"/>
  <c r="CX391" i="1"/>
  <c r="CW391" i="1"/>
  <c r="CV391" i="1"/>
  <c r="CU391" i="1"/>
  <c r="CT391" i="1"/>
  <c r="CS391" i="1"/>
  <c r="CR391" i="1"/>
  <c r="CQ391" i="1"/>
  <c r="CP391" i="1"/>
  <c r="CO391" i="1"/>
  <c r="CN391" i="1"/>
  <c r="CM391" i="1"/>
  <c r="CI391" i="1"/>
  <c r="CH391" i="1"/>
  <c r="G391" i="1"/>
  <c r="F391" i="1"/>
  <c r="E391" i="1"/>
  <c r="C391" i="1"/>
  <c r="CJ391" i="1" s="1"/>
  <c r="DN390" i="1"/>
  <c r="DM390" i="1"/>
  <c r="DL390" i="1"/>
  <c r="DK390" i="1"/>
  <c r="DJ390" i="1"/>
  <c r="DI390" i="1"/>
  <c r="DH390" i="1"/>
  <c r="DG390" i="1"/>
  <c r="DF390" i="1"/>
  <c r="DE390" i="1"/>
  <c r="DD390" i="1"/>
  <c r="DC390" i="1"/>
  <c r="DB390" i="1"/>
  <c r="DA390" i="1"/>
  <c r="CZ390" i="1"/>
  <c r="CY390" i="1"/>
  <c r="CX390" i="1"/>
  <c r="CW390" i="1"/>
  <c r="CV390" i="1"/>
  <c r="CU390" i="1"/>
  <c r="CT390" i="1"/>
  <c r="CS390" i="1"/>
  <c r="CR390" i="1"/>
  <c r="CQ390" i="1"/>
  <c r="CP390" i="1"/>
  <c r="CO390" i="1"/>
  <c r="CN390" i="1"/>
  <c r="CM390" i="1"/>
  <c r="CI390" i="1"/>
  <c r="CH390" i="1"/>
  <c r="G390" i="1"/>
  <c r="F390" i="1"/>
  <c r="E390" i="1"/>
  <c r="C390" i="1"/>
  <c r="CJ390" i="1" s="1"/>
  <c r="DN389" i="1"/>
  <c r="DM389" i="1"/>
  <c r="DL389" i="1"/>
  <c r="DK389" i="1"/>
  <c r="DJ389" i="1"/>
  <c r="DI389" i="1"/>
  <c r="DH389" i="1"/>
  <c r="DG389" i="1"/>
  <c r="DF389" i="1"/>
  <c r="DE389" i="1"/>
  <c r="DD389" i="1"/>
  <c r="DC389" i="1"/>
  <c r="DB389" i="1"/>
  <c r="DA389" i="1"/>
  <c r="CZ389" i="1"/>
  <c r="CY389" i="1"/>
  <c r="CX389" i="1"/>
  <c r="CW389" i="1"/>
  <c r="CV389" i="1"/>
  <c r="CU389" i="1"/>
  <c r="CT389" i="1"/>
  <c r="CS389" i="1"/>
  <c r="CR389" i="1"/>
  <c r="CQ389" i="1"/>
  <c r="CP389" i="1"/>
  <c r="CO389" i="1"/>
  <c r="CN389" i="1"/>
  <c r="CM389" i="1"/>
  <c r="CJ389" i="1"/>
  <c r="CI389" i="1"/>
  <c r="CH389" i="1"/>
  <c r="G389" i="1"/>
  <c r="F389" i="1"/>
  <c r="E389" i="1"/>
  <c r="C389" i="1"/>
  <c r="DN388" i="1"/>
  <c r="DM388" i="1"/>
  <c r="DL388" i="1"/>
  <c r="DK388" i="1"/>
  <c r="DJ388" i="1"/>
  <c r="DI388" i="1"/>
  <c r="DH388" i="1"/>
  <c r="DG388" i="1"/>
  <c r="DF388" i="1"/>
  <c r="DE388" i="1"/>
  <c r="DD388" i="1"/>
  <c r="DC388" i="1"/>
  <c r="DB388" i="1"/>
  <c r="DA388" i="1"/>
  <c r="CZ388" i="1"/>
  <c r="CY388" i="1"/>
  <c r="CX388" i="1"/>
  <c r="CW388" i="1"/>
  <c r="CV388" i="1"/>
  <c r="CU388" i="1"/>
  <c r="CT388" i="1"/>
  <c r="CS388" i="1"/>
  <c r="CR388" i="1"/>
  <c r="CQ388" i="1"/>
  <c r="CP388" i="1"/>
  <c r="CO388" i="1"/>
  <c r="CN388" i="1"/>
  <c r="CM388" i="1"/>
  <c r="CL388" i="1"/>
  <c r="DN386" i="1" s="1"/>
  <c r="CI388" i="1"/>
  <c r="CH388" i="1"/>
  <c r="G388" i="1"/>
  <c r="F388" i="1"/>
  <c r="E388" i="1"/>
  <c r="C388" i="1"/>
  <c r="DN387" i="1"/>
  <c r="DM387" i="1"/>
  <c r="DL387" i="1"/>
  <c r="DK387" i="1"/>
  <c r="DJ387" i="1"/>
  <c r="DI387" i="1"/>
  <c r="DH387" i="1"/>
  <c r="DG387" i="1"/>
  <c r="DF387" i="1"/>
  <c r="DE387" i="1"/>
  <c r="DD387" i="1"/>
  <c r="DC387" i="1"/>
  <c r="DB387" i="1"/>
  <c r="DA387" i="1"/>
  <c r="CZ387" i="1"/>
  <c r="CY387" i="1"/>
  <c r="CX387" i="1"/>
  <c r="CW387" i="1"/>
  <c r="CV387" i="1"/>
  <c r="CU387" i="1"/>
  <c r="CT387" i="1"/>
  <c r="CS387" i="1"/>
  <c r="CR387" i="1"/>
  <c r="CQ387" i="1"/>
  <c r="CP387" i="1"/>
  <c r="CO387" i="1"/>
  <c r="CN387" i="1"/>
  <c r="CM387" i="1"/>
  <c r="CI387" i="1"/>
  <c r="CH387" i="1"/>
  <c r="F387" i="1"/>
  <c r="E387" i="1"/>
  <c r="C387" i="1"/>
  <c r="CJ387" i="1" s="1"/>
  <c r="DM386" i="1"/>
  <c r="DL386" i="1"/>
  <c r="DK386" i="1"/>
  <c r="DJ386" i="1"/>
  <c r="DI386" i="1"/>
  <c r="DH386" i="1"/>
  <c r="DG386" i="1"/>
  <c r="DF386" i="1"/>
  <c r="DE386" i="1"/>
  <c r="DD386" i="1"/>
  <c r="DC386" i="1"/>
  <c r="DB386" i="1"/>
  <c r="DA386" i="1"/>
  <c r="CZ386" i="1"/>
  <c r="CY386" i="1"/>
  <c r="CX386" i="1"/>
  <c r="CW386" i="1"/>
  <c r="CV386" i="1"/>
  <c r="CU386" i="1"/>
  <c r="CT386" i="1"/>
  <c r="CS386" i="1"/>
  <c r="CR386" i="1"/>
  <c r="CQ386" i="1"/>
  <c r="CP386" i="1"/>
  <c r="CO386" i="1"/>
  <c r="CN386" i="1"/>
  <c r="CM386" i="1"/>
  <c r="CI386" i="1"/>
  <c r="CH386" i="1"/>
  <c r="F386" i="1"/>
  <c r="E386" i="1"/>
  <c r="C386" i="1"/>
  <c r="CJ386" i="1" s="1"/>
  <c r="DN385" i="1"/>
  <c r="DM385" i="1"/>
  <c r="DL385" i="1"/>
  <c r="DK385" i="1"/>
  <c r="DJ385" i="1"/>
  <c r="DI385" i="1"/>
  <c r="DH385" i="1"/>
  <c r="DG385" i="1"/>
  <c r="DF385" i="1"/>
  <c r="DE385" i="1"/>
  <c r="DD385" i="1"/>
  <c r="DC385" i="1"/>
  <c r="DB385" i="1"/>
  <c r="DA385" i="1"/>
  <c r="CZ385" i="1"/>
  <c r="CY385" i="1"/>
  <c r="CX385" i="1"/>
  <c r="CW385" i="1"/>
  <c r="CV385" i="1"/>
  <c r="CU385" i="1"/>
  <c r="CT385" i="1"/>
  <c r="CS385" i="1"/>
  <c r="CR385" i="1"/>
  <c r="CQ385" i="1"/>
  <c r="CP385" i="1"/>
  <c r="CO385" i="1"/>
  <c r="CN385" i="1"/>
  <c r="CM385" i="1"/>
  <c r="CI385" i="1"/>
  <c r="CH385" i="1"/>
  <c r="G385" i="1"/>
  <c r="F385" i="1"/>
  <c r="E385" i="1"/>
  <c r="C385" i="1"/>
  <c r="CJ385" i="1" s="1"/>
  <c r="DN384" i="1"/>
  <c r="DM384" i="1"/>
  <c r="DL384" i="1"/>
  <c r="DK384" i="1"/>
  <c r="DJ384" i="1"/>
  <c r="DI384" i="1"/>
  <c r="DH384" i="1"/>
  <c r="DG384" i="1"/>
  <c r="DF384" i="1"/>
  <c r="DE384" i="1"/>
  <c r="DD384" i="1"/>
  <c r="DC384" i="1"/>
  <c r="DB384" i="1"/>
  <c r="DA384" i="1"/>
  <c r="CZ384" i="1"/>
  <c r="CY384" i="1"/>
  <c r="CX384" i="1"/>
  <c r="CW384" i="1"/>
  <c r="CV384" i="1"/>
  <c r="CU384" i="1"/>
  <c r="CT384" i="1"/>
  <c r="CS384" i="1"/>
  <c r="CR384" i="1"/>
  <c r="CQ384" i="1"/>
  <c r="CP384" i="1"/>
  <c r="CO384" i="1"/>
  <c r="CN384" i="1"/>
  <c r="CM384" i="1"/>
  <c r="CI384" i="1"/>
  <c r="CH384" i="1"/>
  <c r="G384" i="1"/>
  <c r="F384" i="1"/>
  <c r="E384" i="1"/>
  <c r="C384" i="1"/>
  <c r="CJ384" i="1" s="1"/>
  <c r="DN383" i="1"/>
  <c r="DM383" i="1"/>
  <c r="DL383" i="1"/>
  <c r="DK383" i="1"/>
  <c r="DJ383" i="1"/>
  <c r="DI383" i="1"/>
  <c r="DH383" i="1"/>
  <c r="DG383" i="1"/>
  <c r="DF383" i="1"/>
  <c r="DE383" i="1"/>
  <c r="DD383" i="1"/>
  <c r="DC383" i="1"/>
  <c r="DB383" i="1"/>
  <c r="DA383" i="1"/>
  <c r="CZ383" i="1"/>
  <c r="CY383" i="1"/>
  <c r="CX383" i="1"/>
  <c r="CW383" i="1"/>
  <c r="CV383" i="1"/>
  <c r="CU383" i="1"/>
  <c r="CT383" i="1"/>
  <c r="CS383" i="1"/>
  <c r="CR383" i="1"/>
  <c r="CQ383" i="1"/>
  <c r="CP383" i="1"/>
  <c r="CO383" i="1"/>
  <c r="CN383" i="1"/>
  <c r="CM383" i="1"/>
  <c r="CI383" i="1"/>
  <c r="CH383" i="1"/>
  <c r="F383" i="1"/>
  <c r="E383" i="1"/>
  <c r="C383" i="1"/>
  <c r="CJ383" i="1" s="1"/>
  <c r="DN382" i="1"/>
  <c r="DM382" i="1"/>
  <c r="DL382" i="1"/>
  <c r="DK382" i="1"/>
  <c r="DJ382" i="1"/>
  <c r="DI382" i="1"/>
  <c r="DH382" i="1"/>
  <c r="DG382" i="1"/>
  <c r="DF382" i="1"/>
  <c r="DE382" i="1"/>
  <c r="DD382" i="1"/>
  <c r="DC382" i="1"/>
  <c r="DB382" i="1"/>
  <c r="DA382" i="1"/>
  <c r="CZ382" i="1"/>
  <c r="CY382" i="1"/>
  <c r="CX382" i="1"/>
  <c r="CW382" i="1"/>
  <c r="CV382" i="1"/>
  <c r="CU382" i="1"/>
  <c r="CT382" i="1"/>
  <c r="CS382" i="1"/>
  <c r="CR382" i="1"/>
  <c r="CQ382" i="1"/>
  <c r="CP382" i="1"/>
  <c r="CO382" i="1"/>
  <c r="CN382" i="1"/>
  <c r="CM382" i="1"/>
  <c r="CI382" i="1"/>
  <c r="CH382" i="1"/>
  <c r="G382" i="1"/>
  <c r="F382" i="1"/>
  <c r="E382" i="1"/>
  <c r="C382" i="1"/>
  <c r="CJ382" i="1" s="1"/>
  <c r="DN381" i="1"/>
  <c r="DM381" i="1"/>
  <c r="DL381" i="1"/>
  <c r="DK381" i="1"/>
  <c r="DJ381" i="1"/>
  <c r="DI381" i="1"/>
  <c r="DH381" i="1"/>
  <c r="DG381" i="1"/>
  <c r="DF381" i="1"/>
  <c r="DE381" i="1"/>
  <c r="DD381" i="1"/>
  <c r="DC381" i="1"/>
  <c r="DB381" i="1"/>
  <c r="DA381" i="1"/>
  <c r="CZ381" i="1"/>
  <c r="CY381" i="1"/>
  <c r="CX381" i="1"/>
  <c r="CW381" i="1"/>
  <c r="CV381" i="1"/>
  <c r="CU381" i="1"/>
  <c r="CT381" i="1"/>
  <c r="CS381" i="1"/>
  <c r="CR381" i="1"/>
  <c r="CQ381" i="1"/>
  <c r="CP381" i="1"/>
  <c r="CO381" i="1"/>
  <c r="CN381" i="1"/>
  <c r="CM381" i="1"/>
  <c r="CJ381" i="1"/>
  <c r="CI381" i="1"/>
  <c r="CH381" i="1"/>
  <c r="F381" i="1"/>
  <c r="E381" i="1"/>
  <c r="C381" i="1"/>
  <c r="DN380" i="1"/>
  <c r="DM380" i="1"/>
  <c r="DL380" i="1"/>
  <c r="DK380" i="1"/>
  <c r="DJ380" i="1"/>
  <c r="DI380" i="1"/>
  <c r="DH380" i="1"/>
  <c r="DG380" i="1"/>
  <c r="DF380" i="1"/>
  <c r="DE380" i="1"/>
  <c r="DD380" i="1"/>
  <c r="DC380" i="1"/>
  <c r="DB380" i="1"/>
  <c r="DA380" i="1"/>
  <c r="CZ380" i="1"/>
  <c r="CY380" i="1"/>
  <c r="CX380" i="1"/>
  <c r="CW380" i="1"/>
  <c r="CV380" i="1"/>
  <c r="CU380" i="1"/>
  <c r="CT380" i="1"/>
  <c r="CS380" i="1"/>
  <c r="CR380" i="1"/>
  <c r="CQ380" i="1"/>
  <c r="CP380" i="1"/>
  <c r="CO380" i="1"/>
  <c r="CN380" i="1"/>
  <c r="CM380" i="1"/>
  <c r="CJ380" i="1"/>
  <c r="CI380" i="1"/>
  <c r="CH380" i="1"/>
  <c r="F380" i="1"/>
  <c r="E380" i="1"/>
  <c r="C380" i="1"/>
  <c r="DN379" i="1"/>
  <c r="DM379" i="1"/>
  <c r="DL379" i="1"/>
  <c r="DK379" i="1"/>
  <c r="DJ379" i="1"/>
  <c r="DI379" i="1"/>
  <c r="DH379" i="1"/>
  <c r="DG379" i="1"/>
  <c r="DF379" i="1"/>
  <c r="DE379" i="1"/>
  <c r="DD379" i="1"/>
  <c r="DC379" i="1"/>
  <c r="DB379" i="1"/>
  <c r="DA379" i="1"/>
  <c r="CZ379" i="1"/>
  <c r="CY379" i="1"/>
  <c r="CX379" i="1"/>
  <c r="CW379" i="1"/>
  <c r="CV379" i="1"/>
  <c r="CU379" i="1"/>
  <c r="CT379" i="1"/>
  <c r="CS379" i="1"/>
  <c r="CR379" i="1"/>
  <c r="CQ379" i="1"/>
  <c r="CP379" i="1"/>
  <c r="CO379" i="1"/>
  <c r="CN379" i="1"/>
  <c r="CM379" i="1"/>
  <c r="CI379" i="1"/>
  <c r="CH379" i="1"/>
  <c r="F379" i="1"/>
  <c r="E379" i="1"/>
  <c r="C379" i="1"/>
  <c r="CJ379" i="1" s="1"/>
  <c r="DN378" i="1"/>
  <c r="DM378" i="1"/>
  <c r="DL378" i="1"/>
  <c r="DK378" i="1"/>
  <c r="DJ378" i="1"/>
  <c r="DI378" i="1"/>
  <c r="DH378" i="1"/>
  <c r="DG378" i="1"/>
  <c r="DF378" i="1"/>
  <c r="DE378" i="1"/>
  <c r="DD378" i="1"/>
  <c r="DC378" i="1"/>
  <c r="DB378" i="1"/>
  <c r="DA378" i="1"/>
  <c r="CZ378" i="1"/>
  <c r="CY378" i="1"/>
  <c r="CX378" i="1"/>
  <c r="CW378" i="1"/>
  <c r="CV378" i="1"/>
  <c r="CU378" i="1"/>
  <c r="CT378" i="1"/>
  <c r="CS378" i="1"/>
  <c r="CR378" i="1"/>
  <c r="CQ378" i="1"/>
  <c r="CP378" i="1"/>
  <c r="CO378" i="1"/>
  <c r="CN378" i="1"/>
  <c r="CM378" i="1"/>
  <c r="CJ378" i="1"/>
  <c r="CI378" i="1"/>
  <c r="CH378" i="1"/>
  <c r="F378" i="1"/>
  <c r="E378" i="1"/>
  <c r="C378" i="1"/>
  <c r="DN377" i="1"/>
  <c r="DM377" i="1"/>
  <c r="DL377" i="1"/>
  <c r="DK377" i="1"/>
  <c r="DJ377" i="1"/>
  <c r="DI377" i="1"/>
  <c r="DH377" i="1"/>
  <c r="DG377" i="1"/>
  <c r="DF377" i="1"/>
  <c r="DE377" i="1"/>
  <c r="DD377" i="1"/>
  <c r="DC377" i="1"/>
  <c r="DB377" i="1"/>
  <c r="DA377" i="1"/>
  <c r="CZ377" i="1"/>
  <c r="CY377" i="1"/>
  <c r="CX377" i="1"/>
  <c r="CW377" i="1"/>
  <c r="CV377" i="1"/>
  <c r="CU377" i="1"/>
  <c r="CT377" i="1"/>
  <c r="CS377" i="1"/>
  <c r="CR377" i="1"/>
  <c r="CQ377" i="1"/>
  <c r="CP377" i="1"/>
  <c r="CO377" i="1"/>
  <c r="CN377" i="1"/>
  <c r="CM377" i="1"/>
  <c r="CJ377" i="1"/>
  <c r="CI377" i="1"/>
  <c r="CH377" i="1"/>
  <c r="F377" i="1"/>
  <c r="E377" i="1"/>
  <c r="C377" i="1"/>
  <c r="DN376" i="1"/>
  <c r="DM376" i="1"/>
  <c r="DL376" i="1"/>
  <c r="DK376" i="1"/>
  <c r="DJ376" i="1"/>
  <c r="DI376" i="1"/>
  <c r="DH376" i="1"/>
  <c r="DG376" i="1"/>
  <c r="DF376" i="1"/>
  <c r="DE376" i="1"/>
  <c r="DD376" i="1"/>
  <c r="DC376" i="1"/>
  <c r="DB376" i="1"/>
  <c r="DA376" i="1"/>
  <c r="CZ376" i="1"/>
  <c r="CY376" i="1"/>
  <c r="CX376" i="1"/>
  <c r="CW376" i="1"/>
  <c r="CV376" i="1"/>
  <c r="CU376" i="1"/>
  <c r="CT376" i="1"/>
  <c r="CS376" i="1"/>
  <c r="CR376" i="1"/>
  <c r="CQ376" i="1"/>
  <c r="CP376" i="1"/>
  <c r="CO376" i="1"/>
  <c r="CN376" i="1"/>
  <c r="CM376" i="1"/>
  <c r="CI376" i="1"/>
  <c r="CH376" i="1"/>
  <c r="G376" i="1"/>
  <c r="F376" i="1"/>
  <c r="E376" i="1"/>
  <c r="C376" i="1"/>
  <c r="CJ376" i="1" s="1"/>
  <c r="DN375" i="1"/>
  <c r="DM375" i="1"/>
  <c r="DL375" i="1"/>
  <c r="DK375" i="1"/>
  <c r="DJ375" i="1"/>
  <c r="DI375" i="1"/>
  <c r="DH375" i="1"/>
  <c r="DG375" i="1"/>
  <c r="DF375" i="1"/>
  <c r="DE375" i="1"/>
  <c r="DD375" i="1"/>
  <c r="DC375" i="1"/>
  <c r="DB375" i="1"/>
  <c r="DA375" i="1"/>
  <c r="CZ375" i="1"/>
  <c r="CY375" i="1"/>
  <c r="CX375" i="1"/>
  <c r="CW375" i="1"/>
  <c r="CV375" i="1"/>
  <c r="CU375" i="1"/>
  <c r="CT375" i="1"/>
  <c r="CS375" i="1"/>
  <c r="CR375" i="1"/>
  <c r="CQ375" i="1"/>
  <c r="CP375" i="1"/>
  <c r="CO375" i="1"/>
  <c r="CN375" i="1"/>
  <c r="CM375" i="1"/>
  <c r="CI375" i="1"/>
  <c r="CH375" i="1"/>
  <c r="G375" i="1"/>
  <c r="F375" i="1"/>
  <c r="E375" i="1"/>
  <c r="C375" i="1"/>
  <c r="CJ375" i="1" s="1"/>
  <c r="DN374" i="1"/>
  <c r="DM374" i="1"/>
  <c r="DL374" i="1"/>
  <c r="DK374" i="1"/>
  <c r="DJ374" i="1"/>
  <c r="DI374" i="1"/>
  <c r="DH374" i="1"/>
  <c r="DG374" i="1"/>
  <c r="DF374" i="1"/>
  <c r="DE374" i="1"/>
  <c r="DD374" i="1"/>
  <c r="DC374" i="1"/>
  <c r="DB374" i="1"/>
  <c r="DA374" i="1"/>
  <c r="CZ374" i="1"/>
  <c r="CY374" i="1"/>
  <c r="CX374" i="1"/>
  <c r="CW374" i="1"/>
  <c r="CV374" i="1"/>
  <c r="CU374" i="1"/>
  <c r="CT374" i="1"/>
  <c r="CS374" i="1"/>
  <c r="CR374" i="1"/>
  <c r="CQ374" i="1"/>
  <c r="CP374" i="1"/>
  <c r="CO374" i="1"/>
  <c r="CN374" i="1"/>
  <c r="CM374" i="1"/>
  <c r="CJ374" i="1"/>
  <c r="CI374" i="1"/>
  <c r="CH374" i="1"/>
  <c r="F374" i="1"/>
  <c r="E374" i="1"/>
  <c r="C374" i="1"/>
  <c r="DN373" i="1"/>
  <c r="DM373" i="1"/>
  <c r="DL373" i="1"/>
  <c r="DK373" i="1"/>
  <c r="DJ373" i="1"/>
  <c r="DI373" i="1"/>
  <c r="DH373" i="1"/>
  <c r="DG373" i="1"/>
  <c r="DF373" i="1"/>
  <c r="DE373" i="1"/>
  <c r="DD373" i="1"/>
  <c r="DC373" i="1"/>
  <c r="DB373" i="1"/>
  <c r="DA373" i="1"/>
  <c r="CZ373" i="1"/>
  <c r="CY373" i="1"/>
  <c r="CX373" i="1"/>
  <c r="CW373" i="1"/>
  <c r="CV373" i="1"/>
  <c r="CU373" i="1"/>
  <c r="CT373" i="1"/>
  <c r="CS373" i="1"/>
  <c r="CR373" i="1"/>
  <c r="CQ373" i="1"/>
  <c r="CP373" i="1"/>
  <c r="CO373" i="1"/>
  <c r="CN373" i="1"/>
  <c r="CM373" i="1"/>
  <c r="CI373" i="1"/>
  <c r="CH373" i="1"/>
  <c r="G373" i="1"/>
  <c r="F373" i="1"/>
  <c r="E373" i="1"/>
  <c r="C373" i="1"/>
  <c r="CJ373" i="1" s="1"/>
  <c r="DN372" i="1"/>
  <c r="DM372" i="1"/>
  <c r="DL372" i="1"/>
  <c r="DK372" i="1"/>
  <c r="DJ372" i="1"/>
  <c r="DI372" i="1"/>
  <c r="DH372" i="1"/>
  <c r="DG372" i="1"/>
  <c r="DF372" i="1"/>
  <c r="DE372" i="1"/>
  <c r="DD372" i="1"/>
  <c r="DC372" i="1"/>
  <c r="DB372" i="1"/>
  <c r="DA372" i="1"/>
  <c r="CZ372" i="1"/>
  <c r="CY372" i="1"/>
  <c r="CX372" i="1"/>
  <c r="CW372" i="1"/>
  <c r="CV372" i="1"/>
  <c r="CU372" i="1"/>
  <c r="CT372" i="1"/>
  <c r="CS372" i="1"/>
  <c r="CR372" i="1"/>
  <c r="CQ372" i="1"/>
  <c r="CP372" i="1"/>
  <c r="CO372" i="1"/>
  <c r="CN372" i="1"/>
  <c r="CM372" i="1"/>
  <c r="CI372" i="1"/>
  <c r="CH372" i="1"/>
  <c r="F372" i="1"/>
  <c r="E372" i="1"/>
  <c r="C372" i="1"/>
  <c r="CJ372" i="1" s="1"/>
  <c r="DN371" i="1"/>
  <c r="DM371" i="1"/>
  <c r="DL371" i="1"/>
  <c r="DK371" i="1"/>
  <c r="DJ371" i="1"/>
  <c r="DI371" i="1"/>
  <c r="DH371" i="1"/>
  <c r="DG371" i="1"/>
  <c r="DF371" i="1"/>
  <c r="DE371" i="1"/>
  <c r="DD371" i="1"/>
  <c r="DC371" i="1"/>
  <c r="DB371" i="1"/>
  <c r="DA371" i="1"/>
  <c r="CZ371" i="1"/>
  <c r="CY371" i="1"/>
  <c r="CX371" i="1"/>
  <c r="CW371" i="1"/>
  <c r="CV371" i="1"/>
  <c r="CU371" i="1"/>
  <c r="CT371" i="1"/>
  <c r="CS371" i="1"/>
  <c r="CR371" i="1"/>
  <c r="CQ371" i="1"/>
  <c r="CP371" i="1"/>
  <c r="CO371" i="1"/>
  <c r="CN371" i="1"/>
  <c r="CM371" i="1"/>
  <c r="CJ371" i="1"/>
  <c r="CI371" i="1"/>
  <c r="CH371" i="1"/>
  <c r="G371" i="1"/>
  <c r="F371" i="1"/>
  <c r="E371" i="1"/>
  <c r="C371" i="1"/>
  <c r="DN370" i="1"/>
  <c r="DM370" i="1"/>
  <c r="DL370" i="1"/>
  <c r="DK370" i="1"/>
  <c r="DJ370" i="1"/>
  <c r="DI370" i="1"/>
  <c r="DH370" i="1"/>
  <c r="DG370" i="1"/>
  <c r="DF370" i="1"/>
  <c r="DE370" i="1"/>
  <c r="DD370" i="1"/>
  <c r="DC370" i="1"/>
  <c r="DB370" i="1"/>
  <c r="DA370" i="1"/>
  <c r="CZ370" i="1"/>
  <c r="CY370" i="1"/>
  <c r="CX370" i="1"/>
  <c r="CW370" i="1"/>
  <c r="CV370" i="1"/>
  <c r="CU370" i="1"/>
  <c r="CT370" i="1"/>
  <c r="CS370" i="1"/>
  <c r="CR370" i="1"/>
  <c r="CQ370" i="1"/>
  <c r="CP370" i="1"/>
  <c r="CO370" i="1"/>
  <c r="CN370" i="1"/>
  <c r="CM370" i="1"/>
  <c r="CJ370" i="1"/>
  <c r="CI370" i="1"/>
  <c r="CH370" i="1"/>
  <c r="F370" i="1"/>
  <c r="E370" i="1"/>
  <c r="C370" i="1"/>
  <c r="DN369" i="1"/>
  <c r="DM369" i="1"/>
  <c r="DL369" i="1"/>
  <c r="DK369" i="1"/>
  <c r="DJ369" i="1"/>
  <c r="DI369" i="1"/>
  <c r="DH369" i="1"/>
  <c r="DG369" i="1"/>
  <c r="DF369" i="1"/>
  <c r="DE369" i="1"/>
  <c r="DD369" i="1"/>
  <c r="DC369" i="1"/>
  <c r="DB369" i="1"/>
  <c r="DA369" i="1"/>
  <c r="CZ369" i="1"/>
  <c r="CY369" i="1"/>
  <c r="CX369" i="1"/>
  <c r="CW369" i="1"/>
  <c r="CV369" i="1"/>
  <c r="CU369" i="1"/>
  <c r="CT369" i="1"/>
  <c r="CS369" i="1"/>
  <c r="CR369" i="1"/>
  <c r="CQ369" i="1"/>
  <c r="CP369" i="1"/>
  <c r="CO369" i="1"/>
  <c r="CN369" i="1"/>
  <c r="CM369" i="1"/>
  <c r="CI369" i="1"/>
  <c r="CH369" i="1"/>
  <c r="G369" i="1"/>
  <c r="F369" i="1"/>
  <c r="E369" i="1"/>
  <c r="C369" i="1"/>
  <c r="CJ369" i="1" s="1"/>
  <c r="DN368" i="1"/>
  <c r="DM368" i="1"/>
  <c r="DL368" i="1"/>
  <c r="DK368" i="1"/>
  <c r="DJ368" i="1"/>
  <c r="DI368" i="1"/>
  <c r="DH368" i="1"/>
  <c r="DG368" i="1"/>
  <c r="DF368" i="1"/>
  <c r="DE368" i="1"/>
  <c r="DD368" i="1"/>
  <c r="DC368" i="1"/>
  <c r="DB368" i="1"/>
  <c r="DA368" i="1"/>
  <c r="CZ368" i="1"/>
  <c r="CY368" i="1"/>
  <c r="CX368" i="1"/>
  <c r="CW368" i="1"/>
  <c r="CV368" i="1"/>
  <c r="CU368" i="1"/>
  <c r="CT368" i="1"/>
  <c r="CS368" i="1"/>
  <c r="CR368" i="1"/>
  <c r="CQ368" i="1"/>
  <c r="CP368" i="1"/>
  <c r="CO368" i="1"/>
  <c r="CN368" i="1"/>
  <c r="CM368" i="1"/>
  <c r="CJ368" i="1"/>
  <c r="CI368" i="1"/>
  <c r="CH368" i="1"/>
  <c r="F368" i="1"/>
  <c r="E368" i="1"/>
  <c r="C368" i="1"/>
  <c r="DN367" i="1"/>
  <c r="DM367" i="1"/>
  <c r="DL367" i="1"/>
  <c r="DK367" i="1"/>
  <c r="DJ367" i="1"/>
  <c r="DI367" i="1"/>
  <c r="DH367" i="1"/>
  <c r="DG367" i="1"/>
  <c r="DF367" i="1"/>
  <c r="DE367" i="1"/>
  <c r="DD367" i="1"/>
  <c r="DC367" i="1"/>
  <c r="DB367" i="1"/>
  <c r="DA367" i="1"/>
  <c r="CZ367" i="1"/>
  <c r="CY367" i="1"/>
  <c r="CX367" i="1"/>
  <c r="CW367" i="1"/>
  <c r="CV367" i="1"/>
  <c r="CU367" i="1"/>
  <c r="CT367" i="1"/>
  <c r="CS367" i="1"/>
  <c r="CR367" i="1"/>
  <c r="CQ367" i="1"/>
  <c r="CP367" i="1"/>
  <c r="CO367" i="1"/>
  <c r="CN367" i="1"/>
  <c r="CM367" i="1"/>
  <c r="CJ367" i="1"/>
  <c r="CI367" i="1"/>
  <c r="CH367" i="1"/>
  <c r="G367" i="1"/>
  <c r="F367" i="1"/>
  <c r="E367" i="1"/>
  <c r="C367" i="1"/>
  <c r="DN366" i="1"/>
  <c r="DM366" i="1"/>
  <c r="DL366" i="1"/>
  <c r="DK366" i="1"/>
  <c r="DJ366" i="1"/>
  <c r="DI366" i="1"/>
  <c r="DH366" i="1"/>
  <c r="DG366" i="1"/>
  <c r="DF366" i="1"/>
  <c r="DE366" i="1"/>
  <c r="DD366" i="1"/>
  <c r="DC366" i="1"/>
  <c r="DB366" i="1"/>
  <c r="DA366" i="1"/>
  <c r="CZ366" i="1"/>
  <c r="CY366" i="1"/>
  <c r="CX366" i="1"/>
  <c r="CW366" i="1"/>
  <c r="CV366" i="1"/>
  <c r="CU366" i="1"/>
  <c r="CT366" i="1"/>
  <c r="CS366" i="1"/>
  <c r="CR366" i="1"/>
  <c r="CQ366" i="1"/>
  <c r="CP366" i="1"/>
  <c r="CO366" i="1"/>
  <c r="CN366" i="1"/>
  <c r="CM366" i="1"/>
  <c r="CI366" i="1"/>
  <c r="CH366" i="1"/>
  <c r="F366" i="1"/>
  <c r="E366" i="1"/>
  <c r="C366" i="1"/>
  <c r="CJ366" i="1" s="1"/>
  <c r="DN365" i="1"/>
  <c r="DM365" i="1"/>
  <c r="DL365" i="1"/>
  <c r="DK365" i="1"/>
  <c r="DJ365" i="1"/>
  <c r="DI365" i="1"/>
  <c r="DH365" i="1"/>
  <c r="DG365" i="1"/>
  <c r="DF365" i="1"/>
  <c r="DE365" i="1"/>
  <c r="DD365" i="1"/>
  <c r="DC365" i="1"/>
  <c r="DB365" i="1"/>
  <c r="DA365" i="1"/>
  <c r="CZ365" i="1"/>
  <c r="CY365" i="1"/>
  <c r="CX365" i="1"/>
  <c r="CW365" i="1"/>
  <c r="CV365" i="1"/>
  <c r="CU365" i="1"/>
  <c r="CT365" i="1"/>
  <c r="CS365" i="1"/>
  <c r="CR365" i="1"/>
  <c r="CQ365" i="1"/>
  <c r="CP365" i="1"/>
  <c r="CO365" i="1"/>
  <c r="CN365" i="1"/>
  <c r="CM365" i="1"/>
  <c r="CJ365" i="1"/>
  <c r="CI365" i="1"/>
  <c r="CH365" i="1"/>
  <c r="F365" i="1"/>
  <c r="E365" i="1"/>
  <c r="C365" i="1"/>
  <c r="DN364" i="1"/>
  <c r="DM364" i="1"/>
  <c r="DL364" i="1"/>
  <c r="DK364" i="1"/>
  <c r="DJ364" i="1"/>
  <c r="DI364" i="1"/>
  <c r="DH364" i="1"/>
  <c r="DG364" i="1"/>
  <c r="DF364" i="1"/>
  <c r="DE364" i="1"/>
  <c r="DD364" i="1"/>
  <c r="DC364" i="1"/>
  <c r="DB364" i="1"/>
  <c r="DA364" i="1"/>
  <c r="CZ364" i="1"/>
  <c r="CY364" i="1"/>
  <c r="CX364" i="1"/>
  <c r="CW364" i="1"/>
  <c r="CV364" i="1"/>
  <c r="CU364" i="1"/>
  <c r="CT364" i="1"/>
  <c r="CS364" i="1"/>
  <c r="CR364" i="1"/>
  <c r="CQ364" i="1"/>
  <c r="CP364" i="1"/>
  <c r="CO364" i="1"/>
  <c r="CN364" i="1"/>
  <c r="CM364" i="1"/>
  <c r="CI364" i="1"/>
  <c r="CH364" i="1"/>
  <c r="G364" i="1"/>
  <c r="F364" i="1"/>
  <c r="E364" i="1"/>
  <c r="C364" i="1"/>
  <c r="CJ364" i="1" s="1"/>
  <c r="DN363" i="1"/>
  <c r="DM363" i="1"/>
  <c r="DL363" i="1"/>
  <c r="DK363" i="1"/>
  <c r="DJ363" i="1"/>
  <c r="DI363" i="1"/>
  <c r="DH363" i="1"/>
  <c r="DG363" i="1"/>
  <c r="DF363" i="1"/>
  <c r="DE363" i="1"/>
  <c r="DD363" i="1"/>
  <c r="DC363" i="1"/>
  <c r="DB363" i="1"/>
  <c r="DA363" i="1"/>
  <c r="CZ363" i="1"/>
  <c r="CY363" i="1"/>
  <c r="CX363" i="1"/>
  <c r="CW363" i="1"/>
  <c r="CV363" i="1"/>
  <c r="CU363" i="1"/>
  <c r="CT363" i="1"/>
  <c r="CS363" i="1"/>
  <c r="CR363" i="1"/>
  <c r="CQ363" i="1"/>
  <c r="CP363" i="1"/>
  <c r="CO363" i="1"/>
  <c r="CN363" i="1"/>
  <c r="CM363" i="1"/>
  <c r="CI363" i="1"/>
  <c r="CH363" i="1"/>
  <c r="F363" i="1"/>
  <c r="E363" i="1"/>
  <c r="C363" i="1"/>
  <c r="CJ363" i="1" s="1"/>
  <c r="DN362" i="1"/>
  <c r="DM362" i="1"/>
  <c r="DL362" i="1"/>
  <c r="DK362" i="1"/>
  <c r="DJ362" i="1"/>
  <c r="DI362" i="1"/>
  <c r="DH362" i="1"/>
  <c r="DG362" i="1"/>
  <c r="DF362" i="1"/>
  <c r="DE362" i="1"/>
  <c r="DD362" i="1"/>
  <c r="DC362" i="1"/>
  <c r="DB362" i="1"/>
  <c r="DA362" i="1"/>
  <c r="CZ362" i="1"/>
  <c r="CY362" i="1"/>
  <c r="CX362" i="1"/>
  <c r="CW362" i="1"/>
  <c r="CV362" i="1"/>
  <c r="CU362" i="1"/>
  <c r="CT362" i="1"/>
  <c r="CS362" i="1"/>
  <c r="CR362" i="1"/>
  <c r="CQ362" i="1"/>
  <c r="CP362" i="1"/>
  <c r="CO362" i="1"/>
  <c r="CN362" i="1"/>
  <c r="CM362" i="1"/>
  <c r="CJ362" i="1"/>
  <c r="CI362" i="1"/>
  <c r="CH362" i="1"/>
  <c r="G362" i="1"/>
  <c r="F362" i="1"/>
  <c r="E362" i="1"/>
  <c r="C362" i="1"/>
  <c r="DN361" i="1"/>
  <c r="DM361" i="1"/>
  <c r="DL361" i="1"/>
  <c r="DK361" i="1"/>
  <c r="DJ361" i="1"/>
  <c r="DI361" i="1"/>
  <c r="DH361" i="1"/>
  <c r="DG361" i="1"/>
  <c r="DF361" i="1"/>
  <c r="DE361" i="1"/>
  <c r="DD361" i="1"/>
  <c r="DC361" i="1"/>
  <c r="DB361" i="1"/>
  <c r="DA361" i="1"/>
  <c r="CZ361" i="1"/>
  <c r="CY361" i="1"/>
  <c r="CX361" i="1"/>
  <c r="CW361" i="1"/>
  <c r="CV361" i="1"/>
  <c r="CU361" i="1"/>
  <c r="CT361" i="1"/>
  <c r="CS361" i="1"/>
  <c r="CR361" i="1"/>
  <c r="CQ361" i="1"/>
  <c r="CP361" i="1"/>
  <c r="CO361" i="1"/>
  <c r="CN361" i="1"/>
  <c r="CM361" i="1"/>
  <c r="CI361" i="1"/>
  <c r="CH361" i="1"/>
  <c r="G361" i="1"/>
  <c r="F361" i="1"/>
  <c r="E361" i="1"/>
  <c r="C361" i="1"/>
  <c r="CJ361" i="1" s="1"/>
  <c r="DN360" i="1"/>
  <c r="DM360" i="1"/>
  <c r="DL360" i="1"/>
  <c r="DK360" i="1"/>
  <c r="DJ360" i="1"/>
  <c r="DI360" i="1"/>
  <c r="DH360" i="1"/>
  <c r="DG360" i="1"/>
  <c r="DF360" i="1"/>
  <c r="DE360" i="1"/>
  <c r="DD360" i="1"/>
  <c r="DC360" i="1"/>
  <c r="DB360" i="1"/>
  <c r="DA360" i="1"/>
  <c r="CZ360" i="1"/>
  <c r="CY360" i="1"/>
  <c r="CX360" i="1"/>
  <c r="CW360" i="1"/>
  <c r="CV360" i="1"/>
  <c r="CU360" i="1"/>
  <c r="CT360" i="1"/>
  <c r="CS360" i="1"/>
  <c r="CR360" i="1"/>
  <c r="CQ360" i="1"/>
  <c r="CP360" i="1"/>
  <c r="CO360" i="1"/>
  <c r="CN360" i="1"/>
  <c r="CM360" i="1"/>
  <c r="CI360" i="1"/>
  <c r="CH360" i="1"/>
  <c r="F360" i="1"/>
  <c r="E360" i="1"/>
  <c r="C360" i="1"/>
  <c r="CJ360" i="1" s="1"/>
  <c r="DN359" i="1"/>
  <c r="DM359" i="1"/>
  <c r="DL359" i="1"/>
  <c r="DK359" i="1"/>
  <c r="DJ359" i="1"/>
  <c r="DI359" i="1"/>
  <c r="DH359" i="1"/>
  <c r="DG359" i="1"/>
  <c r="DF359" i="1"/>
  <c r="DE359" i="1"/>
  <c r="DD359" i="1"/>
  <c r="DC359" i="1"/>
  <c r="DB359" i="1"/>
  <c r="DA359" i="1"/>
  <c r="CZ359" i="1"/>
  <c r="CY359" i="1"/>
  <c r="CX359" i="1"/>
  <c r="CW359" i="1"/>
  <c r="CV359" i="1"/>
  <c r="CU359" i="1"/>
  <c r="CT359" i="1"/>
  <c r="CS359" i="1"/>
  <c r="CR359" i="1"/>
  <c r="CQ359" i="1"/>
  <c r="CP359" i="1"/>
  <c r="CO359" i="1"/>
  <c r="CN359" i="1"/>
  <c r="CM359" i="1"/>
  <c r="CJ359" i="1"/>
  <c r="CI359" i="1"/>
  <c r="CH359" i="1"/>
  <c r="G359" i="1"/>
  <c r="F359" i="1"/>
  <c r="E359" i="1"/>
  <c r="C359" i="1"/>
  <c r="DN358" i="1"/>
  <c r="DM358" i="1"/>
  <c r="DL358" i="1"/>
  <c r="DK358" i="1"/>
  <c r="DJ358" i="1"/>
  <c r="DI358" i="1"/>
  <c r="DH358" i="1"/>
  <c r="DG358" i="1"/>
  <c r="DF358" i="1"/>
  <c r="DE358" i="1"/>
  <c r="DD358" i="1"/>
  <c r="DC358" i="1"/>
  <c r="DB358" i="1"/>
  <c r="DA358" i="1"/>
  <c r="CZ358" i="1"/>
  <c r="CY358" i="1"/>
  <c r="CX358" i="1"/>
  <c r="CW358" i="1"/>
  <c r="CV358" i="1"/>
  <c r="CU358" i="1"/>
  <c r="CT358" i="1"/>
  <c r="CS358" i="1"/>
  <c r="CR358" i="1"/>
  <c r="CQ358" i="1"/>
  <c r="CP358" i="1"/>
  <c r="CO358" i="1"/>
  <c r="CN358" i="1"/>
  <c r="CM358" i="1"/>
  <c r="CJ358" i="1"/>
  <c r="CI358" i="1"/>
  <c r="CH358" i="1"/>
  <c r="F358" i="1"/>
  <c r="E358" i="1"/>
  <c r="C358" i="1"/>
  <c r="DN357" i="1"/>
  <c r="DM357" i="1"/>
  <c r="DL357" i="1"/>
  <c r="DK357" i="1"/>
  <c r="DJ357" i="1"/>
  <c r="DI357" i="1"/>
  <c r="DH357" i="1"/>
  <c r="DG357" i="1"/>
  <c r="DF357" i="1"/>
  <c r="DE357" i="1"/>
  <c r="DD357" i="1"/>
  <c r="DC357" i="1"/>
  <c r="DB357" i="1"/>
  <c r="DA357" i="1"/>
  <c r="CZ357" i="1"/>
  <c r="CY357" i="1"/>
  <c r="CX357" i="1"/>
  <c r="CW357" i="1"/>
  <c r="CV357" i="1"/>
  <c r="CU357" i="1"/>
  <c r="CT357" i="1"/>
  <c r="CS357" i="1"/>
  <c r="CR357" i="1"/>
  <c r="CQ357" i="1"/>
  <c r="CP357" i="1"/>
  <c r="CO357" i="1"/>
  <c r="CN357" i="1"/>
  <c r="CM357" i="1"/>
  <c r="CJ357" i="1"/>
  <c r="CI357" i="1"/>
  <c r="CH357" i="1"/>
  <c r="F357" i="1"/>
  <c r="E357" i="1"/>
  <c r="C357" i="1"/>
  <c r="DN356" i="1"/>
  <c r="DM356" i="1"/>
  <c r="DL356" i="1"/>
  <c r="DK356" i="1"/>
  <c r="DJ356" i="1"/>
  <c r="DI356" i="1"/>
  <c r="DH356" i="1"/>
  <c r="DG356" i="1"/>
  <c r="DF356" i="1"/>
  <c r="DE356" i="1"/>
  <c r="DD356" i="1"/>
  <c r="DC356" i="1"/>
  <c r="DB356" i="1"/>
  <c r="DA356" i="1"/>
  <c r="CZ356" i="1"/>
  <c r="CY356" i="1"/>
  <c r="CX356" i="1"/>
  <c r="CW356" i="1"/>
  <c r="CV356" i="1"/>
  <c r="CU356" i="1"/>
  <c r="CT356" i="1"/>
  <c r="CS356" i="1"/>
  <c r="CR356" i="1"/>
  <c r="CQ356" i="1"/>
  <c r="CP356" i="1"/>
  <c r="CO356" i="1"/>
  <c r="CN356" i="1"/>
  <c r="CM356" i="1"/>
  <c r="CI356" i="1"/>
  <c r="CH356" i="1"/>
  <c r="G356" i="1"/>
  <c r="F356" i="1"/>
  <c r="E356" i="1"/>
  <c r="C356" i="1"/>
  <c r="CJ356" i="1" s="1"/>
  <c r="DN355" i="1"/>
  <c r="DM355" i="1"/>
  <c r="DL355" i="1"/>
  <c r="DK355" i="1"/>
  <c r="DJ355" i="1"/>
  <c r="DI355" i="1"/>
  <c r="DH355" i="1"/>
  <c r="DG355" i="1"/>
  <c r="DF355" i="1"/>
  <c r="DE355" i="1"/>
  <c r="DD355" i="1"/>
  <c r="DC355" i="1"/>
  <c r="DB355" i="1"/>
  <c r="DA355" i="1"/>
  <c r="CZ355" i="1"/>
  <c r="CY355" i="1"/>
  <c r="CX355" i="1"/>
  <c r="CW355" i="1"/>
  <c r="CV355" i="1"/>
  <c r="CU355" i="1"/>
  <c r="CT355" i="1"/>
  <c r="CS355" i="1"/>
  <c r="CR355" i="1"/>
  <c r="CQ355" i="1"/>
  <c r="CP355" i="1"/>
  <c r="CO355" i="1"/>
  <c r="CN355" i="1"/>
  <c r="CM355" i="1"/>
  <c r="CJ355" i="1"/>
  <c r="CI355" i="1"/>
  <c r="CH355" i="1"/>
  <c r="F355" i="1"/>
  <c r="E355" i="1"/>
  <c r="C355" i="1"/>
  <c r="DN354" i="1"/>
  <c r="DM354" i="1"/>
  <c r="DL354" i="1"/>
  <c r="DK354" i="1"/>
  <c r="DJ354" i="1"/>
  <c r="DI354" i="1"/>
  <c r="DH354" i="1"/>
  <c r="DG354" i="1"/>
  <c r="DF354" i="1"/>
  <c r="DE354" i="1"/>
  <c r="DD354" i="1"/>
  <c r="DC354" i="1"/>
  <c r="DB354" i="1"/>
  <c r="DA354" i="1"/>
  <c r="CZ354" i="1"/>
  <c r="CY354" i="1"/>
  <c r="CX354" i="1"/>
  <c r="CW354" i="1"/>
  <c r="CV354" i="1"/>
  <c r="CU354" i="1"/>
  <c r="CT354" i="1"/>
  <c r="CS354" i="1"/>
  <c r="CR354" i="1"/>
  <c r="CQ354" i="1"/>
  <c r="CP354" i="1"/>
  <c r="CO354" i="1"/>
  <c r="CN354" i="1"/>
  <c r="CM354" i="1"/>
  <c r="CJ354" i="1"/>
  <c r="CI354" i="1"/>
  <c r="CH354" i="1"/>
  <c r="G354" i="1"/>
  <c r="F354" i="1"/>
  <c r="E354" i="1"/>
  <c r="C354" i="1"/>
  <c r="DN353" i="1"/>
  <c r="DM353" i="1"/>
  <c r="DL353" i="1"/>
  <c r="DK353" i="1"/>
  <c r="DJ353" i="1"/>
  <c r="DI353" i="1"/>
  <c r="DH353" i="1"/>
  <c r="DG353" i="1"/>
  <c r="DF353" i="1"/>
  <c r="DE353" i="1"/>
  <c r="DD353" i="1"/>
  <c r="DC353" i="1"/>
  <c r="DB353" i="1"/>
  <c r="DA353" i="1"/>
  <c r="CZ353" i="1"/>
  <c r="CY353" i="1"/>
  <c r="CX353" i="1"/>
  <c r="CW353" i="1"/>
  <c r="CV353" i="1"/>
  <c r="CU353" i="1"/>
  <c r="CT353" i="1"/>
  <c r="CS353" i="1"/>
  <c r="CR353" i="1"/>
  <c r="CQ353" i="1"/>
  <c r="CP353" i="1"/>
  <c r="CO353" i="1"/>
  <c r="CN353" i="1"/>
  <c r="CM353" i="1"/>
  <c r="CI353" i="1"/>
  <c r="CH353" i="1"/>
  <c r="F353" i="1"/>
  <c r="E353" i="1"/>
  <c r="C353" i="1"/>
  <c r="CJ353" i="1" s="1"/>
  <c r="DN352" i="1"/>
  <c r="DM352" i="1"/>
  <c r="DL352" i="1"/>
  <c r="DK352" i="1"/>
  <c r="DJ352" i="1"/>
  <c r="DI352" i="1"/>
  <c r="DH352" i="1"/>
  <c r="DG352" i="1"/>
  <c r="DF352" i="1"/>
  <c r="DE352" i="1"/>
  <c r="DD352" i="1"/>
  <c r="DC352" i="1"/>
  <c r="DB352" i="1"/>
  <c r="DA352" i="1"/>
  <c r="CZ352" i="1"/>
  <c r="CY352" i="1"/>
  <c r="CX352" i="1"/>
  <c r="CW352" i="1"/>
  <c r="CV352" i="1"/>
  <c r="CU352" i="1"/>
  <c r="CT352" i="1"/>
  <c r="CS352" i="1"/>
  <c r="CR352" i="1"/>
  <c r="CQ352" i="1"/>
  <c r="CP352" i="1"/>
  <c r="CO352" i="1"/>
  <c r="CN352" i="1"/>
  <c r="CM352" i="1"/>
  <c r="CJ352" i="1"/>
  <c r="CI352" i="1"/>
  <c r="CH352" i="1"/>
  <c r="G352" i="1"/>
  <c r="F352" i="1"/>
  <c r="E352" i="1"/>
  <c r="C352" i="1"/>
  <c r="DN351" i="1"/>
  <c r="DM351" i="1"/>
  <c r="DL351" i="1"/>
  <c r="DK351" i="1"/>
  <c r="DJ351" i="1"/>
  <c r="DI351" i="1"/>
  <c r="DH351" i="1"/>
  <c r="DG351" i="1"/>
  <c r="DF351" i="1"/>
  <c r="DE351" i="1"/>
  <c r="DD351" i="1"/>
  <c r="DC351" i="1"/>
  <c r="DB351" i="1"/>
  <c r="DA351" i="1"/>
  <c r="CZ351" i="1"/>
  <c r="CY351" i="1"/>
  <c r="CX351" i="1"/>
  <c r="CW351" i="1"/>
  <c r="CV351" i="1"/>
  <c r="CU351" i="1"/>
  <c r="CT351" i="1"/>
  <c r="CS351" i="1"/>
  <c r="CR351" i="1"/>
  <c r="CQ351" i="1"/>
  <c r="CP351" i="1"/>
  <c r="CO351" i="1"/>
  <c r="CN351" i="1"/>
  <c r="CM351" i="1"/>
  <c r="CJ351" i="1"/>
  <c r="CI351" i="1"/>
  <c r="CH351" i="1"/>
  <c r="F351" i="1"/>
  <c r="E351" i="1"/>
  <c r="C351" i="1"/>
  <c r="DN350" i="1"/>
  <c r="DM350" i="1"/>
  <c r="DL350" i="1"/>
  <c r="DK350" i="1"/>
  <c r="DJ350" i="1"/>
  <c r="DI350" i="1"/>
  <c r="DH350" i="1"/>
  <c r="DG350" i="1"/>
  <c r="DF350" i="1"/>
  <c r="DE350" i="1"/>
  <c r="DD350" i="1"/>
  <c r="DC350" i="1"/>
  <c r="DB350" i="1"/>
  <c r="DA350" i="1"/>
  <c r="CZ350" i="1"/>
  <c r="CY350" i="1"/>
  <c r="CX350" i="1"/>
  <c r="CW350" i="1"/>
  <c r="CV350" i="1"/>
  <c r="CU350" i="1"/>
  <c r="CT350" i="1"/>
  <c r="CS350" i="1"/>
  <c r="CR350" i="1"/>
  <c r="CQ350" i="1"/>
  <c r="CP350" i="1"/>
  <c r="CO350" i="1"/>
  <c r="CN350" i="1"/>
  <c r="CM350" i="1"/>
  <c r="CI350" i="1"/>
  <c r="CH350" i="1"/>
  <c r="G350" i="1"/>
  <c r="F350" i="1"/>
  <c r="E350" i="1"/>
  <c r="C350" i="1"/>
  <c r="CJ350" i="1" s="1"/>
  <c r="DN349" i="1"/>
  <c r="DM349" i="1"/>
  <c r="DL349" i="1"/>
  <c r="DK349" i="1"/>
  <c r="DJ349" i="1"/>
  <c r="DI349" i="1"/>
  <c r="DH349" i="1"/>
  <c r="DG349" i="1"/>
  <c r="DF349" i="1"/>
  <c r="DE349" i="1"/>
  <c r="DD349" i="1"/>
  <c r="DC349" i="1"/>
  <c r="DB349" i="1"/>
  <c r="DA349" i="1"/>
  <c r="CZ349" i="1"/>
  <c r="CY349" i="1"/>
  <c r="CX349" i="1"/>
  <c r="CW349" i="1"/>
  <c r="CV349" i="1"/>
  <c r="CU349" i="1"/>
  <c r="CT349" i="1"/>
  <c r="CS349" i="1"/>
  <c r="CR349" i="1"/>
  <c r="CQ349" i="1"/>
  <c r="CP349" i="1"/>
  <c r="CO349" i="1"/>
  <c r="CN349" i="1"/>
  <c r="CM349" i="1"/>
  <c r="CJ349" i="1"/>
  <c r="CI349" i="1"/>
  <c r="CH349" i="1"/>
  <c r="F349" i="1"/>
  <c r="E349" i="1"/>
  <c r="C349" i="1"/>
  <c r="DN348" i="1"/>
  <c r="DM348" i="1"/>
  <c r="DL348" i="1"/>
  <c r="DK348" i="1"/>
  <c r="DJ348" i="1"/>
  <c r="DI348" i="1"/>
  <c r="DH348" i="1"/>
  <c r="DG348" i="1"/>
  <c r="DF348" i="1"/>
  <c r="DE348" i="1"/>
  <c r="DD348" i="1"/>
  <c r="DC348" i="1"/>
  <c r="DB348" i="1"/>
  <c r="DA348" i="1"/>
  <c r="CZ348" i="1"/>
  <c r="CY348" i="1"/>
  <c r="CX348" i="1"/>
  <c r="CW348" i="1"/>
  <c r="CV348" i="1"/>
  <c r="CU348" i="1"/>
  <c r="CT348" i="1"/>
  <c r="CS348" i="1"/>
  <c r="CR348" i="1"/>
  <c r="CQ348" i="1"/>
  <c r="CP348" i="1"/>
  <c r="CO348" i="1"/>
  <c r="CN348" i="1"/>
  <c r="CM348" i="1"/>
  <c r="CJ348" i="1"/>
  <c r="CI348" i="1"/>
  <c r="CH348" i="1"/>
  <c r="F348" i="1"/>
  <c r="E348" i="1"/>
  <c r="C348" i="1"/>
  <c r="DN347" i="1"/>
  <c r="DM347" i="1"/>
  <c r="DL347" i="1"/>
  <c r="DK347" i="1"/>
  <c r="DJ347" i="1"/>
  <c r="DI347" i="1"/>
  <c r="DH347" i="1"/>
  <c r="DG347" i="1"/>
  <c r="DF347" i="1"/>
  <c r="DE347" i="1"/>
  <c r="DD347" i="1"/>
  <c r="DC347" i="1"/>
  <c r="DB347" i="1"/>
  <c r="DA347" i="1"/>
  <c r="CZ347" i="1"/>
  <c r="CY347" i="1"/>
  <c r="CX347" i="1"/>
  <c r="CW347" i="1"/>
  <c r="CV347" i="1"/>
  <c r="CU347" i="1"/>
  <c r="CT347" i="1"/>
  <c r="CS347" i="1"/>
  <c r="CR347" i="1"/>
  <c r="CQ347" i="1"/>
  <c r="CP347" i="1"/>
  <c r="CO347" i="1"/>
  <c r="CN347" i="1"/>
  <c r="CM347" i="1"/>
  <c r="CI347" i="1"/>
  <c r="CH347" i="1"/>
  <c r="G347" i="1"/>
  <c r="F347" i="1"/>
  <c r="E347" i="1"/>
  <c r="C347" i="1"/>
  <c r="CJ347" i="1" s="1"/>
  <c r="DN346" i="1"/>
  <c r="DM346" i="1"/>
  <c r="DL346" i="1"/>
  <c r="DK346" i="1"/>
  <c r="DJ346" i="1"/>
  <c r="DI346" i="1"/>
  <c r="DH346" i="1"/>
  <c r="DG346" i="1"/>
  <c r="DF346" i="1"/>
  <c r="DE346" i="1"/>
  <c r="DD346" i="1"/>
  <c r="DC346" i="1"/>
  <c r="DB346" i="1"/>
  <c r="DA346" i="1"/>
  <c r="CZ346" i="1"/>
  <c r="CY346" i="1"/>
  <c r="CX346" i="1"/>
  <c r="CW346" i="1"/>
  <c r="CV346" i="1"/>
  <c r="CU346" i="1"/>
  <c r="CT346" i="1"/>
  <c r="CS346" i="1"/>
  <c r="CR346" i="1"/>
  <c r="CQ346" i="1"/>
  <c r="CP346" i="1"/>
  <c r="CO346" i="1"/>
  <c r="CN346" i="1"/>
  <c r="CM346" i="1"/>
  <c r="CI346" i="1"/>
  <c r="CH346" i="1"/>
  <c r="F346" i="1"/>
  <c r="E346" i="1"/>
  <c r="C346" i="1"/>
  <c r="CJ346" i="1" s="1"/>
  <c r="DN345" i="1"/>
  <c r="DM345" i="1"/>
  <c r="DL345" i="1"/>
  <c r="DK345" i="1"/>
  <c r="DJ345" i="1"/>
  <c r="DI345" i="1"/>
  <c r="DH345" i="1"/>
  <c r="DG345" i="1"/>
  <c r="DF345" i="1"/>
  <c r="DE345" i="1"/>
  <c r="DD345" i="1"/>
  <c r="DC345" i="1"/>
  <c r="DB345" i="1"/>
  <c r="DA345" i="1"/>
  <c r="CZ345" i="1"/>
  <c r="CY345" i="1"/>
  <c r="CX345" i="1"/>
  <c r="CW345" i="1"/>
  <c r="CV345" i="1"/>
  <c r="CU345" i="1"/>
  <c r="CT345" i="1"/>
  <c r="CS345" i="1"/>
  <c r="CR345" i="1"/>
  <c r="CQ345" i="1"/>
  <c r="CP345" i="1"/>
  <c r="CO345" i="1"/>
  <c r="CN345" i="1"/>
  <c r="CM345" i="1"/>
  <c r="CJ345" i="1"/>
  <c r="CI345" i="1"/>
  <c r="CH345" i="1"/>
  <c r="F345" i="1"/>
  <c r="E345" i="1"/>
  <c r="C345" i="1"/>
  <c r="DN344" i="1"/>
  <c r="DM344" i="1"/>
  <c r="DL344" i="1"/>
  <c r="DK344" i="1"/>
  <c r="DJ344" i="1"/>
  <c r="DI344" i="1"/>
  <c r="DH344" i="1"/>
  <c r="DG344" i="1"/>
  <c r="DF344" i="1"/>
  <c r="DE344" i="1"/>
  <c r="DD344" i="1"/>
  <c r="DC344" i="1"/>
  <c r="DB344" i="1"/>
  <c r="DA344" i="1"/>
  <c r="CZ344" i="1"/>
  <c r="CY344" i="1"/>
  <c r="CX344" i="1"/>
  <c r="CW344" i="1"/>
  <c r="CV344" i="1"/>
  <c r="CU344" i="1"/>
  <c r="CT344" i="1"/>
  <c r="CS344" i="1"/>
  <c r="CR344" i="1"/>
  <c r="CQ344" i="1"/>
  <c r="CP344" i="1"/>
  <c r="CO344" i="1"/>
  <c r="CN344" i="1"/>
  <c r="CM344" i="1"/>
  <c r="CJ344" i="1"/>
  <c r="CI344" i="1"/>
  <c r="CH344" i="1"/>
  <c r="G344" i="1"/>
  <c r="F344" i="1"/>
  <c r="E344" i="1"/>
  <c r="C344" i="1"/>
  <c r="DN343" i="1"/>
  <c r="DM343" i="1"/>
  <c r="DL343" i="1"/>
  <c r="DK343" i="1"/>
  <c r="DJ343" i="1"/>
  <c r="DI343" i="1"/>
  <c r="DH343" i="1"/>
  <c r="DG343" i="1"/>
  <c r="DF343" i="1"/>
  <c r="DE343" i="1"/>
  <c r="DD343" i="1"/>
  <c r="DC343" i="1"/>
  <c r="DB343" i="1"/>
  <c r="DA343" i="1"/>
  <c r="CZ343" i="1"/>
  <c r="CY343" i="1"/>
  <c r="CX343" i="1"/>
  <c r="CW343" i="1"/>
  <c r="CV343" i="1"/>
  <c r="CU343" i="1"/>
  <c r="CT343" i="1"/>
  <c r="CS343" i="1"/>
  <c r="CR343" i="1"/>
  <c r="CQ343" i="1"/>
  <c r="CP343" i="1"/>
  <c r="CO343" i="1"/>
  <c r="CN343" i="1"/>
  <c r="CM343" i="1"/>
  <c r="CI343" i="1"/>
  <c r="CH343" i="1"/>
  <c r="F343" i="1"/>
  <c r="E343" i="1"/>
  <c r="C343" i="1"/>
  <c r="CJ343" i="1" s="1"/>
  <c r="DN342" i="1"/>
  <c r="DM342" i="1"/>
  <c r="DL342" i="1"/>
  <c r="DK342" i="1"/>
  <c r="DJ342" i="1"/>
  <c r="DI342" i="1"/>
  <c r="DH342" i="1"/>
  <c r="DG342" i="1"/>
  <c r="DF342" i="1"/>
  <c r="DE342" i="1"/>
  <c r="DD342" i="1"/>
  <c r="DC342" i="1"/>
  <c r="DB342" i="1"/>
  <c r="DA342" i="1"/>
  <c r="CZ342" i="1"/>
  <c r="CY342" i="1"/>
  <c r="CX342" i="1"/>
  <c r="CW342" i="1"/>
  <c r="CV342" i="1"/>
  <c r="CU342" i="1"/>
  <c r="CT342" i="1"/>
  <c r="CS342" i="1"/>
  <c r="CR342" i="1"/>
  <c r="CQ342" i="1"/>
  <c r="CP342" i="1"/>
  <c r="CO342" i="1"/>
  <c r="CN342" i="1"/>
  <c r="CM342" i="1"/>
  <c r="CJ342" i="1"/>
  <c r="CI342" i="1"/>
  <c r="CH342" i="1"/>
  <c r="G342" i="1"/>
  <c r="F342" i="1"/>
  <c r="E342" i="1"/>
  <c r="C342" i="1"/>
  <c r="DN341" i="1"/>
  <c r="DM341" i="1"/>
  <c r="DL341" i="1"/>
  <c r="DK341" i="1"/>
  <c r="DJ341" i="1"/>
  <c r="DI341" i="1"/>
  <c r="DH341" i="1"/>
  <c r="DG341" i="1"/>
  <c r="DF341" i="1"/>
  <c r="DE341" i="1"/>
  <c r="DD341" i="1"/>
  <c r="DC341" i="1"/>
  <c r="DB341" i="1"/>
  <c r="DA341" i="1"/>
  <c r="CZ341" i="1"/>
  <c r="CY341" i="1"/>
  <c r="CX341" i="1"/>
  <c r="CW341" i="1"/>
  <c r="CV341" i="1"/>
  <c r="CU341" i="1"/>
  <c r="CT341" i="1"/>
  <c r="CS341" i="1"/>
  <c r="CR341" i="1"/>
  <c r="CQ341" i="1"/>
  <c r="CP341" i="1"/>
  <c r="CO341" i="1"/>
  <c r="CN341" i="1"/>
  <c r="CM341" i="1"/>
  <c r="CJ341" i="1"/>
  <c r="CI341" i="1"/>
  <c r="CH341" i="1"/>
  <c r="G341" i="1"/>
  <c r="F341" i="1"/>
  <c r="E341" i="1"/>
  <c r="C341" i="1"/>
  <c r="DN340" i="1"/>
  <c r="DM340" i="1"/>
  <c r="DL340" i="1"/>
  <c r="DK340" i="1"/>
  <c r="DJ340" i="1"/>
  <c r="DI340" i="1"/>
  <c r="DH340" i="1"/>
  <c r="DG340" i="1"/>
  <c r="DF340" i="1"/>
  <c r="DE340" i="1"/>
  <c r="DD340" i="1"/>
  <c r="DC340" i="1"/>
  <c r="DB340" i="1"/>
  <c r="DA340" i="1"/>
  <c r="CZ340" i="1"/>
  <c r="CY340" i="1"/>
  <c r="CX340" i="1"/>
  <c r="CW340" i="1"/>
  <c r="CV340" i="1"/>
  <c r="CU340" i="1"/>
  <c r="CT340" i="1"/>
  <c r="CS340" i="1"/>
  <c r="CR340" i="1"/>
  <c r="CQ340" i="1"/>
  <c r="CP340" i="1"/>
  <c r="CO340" i="1"/>
  <c r="CN340" i="1"/>
  <c r="CM340" i="1"/>
  <c r="CI340" i="1"/>
  <c r="CH340" i="1"/>
  <c r="F340" i="1"/>
  <c r="E340" i="1"/>
  <c r="C340" i="1"/>
  <c r="CJ340" i="1" s="1"/>
  <c r="DN339" i="1"/>
  <c r="DM339" i="1"/>
  <c r="DL339" i="1"/>
  <c r="DK339" i="1"/>
  <c r="DJ339" i="1"/>
  <c r="DI339" i="1"/>
  <c r="DH339" i="1"/>
  <c r="DG339" i="1"/>
  <c r="DF339" i="1"/>
  <c r="DE339" i="1"/>
  <c r="DD339" i="1"/>
  <c r="DC339" i="1"/>
  <c r="DB339" i="1"/>
  <c r="DA339" i="1"/>
  <c r="CZ339" i="1"/>
  <c r="CY339" i="1"/>
  <c r="CX339" i="1"/>
  <c r="CW339" i="1"/>
  <c r="CV339" i="1"/>
  <c r="CU339" i="1"/>
  <c r="CT339" i="1"/>
  <c r="CS339" i="1"/>
  <c r="CR339" i="1"/>
  <c r="CQ339" i="1"/>
  <c r="CP339" i="1"/>
  <c r="CO339" i="1"/>
  <c r="CN339" i="1"/>
  <c r="CM339" i="1"/>
  <c r="CJ339" i="1"/>
  <c r="CI339" i="1"/>
  <c r="CH339" i="1"/>
  <c r="G339" i="1"/>
  <c r="F339" i="1"/>
  <c r="E339" i="1"/>
  <c r="C339" i="1"/>
  <c r="DN338" i="1"/>
  <c r="DM338" i="1"/>
  <c r="DL338" i="1"/>
  <c r="DK338" i="1"/>
  <c r="DJ338" i="1"/>
  <c r="DI338" i="1"/>
  <c r="DH338" i="1"/>
  <c r="DG338" i="1"/>
  <c r="DF338" i="1"/>
  <c r="DE338" i="1"/>
  <c r="DD338" i="1"/>
  <c r="DC338" i="1"/>
  <c r="DB338" i="1"/>
  <c r="DA338" i="1"/>
  <c r="CZ338" i="1"/>
  <c r="CY338" i="1"/>
  <c r="CX338" i="1"/>
  <c r="CW338" i="1"/>
  <c r="CV338" i="1"/>
  <c r="CU338" i="1"/>
  <c r="CT338" i="1"/>
  <c r="CS338" i="1"/>
  <c r="CR338" i="1"/>
  <c r="CQ338" i="1"/>
  <c r="CP338" i="1"/>
  <c r="CO338" i="1"/>
  <c r="CN338" i="1"/>
  <c r="CM338" i="1"/>
  <c r="CJ338" i="1"/>
  <c r="CI338" i="1"/>
  <c r="CH338" i="1"/>
  <c r="F338" i="1"/>
  <c r="E338" i="1"/>
  <c r="C338" i="1"/>
  <c r="DN337" i="1"/>
  <c r="DM337" i="1"/>
  <c r="DL337" i="1"/>
  <c r="DK337" i="1"/>
  <c r="DJ337" i="1"/>
  <c r="DI337" i="1"/>
  <c r="DH337" i="1"/>
  <c r="DG337" i="1"/>
  <c r="DF337" i="1"/>
  <c r="DE337" i="1"/>
  <c r="DD337" i="1"/>
  <c r="DC337" i="1"/>
  <c r="DB337" i="1"/>
  <c r="DA337" i="1"/>
  <c r="CZ337" i="1"/>
  <c r="CY337" i="1"/>
  <c r="CX337" i="1"/>
  <c r="CW337" i="1"/>
  <c r="CV337" i="1"/>
  <c r="CU337" i="1"/>
  <c r="CT337" i="1"/>
  <c r="CS337" i="1"/>
  <c r="CR337" i="1"/>
  <c r="CQ337" i="1"/>
  <c r="CP337" i="1"/>
  <c r="CO337" i="1"/>
  <c r="CN337" i="1"/>
  <c r="CM337" i="1"/>
  <c r="CI337" i="1"/>
  <c r="CH337" i="1"/>
  <c r="G337" i="1"/>
  <c r="F337" i="1"/>
  <c r="E337" i="1"/>
  <c r="C337" i="1"/>
  <c r="CJ337" i="1" s="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J336" i="1"/>
  <c r="CI336" i="1"/>
  <c r="CH336" i="1"/>
  <c r="F336" i="1"/>
  <c r="E336" i="1"/>
  <c r="C336"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J335" i="1"/>
  <c r="CI335" i="1"/>
  <c r="CH335" i="1"/>
  <c r="F335" i="1"/>
  <c r="E335" i="1"/>
  <c r="C335"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I334" i="1"/>
  <c r="CH334" i="1"/>
  <c r="G334" i="1"/>
  <c r="F334" i="1"/>
  <c r="E334" i="1"/>
  <c r="C334" i="1"/>
  <c r="CJ334" i="1" s="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I333" i="1"/>
  <c r="CH333" i="1"/>
  <c r="F333" i="1"/>
  <c r="E333" i="1"/>
  <c r="C333" i="1"/>
  <c r="CJ333" i="1" s="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J332" i="1"/>
  <c r="CI332" i="1"/>
  <c r="CH332" i="1"/>
  <c r="F332" i="1"/>
  <c r="E332" i="1"/>
  <c r="C332"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J331" i="1"/>
  <c r="CI331" i="1"/>
  <c r="CH331" i="1"/>
  <c r="G331" i="1"/>
  <c r="F331" i="1"/>
  <c r="E331" i="1"/>
  <c r="C331" i="1"/>
  <c r="DN330" i="1"/>
  <c r="DM330" i="1"/>
  <c r="DL330" i="1"/>
  <c r="DK330" i="1"/>
  <c r="DJ330" i="1"/>
  <c r="DI330" i="1"/>
  <c r="DH330" i="1"/>
  <c r="DG330" i="1"/>
  <c r="DF330" i="1"/>
  <c r="DE330" i="1"/>
  <c r="DD330" i="1"/>
  <c r="DC330" i="1"/>
  <c r="DB330" i="1"/>
  <c r="DA330" i="1"/>
  <c r="CZ330" i="1"/>
  <c r="CY330" i="1"/>
  <c r="CX330" i="1"/>
  <c r="CW330" i="1"/>
  <c r="CV330" i="1"/>
  <c r="CU330" i="1"/>
  <c r="CT330" i="1"/>
  <c r="CS330" i="1"/>
  <c r="CR330" i="1"/>
  <c r="CQ330" i="1"/>
  <c r="CP330" i="1"/>
  <c r="CO330" i="1"/>
  <c r="CN330" i="1"/>
  <c r="CM330" i="1"/>
  <c r="CI330" i="1"/>
  <c r="CH330" i="1"/>
  <c r="F330" i="1"/>
  <c r="E330" i="1"/>
  <c r="C330" i="1"/>
  <c r="CJ330" i="1" s="1"/>
  <c r="DN329" i="1"/>
  <c r="DM329" i="1"/>
  <c r="DL329" i="1"/>
  <c r="DK329" i="1"/>
  <c r="DJ329" i="1"/>
  <c r="DI329" i="1"/>
  <c r="DH329" i="1"/>
  <c r="DG329" i="1"/>
  <c r="DF329" i="1"/>
  <c r="DE329" i="1"/>
  <c r="DD329" i="1"/>
  <c r="DC329" i="1"/>
  <c r="DB329" i="1"/>
  <c r="DA329" i="1"/>
  <c r="CZ329" i="1"/>
  <c r="CY329" i="1"/>
  <c r="CX329" i="1"/>
  <c r="CW329" i="1"/>
  <c r="CV329" i="1"/>
  <c r="CU329" i="1"/>
  <c r="CT329" i="1"/>
  <c r="CS329" i="1"/>
  <c r="CR329" i="1"/>
  <c r="CQ329" i="1"/>
  <c r="CP329" i="1"/>
  <c r="CO329" i="1"/>
  <c r="CN329" i="1"/>
  <c r="CM329" i="1"/>
  <c r="CJ329" i="1"/>
  <c r="CI329" i="1"/>
  <c r="CH329" i="1"/>
  <c r="G329" i="1"/>
  <c r="F329" i="1"/>
  <c r="E329" i="1"/>
  <c r="C329" i="1"/>
  <c r="DN328" i="1"/>
  <c r="DM328" i="1"/>
  <c r="DL328" i="1"/>
  <c r="DK328" i="1"/>
  <c r="DJ328" i="1"/>
  <c r="DI328" i="1"/>
  <c r="DH328" i="1"/>
  <c r="DG328" i="1"/>
  <c r="DF328" i="1"/>
  <c r="DE328" i="1"/>
  <c r="DD328" i="1"/>
  <c r="DC328" i="1"/>
  <c r="DB328" i="1"/>
  <c r="DA328" i="1"/>
  <c r="CZ328" i="1"/>
  <c r="CY328" i="1"/>
  <c r="CX328" i="1"/>
  <c r="CW328" i="1"/>
  <c r="CV328" i="1"/>
  <c r="CU328" i="1"/>
  <c r="CT328" i="1"/>
  <c r="CS328" i="1"/>
  <c r="CR328" i="1"/>
  <c r="CQ328" i="1"/>
  <c r="CP328" i="1"/>
  <c r="CO328" i="1"/>
  <c r="CN328" i="1"/>
  <c r="CM328" i="1"/>
  <c r="CJ328" i="1"/>
  <c r="CI328" i="1"/>
  <c r="CH328" i="1"/>
  <c r="G328" i="1"/>
  <c r="F328" i="1"/>
  <c r="E328" i="1"/>
  <c r="C328"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I327" i="1"/>
  <c r="CH327" i="1"/>
  <c r="F327" i="1"/>
  <c r="E327" i="1"/>
  <c r="C327" i="1"/>
  <c r="CJ327" i="1" s="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J326" i="1"/>
  <c r="CI326" i="1"/>
  <c r="CH326" i="1"/>
  <c r="F326" i="1"/>
  <c r="E326" i="1"/>
  <c r="C326"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I325" i="1"/>
  <c r="CH325" i="1"/>
  <c r="G325" i="1"/>
  <c r="F325" i="1"/>
  <c r="E325" i="1"/>
  <c r="C325" i="1"/>
  <c r="CJ325" i="1" s="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I324" i="1"/>
  <c r="CH324" i="1"/>
  <c r="F324" i="1"/>
  <c r="E324" i="1"/>
  <c r="C324" i="1"/>
  <c r="CJ324" i="1" s="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J323" i="1"/>
  <c r="CI323" i="1"/>
  <c r="CH323" i="1"/>
  <c r="G323" i="1"/>
  <c r="F323" i="1"/>
  <c r="E323" i="1"/>
  <c r="C323"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J322" i="1"/>
  <c r="CI322" i="1"/>
  <c r="CH322" i="1"/>
  <c r="F322" i="1"/>
  <c r="E322" i="1"/>
  <c r="C322" i="1"/>
  <c r="DN321" i="1"/>
  <c r="DM321" i="1"/>
  <c r="DL321" i="1"/>
  <c r="DK321" i="1"/>
  <c r="DJ321" i="1"/>
  <c r="DI321" i="1"/>
  <c r="DH321" i="1"/>
  <c r="DG321" i="1"/>
  <c r="DF321" i="1"/>
  <c r="DE321" i="1"/>
  <c r="DD321" i="1"/>
  <c r="DC321" i="1"/>
  <c r="DB321" i="1"/>
  <c r="DA321" i="1"/>
  <c r="CZ321" i="1"/>
  <c r="CY321" i="1"/>
  <c r="CX321" i="1"/>
  <c r="CW321" i="1"/>
  <c r="CV321" i="1"/>
  <c r="CU321" i="1"/>
  <c r="CT321" i="1"/>
  <c r="CS321" i="1"/>
  <c r="CR321" i="1"/>
  <c r="CQ321" i="1"/>
  <c r="CP321" i="1"/>
  <c r="CO321" i="1"/>
  <c r="CN321" i="1"/>
  <c r="CM321" i="1"/>
  <c r="CI321" i="1"/>
  <c r="CH321" i="1"/>
  <c r="G321" i="1"/>
  <c r="F321" i="1"/>
  <c r="E321" i="1"/>
  <c r="C321" i="1"/>
  <c r="CJ321" i="1" s="1"/>
  <c r="DN320" i="1"/>
  <c r="DM320" i="1"/>
  <c r="DL320" i="1"/>
  <c r="DK320" i="1"/>
  <c r="DJ320" i="1"/>
  <c r="DI320" i="1"/>
  <c r="DH320" i="1"/>
  <c r="DG320" i="1"/>
  <c r="DF320" i="1"/>
  <c r="DE320" i="1"/>
  <c r="DD320" i="1"/>
  <c r="DC320" i="1"/>
  <c r="DB320" i="1"/>
  <c r="DA320" i="1"/>
  <c r="CZ320" i="1"/>
  <c r="CY320" i="1"/>
  <c r="CX320" i="1"/>
  <c r="CW320" i="1"/>
  <c r="CV320" i="1"/>
  <c r="CU320" i="1"/>
  <c r="CT320" i="1"/>
  <c r="CS320" i="1"/>
  <c r="CR320" i="1"/>
  <c r="CQ320" i="1"/>
  <c r="CP320" i="1"/>
  <c r="CO320" i="1"/>
  <c r="CN320" i="1"/>
  <c r="CM320" i="1"/>
  <c r="CJ320" i="1"/>
  <c r="CI320" i="1"/>
  <c r="CH320" i="1"/>
  <c r="G320" i="1"/>
  <c r="F320" i="1"/>
  <c r="E320" i="1"/>
  <c r="C320" i="1"/>
  <c r="DN319" i="1"/>
  <c r="DM319" i="1"/>
  <c r="DL319" i="1"/>
  <c r="DK319" i="1"/>
  <c r="DJ319" i="1"/>
  <c r="DI319" i="1"/>
  <c r="DH319" i="1"/>
  <c r="DG319" i="1"/>
  <c r="DF319" i="1"/>
  <c r="DE319" i="1"/>
  <c r="DD319" i="1"/>
  <c r="DC319" i="1"/>
  <c r="DB319" i="1"/>
  <c r="DA319" i="1"/>
  <c r="CZ319" i="1"/>
  <c r="CY319" i="1"/>
  <c r="CX319" i="1"/>
  <c r="CW319" i="1"/>
  <c r="CV319" i="1"/>
  <c r="CU319" i="1"/>
  <c r="CT319" i="1"/>
  <c r="CS319" i="1"/>
  <c r="CR319" i="1"/>
  <c r="CQ319" i="1"/>
  <c r="CP319" i="1"/>
  <c r="CO319" i="1"/>
  <c r="CN319" i="1"/>
  <c r="CM319" i="1"/>
  <c r="CJ319" i="1"/>
  <c r="CI319" i="1"/>
  <c r="CH319" i="1"/>
  <c r="F319" i="1"/>
  <c r="E319" i="1"/>
  <c r="C319" i="1"/>
  <c r="DN318" i="1"/>
  <c r="DM318" i="1"/>
  <c r="DL318" i="1"/>
  <c r="DK318" i="1"/>
  <c r="DJ318" i="1"/>
  <c r="DI318" i="1"/>
  <c r="DH318" i="1"/>
  <c r="DG318" i="1"/>
  <c r="DF318" i="1"/>
  <c r="DE318" i="1"/>
  <c r="DD318" i="1"/>
  <c r="DC318" i="1"/>
  <c r="DB318" i="1"/>
  <c r="DA318" i="1"/>
  <c r="CZ318" i="1"/>
  <c r="CY318" i="1"/>
  <c r="CX318" i="1"/>
  <c r="CW318" i="1"/>
  <c r="CV318" i="1"/>
  <c r="CU318" i="1"/>
  <c r="CT318" i="1"/>
  <c r="CS318" i="1"/>
  <c r="CR318" i="1"/>
  <c r="CQ318" i="1"/>
  <c r="CP318" i="1"/>
  <c r="CO318" i="1"/>
  <c r="CN318" i="1"/>
  <c r="CM318" i="1"/>
  <c r="CI318" i="1"/>
  <c r="CH318" i="1"/>
  <c r="G318" i="1"/>
  <c r="F318" i="1"/>
  <c r="E318" i="1"/>
  <c r="C318" i="1"/>
  <c r="CJ318" i="1" s="1"/>
  <c r="DN317" i="1"/>
  <c r="DM317" i="1"/>
  <c r="DL317" i="1"/>
  <c r="DK317" i="1"/>
  <c r="DJ317" i="1"/>
  <c r="DI317" i="1"/>
  <c r="DH317" i="1"/>
  <c r="DG317" i="1"/>
  <c r="DF317" i="1"/>
  <c r="DE317" i="1"/>
  <c r="DD317" i="1"/>
  <c r="DC317" i="1"/>
  <c r="DB317" i="1"/>
  <c r="DA317" i="1"/>
  <c r="CZ317" i="1"/>
  <c r="CY317" i="1"/>
  <c r="CX317" i="1"/>
  <c r="CW317" i="1"/>
  <c r="CV317" i="1"/>
  <c r="CU317" i="1"/>
  <c r="CT317" i="1"/>
  <c r="CS317" i="1"/>
  <c r="CR317" i="1"/>
  <c r="CQ317" i="1"/>
  <c r="CP317" i="1"/>
  <c r="CO317" i="1"/>
  <c r="CN317" i="1"/>
  <c r="CM317" i="1"/>
  <c r="CJ317" i="1"/>
  <c r="CI317" i="1"/>
  <c r="CH317" i="1"/>
  <c r="G317" i="1"/>
  <c r="F317" i="1"/>
  <c r="E317" i="1"/>
  <c r="C317" i="1"/>
  <c r="DN316" i="1"/>
  <c r="DM316" i="1"/>
  <c r="DL316" i="1"/>
  <c r="DK316" i="1"/>
  <c r="DJ316" i="1"/>
  <c r="DI316" i="1"/>
  <c r="DH316" i="1"/>
  <c r="DG316" i="1"/>
  <c r="DF316" i="1"/>
  <c r="DE316" i="1"/>
  <c r="DD316" i="1"/>
  <c r="DC316" i="1"/>
  <c r="DB316" i="1"/>
  <c r="DA316" i="1"/>
  <c r="CZ316" i="1"/>
  <c r="CY316" i="1"/>
  <c r="CX316" i="1"/>
  <c r="CW316" i="1"/>
  <c r="CV316" i="1"/>
  <c r="CU316" i="1"/>
  <c r="CT316" i="1"/>
  <c r="CS316" i="1"/>
  <c r="CR316" i="1"/>
  <c r="CQ316" i="1"/>
  <c r="CP316" i="1"/>
  <c r="CO316" i="1"/>
  <c r="CN316" i="1"/>
  <c r="CM316" i="1"/>
  <c r="CJ316" i="1"/>
  <c r="CI316" i="1"/>
  <c r="CH316" i="1"/>
  <c r="F316" i="1"/>
  <c r="E316" i="1"/>
  <c r="C316" i="1"/>
  <c r="DN315" i="1"/>
  <c r="DM315" i="1"/>
  <c r="DL315" i="1"/>
  <c r="DK315" i="1"/>
  <c r="DJ315" i="1"/>
  <c r="DI315" i="1"/>
  <c r="DH315" i="1"/>
  <c r="DG315" i="1"/>
  <c r="DF315" i="1"/>
  <c r="DE315" i="1"/>
  <c r="DD315" i="1"/>
  <c r="DC315" i="1"/>
  <c r="DB315" i="1"/>
  <c r="DA315" i="1"/>
  <c r="CZ315" i="1"/>
  <c r="CY315" i="1"/>
  <c r="CX315" i="1"/>
  <c r="CW315" i="1"/>
  <c r="CV315" i="1"/>
  <c r="CU315" i="1"/>
  <c r="CT315" i="1"/>
  <c r="CS315" i="1"/>
  <c r="CR315" i="1"/>
  <c r="CQ315" i="1"/>
  <c r="CP315" i="1"/>
  <c r="CO315" i="1"/>
  <c r="CN315" i="1"/>
  <c r="CM315" i="1"/>
  <c r="CJ315" i="1"/>
  <c r="CI315" i="1"/>
  <c r="CH315" i="1"/>
  <c r="F315" i="1"/>
  <c r="E315" i="1"/>
  <c r="C315" i="1"/>
  <c r="DN314" i="1"/>
  <c r="DM314" i="1"/>
  <c r="DL314" i="1"/>
  <c r="DK314" i="1"/>
  <c r="DJ314" i="1"/>
  <c r="DI314" i="1"/>
  <c r="DH314" i="1"/>
  <c r="DG314" i="1"/>
  <c r="DF314" i="1"/>
  <c r="DE314" i="1"/>
  <c r="DD314" i="1"/>
  <c r="DC314" i="1"/>
  <c r="DB314" i="1"/>
  <c r="DA314" i="1"/>
  <c r="CZ314" i="1"/>
  <c r="CY314" i="1"/>
  <c r="CX314" i="1"/>
  <c r="CW314" i="1"/>
  <c r="CV314" i="1"/>
  <c r="CU314" i="1"/>
  <c r="CT314" i="1"/>
  <c r="CS314" i="1"/>
  <c r="CR314" i="1"/>
  <c r="CQ314" i="1"/>
  <c r="CP314" i="1"/>
  <c r="CO314" i="1"/>
  <c r="CN314" i="1"/>
  <c r="CM314" i="1"/>
  <c r="CI314" i="1"/>
  <c r="CH314" i="1"/>
  <c r="G314" i="1"/>
  <c r="F314" i="1"/>
  <c r="E314" i="1"/>
  <c r="C314" i="1"/>
  <c r="CJ314" i="1" s="1"/>
  <c r="DN313" i="1"/>
  <c r="DM313" i="1"/>
  <c r="DL313" i="1"/>
  <c r="DK313" i="1"/>
  <c r="DJ313" i="1"/>
  <c r="DI313" i="1"/>
  <c r="DH313" i="1"/>
  <c r="DG313" i="1"/>
  <c r="DF313" i="1"/>
  <c r="DE313" i="1"/>
  <c r="DD313" i="1"/>
  <c r="DC313" i="1"/>
  <c r="DB313" i="1"/>
  <c r="DA313" i="1"/>
  <c r="CZ313" i="1"/>
  <c r="CY313" i="1"/>
  <c r="CX313" i="1"/>
  <c r="CW313" i="1"/>
  <c r="CV313" i="1"/>
  <c r="CU313" i="1"/>
  <c r="CT313" i="1"/>
  <c r="CS313" i="1"/>
  <c r="CR313" i="1"/>
  <c r="CQ313" i="1"/>
  <c r="CP313" i="1"/>
  <c r="CO313" i="1"/>
  <c r="CN313" i="1"/>
  <c r="CM313" i="1"/>
  <c r="CI313" i="1"/>
  <c r="CH313" i="1"/>
  <c r="G313" i="1"/>
  <c r="F313" i="1"/>
  <c r="E313" i="1"/>
  <c r="C313" i="1"/>
  <c r="CJ313" i="1" s="1"/>
  <c r="DN312" i="1"/>
  <c r="DM312" i="1"/>
  <c r="DL312" i="1"/>
  <c r="DK312" i="1"/>
  <c r="DJ312" i="1"/>
  <c r="DI312" i="1"/>
  <c r="DH312" i="1"/>
  <c r="DG312" i="1"/>
  <c r="DF312" i="1"/>
  <c r="DE312" i="1"/>
  <c r="DD312" i="1"/>
  <c r="DC312" i="1"/>
  <c r="DB312" i="1"/>
  <c r="DA312" i="1"/>
  <c r="CZ312" i="1"/>
  <c r="CY312" i="1"/>
  <c r="CX312" i="1"/>
  <c r="CW312" i="1"/>
  <c r="CV312" i="1"/>
  <c r="CU312" i="1"/>
  <c r="CT312" i="1"/>
  <c r="CS312" i="1"/>
  <c r="CR312" i="1"/>
  <c r="CQ312" i="1"/>
  <c r="CP312" i="1"/>
  <c r="CO312" i="1"/>
  <c r="CN312" i="1"/>
  <c r="CM312" i="1"/>
  <c r="CJ312" i="1"/>
  <c r="CI312" i="1"/>
  <c r="CH312" i="1"/>
  <c r="F312" i="1"/>
  <c r="E312" i="1"/>
  <c r="C312" i="1"/>
  <c r="DN311" i="1"/>
  <c r="DM311" i="1"/>
  <c r="DL311" i="1"/>
  <c r="DK311" i="1"/>
  <c r="DJ311" i="1"/>
  <c r="DI311" i="1"/>
  <c r="DH311" i="1"/>
  <c r="DG311" i="1"/>
  <c r="DF311" i="1"/>
  <c r="DE311" i="1"/>
  <c r="DD311" i="1"/>
  <c r="DC311" i="1"/>
  <c r="DB311" i="1"/>
  <c r="DA311" i="1"/>
  <c r="CZ311" i="1"/>
  <c r="CY311" i="1"/>
  <c r="CX311" i="1"/>
  <c r="CW311" i="1"/>
  <c r="CV311" i="1"/>
  <c r="CU311" i="1"/>
  <c r="CT311" i="1"/>
  <c r="CS311" i="1"/>
  <c r="CR311" i="1"/>
  <c r="CQ311" i="1"/>
  <c r="CP311" i="1"/>
  <c r="CO311" i="1"/>
  <c r="CN311" i="1"/>
  <c r="CM311" i="1"/>
  <c r="CI311" i="1"/>
  <c r="CH311" i="1"/>
  <c r="F311" i="1"/>
  <c r="E311" i="1"/>
  <c r="C311" i="1"/>
  <c r="CJ311" i="1" s="1"/>
  <c r="DN310" i="1"/>
  <c r="DM310" i="1"/>
  <c r="DL310" i="1"/>
  <c r="DK310" i="1"/>
  <c r="DJ310" i="1"/>
  <c r="DI310" i="1"/>
  <c r="DH310" i="1"/>
  <c r="DG310" i="1"/>
  <c r="DF310" i="1"/>
  <c r="DE310" i="1"/>
  <c r="DD310" i="1"/>
  <c r="DC310" i="1"/>
  <c r="DB310" i="1"/>
  <c r="DA310" i="1"/>
  <c r="CZ310" i="1"/>
  <c r="CY310" i="1"/>
  <c r="CX310" i="1"/>
  <c r="CW310" i="1"/>
  <c r="CV310" i="1"/>
  <c r="CU310" i="1"/>
  <c r="CT310" i="1"/>
  <c r="CS310" i="1"/>
  <c r="CR310" i="1"/>
  <c r="CQ310" i="1"/>
  <c r="CP310" i="1"/>
  <c r="CO310" i="1"/>
  <c r="CN310" i="1"/>
  <c r="CM310" i="1"/>
  <c r="CJ310" i="1"/>
  <c r="CI310" i="1"/>
  <c r="CH310" i="1"/>
  <c r="F310" i="1"/>
  <c r="E310" i="1"/>
  <c r="C310" i="1"/>
  <c r="DN309" i="1"/>
  <c r="DM309" i="1"/>
  <c r="DL309" i="1"/>
  <c r="DK309" i="1"/>
  <c r="DJ309" i="1"/>
  <c r="DI309" i="1"/>
  <c r="DH309" i="1"/>
  <c r="DG309" i="1"/>
  <c r="DF309" i="1"/>
  <c r="DE309" i="1"/>
  <c r="DD309" i="1"/>
  <c r="DC309" i="1"/>
  <c r="DB309" i="1"/>
  <c r="DA309" i="1"/>
  <c r="CZ309" i="1"/>
  <c r="CY309" i="1"/>
  <c r="CX309" i="1"/>
  <c r="CW309" i="1"/>
  <c r="CV309" i="1"/>
  <c r="CU309" i="1"/>
  <c r="CT309" i="1"/>
  <c r="CS309" i="1"/>
  <c r="CR309" i="1"/>
  <c r="CQ309" i="1"/>
  <c r="CP309" i="1"/>
  <c r="CO309" i="1"/>
  <c r="CN309" i="1"/>
  <c r="CM309" i="1"/>
  <c r="CJ309" i="1"/>
  <c r="CI309" i="1"/>
  <c r="CH309" i="1"/>
  <c r="F309" i="1"/>
  <c r="E309" i="1"/>
  <c r="C309" i="1"/>
  <c r="DN308" i="1"/>
  <c r="DM308" i="1"/>
  <c r="DL308" i="1"/>
  <c r="DK308" i="1"/>
  <c r="DJ308" i="1"/>
  <c r="DI308" i="1"/>
  <c r="DH308" i="1"/>
  <c r="DG308" i="1"/>
  <c r="DF308" i="1"/>
  <c r="DE308" i="1"/>
  <c r="DD308" i="1"/>
  <c r="DC308" i="1"/>
  <c r="DB308" i="1"/>
  <c r="DA308" i="1"/>
  <c r="CZ308" i="1"/>
  <c r="CY308" i="1"/>
  <c r="CX308" i="1"/>
  <c r="CW308" i="1"/>
  <c r="CV308" i="1"/>
  <c r="CU308" i="1"/>
  <c r="CT308" i="1"/>
  <c r="CS308" i="1"/>
  <c r="CR308" i="1"/>
  <c r="CQ308" i="1"/>
  <c r="CP308" i="1"/>
  <c r="CO308" i="1"/>
  <c r="CN308" i="1"/>
  <c r="CM308" i="1"/>
  <c r="CI308" i="1"/>
  <c r="CH308" i="1"/>
  <c r="G308" i="1"/>
  <c r="F308" i="1"/>
  <c r="E308" i="1"/>
  <c r="C308" i="1"/>
  <c r="CJ308" i="1" s="1"/>
  <c r="DN307" i="1"/>
  <c r="DM307" i="1"/>
  <c r="DL307" i="1"/>
  <c r="DK307" i="1"/>
  <c r="DJ307" i="1"/>
  <c r="DI307" i="1"/>
  <c r="DH307" i="1"/>
  <c r="DG307" i="1"/>
  <c r="DF307" i="1"/>
  <c r="DE307" i="1"/>
  <c r="DD307" i="1"/>
  <c r="DC307" i="1"/>
  <c r="DB307" i="1"/>
  <c r="DA307" i="1"/>
  <c r="CZ307" i="1"/>
  <c r="CY307" i="1"/>
  <c r="CX307" i="1"/>
  <c r="CW307" i="1"/>
  <c r="CV307" i="1"/>
  <c r="CU307" i="1"/>
  <c r="CT307" i="1"/>
  <c r="CS307" i="1"/>
  <c r="CR307" i="1"/>
  <c r="CQ307" i="1"/>
  <c r="CP307" i="1"/>
  <c r="CO307" i="1"/>
  <c r="CN307" i="1"/>
  <c r="CM307" i="1"/>
  <c r="CJ307" i="1"/>
  <c r="CI307" i="1"/>
  <c r="CH307" i="1"/>
  <c r="G307" i="1"/>
  <c r="F307" i="1"/>
  <c r="E307" i="1"/>
  <c r="C307" i="1"/>
  <c r="DN306" i="1"/>
  <c r="DM306" i="1"/>
  <c r="DL306" i="1"/>
  <c r="DK306" i="1"/>
  <c r="DJ306" i="1"/>
  <c r="DI306" i="1"/>
  <c r="DH306" i="1"/>
  <c r="DG306" i="1"/>
  <c r="DF306" i="1"/>
  <c r="DE306" i="1"/>
  <c r="DD306" i="1"/>
  <c r="DC306" i="1"/>
  <c r="DB306" i="1"/>
  <c r="DA306" i="1"/>
  <c r="CZ306" i="1"/>
  <c r="CY306" i="1"/>
  <c r="CX306" i="1"/>
  <c r="CW306" i="1"/>
  <c r="CV306" i="1"/>
  <c r="CU306" i="1"/>
  <c r="CT306" i="1"/>
  <c r="CS306" i="1"/>
  <c r="CR306" i="1"/>
  <c r="CQ306" i="1"/>
  <c r="CP306" i="1"/>
  <c r="CO306" i="1"/>
  <c r="CN306" i="1"/>
  <c r="CM306" i="1"/>
  <c r="CI306" i="1"/>
  <c r="CH306" i="1"/>
  <c r="G306" i="1"/>
  <c r="F306" i="1"/>
  <c r="E306" i="1"/>
  <c r="C306" i="1"/>
  <c r="CJ306" i="1" s="1"/>
  <c r="DN305" i="1"/>
  <c r="DM305" i="1"/>
  <c r="DL305" i="1"/>
  <c r="DK305" i="1"/>
  <c r="DJ305" i="1"/>
  <c r="DI305" i="1"/>
  <c r="DH305" i="1"/>
  <c r="DG305" i="1"/>
  <c r="DF305" i="1"/>
  <c r="DE305" i="1"/>
  <c r="DD305" i="1"/>
  <c r="DC305" i="1"/>
  <c r="DB305" i="1"/>
  <c r="DA305" i="1"/>
  <c r="CZ305" i="1"/>
  <c r="CY305" i="1"/>
  <c r="CX305" i="1"/>
  <c r="CW305" i="1"/>
  <c r="CV305" i="1"/>
  <c r="CU305" i="1"/>
  <c r="CT305" i="1"/>
  <c r="CS305" i="1"/>
  <c r="CR305" i="1"/>
  <c r="CQ305" i="1"/>
  <c r="CP305" i="1"/>
  <c r="CO305" i="1"/>
  <c r="CN305" i="1"/>
  <c r="CM305" i="1"/>
  <c r="CI305" i="1"/>
  <c r="CH305" i="1"/>
  <c r="F305" i="1"/>
  <c r="E305" i="1"/>
  <c r="C305" i="1"/>
  <c r="CJ305" i="1" s="1"/>
  <c r="DN304" i="1"/>
  <c r="DM304" i="1"/>
  <c r="DL304" i="1"/>
  <c r="DK304" i="1"/>
  <c r="DJ304" i="1"/>
  <c r="DI304" i="1"/>
  <c r="DH304" i="1"/>
  <c r="DG304" i="1"/>
  <c r="DF304" i="1"/>
  <c r="DE304" i="1"/>
  <c r="DD304" i="1"/>
  <c r="DC304" i="1"/>
  <c r="DB304" i="1"/>
  <c r="DA304" i="1"/>
  <c r="CZ304" i="1"/>
  <c r="CY304" i="1"/>
  <c r="CX304" i="1"/>
  <c r="CW304" i="1"/>
  <c r="CV304" i="1"/>
  <c r="CU304" i="1"/>
  <c r="CT304" i="1"/>
  <c r="CS304" i="1"/>
  <c r="CR304" i="1"/>
  <c r="CQ304" i="1"/>
  <c r="CP304" i="1"/>
  <c r="CO304" i="1"/>
  <c r="CN304" i="1"/>
  <c r="CM304" i="1"/>
  <c r="CJ304" i="1"/>
  <c r="CI304" i="1"/>
  <c r="CH304" i="1"/>
  <c r="G304" i="1"/>
  <c r="F304" i="1"/>
  <c r="E304" i="1"/>
  <c r="C304" i="1"/>
  <c r="DN303" i="1"/>
  <c r="DM303" i="1"/>
  <c r="DL303" i="1"/>
  <c r="DK303" i="1"/>
  <c r="DJ303" i="1"/>
  <c r="DI303" i="1"/>
  <c r="DH303" i="1"/>
  <c r="DG303" i="1"/>
  <c r="DF303" i="1"/>
  <c r="DE303" i="1"/>
  <c r="DD303" i="1"/>
  <c r="DC303" i="1"/>
  <c r="DB303" i="1"/>
  <c r="DA303" i="1"/>
  <c r="CZ303" i="1"/>
  <c r="CY303" i="1"/>
  <c r="CX303" i="1"/>
  <c r="CW303" i="1"/>
  <c r="CV303" i="1"/>
  <c r="CU303" i="1"/>
  <c r="CT303" i="1"/>
  <c r="CS303" i="1"/>
  <c r="CR303" i="1"/>
  <c r="CQ303" i="1"/>
  <c r="CP303" i="1"/>
  <c r="CO303" i="1"/>
  <c r="CN303" i="1"/>
  <c r="CM303" i="1"/>
  <c r="CI303" i="1"/>
  <c r="CH303" i="1"/>
  <c r="G303" i="1"/>
  <c r="F303" i="1"/>
  <c r="E303" i="1"/>
  <c r="C303" i="1"/>
  <c r="CJ303" i="1" s="1"/>
  <c r="DN302" i="1"/>
  <c r="DM302" i="1"/>
  <c r="DL302" i="1"/>
  <c r="DK302" i="1"/>
  <c r="DJ302" i="1"/>
  <c r="DI302" i="1"/>
  <c r="DH302" i="1"/>
  <c r="DG302" i="1"/>
  <c r="DF302" i="1"/>
  <c r="DE302" i="1"/>
  <c r="DD302" i="1"/>
  <c r="DC302" i="1"/>
  <c r="DB302" i="1"/>
  <c r="DA302" i="1"/>
  <c r="CZ302" i="1"/>
  <c r="CY302" i="1"/>
  <c r="CX302" i="1"/>
  <c r="CW302" i="1"/>
  <c r="CV302" i="1"/>
  <c r="CU302" i="1"/>
  <c r="CT302" i="1"/>
  <c r="CS302" i="1"/>
  <c r="CR302" i="1"/>
  <c r="CQ302" i="1"/>
  <c r="CP302" i="1"/>
  <c r="CO302" i="1"/>
  <c r="CN302" i="1"/>
  <c r="CM302" i="1"/>
  <c r="CI302" i="1"/>
  <c r="CH302" i="1"/>
  <c r="F302" i="1"/>
  <c r="E302" i="1"/>
  <c r="C302" i="1"/>
  <c r="CJ302" i="1" s="1"/>
  <c r="DN301" i="1"/>
  <c r="DM301" i="1"/>
  <c r="DL301" i="1"/>
  <c r="DK301" i="1"/>
  <c r="DJ301" i="1"/>
  <c r="DI301" i="1"/>
  <c r="DH301" i="1"/>
  <c r="DG301" i="1"/>
  <c r="DF301" i="1"/>
  <c r="DE301" i="1"/>
  <c r="DD301" i="1"/>
  <c r="DC301" i="1"/>
  <c r="DB301" i="1"/>
  <c r="DA301" i="1"/>
  <c r="CZ301" i="1"/>
  <c r="CY301" i="1"/>
  <c r="CX301" i="1"/>
  <c r="CW301" i="1"/>
  <c r="CV301" i="1"/>
  <c r="CU301" i="1"/>
  <c r="CT301" i="1"/>
  <c r="CS301" i="1"/>
  <c r="CR301" i="1"/>
  <c r="CQ301" i="1"/>
  <c r="CP301" i="1"/>
  <c r="CO301" i="1"/>
  <c r="CN301" i="1"/>
  <c r="CM301" i="1"/>
  <c r="CI301" i="1"/>
  <c r="CH301" i="1"/>
  <c r="F301" i="1"/>
  <c r="E301" i="1"/>
  <c r="C301" i="1"/>
  <c r="CJ301" i="1" s="1"/>
  <c r="DN300" i="1"/>
  <c r="DM300" i="1"/>
  <c r="DL300" i="1"/>
  <c r="DK300" i="1"/>
  <c r="DJ300" i="1"/>
  <c r="DI300" i="1"/>
  <c r="DH300" i="1"/>
  <c r="DG300" i="1"/>
  <c r="DF300" i="1"/>
  <c r="DE300" i="1"/>
  <c r="DD300" i="1"/>
  <c r="DC300" i="1"/>
  <c r="DB300" i="1"/>
  <c r="DA300" i="1"/>
  <c r="CZ300" i="1"/>
  <c r="CY300" i="1"/>
  <c r="CX300" i="1"/>
  <c r="CW300" i="1"/>
  <c r="CV300" i="1"/>
  <c r="CU300" i="1"/>
  <c r="CT300" i="1"/>
  <c r="CS300" i="1"/>
  <c r="CR300" i="1"/>
  <c r="CQ300" i="1"/>
  <c r="CP300" i="1"/>
  <c r="CO300" i="1"/>
  <c r="CN300" i="1"/>
  <c r="CM300" i="1"/>
  <c r="CJ300" i="1"/>
  <c r="CI300" i="1"/>
  <c r="CH300" i="1"/>
  <c r="F300" i="1"/>
  <c r="E300" i="1"/>
  <c r="C300" i="1"/>
  <c r="DN299" i="1"/>
  <c r="DM299" i="1"/>
  <c r="DL299" i="1"/>
  <c r="DK299" i="1"/>
  <c r="DJ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J299" i="1"/>
  <c r="CI299" i="1"/>
  <c r="CH299" i="1"/>
  <c r="G299" i="1"/>
  <c r="F299" i="1"/>
  <c r="E299" i="1"/>
  <c r="C299" i="1"/>
  <c r="DN298" i="1"/>
  <c r="DM298" i="1"/>
  <c r="DL298" i="1"/>
  <c r="DK298" i="1"/>
  <c r="DJ298" i="1"/>
  <c r="DI298" i="1"/>
  <c r="DH298" i="1"/>
  <c r="DG298" i="1"/>
  <c r="DF298" i="1"/>
  <c r="DE298" i="1"/>
  <c r="DD298" i="1"/>
  <c r="DC298" i="1"/>
  <c r="DB298" i="1"/>
  <c r="DA298" i="1"/>
  <c r="CZ298" i="1"/>
  <c r="CY298" i="1"/>
  <c r="CX298" i="1"/>
  <c r="CW298" i="1"/>
  <c r="CV298" i="1"/>
  <c r="CU298" i="1"/>
  <c r="CT298" i="1"/>
  <c r="CS298" i="1"/>
  <c r="CR298" i="1"/>
  <c r="CQ298" i="1"/>
  <c r="CP298" i="1"/>
  <c r="CO298" i="1"/>
  <c r="CN298" i="1"/>
  <c r="CM298" i="1"/>
  <c r="CI298" i="1"/>
  <c r="CH298" i="1"/>
  <c r="F298" i="1"/>
  <c r="E298" i="1"/>
  <c r="C298" i="1"/>
  <c r="CJ298" i="1" s="1"/>
  <c r="DN297" i="1"/>
  <c r="DM297" i="1"/>
  <c r="DL297" i="1"/>
  <c r="DK297" i="1"/>
  <c r="DJ297" i="1"/>
  <c r="DI297" i="1"/>
  <c r="DH297" i="1"/>
  <c r="DG297" i="1"/>
  <c r="DF297" i="1"/>
  <c r="DE297" i="1"/>
  <c r="DD297" i="1"/>
  <c r="DC297" i="1"/>
  <c r="DB297" i="1"/>
  <c r="DA297" i="1"/>
  <c r="CZ297" i="1"/>
  <c r="CY297" i="1"/>
  <c r="CX297" i="1"/>
  <c r="CW297" i="1"/>
  <c r="CV297" i="1"/>
  <c r="CU297" i="1"/>
  <c r="CT297" i="1"/>
  <c r="CS297" i="1"/>
  <c r="CR297" i="1"/>
  <c r="CQ297" i="1"/>
  <c r="CP297" i="1"/>
  <c r="CO297" i="1"/>
  <c r="CN297" i="1"/>
  <c r="CM297" i="1"/>
  <c r="CJ297" i="1"/>
  <c r="CI297" i="1"/>
  <c r="CH297" i="1"/>
  <c r="G297" i="1"/>
  <c r="F297" i="1"/>
  <c r="E297" i="1"/>
  <c r="C297" i="1"/>
  <c r="DN296" i="1"/>
  <c r="DM296" i="1"/>
  <c r="DL296" i="1"/>
  <c r="DK296" i="1"/>
  <c r="DJ296" i="1"/>
  <c r="DI296" i="1"/>
  <c r="DH296" i="1"/>
  <c r="DG296" i="1"/>
  <c r="DF296" i="1"/>
  <c r="DE296" i="1"/>
  <c r="DD296" i="1"/>
  <c r="DC296" i="1"/>
  <c r="DB296" i="1"/>
  <c r="DA296" i="1"/>
  <c r="CZ296" i="1"/>
  <c r="CY296" i="1"/>
  <c r="CX296" i="1"/>
  <c r="CW296" i="1"/>
  <c r="CV296" i="1"/>
  <c r="CU296" i="1"/>
  <c r="CT296" i="1"/>
  <c r="CS296" i="1"/>
  <c r="CR296" i="1"/>
  <c r="CQ296" i="1"/>
  <c r="CP296" i="1"/>
  <c r="CO296" i="1"/>
  <c r="CN296" i="1"/>
  <c r="CM296" i="1"/>
  <c r="CJ296" i="1"/>
  <c r="CI296" i="1"/>
  <c r="CH296" i="1"/>
  <c r="F296" i="1"/>
  <c r="E296" i="1"/>
  <c r="C296" i="1"/>
  <c r="DN295" i="1"/>
  <c r="DM295" i="1"/>
  <c r="DL295" i="1"/>
  <c r="DK295" i="1"/>
  <c r="DJ295" i="1"/>
  <c r="DI295" i="1"/>
  <c r="DH295" i="1"/>
  <c r="DG295" i="1"/>
  <c r="DF295" i="1"/>
  <c r="DE295" i="1"/>
  <c r="DD295" i="1"/>
  <c r="DC295" i="1"/>
  <c r="DB295" i="1"/>
  <c r="DA295" i="1"/>
  <c r="CZ295" i="1"/>
  <c r="CY295" i="1"/>
  <c r="CX295" i="1"/>
  <c r="CW295" i="1"/>
  <c r="CV295" i="1"/>
  <c r="CU295" i="1"/>
  <c r="CT295" i="1"/>
  <c r="CS295" i="1"/>
  <c r="CR295" i="1"/>
  <c r="CQ295" i="1"/>
  <c r="CP295" i="1"/>
  <c r="CO295" i="1"/>
  <c r="CN295" i="1"/>
  <c r="CM295" i="1"/>
  <c r="CI295" i="1"/>
  <c r="CH295" i="1"/>
  <c r="F295" i="1"/>
  <c r="E295" i="1"/>
  <c r="C295" i="1"/>
  <c r="CJ295" i="1" s="1"/>
  <c r="DN294" i="1"/>
  <c r="DM294" i="1"/>
  <c r="DL294" i="1"/>
  <c r="DK294" i="1"/>
  <c r="DJ294" i="1"/>
  <c r="DI294" i="1"/>
  <c r="DH294" i="1"/>
  <c r="DG294" i="1"/>
  <c r="DF294" i="1"/>
  <c r="DE294" i="1"/>
  <c r="DD294" i="1"/>
  <c r="DC294" i="1"/>
  <c r="DB294" i="1"/>
  <c r="DA294" i="1"/>
  <c r="CZ294" i="1"/>
  <c r="CY294" i="1"/>
  <c r="CX294" i="1"/>
  <c r="CW294" i="1"/>
  <c r="CV294" i="1"/>
  <c r="CU294" i="1"/>
  <c r="CT294" i="1"/>
  <c r="CS294" i="1"/>
  <c r="CR294" i="1"/>
  <c r="CQ294" i="1"/>
  <c r="CP294" i="1"/>
  <c r="CO294" i="1"/>
  <c r="CN294" i="1"/>
  <c r="CM294" i="1"/>
  <c r="CJ294" i="1"/>
  <c r="CI294" i="1"/>
  <c r="CH294" i="1"/>
  <c r="G294" i="1"/>
  <c r="F294" i="1"/>
  <c r="E294" i="1"/>
  <c r="C294" i="1"/>
  <c r="DN293" i="1"/>
  <c r="DM293" i="1"/>
  <c r="DL293" i="1"/>
  <c r="DK293" i="1"/>
  <c r="DJ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J293" i="1"/>
  <c r="CI293" i="1"/>
  <c r="CH293" i="1"/>
  <c r="F293" i="1"/>
  <c r="E293" i="1"/>
  <c r="C293" i="1"/>
  <c r="DN292" i="1"/>
  <c r="DM292" i="1"/>
  <c r="DL292" i="1"/>
  <c r="DK292" i="1"/>
  <c r="DJ292" i="1"/>
  <c r="DI292" i="1"/>
  <c r="DH292" i="1"/>
  <c r="DG292" i="1"/>
  <c r="DF292" i="1"/>
  <c r="DE292" i="1"/>
  <c r="DD292" i="1"/>
  <c r="DC292" i="1"/>
  <c r="DB292" i="1"/>
  <c r="DA292" i="1"/>
  <c r="CZ292" i="1"/>
  <c r="CY292" i="1"/>
  <c r="CX292" i="1"/>
  <c r="CW292" i="1"/>
  <c r="CV292" i="1"/>
  <c r="CU292" i="1"/>
  <c r="CT292" i="1"/>
  <c r="CS292" i="1"/>
  <c r="CR292" i="1"/>
  <c r="CQ292" i="1"/>
  <c r="CP292" i="1"/>
  <c r="CO292" i="1"/>
  <c r="CN292" i="1"/>
  <c r="CM292" i="1"/>
  <c r="CI292" i="1"/>
  <c r="CH292" i="1"/>
  <c r="G292" i="1"/>
  <c r="F292" i="1"/>
  <c r="E292" i="1"/>
  <c r="C292" i="1"/>
  <c r="CJ292" i="1" s="1"/>
  <c r="DN291" i="1"/>
  <c r="DM291" i="1"/>
  <c r="DL291" i="1"/>
  <c r="DK291" i="1"/>
  <c r="DJ291" i="1"/>
  <c r="DI291" i="1"/>
  <c r="DH291" i="1"/>
  <c r="DG291" i="1"/>
  <c r="DF291" i="1"/>
  <c r="DE291" i="1"/>
  <c r="DD291" i="1"/>
  <c r="DC291" i="1"/>
  <c r="DB291" i="1"/>
  <c r="DA291" i="1"/>
  <c r="CZ291" i="1"/>
  <c r="CY291" i="1"/>
  <c r="CX291" i="1"/>
  <c r="CW291" i="1"/>
  <c r="CV291" i="1"/>
  <c r="CU291" i="1"/>
  <c r="CT291" i="1"/>
  <c r="CS291" i="1"/>
  <c r="CR291" i="1"/>
  <c r="CQ291" i="1"/>
  <c r="CP291" i="1"/>
  <c r="CO291" i="1"/>
  <c r="CN291" i="1"/>
  <c r="CM291" i="1"/>
  <c r="CJ291" i="1"/>
  <c r="CI291" i="1"/>
  <c r="CH291" i="1"/>
  <c r="G291" i="1"/>
  <c r="F291" i="1"/>
  <c r="E291" i="1"/>
  <c r="C291" i="1"/>
  <c r="DN290" i="1"/>
  <c r="DM290" i="1"/>
  <c r="DL290" i="1"/>
  <c r="DK290" i="1"/>
  <c r="DJ290" i="1"/>
  <c r="DI290" i="1"/>
  <c r="DH290" i="1"/>
  <c r="DG290" i="1"/>
  <c r="DF290" i="1"/>
  <c r="DE290" i="1"/>
  <c r="DD290" i="1"/>
  <c r="DC290" i="1"/>
  <c r="DB290" i="1"/>
  <c r="DA290" i="1"/>
  <c r="CZ290" i="1"/>
  <c r="CY290" i="1"/>
  <c r="CX290" i="1"/>
  <c r="CW290" i="1"/>
  <c r="CV290" i="1"/>
  <c r="CU290" i="1"/>
  <c r="CT290" i="1"/>
  <c r="CS290" i="1"/>
  <c r="CR290" i="1"/>
  <c r="CQ290" i="1"/>
  <c r="CP290" i="1"/>
  <c r="CO290" i="1"/>
  <c r="CN290" i="1"/>
  <c r="CM290" i="1"/>
  <c r="CI290" i="1"/>
  <c r="CH290" i="1"/>
  <c r="G290" i="1"/>
  <c r="F290" i="1"/>
  <c r="E290" i="1"/>
  <c r="C290" i="1"/>
  <c r="CJ290" i="1" s="1"/>
  <c r="DN289" i="1"/>
  <c r="DM289" i="1"/>
  <c r="DL289" i="1"/>
  <c r="DK289" i="1"/>
  <c r="DJ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I289" i="1"/>
  <c r="CH289" i="1"/>
  <c r="G289" i="1"/>
  <c r="F289" i="1"/>
  <c r="E289" i="1"/>
  <c r="C289" i="1"/>
  <c r="CJ289" i="1" s="1"/>
  <c r="DN288" i="1"/>
  <c r="DM288" i="1"/>
  <c r="DL288" i="1"/>
  <c r="DK288" i="1"/>
  <c r="DJ288" i="1"/>
  <c r="DI288" i="1"/>
  <c r="DH288" i="1"/>
  <c r="DG288" i="1"/>
  <c r="DF288" i="1"/>
  <c r="DE288" i="1"/>
  <c r="DD288" i="1"/>
  <c r="DC288" i="1"/>
  <c r="DB288" i="1"/>
  <c r="DA288" i="1"/>
  <c r="CZ288" i="1"/>
  <c r="CY288" i="1"/>
  <c r="CX288" i="1"/>
  <c r="CW288" i="1"/>
  <c r="CV288" i="1"/>
  <c r="CU288" i="1"/>
  <c r="CT288" i="1"/>
  <c r="CS288" i="1"/>
  <c r="CR288" i="1"/>
  <c r="CQ288" i="1"/>
  <c r="CP288" i="1"/>
  <c r="CO288" i="1"/>
  <c r="CN288" i="1"/>
  <c r="CM288" i="1"/>
  <c r="CJ288" i="1"/>
  <c r="CI288" i="1"/>
  <c r="CH288" i="1"/>
  <c r="G288" i="1"/>
  <c r="F288" i="1"/>
  <c r="E288" i="1"/>
  <c r="C288" i="1"/>
  <c r="DN287" i="1"/>
  <c r="DM287" i="1"/>
  <c r="DL287" i="1"/>
  <c r="DK287" i="1"/>
  <c r="DJ287" i="1"/>
  <c r="DI287" i="1"/>
  <c r="DH287" i="1"/>
  <c r="DG287" i="1"/>
  <c r="DF287" i="1"/>
  <c r="DE287" i="1"/>
  <c r="DD287" i="1"/>
  <c r="DC287" i="1"/>
  <c r="DB287" i="1"/>
  <c r="DA287" i="1"/>
  <c r="CZ287" i="1"/>
  <c r="CY287" i="1"/>
  <c r="CX287" i="1"/>
  <c r="CW287" i="1"/>
  <c r="CV287" i="1"/>
  <c r="CU287" i="1"/>
  <c r="CT287" i="1"/>
  <c r="CS287" i="1"/>
  <c r="CR287" i="1"/>
  <c r="CQ287" i="1"/>
  <c r="CP287" i="1"/>
  <c r="CO287" i="1"/>
  <c r="CN287" i="1"/>
  <c r="CM287" i="1"/>
  <c r="CJ287" i="1"/>
  <c r="CI287" i="1"/>
  <c r="CH287" i="1"/>
  <c r="F287" i="1"/>
  <c r="E287" i="1"/>
  <c r="C287" i="1"/>
  <c r="DN286" i="1"/>
  <c r="DM286" i="1"/>
  <c r="DL286" i="1"/>
  <c r="DK286" i="1"/>
  <c r="DJ286" i="1"/>
  <c r="DI286" i="1"/>
  <c r="DH286" i="1"/>
  <c r="DG286" i="1"/>
  <c r="DF286" i="1"/>
  <c r="DE286" i="1"/>
  <c r="DD286" i="1"/>
  <c r="DC286" i="1"/>
  <c r="DB286" i="1"/>
  <c r="DA286" i="1"/>
  <c r="CZ286" i="1"/>
  <c r="CY286" i="1"/>
  <c r="CX286" i="1"/>
  <c r="CW286" i="1"/>
  <c r="CV286" i="1"/>
  <c r="CU286" i="1"/>
  <c r="CT286" i="1"/>
  <c r="CS286" i="1"/>
  <c r="CR286" i="1"/>
  <c r="CQ286" i="1"/>
  <c r="CP286" i="1"/>
  <c r="CO286" i="1"/>
  <c r="CN286" i="1"/>
  <c r="CM286" i="1"/>
  <c r="CI286" i="1"/>
  <c r="CH286" i="1"/>
  <c r="F286" i="1"/>
  <c r="E286" i="1"/>
  <c r="C286" i="1"/>
  <c r="CJ286" i="1" s="1"/>
  <c r="DN285" i="1"/>
  <c r="DM285" i="1"/>
  <c r="DL285" i="1"/>
  <c r="DK285" i="1"/>
  <c r="DJ285" i="1"/>
  <c r="DI285" i="1"/>
  <c r="DH285" i="1"/>
  <c r="DG285" i="1"/>
  <c r="DF285" i="1"/>
  <c r="DE285" i="1"/>
  <c r="DD285" i="1"/>
  <c r="DC285" i="1"/>
  <c r="DB285" i="1"/>
  <c r="DA285" i="1"/>
  <c r="CZ285" i="1"/>
  <c r="CY285" i="1"/>
  <c r="CX285" i="1"/>
  <c r="CW285" i="1"/>
  <c r="CV285" i="1"/>
  <c r="CU285" i="1"/>
  <c r="CT285" i="1"/>
  <c r="CS285" i="1"/>
  <c r="CR285" i="1"/>
  <c r="CQ285" i="1"/>
  <c r="CP285" i="1"/>
  <c r="CO285" i="1"/>
  <c r="CN285" i="1"/>
  <c r="CM285" i="1"/>
  <c r="CJ285" i="1"/>
  <c r="CI285" i="1"/>
  <c r="CH285" i="1"/>
  <c r="G285" i="1"/>
  <c r="F285" i="1"/>
  <c r="E285" i="1"/>
  <c r="C285" i="1"/>
  <c r="DN284" i="1"/>
  <c r="DM284" i="1"/>
  <c r="DL284" i="1"/>
  <c r="DK284" i="1"/>
  <c r="DJ284" i="1"/>
  <c r="DI284" i="1"/>
  <c r="DH284" i="1"/>
  <c r="DG284" i="1"/>
  <c r="DF284" i="1"/>
  <c r="DE284" i="1"/>
  <c r="DD284" i="1"/>
  <c r="DC284" i="1"/>
  <c r="DB284" i="1"/>
  <c r="DA284" i="1"/>
  <c r="CZ284" i="1"/>
  <c r="CY284" i="1"/>
  <c r="CX284" i="1"/>
  <c r="CW284" i="1"/>
  <c r="CV284" i="1"/>
  <c r="CU284" i="1"/>
  <c r="CT284" i="1"/>
  <c r="CS284" i="1"/>
  <c r="CR284" i="1"/>
  <c r="CQ284" i="1"/>
  <c r="CP284" i="1"/>
  <c r="CO284" i="1"/>
  <c r="CN284" i="1"/>
  <c r="CM284" i="1"/>
  <c r="CI284" i="1"/>
  <c r="CH284" i="1"/>
  <c r="G284" i="1"/>
  <c r="F284" i="1"/>
  <c r="E284" i="1"/>
  <c r="C284" i="1"/>
  <c r="CJ284" i="1" s="1"/>
  <c r="DN283" i="1"/>
  <c r="DM283" i="1"/>
  <c r="DL283" i="1"/>
  <c r="DK283" i="1"/>
  <c r="DJ283" i="1"/>
  <c r="DI283" i="1"/>
  <c r="DH283" i="1"/>
  <c r="DG283" i="1"/>
  <c r="DF283" i="1"/>
  <c r="DE283" i="1"/>
  <c r="DD283" i="1"/>
  <c r="DC283" i="1"/>
  <c r="DB283" i="1"/>
  <c r="DA283" i="1"/>
  <c r="CZ283" i="1"/>
  <c r="CY283" i="1"/>
  <c r="CX283" i="1"/>
  <c r="CW283" i="1"/>
  <c r="CV283" i="1"/>
  <c r="CU283" i="1"/>
  <c r="CT283" i="1"/>
  <c r="CS283" i="1"/>
  <c r="CR283" i="1"/>
  <c r="CQ283" i="1"/>
  <c r="CP283" i="1"/>
  <c r="CO283" i="1"/>
  <c r="CN283" i="1"/>
  <c r="CM283" i="1"/>
  <c r="CI283" i="1"/>
  <c r="CH283" i="1"/>
  <c r="F283" i="1"/>
  <c r="E283" i="1"/>
  <c r="C283" i="1"/>
  <c r="CJ283" i="1" s="1"/>
  <c r="DN282" i="1"/>
  <c r="DM282" i="1"/>
  <c r="DL282" i="1"/>
  <c r="DK282" i="1"/>
  <c r="DJ282" i="1"/>
  <c r="DI282" i="1"/>
  <c r="DH282" i="1"/>
  <c r="DG282" i="1"/>
  <c r="DF282" i="1"/>
  <c r="DE282" i="1"/>
  <c r="DD282" i="1"/>
  <c r="DC282" i="1"/>
  <c r="DB282" i="1"/>
  <c r="DA282" i="1"/>
  <c r="CZ282" i="1"/>
  <c r="CY282" i="1"/>
  <c r="CX282" i="1"/>
  <c r="CW282" i="1"/>
  <c r="CV282" i="1"/>
  <c r="CU282" i="1"/>
  <c r="CT282" i="1"/>
  <c r="CS282" i="1"/>
  <c r="CR282" i="1"/>
  <c r="CQ282" i="1"/>
  <c r="CP282" i="1"/>
  <c r="CO282" i="1"/>
  <c r="CN282" i="1"/>
  <c r="CM282" i="1"/>
  <c r="CJ282" i="1"/>
  <c r="CI282" i="1"/>
  <c r="CH282" i="1"/>
  <c r="G282" i="1"/>
  <c r="F282" i="1"/>
  <c r="E282" i="1"/>
  <c r="C282" i="1"/>
  <c r="DN281" i="1"/>
  <c r="DM281" i="1"/>
  <c r="DL281" i="1"/>
  <c r="DK281" i="1"/>
  <c r="DJ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I281" i="1"/>
  <c r="CH281" i="1"/>
  <c r="G281" i="1"/>
  <c r="F281" i="1"/>
  <c r="E281" i="1"/>
  <c r="C281" i="1"/>
  <c r="CJ281" i="1" s="1"/>
  <c r="DN280" i="1"/>
  <c r="DM280" i="1"/>
  <c r="DL280" i="1"/>
  <c r="DK280" i="1"/>
  <c r="DJ280" i="1"/>
  <c r="DI280" i="1"/>
  <c r="DH280" i="1"/>
  <c r="DG280" i="1"/>
  <c r="DF280" i="1"/>
  <c r="DE280" i="1"/>
  <c r="DD280" i="1"/>
  <c r="DC280" i="1"/>
  <c r="DB280" i="1"/>
  <c r="DA280" i="1"/>
  <c r="CZ280" i="1"/>
  <c r="CY280" i="1"/>
  <c r="CX280" i="1"/>
  <c r="CW280" i="1"/>
  <c r="CV280" i="1"/>
  <c r="CU280" i="1"/>
  <c r="CT280" i="1"/>
  <c r="CS280" i="1"/>
  <c r="CR280" i="1"/>
  <c r="CQ280" i="1"/>
  <c r="CP280" i="1"/>
  <c r="CO280" i="1"/>
  <c r="CN280" i="1"/>
  <c r="CM280" i="1"/>
  <c r="CI280" i="1"/>
  <c r="CH280" i="1"/>
  <c r="F280" i="1"/>
  <c r="E280" i="1"/>
  <c r="C280" i="1"/>
  <c r="CJ280" i="1" s="1"/>
  <c r="DN279" i="1"/>
  <c r="DM279" i="1"/>
  <c r="DL279" i="1"/>
  <c r="DK279" i="1"/>
  <c r="DJ279" i="1"/>
  <c r="DI279" i="1"/>
  <c r="DH279" i="1"/>
  <c r="DG279" i="1"/>
  <c r="DF279" i="1"/>
  <c r="DE279" i="1"/>
  <c r="DD279" i="1"/>
  <c r="DC279" i="1"/>
  <c r="DB279" i="1"/>
  <c r="DA279" i="1"/>
  <c r="CZ279" i="1"/>
  <c r="CY279" i="1"/>
  <c r="CX279" i="1"/>
  <c r="CW279" i="1"/>
  <c r="CV279" i="1"/>
  <c r="CU279" i="1"/>
  <c r="CT279" i="1"/>
  <c r="CS279" i="1"/>
  <c r="CR279" i="1"/>
  <c r="CQ279" i="1"/>
  <c r="CP279" i="1"/>
  <c r="CO279" i="1"/>
  <c r="CN279" i="1"/>
  <c r="CM279" i="1"/>
  <c r="CJ279" i="1"/>
  <c r="CI279" i="1"/>
  <c r="CH279" i="1"/>
  <c r="G279" i="1"/>
  <c r="F279" i="1"/>
  <c r="E279" i="1"/>
  <c r="C279" i="1"/>
  <c r="DN278" i="1"/>
  <c r="DM278" i="1"/>
  <c r="DL278" i="1"/>
  <c r="DK278" i="1"/>
  <c r="DJ278" i="1"/>
  <c r="DI278" i="1"/>
  <c r="DH278" i="1"/>
  <c r="DG278" i="1"/>
  <c r="DF278" i="1"/>
  <c r="DE278" i="1"/>
  <c r="DD278" i="1"/>
  <c r="DC278" i="1"/>
  <c r="DB278" i="1"/>
  <c r="DA278" i="1"/>
  <c r="CZ278" i="1"/>
  <c r="CY278" i="1"/>
  <c r="CX278" i="1"/>
  <c r="CW278" i="1"/>
  <c r="CV278" i="1"/>
  <c r="CU278" i="1"/>
  <c r="CT278" i="1"/>
  <c r="CS278" i="1"/>
  <c r="CR278" i="1"/>
  <c r="CQ278" i="1"/>
  <c r="CP278" i="1"/>
  <c r="CO278" i="1"/>
  <c r="CN278" i="1"/>
  <c r="CM278" i="1"/>
  <c r="CJ278" i="1"/>
  <c r="CI278" i="1"/>
  <c r="CH278" i="1"/>
  <c r="F278" i="1"/>
  <c r="E278" i="1"/>
  <c r="C278" i="1"/>
  <c r="DN277" i="1"/>
  <c r="DM277" i="1"/>
  <c r="DL277" i="1"/>
  <c r="DK277" i="1"/>
  <c r="DJ277" i="1"/>
  <c r="DI277" i="1"/>
  <c r="DH277" i="1"/>
  <c r="DG277" i="1"/>
  <c r="DF277" i="1"/>
  <c r="DE277" i="1"/>
  <c r="DD277" i="1"/>
  <c r="DC277" i="1"/>
  <c r="DB277" i="1"/>
  <c r="DA277" i="1"/>
  <c r="CZ277" i="1"/>
  <c r="CY277" i="1"/>
  <c r="CX277" i="1"/>
  <c r="CW277" i="1"/>
  <c r="CV277" i="1"/>
  <c r="CU277" i="1"/>
  <c r="CT277" i="1"/>
  <c r="CS277" i="1"/>
  <c r="CR277" i="1"/>
  <c r="CQ277" i="1"/>
  <c r="CP277" i="1"/>
  <c r="CO277" i="1"/>
  <c r="CN277" i="1"/>
  <c r="CM277" i="1"/>
  <c r="CI277" i="1"/>
  <c r="CH277" i="1"/>
  <c r="G277" i="1"/>
  <c r="F277" i="1"/>
  <c r="E277" i="1"/>
  <c r="C277" i="1"/>
  <c r="CJ277" i="1" s="1"/>
  <c r="DN276" i="1"/>
  <c r="DM276" i="1"/>
  <c r="DL276" i="1"/>
  <c r="DK276" i="1"/>
  <c r="DJ276" i="1"/>
  <c r="DI276" i="1"/>
  <c r="DH276" i="1"/>
  <c r="DG276" i="1"/>
  <c r="DF276" i="1"/>
  <c r="DE276" i="1"/>
  <c r="DD276" i="1"/>
  <c r="DC276" i="1"/>
  <c r="DB276" i="1"/>
  <c r="DA276" i="1"/>
  <c r="CZ276" i="1"/>
  <c r="CY276" i="1"/>
  <c r="CX276" i="1"/>
  <c r="CW276" i="1"/>
  <c r="CV276" i="1"/>
  <c r="CU276" i="1"/>
  <c r="CT276" i="1"/>
  <c r="CS276" i="1"/>
  <c r="CR276" i="1"/>
  <c r="CQ276" i="1"/>
  <c r="CP276" i="1"/>
  <c r="CO276" i="1"/>
  <c r="CN276" i="1"/>
  <c r="CM276" i="1"/>
  <c r="CI276" i="1"/>
  <c r="CH276" i="1"/>
  <c r="F276" i="1"/>
  <c r="E276" i="1"/>
  <c r="C276" i="1"/>
  <c r="CJ276" i="1" s="1"/>
  <c r="DN275" i="1"/>
  <c r="DM275" i="1"/>
  <c r="DL275" i="1"/>
  <c r="DK275" i="1"/>
  <c r="DJ275" i="1"/>
  <c r="DI275" i="1"/>
  <c r="DH275" i="1"/>
  <c r="DG275" i="1"/>
  <c r="DF275" i="1"/>
  <c r="DE275" i="1"/>
  <c r="DD275" i="1"/>
  <c r="DC275" i="1"/>
  <c r="DB275" i="1"/>
  <c r="DA275" i="1"/>
  <c r="CZ275" i="1"/>
  <c r="CY275" i="1"/>
  <c r="CX275" i="1"/>
  <c r="CW275" i="1"/>
  <c r="CV275" i="1"/>
  <c r="CU275" i="1"/>
  <c r="CT275" i="1"/>
  <c r="CS275" i="1"/>
  <c r="CR275" i="1"/>
  <c r="CQ275" i="1"/>
  <c r="CP275" i="1"/>
  <c r="CO275" i="1"/>
  <c r="CN275" i="1"/>
  <c r="CM275" i="1"/>
  <c r="CJ275" i="1"/>
  <c r="CI275" i="1"/>
  <c r="CH275" i="1"/>
  <c r="F275" i="1"/>
  <c r="E275" i="1"/>
  <c r="C275" i="1"/>
  <c r="DN274" i="1"/>
  <c r="DM274" i="1"/>
  <c r="DL274" i="1"/>
  <c r="DK274" i="1"/>
  <c r="DJ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J274" i="1"/>
  <c r="CI274" i="1"/>
  <c r="CH274" i="1"/>
  <c r="G274" i="1"/>
  <c r="F274" i="1"/>
  <c r="C274" i="1"/>
  <c r="DN273" i="1"/>
  <c r="DM273" i="1"/>
  <c r="DL273" i="1"/>
  <c r="DK273" i="1"/>
  <c r="DJ273" i="1"/>
  <c r="DI273" i="1"/>
  <c r="DH273" i="1"/>
  <c r="DG273" i="1"/>
  <c r="DF273" i="1"/>
  <c r="DE273" i="1"/>
  <c r="DD273" i="1"/>
  <c r="DC273" i="1"/>
  <c r="DB273" i="1"/>
  <c r="DA273" i="1"/>
  <c r="CZ273" i="1"/>
  <c r="CY273" i="1"/>
  <c r="CX273" i="1"/>
  <c r="CW273" i="1"/>
  <c r="CV273" i="1"/>
  <c r="CU273" i="1"/>
  <c r="CT273" i="1"/>
  <c r="CS273" i="1"/>
  <c r="CR273" i="1"/>
  <c r="CQ273" i="1"/>
  <c r="CP273" i="1"/>
  <c r="CO273" i="1"/>
  <c r="CN273" i="1"/>
  <c r="CM273" i="1"/>
  <c r="CI273" i="1"/>
  <c r="CH273" i="1"/>
  <c r="G273" i="1"/>
  <c r="F273" i="1"/>
  <c r="E273" i="1"/>
  <c r="C273" i="1"/>
  <c r="CJ273" i="1" s="1"/>
  <c r="DN272" i="1"/>
  <c r="DM272" i="1"/>
  <c r="DL272" i="1"/>
  <c r="DK272" i="1"/>
  <c r="DJ272" i="1"/>
  <c r="DI272" i="1"/>
  <c r="DH272" i="1"/>
  <c r="DG272" i="1"/>
  <c r="DF272" i="1"/>
  <c r="DE272" i="1"/>
  <c r="DD272" i="1"/>
  <c r="DC272" i="1"/>
  <c r="DB272" i="1"/>
  <c r="DA272" i="1"/>
  <c r="CZ272" i="1"/>
  <c r="CY272" i="1"/>
  <c r="CX272" i="1"/>
  <c r="CW272" i="1"/>
  <c r="CV272" i="1"/>
  <c r="CU272" i="1"/>
  <c r="CT272" i="1"/>
  <c r="CS272" i="1"/>
  <c r="CR272" i="1"/>
  <c r="CQ272" i="1"/>
  <c r="CP272" i="1"/>
  <c r="CO272" i="1"/>
  <c r="CN272" i="1"/>
  <c r="CM272" i="1"/>
  <c r="CJ272" i="1"/>
  <c r="CI272" i="1"/>
  <c r="CH272" i="1"/>
  <c r="F272" i="1"/>
  <c r="E272" i="1"/>
  <c r="C272" i="1"/>
  <c r="DN271" i="1"/>
  <c r="DM271" i="1"/>
  <c r="DL271" i="1"/>
  <c r="DK271" i="1"/>
  <c r="DJ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I271" i="1"/>
  <c r="CH271" i="1"/>
  <c r="G271" i="1"/>
  <c r="F271" i="1"/>
  <c r="E271" i="1"/>
  <c r="C271" i="1"/>
  <c r="CJ271" i="1" s="1"/>
  <c r="DN270" i="1"/>
  <c r="DM270" i="1"/>
  <c r="DL270" i="1"/>
  <c r="DK270" i="1"/>
  <c r="DJ270" i="1"/>
  <c r="DI270" i="1"/>
  <c r="DH270" i="1"/>
  <c r="DG270" i="1"/>
  <c r="DF270" i="1"/>
  <c r="DE270" i="1"/>
  <c r="DD270" i="1"/>
  <c r="DC270" i="1"/>
  <c r="DB270" i="1"/>
  <c r="DA270" i="1"/>
  <c r="CZ270" i="1"/>
  <c r="CY270" i="1"/>
  <c r="CX270" i="1"/>
  <c r="CW270" i="1"/>
  <c r="CV270" i="1"/>
  <c r="CU270" i="1"/>
  <c r="CT270" i="1"/>
  <c r="CS270" i="1"/>
  <c r="CR270" i="1"/>
  <c r="CQ270" i="1"/>
  <c r="CP270" i="1"/>
  <c r="CO270" i="1"/>
  <c r="CN270" i="1"/>
  <c r="CM270" i="1"/>
  <c r="CI270" i="1"/>
  <c r="CH270" i="1"/>
  <c r="F270" i="1"/>
  <c r="E270" i="1"/>
  <c r="C270" i="1"/>
  <c r="CJ270" i="1" s="1"/>
  <c r="DN269" i="1"/>
  <c r="DM269" i="1"/>
  <c r="DL269" i="1"/>
  <c r="DK269" i="1"/>
  <c r="DJ269" i="1"/>
  <c r="DI269" i="1"/>
  <c r="DH269" i="1"/>
  <c r="DG269" i="1"/>
  <c r="DF269" i="1"/>
  <c r="DE269" i="1"/>
  <c r="DD269" i="1"/>
  <c r="DC269" i="1"/>
  <c r="DB269" i="1"/>
  <c r="DA269" i="1"/>
  <c r="CZ269" i="1"/>
  <c r="CY269" i="1"/>
  <c r="CX269" i="1"/>
  <c r="CW269" i="1"/>
  <c r="CV269" i="1"/>
  <c r="CU269" i="1"/>
  <c r="CT269" i="1"/>
  <c r="CS269" i="1"/>
  <c r="CR269" i="1"/>
  <c r="CQ269" i="1"/>
  <c r="CP269" i="1"/>
  <c r="CO269" i="1"/>
  <c r="CN269" i="1"/>
  <c r="CM269" i="1"/>
  <c r="CJ269" i="1"/>
  <c r="CI269" i="1"/>
  <c r="CH269" i="1"/>
  <c r="G269" i="1"/>
  <c r="F269" i="1"/>
  <c r="E269" i="1"/>
  <c r="C269" i="1"/>
  <c r="DN268" i="1"/>
  <c r="DM268" i="1"/>
  <c r="DL268" i="1"/>
  <c r="DK268" i="1"/>
  <c r="DJ268" i="1"/>
  <c r="DI268" i="1"/>
  <c r="DH268" i="1"/>
  <c r="DG268" i="1"/>
  <c r="DF268" i="1"/>
  <c r="DE268" i="1"/>
  <c r="DD268" i="1"/>
  <c r="DC268" i="1"/>
  <c r="DB268" i="1"/>
  <c r="DA268" i="1"/>
  <c r="CZ268" i="1"/>
  <c r="CY268" i="1"/>
  <c r="CX268" i="1"/>
  <c r="CW268" i="1"/>
  <c r="CV268" i="1"/>
  <c r="CU268" i="1"/>
  <c r="CT268" i="1"/>
  <c r="CS268" i="1"/>
  <c r="CR268" i="1"/>
  <c r="CQ268" i="1"/>
  <c r="CP268" i="1"/>
  <c r="CO268" i="1"/>
  <c r="CN268" i="1"/>
  <c r="CM268" i="1"/>
  <c r="CJ268" i="1"/>
  <c r="CI268" i="1"/>
  <c r="CH268" i="1"/>
  <c r="F268" i="1"/>
  <c r="E268" i="1"/>
  <c r="C268" i="1"/>
  <c r="DN267" i="1"/>
  <c r="DM267" i="1"/>
  <c r="DL267" i="1"/>
  <c r="DK267" i="1"/>
  <c r="DJ267" i="1"/>
  <c r="DI267" i="1"/>
  <c r="DH267" i="1"/>
  <c r="DG267" i="1"/>
  <c r="DF267" i="1"/>
  <c r="DE267" i="1"/>
  <c r="DD267" i="1"/>
  <c r="DC267" i="1"/>
  <c r="DB267" i="1"/>
  <c r="DA267" i="1"/>
  <c r="CZ267" i="1"/>
  <c r="CY267" i="1"/>
  <c r="CX267" i="1"/>
  <c r="CW267" i="1"/>
  <c r="CV267" i="1"/>
  <c r="CU267" i="1"/>
  <c r="CT267" i="1"/>
  <c r="CS267" i="1"/>
  <c r="CR267" i="1"/>
  <c r="CQ267" i="1"/>
  <c r="CP267" i="1"/>
  <c r="CO267" i="1"/>
  <c r="CN267" i="1"/>
  <c r="CM267" i="1"/>
  <c r="CJ267" i="1"/>
  <c r="CI267" i="1"/>
  <c r="CH267" i="1"/>
  <c r="F267" i="1"/>
  <c r="E267" i="1"/>
  <c r="C267" i="1"/>
  <c r="DN266" i="1"/>
  <c r="DM266" i="1"/>
  <c r="DL266" i="1"/>
  <c r="DK266" i="1"/>
  <c r="DJ266" i="1"/>
  <c r="DI266" i="1"/>
  <c r="DH266" i="1"/>
  <c r="DG266" i="1"/>
  <c r="DF266" i="1"/>
  <c r="DE266" i="1"/>
  <c r="DD266" i="1"/>
  <c r="DC266" i="1"/>
  <c r="DB266" i="1"/>
  <c r="DA266" i="1"/>
  <c r="CZ266" i="1"/>
  <c r="CY266" i="1"/>
  <c r="CX266" i="1"/>
  <c r="CW266" i="1"/>
  <c r="CV266" i="1"/>
  <c r="CU266" i="1"/>
  <c r="CT266" i="1"/>
  <c r="CS266" i="1"/>
  <c r="CR266" i="1"/>
  <c r="CQ266" i="1"/>
  <c r="CP266" i="1"/>
  <c r="CO266" i="1"/>
  <c r="CN266" i="1"/>
  <c r="CM266" i="1"/>
  <c r="CI266" i="1"/>
  <c r="CH266" i="1"/>
  <c r="G266" i="1"/>
  <c r="F266" i="1"/>
  <c r="E266" i="1"/>
  <c r="C266" i="1"/>
  <c r="CJ266" i="1" s="1"/>
  <c r="DN265" i="1"/>
  <c r="DM265" i="1"/>
  <c r="DL265" i="1"/>
  <c r="DK265" i="1"/>
  <c r="DJ265" i="1"/>
  <c r="DI265" i="1"/>
  <c r="DH265" i="1"/>
  <c r="DG265" i="1"/>
  <c r="DF265" i="1"/>
  <c r="DE265" i="1"/>
  <c r="DD265" i="1"/>
  <c r="DC265" i="1"/>
  <c r="DB265" i="1"/>
  <c r="DA265" i="1"/>
  <c r="CZ265" i="1"/>
  <c r="CY265" i="1"/>
  <c r="CX265" i="1"/>
  <c r="CW265" i="1"/>
  <c r="CV265" i="1"/>
  <c r="CU265" i="1"/>
  <c r="CT265" i="1"/>
  <c r="CS265" i="1"/>
  <c r="CR265" i="1"/>
  <c r="CQ265" i="1"/>
  <c r="CP265" i="1"/>
  <c r="CO265" i="1"/>
  <c r="CN265" i="1"/>
  <c r="CM265" i="1"/>
  <c r="CJ265" i="1"/>
  <c r="CI265" i="1"/>
  <c r="CH265" i="1"/>
  <c r="F265" i="1"/>
  <c r="E265" i="1"/>
  <c r="C265" i="1"/>
  <c r="DN264" i="1"/>
  <c r="DM264" i="1"/>
  <c r="DL264" i="1"/>
  <c r="DK264" i="1"/>
  <c r="DJ264" i="1"/>
  <c r="DI264" i="1"/>
  <c r="DH264" i="1"/>
  <c r="DG264" i="1"/>
  <c r="DF264" i="1"/>
  <c r="DE264" i="1"/>
  <c r="DD264" i="1"/>
  <c r="DC264" i="1"/>
  <c r="DB264" i="1"/>
  <c r="DA264" i="1"/>
  <c r="CZ264" i="1"/>
  <c r="CY264" i="1"/>
  <c r="CX264" i="1"/>
  <c r="CW264" i="1"/>
  <c r="CV264" i="1"/>
  <c r="CU264" i="1"/>
  <c r="CT264" i="1"/>
  <c r="CS264" i="1"/>
  <c r="CR264" i="1"/>
  <c r="CQ264" i="1"/>
  <c r="CP264" i="1"/>
  <c r="CO264" i="1"/>
  <c r="CN264" i="1"/>
  <c r="CM264" i="1"/>
  <c r="CJ264" i="1"/>
  <c r="CI264" i="1"/>
  <c r="CH264" i="1"/>
  <c r="G264" i="1"/>
  <c r="F264" i="1"/>
  <c r="E264" i="1"/>
  <c r="C264" i="1"/>
  <c r="DN263" i="1"/>
  <c r="DM263" i="1"/>
  <c r="DL263" i="1"/>
  <c r="DK263" i="1"/>
  <c r="DJ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I263" i="1"/>
  <c r="CH263" i="1"/>
  <c r="F263" i="1"/>
  <c r="E263" i="1"/>
  <c r="C263" i="1"/>
  <c r="CJ263" i="1" s="1"/>
  <c r="DN262" i="1"/>
  <c r="DM262" i="1"/>
  <c r="DL262" i="1"/>
  <c r="DK262" i="1"/>
  <c r="DJ262" i="1"/>
  <c r="DI262" i="1"/>
  <c r="DH262" i="1"/>
  <c r="DG262" i="1"/>
  <c r="DF262" i="1"/>
  <c r="DE262" i="1"/>
  <c r="DD262" i="1"/>
  <c r="DC262" i="1"/>
  <c r="DB262" i="1"/>
  <c r="DA262" i="1"/>
  <c r="CZ262" i="1"/>
  <c r="CY262" i="1"/>
  <c r="CX262" i="1"/>
  <c r="CW262" i="1"/>
  <c r="CV262" i="1"/>
  <c r="CU262" i="1"/>
  <c r="CT262" i="1"/>
  <c r="CS262" i="1"/>
  <c r="CR262" i="1"/>
  <c r="CQ262" i="1"/>
  <c r="CP262" i="1"/>
  <c r="CO262" i="1"/>
  <c r="CN262" i="1"/>
  <c r="CM262" i="1"/>
  <c r="CJ262" i="1"/>
  <c r="CI262" i="1"/>
  <c r="CH262" i="1"/>
  <c r="G262" i="1"/>
  <c r="F262" i="1"/>
  <c r="E262" i="1"/>
  <c r="C262" i="1"/>
  <c r="DN261" i="1"/>
  <c r="DM261" i="1"/>
  <c r="DL261" i="1"/>
  <c r="DK261" i="1"/>
  <c r="DJ261" i="1"/>
  <c r="DI261" i="1"/>
  <c r="DH261" i="1"/>
  <c r="DG261" i="1"/>
  <c r="DF261" i="1"/>
  <c r="DE261" i="1"/>
  <c r="DD261" i="1"/>
  <c r="DC261" i="1"/>
  <c r="DB261" i="1"/>
  <c r="DA261" i="1"/>
  <c r="CZ261" i="1"/>
  <c r="CY261" i="1"/>
  <c r="CX261" i="1"/>
  <c r="CW261" i="1"/>
  <c r="CV261" i="1"/>
  <c r="CU261" i="1"/>
  <c r="CT261" i="1"/>
  <c r="CS261" i="1"/>
  <c r="CR261" i="1"/>
  <c r="CQ261" i="1"/>
  <c r="CP261" i="1"/>
  <c r="CO261" i="1"/>
  <c r="CN261" i="1"/>
  <c r="CM261" i="1"/>
  <c r="CJ261" i="1"/>
  <c r="CI261" i="1"/>
  <c r="CH261" i="1"/>
  <c r="G261" i="1"/>
  <c r="F261" i="1"/>
  <c r="E261" i="1"/>
  <c r="C261" i="1"/>
  <c r="DN260" i="1"/>
  <c r="DM260" i="1"/>
  <c r="DL260" i="1"/>
  <c r="DK260" i="1"/>
  <c r="DJ260" i="1"/>
  <c r="DI260" i="1"/>
  <c r="DH260" i="1"/>
  <c r="DG260" i="1"/>
  <c r="DF260" i="1"/>
  <c r="DE260" i="1"/>
  <c r="DD260" i="1"/>
  <c r="DC260" i="1"/>
  <c r="DB260" i="1"/>
  <c r="DA260" i="1"/>
  <c r="CZ260" i="1"/>
  <c r="CY260" i="1"/>
  <c r="CX260" i="1"/>
  <c r="CW260" i="1"/>
  <c r="CV260" i="1"/>
  <c r="CU260" i="1"/>
  <c r="CT260" i="1"/>
  <c r="CS260" i="1"/>
  <c r="CR260" i="1"/>
  <c r="CQ260" i="1"/>
  <c r="CP260" i="1"/>
  <c r="CO260" i="1"/>
  <c r="CN260" i="1"/>
  <c r="CM260" i="1"/>
  <c r="CI260" i="1"/>
  <c r="CH260" i="1"/>
  <c r="F260" i="1"/>
  <c r="E260" i="1"/>
  <c r="C260" i="1"/>
  <c r="CJ260" i="1" s="1"/>
  <c r="DN259" i="1"/>
  <c r="DM259" i="1"/>
  <c r="DL259" i="1"/>
  <c r="DK259" i="1"/>
  <c r="DJ259" i="1"/>
  <c r="DI259" i="1"/>
  <c r="DH259" i="1"/>
  <c r="DG259" i="1"/>
  <c r="DF259" i="1"/>
  <c r="DE259" i="1"/>
  <c r="DD259" i="1"/>
  <c r="DC259" i="1"/>
  <c r="DB259" i="1"/>
  <c r="DA259" i="1"/>
  <c r="CZ259" i="1"/>
  <c r="CY259" i="1"/>
  <c r="CX259" i="1"/>
  <c r="CW259" i="1"/>
  <c r="CV259" i="1"/>
  <c r="CU259" i="1"/>
  <c r="CT259" i="1"/>
  <c r="CS259" i="1"/>
  <c r="CR259" i="1"/>
  <c r="CQ259" i="1"/>
  <c r="CP259" i="1"/>
  <c r="CO259" i="1"/>
  <c r="CN259" i="1"/>
  <c r="CM259" i="1"/>
  <c r="CJ259" i="1"/>
  <c r="CI259" i="1"/>
  <c r="CH259" i="1"/>
  <c r="G259" i="1"/>
  <c r="F259" i="1"/>
  <c r="E259" i="1"/>
  <c r="C259" i="1"/>
  <c r="DN258" i="1"/>
  <c r="DM258" i="1"/>
  <c r="DL258" i="1"/>
  <c r="DK258" i="1"/>
  <c r="DJ258" i="1"/>
  <c r="DI258" i="1"/>
  <c r="DH258" i="1"/>
  <c r="DG258" i="1"/>
  <c r="DF258" i="1"/>
  <c r="DE258" i="1"/>
  <c r="DD258" i="1"/>
  <c r="DC258" i="1"/>
  <c r="DB258" i="1"/>
  <c r="DA258" i="1"/>
  <c r="CZ258" i="1"/>
  <c r="CY258" i="1"/>
  <c r="CX258" i="1"/>
  <c r="CW258" i="1"/>
  <c r="CV258" i="1"/>
  <c r="CU258" i="1"/>
  <c r="CT258" i="1"/>
  <c r="CS258" i="1"/>
  <c r="CR258" i="1"/>
  <c r="CQ258" i="1"/>
  <c r="CP258" i="1"/>
  <c r="CO258" i="1"/>
  <c r="CN258" i="1"/>
  <c r="CM258" i="1"/>
  <c r="CJ258" i="1"/>
  <c r="CI258" i="1"/>
  <c r="CH258" i="1"/>
  <c r="G258" i="1"/>
  <c r="F258" i="1"/>
  <c r="E258" i="1"/>
  <c r="C258" i="1"/>
  <c r="DN257" i="1"/>
  <c r="DM257" i="1"/>
  <c r="DL257" i="1"/>
  <c r="DK257" i="1"/>
  <c r="DJ257" i="1"/>
  <c r="DI257" i="1"/>
  <c r="DH257" i="1"/>
  <c r="DG257" i="1"/>
  <c r="DF257" i="1"/>
  <c r="DE257" i="1"/>
  <c r="DD257" i="1"/>
  <c r="DC257" i="1"/>
  <c r="DB257" i="1"/>
  <c r="DA257" i="1"/>
  <c r="CZ257" i="1"/>
  <c r="CY257" i="1"/>
  <c r="CX257" i="1"/>
  <c r="CW257" i="1"/>
  <c r="CV257" i="1"/>
  <c r="CU257" i="1"/>
  <c r="CT257" i="1"/>
  <c r="CS257" i="1"/>
  <c r="CR257" i="1"/>
  <c r="CQ257" i="1"/>
  <c r="CP257" i="1"/>
  <c r="CO257" i="1"/>
  <c r="CN257" i="1"/>
  <c r="CM257" i="1"/>
  <c r="CI257" i="1"/>
  <c r="CH257" i="1"/>
  <c r="G257" i="1"/>
  <c r="F257" i="1"/>
  <c r="E257" i="1"/>
  <c r="C257" i="1"/>
  <c r="CJ257" i="1" s="1"/>
  <c r="DN256" i="1"/>
  <c r="DM256" i="1"/>
  <c r="DL256" i="1"/>
  <c r="DK256" i="1"/>
  <c r="DJ256" i="1"/>
  <c r="DI256" i="1"/>
  <c r="DH256" i="1"/>
  <c r="DG256" i="1"/>
  <c r="DF256" i="1"/>
  <c r="DE256" i="1"/>
  <c r="DD256" i="1"/>
  <c r="DC256" i="1"/>
  <c r="DB256" i="1"/>
  <c r="DA256" i="1"/>
  <c r="CZ256" i="1"/>
  <c r="CY256" i="1"/>
  <c r="CX256" i="1"/>
  <c r="CW256" i="1"/>
  <c r="CV256" i="1"/>
  <c r="CU256" i="1"/>
  <c r="CT256" i="1"/>
  <c r="CS256" i="1"/>
  <c r="CR256" i="1"/>
  <c r="CQ256" i="1"/>
  <c r="CP256" i="1"/>
  <c r="CO256" i="1"/>
  <c r="CN256" i="1"/>
  <c r="CM256" i="1"/>
  <c r="CI256" i="1"/>
  <c r="CH256" i="1"/>
  <c r="G256" i="1"/>
  <c r="F256" i="1"/>
  <c r="E256" i="1"/>
  <c r="C256" i="1"/>
  <c r="CJ256" i="1" s="1"/>
  <c r="DN255" i="1"/>
  <c r="DM255" i="1"/>
  <c r="DL255" i="1"/>
  <c r="DK255" i="1"/>
  <c r="DJ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I255" i="1"/>
  <c r="CH255" i="1"/>
  <c r="G255" i="1"/>
  <c r="F255" i="1"/>
  <c r="E255" i="1"/>
  <c r="C255" i="1"/>
  <c r="CJ255" i="1" s="1"/>
  <c r="DN254" i="1"/>
  <c r="DM254" i="1"/>
  <c r="DL254" i="1"/>
  <c r="DK254" i="1"/>
  <c r="DJ254" i="1"/>
  <c r="DI254" i="1"/>
  <c r="DH254" i="1"/>
  <c r="DG254" i="1"/>
  <c r="DF254" i="1"/>
  <c r="DE254" i="1"/>
  <c r="DD254" i="1"/>
  <c r="DC254" i="1"/>
  <c r="DB254" i="1"/>
  <c r="DA254" i="1"/>
  <c r="CZ254" i="1"/>
  <c r="CY254" i="1"/>
  <c r="CX254" i="1"/>
  <c r="CW254" i="1"/>
  <c r="CV254" i="1"/>
  <c r="CU254" i="1"/>
  <c r="CT254" i="1"/>
  <c r="CS254" i="1"/>
  <c r="CR254" i="1"/>
  <c r="CQ254" i="1"/>
  <c r="CP254" i="1"/>
  <c r="CO254" i="1"/>
  <c r="CN254" i="1"/>
  <c r="CM254" i="1"/>
  <c r="CJ254" i="1"/>
  <c r="CI254" i="1"/>
  <c r="CH254" i="1"/>
  <c r="G254" i="1"/>
  <c r="F254" i="1"/>
  <c r="E254" i="1"/>
  <c r="C254" i="1"/>
  <c r="DN253" i="1"/>
  <c r="DM253" i="1"/>
  <c r="DL253" i="1"/>
  <c r="DK253" i="1"/>
  <c r="DJ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J253" i="1"/>
  <c r="CI253" i="1"/>
  <c r="CH253" i="1"/>
  <c r="F253" i="1"/>
  <c r="E253" i="1"/>
  <c r="C253" i="1"/>
  <c r="DN252" i="1"/>
  <c r="DM252" i="1"/>
  <c r="DL252" i="1"/>
  <c r="DK252" i="1"/>
  <c r="DJ252" i="1"/>
  <c r="DI252" i="1"/>
  <c r="DH252" i="1"/>
  <c r="DG252" i="1"/>
  <c r="DF252" i="1"/>
  <c r="DE252" i="1"/>
  <c r="DD252" i="1"/>
  <c r="DC252" i="1"/>
  <c r="DB252" i="1"/>
  <c r="DA252" i="1"/>
  <c r="CZ252" i="1"/>
  <c r="CY252" i="1"/>
  <c r="CX252" i="1"/>
  <c r="CW252" i="1"/>
  <c r="CV252" i="1"/>
  <c r="CU252" i="1"/>
  <c r="CT252" i="1"/>
  <c r="CS252" i="1"/>
  <c r="CR252" i="1"/>
  <c r="CQ252" i="1"/>
  <c r="CP252" i="1"/>
  <c r="CO252" i="1"/>
  <c r="CN252" i="1"/>
  <c r="CM252" i="1"/>
  <c r="CJ252" i="1"/>
  <c r="CI252" i="1"/>
  <c r="CH252" i="1"/>
  <c r="F252" i="1"/>
  <c r="E252" i="1"/>
  <c r="C252" i="1"/>
  <c r="DN251" i="1"/>
  <c r="DM251" i="1"/>
  <c r="DL251" i="1"/>
  <c r="DK251" i="1"/>
  <c r="DJ251" i="1"/>
  <c r="DI251" i="1"/>
  <c r="DH251" i="1"/>
  <c r="DG251" i="1"/>
  <c r="DF251" i="1"/>
  <c r="DE251" i="1"/>
  <c r="DD251" i="1"/>
  <c r="DC251" i="1"/>
  <c r="DB251" i="1"/>
  <c r="DA251" i="1"/>
  <c r="CZ251" i="1"/>
  <c r="CY251" i="1"/>
  <c r="CX251" i="1"/>
  <c r="CW251" i="1"/>
  <c r="CV251" i="1"/>
  <c r="CU251" i="1"/>
  <c r="CT251" i="1"/>
  <c r="CS251" i="1"/>
  <c r="CR251" i="1"/>
  <c r="CQ251" i="1"/>
  <c r="CP251" i="1"/>
  <c r="CO251" i="1"/>
  <c r="CN251" i="1"/>
  <c r="CM251" i="1"/>
  <c r="CI251" i="1"/>
  <c r="CH251" i="1"/>
  <c r="G251" i="1"/>
  <c r="F251" i="1"/>
  <c r="E251" i="1"/>
  <c r="C251" i="1"/>
  <c r="CJ251" i="1" s="1"/>
  <c r="DN250" i="1"/>
  <c r="DM250" i="1"/>
  <c r="DL250" i="1"/>
  <c r="DK250" i="1"/>
  <c r="DJ250" i="1"/>
  <c r="DI250" i="1"/>
  <c r="DH250" i="1"/>
  <c r="DG250" i="1"/>
  <c r="DF250" i="1"/>
  <c r="DE250" i="1"/>
  <c r="DD250" i="1"/>
  <c r="DC250" i="1"/>
  <c r="DB250" i="1"/>
  <c r="DA250" i="1"/>
  <c r="CZ250" i="1"/>
  <c r="CY250" i="1"/>
  <c r="CX250" i="1"/>
  <c r="CW250" i="1"/>
  <c r="CV250" i="1"/>
  <c r="CU250" i="1"/>
  <c r="CT250" i="1"/>
  <c r="CS250" i="1"/>
  <c r="CR250" i="1"/>
  <c r="CQ250" i="1"/>
  <c r="CP250" i="1"/>
  <c r="CO250" i="1"/>
  <c r="CN250" i="1"/>
  <c r="CM250" i="1"/>
  <c r="CJ250" i="1"/>
  <c r="CI250" i="1"/>
  <c r="CH250" i="1"/>
  <c r="F250" i="1"/>
  <c r="E250" i="1"/>
  <c r="C250" i="1"/>
  <c r="DN249" i="1"/>
  <c r="DM249" i="1"/>
  <c r="DL249" i="1"/>
  <c r="DK249" i="1"/>
  <c r="DJ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J249" i="1"/>
  <c r="CI249" i="1"/>
  <c r="CH249" i="1"/>
  <c r="F249" i="1"/>
  <c r="E249" i="1"/>
  <c r="C249" i="1"/>
  <c r="DN248" i="1"/>
  <c r="DM248" i="1"/>
  <c r="DL248" i="1"/>
  <c r="DK248" i="1"/>
  <c r="DJ248" i="1"/>
  <c r="DI248" i="1"/>
  <c r="DH248" i="1"/>
  <c r="DG248" i="1"/>
  <c r="DF248" i="1"/>
  <c r="DE248" i="1"/>
  <c r="DD248" i="1"/>
  <c r="DC248" i="1"/>
  <c r="DB248" i="1"/>
  <c r="DA248" i="1"/>
  <c r="CZ248" i="1"/>
  <c r="CY248" i="1"/>
  <c r="CX248" i="1"/>
  <c r="CW248" i="1"/>
  <c r="CV248" i="1"/>
  <c r="CU248" i="1"/>
  <c r="CT248" i="1"/>
  <c r="CS248" i="1"/>
  <c r="CR248" i="1"/>
  <c r="CQ248" i="1"/>
  <c r="CP248" i="1"/>
  <c r="CO248" i="1"/>
  <c r="CN248" i="1"/>
  <c r="CM248" i="1"/>
  <c r="CI248" i="1"/>
  <c r="CH248" i="1"/>
  <c r="F248" i="1"/>
  <c r="E248" i="1"/>
  <c r="C248" i="1"/>
  <c r="CJ248" i="1" s="1"/>
  <c r="DN247" i="1"/>
  <c r="DM247" i="1"/>
  <c r="DL247" i="1"/>
  <c r="DK247" i="1"/>
  <c r="DJ247" i="1"/>
  <c r="DI247" i="1"/>
  <c r="DH247" i="1"/>
  <c r="DG247" i="1"/>
  <c r="DF247" i="1"/>
  <c r="DE247" i="1"/>
  <c r="DD247" i="1"/>
  <c r="DC247" i="1"/>
  <c r="DB247" i="1"/>
  <c r="DA247" i="1"/>
  <c r="CZ247" i="1"/>
  <c r="CY247" i="1"/>
  <c r="CX247" i="1"/>
  <c r="CW247" i="1"/>
  <c r="CV247" i="1"/>
  <c r="CU247" i="1"/>
  <c r="CT247" i="1"/>
  <c r="CS247" i="1"/>
  <c r="CR247" i="1"/>
  <c r="CQ247" i="1"/>
  <c r="CP247" i="1"/>
  <c r="CO247" i="1"/>
  <c r="CN247" i="1"/>
  <c r="CM247" i="1"/>
  <c r="CI247" i="1"/>
  <c r="CH247" i="1"/>
  <c r="F247" i="1"/>
  <c r="E247" i="1"/>
  <c r="C247" i="1"/>
  <c r="CJ247" i="1" s="1"/>
  <c r="DN246" i="1"/>
  <c r="DM246" i="1"/>
  <c r="DL246" i="1"/>
  <c r="DK246" i="1"/>
  <c r="DJ246" i="1"/>
  <c r="DI246" i="1"/>
  <c r="DH246" i="1"/>
  <c r="DG246" i="1"/>
  <c r="DF246" i="1"/>
  <c r="DE246" i="1"/>
  <c r="DD246" i="1"/>
  <c r="DC246" i="1"/>
  <c r="DB246" i="1"/>
  <c r="DA246" i="1"/>
  <c r="CZ246" i="1"/>
  <c r="CY246" i="1"/>
  <c r="CX246" i="1"/>
  <c r="CW246" i="1"/>
  <c r="CV246" i="1"/>
  <c r="CU246" i="1"/>
  <c r="CT246" i="1"/>
  <c r="CS246" i="1"/>
  <c r="CR246" i="1"/>
  <c r="CQ246" i="1"/>
  <c r="CP246" i="1"/>
  <c r="CO246" i="1"/>
  <c r="CN246" i="1"/>
  <c r="CM246" i="1"/>
  <c r="CI246" i="1"/>
  <c r="CH246" i="1"/>
  <c r="G246" i="1"/>
  <c r="F246" i="1"/>
  <c r="E246" i="1"/>
  <c r="C246" i="1"/>
  <c r="CJ246" i="1" s="1"/>
  <c r="DN245" i="1"/>
  <c r="DM245" i="1"/>
  <c r="DL245" i="1"/>
  <c r="DK245" i="1"/>
  <c r="DJ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J245" i="1"/>
  <c r="CI245" i="1"/>
  <c r="CH245" i="1"/>
  <c r="F245" i="1"/>
  <c r="E245" i="1"/>
  <c r="C245" i="1"/>
  <c r="DN244" i="1"/>
  <c r="DM244" i="1"/>
  <c r="DL244" i="1"/>
  <c r="DK244" i="1"/>
  <c r="DJ244" i="1"/>
  <c r="DI244" i="1"/>
  <c r="DH244" i="1"/>
  <c r="DG244" i="1"/>
  <c r="DF244" i="1"/>
  <c r="DE244" i="1"/>
  <c r="DD244" i="1"/>
  <c r="DC244" i="1"/>
  <c r="DB244" i="1"/>
  <c r="DA244" i="1"/>
  <c r="CZ244" i="1"/>
  <c r="CY244" i="1"/>
  <c r="CX244" i="1"/>
  <c r="CW244" i="1"/>
  <c r="CV244" i="1"/>
  <c r="CU244" i="1"/>
  <c r="CT244" i="1"/>
  <c r="CS244" i="1"/>
  <c r="CR244" i="1"/>
  <c r="CQ244" i="1"/>
  <c r="CP244" i="1"/>
  <c r="CO244" i="1"/>
  <c r="CN244" i="1"/>
  <c r="CM244" i="1"/>
  <c r="CI244" i="1"/>
  <c r="CH244" i="1"/>
  <c r="F244" i="1"/>
  <c r="E244" i="1"/>
  <c r="C244" i="1"/>
  <c r="CJ244" i="1" s="1"/>
  <c r="DN243" i="1"/>
  <c r="DM243" i="1"/>
  <c r="DL243" i="1"/>
  <c r="DK243" i="1"/>
  <c r="DJ243" i="1"/>
  <c r="DI243" i="1"/>
  <c r="DH243" i="1"/>
  <c r="DG243" i="1"/>
  <c r="DF243" i="1"/>
  <c r="DE243" i="1"/>
  <c r="DD243" i="1"/>
  <c r="DC243" i="1"/>
  <c r="DB243" i="1"/>
  <c r="DA243" i="1"/>
  <c r="CZ243" i="1"/>
  <c r="CY243" i="1"/>
  <c r="CX243" i="1"/>
  <c r="CW243" i="1"/>
  <c r="CV243" i="1"/>
  <c r="CU243" i="1"/>
  <c r="CT243" i="1"/>
  <c r="CS243" i="1"/>
  <c r="CR243" i="1"/>
  <c r="CQ243" i="1"/>
  <c r="CP243" i="1"/>
  <c r="CO243" i="1"/>
  <c r="CN243" i="1"/>
  <c r="CM243" i="1"/>
  <c r="CJ243" i="1"/>
  <c r="CI243" i="1"/>
  <c r="CH243" i="1"/>
  <c r="F243" i="1"/>
  <c r="E243" i="1"/>
  <c r="C243" i="1"/>
  <c r="DN242" i="1"/>
  <c r="DM242" i="1"/>
  <c r="DL242" i="1"/>
  <c r="DK242" i="1"/>
  <c r="DJ242" i="1"/>
  <c r="DI242" i="1"/>
  <c r="DH242" i="1"/>
  <c r="DG242" i="1"/>
  <c r="DF242" i="1"/>
  <c r="DE242" i="1"/>
  <c r="DD242" i="1"/>
  <c r="DC242" i="1"/>
  <c r="DB242" i="1"/>
  <c r="DA242" i="1"/>
  <c r="CZ242" i="1"/>
  <c r="CY242" i="1"/>
  <c r="CX242" i="1"/>
  <c r="CW242" i="1"/>
  <c r="CV242" i="1"/>
  <c r="CU242" i="1"/>
  <c r="CT242" i="1"/>
  <c r="CS242" i="1"/>
  <c r="CR242" i="1"/>
  <c r="CQ242" i="1"/>
  <c r="CP242" i="1"/>
  <c r="CO242" i="1"/>
  <c r="CN242" i="1"/>
  <c r="CM242" i="1"/>
  <c r="CI242" i="1"/>
  <c r="CH242" i="1"/>
  <c r="G242" i="1"/>
  <c r="F242" i="1"/>
  <c r="E242" i="1"/>
  <c r="C242" i="1"/>
  <c r="CJ242" i="1" s="1"/>
  <c r="DN241" i="1"/>
  <c r="DM241" i="1"/>
  <c r="DL241" i="1"/>
  <c r="DK241" i="1"/>
  <c r="DJ241" i="1"/>
  <c r="DI241" i="1"/>
  <c r="DH241" i="1"/>
  <c r="DG241" i="1"/>
  <c r="DF241" i="1"/>
  <c r="DE241" i="1"/>
  <c r="DD241" i="1"/>
  <c r="DC241" i="1"/>
  <c r="DB241" i="1"/>
  <c r="DA241" i="1"/>
  <c r="CZ241" i="1"/>
  <c r="CY241" i="1"/>
  <c r="CX241" i="1"/>
  <c r="CW241" i="1"/>
  <c r="CV241" i="1"/>
  <c r="CU241" i="1"/>
  <c r="CT241" i="1"/>
  <c r="CS241" i="1"/>
  <c r="CR241" i="1"/>
  <c r="CQ241" i="1"/>
  <c r="CP241" i="1"/>
  <c r="CO241" i="1"/>
  <c r="CN241" i="1"/>
  <c r="CM241" i="1"/>
  <c r="CI241" i="1"/>
  <c r="CH241" i="1"/>
  <c r="F241" i="1"/>
  <c r="E241" i="1"/>
  <c r="C241" i="1"/>
  <c r="CJ241" i="1" s="1"/>
  <c r="DN240" i="1"/>
  <c r="DM240" i="1"/>
  <c r="DL240" i="1"/>
  <c r="DK240" i="1"/>
  <c r="DJ240" i="1"/>
  <c r="DI240" i="1"/>
  <c r="DH240" i="1"/>
  <c r="DG240" i="1"/>
  <c r="DF240" i="1"/>
  <c r="DE240" i="1"/>
  <c r="DD240" i="1"/>
  <c r="DC240" i="1"/>
  <c r="DB240" i="1"/>
  <c r="DA240" i="1"/>
  <c r="CZ240" i="1"/>
  <c r="CY240" i="1"/>
  <c r="CX240" i="1"/>
  <c r="CW240" i="1"/>
  <c r="CV240" i="1"/>
  <c r="CU240" i="1"/>
  <c r="CT240" i="1"/>
  <c r="CS240" i="1"/>
  <c r="CR240" i="1"/>
  <c r="CQ240" i="1"/>
  <c r="CP240" i="1"/>
  <c r="CO240" i="1"/>
  <c r="CN240" i="1"/>
  <c r="CM240" i="1"/>
  <c r="CJ240" i="1"/>
  <c r="CI240" i="1"/>
  <c r="CH240" i="1"/>
  <c r="G240" i="1"/>
  <c r="F240" i="1"/>
  <c r="E240" i="1"/>
  <c r="C240" i="1"/>
  <c r="DN239" i="1"/>
  <c r="DM239" i="1"/>
  <c r="DL239" i="1"/>
  <c r="DK239" i="1"/>
  <c r="DJ239" i="1"/>
  <c r="DI239" i="1"/>
  <c r="DH239" i="1"/>
  <c r="DG239" i="1"/>
  <c r="DF239" i="1"/>
  <c r="DE239" i="1"/>
  <c r="DD239" i="1"/>
  <c r="DC239" i="1"/>
  <c r="DB239" i="1"/>
  <c r="DA239" i="1"/>
  <c r="CZ239" i="1"/>
  <c r="CY239" i="1"/>
  <c r="CX239" i="1"/>
  <c r="CW239" i="1"/>
  <c r="CV239" i="1"/>
  <c r="CU239" i="1"/>
  <c r="CT239" i="1"/>
  <c r="CS239" i="1"/>
  <c r="CR239" i="1"/>
  <c r="CQ239" i="1"/>
  <c r="CP239" i="1"/>
  <c r="CO239" i="1"/>
  <c r="CN239" i="1"/>
  <c r="CM239" i="1"/>
  <c r="CI239" i="1"/>
  <c r="CH239" i="1"/>
  <c r="G239" i="1"/>
  <c r="F239" i="1"/>
  <c r="E239" i="1"/>
  <c r="C239" i="1"/>
  <c r="CJ239" i="1" s="1"/>
  <c r="DN238" i="1"/>
  <c r="DM238" i="1"/>
  <c r="DL238" i="1"/>
  <c r="DK238" i="1"/>
  <c r="DJ238" i="1"/>
  <c r="DI238" i="1"/>
  <c r="DH238" i="1"/>
  <c r="DG238" i="1"/>
  <c r="DF238" i="1"/>
  <c r="DE238" i="1"/>
  <c r="DD238" i="1"/>
  <c r="DC238" i="1"/>
  <c r="DB238" i="1"/>
  <c r="DA238" i="1"/>
  <c r="CZ238" i="1"/>
  <c r="CY238" i="1"/>
  <c r="CX238" i="1"/>
  <c r="CW238" i="1"/>
  <c r="CV238" i="1"/>
  <c r="CU238" i="1"/>
  <c r="CT238" i="1"/>
  <c r="CS238" i="1"/>
  <c r="CR238" i="1"/>
  <c r="CQ238" i="1"/>
  <c r="CP238" i="1"/>
  <c r="CO238" i="1"/>
  <c r="CN238" i="1"/>
  <c r="CM238" i="1"/>
  <c r="CI238" i="1"/>
  <c r="CH238" i="1"/>
  <c r="F238" i="1"/>
  <c r="E238" i="1"/>
  <c r="C238" i="1"/>
  <c r="CJ238" i="1" s="1"/>
  <c r="DN237" i="1"/>
  <c r="DM237" i="1"/>
  <c r="DL237" i="1"/>
  <c r="DK237" i="1"/>
  <c r="DJ237" i="1"/>
  <c r="DI237" i="1"/>
  <c r="DH237" i="1"/>
  <c r="DG237" i="1"/>
  <c r="DF237" i="1"/>
  <c r="DE237" i="1"/>
  <c r="DD237" i="1"/>
  <c r="DC237" i="1"/>
  <c r="DB237" i="1"/>
  <c r="DA237" i="1"/>
  <c r="CZ237" i="1"/>
  <c r="CY237" i="1"/>
  <c r="CX237" i="1"/>
  <c r="CW237" i="1"/>
  <c r="CV237" i="1"/>
  <c r="CU237" i="1"/>
  <c r="CT237" i="1"/>
  <c r="CS237" i="1"/>
  <c r="CR237" i="1"/>
  <c r="CQ237" i="1"/>
  <c r="CP237" i="1"/>
  <c r="CO237" i="1"/>
  <c r="CN237" i="1"/>
  <c r="CM237" i="1"/>
  <c r="CI237" i="1"/>
  <c r="CH237" i="1"/>
  <c r="F237" i="1"/>
  <c r="E237" i="1"/>
  <c r="C237" i="1"/>
  <c r="CJ237" i="1" s="1"/>
  <c r="DN236" i="1"/>
  <c r="DM236" i="1"/>
  <c r="DL236" i="1"/>
  <c r="DK236" i="1"/>
  <c r="DJ236" i="1"/>
  <c r="DI236" i="1"/>
  <c r="DH236" i="1"/>
  <c r="DG236" i="1"/>
  <c r="DF236" i="1"/>
  <c r="DE236" i="1"/>
  <c r="DD236" i="1"/>
  <c r="DC236" i="1"/>
  <c r="DB236" i="1"/>
  <c r="DA236" i="1"/>
  <c r="CZ236" i="1"/>
  <c r="CY236" i="1"/>
  <c r="CX236" i="1"/>
  <c r="CW236" i="1"/>
  <c r="CV236" i="1"/>
  <c r="CU236" i="1"/>
  <c r="CT236" i="1"/>
  <c r="CS236" i="1"/>
  <c r="CR236" i="1"/>
  <c r="CQ236" i="1"/>
  <c r="CP236" i="1"/>
  <c r="CO236" i="1"/>
  <c r="CN236" i="1"/>
  <c r="CM236" i="1"/>
  <c r="CJ236" i="1"/>
  <c r="CI236" i="1"/>
  <c r="CH236" i="1"/>
  <c r="F236" i="1"/>
  <c r="E236" i="1"/>
  <c r="C236" i="1"/>
  <c r="DN235" i="1"/>
  <c r="DM235" i="1"/>
  <c r="DL235" i="1"/>
  <c r="DK235" i="1"/>
  <c r="DJ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J235" i="1"/>
  <c r="CI235" i="1"/>
  <c r="CH235" i="1"/>
  <c r="G235" i="1"/>
  <c r="F235" i="1"/>
  <c r="E235" i="1"/>
  <c r="C235" i="1"/>
  <c r="DN234" i="1"/>
  <c r="DM234" i="1"/>
  <c r="DL234" i="1"/>
  <c r="DK234" i="1"/>
  <c r="DJ234" i="1"/>
  <c r="DI234" i="1"/>
  <c r="DH234" i="1"/>
  <c r="DG234" i="1"/>
  <c r="DF234" i="1"/>
  <c r="DE234" i="1"/>
  <c r="DD234" i="1"/>
  <c r="DC234" i="1"/>
  <c r="DB234" i="1"/>
  <c r="DA234" i="1"/>
  <c r="CZ234" i="1"/>
  <c r="CY234" i="1"/>
  <c r="CX234" i="1"/>
  <c r="CW234" i="1"/>
  <c r="CV234" i="1"/>
  <c r="CU234" i="1"/>
  <c r="CT234" i="1"/>
  <c r="CS234" i="1"/>
  <c r="CR234" i="1"/>
  <c r="CQ234" i="1"/>
  <c r="CP234" i="1"/>
  <c r="CO234" i="1"/>
  <c r="CN234" i="1"/>
  <c r="CM234" i="1"/>
  <c r="CI234" i="1"/>
  <c r="CH234" i="1"/>
  <c r="F234" i="1"/>
  <c r="E234" i="1"/>
  <c r="C234" i="1"/>
  <c r="CJ234" i="1" s="1"/>
  <c r="DN233" i="1"/>
  <c r="DM233" i="1"/>
  <c r="DL233" i="1"/>
  <c r="DK233" i="1"/>
  <c r="DJ233" i="1"/>
  <c r="DI233" i="1"/>
  <c r="DH233" i="1"/>
  <c r="DG233" i="1"/>
  <c r="DF233" i="1"/>
  <c r="DE233" i="1"/>
  <c r="DD233" i="1"/>
  <c r="DC233" i="1"/>
  <c r="DB233" i="1"/>
  <c r="DA233" i="1"/>
  <c r="CZ233" i="1"/>
  <c r="CY233" i="1"/>
  <c r="CX233" i="1"/>
  <c r="CW233" i="1"/>
  <c r="CV233" i="1"/>
  <c r="CU233" i="1"/>
  <c r="CT233" i="1"/>
  <c r="CS233" i="1"/>
  <c r="CR233" i="1"/>
  <c r="CQ233" i="1"/>
  <c r="CP233" i="1"/>
  <c r="CO233" i="1"/>
  <c r="CN233" i="1"/>
  <c r="CM233" i="1"/>
  <c r="CJ233" i="1"/>
  <c r="CI233" i="1"/>
  <c r="CH233" i="1"/>
  <c r="G233" i="1"/>
  <c r="F233" i="1"/>
  <c r="E233" i="1"/>
  <c r="C233" i="1"/>
  <c r="DN232" i="1"/>
  <c r="DM232" i="1"/>
  <c r="DL232" i="1"/>
  <c r="DK232" i="1"/>
  <c r="DJ232" i="1"/>
  <c r="DI232" i="1"/>
  <c r="DH232" i="1"/>
  <c r="DG232" i="1"/>
  <c r="DF232" i="1"/>
  <c r="DE232" i="1"/>
  <c r="DD232" i="1"/>
  <c r="DC232" i="1"/>
  <c r="DB232" i="1"/>
  <c r="DA232" i="1"/>
  <c r="CZ232" i="1"/>
  <c r="CY232" i="1"/>
  <c r="CX232" i="1"/>
  <c r="CW232" i="1"/>
  <c r="CV232" i="1"/>
  <c r="CU232" i="1"/>
  <c r="CT232" i="1"/>
  <c r="CS232" i="1"/>
  <c r="CR232" i="1"/>
  <c r="CQ232" i="1"/>
  <c r="CP232" i="1"/>
  <c r="CO232" i="1"/>
  <c r="CN232" i="1"/>
  <c r="CM232" i="1"/>
  <c r="CJ232" i="1"/>
  <c r="CI232" i="1"/>
  <c r="CH232" i="1"/>
  <c r="G232" i="1"/>
  <c r="F232" i="1"/>
  <c r="E232" i="1"/>
  <c r="C232" i="1"/>
  <c r="DN231" i="1"/>
  <c r="DM231" i="1"/>
  <c r="DL231" i="1"/>
  <c r="DK231" i="1"/>
  <c r="DJ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I231" i="1"/>
  <c r="CH231" i="1"/>
  <c r="F231" i="1"/>
  <c r="E231" i="1"/>
  <c r="C231" i="1"/>
  <c r="CJ231" i="1" s="1"/>
  <c r="DN230" i="1"/>
  <c r="DM230" i="1"/>
  <c r="DL230" i="1"/>
  <c r="DK230" i="1"/>
  <c r="DJ230" i="1"/>
  <c r="DI230" i="1"/>
  <c r="DH230" i="1"/>
  <c r="DG230" i="1"/>
  <c r="DF230" i="1"/>
  <c r="DE230" i="1"/>
  <c r="DD230" i="1"/>
  <c r="DC230" i="1"/>
  <c r="DB230" i="1"/>
  <c r="DA230" i="1"/>
  <c r="CZ230" i="1"/>
  <c r="CY230" i="1"/>
  <c r="CX230" i="1"/>
  <c r="CW230" i="1"/>
  <c r="CV230" i="1"/>
  <c r="CU230" i="1"/>
  <c r="CT230" i="1"/>
  <c r="CS230" i="1"/>
  <c r="CR230" i="1"/>
  <c r="CQ230" i="1"/>
  <c r="CP230" i="1"/>
  <c r="CO230" i="1"/>
  <c r="CN230" i="1"/>
  <c r="CM230" i="1"/>
  <c r="CJ230" i="1"/>
  <c r="CI230" i="1"/>
  <c r="CH230" i="1"/>
  <c r="G230" i="1"/>
  <c r="F230" i="1"/>
  <c r="E230" i="1"/>
  <c r="C230" i="1"/>
  <c r="DN229" i="1"/>
  <c r="DM229" i="1"/>
  <c r="DL229" i="1"/>
  <c r="DK229" i="1"/>
  <c r="DJ229" i="1"/>
  <c r="DI229" i="1"/>
  <c r="DH229" i="1"/>
  <c r="DG229" i="1"/>
  <c r="DF229" i="1"/>
  <c r="DE229" i="1"/>
  <c r="DD229" i="1"/>
  <c r="DC229" i="1"/>
  <c r="DB229" i="1"/>
  <c r="DA229" i="1"/>
  <c r="CZ229" i="1"/>
  <c r="CY229" i="1"/>
  <c r="CX229" i="1"/>
  <c r="CW229" i="1"/>
  <c r="CV229" i="1"/>
  <c r="CU229" i="1"/>
  <c r="CT229" i="1"/>
  <c r="CS229" i="1"/>
  <c r="CR229" i="1"/>
  <c r="CQ229" i="1"/>
  <c r="CP229" i="1"/>
  <c r="CO229" i="1"/>
  <c r="CN229" i="1"/>
  <c r="CM229" i="1"/>
  <c r="CJ229" i="1"/>
  <c r="CI229" i="1"/>
  <c r="CH229" i="1"/>
  <c r="F229" i="1"/>
  <c r="E229" i="1"/>
  <c r="C229" i="1"/>
  <c r="DN228" i="1"/>
  <c r="DM228" i="1"/>
  <c r="DL228" i="1"/>
  <c r="DK228" i="1"/>
  <c r="DJ228" i="1"/>
  <c r="DI228" i="1"/>
  <c r="DH228" i="1"/>
  <c r="DG228" i="1"/>
  <c r="DF228" i="1"/>
  <c r="DE228" i="1"/>
  <c r="DD228" i="1"/>
  <c r="DC228" i="1"/>
  <c r="DB228" i="1"/>
  <c r="DA228" i="1"/>
  <c r="CZ228" i="1"/>
  <c r="CY228" i="1"/>
  <c r="CX228" i="1"/>
  <c r="CW228" i="1"/>
  <c r="CV228" i="1"/>
  <c r="CU228" i="1"/>
  <c r="CT228" i="1"/>
  <c r="CS228" i="1"/>
  <c r="CR228" i="1"/>
  <c r="CQ228" i="1"/>
  <c r="CP228" i="1"/>
  <c r="CO228" i="1"/>
  <c r="CN228" i="1"/>
  <c r="CM228" i="1"/>
  <c r="CI228" i="1"/>
  <c r="CH228" i="1"/>
  <c r="G228" i="1"/>
  <c r="F228" i="1"/>
  <c r="E228" i="1"/>
  <c r="C228" i="1"/>
  <c r="CJ228" i="1" s="1"/>
  <c r="DN227" i="1"/>
  <c r="DM227" i="1"/>
  <c r="DL227" i="1"/>
  <c r="DK227" i="1"/>
  <c r="DJ227" i="1"/>
  <c r="DI227" i="1"/>
  <c r="DH227" i="1"/>
  <c r="DG227" i="1"/>
  <c r="DF227" i="1"/>
  <c r="DE227" i="1"/>
  <c r="DD227" i="1"/>
  <c r="DC227" i="1"/>
  <c r="DB227" i="1"/>
  <c r="DA227" i="1"/>
  <c r="CZ227" i="1"/>
  <c r="CY227" i="1"/>
  <c r="CX227" i="1"/>
  <c r="CW227" i="1"/>
  <c r="CV227" i="1"/>
  <c r="CU227" i="1"/>
  <c r="CT227" i="1"/>
  <c r="CS227" i="1"/>
  <c r="CR227" i="1"/>
  <c r="CQ227" i="1"/>
  <c r="CP227" i="1"/>
  <c r="CO227" i="1"/>
  <c r="CN227" i="1"/>
  <c r="CM227" i="1"/>
  <c r="CJ227" i="1"/>
  <c r="CI227" i="1"/>
  <c r="CH227" i="1"/>
  <c r="G227" i="1"/>
  <c r="F227" i="1"/>
  <c r="E227" i="1"/>
  <c r="C227" i="1"/>
  <c r="DN226" i="1"/>
  <c r="DM226" i="1"/>
  <c r="DL226" i="1"/>
  <c r="DK226" i="1"/>
  <c r="DJ226" i="1"/>
  <c r="DI226" i="1"/>
  <c r="DH226" i="1"/>
  <c r="DG226" i="1"/>
  <c r="DF226" i="1"/>
  <c r="DE226" i="1"/>
  <c r="DD226" i="1"/>
  <c r="DC226" i="1"/>
  <c r="DB226" i="1"/>
  <c r="DA226" i="1"/>
  <c r="CZ226" i="1"/>
  <c r="CY226" i="1"/>
  <c r="CX226" i="1"/>
  <c r="CW226" i="1"/>
  <c r="CV226" i="1"/>
  <c r="CU226" i="1"/>
  <c r="CT226" i="1"/>
  <c r="CS226" i="1"/>
  <c r="CR226" i="1"/>
  <c r="CQ226" i="1"/>
  <c r="CP226" i="1"/>
  <c r="CO226" i="1"/>
  <c r="CN226" i="1"/>
  <c r="CM226" i="1"/>
  <c r="CJ226" i="1"/>
  <c r="CI226" i="1"/>
  <c r="CH226" i="1"/>
  <c r="F226" i="1"/>
  <c r="E226" i="1"/>
  <c r="C226" i="1"/>
  <c r="DN225" i="1"/>
  <c r="DM225" i="1"/>
  <c r="DL225" i="1"/>
  <c r="DK225" i="1"/>
  <c r="DJ225" i="1"/>
  <c r="DI225" i="1"/>
  <c r="DH225" i="1"/>
  <c r="DG225" i="1"/>
  <c r="DF225" i="1"/>
  <c r="DE225" i="1"/>
  <c r="DD225" i="1"/>
  <c r="DC225" i="1"/>
  <c r="DB225" i="1"/>
  <c r="DA225" i="1"/>
  <c r="CZ225" i="1"/>
  <c r="CY225" i="1"/>
  <c r="CX225" i="1"/>
  <c r="CW225" i="1"/>
  <c r="CV225" i="1"/>
  <c r="CU225" i="1"/>
  <c r="CT225" i="1"/>
  <c r="CS225" i="1"/>
  <c r="CR225" i="1"/>
  <c r="CQ225" i="1"/>
  <c r="CP225" i="1"/>
  <c r="CO225" i="1"/>
  <c r="CN225" i="1"/>
  <c r="CM225" i="1"/>
  <c r="CI225" i="1"/>
  <c r="CH225" i="1"/>
  <c r="G225" i="1"/>
  <c r="F225" i="1"/>
  <c r="E225" i="1"/>
  <c r="C225" i="1"/>
  <c r="CJ225" i="1" s="1"/>
  <c r="DN224" i="1"/>
  <c r="DM224" i="1"/>
  <c r="DL224" i="1"/>
  <c r="DK224" i="1"/>
  <c r="DJ224" i="1"/>
  <c r="DI224" i="1"/>
  <c r="DH224" i="1"/>
  <c r="DG224" i="1"/>
  <c r="DF224" i="1"/>
  <c r="DE224" i="1"/>
  <c r="DD224" i="1"/>
  <c r="DC224" i="1"/>
  <c r="DB224" i="1"/>
  <c r="DA224" i="1"/>
  <c r="CZ224" i="1"/>
  <c r="CY224" i="1"/>
  <c r="CX224" i="1"/>
  <c r="CW224" i="1"/>
  <c r="CV224" i="1"/>
  <c r="CU224" i="1"/>
  <c r="CT224" i="1"/>
  <c r="CS224" i="1"/>
  <c r="CR224" i="1"/>
  <c r="CQ224" i="1"/>
  <c r="CP224" i="1"/>
  <c r="CO224" i="1"/>
  <c r="CN224" i="1"/>
  <c r="CM224" i="1"/>
  <c r="CJ224" i="1"/>
  <c r="CI224" i="1"/>
  <c r="CH224" i="1"/>
  <c r="G224" i="1"/>
  <c r="F224" i="1"/>
  <c r="E224" i="1"/>
  <c r="C224" i="1"/>
  <c r="DN223" i="1"/>
  <c r="DM223" i="1"/>
  <c r="DL223" i="1"/>
  <c r="DK223" i="1"/>
  <c r="DJ223" i="1"/>
  <c r="DI223" i="1"/>
  <c r="DH223" i="1"/>
  <c r="DG223" i="1"/>
  <c r="DF223" i="1"/>
  <c r="DE223" i="1"/>
  <c r="DD223" i="1"/>
  <c r="DC223" i="1"/>
  <c r="DB223" i="1"/>
  <c r="DA223" i="1"/>
  <c r="CZ223" i="1"/>
  <c r="CY223" i="1"/>
  <c r="CX223" i="1"/>
  <c r="CW223" i="1"/>
  <c r="CV223" i="1"/>
  <c r="CU223" i="1"/>
  <c r="CT223" i="1"/>
  <c r="CS223" i="1"/>
  <c r="CR223" i="1"/>
  <c r="CQ223" i="1"/>
  <c r="CP223" i="1"/>
  <c r="CO223" i="1"/>
  <c r="CN223" i="1"/>
  <c r="CM223" i="1"/>
  <c r="CJ223" i="1"/>
  <c r="CI223" i="1"/>
  <c r="CH223" i="1"/>
  <c r="G223" i="1"/>
  <c r="F223" i="1"/>
  <c r="E223" i="1"/>
  <c r="C223" i="1"/>
  <c r="DN222" i="1"/>
  <c r="DM222" i="1"/>
  <c r="DL222" i="1"/>
  <c r="DK222" i="1"/>
  <c r="DJ222" i="1"/>
  <c r="DI222" i="1"/>
  <c r="DH222" i="1"/>
  <c r="DG222" i="1"/>
  <c r="DF222" i="1"/>
  <c r="DE222" i="1"/>
  <c r="DD222" i="1"/>
  <c r="DC222" i="1"/>
  <c r="DB222" i="1"/>
  <c r="DA222" i="1"/>
  <c r="CZ222" i="1"/>
  <c r="CY222" i="1"/>
  <c r="CX222" i="1"/>
  <c r="CW222" i="1"/>
  <c r="CV222" i="1"/>
  <c r="CU222" i="1"/>
  <c r="CT222" i="1"/>
  <c r="CS222" i="1"/>
  <c r="CR222" i="1"/>
  <c r="CQ222" i="1"/>
  <c r="CP222" i="1"/>
  <c r="CO222" i="1"/>
  <c r="CN222" i="1"/>
  <c r="CM222" i="1"/>
  <c r="CI222" i="1"/>
  <c r="CH222" i="1"/>
  <c r="G222" i="1"/>
  <c r="F222" i="1"/>
  <c r="E222" i="1"/>
  <c r="C222" i="1"/>
  <c r="CJ222" i="1" s="1"/>
  <c r="DN221" i="1"/>
  <c r="DM221" i="1"/>
  <c r="DL221" i="1"/>
  <c r="DK221" i="1"/>
  <c r="DJ221" i="1"/>
  <c r="DI221" i="1"/>
  <c r="DH221" i="1"/>
  <c r="DG221" i="1"/>
  <c r="DF221" i="1"/>
  <c r="DE221" i="1"/>
  <c r="DD221" i="1"/>
  <c r="DC221" i="1"/>
  <c r="DB221" i="1"/>
  <c r="DA221" i="1"/>
  <c r="CZ221" i="1"/>
  <c r="CY221" i="1"/>
  <c r="CX221" i="1"/>
  <c r="CW221" i="1"/>
  <c r="CV221" i="1"/>
  <c r="CU221" i="1"/>
  <c r="CT221" i="1"/>
  <c r="CS221" i="1"/>
  <c r="CR221" i="1"/>
  <c r="CQ221" i="1"/>
  <c r="CP221" i="1"/>
  <c r="CO221" i="1"/>
  <c r="CN221" i="1"/>
  <c r="CM221" i="1"/>
  <c r="CJ221" i="1"/>
  <c r="CI221" i="1"/>
  <c r="CH221" i="1"/>
  <c r="F221" i="1"/>
  <c r="E221" i="1"/>
  <c r="C221" i="1"/>
  <c r="DN220" i="1"/>
  <c r="DM220" i="1"/>
  <c r="DL220" i="1"/>
  <c r="DK220" i="1"/>
  <c r="DJ220" i="1"/>
  <c r="DI220" i="1"/>
  <c r="DH220" i="1"/>
  <c r="DG220" i="1"/>
  <c r="DF220" i="1"/>
  <c r="DE220" i="1"/>
  <c r="DD220" i="1"/>
  <c r="DC220" i="1"/>
  <c r="DB220" i="1"/>
  <c r="DA220" i="1"/>
  <c r="CZ220" i="1"/>
  <c r="CY220" i="1"/>
  <c r="CX220" i="1"/>
  <c r="CW220" i="1"/>
  <c r="CV220" i="1"/>
  <c r="CU220" i="1"/>
  <c r="CT220" i="1"/>
  <c r="CS220" i="1"/>
  <c r="CR220" i="1"/>
  <c r="CQ220" i="1"/>
  <c r="CP220" i="1"/>
  <c r="CO220" i="1"/>
  <c r="CN220" i="1"/>
  <c r="CM220" i="1"/>
  <c r="CJ220" i="1"/>
  <c r="CI220" i="1"/>
  <c r="CH220" i="1"/>
  <c r="F220" i="1"/>
  <c r="E220" i="1"/>
  <c r="C220" i="1"/>
  <c r="DN219" i="1"/>
  <c r="DM219" i="1"/>
  <c r="DL219" i="1"/>
  <c r="DK219" i="1"/>
  <c r="DJ219" i="1"/>
  <c r="DI219" i="1"/>
  <c r="DH219" i="1"/>
  <c r="DG219" i="1"/>
  <c r="DF219" i="1"/>
  <c r="DE219" i="1"/>
  <c r="DD219" i="1"/>
  <c r="DC219" i="1"/>
  <c r="DB219" i="1"/>
  <c r="DA219" i="1"/>
  <c r="CZ219" i="1"/>
  <c r="CY219" i="1"/>
  <c r="CX219" i="1"/>
  <c r="CW219" i="1"/>
  <c r="CV219" i="1"/>
  <c r="CU219" i="1"/>
  <c r="CT219" i="1"/>
  <c r="CS219" i="1"/>
  <c r="CR219" i="1"/>
  <c r="CQ219" i="1"/>
  <c r="CP219" i="1"/>
  <c r="CO219" i="1"/>
  <c r="CN219" i="1"/>
  <c r="CM219" i="1"/>
  <c r="CI219" i="1"/>
  <c r="CH219" i="1"/>
  <c r="G219" i="1"/>
  <c r="F219" i="1"/>
  <c r="E219" i="1"/>
  <c r="C219" i="1"/>
  <c r="CJ219" i="1" s="1"/>
  <c r="DN218" i="1"/>
  <c r="DM218" i="1"/>
  <c r="DL218" i="1"/>
  <c r="DK218" i="1"/>
  <c r="DJ218" i="1"/>
  <c r="DI218" i="1"/>
  <c r="DH218" i="1"/>
  <c r="DG218" i="1"/>
  <c r="DF218" i="1"/>
  <c r="DE218" i="1"/>
  <c r="DD218" i="1"/>
  <c r="DC218" i="1"/>
  <c r="DB218" i="1"/>
  <c r="DA218" i="1"/>
  <c r="CZ218" i="1"/>
  <c r="CY218" i="1"/>
  <c r="CX218" i="1"/>
  <c r="CW218" i="1"/>
  <c r="CV218" i="1"/>
  <c r="CU218" i="1"/>
  <c r="CT218" i="1"/>
  <c r="CS218" i="1"/>
  <c r="CR218" i="1"/>
  <c r="CQ218" i="1"/>
  <c r="CP218" i="1"/>
  <c r="CO218" i="1"/>
  <c r="CN218" i="1"/>
  <c r="CM218" i="1"/>
  <c r="CJ218" i="1"/>
  <c r="CI218" i="1"/>
  <c r="CH218" i="1"/>
  <c r="F218" i="1"/>
  <c r="E218" i="1"/>
  <c r="C218" i="1"/>
  <c r="DN217" i="1"/>
  <c r="DM217" i="1"/>
  <c r="DL217" i="1"/>
  <c r="DK217" i="1"/>
  <c r="DJ217" i="1"/>
  <c r="DI217" i="1"/>
  <c r="DH217" i="1"/>
  <c r="DG217" i="1"/>
  <c r="DF217" i="1"/>
  <c r="DE217" i="1"/>
  <c r="DD217" i="1"/>
  <c r="DC217" i="1"/>
  <c r="DB217" i="1"/>
  <c r="DA217" i="1"/>
  <c r="CZ217" i="1"/>
  <c r="CY217" i="1"/>
  <c r="CX217" i="1"/>
  <c r="CW217" i="1"/>
  <c r="CV217" i="1"/>
  <c r="CU217" i="1"/>
  <c r="CT217" i="1"/>
  <c r="CS217" i="1"/>
  <c r="CR217" i="1"/>
  <c r="CQ217" i="1"/>
  <c r="CP217" i="1"/>
  <c r="CO217" i="1"/>
  <c r="CN217" i="1"/>
  <c r="CM217" i="1"/>
  <c r="CI217" i="1"/>
  <c r="CH217" i="1"/>
  <c r="G217" i="1"/>
  <c r="F217" i="1"/>
  <c r="E217" i="1"/>
  <c r="C217" i="1"/>
  <c r="CJ217" i="1" s="1"/>
  <c r="DN216" i="1"/>
  <c r="DM216" i="1"/>
  <c r="DL216" i="1"/>
  <c r="DK216" i="1"/>
  <c r="DJ216" i="1"/>
  <c r="DI216" i="1"/>
  <c r="DH216" i="1"/>
  <c r="DG216" i="1"/>
  <c r="DF216" i="1"/>
  <c r="DE216" i="1"/>
  <c r="DD216" i="1"/>
  <c r="DC216" i="1"/>
  <c r="DB216" i="1"/>
  <c r="DA216" i="1"/>
  <c r="CZ216" i="1"/>
  <c r="CY216" i="1"/>
  <c r="CX216" i="1"/>
  <c r="CW216" i="1"/>
  <c r="CV216" i="1"/>
  <c r="CU216" i="1"/>
  <c r="CT216" i="1"/>
  <c r="CS216" i="1"/>
  <c r="CR216" i="1"/>
  <c r="CQ216" i="1"/>
  <c r="CP216" i="1"/>
  <c r="CO216" i="1"/>
  <c r="CN216" i="1"/>
  <c r="CM216" i="1"/>
  <c r="CI216" i="1"/>
  <c r="CH216" i="1"/>
  <c r="G216" i="1"/>
  <c r="F216" i="1"/>
  <c r="E216" i="1"/>
  <c r="C216" i="1"/>
  <c r="CJ216" i="1" s="1"/>
  <c r="DN215" i="1"/>
  <c r="DM215" i="1"/>
  <c r="DL215" i="1"/>
  <c r="DK215" i="1"/>
  <c r="DJ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J215" i="1"/>
  <c r="CI215" i="1"/>
  <c r="CH215" i="1"/>
  <c r="F215" i="1"/>
  <c r="E215" i="1"/>
  <c r="C215" i="1"/>
  <c r="DN214" i="1"/>
  <c r="DM214" i="1"/>
  <c r="DL214" i="1"/>
  <c r="DK214" i="1"/>
  <c r="DJ214" i="1"/>
  <c r="DI214" i="1"/>
  <c r="DH214" i="1"/>
  <c r="DG214" i="1"/>
  <c r="DF214" i="1"/>
  <c r="DE214" i="1"/>
  <c r="DD214" i="1"/>
  <c r="DC214" i="1"/>
  <c r="DB214" i="1"/>
  <c r="DA214" i="1"/>
  <c r="CZ214" i="1"/>
  <c r="CY214" i="1"/>
  <c r="CX214" i="1"/>
  <c r="CW214" i="1"/>
  <c r="CV214" i="1"/>
  <c r="CU214" i="1"/>
  <c r="CT214" i="1"/>
  <c r="CS214" i="1"/>
  <c r="CR214" i="1"/>
  <c r="CQ214" i="1"/>
  <c r="CP214" i="1"/>
  <c r="CO214" i="1"/>
  <c r="CN214" i="1"/>
  <c r="CM214" i="1"/>
  <c r="CJ214" i="1"/>
  <c r="CI214" i="1"/>
  <c r="CH214" i="1"/>
  <c r="F214" i="1"/>
  <c r="E214" i="1"/>
  <c r="C214" i="1"/>
  <c r="DN213" i="1"/>
  <c r="DM213" i="1"/>
  <c r="DL213" i="1"/>
  <c r="DK213" i="1"/>
  <c r="DJ213" i="1"/>
  <c r="DI213" i="1"/>
  <c r="DH213" i="1"/>
  <c r="DG213" i="1"/>
  <c r="DF213" i="1"/>
  <c r="DE213" i="1"/>
  <c r="DD213" i="1"/>
  <c r="DC213" i="1"/>
  <c r="DB213" i="1"/>
  <c r="DA213" i="1"/>
  <c r="CZ213" i="1"/>
  <c r="CY213" i="1"/>
  <c r="CX213" i="1"/>
  <c r="CW213" i="1"/>
  <c r="CV213" i="1"/>
  <c r="CU213" i="1"/>
  <c r="CT213" i="1"/>
  <c r="CS213" i="1"/>
  <c r="CR213" i="1"/>
  <c r="CQ213" i="1"/>
  <c r="CP213" i="1"/>
  <c r="CO213" i="1"/>
  <c r="CN213" i="1"/>
  <c r="CM213" i="1"/>
  <c r="CI213" i="1"/>
  <c r="CH213" i="1"/>
  <c r="G213" i="1"/>
  <c r="F213" i="1"/>
  <c r="E213" i="1"/>
  <c r="C213" i="1"/>
  <c r="CJ213" i="1" s="1"/>
  <c r="DN212" i="1"/>
  <c r="DM212" i="1"/>
  <c r="DL212" i="1"/>
  <c r="DK212" i="1"/>
  <c r="DJ212" i="1"/>
  <c r="DI212" i="1"/>
  <c r="DH212" i="1"/>
  <c r="DG212" i="1"/>
  <c r="DF212" i="1"/>
  <c r="DE212" i="1"/>
  <c r="DD212" i="1"/>
  <c r="DC212" i="1"/>
  <c r="DB212" i="1"/>
  <c r="DA212" i="1"/>
  <c r="CZ212" i="1"/>
  <c r="CY212" i="1"/>
  <c r="CX212" i="1"/>
  <c r="CW212" i="1"/>
  <c r="CV212" i="1"/>
  <c r="CU212" i="1"/>
  <c r="CT212" i="1"/>
  <c r="CS212" i="1"/>
  <c r="CR212" i="1"/>
  <c r="CQ212" i="1"/>
  <c r="CP212" i="1"/>
  <c r="CO212" i="1"/>
  <c r="CN212" i="1"/>
  <c r="CM212" i="1"/>
  <c r="CI212" i="1"/>
  <c r="CH212" i="1"/>
  <c r="F212" i="1"/>
  <c r="E212" i="1"/>
  <c r="C212" i="1"/>
  <c r="CJ212" i="1" s="1"/>
  <c r="DN211" i="1"/>
  <c r="DM211" i="1"/>
  <c r="DL211" i="1"/>
  <c r="DK211" i="1"/>
  <c r="DJ211" i="1"/>
  <c r="DI211" i="1"/>
  <c r="DH211" i="1"/>
  <c r="DG211" i="1"/>
  <c r="DF211" i="1"/>
  <c r="DE211" i="1"/>
  <c r="DD211" i="1"/>
  <c r="DC211" i="1"/>
  <c r="DB211" i="1"/>
  <c r="DA211" i="1"/>
  <c r="CZ211" i="1"/>
  <c r="CY211" i="1"/>
  <c r="CX211" i="1"/>
  <c r="CW211" i="1"/>
  <c r="CV211" i="1"/>
  <c r="CU211" i="1"/>
  <c r="CT211" i="1"/>
  <c r="CS211" i="1"/>
  <c r="CR211" i="1"/>
  <c r="CQ211" i="1"/>
  <c r="CP211" i="1"/>
  <c r="CO211" i="1"/>
  <c r="CN211" i="1"/>
  <c r="CM211" i="1"/>
  <c r="CI211" i="1"/>
  <c r="CH211" i="1"/>
  <c r="G211" i="1"/>
  <c r="F211" i="1"/>
  <c r="E211" i="1"/>
  <c r="C211" i="1"/>
  <c r="CJ211" i="1" s="1"/>
  <c r="DN210" i="1"/>
  <c r="DM210" i="1"/>
  <c r="DL210" i="1"/>
  <c r="DK210" i="1"/>
  <c r="DJ210" i="1"/>
  <c r="DI210" i="1"/>
  <c r="DH210" i="1"/>
  <c r="DG210" i="1"/>
  <c r="DF210" i="1"/>
  <c r="DE210" i="1"/>
  <c r="DD210" i="1"/>
  <c r="DC210" i="1"/>
  <c r="DB210" i="1"/>
  <c r="DA210" i="1"/>
  <c r="CZ210" i="1"/>
  <c r="CY210" i="1"/>
  <c r="CX210" i="1"/>
  <c r="CW210" i="1"/>
  <c r="CV210" i="1"/>
  <c r="CU210" i="1"/>
  <c r="CT210" i="1"/>
  <c r="CS210" i="1"/>
  <c r="CR210" i="1"/>
  <c r="CQ210" i="1"/>
  <c r="CP210" i="1"/>
  <c r="CO210" i="1"/>
  <c r="CN210" i="1"/>
  <c r="CM210" i="1"/>
  <c r="CJ210" i="1"/>
  <c r="CI210" i="1"/>
  <c r="CH210" i="1"/>
  <c r="F210" i="1"/>
  <c r="E210" i="1"/>
  <c r="C210" i="1"/>
  <c r="DN209" i="1"/>
  <c r="DM209" i="1"/>
  <c r="DL209" i="1"/>
  <c r="DK209" i="1"/>
  <c r="DJ209" i="1"/>
  <c r="DI209" i="1"/>
  <c r="DH209" i="1"/>
  <c r="DG209" i="1"/>
  <c r="DF209" i="1"/>
  <c r="DE209" i="1"/>
  <c r="DD209" i="1"/>
  <c r="DC209" i="1"/>
  <c r="DB209" i="1"/>
  <c r="DA209" i="1"/>
  <c r="CZ209" i="1"/>
  <c r="CY209" i="1"/>
  <c r="CX209" i="1"/>
  <c r="CW209" i="1"/>
  <c r="CV209" i="1"/>
  <c r="CU209" i="1"/>
  <c r="CT209" i="1"/>
  <c r="CS209" i="1"/>
  <c r="CR209" i="1"/>
  <c r="CQ209" i="1"/>
  <c r="CP209" i="1"/>
  <c r="CO209" i="1"/>
  <c r="CN209" i="1"/>
  <c r="CM209" i="1"/>
  <c r="CI209" i="1"/>
  <c r="CH209" i="1"/>
  <c r="F209" i="1"/>
  <c r="E209" i="1"/>
  <c r="C209" i="1"/>
  <c r="CJ209" i="1" s="1"/>
  <c r="DN208" i="1"/>
  <c r="DM208" i="1"/>
  <c r="DL208" i="1"/>
  <c r="DK208" i="1"/>
  <c r="DJ208" i="1"/>
  <c r="DI208" i="1"/>
  <c r="DH208" i="1"/>
  <c r="DG208" i="1"/>
  <c r="DF208" i="1"/>
  <c r="DE208" i="1"/>
  <c r="G208" i="1"/>
  <c r="F208" i="1"/>
  <c r="E208" i="1"/>
  <c r="C208" i="1"/>
  <c r="DN207" i="1"/>
  <c r="DM207" i="1"/>
  <c r="DL207" i="1"/>
  <c r="DK207" i="1"/>
  <c r="DJ207" i="1"/>
  <c r="DI207" i="1"/>
  <c r="DH207" i="1"/>
  <c r="DG207" i="1"/>
  <c r="DF207" i="1"/>
  <c r="DE207" i="1"/>
  <c r="DD207" i="1"/>
  <c r="DC207" i="1"/>
  <c r="DB207" i="1"/>
  <c r="DA207" i="1"/>
  <c r="CZ207" i="1"/>
  <c r="CY207" i="1"/>
  <c r="CX207" i="1"/>
  <c r="CW207" i="1"/>
  <c r="CV207" i="1"/>
  <c r="CU207" i="1"/>
  <c r="CT207" i="1"/>
  <c r="CS207" i="1"/>
  <c r="CR207" i="1"/>
  <c r="CQ207" i="1"/>
  <c r="CP207" i="1"/>
  <c r="CO207" i="1"/>
  <c r="CN207" i="1"/>
  <c r="CM207" i="1"/>
  <c r="CI207" i="1"/>
  <c r="CH207" i="1"/>
  <c r="G207" i="1"/>
  <c r="F207" i="1"/>
  <c r="E207" i="1"/>
  <c r="C207" i="1"/>
  <c r="CJ207" i="1" s="1"/>
  <c r="DN206" i="1"/>
  <c r="DM206" i="1"/>
  <c r="DL206" i="1"/>
  <c r="DK206" i="1"/>
  <c r="DJ206" i="1"/>
  <c r="DI206" i="1"/>
  <c r="DH206" i="1"/>
  <c r="DG206" i="1"/>
  <c r="DF206" i="1"/>
  <c r="DE206" i="1"/>
  <c r="DD206" i="1"/>
  <c r="DC206" i="1"/>
  <c r="DB206" i="1"/>
  <c r="DA206" i="1"/>
  <c r="CZ206" i="1"/>
  <c r="CY206" i="1"/>
  <c r="CX206" i="1"/>
  <c r="CW206" i="1"/>
  <c r="CV206" i="1"/>
  <c r="CU206" i="1"/>
  <c r="CT206" i="1"/>
  <c r="CS206" i="1"/>
  <c r="CR206" i="1"/>
  <c r="CQ206" i="1"/>
  <c r="CP206" i="1"/>
  <c r="CO206" i="1"/>
  <c r="CN206" i="1"/>
  <c r="CM206" i="1"/>
  <c r="CJ206" i="1"/>
  <c r="CI206" i="1"/>
  <c r="CH206" i="1"/>
  <c r="F206" i="1"/>
  <c r="E206" i="1"/>
  <c r="C206" i="1"/>
  <c r="DN205" i="1"/>
  <c r="DM205" i="1"/>
  <c r="DL205" i="1"/>
  <c r="DK205" i="1"/>
  <c r="DJ205" i="1"/>
  <c r="DI205" i="1"/>
  <c r="DH205" i="1"/>
  <c r="DG205" i="1"/>
  <c r="DF205" i="1"/>
  <c r="DE205" i="1"/>
  <c r="DD205" i="1"/>
  <c r="DC205" i="1"/>
  <c r="DB205" i="1"/>
  <c r="DA205" i="1"/>
  <c r="CZ205" i="1"/>
  <c r="CY205" i="1"/>
  <c r="CX205" i="1"/>
  <c r="CW205" i="1"/>
  <c r="CV205" i="1"/>
  <c r="CU205" i="1"/>
  <c r="CT205" i="1"/>
  <c r="CS205" i="1"/>
  <c r="CR205" i="1"/>
  <c r="CQ205" i="1"/>
  <c r="CP205" i="1"/>
  <c r="CO205" i="1"/>
  <c r="CN205" i="1"/>
  <c r="CM205" i="1"/>
  <c r="CJ205" i="1"/>
  <c r="CI205" i="1"/>
  <c r="CH205" i="1"/>
  <c r="G205" i="1"/>
  <c r="F205" i="1"/>
  <c r="E205" i="1"/>
  <c r="C205" i="1"/>
  <c r="DN204" i="1"/>
  <c r="DM204" i="1"/>
  <c r="DL204" i="1"/>
  <c r="DK204" i="1"/>
  <c r="DJ204" i="1"/>
  <c r="DI204" i="1"/>
  <c r="DH204" i="1"/>
  <c r="DG204" i="1"/>
  <c r="DF204" i="1"/>
  <c r="DE204" i="1"/>
  <c r="DD204" i="1"/>
  <c r="DC204" i="1"/>
  <c r="DB204" i="1"/>
  <c r="DA204" i="1"/>
  <c r="CZ204" i="1"/>
  <c r="CY204" i="1"/>
  <c r="CX204" i="1"/>
  <c r="CW204" i="1"/>
  <c r="CV204" i="1"/>
  <c r="CU204" i="1"/>
  <c r="CT204" i="1"/>
  <c r="CS204" i="1"/>
  <c r="CR204" i="1"/>
  <c r="CQ204" i="1"/>
  <c r="CP204" i="1"/>
  <c r="CO204" i="1"/>
  <c r="CN204" i="1"/>
  <c r="CM204" i="1"/>
  <c r="CI204" i="1"/>
  <c r="CH204" i="1"/>
  <c r="F204" i="1"/>
  <c r="E204" i="1"/>
  <c r="C204" i="1"/>
  <c r="CJ204" i="1" s="1"/>
  <c r="DN203" i="1"/>
  <c r="DM203" i="1"/>
  <c r="DL203" i="1"/>
  <c r="DK203" i="1"/>
  <c r="DJ203" i="1"/>
  <c r="DI203" i="1"/>
  <c r="DH203" i="1"/>
  <c r="DG203" i="1"/>
  <c r="DF203" i="1"/>
  <c r="DE203" i="1"/>
  <c r="DD203" i="1"/>
  <c r="DC203" i="1"/>
  <c r="DB203" i="1"/>
  <c r="DA203" i="1"/>
  <c r="CZ203" i="1"/>
  <c r="CY203" i="1"/>
  <c r="CX203" i="1"/>
  <c r="CW203" i="1"/>
  <c r="CV203" i="1"/>
  <c r="CU203" i="1"/>
  <c r="CT203" i="1"/>
  <c r="CS203" i="1"/>
  <c r="CR203" i="1"/>
  <c r="CQ203" i="1"/>
  <c r="CP203" i="1"/>
  <c r="CO203" i="1"/>
  <c r="CN203" i="1"/>
  <c r="CM203" i="1"/>
  <c r="CJ203" i="1"/>
  <c r="CI203" i="1"/>
  <c r="CH203" i="1"/>
  <c r="F203" i="1"/>
  <c r="E203" i="1"/>
  <c r="C203" i="1"/>
  <c r="DN202" i="1"/>
  <c r="DM202" i="1"/>
  <c r="DL202" i="1"/>
  <c r="DK202" i="1"/>
  <c r="DJ202" i="1"/>
  <c r="DI202" i="1"/>
  <c r="DH202" i="1"/>
  <c r="DG202" i="1"/>
  <c r="DF202" i="1"/>
  <c r="DE202" i="1"/>
  <c r="DD202" i="1"/>
  <c r="DC202" i="1"/>
  <c r="DB202" i="1"/>
  <c r="DA202" i="1"/>
  <c r="CZ202" i="1"/>
  <c r="CY202" i="1"/>
  <c r="CX202" i="1"/>
  <c r="CW202" i="1"/>
  <c r="CV202" i="1"/>
  <c r="CU202" i="1"/>
  <c r="CT202" i="1"/>
  <c r="CS202" i="1"/>
  <c r="CR202" i="1"/>
  <c r="CQ202" i="1"/>
  <c r="CP202" i="1"/>
  <c r="CO202" i="1"/>
  <c r="CN202" i="1"/>
  <c r="CM202" i="1"/>
  <c r="CI202" i="1"/>
  <c r="CH202" i="1"/>
  <c r="G202" i="1"/>
  <c r="F202" i="1"/>
  <c r="E202" i="1"/>
  <c r="C202" i="1"/>
  <c r="CJ202" i="1" s="1"/>
  <c r="DN201" i="1"/>
  <c r="DM201" i="1"/>
  <c r="DL201" i="1"/>
  <c r="DK201" i="1"/>
  <c r="DJ201" i="1"/>
  <c r="DI201" i="1"/>
  <c r="DH201" i="1"/>
  <c r="DG201" i="1"/>
  <c r="DF201" i="1"/>
  <c r="DE201" i="1"/>
  <c r="DD201" i="1"/>
  <c r="DC201" i="1"/>
  <c r="DB201" i="1"/>
  <c r="DA201" i="1"/>
  <c r="CZ201" i="1"/>
  <c r="CY201" i="1"/>
  <c r="CX201" i="1"/>
  <c r="CW201" i="1"/>
  <c r="CV201" i="1"/>
  <c r="CU201" i="1"/>
  <c r="CT201" i="1"/>
  <c r="CS201" i="1"/>
  <c r="CR201" i="1"/>
  <c r="CQ201" i="1"/>
  <c r="CP201" i="1"/>
  <c r="CO201" i="1"/>
  <c r="CN201" i="1"/>
  <c r="CM201" i="1"/>
  <c r="CI201" i="1"/>
  <c r="CH201" i="1"/>
  <c r="F201" i="1"/>
  <c r="E201" i="1"/>
  <c r="C201" i="1"/>
  <c r="CJ201" i="1" s="1"/>
  <c r="DN200" i="1"/>
  <c r="DM200" i="1"/>
  <c r="DL200" i="1"/>
  <c r="DK200" i="1"/>
  <c r="DJ200" i="1"/>
  <c r="DI200" i="1"/>
  <c r="DH200" i="1"/>
  <c r="DG200" i="1"/>
  <c r="DF200" i="1"/>
  <c r="DE200" i="1"/>
  <c r="DD200" i="1"/>
  <c r="DC200" i="1"/>
  <c r="DB200" i="1"/>
  <c r="DA200" i="1"/>
  <c r="CZ200" i="1"/>
  <c r="CY200" i="1"/>
  <c r="CX200" i="1"/>
  <c r="CW200" i="1"/>
  <c r="CV200" i="1"/>
  <c r="CU200" i="1"/>
  <c r="CT200" i="1"/>
  <c r="CS200" i="1"/>
  <c r="CR200" i="1"/>
  <c r="CQ200" i="1"/>
  <c r="CP200" i="1"/>
  <c r="CO200" i="1"/>
  <c r="CN200" i="1"/>
  <c r="CM200" i="1"/>
  <c r="CJ200" i="1"/>
  <c r="CI200" i="1"/>
  <c r="CH200" i="1"/>
  <c r="G200" i="1"/>
  <c r="F200" i="1"/>
  <c r="E200" i="1"/>
  <c r="C200" i="1"/>
  <c r="DN199" i="1"/>
  <c r="DM199" i="1"/>
  <c r="DL199" i="1"/>
  <c r="DK199" i="1"/>
  <c r="DJ199" i="1"/>
  <c r="DI199" i="1"/>
  <c r="DH199" i="1"/>
  <c r="DG199" i="1"/>
  <c r="DF199" i="1"/>
  <c r="DE199" i="1"/>
  <c r="DD199" i="1"/>
  <c r="DC199" i="1"/>
  <c r="DB199" i="1"/>
  <c r="DA199" i="1"/>
  <c r="CZ199" i="1"/>
  <c r="CY199" i="1"/>
  <c r="CX199" i="1"/>
  <c r="CW199" i="1"/>
  <c r="CV199" i="1"/>
  <c r="CU199" i="1"/>
  <c r="CT199" i="1"/>
  <c r="CS199" i="1"/>
  <c r="CR199" i="1"/>
  <c r="CQ199" i="1"/>
  <c r="CP199" i="1"/>
  <c r="CO199" i="1"/>
  <c r="CN199" i="1"/>
  <c r="CM199" i="1"/>
  <c r="CJ199" i="1"/>
  <c r="CI199" i="1"/>
  <c r="CH199" i="1"/>
  <c r="F199" i="1"/>
  <c r="E199" i="1"/>
  <c r="C199" i="1"/>
  <c r="DN198" i="1"/>
  <c r="DM198" i="1"/>
  <c r="DL198" i="1"/>
  <c r="DK198" i="1"/>
  <c r="DJ198" i="1"/>
  <c r="DI198" i="1"/>
  <c r="DH198" i="1"/>
  <c r="DG198" i="1"/>
  <c r="DF198" i="1"/>
  <c r="DE198" i="1"/>
  <c r="DD198" i="1"/>
  <c r="DC198" i="1"/>
  <c r="DB198" i="1"/>
  <c r="DA198" i="1"/>
  <c r="CZ198" i="1"/>
  <c r="CY198" i="1"/>
  <c r="CX198" i="1"/>
  <c r="CW198" i="1"/>
  <c r="CV198" i="1"/>
  <c r="CU198" i="1"/>
  <c r="CT198" i="1"/>
  <c r="CS198" i="1"/>
  <c r="CR198" i="1"/>
  <c r="CQ198" i="1"/>
  <c r="CP198" i="1"/>
  <c r="CO198" i="1"/>
  <c r="CN198" i="1"/>
  <c r="CM198" i="1"/>
  <c r="CI198" i="1"/>
  <c r="CH198" i="1"/>
  <c r="G198" i="1"/>
  <c r="F198" i="1"/>
  <c r="E198" i="1"/>
  <c r="C198" i="1"/>
  <c r="CJ198" i="1" s="1"/>
  <c r="DN197" i="1"/>
  <c r="DM197" i="1"/>
  <c r="DL197" i="1"/>
  <c r="DK197" i="1"/>
  <c r="DJ197" i="1"/>
  <c r="DI197" i="1"/>
  <c r="DH197" i="1"/>
  <c r="DG197" i="1"/>
  <c r="DF197" i="1"/>
  <c r="DE197" i="1"/>
  <c r="DD197" i="1"/>
  <c r="DC197" i="1"/>
  <c r="DB197" i="1"/>
  <c r="DA197" i="1"/>
  <c r="CZ197" i="1"/>
  <c r="CY197" i="1"/>
  <c r="CX197" i="1"/>
  <c r="CW197" i="1"/>
  <c r="CV197" i="1"/>
  <c r="CU197" i="1"/>
  <c r="CT197" i="1"/>
  <c r="CS197" i="1"/>
  <c r="CR197" i="1"/>
  <c r="CQ197" i="1"/>
  <c r="CP197" i="1"/>
  <c r="CO197" i="1"/>
  <c r="CN197" i="1"/>
  <c r="CM197" i="1"/>
  <c r="CJ197" i="1"/>
  <c r="CI197" i="1"/>
  <c r="CH197" i="1"/>
  <c r="G197" i="1"/>
  <c r="F197" i="1"/>
  <c r="E197" i="1"/>
  <c r="C197" i="1"/>
  <c r="DN196" i="1"/>
  <c r="DM196" i="1"/>
  <c r="DL196" i="1"/>
  <c r="DK196" i="1"/>
  <c r="DJ196" i="1"/>
  <c r="DI196" i="1"/>
  <c r="DH196" i="1"/>
  <c r="DG196" i="1"/>
  <c r="DF196" i="1"/>
  <c r="DE196" i="1"/>
  <c r="DD196" i="1"/>
  <c r="DC196" i="1"/>
  <c r="DB196" i="1"/>
  <c r="DA196" i="1"/>
  <c r="CZ196" i="1"/>
  <c r="CY196" i="1"/>
  <c r="CX196" i="1"/>
  <c r="CW196" i="1"/>
  <c r="CV196" i="1"/>
  <c r="CU196" i="1"/>
  <c r="CT196" i="1"/>
  <c r="CS196" i="1"/>
  <c r="CR196" i="1"/>
  <c r="CQ196" i="1"/>
  <c r="CP196" i="1"/>
  <c r="CO196" i="1"/>
  <c r="CN196" i="1"/>
  <c r="CM196" i="1"/>
  <c r="CJ196" i="1"/>
  <c r="CI196" i="1"/>
  <c r="CH196" i="1"/>
  <c r="G196" i="1"/>
  <c r="F196" i="1"/>
  <c r="E196" i="1"/>
  <c r="DN195" i="1"/>
  <c r="DM195" i="1"/>
  <c r="DL195" i="1"/>
  <c r="DK195" i="1"/>
  <c r="DJ195" i="1"/>
  <c r="DI195" i="1"/>
  <c r="DH195" i="1"/>
  <c r="DG195" i="1"/>
  <c r="DF195" i="1"/>
  <c r="DE195" i="1"/>
  <c r="DD195" i="1"/>
  <c r="DC195" i="1"/>
  <c r="DB195" i="1"/>
  <c r="DA195" i="1"/>
  <c r="CZ195" i="1"/>
  <c r="CY195" i="1"/>
  <c r="CX195" i="1"/>
  <c r="CW195" i="1"/>
  <c r="CV195" i="1"/>
  <c r="CU195" i="1"/>
  <c r="CT195" i="1"/>
  <c r="CS195" i="1"/>
  <c r="CR195" i="1"/>
  <c r="CQ195" i="1"/>
  <c r="CP195" i="1"/>
  <c r="CO195" i="1"/>
  <c r="CN195" i="1"/>
  <c r="CM195" i="1"/>
  <c r="CJ195" i="1"/>
  <c r="CI195" i="1"/>
  <c r="CH195" i="1"/>
  <c r="F195" i="1"/>
  <c r="E195" i="1"/>
  <c r="DN194" i="1"/>
  <c r="DM194" i="1"/>
  <c r="DL194" i="1"/>
  <c r="DK194" i="1"/>
  <c r="DJ194" i="1"/>
  <c r="DI194" i="1"/>
  <c r="DH194" i="1"/>
  <c r="DG194" i="1"/>
  <c r="DF194" i="1"/>
  <c r="DE194" i="1"/>
  <c r="DD194" i="1"/>
  <c r="DC194" i="1"/>
  <c r="DB194" i="1"/>
  <c r="DA194" i="1"/>
  <c r="CZ194" i="1"/>
  <c r="CY194" i="1"/>
  <c r="CX194" i="1"/>
  <c r="CW194" i="1"/>
  <c r="CV194" i="1"/>
  <c r="CU194" i="1"/>
  <c r="CT194" i="1"/>
  <c r="CS194" i="1"/>
  <c r="CR194" i="1"/>
  <c r="CQ194" i="1"/>
  <c r="CP194" i="1"/>
  <c r="CO194" i="1"/>
  <c r="CN194" i="1"/>
  <c r="CM194" i="1"/>
  <c r="CI194" i="1"/>
  <c r="CH194" i="1"/>
  <c r="G194" i="1"/>
  <c r="F194" i="1"/>
  <c r="E194" i="1"/>
  <c r="C194" i="1"/>
  <c r="CJ194" i="1" s="1"/>
  <c r="DN193" i="1"/>
  <c r="DM193" i="1"/>
  <c r="DL193" i="1"/>
  <c r="DK193" i="1"/>
  <c r="DJ193" i="1"/>
  <c r="DI193" i="1"/>
  <c r="DH193" i="1"/>
  <c r="DG193" i="1"/>
  <c r="DF193" i="1"/>
  <c r="DE193" i="1"/>
  <c r="DD193" i="1"/>
  <c r="DC193" i="1"/>
  <c r="DB193" i="1"/>
  <c r="DA193" i="1"/>
  <c r="CZ193" i="1"/>
  <c r="CY193" i="1"/>
  <c r="CX193" i="1"/>
  <c r="CW193" i="1"/>
  <c r="CV193" i="1"/>
  <c r="CU193" i="1"/>
  <c r="CT193" i="1"/>
  <c r="CS193" i="1"/>
  <c r="CR193" i="1"/>
  <c r="CQ193" i="1"/>
  <c r="CP193" i="1"/>
  <c r="CO193" i="1"/>
  <c r="CN193" i="1"/>
  <c r="CM193" i="1"/>
  <c r="CJ193" i="1"/>
  <c r="CI193" i="1"/>
  <c r="CH193" i="1"/>
  <c r="G193" i="1"/>
  <c r="F193" i="1"/>
  <c r="E193" i="1"/>
  <c r="C193" i="1"/>
  <c r="DN192" i="1"/>
  <c r="DM192" i="1"/>
  <c r="DL192" i="1"/>
  <c r="DK192" i="1"/>
  <c r="DJ192" i="1"/>
  <c r="DI192" i="1"/>
  <c r="DH192" i="1"/>
  <c r="DG192" i="1"/>
  <c r="DF192" i="1"/>
  <c r="DE192" i="1"/>
  <c r="DD192" i="1"/>
  <c r="DC192" i="1"/>
  <c r="DB192" i="1"/>
  <c r="DA192" i="1"/>
  <c r="CZ192" i="1"/>
  <c r="CY192" i="1"/>
  <c r="CX192" i="1"/>
  <c r="CW192" i="1"/>
  <c r="CV192" i="1"/>
  <c r="CU192" i="1"/>
  <c r="CT192" i="1"/>
  <c r="CS192" i="1"/>
  <c r="CR192" i="1"/>
  <c r="CQ192" i="1"/>
  <c r="CP192" i="1"/>
  <c r="CO192" i="1"/>
  <c r="CN192" i="1"/>
  <c r="CM192" i="1"/>
  <c r="CJ192" i="1"/>
  <c r="CI192" i="1"/>
  <c r="CH192" i="1"/>
  <c r="F192" i="1"/>
  <c r="E192" i="1"/>
  <c r="C192" i="1"/>
  <c r="DN191" i="1"/>
  <c r="DM191" i="1"/>
  <c r="DL191" i="1"/>
  <c r="DK191" i="1"/>
  <c r="DJ191" i="1"/>
  <c r="DI191" i="1"/>
  <c r="DH191" i="1"/>
  <c r="DG191" i="1"/>
  <c r="DF191" i="1"/>
  <c r="DE191" i="1"/>
  <c r="DD191" i="1"/>
  <c r="DC191" i="1"/>
  <c r="DB191" i="1"/>
  <c r="DA191" i="1"/>
  <c r="CZ191" i="1"/>
  <c r="CY191" i="1"/>
  <c r="CX191" i="1"/>
  <c r="CW191" i="1"/>
  <c r="CV191" i="1"/>
  <c r="CU191" i="1"/>
  <c r="CT191" i="1"/>
  <c r="CS191" i="1"/>
  <c r="CR191" i="1"/>
  <c r="CQ191" i="1"/>
  <c r="CP191" i="1"/>
  <c r="CO191" i="1"/>
  <c r="CN191" i="1"/>
  <c r="CM191" i="1"/>
  <c r="CI191" i="1"/>
  <c r="CH191" i="1"/>
  <c r="F191" i="1"/>
  <c r="E191" i="1"/>
  <c r="C191" i="1"/>
  <c r="CJ191" i="1" s="1"/>
  <c r="DN190" i="1"/>
  <c r="DM190" i="1"/>
  <c r="DL190" i="1"/>
  <c r="DK190" i="1"/>
  <c r="DJ190" i="1"/>
  <c r="DI190" i="1"/>
  <c r="DH190" i="1"/>
  <c r="DG190" i="1"/>
  <c r="DF190" i="1"/>
  <c r="DE190" i="1"/>
  <c r="DD190" i="1"/>
  <c r="DC190" i="1"/>
  <c r="DB190" i="1"/>
  <c r="DA190" i="1"/>
  <c r="CZ190" i="1"/>
  <c r="CY190" i="1"/>
  <c r="CX190" i="1"/>
  <c r="CW190" i="1"/>
  <c r="CV190" i="1"/>
  <c r="CU190" i="1"/>
  <c r="CT190" i="1"/>
  <c r="CS190" i="1"/>
  <c r="CR190" i="1"/>
  <c r="CQ190" i="1"/>
  <c r="CP190" i="1"/>
  <c r="CO190" i="1"/>
  <c r="CN190" i="1"/>
  <c r="CM190" i="1"/>
  <c r="CI190" i="1"/>
  <c r="CH190" i="1"/>
  <c r="F190" i="1"/>
  <c r="E190" i="1"/>
  <c r="C190" i="1"/>
  <c r="CJ190" i="1" s="1"/>
  <c r="DN189" i="1"/>
  <c r="DM189" i="1"/>
  <c r="DL189" i="1"/>
  <c r="DK189" i="1"/>
  <c r="DJ189" i="1"/>
  <c r="DI189" i="1"/>
  <c r="DH189" i="1"/>
  <c r="DG189" i="1"/>
  <c r="DF189" i="1"/>
  <c r="DE189" i="1"/>
  <c r="DD189" i="1"/>
  <c r="DC189" i="1"/>
  <c r="DB189" i="1"/>
  <c r="DA189" i="1"/>
  <c r="CZ189" i="1"/>
  <c r="CY189" i="1"/>
  <c r="CX189" i="1"/>
  <c r="CW189" i="1"/>
  <c r="CV189" i="1"/>
  <c r="CU189" i="1"/>
  <c r="CT189" i="1"/>
  <c r="CS189" i="1"/>
  <c r="CR189" i="1"/>
  <c r="CQ189" i="1"/>
  <c r="CP189" i="1"/>
  <c r="CO189" i="1"/>
  <c r="CN189" i="1"/>
  <c r="CM189" i="1"/>
  <c r="CI189" i="1"/>
  <c r="CH189" i="1"/>
  <c r="G189" i="1"/>
  <c r="F189" i="1"/>
  <c r="E189" i="1"/>
  <c r="C189" i="1"/>
  <c r="CJ189" i="1" s="1"/>
  <c r="DN188" i="1"/>
  <c r="DM188" i="1"/>
  <c r="DL188" i="1"/>
  <c r="DK188" i="1"/>
  <c r="DJ188" i="1"/>
  <c r="DI188" i="1"/>
  <c r="DH188" i="1"/>
  <c r="DG188" i="1"/>
  <c r="DF188" i="1"/>
  <c r="DE188" i="1"/>
  <c r="DD188" i="1"/>
  <c r="DC188" i="1"/>
  <c r="DB188" i="1"/>
  <c r="DA188" i="1"/>
  <c r="CZ188" i="1"/>
  <c r="CY188" i="1"/>
  <c r="CX188" i="1"/>
  <c r="CW188" i="1"/>
  <c r="CV188" i="1"/>
  <c r="CU188" i="1"/>
  <c r="CT188" i="1"/>
  <c r="CS188" i="1"/>
  <c r="CR188" i="1"/>
  <c r="CQ188" i="1"/>
  <c r="CP188" i="1"/>
  <c r="CO188" i="1"/>
  <c r="CN188" i="1"/>
  <c r="CM188" i="1"/>
  <c r="CJ188" i="1"/>
  <c r="CI188" i="1"/>
  <c r="CH188" i="1"/>
  <c r="F188" i="1"/>
  <c r="E188" i="1"/>
  <c r="C188" i="1"/>
  <c r="DN187" i="1"/>
  <c r="DM187" i="1"/>
  <c r="DL187" i="1"/>
  <c r="DK187" i="1"/>
  <c r="DJ187" i="1"/>
  <c r="DI187" i="1"/>
  <c r="DH187" i="1"/>
  <c r="DG187" i="1"/>
  <c r="DF187" i="1"/>
  <c r="DE187" i="1"/>
  <c r="DD187" i="1"/>
  <c r="DC187" i="1"/>
  <c r="DB187" i="1"/>
  <c r="DA187" i="1"/>
  <c r="CZ187" i="1"/>
  <c r="CY187" i="1"/>
  <c r="CX187" i="1"/>
  <c r="CW187" i="1"/>
  <c r="CV187" i="1"/>
  <c r="CU187" i="1"/>
  <c r="CT187" i="1"/>
  <c r="CS187" i="1"/>
  <c r="CR187" i="1"/>
  <c r="CQ187" i="1"/>
  <c r="CP187" i="1"/>
  <c r="CO187" i="1"/>
  <c r="CN187" i="1"/>
  <c r="CM187" i="1"/>
  <c r="CI187" i="1"/>
  <c r="CH187" i="1"/>
  <c r="F187" i="1"/>
  <c r="E187" i="1"/>
  <c r="C187" i="1"/>
  <c r="CJ187" i="1" s="1"/>
  <c r="DN186" i="1"/>
  <c r="DM186" i="1"/>
  <c r="DL186" i="1"/>
  <c r="DK186" i="1"/>
  <c r="DJ186" i="1"/>
  <c r="DI186" i="1"/>
  <c r="DH186" i="1"/>
  <c r="DG186" i="1"/>
  <c r="DF186" i="1"/>
  <c r="DE186" i="1"/>
  <c r="DD186" i="1"/>
  <c r="DC186" i="1"/>
  <c r="DB186" i="1"/>
  <c r="DA186" i="1"/>
  <c r="CZ186" i="1"/>
  <c r="CY186" i="1"/>
  <c r="CX186" i="1"/>
  <c r="CW186" i="1"/>
  <c r="CV186" i="1"/>
  <c r="CU186" i="1"/>
  <c r="CT186" i="1"/>
  <c r="CS186" i="1"/>
  <c r="CR186" i="1"/>
  <c r="CQ186" i="1"/>
  <c r="CP186" i="1"/>
  <c r="CO186" i="1"/>
  <c r="CN186" i="1"/>
  <c r="CM186" i="1"/>
  <c r="CJ186" i="1"/>
  <c r="CI186" i="1"/>
  <c r="CH186" i="1"/>
  <c r="F186" i="1"/>
  <c r="E186" i="1"/>
  <c r="C186" i="1"/>
  <c r="DN185" i="1"/>
  <c r="DM185" i="1"/>
  <c r="DL185" i="1"/>
  <c r="DK185" i="1"/>
  <c r="DJ185" i="1"/>
  <c r="DI185" i="1"/>
  <c r="DH185" i="1"/>
  <c r="DG185" i="1"/>
  <c r="DF185" i="1"/>
  <c r="DE185" i="1"/>
  <c r="DD185" i="1"/>
  <c r="DC185" i="1"/>
  <c r="DB185" i="1"/>
  <c r="DA185" i="1"/>
  <c r="CZ185" i="1"/>
  <c r="CY185" i="1"/>
  <c r="CX185" i="1"/>
  <c r="CW185" i="1"/>
  <c r="CV185" i="1"/>
  <c r="CU185" i="1"/>
  <c r="CT185" i="1"/>
  <c r="CS185" i="1"/>
  <c r="CR185" i="1"/>
  <c r="CQ185" i="1"/>
  <c r="CP185" i="1"/>
  <c r="CO185" i="1"/>
  <c r="CN185" i="1"/>
  <c r="CM185" i="1"/>
  <c r="CI185" i="1"/>
  <c r="CH185" i="1"/>
  <c r="G185" i="1"/>
  <c r="F185" i="1"/>
  <c r="E185" i="1"/>
  <c r="C185" i="1"/>
  <c r="CJ185" i="1" s="1"/>
  <c r="DN184" i="1"/>
  <c r="DM184" i="1"/>
  <c r="DL184" i="1"/>
  <c r="DK184" i="1"/>
  <c r="DJ184" i="1"/>
  <c r="DI184" i="1"/>
  <c r="DH184" i="1"/>
  <c r="DG184" i="1"/>
  <c r="DF184" i="1"/>
  <c r="DE184" i="1"/>
  <c r="DD184" i="1"/>
  <c r="DC184" i="1"/>
  <c r="DB184" i="1"/>
  <c r="DA184" i="1"/>
  <c r="CZ184" i="1"/>
  <c r="CY184" i="1"/>
  <c r="CX184" i="1"/>
  <c r="CW184" i="1"/>
  <c r="CV184" i="1"/>
  <c r="CU184" i="1"/>
  <c r="CT184" i="1"/>
  <c r="CS184" i="1"/>
  <c r="CR184" i="1"/>
  <c r="CQ184" i="1"/>
  <c r="CP184" i="1"/>
  <c r="CO184" i="1"/>
  <c r="CN184" i="1"/>
  <c r="CM184" i="1"/>
  <c r="CI184" i="1"/>
  <c r="CH184" i="1"/>
  <c r="F184" i="1"/>
  <c r="E184" i="1"/>
  <c r="C184" i="1"/>
  <c r="CJ184" i="1" s="1"/>
  <c r="DN183" i="1"/>
  <c r="DM183" i="1"/>
  <c r="DL183" i="1"/>
  <c r="DK183" i="1"/>
  <c r="DJ183" i="1"/>
  <c r="DI183" i="1"/>
  <c r="DH183" i="1"/>
  <c r="DG183" i="1"/>
  <c r="DF183" i="1"/>
  <c r="DE183" i="1"/>
  <c r="DD183" i="1"/>
  <c r="DC183" i="1"/>
  <c r="DB183" i="1"/>
  <c r="DA183" i="1"/>
  <c r="CZ183" i="1"/>
  <c r="CY183" i="1"/>
  <c r="CX183" i="1"/>
  <c r="CW183" i="1"/>
  <c r="CV183" i="1"/>
  <c r="CU183" i="1"/>
  <c r="CT183" i="1"/>
  <c r="CS183" i="1"/>
  <c r="CR183" i="1"/>
  <c r="CQ183" i="1"/>
  <c r="CP183" i="1"/>
  <c r="CO183" i="1"/>
  <c r="CN183" i="1"/>
  <c r="CM183" i="1"/>
  <c r="CJ183" i="1"/>
  <c r="CI183" i="1"/>
  <c r="CH183" i="1"/>
  <c r="G183" i="1"/>
  <c r="F183" i="1"/>
  <c r="E183" i="1"/>
  <c r="C183" i="1"/>
  <c r="DN182" i="1"/>
  <c r="DM182" i="1"/>
  <c r="DL182" i="1"/>
  <c r="DK182" i="1"/>
  <c r="DJ182" i="1"/>
  <c r="DI182" i="1"/>
  <c r="DH182" i="1"/>
  <c r="DG182" i="1"/>
  <c r="DF182" i="1"/>
  <c r="DE182" i="1"/>
  <c r="DD182" i="1"/>
  <c r="DC182" i="1"/>
  <c r="DB182" i="1"/>
  <c r="DA182" i="1"/>
  <c r="CZ182" i="1"/>
  <c r="CY182" i="1"/>
  <c r="CX182" i="1"/>
  <c r="CW182" i="1"/>
  <c r="CV182" i="1"/>
  <c r="CU182" i="1"/>
  <c r="CT182" i="1"/>
  <c r="CS182" i="1"/>
  <c r="CR182" i="1"/>
  <c r="CQ182" i="1"/>
  <c r="CP182" i="1"/>
  <c r="CO182" i="1"/>
  <c r="CN182" i="1"/>
  <c r="CM182" i="1"/>
  <c r="CI182" i="1"/>
  <c r="CH182" i="1"/>
  <c r="G182" i="1"/>
  <c r="F182" i="1"/>
  <c r="E182" i="1"/>
  <c r="C182" i="1"/>
  <c r="CJ182" i="1" s="1"/>
  <c r="DN181" i="1"/>
  <c r="DM181" i="1"/>
  <c r="DL181" i="1"/>
  <c r="DK181" i="1"/>
  <c r="DJ181" i="1"/>
  <c r="DI181" i="1"/>
  <c r="DH181" i="1"/>
  <c r="DG181" i="1"/>
  <c r="DF181" i="1"/>
  <c r="DE181" i="1"/>
  <c r="DD181" i="1"/>
  <c r="DC181" i="1"/>
  <c r="DB181" i="1"/>
  <c r="DA181" i="1"/>
  <c r="CZ181" i="1"/>
  <c r="CY181" i="1"/>
  <c r="CX181" i="1"/>
  <c r="CW181" i="1"/>
  <c r="CV181" i="1"/>
  <c r="CU181" i="1"/>
  <c r="CT181" i="1"/>
  <c r="CS181" i="1"/>
  <c r="CR181" i="1"/>
  <c r="CQ181" i="1"/>
  <c r="CP181" i="1"/>
  <c r="CO181" i="1"/>
  <c r="CN181" i="1"/>
  <c r="CM181" i="1"/>
  <c r="CI181" i="1"/>
  <c r="CH181" i="1"/>
  <c r="G181" i="1"/>
  <c r="F181" i="1"/>
  <c r="E181" i="1"/>
  <c r="C181" i="1"/>
  <c r="CJ181" i="1" s="1"/>
  <c r="DN180" i="1"/>
  <c r="DM180" i="1"/>
  <c r="DL180" i="1"/>
  <c r="DK180" i="1"/>
  <c r="DJ180" i="1"/>
  <c r="DI180" i="1"/>
  <c r="DH180" i="1"/>
  <c r="DG180" i="1"/>
  <c r="DF180" i="1"/>
  <c r="DE180" i="1"/>
  <c r="DD180" i="1"/>
  <c r="DC180" i="1"/>
  <c r="DB180" i="1"/>
  <c r="DA180" i="1"/>
  <c r="CZ180" i="1"/>
  <c r="CY180" i="1"/>
  <c r="CX180" i="1"/>
  <c r="CW180" i="1"/>
  <c r="CV180" i="1"/>
  <c r="CU180" i="1"/>
  <c r="CT180" i="1"/>
  <c r="CS180" i="1"/>
  <c r="CR180" i="1"/>
  <c r="CQ180" i="1"/>
  <c r="CP180" i="1"/>
  <c r="CO180" i="1"/>
  <c r="CN180" i="1"/>
  <c r="CM180" i="1"/>
  <c r="CJ180" i="1"/>
  <c r="CI180" i="1"/>
  <c r="CH180" i="1"/>
  <c r="F180" i="1"/>
  <c r="E180" i="1"/>
  <c r="C180" i="1"/>
  <c r="DN179" i="1"/>
  <c r="DM179" i="1"/>
  <c r="DL179" i="1"/>
  <c r="DK179" i="1"/>
  <c r="DJ179" i="1"/>
  <c r="DI179" i="1"/>
  <c r="DH179" i="1"/>
  <c r="DG179" i="1"/>
  <c r="DF179" i="1"/>
  <c r="DE179" i="1"/>
  <c r="DD179" i="1"/>
  <c r="DC179" i="1"/>
  <c r="DB179" i="1"/>
  <c r="DA179" i="1"/>
  <c r="CZ179" i="1"/>
  <c r="CY179" i="1"/>
  <c r="CX179" i="1"/>
  <c r="CW179" i="1"/>
  <c r="CV179" i="1"/>
  <c r="CU179" i="1"/>
  <c r="CT179" i="1"/>
  <c r="CS179" i="1"/>
  <c r="CR179" i="1"/>
  <c r="CQ179" i="1"/>
  <c r="CP179" i="1"/>
  <c r="CO179" i="1"/>
  <c r="CN179" i="1"/>
  <c r="CM179" i="1"/>
  <c r="CI179" i="1"/>
  <c r="CH179" i="1"/>
  <c r="G179" i="1"/>
  <c r="F179" i="1"/>
  <c r="E179" i="1"/>
  <c r="C179" i="1"/>
  <c r="CJ179" i="1" s="1"/>
  <c r="DN178" i="1"/>
  <c r="DM178" i="1"/>
  <c r="DL178" i="1"/>
  <c r="DK178" i="1"/>
  <c r="DJ178" i="1"/>
  <c r="DI178" i="1"/>
  <c r="DH178" i="1"/>
  <c r="DG178" i="1"/>
  <c r="DF178" i="1"/>
  <c r="DE178" i="1"/>
  <c r="DD178" i="1"/>
  <c r="DC178" i="1"/>
  <c r="DB178" i="1"/>
  <c r="DA178" i="1"/>
  <c r="CZ178" i="1"/>
  <c r="CY178" i="1"/>
  <c r="CX178" i="1"/>
  <c r="CW178" i="1"/>
  <c r="CV178" i="1"/>
  <c r="CU178" i="1"/>
  <c r="CT178" i="1"/>
  <c r="CS178" i="1"/>
  <c r="CR178" i="1"/>
  <c r="CQ178" i="1"/>
  <c r="CP178" i="1"/>
  <c r="CO178" i="1"/>
  <c r="CN178" i="1"/>
  <c r="CM178" i="1"/>
  <c r="CI178" i="1"/>
  <c r="CH178" i="1"/>
  <c r="F178" i="1"/>
  <c r="E178" i="1"/>
  <c r="C178" i="1"/>
  <c r="CJ178" i="1" s="1"/>
  <c r="DN177" i="1"/>
  <c r="DM177" i="1"/>
  <c r="DL177" i="1"/>
  <c r="DK177" i="1"/>
  <c r="DJ177" i="1"/>
  <c r="DI177" i="1"/>
  <c r="DH177" i="1"/>
  <c r="DG177" i="1"/>
  <c r="DF177" i="1"/>
  <c r="DE177" i="1"/>
  <c r="DD177" i="1"/>
  <c r="DC177" i="1"/>
  <c r="DB177" i="1"/>
  <c r="DA177" i="1"/>
  <c r="CZ177" i="1"/>
  <c r="CY177" i="1"/>
  <c r="CX177" i="1"/>
  <c r="CW177" i="1"/>
  <c r="CV177" i="1"/>
  <c r="CU177" i="1"/>
  <c r="CT177" i="1"/>
  <c r="CS177" i="1"/>
  <c r="CR177" i="1"/>
  <c r="CQ177" i="1"/>
  <c r="CP177" i="1"/>
  <c r="CO177" i="1"/>
  <c r="CN177" i="1"/>
  <c r="CM177" i="1"/>
  <c r="CJ177" i="1"/>
  <c r="CI177" i="1"/>
  <c r="CH177" i="1"/>
  <c r="G177" i="1"/>
  <c r="F177" i="1"/>
  <c r="E177" i="1"/>
  <c r="C177" i="1"/>
  <c r="DN176" i="1"/>
  <c r="DM176" i="1"/>
  <c r="DL176" i="1"/>
  <c r="DK176" i="1"/>
  <c r="DJ176" i="1"/>
  <c r="DI176" i="1"/>
  <c r="DH176" i="1"/>
  <c r="DG176" i="1"/>
  <c r="DF176" i="1"/>
  <c r="DE176" i="1"/>
  <c r="DD176" i="1"/>
  <c r="DC176" i="1"/>
  <c r="DB176" i="1"/>
  <c r="DA176" i="1"/>
  <c r="CZ176" i="1"/>
  <c r="CY176" i="1"/>
  <c r="CX176" i="1"/>
  <c r="CW176" i="1"/>
  <c r="CV176" i="1"/>
  <c r="CU176" i="1"/>
  <c r="CT176" i="1"/>
  <c r="CS176" i="1"/>
  <c r="CR176" i="1"/>
  <c r="CQ176" i="1"/>
  <c r="CP176" i="1"/>
  <c r="CO176" i="1"/>
  <c r="CN176" i="1"/>
  <c r="CM176" i="1"/>
  <c r="CI176" i="1"/>
  <c r="CH176" i="1"/>
  <c r="G176" i="1"/>
  <c r="F176" i="1"/>
  <c r="E176" i="1"/>
  <c r="C176" i="1"/>
  <c r="CJ176" i="1" s="1"/>
  <c r="DN175" i="1"/>
  <c r="DM175" i="1"/>
  <c r="DL175" i="1"/>
  <c r="DK175" i="1"/>
  <c r="DJ175" i="1"/>
  <c r="DI175" i="1"/>
  <c r="DH175" i="1"/>
  <c r="DG175" i="1"/>
  <c r="DF175" i="1"/>
  <c r="DE175" i="1"/>
  <c r="DD175" i="1"/>
  <c r="DC175" i="1"/>
  <c r="DB175" i="1"/>
  <c r="DA175" i="1"/>
  <c r="CZ175" i="1"/>
  <c r="CY175" i="1"/>
  <c r="CX175" i="1"/>
  <c r="CW175" i="1"/>
  <c r="CV175" i="1"/>
  <c r="CU175" i="1"/>
  <c r="CT175" i="1"/>
  <c r="CS175" i="1"/>
  <c r="CR175" i="1"/>
  <c r="CQ175" i="1"/>
  <c r="CP175" i="1"/>
  <c r="CO175" i="1"/>
  <c r="CN175" i="1"/>
  <c r="CM175" i="1"/>
  <c r="CI175" i="1"/>
  <c r="CH175" i="1"/>
  <c r="G175" i="1"/>
  <c r="F175" i="1"/>
  <c r="E175" i="1"/>
  <c r="C175" i="1"/>
  <c r="CJ175" i="1" s="1"/>
  <c r="DN174" i="1"/>
  <c r="DM174" i="1"/>
  <c r="DL174" i="1"/>
  <c r="DK174" i="1"/>
  <c r="DJ174" i="1"/>
  <c r="DI174" i="1"/>
  <c r="DH174" i="1"/>
  <c r="DG174" i="1"/>
  <c r="DF174" i="1"/>
  <c r="DE174" i="1"/>
  <c r="DD174" i="1"/>
  <c r="DC174" i="1"/>
  <c r="DB174" i="1"/>
  <c r="DA174" i="1"/>
  <c r="CZ174" i="1"/>
  <c r="CY174" i="1"/>
  <c r="CX174" i="1"/>
  <c r="CW174" i="1"/>
  <c r="CV174" i="1"/>
  <c r="CU174" i="1"/>
  <c r="CT174" i="1"/>
  <c r="CS174" i="1"/>
  <c r="CR174" i="1"/>
  <c r="CQ174" i="1"/>
  <c r="CP174" i="1"/>
  <c r="CO174" i="1"/>
  <c r="CN174" i="1"/>
  <c r="CM174" i="1"/>
  <c r="CJ174" i="1"/>
  <c r="CI174" i="1"/>
  <c r="CH174" i="1"/>
  <c r="F174" i="1"/>
  <c r="E174" i="1"/>
  <c r="C174" i="1"/>
  <c r="DN173" i="1"/>
  <c r="DM173" i="1"/>
  <c r="DL173" i="1"/>
  <c r="DK173" i="1"/>
  <c r="DJ173" i="1"/>
  <c r="DI173" i="1"/>
  <c r="DH173" i="1"/>
  <c r="DG173" i="1"/>
  <c r="DF173" i="1"/>
  <c r="DE173" i="1"/>
  <c r="DD173" i="1"/>
  <c r="DC173" i="1"/>
  <c r="DB173" i="1"/>
  <c r="DA173" i="1"/>
  <c r="CZ173" i="1"/>
  <c r="CY173" i="1"/>
  <c r="CX173" i="1"/>
  <c r="CW173" i="1"/>
  <c r="CV173" i="1"/>
  <c r="CU173" i="1"/>
  <c r="CT173" i="1"/>
  <c r="CS173" i="1"/>
  <c r="CR173" i="1"/>
  <c r="CQ173" i="1"/>
  <c r="CP173" i="1"/>
  <c r="CO173" i="1"/>
  <c r="CN173" i="1"/>
  <c r="CM173" i="1"/>
  <c r="CI173" i="1"/>
  <c r="CH173" i="1"/>
  <c r="G173" i="1"/>
  <c r="F173" i="1"/>
  <c r="E173" i="1"/>
  <c r="C173" i="1"/>
  <c r="CJ173" i="1" s="1"/>
  <c r="DN172" i="1"/>
  <c r="DM172" i="1"/>
  <c r="DL172" i="1"/>
  <c r="DK172" i="1"/>
  <c r="DJ172" i="1"/>
  <c r="DI172" i="1"/>
  <c r="DH172" i="1"/>
  <c r="DG172" i="1"/>
  <c r="DF172" i="1"/>
  <c r="DE172" i="1"/>
  <c r="DD172" i="1"/>
  <c r="DC172" i="1"/>
  <c r="DB172" i="1"/>
  <c r="DA172" i="1"/>
  <c r="CZ172" i="1"/>
  <c r="CY172" i="1"/>
  <c r="CX172" i="1"/>
  <c r="CW172" i="1"/>
  <c r="CV172" i="1"/>
  <c r="CU172" i="1"/>
  <c r="CT172" i="1"/>
  <c r="CS172" i="1"/>
  <c r="CR172" i="1"/>
  <c r="CQ172" i="1"/>
  <c r="CP172" i="1"/>
  <c r="CO172" i="1"/>
  <c r="CN172" i="1"/>
  <c r="CM172" i="1"/>
  <c r="CI172" i="1"/>
  <c r="CH172" i="1"/>
  <c r="F172" i="1"/>
  <c r="E172" i="1"/>
  <c r="C172" i="1"/>
  <c r="CJ172" i="1" s="1"/>
  <c r="DN171" i="1"/>
  <c r="DM171" i="1"/>
  <c r="DL171" i="1"/>
  <c r="DK171" i="1"/>
  <c r="DJ171" i="1"/>
  <c r="DI171" i="1"/>
  <c r="DH171" i="1"/>
  <c r="DG171" i="1"/>
  <c r="DF171" i="1"/>
  <c r="DE171" i="1"/>
  <c r="DD171" i="1"/>
  <c r="DC171" i="1"/>
  <c r="DB171" i="1"/>
  <c r="DA171" i="1"/>
  <c r="CZ171" i="1"/>
  <c r="CY171" i="1"/>
  <c r="CX171" i="1"/>
  <c r="CW171" i="1"/>
  <c r="CV171" i="1"/>
  <c r="CU171" i="1"/>
  <c r="CT171" i="1"/>
  <c r="CS171" i="1"/>
  <c r="CR171" i="1"/>
  <c r="CQ171" i="1"/>
  <c r="CP171" i="1"/>
  <c r="CO171" i="1"/>
  <c r="CN171" i="1"/>
  <c r="CM171" i="1"/>
  <c r="CJ171" i="1"/>
  <c r="CI171" i="1"/>
  <c r="CH171" i="1"/>
  <c r="G171" i="1"/>
  <c r="F171" i="1"/>
  <c r="E171" i="1"/>
  <c r="C171" i="1"/>
  <c r="DN170" i="1"/>
  <c r="DM170" i="1"/>
  <c r="DL170" i="1"/>
  <c r="DK170" i="1"/>
  <c r="DJ170" i="1"/>
  <c r="DI170" i="1"/>
  <c r="DH170" i="1"/>
  <c r="DG170" i="1"/>
  <c r="DF170" i="1"/>
  <c r="DE170" i="1"/>
  <c r="DD170" i="1"/>
  <c r="DC170" i="1"/>
  <c r="DB170" i="1"/>
  <c r="DA170" i="1"/>
  <c r="CZ170" i="1"/>
  <c r="CY170" i="1"/>
  <c r="CX170" i="1"/>
  <c r="CW170" i="1"/>
  <c r="CV170" i="1"/>
  <c r="CU170" i="1"/>
  <c r="CT170" i="1"/>
  <c r="CS170" i="1"/>
  <c r="CR170" i="1"/>
  <c r="CQ170" i="1"/>
  <c r="CP170" i="1"/>
  <c r="CO170" i="1"/>
  <c r="CN170" i="1"/>
  <c r="CM170" i="1"/>
  <c r="CJ170" i="1"/>
  <c r="CI170" i="1"/>
  <c r="CH170" i="1"/>
  <c r="F170" i="1"/>
  <c r="E170" i="1"/>
  <c r="C170" i="1"/>
  <c r="DN169" i="1"/>
  <c r="DM169" i="1"/>
  <c r="DL169" i="1"/>
  <c r="DK169" i="1"/>
  <c r="DJ169" i="1"/>
  <c r="DI169" i="1"/>
  <c r="DH169" i="1"/>
  <c r="DG169" i="1"/>
  <c r="DF169" i="1"/>
  <c r="DE169" i="1"/>
  <c r="DD169" i="1"/>
  <c r="DC169" i="1"/>
  <c r="DB169" i="1"/>
  <c r="DA169" i="1"/>
  <c r="CZ169" i="1"/>
  <c r="CY169" i="1"/>
  <c r="CX169" i="1"/>
  <c r="CW169" i="1"/>
  <c r="CV169" i="1"/>
  <c r="CU169" i="1"/>
  <c r="CT169" i="1"/>
  <c r="CS169" i="1"/>
  <c r="CR169" i="1"/>
  <c r="CQ169" i="1"/>
  <c r="CP169" i="1"/>
  <c r="CO169" i="1"/>
  <c r="CN169" i="1"/>
  <c r="CM169" i="1"/>
  <c r="CI169" i="1"/>
  <c r="CH169" i="1"/>
  <c r="G169" i="1"/>
  <c r="F169" i="1"/>
  <c r="E169" i="1"/>
  <c r="C169" i="1"/>
  <c r="CJ169" i="1" s="1"/>
  <c r="DN168" i="1"/>
  <c r="DM168" i="1"/>
  <c r="DL168" i="1"/>
  <c r="DK168" i="1"/>
  <c r="DJ168" i="1"/>
  <c r="DI168" i="1"/>
  <c r="DH168" i="1"/>
  <c r="DG168" i="1"/>
  <c r="DF168" i="1"/>
  <c r="DE168" i="1"/>
  <c r="DD168" i="1"/>
  <c r="DC168" i="1"/>
  <c r="DB168" i="1"/>
  <c r="DA168" i="1"/>
  <c r="CZ168" i="1"/>
  <c r="CY168" i="1"/>
  <c r="CX168" i="1"/>
  <c r="CW168" i="1"/>
  <c r="CV168" i="1"/>
  <c r="CU168" i="1"/>
  <c r="CT168" i="1"/>
  <c r="CS168" i="1"/>
  <c r="CR168" i="1"/>
  <c r="CQ168" i="1"/>
  <c r="CP168" i="1"/>
  <c r="CO168" i="1"/>
  <c r="CN168" i="1"/>
  <c r="CM168" i="1"/>
  <c r="CI168" i="1"/>
  <c r="CH168" i="1"/>
  <c r="F168" i="1"/>
  <c r="E168" i="1"/>
  <c r="C168" i="1"/>
  <c r="CJ168" i="1" s="1"/>
  <c r="DN167" i="1"/>
  <c r="DM167" i="1"/>
  <c r="DL167" i="1"/>
  <c r="DK167" i="1"/>
  <c r="DJ167" i="1"/>
  <c r="DI167" i="1"/>
  <c r="DH167" i="1"/>
  <c r="DG167" i="1"/>
  <c r="DF167" i="1"/>
  <c r="DE167" i="1"/>
  <c r="DD167" i="1"/>
  <c r="DC167" i="1"/>
  <c r="DB167" i="1"/>
  <c r="DA167" i="1"/>
  <c r="CZ167" i="1"/>
  <c r="CY167" i="1"/>
  <c r="CX167" i="1"/>
  <c r="CW167" i="1"/>
  <c r="CV167" i="1"/>
  <c r="CU167" i="1"/>
  <c r="CT167" i="1"/>
  <c r="CS167" i="1"/>
  <c r="CR167" i="1"/>
  <c r="CQ167" i="1"/>
  <c r="CP167" i="1"/>
  <c r="CO167" i="1"/>
  <c r="CN167" i="1"/>
  <c r="CM167" i="1"/>
  <c r="CI167" i="1"/>
  <c r="CH167" i="1"/>
  <c r="G167" i="1"/>
  <c r="F167" i="1"/>
  <c r="E167" i="1"/>
  <c r="C167" i="1"/>
  <c r="CJ167" i="1" s="1"/>
  <c r="DN166" i="1"/>
  <c r="DM166" i="1"/>
  <c r="DL166" i="1"/>
  <c r="DK166" i="1"/>
  <c r="DJ166" i="1"/>
  <c r="DI166" i="1"/>
  <c r="DH166" i="1"/>
  <c r="DG166" i="1"/>
  <c r="DF166" i="1"/>
  <c r="DE166" i="1"/>
  <c r="DD166" i="1"/>
  <c r="DC166" i="1"/>
  <c r="DB166" i="1"/>
  <c r="DA166" i="1"/>
  <c r="CZ166" i="1"/>
  <c r="CY166" i="1"/>
  <c r="CX166" i="1"/>
  <c r="CW166" i="1"/>
  <c r="CV166" i="1"/>
  <c r="CU166" i="1"/>
  <c r="CT166" i="1"/>
  <c r="CS166" i="1"/>
  <c r="CR166" i="1"/>
  <c r="CQ166" i="1"/>
  <c r="CP166" i="1"/>
  <c r="CO166" i="1"/>
  <c r="CN166" i="1"/>
  <c r="CM166" i="1"/>
  <c r="CI166" i="1"/>
  <c r="CH166" i="1"/>
  <c r="G166" i="1"/>
  <c r="F166" i="1"/>
  <c r="E166" i="1"/>
  <c r="C166" i="1"/>
  <c r="CJ166" i="1" s="1"/>
  <c r="DN165" i="1"/>
  <c r="DM165" i="1"/>
  <c r="DL165" i="1"/>
  <c r="DK165" i="1"/>
  <c r="DJ165" i="1"/>
  <c r="DI165" i="1"/>
  <c r="DH165" i="1"/>
  <c r="DG165" i="1"/>
  <c r="DF165" i="1"/>
  <c r="DE165" i="1"/>
  <c r="DD165" i="1"/>
  <c r="DC165" i="1"/>
  <c r="DB165" i="1"/>
  <c r="DA165" i="1"/>
  <c r="CZ165" i="1"/>
  <c r="CY165" i="1"/>
  <c r="CX165" i="1"/>
  <c r="CW165" i="1"/>
  <c r="CV165" i="1"/>
  <c r="CU165" i="1"/>
  <c r="CT165" i="1"/>
  <c r="CS165" i="1"/>
  <c r="CR165" i="1"/>
  <c r="CQ165" i="1"/>
  <c r="CP165" i="1"/>
  <c r="CO165" i="1"/>
  <c r="CN165" i="1"/>
  <c r="CM165" i="1"/>
  <c r="CI165" i="1"/>
  <c r="CH165" i="1"/>
  <c r="F165" i="1"/>
  <c r="E165" i="1"/>
  <c r="C165" i="1"/>
  <c r="CJ165" i="1" s="1"/>
  <c r="DN164" i="1"/>
  <c r="DM164" i="1"/>
  <c r="DL164" i="1"/>
  <c r="DK164" i="1"/>
  <c r="DJ164" i="1"/>
  <c r="DI164" i="1"/>
  <c r="DH164" i="1"/>
  <c r="DG164" i="1"/>
  <c r="DF164" i="1"/>
  <c r="DE164" i="1"/>
  <c r="DD164" i="1"/>
  <c r="DC164" i="1"/>
  <c r="DB164" i="1"/>
  <c r="DA164" i="1"/>
  <c r="CZ164" i="1"/>
  <c r="CY164" i="1"/>
  <c r="CX164" i="1"/>
  <c r="CW164" i="1"/>
  <c r="CV164" i="1"/>
  <c r="CU164" i="1"/>
  <c r="CT164" i="1"/>
  <c r="CS164" i="1"/>
  <c r="CR164" i="1"/>
  <c r="CQ164" i="1"/>
  <c r="CP164" i="1"/>
  <c r="CO164" i="1"/>
  <c r="CN164" i="1"/>
  <c r="CM164" i="1"/>
  <c r="CI164" i="1"/>
  <c r="CH164" i="1"/>
  <c r="G164" i="1"/>
  <c r="F164" i="1"/>
  <c r="E164" i="1"/>
  <c r="C164" i="1"/>
  <c r="CJ164" i="1" s="1"/>
  <c r="DN163" i="1"/>
  <c r="DM163" i="1"/>
  <c r="DL163" i="1"/>
  <c r="DK163" i="1"/>
  <c r="DJ163" i="1"/>
  <c r="DI163" i="1"/>
  <c r="DH163" i="1"/>
  <c r="DG163" i="1"/>
  <c r="DF163" i="1"/>
  <c r="DE163" i="1"/>
  <c r="DD163" i="1"/>
  <c r="DC163" i="1"/>
  <c r="DB163" i="1"/>
  <c r="DA163" i="1"/>
  <c r="CZ163" i="1"/>
  <c r="CY163" i="1"/>
  <c r="CX163" i="1"/>
  <c r="CW163" i="1"/>
  <c r="CV163" i="1"/>
  <c r="CU163" i="1"/>
  <c r="CT163" i="1"/>
  <c r="CS163" i="1"/>
  <c r="CR163" i="1"/>
  <c r="CQ163" i="1"/>
  <c r="CP163" i="1"/>
  <c r="CO163" i="1"/>
  <c r="CN163" i="1"/>
  <c r="CM163" i="1"/>
  <c r="CJ163" i="1"/>
  <c r="CI163" i="1"/>
  <c r="CH163" i="1"/>
  <c r="F163" i="1"/>
  <c r="E163" i="1"/>
  <c r="C163" i="1"/>
  <c r="DN162" i="1"/>
  <c r="DM162" i="1"/>
  <c r="DL162" i="1"/>
  <c r="DK162" i="1"/>
  <c r="DJ162" i="1"/>
  <c r="DI162" i="1"/>
  <c r="DH162" i="1"/>
  <c r="DG162" i="1"/>
  <c r="DF162" i="1"/>
  <c r="DE162" i="1"/>
  <c r="DD162" i="1"/>
  <c r="DC162" i="1"/>
  <c r="DB162" i="1"/>
  <c r="DA162" i="1"/>
  <c r="CZ162" i="1"/>
  <c r="CY162" i="1"/>
  <c r="CX162" i="1"/>
  <c r="CW162" i="1"/>
  <c r="CV162" i="1"/>
  <c r="CU162" i="1"/>
  <c r="CT162" i="1"/>
  <c r="CS162" i="1"/>
  <c r="CR162" i="1"/>
  <c r="CQ162" i="1"/>
  <c r="CP162" i="1"/>
  <c r="CO162" i="1"/>
  <c r="CN162" i="1"/>
  <c r="CM162" i="1"/>
  <c r="CI162" i="1"/>
  <c r="CH162" i="1"/>
  <c r="G162" i="1"/>
  <c r="F162" i="1"/>
  <c r="E162" i="1"/>
  <c r="C162" i="1"/>
  <c r="CJ162" i="1" s="1"/>
  <c r="DN161" i="1"/>
  <c r="DM161" i="1"/>
  <c r="DL161" i="1"/>
  <c r="DK161" i="1"/>
  <c r="DJ161" i="1"/>
  <c r="DI161" i="1"/>
  <c r="DH161" i="1"/>
  <c r="DG161" i="1"/>
  <c r="DF161" i="1"/>
  <c r="DE161" i="1"/>
  <c r="DD161" i="1"/>
  <c r="DC161" i="1"/>
  <c r="DB161" i="1"/>
  <c r="DA161" i="1"/>
  <c r="CZ161" i="1"/>
  <c r="CY161" i="1"/>
  <c r="CX161" i="1"/>
  <c r="CW161" i="1"/>
  <c r="CV161" i="1"/>
  <c r="CU161" i="1"/>
  <c r="CT161" i="1"/>
  <c r="CS161" i="1"/>
  <c r="CR161" i="1"/>
  <c r="CQ161" i="1"/>
  <c r="CP161" i="1"/>
  <c r="CO161" i="1"/>
  <c r="CN161" i="1"/>
  <c r="CM161" i="1"/>
  <c r="CJ161" i="1"/>
  <c r="CI161" i="1"/>
  <c r="CH161" i="1"/>
  <c r="F161" i="1"/>
  <c r="E161" i="1"/>
  <c r="C161" i="1"/>
  <c r="DN160" i="1"/>
  <c r="DM160" i="1"/>
  <c r="DL160" i="1"/>
  <c r="DK160" i="1"/>
  <c r="DJ160" i="1"/>
  <c r="DI160" i="1"/>
  <c r="DH160" i="1"/>
  <c r="DG160" i="1"/>
  <c r="DF160" i="1"/>
  <c r="DE160" i="1"/>
  <c r="DD160" i="1"/>
  <c r="DC160" i="1"/>
  <c r="DB160" i="1"/>
  <c r="DA160" i="1"/>
  <c r="CZ160" i="1"/>
  <c r="CY160" i="1"/>
  <c r="CX160" i="1"/>
  <c r="CW160" i="1"/>
  <c r="CV160" i="1"/>
  <c r="CU160" i="1"/>
  <c r="CT160" i="1"/>
  <c r="CS160" i="1"/>
  <c r="CR160" i="1"/>
  <c r="CQ160" i="1"/>
  <c r="CP160" i="1"/>
  <c r="CO160" i="1"/>
  <c r="CN160" i="1"/>
  <c r="CM160" i="1"/>
  <c r="CJ160" i="1"/>
  <c r="CI160" i="1"/>
  <c r="CH160" i="1"/>
  <c r="G160" i="1"/>
  <c r="F160" i="1"/>
  <c r="E160" i="1"/>
  <c r="C160" i="1"/>
  <c r="DN159" i="1"/>
  <c r="DM159" i="1"/>
  <c r="DL159" i="1"/>
  <c r="DK159" i="1"/>
  <c r="DJ159" i="1"/>
  <c r="DI159" i="1"/>
  <c r="DH159" i="1"/>
  <c r="DG159" i="1"/>
  <c r="DF159" i="1"/>
  <c r="DE159" i="1"/>
  <c r="DD159" i="1"/>
  <c r="DC159" i="1"/>
  <c r="DB159" i="1"/>
  <c r="DA159" i="1"/>
  <c r="CZ159" i="1"/>
  <c r="CY159" i="1"/>
  <c r="CX159" i="1"/>
  <c r="CW159" i="1"/>
  <c r="CV159" i="1"/>
  <c r="CU159" i="1"/>
  <c r="CT159" i="1"/>
  <c r="CS159" i="1"/>
  <c r="CR159" i="1"/>
  <c r="CQ159" i="1"/>
  <c r="CP159" i="1"/>
  <c r="CO159" i="1"/>
  <c r="CN159" i="1"/>
  <c r="CM159" i="1"/>
  <c r="CI159" i="1"/>
  <c r="CH159" i="1"/>
  <c r="G159" i="1"/>
  <c r="F159" i="1"/>
  <c r="E159" i="1"/>
  <c r="C159" i="1"/>
  <c r="CJ159" i="1" s="1"/>
  <c r="DN158" i="1"/>
  <c r="DM158" i="1"/>
  <c r="DL158" i="1"/>
  <c r="DK158" i="1"/>
  <c r="DJ158" i="1"/>
  <c r="DI158" i="1"/>
  <c r="DH158" i="1"/>
  <c r="DG158" i="1"/>
  <c r="DF158" i="1"/>
  <c r="DE158" i="1"/>
  <c r="DD158" i="1"/>
  <c r="DC158" i="1"/>
  <c r="DB158" i="1"/>
  <c r="DA158" i="1"/>
  <c r="CZ158" i="1"/>
  <c r="CY158" i="1"/>
  <c r="CX158" i="1"/>
  <c r="CW158" i="1"/>
  <c r="CV158" i="1"/>
  <c r="CU158" i="1"/>
  <c r="CT158" i="1"/>
  <c r="CS158" i="1"/>
  <c r="CR158" i="1"/>
  <c r="CQ158" i="1"/>
  <c r="CP158" i="1"/>
  <c r="CO158" i="1"/>
  <c r="CN158" i="1"/>
  <c r="CM158" i="1"/>
  <c r="CJ158" i="1"/>
  <c r="CI158" i="1"/>
  <c r="CH158" i="1"/>
  <c r="F158" i="1"/>
  <c r="E158" i="1"/>
  <c r="C158" i="1"/>
  <c r="DN157" i="1"/>
  <c r="DM157" i="1"/>
  <c r="DL157" i="1"/>
  <c r="DK157" i="1"/>
  <c r="DJ157" i="1"/>
  <c r="DI157" i="1"/>
  <c r="DH157" i="1"/>
  <c r="DG157" i="1"/>
  <c r="DF157" i="1"/>
  <c r="DE157" i="1"/>
  <c r="DD157" i="1"/>
  <c r="DC157" i="1"/>
  <c r="DB157" i="1"/>
  <c r="DA157" i="1"/>
  <c r="CZ157" i="1"/>
  <c r="CY157" i="1"/>
  <c r="CX157" i="1"/>
  <c r="CW157" i="1"/>
  <c r="CV157" i="1"/>
  <c r="CU157" i="1"/>
  <c r="CT157" i="1"/>
  <c r="CS157" i="1"/>
  <c r="CR157" i="1"/>
  <c r="CQ157" i="1"/>
  <c r="CP157" i="1"/>
  <c r="CO157" i="1"/>
  <c r="CN157" i="1"/>
  <c r="CM157" i="1"/>
  <c r="CJ157" i="1"/>
  <c r="CI157" i="1"/>
  <c r="CH157" i="1"/>
  <c r="G157" i="1"/>
  <c r="F157" i="1"/>
  <c r="E157" i="1"/>
  <c r="C157" i="1"/>
  <c r="DN156" i="1"/>
  <c r="DM156" i="1"/>
  <c r="DL156" i="1"/>
  <c r="DK156" i="1"/>
  <c r="DJ156" i="1"/>
  <c r="DI156" i="1"/>
  <c r="DH156" i="1"/>
  <c r="DG156" i="1"/>
  <c r="DF156" i="1"/>
  <c r="DE156" i="1"/>
  <c r="DD156" i="1"/>
  <c r="DC156" i="1"/>
  <c r="DB156" i="1"/>
  <c r="DA156" i="1"/>
  <c r="CZ156" i="1"/>
  <c r="CY156" i="1"/>
  <c r="CX156" i="1"/>
  <c r="CW156" i="1"/>
  <c r="CV156" i="1"/>
  <c r="CU156" i="1"/>
  <c r="CT156" i="1"/>
  <c r="CS156" i="1"/>
  <c r="CR156" i="1"/>
  <c r="CQ156" i="1"/>
  <c r="CP156" i="1"/>
  <c r="CO156" i="1"/>
  <c r="CN156" i="1"/>
  <c r="CM156" i="1"/>
  <c r="CI156" i="1"/>
  <c r="CH156" i="1"/>
  <c r="G156" i="1"/>
  <c r="F156" i="1"/>
  <c r="E156" i="1"/>
  <c r="C156" i="1"/>
  <c r="CJ156" i="1" s="1"/>
  <c r="DN155" i="1"/>
  <c r="DM155" i="1"/>
  <c r="DL155" i="1"/>
  <c r="DK155" i="1"/>
  <c r="DJ155" i="1"/>
  <c r="DI155" i="1"/>
  <c r="DH155" i="1"/>
  <c r="DG155" i="1"/>
  <c r="DF155" i="1"/>
  <c r="DE155" i="1"/>
  <c r="DD155" i="1"/>
  <c r="DC155" i="1"/>
  <c r="DB155" i="1"/>
  <c r="DA155" i="1"/>
  <c r="CZ155" i="1"/>
  <c r="CY155" i="1"/>
  <c r="CX155" i="1"/>
  <c r="CW155" i="1"/>
  <c r="CV155" i="1"/>
  <c r="CU155" i="1"/>
  <c r="CT155" i="1"/>
  <c r="CS155" i="1"/>
  <c r="CR155" i="1"/>
  <c r="CQ155" i="1"/>
  <c r="CP155" i="1"/>
  <c r="CO155" i="1"/>
  <c r="CN155" i="1"/>
  <c r="CM155" i="1"/>
  <c r="CJ155" i="1"/>
  <c r="CI155" i="1"/>
  <c r="CH155" i="1"/>
  <c r="F155" i="1"/>
  <c r="E155" i="1"/>
  <c r="C155" i="1"/>
  <c r="DN154" i="1"/>
  <c r="DM154" i="1"/>
  <c r="DL154" i="1"/>
  <c r="DK154" i="1"/>
  <c r="DJ154" i="1"/>
  <c r="DI154" i="1"/>
  <c r="DH154" i="1"/>
  <c r="DG154" i="1"/>
  <c r="DF154" i="1"/>
  <c r="DE154" i="1"/>
  <c r="DD154" i="1"/>
  <c r="DC154" i="1"/>
  <c r="DB154" i="1"/>
  <c r="DA154" i="1"/>
  <c r="CZ154" i="1"/>
  <c r="CY154" i="1"/>
  <c r="CX154" i="1"/>
  <c r="CW154" i="1"/>
  <c r="CV154" i="1"/>
  <c r="CU154" i="1"/>
  <c r="CT154" i="1"/>
  <c r="CS154" i="1"/>
  <c r="CR154" i="1"/>
  <c r="CQ154" i="1"/>
  <c r="CP154" i="1"/>
  <c r="CO154" i="1"/>
  <c r="CN154" i="1"/>
  <c r="CM154" i="1"/>
  <c r="CJ154" i="1"/>
  <c r="CI154" i="1"/>
  <c r="CH154" i="1"/>
  <c r="G154" i="1"/>
  <c r="F154" i="1"/>
  <c r="E154" i="1"/>
  <c r="C154" i="1"/>
  <c r="DN153" i="1"/>
  <c r="DM153" i="1"/>
  <c r="DL153" i="1"/>
  <c r="DK153" i="1"/>
  <c r="DJ153" i="1"/>
  <c r="DI153" i="1"/>
  <c r="DH153" i="1"/>
  <c r="DG153" i="1"/>
  <c r="DF153" i="1"/>
  <c r="DE153" i="1"/>
  <c r="DD153" i="1"/>
  <c r="DC153" i="1"/>
  <c r="DB153" i="1"/>
  <c r="DA153" i="1"/>
  <c r="CZ153" i="1"/>
  <c r="CY153" i="1"/>
  <c r="CX153" i="1"/>
  <c r="CW153" i="1"/>
  <c r="CV153" i="1"/>
  <c r="CU153" i="1"/>
  <c r="CT153" i="1"/>
  <c r="CS153" i="1"/>
  <c r="CR153" i="1"/>
  <c r="CQ153" i="1"/>
  <c r="CP153" i="1"/>
  <c r="CO153" i="1"/>
  <c r="CN153" i="1"/>
  <c r="CM153" i="1"/>
  <c r="CI153" i="1"/>
  <c r="CH153" i="1"/>
  <c r="F153" i="1"/>
  <c r="E153" i="1"/>
  <c r="C153" i="1"/>
  <c r="CJ153" i="1" s="1"/>
  <c r="DN152" i="1"/>
  <c r="DM152" i="1"/>
  <c r="DL152" i="1"/>
  <c r="DK152" i="1"/>
  <c r="DJ152" i="1"/>
  <c r="DI152" i="1"/>
  <c r="DH152" i="1"/>
  <c r="DG152" i="1"/>
  <c r="DF152" i="1"/>
  <c r="DE152" i="1"/>
  <c r="DD152" i="1"/>
  <c r="DC152" i="1"/>
  <c r="DB152" i="1"/>
  <c r="DA152" i="1"/>
  <c r="CZ152" i="1"/>
  <c r="CY152" i="1"/>
  <c r="CX152" i="1"/>
  <c r="CW152" i="1"/>
  <c r="CV152" i="1"/>
  <c r="CU152" i="1"/>
  <c r="CT152" i="1"/>
  <c r="CS152" i="1"/>
  <c r="CR152" i="1"/>
  <c r="CQ152" i="1"/>
  <c r="CP152" i="1"/>
  <c r="CO152" i="1"/>
  <c r="CN152" i="1"/>
  <c r="CM152" i="1"/>
  <c r="CJ152" i="1"/>
  <c r="CI152" i="1"/>
  <c r="CH152" i="1"/>
  <c r="F152" i="1"/>
  <c r="E152" i="1"/>
  <c r="C152" i="1"/>
  <c r="DN151" i="1"/>
  <c r="DM151" i="1"/>
  <c r="DL151" i="1"/>
  <c r="DK151" i="1"/>
  <c r="DJ151" i="1"/>
  <c r="DI151" i="1"/>
  <c r="DH151" i="1"/>
  <c r="DG151" i="1"/>
  <c r="DF151" i="1"/>
  <c r="DE151" i="1"/>
  <c r="DD151" i="1"/>
  <c r="DC151" i="1"/>
  <c r="DB151" i="1"/>
  <c r="DA151" i="1"/>
  <c r="CZ151" i="1"/>
  <c r="CY151" i="1"/>
  <c r="CX151" i="1"/>
  <c r="CW151" i="1"/>
  <c r="CV151" i="1"/>
  <c r="CU151" i="1"/>
  <c r="CT151" i="1"/>
  <c r="CS151" i="1"/>
  <c r="CR151" i="1"/>
  <c r="CQ151" i="1"/>
  <c r="CP151" i="1"/>
  <c r="CO151" i="1"/>
  <c r="CN151" i="1"/>
  <c r="CM151" i="1"/>
  <c r="CI151" i="1"/>
  <c r="CH151" i="1"/>
  <c r="G151" i="1"/>
  <c r="F151" i="1"/>
  <c r="E151" i="1"/>
  <c r="C151" i="1"/>
  <c r="CJ151" i="1" s="1"/>
  <c r="DN150" i="1"/>
  <c r="DM150" i="1"/>
  <c r="DL150" i="1"/>
  <c r="DK150" i="1"/>
  <c r="DJ150" i="1"/>
  <c r="DI150" i="1"/>
  <c r="DH150" i="1"/>
  <c r="DG150" i="1"/>
  <c r="DF150" i="1"/>
  <c r="DE150" i="1"/>
  <c r="DD150" i="1"/>
  <c r="DC150" i="1"/>
  <c r="DB150" i="1"/>
  <c r="DA150" i="1"/>
  <c r="CZ150" i="1"/>
  <c r="CY150" i="1"/>
  <c r="CX150" i="1"/>
  <c r="CW150" i="1"/>
  <c r="CV150" i="1"/>
  <c r="CU150" i="1"/>
  <c r="CT150" i="1"/>
  <c r="CS150" i="1"/>
  <c r="CR150" i="1"/>
  <c r="CQ150" i="1"/>
  <c r="CP150" i="1"/>
  <c r="CO150" i="1"/>
  <c r="CN150" i="1"/>
  <c r="CM150" i="1"/>
  <c r="CI150" i="1"/>
  <c r="CH150" i="1"/>
  <c r="F150" i="1"/>
  <c r="E150" i="1"/>
  <c r="C150" i="1"/>
  <c r="CJ150" i="1" s="1"/>
  <c r="DN149" i="1"/>
  <c r="DM149" i="1"/>
  <c r="DL149" i="1"/>
  <c r="DK149" i="1"/>
  <c r="DJ149" i="1"/>
  <c r="DI149" i="1"/>
  <c r="DH149" i="1"/>
  <c r="DG149" i="1"/>
  <c r="DF149" i="1"/>
  <c r="DE149" i="1"/>
  <c r="DD149" i="1"/>
  <c r="DC149" i="1"/>
  <c r="DB149" i="1"/>
  <c r="DA149" i="1"/>
  <c r="CZ149" i="1"/>
  <c r="CY149" i="1"/>
  <c r="CX149" i="1"/>
  <c r="CW149" i="1"/>
  <c r="CV149" i="1"/>
  <c r="CU149" i="1"/>
  <c r="CT149" i="1"/>
  <c r="CS149" i="1"/>
  <c r="CR149" i="1"/>
  <c r="CQ149" i="1"/>
  <c r="CP149" i="1"/>
  <c r="CO149" i="1"/>
  <c r="CN149" i="1"/>
  <c r="CM149" i="1"/>
  <c r="CI149" i="1"/>
  <c r="CH149" i="1"/>
  <c r="F149" i="1"/>
  <c r="E149" i="1"/>
  <c r="C149" i="1"/>
  <c r="CJ149" i="1" s="1"/>
  <c r="DN148" i="1"/>
  <c r="DM148" i="1"/>
  <c r="DL148" i="1"/>
  <c r="DK148" i="1"/>
  <c r="DJ148" i="1"/>
  <c r="DI148" i="1"/>
  <c r="DH148" i="1"/>
  <c r="DG148" i="1"/>
  <c r="DF148" i="1"/>
  <c r="DE148" i="1"/>
  <c r="DD148" i="1"/>
  <c r="DC148" i="1"/>
  <c r="DB148" i="1"/>
  <c r="DA148" i="1"/>
  <c r="CZ148" i="1"/>
  <c r="CY148" i="1"/>
  <c r="CX148" i="1"/>
  <c r="CW148" i="1"/>
  <c r="CV148" i="1"/>
  <c r="CU148" i="1"/>
  <c r="CT148" i="1"/>
  <c r="CS148" i="1"/>
  <c r="CR148" i="1"/>
  <c r="CQ148" i="1"/>
  <c r="CP148" i="1"/>
  <c r="CO148" i="1"/>
  <c r="CN148" i="1"/>
  <c r="CM148" i="1"/>
  <c r="CI148" i="1"/>
  <c r="CH148" i="1"/>
  <c r="G148" i="1"/>
  <c r="F148" i="1"/>
  <c r="E148" i="1"/>
  <c r="C148" i="1"/>
  <c r="CJ148" i="1" s="1"/>
  <c r="DN147" i="1"/>
  <c r="DM147" i="1"/>
  <c r="DL147" i="1"/>
  <c r="DK147" i="1"/>
  <c r="DJ147" i="1"/>
  <c r="DI147" i="1"/>
  <c r="DH147" i="1"/>
  <c r="DG147" i="1"/>
  <c r="DF147" i="1"/>
  <c r="DE147" i="1"/>
  <c r="DD147" i="1"/>
  <c r="DC147" i="1"/>
  <c r="DB147" i="1"/>
  <c r="DA147" i="1"/>
  <c r="CZ147" i="1"/>
  <c r="CY147" i="1"/>
  <c r="CX147" i="1"/>
  <c r="CW147" i="1"/>
  <c r="CV147" i="1"/>
  <c r="CU147" i="1"/>
  <c r="CT147" i="1"/>
  <c r="CS147" i="1"/>
  <c r="CR147" i="1"/>
  <c r="CQ147" i="1"/>
  <c r="CP147" i="1"/>
  <c r="CO147" i="1"/>
  <c r="CN147" i="1"/>
  <c r="CM147" i="1"/>
  <c r="CJ147" i="1"/>
  <c r="CI147" i="1"/>
  <c r="CH147" i="1"/>
  <c r="F147" i="1"/>
  <c r="E147" i="1"/>
  <c r="C147" i="1"/>
  <c r="DN146" i="1"/>
  <c r="DM146" i="1"/>
  <c r="DL146" i="1"/>
  <c r="DK146" i="1"/>
  <c r="DJ146" i="1"/>
  <c r="DI146" i="1"/>
  <c r="DH146" i="1"/>
  <c r="DG146" i="1"/>
  <c r="DF146" i="1"/>
  <c r="DE146" i="1"/>
  <c r="DD146" i="1"/>
  <c r="DC146" i="1"/>
  <c r="DB146" i="1"/>
  <c r="DA146" i="1"/>
  <c r="CZ146" i="1"/>
  <c r="CY146" i="1"/>
  <c r="CX146" i="1"/>
  <c r="CW146" i="1"/>
  <c r="CV146" i="1"/>
  <c r="CU146" i="1"/>
  <c r="CT146" i="1"/>
  <c r="CS146" i="1"/>
  <c r="CR146" i="1"/>
  <c r="CQ146" i="1"/>
  <c r="CP146" i="1"/>
  <c r="CO146" i="1"/>
  <c r="CN146" i="1"/>
  <c r="CM146" i="1"/>
  <c r="CI146" i="1"/>
  <c r="CH146" i="1"/>
  <c r="G146" i="1"/>
  <c r="F146" i="1"/>
  <c r="E146" i="1"/>
  <c r="C146" i="1"/>
  <c r="CJ146" i="1" s="1"/>
  <c r="DN145" i="1"/>
  <c r="DM145" i="1"/>
  <c r="DL145" i="1"/>
  <c r="DK145" i="1"/>
  <c r="DJ145" i="1"/>
  <c r="DI145" i="1"/>
  <c r="DH145" i="1"/>
  <c r="DG145" i="1"/>
  <c r="DF145" i="1"/>
  <c r="DE145" i="1"/>
  <c r="DD145" i="1"/>
  <c r="DC145" i="1"/>
  <c r="DB145" i="1"/>
  <c r="DA145" i="1"/>
  <c r="CZ145" i="1"/>
  <c r="CY145" i="1"/>
  <c r="CX145" i="1"/>
  <c r="CW145" i="1"/>
  <c r="CV145" i="1"/>
  <c r="CU145" i="1"/>
  <c r="CT145" i="1"/>
  <c r="CS145" i="1"/>
  <c r="CR145" i="1"/>
  <c r="CQ145" i="1"/>
  <c r="CP145" i="1"/>
  <c r="CO145" i="1"/>
  <c r="CN145" i="1"/>
  <c r="CM145" i="1"/>
  <c r="CI145" i="1"/>
  <c r="CH145" i="1"/>
  <c r="G145" i="1"/>
  <c r="F145" i="1"/>
  <c r="E145" i="1"/>
  <c r="C145" i="1"/>
  <c r="CJ145" i="1" s="1"/>
  <c r="DN144" i="1"/>
  <c r="DM144" i="1"/>
  <c r="DL144" i="1"/>
  <c r="DK144" i="1"/>
  <c r="DJ144" i="1"/>
  <c r="DI144" i="1"/>
  <c r="DH144" i="1"/>
  <c r="DG144" i="1"/>
  <c r="DF144" i="1"/>
  <c r="DE144" i="1"/>
  <c r="DD144" i="1"/>
  <c r="DC144" i="1"/>
  <c r="DB144" i="1"/>
  <c r="DA144" i="1"/>
  <c r="CZ144" i="1"/>
  <c r="CY144" i="1"/>
  <c r="CX144" i="1"/>
  <c r="CW144" i="1"/>
  <c r="CV144" i="1"/>
  <c r="CU144" i="1"/>
  <c r="CT144" i="1"/>
  <c r="CS144" i="1"/>
  <c r="CR144" i="1"/>
  <c r="CQ144" i="1"/>
  <c r="CP144" i="1"/>
  <c r="CO144" i="1"/>
  <c r="CN144" i="1"/>
  <c r="CM144" i="1"/>
  <c r="CI144" i="1"/>
  <c r="CH144" i="1"/>
  <c r="G144" i="1"/>
  <c r="F144" i="1"/>
  <c r="E144" i="1"/>
  <c r="C144" i="1"/>
  <c r="CJ144" i="1" s="1"/>
  <c r="DN143" i="1"/>
  <c r="DM143" i="1"/>
  <c r="DL143" i="1"/>
  <c r="DK143" i="1"/>
  <c r="DJ143" i="1"/>
  <c r="DI143" i="1"/>
  <c r="DH143" i="1"/>
  <c r="DG143" i="1"/>
  <c r="DF143" i="1"/>
  <c r="DE143" i="1"/>
  <c r="DD143" i="1"/>
  <c r="DC143" i="1"/>
  <c r="DB143" i="1"/>
  <c r="DA143" i="1"/>
  <c r="CZ143" i="1"/>
  <c r="CY143" i="1"/>
  <c r="CX143" i="1"/>
  <c r="CW143" i="1"/>
  <c r="CV143" i="1"/>
  <c r="CU143" i="1"/>
  <c r="CT143" i="1"/>
  <c r="CS143" i="1"/>
  <c r="CR143" i="1"/>
  <c r="CQ143" i="1"/>
  <c r="CP143" i="1"/>
  <c r="CO143" i="1"/>
  <c r="CN143" i="1"/>
  <c r="CM143" i="1"/>
  <c r="CI143" i="1"/>
  <c r="CH143" i="1"/>
  <c r="F143" i="1"/>
  <c r="E143" i="1"/>
  <c r="C143" i="1"/>
  <c r="CJ143" i="1" s="1"/>
  <c r="DN142" i="1"/>
  <c r="DM142" i="1"/>
  <c r="DL142" i="1"/>
  <c r="DK142" i="1"/>
  <c r="DJ142" i="1"/>
  <c r="DI142" i="1"/>
  <c r="DH142" i="1"/>
  <c r="DG142" i="1"/>
  <c r="DF142" i="1"/>
  <c r="DE142" i="1"/>
  <c r="DD142" i="1"/>
  <c r="DC142" i="1"/>
  <c r="DB142" i="1"/>
  <c r="DA142" i="1"/>
  <c r="CZ142" i="1"/>
  <c r="CY142" i="1"/>
  <c r="CX142" i="1"/>
  <c r="CW142" i="1"/>
  <c r="CV142" i="1"/>
  <c r="CU142" i="1"/>
  <c r="CT142" i="1"/>
  <c r="CS142" i="1"/>
  <c r="CR142" i="1"/>
  <c r="CQ142" i="1"/>
  <c r="CP142" i="1"/>
  <c r="CO142" i="1"/>
  <c r="CN142" i="1"/>
  <c r="CM142" i="1"/>
  <c r="CI142" i="1"/>
  <c r="CH142" i="1"/>
  <c r="G142" i="1"/>
  <c r="F142" i="1"/>
  <c r="E142" i="1"/>
  <c r="C142" i="1"/>
  <c r="CJ142" i="1" s="1"/>
  <c r="DN141" i="1"/>
  <c r="DM141" i="1"/>
  <c r="DL141" i="1"/>
  <c r="DK141" i="1"/>
  <c r="DJ141" i="1"/>
  <c r="DI141" i="1"/>
  <c r="DH141" i="1"/>
  <c r="DG141" i="1"/>
  <c r="DF141" i="1"/>
  <c r="DE141" i="1"/>
  <c r="DD141" i="1"/>
  <c r="DC141" i="1"/>
  <c r="DB141" i="1"/>
  <c r="DA141" i="1"/>
  <c r="CZ141" i="1"/>
  <c r="CY141" i="1"/>
  <c r="CX141" i="1"/>
  <c r="CW141" i="1"/>
  <c r="CV141" i="1"/>
  <c r="CU141" i="1"/>
  <c r="CT141" i="1"/>
  <c r="CS141" i="1"/>
  <c r="CR141" i="1"/>
  <c r="CQ141" i="1"/>
  <c r="CP141" i="1"/>
  <c r="CO141" i="1"/>
  <c r="CN141" i="1"/>
  <c r="CM141" i="1"/>
  <c r="CI141" i="1"/>
  <c r="CH141" i="1"/>
  <c r="G141" i="1"/>
  <c r="F141" i="1"/>
  <c r="E141" i="1"/>
  <c r="C141" i="1"/>
  <c r="CJ141" i="1" s="1"/>
  <c r="DN140" i="1"/>
  <c r="DM140" i="1"/>
  <c r="DL140" i="1"/>
  <c r="DK140" i="1"/>
  <c r="DJ140" i="1"/>
  <c r="DI140" i="1"/>
  <c r="DH140" i="1"/>
  <c r="DG140" i="1"/>
  <c r="DF140" i="1"/>
  <c r="DE140" i="1"/>
  <c r="DD140" i="1"/>
  <c r="DC140" i="1"/>
  <c r="DB140" i="1"/>
  <c r="DA140" i="1"/>
  <c r="CZ140" i="1"/>
  <c r="CY140" i="1"/>
  <c r="CX140" i="1"/>
  <c r="CW140" i="1"/>
  <c r="CV140" i="1"/>
  <c r="CU140" i="1"/>
  <c r="CT140" i="1"/>
  <c r="CS140" i="1"/>
  <c r="CR140" i="1"/>
  <c r="CQ140" i="1"/>
  <c r="CP140" i="1"/>
  <c r="CO140" i="1"/>
  <c r="CN140" i="1"/>
  <c r="CM140" i="1"/>
  <c r="CI140" i="1"/>
  <c r="CH140" i="1"/>
  <c r="F140" i="1"/>
  <c r="E140" i="1"/>
  <c r="C140" i="1"/>
  <c r="CJ140" i="1" s="1"/>
  <c r="DN139" i="1"/>
  <c r="DM139" i="1"/>
  <c r="DL139" i="1"/>
  <c r="DK139" i="1"/>
  <c r="DJ139" i="1"/>
  <c r="DI139" i="1"/>
  <c r="DH139" i="1"/>
  <c r="DG139" i="1"/>
  <c r="DF139" i="1"/>
  <c r="DE139" i="1"/>
  <c r="DD139" i="1"/>
  <c r="DC139" i="1"/>
  <c r="DB139" i="1"/>
  <c r="DA139" i="1"/>
  <c r="CZ139" i="1"/>
  <c r="CY139" i="1"/>
  <c r="CX139" i="1"/>
  <c r="CW139" i="1"/>
  <c r="CV139" i="1"/>
  <c r="CU139" i="1"/>
  <c r="CT139" i="1"/>
  <c r="CS139" i="1"/>
  <c r="CR139" i="1"/>
  <c r="CQ139" i="1"/>
  <c r="CP139" i="1"/>
  <c r="CO139" i="1"/>
  <c r="CN139" i="1"/>
  <c r="CM139" i="1"/>
  <c r="CJ139" i="1"/>
  <c r="CI139" i="1"/>
  <c r="CH139" i="1"/>
  <c r="F139" i="1"/>
  <c r="E139" i="1"/>
  <c r="C139" i="1"/>
  <c r="DN138" i="1"/>
  <c r="DM138" i="1"/>
  <c r="DL138" i="1"/>
  <c r="DK138" i="1"/>
  <c r="DJ138" i="1"/>
  <c r="DI138" i="1"/>
  <c r="DH138" i="1"/>
  <c r="DG138" i="1"/>
  <c r="DF138" i="1"/>
  <c r="DE138" i="1"/>
  <c r="DD138" i="1"/>
  <c r="DC138" i="1"/>
  <c r="DB138" i="1"/>
  <c r="DA138" i="1"/>
  <c r="CZ138" i="1"/>
  <c r="CY138" i="1"/>
  <c r="CX138" i="1"/>
  <c r="CW138" i="1"/>
  <c r="CV138" i="1"/>
  <c r="CU138" i="1"/>
  <c r="CT138" i="1"/>
  <c r="CS138" i="1"/>
  <c r="CR138" i="1"/>
  <c r="CQ138" i="1"/>
  <c r="CP138" i="1"/>
  <c r="CO138" i="1"/>
  <c r="CN138" i="1"/>
  <c r="CM138" i="1"/>
  <c r="CJ138" i="1"/>
  <c r="CI138" i="1"/>
  <c r="CH138" i="1"/>
  <c r="G138" i="1"/>
  <c r="F138" i="1"/>
  <c r="E138" i="1"/>
  <c r="C138" i="1"/>
  <c r="DN137" i="1"/>
  <c r="DM137" i="1"/>
  <c r="DL137" i="1"/>
  <c r="DK137" i="1"/>
  <c r="DJ137" i="1"/>
  <c r="DI137" i="1"/>
  <c r="DH137" i="1"/>
  <c r="DG137" i="1"/>
  <c r="DF137" i="1"/>
  <c r="DE137" i="1"/>
  <c r="DD137" i="1"/>
  <c r="DC137" i="1"/>
  <c r="DB137" i="1"/>
  <c r="DA137" i="1"/>
  <c r="CZ137" i="1"/>
  <c r="CY137" i="1"/>
  <c r="CX137" i="1"/>
  <c r="CW137" i="1"/>
  <c r="CV137" i="1"/>
  <c r="CU137" i="1"/>
  <c r="CT137" i="1"/>
  <c r="CS137" i="1"/>
  <c r="CR137" i="1"/>
  <c r="CQ137" i="1"/>
  <c r="CP137" i="1"/>
  <c r="CO137" i="1"/>
  <c r="CN137" i="1"/>
  <c r="CM137" i="1"/>
  <c r="CI137" i="1"/>
  <c r="CH137" i="1"/>
  <c r="G137" i="1"/>
  <c r="F137" i="1"/>
  <c r="E137" i="1"/>
  <c r="C137" i="1"/>
  <c r="CJ137" i="1" s="1"/>
  <c r="DN136" i="1"/>
  <c r="DM136" i="1"/>
  <c r="DL136" i="1"/>
  <c r="DK136" i="1"/>
  <c r="DJ136" i="1"/>
  <c r="DI136" i="1"/>
  <c r="DH136" i="1"/>
  <c r="DG136" i="1"/>
  <c r="DF136" i="1"/>
  <c r="DE136" i="1"/>
  <c r="DD136" i="1"/>
  <c r="DC136" i="1"/>
  <c r="DB136" i="1"/>
  <c r="DA136" i="1"/>
  <c r="CZ136" i="1"/>
  <c r="CY136" i="1"/>
  <c r="CX136" i="1"/>
  <c r="CW136" i="1"/>
  <c r="CV136" i="1"/>
  <c r="CU136" i="1"/>
  <c r="CT136" i="1"/>
  <c r="CS136" i="1"/>
  <c r="CR136" i="1"/>
  <c r="CQ136" i="1"/>
  <c r="CP136" i="1"/>
  <c r="CO136" i="1"/>
  <c r="CN136" i="1"/>
  <c r="CM136" i="1"/>
  <c r="CJ136" i="1"/>
  <c r="CI136" i="1"/>
  <c r="CH136" i="1"/>
  <c r="F136" i="1"/>
  <c r="E136" i="1"/>
  <c r="C136" i="1"/>
  <c r="DN135" i="1"/>
  <c r="DM135" i="1"/>
  <c r="DL135" i="1"/>
  <c r="DK135" i="1"/>
  <c r="DJ135" i="1"/>
  <c r="DI135" i="1"/>
  <c r="DH135" i="1"/>
  <c r="DG135" i="1"/>
  <c r="DF135" i="1"/>
  <c r="DE135" i="1"/>
  <c r="DD135" i="1"/>
  <c r="DC135" i="1"/>
  <c r="DB135" i="1"/>
  <c r="DA135" i="1"/>
  <c r="CZ135" i="1"/>
  <c r="CY135" i="1"/>
  <c r="CX135" i="1"/>
  <c r="CW135" i="1"/>
  <c r="CV135" i="1"/>
  <c r="CU135" i="1"/>
  <c r="CT135" i="1"/>
  <c r="CS135" i="1"/>
  <c r="CR135" i="1"/>
  <c r="CQ135" i="1"/>
  <c r="CP135" i="1"/>
  <c r="CO135" i="1"/>
  <c r="CN135" i="1"/>
  <c r="CM135" i="1"/>
  <c r="CJ135" i="1"/>
  <c r="CI135" i="1"/>
  <c r="CH135" i="1"/>
  <c r="G135" i="1"/>
  <c r="F135" i="1"/>
  <c r="E135" i="1"/>
  <c r="C135" i="1"/>
  <c r="DN134" i="1"/>
  <c r="DM134" i="1"/>
  <c r="DL134" i="1"/>
  <c r="DK134" i="1"/>
  <c r="DJ134" i="1"/>
  <c r="DI134" i="1"/>
  <c r="DH134" i="1"/>
  <c r="DG134" i="1"/>
  <c r="DF134" i="1"/>
  <c r="DE134" i="1"/>
  <c r="DD134" i="1"/>
  <c r="DC134" i="1"/>
  <c r="DB134" i="1"/>
  <c r="DA134" i="1"/>
  <c r="CZ134" i="1"/>
  <c r="CY134" i="1"/>
  <c r="CX134" i="1"/>
  <c r="CW134" i="1"/>
  <c r="CV134" i="1"/>
  <c r="CU134" i="1"/>
  <c r="CT134" i="1"/>
  <c r="CS134" i="1"/>
  <c r="CR134" i="1"/>
  <c r="CQ134" i="1"/>
  <c r="CP134" i="1"/>
  <c r="CO134" i="1"/>
  <c r="CN134" i="1"/>
  <c r="CM134" i="1"/>
  <c r="CI134" i="1"/>
  <c r="CH134" i="1"/>
  <c r="G134" i="1"/>
  <c r="F134" i="1"/>
  <c r="E134" i="1"/>
  <c r="C134" i="1"/>
  <c r="CJ134" i="1" s="1"/>
  <c r="DN133" i="1"/>
  <c r="DM133" i="1"/>
  <c r="DL133" i="1"/>
  <c r="DK133" i="1"/>
  <c r="DJ133" i="1"/>
  <c r="DI133" i="1"/>
  <c r="DH133" i="1"/>
  <c r="DG133" i="1"/>
  <c r="DF133" i="1"/>
  <c r="DE133" i="1"/>
  <c r="DD133" i="1"/>
  <c r="DC133" i="1"/>
  <c r="DB133" i="1"/>
  <c r="DA133" i="1"/>
  <c r="CZ133" i="1"/>
  <c r="CY133" i="1"/>
  <c r="CX133" i="1"/>
  <c r="CW133" i="1"/>
  <c r="CV133" i="1"/>
  <c r="CU133" i="1"/>
  <c r="CT133" i="1"/>
  <c r="CS133" i="1"/>
  <c r="CR133" i="1"/>
  <c r="CQ133" i="1"/>
  <c r="CP133" i="1"/>
  <c r="CO133" i="1"/>
  <c r="CN133" i="1"/>
  <c r="CM133" i="1"/>
  <c r="CI133" i="1"/>
  <c r="CH133" i="1"/>
  <c r="G133" i="1"/>
  <c r="F133" i="1"/>
  <c r="E133" i="1"/>
  <c r="C133" i="1"/>
  <c r="CJ133" i="1" s="1"/>
  <c r="DN132" i="1"/>
  <c r="DM132" i="1"/>
  <c r="DL132" i="1"/>
  <c r="DK132" i="1"/>
  <c r="DJ132" i="1"/>
  <c r="DI132" i="1"/>
  <c r="DH132" i="1"/>
  <c r="DG132" i="1"/>
  <c r="DF132" i="1"/>
  <c r="DE132" i="1"/>
  <c r="DD132" i="1"/>
  <c r="DC132" i="1"/>
  <c r="DB132" i="1"/>
  <c r="DA132" i="1"/>
  <c r="CZ132" i="1"/>
  <c r="CY132" i="1"/>
  <c r="CX132" i="1"/>
  <c r="CW132" i="1"/>
  <c r="CV132" i="1"/>
  <c r="CU132" i="1"/>
  <c r="CT132" i="1"/>
  <c r="CS132" i="1"/>
  <c r="CR132" i="1"/>
  <c r="CQ132" i="1"/>
  <c r="CP132" i="1"/>
  <c r="CO132" i="1"/>
  <c r="CN132" i="1"/>
  <c r="CM132" i="1"/>
  <c r="CJ132" i="1"/>
  <c r="CI132" i="1"/>
  <c r="CH132" i="1"/>
  <c r="F132" i="1"/>
  <c r="E132" i="1"/>
  <c r="C132" i="1"/>
  <c r="DN131" i="1"/>
  <c r="DM131" i="1"/>
  <c r="DL131" i="1"/>
  <c r="DK131" i="1"/>
  <c r="DJ131" i="1"/>
  <c r="DI131" i="1"/>
  <c r="DH131" i="1"/>
  <c r="DG131" i="1"/>
  <c r="DF131" i="1"/>
  <c r="DE131" i="1"/>
  <c r="DD131" i="1"/>
  <c r="DC131" i="1"/>
  <c r="DB131" i="1"/>
  <c r="DA131" i="1"/>
  <c r="CZ131" i="1"/>
  <c r="CY131" i="1"/>
  <c r="CX131" i="1"/>
  <c r="CW131" i="1"/>
  <c r="CV131" i="1"/>
  <c r="CU131" i="1"/>
  <c r="CT131" i="1"/>
  <c r="CS131" i="1"/>
  <c r="CR131" i="1"/>
  <c r="CQ131" i="1"/>
  <c r="CP131" i="1"/>
  <c r="CO131" i="1"/>
  <c r="CN131" i="1"/>
  <c r="CM131" i="1"/>
  <c r="CI131" i="1"/>
  <c r="CH131" i="1"/>
  <c r="F131" i="1"/>
  <c r="E131" i="1"/>
  <c r="C131" i="1"/>
  <c r="CJ131" i="1" s="1"/>
  <c r="DN130" i="1"/>
  <c r="DM130" i="1"/>
  <c r="DL130" i="1"/>
  <c r="DK130" i="1"/>
  <c r="DJ130" i="1"/>
  <c r="DI130" i="1"/>
  <c r="DH130" i="1"/>
  <c r="DG130" i="1"/>
  <c r="DF130" i="1"/>
  <c r="DE130" i="1"/>
  <c r="DD130" i="1"/>
  <c r="DC130" i="1"/>
  <c r="DB130" i="1"/>
  <c r="DA130" i="1"/>
  <c r="CZ130" i="1"/>
  <c r="CY130" i="1"/>
  <c r="CX130" i="1"/>
  <c r="CW130" i="1"/>
  <c r="CV130" i="1"/>
  <c r="CU130" i="1"/>
  <c r="CT130" i="1"/>
  <c r="CS130" i="1"/>
  <c r="CR130" i="1"/>
  <c r="CQ130" i="1"/>
  <c r="CP130" i="1"/>
  <c r="CO130" i="1"/>
  <c r="CN130" i="1"/>
  <c r="CM130" i="1"/>
  <c r="CJ130" i="1"/>
  <c r="CI130" i="1"/>
  <c r="CH130" i="1"/>
  <c r="F130" i="1"/>
  <c r="E130" i="1"/>
  <c r="C130" i="1"/>
  <c r="DN129" i="1"/>
  <c r="DM129" i="1"/>
  <c r="DL129" i="1"/>
  <c r="DK129" i="1"/>
  <c r="DJ129" i="1"/>
  <c r="DI129" i="1"/>
  <c r="DH129" i="1"/>
  <c r="DG129" i="1"/>
  <c r="DF129" i="1"/>
  <c r="DE129" i="1"/>
  <c r="DD129" i="1"/>
  <c r="DC129" i="1"/>
  <c r="DB129" i="1"/>
  <c r="DA129" i="1"/>
  <c r="CZ129" i="1"/>
  <c r="CY129" i="1"/>
  <c r="CX129" i="1"/>
  <c r="CW129" i="1"/>
  <c r="CV129" i="1"/>
  <c r="CU129" i="1"/>
  <c r="CT129" i="1"/>
  <c r="CS129" i="1"/>
  <c r="CR129" i="1"/>
  <c r="CQ129" i="1"/>
  <c r="CP129" i="1"/>
  <c r="CO129" i="1"/>
  <c r="CN129" i="1"/>
  <c r="CM129" i="1"/>
  <c r="CJ129" i="1"/>
  <c r="CI129" i="1"/>
  <c r="CH129" i="1"/>
  <c r="F129" i="1"/>
  <c r="E129" i="1"/>
  <c r="C129" i="1"/>
  <c r="DN128" i="1"/>
  <c r="DM128" i="1"/>
  <c r="DL128" i="1"/>
  <c r="DK128" i="1"/>
  <c r="DJ128" i="1"/>
  <c r="DI128" i="1"/>
  <c r="DH128" i="1"/>
  <c r="DG128" i="1"/>
  <c r="DF128" i="1"/>
  <c r="DE128" i="1"/>
  <c r="DD128" i="1"/>
  <c r="DC128" i="1"/>
  <c r="DB128" i="1"/>
  <c r="DA128" i="1"/>
  <c r="CZ128" i="1"/>
  <c r="CY128" i="1"/>
  <c r="CX128" i="1"/>
  <c r="CW128" i="1"/>
  <c r="CV128" i="1"/>
  <c r="CU128" i="1"/>
  <c r="CT128" i="1"/>
  <c r="CS128" i="1"/>
  <c r="CR128" i="1"/>
  <c r="CQ128" i="1"/>
  <c r="CP128" i="1"/>
  <c r="CO128" i="1"/>
  <c r="CN128" i="1"/>
  <c r="CM128" i="1"/>
  <c r="CI128" i="1"/>
  <c r="CH128" i="1"/>
  <c r="G128" i="1"/>
  <c r="F128" i="1"/>
  <c r="E128" i="1"/>
  <c r="C128" i="1"/>
  <c r="CJ128" i="1" s="1"/>
  <c r="DN127" i="1"/>
  <c r="DM127" i="1"/>
  <c r="DL127" i="1"/>
  <c r="DK127" i="1"/>
  <c r="DJ127" i="1"/>
  <c r="DI127" i="1"/>
  <c r="DH127" i="1"/>
  <c r="DG127" i="1"/>
  <c r="DF127" i="1"/>
  <c r="DE127" i="1"/>
  <c r="DD127" i="1"/>
  <c r="DC127" i="1"/>
  <c r="DB127" i="1"/>
  <c r="DA127" i="1"/>
  <c r="CZ127" i="1"/>
  <c r="CY127" i="1"/>
  <c r="CX127" i="1"/>
  <c r="CW127" i="1"/>
  <c r="CV127" i="1"/>
  <c r="CU127" i="1"/>
  <c r="CT127" i="1"/>
  <c r="CS127" i="1"/>
  <c r="CR127" i="1"/>
  <c r="CQ127" i="1"/>
  <c r="CP127" i="1"/>
  <c r="CO127" i="1"/>
  <c r="CN127" i="1"/>
  <c r="CM127" i="1"/>
  <c r="CJ127" i="1"/>
  <c r="CI127" i="1"/>
  <c r="CH127" i="1"/>
  <c r="G127" i="1"/>
  <c r="F127" i="1"/>
  <c r="E127" i="1"/>
  <c r="C127" i="1"/>
  <c r="DN126" i="1"/>
  <c r="DM126" i="1"/>
  <c r="DL126" i="1"/>
  <c r="DK126" i="1"/>
  <c r="DJ126" i="1"/>
  <c r="DI126" i="1"/>
  <c r="DH126" i="1"/>
  <c r="DG126" i="1"/>
  <c r="DF126" i="1"/>
  <c r="DE126" i="1"/>
  <c r="DD126" i="1"/>
  <c r="DC126" i="1"/>
  <c r="DB126" i="1"/>
  <c r="DA126" i="1"/>
  <c r="CZ126" i="1"/>
  <c r="CY126" i="1"/>
  <c r="CX126" i="1"/>
  <c r="CW126" i="1"/>
  <c r="CV126" i="1"/>
  <c r="CU126" i="1"/>
  <c r="CT126" i="1"/>
  <c r="CS126" i="1"/>
  <c r="CR126" i="1"/>
  <c r="CQ126" i="1"/>
  <c r="CP126" i="1"/>
  <c r="CO126" i="1"/>
  <c r="CN126" i="1"/>
  <c r="CM126" i="1"/>
  <c r="CJ126" i="1"/>
  <c r="CI126" i="1"/>
  <c r="CH126" i="1"/>
  <c r="F126" i="1"/>
  <c r="E126" i="1"/>
  <c r="C126" i="1"/>
  <c r="DN125" i="1"/>
  <c r="DM125" i="1"/>
  <c r="DL125" i="1"/>
  <c r="DK125" i="1"/>
  <c r="DJ125" i="1"/>
  <c r="DI125" i="1"/>
  <c r="DH125" i="1"/>
  <c r="DG125" i="1"/>
  <c r="DF125" i="1"/>
  <c r="DE125" i="1"/>
  <c r="DD125" i="1"/>
  <c r="DC125" i="1"/>
  <c r="DB125" i="1"/>
  <c r="DA125" i="1"/>
  <c r="CZ125" i="1"/>
  <c r="CY125" i="1"/>
  <c r="CX125" i="1"/>
  <c r="CW125" i="1"/>
  <c r="CV125" i="1"/>
  <c r="CU125" i="1"/>
  <c r="CT125" i="1"/>
  <c r="CS125" i="1"/>
  <c r="CR125" i="1"/>
  <c r="CQ125" i="1"/>
  <c r="CP125" i="1"/>
  <c r="CO125" i="1"/>
  <c r="CN125" i="1"/>
  <c r="CM125" i="1"/>
  <c r="CJ125" i="1"/>
  <c r="CI125" i="1"/>
  <c r="CH125" i="1"/>
  <c r="F125" i="1"/>
  <c r="E125" i="1"/>
  <c r="C125" i="1"/>
  <c r="DN124" i="1"/>
  <c r="DM124" i="1"/>
  <c r="DL124" i="1"/>
  <c r="DK124" i="1"/>
  <c r="DJ124" i="1"/>
  <c r="DI124" i="1"/>
  <c r="DH124" i="1"/>
  <c r="DG124" i="1"/>
  <c r="DF124" i="1"/>
  <c r="DE124" i="1"/>
  <c r="DD124" i="1"/>
  <c r="DC124" i="1"/>
  <c r="DB124" i="1"/>
  <c r="DA124" i="1"/>
  <c r="CZ124" i="1"/>
  <c r="CY124" i="1"/>
  <c r="CX124" i="1"/>
  <c r="CW124" i="1"/>
  <c r="CV124" i="1"/>
  <c r="CU124" i="1"/>
  <c r="CT124" i="1"/>
  <c r="CS124" i="1"/>
  <c r="CR124" i="1"/>
  <c r="CQ124" i="1"/>
  <c r="CP124" i="1"/>
  <c r="CO124" i="1"/>
  <c r="CN124" i="1"/>
  <c r="CM124" i="1"/>
  <c r="CI124" i="1"/>
  <c r="CH124" i="1"/>
  <c r="G124" i="1"/>
  <c r="F124" i="1"/>
  <c r="E124" i="1"/>
  <c r="C124" i="1"/>
  <c r="CJ124" i="1" s="1"/>
  <c r="DN123" i="1"/>
  <c r="DM123" i="1"/>
  <c r="DL123" i="1"/>
  <c r="DK123" i="1"/>
  <c r="DJ123" i="1"/>
  <c r="DI123" i="1"/>
  <c r="DH123" i="1"/>
  <c r="DG123" i="1"/>
  <c r="DF123" i="1"/>
  <c r="DE123" i="1"/>
  <c r="DD123" i="1"/>
  <c r="DC123" i="1"/>
  <c r="DB123" i="1"/>
  <c r="DA123" i="1"/>
  <c r="CZ123" i="1"/>
  <c r="CY123" i="1"/>
  <c r="CX123" i="1"/>
  <c r="CW123" i="1"/>
  <c r="CV123" i="1"/>
  <c r="CU123" i="1"/>
  <c r="CT123" i="1"/>
  <c r="CS123" i="1"/>
  <c r="CR123" i="1"/>
  <c r="CQ123" i="1"/>
  <c r="CP123" i="1"/>
  <c r="CO123" i="1"/>
  <c r="CN123" i="1"/>
  <c r="CM123" i="1"/>
  <c r="CI123" i="1"/>
  <c r="CH123" i="1"/>
  <c r="G123" i="1"/>
  <c r="F123" i="1"/>
  <c r="E123" i="1"/>
  <c r="C123" i="1"/>
  <c r="CJ123" i="1" s="1"/>
  <c r="DN122" i="1"/>
  <c r="DM122" i="1"/>
  <c r="DL122" i="1"/>
  <c r="DK122" i="1"/>
  <c r="DJ122" i="1"/>
  <c r="DI122" i="1"/>
  <c r="DH122" i="1"/>
  <c r="DG122" i="1"/>
  <c r="DF122" i="1"/>
  <c r="DE122" i="1"/>
  <c r="DD122" i="1"/>
  <c r="DC122" i="1"/>
  <c r="DB122" i="1"/>
  <c r="DA122" i="1"/>
  <c r="CZ122" i="1"/>
  <c r="CY122" i="1"/>
  <c r="CX122" i="1"/>
  <c r="CW122" i="1"/>
  <c r="CV122" i="1"/>
  <c r="CU122" i="1"/>
  <c r="CT122" i="1"/>
  <c r="CS122" i="1"/>
  <c r="CR122" i="1"/>
  <c r="CQ122" i="1"/>
  <c r="CP122" i="1"/>
  <c r="CO122" i="1"/>
  <c r="CN122" i="1"/>
  <c r="CM122" i="1"/>
  <c r="CJ122" i="1"/>
  <c r="CI122" i="1"/>
  <c r="CH122" i="1"/>
  <c r="F122" i="1"/>
  <c r="E122" i="1"/>
  <c r="C122" i="1"/>
  <c r="DN121" i="1"/>
  <c r="DM121" i="1"/>
  <c r="DL121" i="1"/>
  <c r="DK121" i="1"/>
  <c r="DJ121" i="1"/>
  <c r="DI121" i="1"/>
  <c r="DH121" i="1"/>
  <c r="DG121" i="1"/>
  <c r="DF121" i="1"/>
  <c r="DE121" i="1"/>
  <c r="DD121" i="1"/>
  <c r="DC121" i="1"/>
  <c r="DB121" i="1"/>
  <c r="DA121" i="1"/>
  <c r="CZ121" i="1"/>
  <c r="CY121" i="1"/>
  <c r="CX121" i="1"/>
  <c r="CW121" i="1"/>
  <c r="CV121" i="1"/>
  <c r="CU121" i="1"/>
  <c r="CT121" i="1"/>
  <c r="CS121" i="1"/>
  <c r="CR121" i="1"/>
  <c r="CQ121" i="1"/>
  <c r="CP121" i="1"/>
  <c r="CO121" i="1"/>
  <c r="CN121" i="1"/>
  <c r="CM121" i="1"/>
  <c r="CI121" i="1"/>
  <c r="CH121" i="1"/>
  <c r="G121" i="1"/>
  <c r="F121" i="1"/>
  <c r="E121" i="1"/>
  <c r="C121" i="1"/>
  <c r="CJ121" i="1" s="1"/>
  <c r="DN120" i="1"/>
  <c r="DM120" i="1"/>
  <c r="DL120" i="1"/>
  <c r="DK120" i="1"/>
  <c r="DJ120" i="1"/>
  <c r="DI120" i="1"/>
  <c r="DH120" i="1"/>
  <c r="DG120" i="1"/>
  <c r="DF120" i="1"/>
  <c r="DE120" i="1"/>
  <c r="DD120" i="1"/>
  <c r="DC120" i="1"/>
  <c r="DB120" i="1"/>
  <c r="DA120" i="1"/>
  <c r="CZ120" i="1"/>
  <c r="CY120" i="1"/>
  <c r="CX120" i="1"/>
  <c r="CW120" i="1"/>
  <c r="CV120" i="1"/>
  <c r="CU120" i="1"/>
  <c r="CT120" i="1"/>
  <c r="CS120" i="1"/>
  <c r="CR120" i="1"/>
  <c r="CQ120" i="1"/>
  <c r="CP120" i="1"/>
  <c r="CO120" i="1"/>
  <c r="CN120" i="1"/>
  <c r="CM120" i="1"/>
  <c r="CJ120" i="1"/>
  <c r="CI120" i="1"/>
  <c r="CH120" i="1"/>
  <c r="F120" i="1"/>
  <c r="E120" i="1"/>
  <c r="C120" i="1"/>
  <c r="DN119" i="1"/>
  <c r="DM119" i="1"/>
  <c r="DL119" i="1"/>
  <c r="DK119" i="1"/>
  <c r="DJ119" i="1"/>
  <c r="DI119" i="1"/>
  <c r="DH119" i="1"/>
  <c r="DG119" i="1"/>
  <c r="DF119" i="1"/>
  <c r="DE119" i="1"/>
  <c r="DD119" i="1"/>
  <c r="DC119" i="1"/>
  <c r="DB119" i="1"/>
  <c r="DA119" i="1"/>
  <c r="CZ119" i="1"/>
  <c r="CY119" i="1"/>
  <c r="CX119" i="1"/>
  <c r="CW119" i="1"/>
  <c r="CV119" i="1"/>
  <c r="CU119" i="1"/>
  <c r="CT119" i="1"/>
  <c r="CS119" i="1"/>
  <c r="CR119" i="1"/>
  <c r="CQ119" i="1"/>
  <c r="CP119" i="1"/>
  <c r="CO119" i="1"/>
  <c r="CN119" i="1"/>
  <c r="CM119" i="1"/>
  <c r="CJ119" i="1"/>
  <c r="CI119" i="1"/>
  <c r="CH119" i="1"/>
  <c r="G119" i="1"/>
  <c r="F119" i="1"/>
  <c r="E119" i="1"/>
  <c r="C119" i="1"/>
  <c r="DN118" i="1"/>
  <c r="DM118" i="1"/>
  <c r="DL118" i="1"/>
  <c r="DK118" i="1"/>
  <c r="DJ118" i="1"/>
  <c r="DI118" i="1"/>
  <c r="DH118" i="1"/>
  <c r="DG118" i="1"/>
  <c r="DF118" i="1"/>
  <c r="DE118" i="1"/>
  <c r="DD118" i="1"/>
  <c r="DC118" i="1"/>
  <c r="DB118" i="1"/>
  <c r="DA118" i="1"/>
  <c r="CZ118" i="1"/>
  <c r="CY118" i="1"/>
  <c r="CX118" i="1"/>
  <c r="CW118" i="1"/>
  <c r="CV118" i="1"/>
  <c r="CU118" i="1"/>
  <c r="CT118" i="1"/>
  <c r="CS118" i="1"/>
  <c r="CR118" i="1"/>
  <c r="CQ118" i="1"/>
  <c r="CP118" i="1"/>
  <c r="CO118" i="1"/>
  <c r="CN118" i="1"/>
  <c r="CM118" i="1"/>
  <c r="CI118" i="1"/>
  <c r="CH118" i="1"/>
  <c r="F118" i="1"/>
  <c r="E118" i="1"/>
  <c r="C118" i="1"/>
  <c r="CJ118" i="1" s="1"/>
  <c r="DN117" i="1"/>
  <c r="DM117" i="1"/>
  <c r="DL117" i="1"/>
  <c r="DK117" i="1"/>
  <c r="DJ117" i="1"/>
  <c r="DI117" i="1"/>
  <c r="DH117" i="1"/>
  <c r="DG117" i="1"/>
  <c r="DF117" i="1"/>
  <c r="DE117" i="1"/>
  <c r="DD117" i="1"/>
  <c r="DC117" i="1"/>
  <c r="DB117" i="1"/>
  <c r="DA117" i="1"/>
  <c r="CZ117" i="1"/>
  <c r="CY117" i="1"/>
  <c r="CX117" i="1"/>
  <c r="CW117" i="1"/>
  <c r="CV117" i="1"/>
  <c r="CU117" i="1"/>
  <c r="CT117" i="1"/>
  <c r="CS117" i="1"/>
  <c r="CR117" i="1"/>
  <c r="CQ117" i="1"/>
  <c r="CP117" i="1"/>
  <c r="CO117" i="1"/>
  <c r="CN117" i="1"/>
  <c r="CM117" i="1"/>
  <c r="CJ117" i="1"/>
  <c r="CI117" i="1"/>
  <c r="CH117" i="1"/>
  <c r="F117" i="1"/>
  <c r="E117" i="1"/>
  <c r="C117" i="1"/>
  <c r="DN116" i="1"/>
  <c r="DM116" i="1"/>
  <c r="DL116" i="1"/>
  <c r="DK116" i="1"/>
  <c r="DJ116" i="1"/>
  <c r="DI116" i="1"/>
  <c r="DH116" i="1"/>
  <c r="DG116" i="1"/>
  <c r="DF116" i="1"/>
  <c r="DE116" i="1"/>
  <c r="DD116" i="1"/>
  <c r="DC116" i="1"/>
  <c r="DB116" i="1"/>
  <c r="DA116" i="1"/>
  <c r="CZ116" i="1"/>
  <c r="CY116" i="1"/>
  <c r="CX116" i="1"/>
  <c r="CW116" i="1"/>
  <c r="CV116" i="1"/>
  <c r="CU116" i="1"/>
  <c r="CT116" i="1"/>
  <c r="CS116" i="1"/>
  <c r="CR116" i="1"/>
  <c r="CQ116" i="1"/>
  <c r="CP116" i="1"/>
  <c r="CO116" i="1"/>
  <c r="CN116" i="1"/>
  <c r="CM116" i="1"/>
  <c r="CI116" i="1"/>
  <c r="CH116" i="1"/>
  <c r="G116" i="1"/>
  <c r="F116" i="1"/>
  <c r="E116" i="1"/>
  <c r="C116" i="1"/>
  <c r="CJ116" i="1" s="1"/>
  <c r="DN115" i="1"/>
  <c r="DM115" i="1"/>
  <c r="DL115" i="1"/>
  <c r="DK115" i="1"/>
  <c r="DJ115" i="1"/>
  <c r="DI115" i="1"/>
  <c r="DH115" i="1"/>
  <c r="DG115" i="1"/>
  <c r="DF115" i="1"/>
  <c r="DE115" i="1"/>
  <c r="DD115" i="1"/>
  <c r="DC115" i="1"/>
  <c r="DB115" i="1"/>
  <c r="DA115" i="1"/>
  <c r="CZ115" i="1"/>
  <c r="CY115" i="1"/>
  <c r="CX115" i="1"/>
  <c r="CW115" i="1"/>
  <c r="CV115" i="1"/>
  <c r="CU115" i="1"/>
  <c r="CT115" i="1"/>
  <c r="CS115" i="1"/>
  <c r="CR115" i="1"/>
  <c r="CQ115" i="1"/>
  <c r="CP115" i="1"/>
  <c r="CO115" i="1"/>
  <c r="CN115" i="1"/>
  <c r="CM115" i="1"/>
  <c r="CI115" i="1"/>
  <c r="CH115" i="1"/>
  <c r="F115" i="1"/>
  <c r="E115" i="1"/>
  <c r="C115" i="1"/>
  <c r="CJ115" i="1" s="1"/>
  <c r="DN114" i="1"/>
  <c r="DM114" i="1"/>
  <c r="DL114" i="1"/>
  <c r="DK114" i="1"/>
  <c r="DJ114" i="1"/>
  <c r="DI114" i="1"/>
  <c r="DH114" i="1"/>
  <c r="DG114" i="1"/>
  <c r="DF114" i="1"/>
  <c r="DE114" i="1"/>
  <c r="DD114" i="1"/>
  <c r="DC114" i="1"/>
  <c r="DB114" i="1"/>
  <c r="DA114" i="1"/>
  <c r="CZ114" i="1"/>
  <c r="CY114" i="1"/>
  <c r="CX114" i="1"/>
  <c r="CW114" i="1"/>
  <c r="CV114" i="1"/>
  <c r="CU114" i="1"/>
  <c r="CT114" i="1"/>
  <c r="CS114" i="1"/>
  <c r="CR114" i="1"/>
  <c r="CQ114" i="1"/>
  <c r="CP114" i="1"/>
  <c r="CO114" i="1"/>
  <c r="CN114" i="1"/>
  <c r="CM114" i="1"/>
  <c r="CI114" i="1"/>
  <c r="CH114" i="1"/>
  <c r="F114" i="1"/>
  <c r="E114" i="1"/>
  <c r="C114" i="1"/>
  <c r="CJ114" i="1" s="1"/>
  <c r="DN113" i="1"/>
  <c r="DM113" i="1"/>
  <c r="DL113" i="1"/>
  <c r="DK113" i="1"/>
  <c r="DJ113" i="1"/>
  <c r="DI113" i="1"/>
  <c r="DH113" i="1"/>
  <c r="DG113" i="1"/>
  <c r="DF113" i="1"/>
  <c r="DE113" i="1"/>
  <c r="DD113" i="1"/>
  <c r="DC113" i="1"/>
  <c r="DB113" i="1"/>
  <c r="DA113" i="1"/>
  <c r="CZ113" i="1"/>
  <c r="CY113" i="1"/>
  <c r="CX113" i="1"/>
  <c r="CW113" i="1"/>
  <c r="CV113" i="1"/>
  <c r="CU113" i="1"/>
  <c r="CT113" i="1"/>
  <c r="CS113" i="1"/>
  <c r="CR113" i="1"/>
  <c r="CQ113" i="1"/>
  <c r="CP113" i="1"/>
  <c r="CO113" i="1"/>
  <c r="CN113" i="1"/>
  <c r="CM113" i="1"/>
  <c r="CJ113" i="1"/>
  <c r="CI113" i="1"/>
  <c r="CH113" i="1"/>
  <c r="F113" i="1"/>
  <c r="E113" i="1"/>
  <c r="C113" i="1"/>
  <c r="DN112" i="1"/>
  <c r="DM112" i="1"/>
  <c r="DL112" i="1"/>
  <c r="DK112" i="1"/>
  <c r="DJ112" i="1"/>
  <c r="DI112" i="1"/>
  <c r="DH112" i="1"/>
  <c r="DG112" i="1"/>
  <c r="DF112" i="1"/>
  <c r="DE112" i="1"/>
  <c r="DD112" i="1"/>
  <c r="DC112" i="1"/>
  <c r="DB112" i="1"/>
  <c r="DA112" i="1"/>
  <c r="CZ112" i="1"/>
  <c r="CY112" i="1"/>
  <c r="CX112" i="1"/>
  <c r="CW112" i="1"/>
  <c r="CV112" i="1"/>
  <c r="CU112" i="1"/>
  <c r="CT112" i="1"/>
  <c r="CS112" i="1"/>
  <c r="CR112" i="1"/>
  <c r="CQ112" i="1"/>
  <c r="CP112" i="1"/>
  <c r="CO112" i="1"/>
  <c r="CN112" i="1"/>
  <c r="CM112" i="1"/>
  <c r="CJ112" i="1"/>
  <c r="CI112" i="1"/>
  <c r="CH112" i="1"/>
  <c r="G112" i="1"/>
  <c r="F112" i="1"/>
  <c r="E112" i="1"/>
  <c r="C112" i="1"/>
  <c r="DN111" i="1"/>
  <c r="DM111" i="1"/>
  <c r="DL111" i="1"/>
  <c r="DK111" i="1"/>
  <c r="DJ111" i="1"/>
  <c r="DI111" i="1"/>
  <c r="DH111" i="1"/>
  <c r="DG111" i="1"/>
  <c r="DF111" i="1"/>
  <c r="DE111" i="1"/>
  <c r="DD111" i="1"/>
  <c r="DC111" i="1"/>
  <c r="DB111" i="1"/>
  <c r="DA111" i="1"/>
  <c r="CZ111" i="1"/>
  <c r="CY111" i="1"/>
  <c r="CX111" i="1"/>
  <c r="CW111" i="1"/>
  <c r="CV111" i="1"/>
  <c r="CU111" i="1"/>
  <c r="CT111" i="1"/>
  <c r="CS111" i="1"/>
  <c r="CR111" i="1"/>
  <c r="CQ111" i="1"/>
  <c r="CP111" i="1"/>
  <c r="CO111" i="1"/>
  <c r="CN111" i="1"/>
  <c r="CM111" i="1"/>
  <c r="CI111" i="1"/>
  <c r="CH111" i="1"/>
  <c r="G111" i="1"/>
  <c r="F111" i="1"/>
  <c r="E111" i="1"/>
  <c r="C111" i="1"/>
  <c r="CJ111" i="1" s="1"/>
  <c r="DN110" i="1"/>
  <c r="DM110" i="1"/>
  <c r="DL110" i="1"/>
  <c r="DK110" i="1"/>
  <c r="DJ110" i="1"/>
  <c r="DI110" i="1"/>
  <c r="DH110" i="1"/>
  <c r="DG110" i="1"/>
  <c r="DF110" i="1"/>
  <c r="DE110" i="1"/>
  <c r="DD110" i="1"/>
  <c r="DC110" i="1"/>
  <c r="DB110" i="1"/>
  <c r="DA110" i="1"/>
  <c r="CZ110" i="1"/>
  <c r="CY110" i="1"/>
  <c r="CX110" i="1"/>
  <c r="CW110" i="1"/>
  <c r="CV110" i="1"/>
  <c r="CU110" i="1"/>
  <c r="CT110" i="1"/>
  <c r="CS110" i="1"/>
  <c r="CR110" i="1"/>
  <c r="CQ110" i="1"/>
  <c r="CP110" i="1"/>
  <c r="CO110" i="1"/>
  <c r="CN110" i="1"/>
  <c r="CM110" i="1"/>
  <c r="CJ110" i="1"/>
  <c r="CI110" i="1"/>
  <c r="CH110" i="1"/>
  <c r="F110" i="1"/>
  <c r="E110" i="1"/>
  <c r="C110" i="1"/>
  <c r="DN109" i="1"/>
  <c r="DM109" i="1"/>
  <c r="DL109" i="1"/>
  <c r="DK109" i="1"/>
  <c r="DJ109" i="1"/>
  <c r="DI109" i="1"/>
  <c r="DH109" i="1"/>
  <c r="DG109" i="1"/>
  <c r="DF109" i="1"/>
  <c r="DE109" i="1"/>
  <c r="DD109" i="1"/>
  <c r="DC109" i="1"/>
  <c r="DB109" i="1"/>
  <c r="DA109" i="1"/>
  <c r="CZ109" i="1"/>
  <c r="CY109" i="1"/>
  <c r="CX109" i="1"/>
  <c r="CW109" i="1"/>
  <c r="CV109" i="1"/>
  <c r="CU109" i="1"/>
  <c r="CT109" i="1"/>
  <c r="CS109" i="1"/>
  <c r="CR109" i="1"/>
  <c r="CQ109" i="1"/>
  <c r="CP109" i="1"/>
  <c r="CO109" i="1"/>
  <c r="CN109" i="1"/>
  <c r="CM109" i="1"/>
  <c r="CJ109" i="1"/>
  <c r="CI109" i="1"/>
  <c r="CH109" i="1"/>
  <c r="G109" i="1"/>
  <c r="F109" i="1"/>
  <c r="E109" i="1"/>
  <c r="C109" i="1"/>
  <c r="DN108" i="1"/>
  <c r="DM108" i="1"/>
  <c r="DL108" i="1"/>
  <c r="DK108" i="1"/>
  <c r="DJ108" i="1"/>
  <c r="DI108" i="1"/>
  <c r="DH108" i="1"/>
  <c r="DG108" i="1"/>
  <c r="DF108" i="1"/>
  <c r="DE108" i="1"/>
  <c r="DD108" i="1"/>
  <c r="DC108" i="1"/>
  <c r="DB108" i="1"/>
  <c r="DA108" i="1"/>
  <c r="CZ108" i="1"/>
  <c r="CY108" i="1"/>
  <c r="CX108" i="1"/>
  <c r="CW108" i="1"/>
  <c r="CV108" i="1"/>
  <c r="CU108" i="1"/>
  <c r="CT108" i="1"/>
  <c r="CS108" i="1"/>
  <c r="CR108" i="1"/>
  <c r="CQ108" i="1"/>
  <c r="CP108" i="1"/>
  <c r="CO108" i="1"/>
  <c r="CN108" i="1"/>
  <c r="CM108" i="1"/>
  <c r="CI108" i="1"/>
  <c r="CH108" i="1"/>
  <c r="F108" i="1"/>
  <c r="E108" i="1"/>
  <c r="C108" i="1"/>
  <c r="CJ108" i="1" s="1"/>
  <c r="DN107" i="1"/>
  <c r="DM107" i="1"/>
  <c r="DL107" i="1"/>
  <c r="DK107" i="1"/>
  <c r="DJ107" i="1"/>
  <c r="DI107" i="1"/>
  <c r="DH107" i="1"/>
  <c r="DG107" i="1"/>
  <c r="DF107" i="1"/>
  <c r="DE107" i="1"/>
  <c r="DD107" i="1"/>
  <c r="DC107" i="1"/>
  <c r="DB107" i="1"/>
  <c r="DA107" i="1"/>
  <c r="CZ107" i="1"/>
  <c r="CY107" i="1"/>
  <c r="CX107" i="1"/>
  <c r="CW107" i="1"/>
  <c r="CV107" i="1"/>
  <c r="CU107" i="1"/>
  <c r="CT107" i="1"/>
  <c r="CS107" i="1"/>
  <c r="CR107" i="1"/>
  <c r="CQ107" i="1"/>
  <c r="CP107" i="1"/>
  <c r="CO107" i="1"/>
  <c r="CN107" i="1"/>
  <c r="CM107" i="1"/>
  <c r="CJ107" i="1"/>
  <c r="CI107" i="1"/>
  <c r="CH107" i="1"/>
  <c r="G107" i="1"/>
  <c r="F107" i="1"/>
  <c r="E107" i="1"/>
  <c r="C107" i="1"/>
  <c r="DN106" i="1"/>
  <c r="DM106" i="1"/>
  <c r="DL106" i="1"/>
  <c r="DK106" i="1"/>
  <c r="DJ106" i="1"/>
  <c r="DI106" i="1"/>
  <c r="DH106" i="1"/>
  <c r="DG106" i="1"/>
  <c r="DF106" i="1"/>
  <c r="DE106" i="1"/>
  <c r="DD106" i="1"/>
  <c r="DC106" i="1"/>
  <c r="DB106" i="1"/>
  <c r="DA106" i="1"/>
  <c r="CZ106" i="1"/>
  <c r="CY106" i="1"/>
  <c r="CX106" i="1"/>
  <c r="CW106" i="1"/>
  <c r="CV106" i="1"/>
  <c r="CU106" i="1"/>
  <c r="CT106" i="1"/>
  <c r="CS106" i="1"/>
  <c r="CR106" i="1"/>
  <c r="CQ106" i="1"/>
  <c r="CP106" i="1"/>
  <c r="CO106" i="1"/>
  <c r="CN106" i="1"/>
  <c r="CM106" i="1"/>
  <c r="CJ106" i="1"/>
  <c r="CI106" i="1"/>
  <c r="CH106" i="1"/>
  <c r="F106" i="1"/>
  <c r="E106" i="1"/>
  <c r="C106" i="1"/>
  <c r="DN105" i="1"/>
  <c r="DM105" i="1"/>
  <c r="DL105" i="1"/>
  <c r="DK105" i="1"/>
  <c r="DJ105" i="1"/>
  <c r="DI105" i="1"/>
  <c r="DH105" i="1"/>
  <c r="DG105" i="1"/>
  <c r="DF105" i="1"/>
  <c r="DE105" i="1"/>
  <c r="DD105" i="1"/>
  <c r="DC105" i="1"/>
  <c r="DB105" i="1"/>
  <c r="DA105" i="1"/>
  <c r="CZ105" i="1"/>
  <c r="CY105" i="1"/>
  <c r="CX105" i="1"/>
  <c r="CW105" i="1"/>
  <c r="CV105" i="1"/>
  <c r="CU105" i="1"/>
  <c r="CT105" i="1"/>
  <c r="CS105" i="1"/>
  <c r="CR105" i="1"/>
  <c r="CQ105" i="1"/>
  <c r="CP105" i="1"/>
  <c r="CO105" i="1"/>
  <c r="CN105" i="1"/>
  <c r="CM105" i="1"/>
  <c r="CI105" i="1"/>
  <c r="CH105" i="1"/>
  <c r="F105" i="1"/>
  <c r="E105" i="1"/>
  <c r="C105" i="1"/>
  <c r="CJ105" i="1" s="1"/>
  <c r="DN104" i="1"/>
  <c r="DM104" i="1"/>
  <c r="DL104" i="1"/>
  <c r="DK104" i="1"/>
  <c r="DJ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I104" i="1"/>
  <c r="CH104" i="1"/>
  <c r="F104" i="1"/>
  <c r="E104" i="1"/>
  <c r="C104" i="1"/>
  <c r="CJ104" i="1" s="1"/>
  <c r="DN103" i="1"/>
  <c r="DM103" i="1"/>
  <c r="DL103" i="1"/>
  <c r="DK103" i="1"/>
  <c r="DJ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J103" i="1"/>
  <c r="CI103" i="1"/>
  <c r="CH103" i="1"/>
  <c r="F103" i="1"/>
  <c r="E103" i="1"/>
  <c r="C103"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J102" i="1"/>
  <c r="CI102" i="1"/>
  <c r="CH102" i="1"/>
  <c r="F102" i="1"/>
  <c r="E102" i="1"/>
  <c r="C102" i="1"/>
  <c r="DN101" i="1"/>
  <c r="DM101" i="1"/>
  <c r="DL101" i="1"/>
  <c r="DK101" i="1"/>
  <c r="DJ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I101" i="1"/>
  <c r="CH101" i="1"/>
  <c r="G101" i="1"/>
  <c r="F101" i="1"/>
  <c r="E101" i="1"/>
  <c r="C101" i="1"/>
  <c r="CJ101" i="1" s="1"/>
  <c r="DN100" i="1"/>
  <c r="DM100" i="1"/>
  <c r="DL100" i="1"/>
  <c r="DK100" i="1"/>
  <c r="DJ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J100" i="1"/>
  <c r="CI100" i="1"/>
  <c r="CH100" i="1"/>
  <c r="F100" i="1"/>
  <c r="E100" i="1"/>
  <c r="C100"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J99" i="1"/>
  <c r="CI99" i="1"/>
  <c r="CH99" i="1"/>
  <c r="F99" i="1"/>
  <c r="E99" i="1"/>
  <c r="C99" i="1"/>
  <c r="DN98" i="1"/>
  <c r="DM98" i="1"/>
  <c r="DL98" i="1"/>
  <c r="DK98" i="1"/>
  <c r="DJ98" i="1"/>
  <c r="DI98" i="1"/>
  <c r="DH98" i="1"/>
  <c r="DG98" i="1"/>
  <c r="DF98" i="1"/>
  <c r="DE98" i="1"/>
  <c r="DD98" i="1"/>
  <c r="DC98" i="1"/>
  <c r="DB98" i="1"/>
  <c r="DA98" i="1"/>
  <c r="CZ98" i="1"/>
  <c r="CY98" i="1"/>
  <c r="CX98" i="1"/>
  <c r="CW98" i="1"/>
  <c r="CV98" i="1"/>
  <c r="CU98" i="1"/>
  <c r="CT98" i="1"/>
  <c r="CS98" i="1"/>
  <c r="CR98" i="1"/>
  <c r="CQ98" i="1"/>
  <c r="CP98" i="1"/>
  <c r="CO98" i="1"/>
  <c r="CN98" i="1"/>
  <c r="CM98" i="1"/>
  <c r="CJ98" i="1"/>
  <c r="CI98" i="1"/>
  <c r="CH98" i="1"/>
  <c r="F98" i="1"/>
  <c r="E98" i="1"/>
  <c r="C98"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I97" i="1"/>
  <c r="CH97" i="1"/>
  <c r="F97" i="1"/>
  <c r="E97" i="1"/>
  <c r="C97" i="1"/>
  <c r="CJ97" i="1" s="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J96" i="1"/>
  <c r="CI96" i="1"/>
  <c r="CH96" i="1"/>
  <c r="F96" i="1"/>
  <c r="E96" i="1"/>
  <c r="C96"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J95" i="1"/>
  <c r="CI95" i="1"/>
  <c r="CH95" i="1"/>
  <c r="F95" i="1"/>
  <c r="E95" i="1"/>
  <c r="C95"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I94" i="1"/>
  <c r="CH94" i="1"/>
  <c r="G94" i="1"/>
  <c r="F94" i="1"/>
  <c r="E94" i="1"/>
  <c r="C94" i="1"/>
  <c r="CJ94" i="1" s="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I93" i="1"/>
  <c r="CH93" i="1"/>
  <c r="F93" i="1"/>
  <c r="E93" i="1"/>
  <c r="C93" i="1"/>
  <c r="CJ93" i="1" s="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I92" i="1"/>
  <c r="CH92" i="1"/>
  <c r="G92" i="1"/>
  <c r="F92" i="1"/>
  <c r="E92" i="1"/>
  <c r="C92" i="1"/>
  <c r="CJ92" i="1" s="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I91" i="1"/>
  <c r="CH91" i="1"/>
  <c r="G91" i="1"/>
  <c r="F91" i="1"/>
  <c r="E91" i="1"/>
  <c r="C91" i="1"/>
  <c r="CJ91" i="1" s="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I90" i="1"/>
  <c r="CH90" i="1"/>
  <c r="F90" i="1"/>
  <c r="E90" i="1"/>
  <c r="C90" i="1"/>
  <c r="CJ90" i="1" s="1"/>
  <c r="DN89" i="1"/>
  <c r="DM89" i="1"/>
  <c r="DL89" i="1"/>
  <c r="DK89" i="1"/>
  <c r="DJ89" i="1"/>
  <c r="DI89" i="1"/>
  <c r="DH89" i="1"/>
  <c r="DG89" i="1"/>
  <c r="DF89" i="1"/>
  <c r="DE89" i="1"/>
  <c r="DD89" i="1"/>
  <c r="DC89" i="1"/>
  <c r="DB89" i="1"/>
  <c r="DA89" i="1"/>
  <c r="CZ89" i="1"/>
  <c r="CY89" i="1"/>
  <c r="CX89" i="1"/>
  <c r="CW89" i="1"/>
  <c r="CV89" i="1"/>
  <c r="CU89" i="1"/>
  <c r="CT89" i="1"/>
  <c r="CS89" i="1"/>
  <c r="CR89" i="1"/>
  <c r="CQ89" i="1"/>
  <c r="CP89" i="1"/>
  <c r="CO89" i="1"/>
  <c r="CN89" i="1"/>
  <c r="CM89" i="1"/>
  <c r="CI89" i="1"/>
  <c r="CH89" i="1"/>
  <c r="G89" i="1"/>
  <c r="F89" i="1"/>
  <c r="E89" i="1"/>
  <c r="C89" i="1"/>
  <c r="CJ89" i="1" s="1"/>
  <c r="DN88" i="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J88" i="1"/>
  <c r="CI88" i="1"/>
  <c r="CH88" i="1"/>
  <c r="F88" i="1"/>
  <c r="E88" i="1"/>
  <c r="C88"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I87" i="1"/>
  <c r="CH87" i="1"/>
  <c r="F87" i="1"/>
  <c r="E87" i="1"/>
  <c r="C87" i="1"/>
  <c r="CJ87" i="1" s="1"/>
  <c r="DN86" i="1"/>
  <c r="DM86" i="1"/>
  <c r="DL86" i="1"/>
  <c r="DK86" i="1"/>
  <c r="DJ86" i="1"/>
  <c r="DI86" i="1"/>
  <c r="DH86" i="1"/>
  <c r="DG86" i="1"/>
  <c r="DF86" i="1"/>
  <c r="DE86" i="1"/>
  <c r="DD86" i="1"/>
  <c r="DC86" i="1"/>
  <c r="DB86" i="1"/>
  <c r="DA86" i="1"/>
  <c r="CZ86" i="1"/>
  <c r="CY86" i="1"/>
  <c r="CX86" i="1"/>
  <c r="CW86" i="1"/>
  <c r="CV86" i="1"/>
  <c r="CU86" i="1"/>
  <c r="CT86" i="1"/>
  <c r="CS86" i="1"/>
  <c r="CR86" i="1"/>
  <c r="CQ86" i="1"/>
  <c r="CP86" i="1"/>
  <c r="CO86" i="1"/>
  <c r="CN86" i="1"/>
  <c r="CM86" i="1"/>
  <c r="CJ86" i="1"/>
  <c r="CI86" i="1"/>
  <c r="CH86" i="1"/>
  <c r="F86" i="1"/>
  <c r="E86" i="1"/>
  <c r="C86" i="1"/>
  <c r="DN85" i="1"/>
  <c r="DM85" i="1"/>
  <c r="DL85" i="1"/>
  <c r="DK85" i="1"/>
  <c r="DJ85" i="1"/>
  <c r="DI85" i="1"/>
  <c r="DH85" i="1"/>
  <c r="DG85" i="1"/>
  <c r="DF85" i="1"/>
  <c r="DE85" i="1"/>
  <c r="DD85" i="1"/>
  <c r="DC85" i="1"/>
  <c r="DB85" i="1"/>
  <c r="DA85" i="1"/>
  <c r="CZ85" i="1"/>
  <c r="CY85" i="1"/>
  <c r="CX85" i="1"/>
  <c r="CW85" i="1"/>
  <c r="CV85" i="1"/>
  <c r="CU85" i="1"/>
  <c r="CT85" i="1"/>
  <c r="CS85" i="1"/>
  <c r="CR85" i="1"/>
  <c r="CQ85" i="1"/>
  <c r="CP85" i="1"/>
  <c r="CO85" i="1"/>
  <c r="CN85" i="1"/>
  <c r="CM85" i="1"/>
  <c r="CI85" i="1"/>
  <c r="CH85" i="1"/>
  <c r="G85" i="1"/>
  <c r="F85" i="1"/>
  <c r="E85" i="1"/>
  <c r="C85" i="1"/>
  <c r="CJ85" i="1" s="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I84" i="1"/>
  <c r="CH84" i="1"/>
  <c r="G84" i="1"/>
  <c r="F84" i="1"/>
  <c r="E84" i="1"/>
  <c r="C84" i="1"/>
  <c r="CJ84" i="1" s="1"/>
  <c r="DN83" i="1"/>
  <c r="DM83" i="1"/>
  <c r="DL83" i="1"/>
  <c r="DK83" i="1"/>
  <c r="DJ83" i="1"/>
  <c r="DI83" i="1"/>
  <c r="DH83" i="1"/>
  <c r="DG83" i="1"/>
  <c r="DF83" i="1"/>
  <c r="DE83" i="1"/>
  <c r="DD83" i="1"/>
  <c r="DC83" i="1"/>
  <c r="DB83" i="1"/>
  <c r="DA83" i="1"/>
  <c r="CZ83" i="1"/>
  <c r="CY83" i="1"/>
  <c r="CX83" i="1"/>
  <c r="CW83" i="1"/>
  <c r="CV83" i="1"/>
  <c r="CU83" i="1"/>
  <c r="CT83" i="1"/>
  <c r="CS83" i="1"/>
  <c r="CR83" i="1"/>
  <c r="CQ83" i="1"/>
  <c r="CP83" i="1"/>
  <c r="CO83" i="1"/>
  <c r="CN83" i="1"/>
  <c r="CM83" i="1"/>
  <c r="CJ83" i="1"/>
  <c r="CI83" i="1"/>
  <c r="CH83" i="1"/>
  <c r="G83" i="1"/>
  <c r="F83" i="1"/>
  <c r="E83" i="1"/>
  <c r="C83"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J82" i="1"/>
  <c r="CI82" i="1"/>
  <c r="CH82" i="1"/>
  <c r="G82" i="1"/>
  <c r="F82" i="1"/>
  <c r="E82" i="1"/>
  <c r="C82"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I81" i="1"/>
  <c r="CH81" i="1"/>
  <c r="F81" i="1"/>
  <c r="E81" i="1"/>
  <c r="C81" i="1"/>
  <c r="CJ81" i="1" s="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J80" i="1"/>
  <c r="CI80" i="1"/>
  <c r="CH80" i="1"/>
  <c r="G80" i="1"/>
  <c r="F80" i="1"/>
  <c r="E80" i="1"/>
  <c r="C80"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J79" i="1"/>
  <c r="CI79" i="1"/>
  <c r="CH79" i="1"/>
  <c r="G79" i="1"/>
  <c r="F79" i="1"/>
  <c r="E79" i="1"/>
  <c r="C79"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I78" i="1"/>
  <c r="CH78" i="1"/>
  <c r="F78" i="1"/>
  <c r="E78" i="1"/>
  <c r="C78" i="1"/>
  <c r="CJ78" i="1" s="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J77" i="1"/>
  <c r="CI77" i="1"/>
  <c r="CH77" i="1"/>
  <c r="F77" i="1"/>
  <c r="E77" i="1"/>
  <c r="C77"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J76" i="1"/>
  <c r="CI76" i="1"/>
  <c r="CH76" i="1"/>
  <c r="F76" i="1"/>
  <c r="E76" i="1"/>
  <c r="C76"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J75" i="1"/>
  <c r="CI75" i="1"/>
  <c r="CH75" i="1"/>
  <c r="F75" i="1"/>
  <c r="E75" i="1"/>
  <c r="C75" i="1"/>
  <c r="DN74" i="1"/>
  <c r="DM74" i="1"/>
  <c r="DL74" i="1"/>
  <c r="DK74" i="1"/>
  <c r="DJ74" i="1"/>
  <c r="DI74" i="1"/>
  <c r="DH74" i="1"/>
  <c r="DG74" i="1"/>
  <c r="DF74" i="1"/>
  <c r="DE74" i="1"/>
  <c r="DD74" i="1"/>
  <c r="DC74" i="1"/>
  <c r="DB74" i="1"/>
  <c r="DA74" i="1"/>
  <c r="CZ74" i="1"/>
  <c r="CY74" i="1"/>
  <c r="CX74" i="1"/>
  <c r="CW74" i="1"/>
  <c r="CV74" i="1"/>
  <c r="CU74" i="1"/>
  <c r="CT74" i="1"/>
  <c r="CS74" i="1"/>
  <c r="CR74" i="1"/>
  <c r="CQ74" i="1"/>
  <c r="CP74" i="1"/>
  <c r="CO74" i="1"/>
  <c r="CN74" i="1"/>
  <c r="CM74" i="1"/>
  <c r="CI74" i="1"/>
  <c r="CH74" i="1"/>
  <c r="F74" i="1"/>
  <c r="E74" i="1"/>
  <c r="C74" i="1"/>
  <c r="CJ74" i="1" s="1"/>
  <c r="DN73" i="1"/>
  <c r="DM73" i="1"/>
  <c r="DL73" i="1"/>
  <c r="DK73" i="1"/>
  <c r="DJ73" i="1"/>
  <c r="DI73" i="1"/>
  <c r="DH73" i="1"/>
  <c r="DG73" i="1"/>
  <c r="DF73" i="1"/>
  <c r="DE73" i="1"/>
  <c r="DD73" i="1"/>
  <c r="DC73" i="1"/>
  <c r="DB73" i="1"/>
  <c r="DA73" i="1"/>
  <c r="CZ73" i="1"/>
  <c r="CY73" i="1"/>
  <c r="CX73" i="1"/>
  <c r="CW73" i="1"/>
  <c r="CV73" i="1"/>
  <c r="CU73" i="1"/>
  <c r="CT73" i="1"/>
  <c r="CS73" i="1"/>
  <c r="CR73" i="1"/>
  <c r="CQ73" i="1"/>
  <c r="CP73" i="1"/>
  <c r="CO73" i="1"/>
  <c r="CN73" i="1"/>
  <c r="CM73" i="1"/>
  <c r="CJ73" i="1"/>
  <c r="CI73" i="1"/>
  <c r="CH73" i="1"/>
  <c r="G73" i="1"/>
  <c r="F73" i="1"/>
  <c r="E73" i="1"/>
  <c r="C73"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J72" i="1"/>
  <c r="CI72" i="1"/>
  <c r="CH72" i="1"/>
  <c r="G72" i="1"/>
  <c r="F72" i="1"/>
  <c r="E72" i="1"/>
  <c r="C72"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CO71" i="1"/>
  <c r="CN71" i="1"/>
  <c r="CM71" i="1"/>
  <c r="CI71" i="1"/>
  <c r="CH71" i="1"/>
  <c r="AZ71" i="1"/>
  <c r="G71" i="1"/>
  <c r="F71" i="1"/>
  <c r="E71" i="1"/>
  <c r="C71" i="1"/>
  <c r="CJ71" i="1" s="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J70" i="1"/>
  <c r="CI70" i="1"/>
  <c r="CH70" i="1"/>
  <c r="F70" i="1"/>
  <c r="E70" i="1"/>
  <c r="C70"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J69" i="1"/>
  <c r="CI69" i="1"/>
  <c r="CH69" i="1"/>
  <c r="G69" i="1"/>
  <c r="F69" i="1"/>
  <c r="E69" i="1"/>
  <c r="C69" i="1"/>
  <c r="DN68" i="1"/>
  <c r="DM68" i="1"/>
  <c r="DL68" i="1"/>
  <c r="DK68" i="1"/>
  <c r="DJ68" i="1"/>
  <c r="DI68" i="1"/>
  <c r="DH68" i="1"/>
  <c r="DG68" i="1"/>
  <c r="DF68" i="1"/>
  <c r="DE68" i="1"/>
  <c r="DD68" i="1"/>
  <c r="DC68" i="1"/>
  <c r="DB68" i="1"/>
  <c r="DA68" i="1"/>
  <c r="CZ68" i="1"/>
  <c r="CY68" i="1"/>
  <c r="CX68" i="1"/>
  <c r="CW68" i="1"/>
  <c r="CV68" i="1"/>
  <c r="CU68" i="1"/>
  <c r="CT68" i="1"/>
  <c r="CS68" i="1"/>
  <c r="CR68" i="1"/>
  <c r="CQ68" i="1"/>
  <c r="CP68" i="1"/>
  <c r="CO68" i="1"/>
  <c r="CN68" i="1"/>
  <c r="CM68" i="1"/>
  <c r="CJ68" i="1"/>
  <c r="CI68" i="1"/>
  <c r="CH68" i="1"/>
  <c r="G68" i="1"/>
  <c r="F68" i="1"/>
  <c r="E68" i="1"/>
  <c r="C68"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I67" i="1"/>
  <c r="CH67" i="1"/>
  <c r="G67" i="1"/>
  <c r="F67" i="1"/>
  <c r="E67" i="1"/>
  <c r="C67" i="1"/>
  <c r="CJ67" i="1" s="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I66" i="1"/>
  <c r="CH66" i="1"/>
  <c r="G66" i="1"/>
  <c r="F66" i="1"/>
  <c r="E66" i="1"/>
  <c r="C66" i="1"/>
  <c r="CJ66" i="1" s="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J65" i="1"/>
  <c r="CI65" i="1"/>
  <c r="CH65" i="1"/>
  <c r="G65" i="1"/>
  <c r="F65" i="1"/>
  <c r="E65" i="1"/>
  <c r="C65"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J64" i="1"/>
  <c r="CI64" i="1"/>
  <c r="CH64" i="1"/>
  <c r="G64" i="1"/>
  <c r="F64" i="1"/>
  <c r="E64" i="1"/>
  <c r="C64"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I63" i="1"/>
  <c r="CH63" i="1"/>
  <c r="F63" i="1"/>
  <c r="E63" i="1"/>
  <c r="C63" i="1"/>
  <c r="CJ63" i="1" s="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J62" i="1"/>
  <c r="CI62" i="1"/>
  <c r="CH62" i="1"/>
  <c r="F62" i="1"/>
  <c r="E62" i="1"/>
  <c r="C62"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I61" i="1"/>
  <c r="CH61" i="1"/>
  <c r="G61" i="1"/>
  <c r="F61" i="1"/>
  <c r="E61" i="1"/>
  <c r="C61" i="1"/>
  <c r="CJ61" i="1" s="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I60" i="1"/>
  <c r="CH60" i="1"/>
  <c r="F60" i="1"/>
  <c r="E60" i="1"/>
  <c r="C60" i="1"/>
  <c r="CJ60" i="1" s="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J59" i="1"/>
  <c r="CI59" i="1"/>
  <c r="CH59" i="1"/>
  <c r="G59" i="1"/>
  <c r="F59" i="1"/>
  <c r="E59" i="1"/>
  <c r="C59"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J58" i="1"/>
  <c r="CI58" i="1"/>
  <c r="CH58" i="1"/>
  <c r="F58" i="1"/>
  <c r="E58" i="1"/>
  <c r="C58"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J57" i="1"/>
  <c r="CI57" i="1"/>
  <c r="CH57" i="1"/>
  <c r="G57" i="1"/>
  <c r="F57" i="1"/>
  <c r="E57" i="1"/>
  <c r="C57"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J56" i="1"/>
  <c r="CI56" i="1"/>
  <c r="CH56" i="1"/>
  <c r="G56" i="1"/>
  <c r="F56" i="1"/>
  <c r="E56" i="1"/>
  <c r="C56"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J55" i="1"/>
  <c r="CI55" i="1"/>
  <c r="CH55" i="1"/>
  <c r="F55" i="1"/>
  <c r="E55" i="1"/>
  <c r="C55"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J54" i="1"/>
  <c r="CI54" i="1"/>
  <c r="CH54" i="1"/>
  <c r="F54" i="1"/>
  <c r="E54" i="1"/>
  <c r="C54"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I53" i="1"/>
  <c r="CH53" i="1"/>
  <c r="G53" i="1"/>
  <c r="F53" i="1"/>
  <c r="E53" i="1"/>
  <c r="C53" i="1"/>
  <c r="CJ53" i="1" s="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I52" i="1"/>
  <c r="CH52" i="1"/>
  <c r="G52" i="1"/>
  <c r="F52" i="1"/>
  <c r="E52" i="1"/>
  <c r="C52" i="1"/>
  <c r="CJ52" i="1" s="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J51" i="1"/>
  <c r="CI51" i="1"/>
  <c r="CH51" i="1"/>
  <c r="F51" i="1"/>
  <c r="E51" i="1"/>
  <c r="C51"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I50" i="1"/>
  <c r="CH50" i="1"/>
  <c r="G50" i="1"/>
  <c r="F50" i="1"/>
  <c r="E50" i="1"/>
  <c r="C50" i="1"/>
  <c r="CJ50" i="1" s="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J49" i="1"/>
  <c r="CI49" i="1"/>
  <c r="CH49" i="1"/>
  <c r="F49" i="1"/>
  <c r="E49" i="1"/>
  <c r="C49"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J48" i="1"/>
  <c r="CI48" i="1"/>
  <c r="CH48" i="1"/>
  <c r="F48" i="1"/>
  <c r="E48" i="1"/>
  <c r="C48"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I47" i="1"/>
  <c r="CH47" i="1"/>
  <c r="G47" i="1"/>
  <c r="F47" i="1"/>
  <c r="E47" i="1"/>
  <c r="C47" i="1"/>
  <c r="CJ47" i="1" s="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J46" i="1"/>
  <c r="CI46" i="1"/>
  <c r="CH46" i="1"/>
  <c r="F46" i="1"/>
  <c r="E46" i="1"/>
  <c r="C46"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J45" i="1"/>
  <c r="CI45" i="1"/>
  <c r="CH45" i="1"/>
  <c r="F45" i="1"/>
  <c r="E45" i="1"/>
  <c r="C45"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J44" i="1"/>
  <c r="CI44" i="1"/>
  <c r="CH44" i="1"/>
  <c r="F44" i="1"/>
  <c r="E44" i="1"/>
  <c r="C44"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I43" i="1"/>
  <c r="CH43" i="1"/>
  <c r="F43" i="1"/>
  <c r="E43" i="1"/>
  <c r="C43" i="1"/>
  <c r="CJ43" i="1" s="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J42" i="1"/>
  <c r="CI42" i="1"/>
  <c r="CH42" i="1"/>
  <c r="F42" i="1"/>
  <c r="E42" i="1"/>
  <c r="C42"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I41" i="1"/>
  <c r="CH41" i="1"/>
  <c r="G41" i="1"/>
  <c r="F41" i="1"/>
  <c r="E41" i="1"/>
  <c r="C41" i="1"/>
  <c r="CJ41" i="1" s="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I40" i="1"/>
  <c r="CH40" i="1"/>
  <c r="F40" i="1"/>
  <c r="E40" i="1"/>
  <c r="C40" i="1"/>
  <c r="CJ40" i="1" s="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J39" i="1"/>
  <c r="CI39" i="1"/>
  <c r="CH39" i="1"/>
  <c r="G39" i="1"/>
  <c r="F39" i="1"/>
  <c r="E39" i="1"/>
  <c r="C39"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J38" i="1"/>
  <c r="CI38" i="1"/>
  <c r="CH38" i="1"/>
  <c r="F38" i="1"/>
  <c r="E38" i="1"/>
  <c r="C38"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J37" i="1"/>
  <c r="CI37" i="1"/>
  <c r="CH37" i="1"/>
  <c r="G37" i="1"/>
  <c r="F37" i="1"/>
  <c r="E37" i="1"/>
  <c r="C37"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I36" i="1"/>
  <c r="CH36" i="1"/>
  <c r="F36" i="1"/>
  <c r="E36" i="1"/>
  <c r="C36" i="1"/>
  <c r="CJ36" i="1" s="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I35" i="1"/>
  <c r="CH35" i="1"/>
  <c r="AZ35" i="1"/>
  <c r="G35" i="1"/>
  <c r="F35" i="1"/>
  <c r="E35" i="1"/>
  <c r="C35" i="1"/>
  <c r="CJ35" i="1" s="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I34" i="1"/>
  <c r="CH34" i="1"/>
  <c r="F34" i="1"/>
  <c r="E34" i="1"/>
  <c r="C34" i="1"/>
  <c r="CJ34" i="1" s="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I33" i="1"/>
  <c r="CH33" i="1"/>
  <c r="F33" i="1"/>
  <c r="E33" i="1"/>
  <c r="C33" i="1"/>
  <c r="CJ33" i="1" s="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J32" i="1"/>
  <c r="CI32" i="1"/>
  <c r="CH32" i="1"/>
  <c r="F32" i="1"/>
  <c r="E32" i="1"/>
  <c r="C32"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J31" i="1"/>
  <c r="CI31" i="1"/>
  <c r="CH31" i="1"/>
  <c r="AZ31" i="1"/>
  <c r="G31" i="1"/>
  <c r="F31" i="1"/>
  <c r="E31" i="1"/>
  <c r="C31"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I30" i="1"/>
  <c r="CH30" i="1"/>
  <c r="F30" i="1"/>
  <c r="E30" i="1"/>
  <c r="C30" i="1"/>
  <c r="CJ30" i="1" s="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J29" i="1"/>
  <c r="CI29" i="1"/>
  <c r="CH29" i="1"/>
  <c r="G29" i="1"/>
  <c r="F29" i="1"/>
  <c r="E29" i="1"/>
  <c r="C29"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J28" i="1"/>
  <c r="CI28" i="1"/>
  <c r="CH28" i="1"/>
  <c r="G28" i="1"/>
  <c r="F28" i="1"/>
  <c r="E28" i="1"/>
  <c r="C28"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I27" i="1"/>
  <c r="CH27" i="1"/>
  <c r="F27" i="1"/>
  <c r="E27" i="1"/>
  <c r="C27" i="1"/>
  <c r="CJ27" i="1" s="1"/>
  <c r="DN26" i="1"/>
  <c r="DM26" i="1"/>
  <c r="DL26" i="1"/>
  <c r="DK26" i="1"/>
  <c r="DJ26" i="1"/>
  <c r="DI26" i="1"/>
  <c r="DH26" i="1"/>
  <c r="DG26" i="1"/>
  <c r="DF26" i="1"/>
  <c r="DE26" i="1"/>
  <c r="DD26" i="1"/>
  <c r="DC26" i="1"/>
  <c r="DB26" i="1"/>
  <c r="DA26" i="1"/>
  <c r="CZ26" i="1"/>
  <c r="CY26" i="1"/>
  <c r="CX26" i="1"/>
  <c r="CW26" i="1"/>
  <c r="CV26" i="1"/>
  <c r="CU26" i="1"/>
  <c r="CT26" i="1"/>
  <c r="CS26" i="1"/>
  <c r="CR26" i="1"/>
  <c r="CQ26" i="1"/>
  <c r="CP26" i="1"/>
  <c r="CO26" i="1"/>
  <c r="CN26" i="1"/>
  <c r="CM26" i="1"/>
  <c r="CJ26" i="1"/>
  <c r="CI26" i="1"/>
  <c r="CH26" i="1"/>
  <c r="F26" i="1"/>
  <c r="E26" i="1"/>
  <c r="C26"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J25" i="1"/>
  <c r="CI25" i="1"/>
  <c r="CH25" i="1"/>
  <c r="F25" i="1"/>
  <c r="E25" i="1"/>
  <c r="C25"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I24" i="1"/>
  <c r="CH24" i="1"/>
  <c r="F24" i="1"/>
  <c r="E24" i="1"/>
  <c r="C24" i="1"/>
  <c r="CJ24" i="1" s="1"/>
  <c r="DN23" i="1"/>
  <c r="DM23" i="1"/>
  <c r="DL23" i="1"/>
  <c r="DK23" i="1"/>
  <c r="DJ23" i="1"/>
  <c r="DI23" i="1"/>
  <c r="DH23" i="1"/>
  <c r="DG23" i="1"/>
  <c r="DF23" i="1"/>
  <c r="DE23" i="1"/>
  <c r="DD23" i="1"/>
  <c r="DC23" i="1"/>
  <c r="DB23" i="1"/>
  <c r="DA23" i="1"/>
  <c r="CZ23" i="1"/>
  <c r="CY23" i="1"/>
  <c r="CX23" i="1"/>
  <c r="CW23" i="1"/>
  <c r="CV23" i="1"/>
  <c r="CU23" i="1"/>
  <c r="CT23" i="1"/>
  <c r="CS23" i="1"/>
  <c r="CR23" i="1"/>
  <c r="CQ23" i="1"/>
  <c r="CP23" i="1"/>
  <c r="CO23" i="1"/>
  <c r="CN23" i="1"/>
  <c r="CM23" i="1"/>
  <c r="CI23" i="1"/>
  <c r="CH23" i="1"/>
  <c r="F23" i="1"/>
  <c r="E23" i="1"/>
  <c r="C23" i="1"/>
  <c r="CJ23" i="1" s="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J22" i="1"/>
  <c r="CI22" i="1"/>
  <c r="CH22" i="1"/>
  <c r="F22" i="1"/>
  <c r="E22" i="1"/>
  <c r="C22"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J21" i="1"/>
  <c r="CI21" i="1"/>
  <c r="CH21" i="1"/>
  <c r="AZ21" i="1"/>
  <c r="G21" i="1"/>
  <c r="F21" i="1"/>
  <c r="E21" i="1"/>
  <c r="C21"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I20" i="1"/>
  <c r="CH20" i="1"/>
  <c r="F20" i="1"/>
  <c r="E20" i="1"/>
  <c r="C20" i="1"/>
  <c r="CJ20" i="1" s="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J19" i="1"/>
  <c r="CI19" i="1"/>
  <c r="CH19" i="1"/>
  <c r="G19" i="1"/>
  <c r="F19" i="1"/>
  <c r="E19" i="1"/>
  <c r="C19"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J18" i="1"/>
  <c r="CI18" i="1"/>
  <c r="CH18" i="1"/>
  <c r="F18" i="1"/>
  <c r="E18" i="1"/>
  <c r="C18"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I17" i="1"/>
  <c r="CH17" i="1"/>
  <c r="F17" i="1"/>
  <c r="E17" i="1"/>
  <c r="C17" i="1"/>
  <c r="CJ17" i="1" s="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J16" i="1"/>
  <c r="CI16" i="1"/>
  <c r="CH16" i="1"/>
  <c r="F16" i="1"/>
  <c r="E16" i="1"/>
  <c r="C16"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I15" i="1"/>
  <c r="CH15" i="1"/>
  <c r="G15" i="1"/>
  <c r="F15" i="1"/>
  <c r="E15" i="1"/>
  <c r="C15" i="1"/>
  <c r="CJ15" i="1" s="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I14" i="1"/>
  <c r="CH14" i="1"/>
  <c r="F14" i="1"/>
  <c r="E14" i="1"/>
  <c r="C14" i="1"/>
  <c r="CJ14" i="1" s="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J13" i="1"/>
  <c r="CI13" i="1"/>
  <c r="CH13" i="1"/>
  <c r="G13" i="1"/>
  <c r="F13" i="1"/>
  <c r="E13" i="1"/>
  <c r="C13"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I12" i="1"/>
  <c r="CH12" i="1"/>
  <c r="G12" i="1"/>
  <c r="F12" i="1"/>
  <c r="E12" i="1"/>
  <c r="C12" i="1"/>
  <c r="CJ12" i="1" s="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I11" i="1"/>
  <c r="CH11" i="1"/>
  <c r="AZ11" i="1"/>
  <c r="G11" i="1"/>
  <c r="F11" i="1"/>
  <c r="E11" i="1"/>
  <c r="C11" i="1"/>
  <c r="CJ11" i="1" s="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J10" i="1"/>
  <c r="CI10" i="1"/>
  <c r="CH10" i="1"/>
  <c r="F10" i="1"/>
  <c r="E10" i="1"/>
  <c r="C10"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J9" i="1"/>
  <c r="CI9" i="1"/>
  <c r="CH9" i="1"/>
  <c r="G9" i="1"/>
  <c r="F9" i="1"/>
  <c r="E9" i="1"/>
  <c r="C9"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I8" i="1"/>
  <c r="CH8" i="1"/>
  <c r="F8" i="1"/>
  <c r="E8" i="1"/>
  <c r="C8" i="1"/>
  <c r="CJ8" i="1" s="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J7" i="1"/>
  <c r="CI7" i="1"/>
  <c r="CH7" i="1"/>
  <c r="G7" i="1"/>
  <c r="F7" i="1"/>
  <c r="E7" i="1"/>
  <c r="C7"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J6" i="1"/>
  <c r="CI6" i="1"/>
  <c r="CH6" i="1"/>
  <c r="G6" i="1"/>
  <c r="F6" i="1"/>
  <c r="E6" i="1"/>
  <c r="C6"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I5" i="1"/>
  <c r="CH5" i="1"/>
  <c r="G5" i="1"/>
  <c r="F5" i="1"/>
  <c r="E5" i="1"/>
  <c r="C5" i="1"/>
  <c r="CJ5" i="1" s="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J4" i="1"/>
  <c r="CI4" i="1"/>
  <c r="CH4" i="1"/>
  <c r="G4" i="1"/>
  <c r="F4" i="1"/>
  <c r="E4" i="1"/>
  <c r="C4"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J3" i="1"/>
  <c r="CI3" i="1"/>
  <c r="CH3" i="1"/>
  <c r="F3" i="1"/>
  <c r="E3" i="1"/>
  <c r="C3"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I2" i="1"/>
  <c r="CH2" i="1"/>
  <c r="F2" i="1"/>
  <c r="E2" i="1"/>
  <c r="C2" i="1"/>
  <c r="CJ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tc={9E2F733A-AE2E-4526-8AC4-F51057DCEA41}</author>
    <author>tc={203CD770-AB3B-40AC-AC73-DA433A6E2A29}</author>
    <author>tc={79F020EF-44DD-4B1B-B58D-931C56174154}</author>
    <author>tc={1B04F49A-DAFB-4F22-9144-1C9D69B03CCC}</author>
    <author>tc={6CB74E02-D844-4E3B-8A34-58A665B86DB9}</author>
    <author>tc={20EE9348-5583-4F5B-9EE4-64758B78A973}</author>
    <author>tc={C002ABBE-8A08-42C0-8002-1227A22A3D61}</author>
    <author>tc={36A2BFA3-3264-4046-8E37-CE0A2D19A492}</author>
    <author>tc={2046C910-F0EC-4527-BAE7-9105364F7EDA}</author>
    <author>Eliane Nunes Lucchesi</author>
    <author>tc={80ED4B3A-276D-4EAB-986A-B24059D3C63D}</author>
    <author>tc={F8F11A74-ABA2-45F4-A93A-1F8B3B98EAE3}</author>
    <author>tc={4D30F70E-BF28-4E34-A7B9-093651C1BB87}</author>
    <author>tc={D2F7CBF8-0ABF-4C65-999E-6F2BCBA03067}</author>
  </authors>
  <commentList>
    <comment ref="CL65" authorId="0" shapeId="0" xr:uid="{9E2F733A-AE2E-4526-8AC4-F51057DCEA41}">
      <text>
        <t>[Comentário encadeado]
Sua versão do Excel permite que você leia este comentário encadeado, no entanto, as edições serão removidas se o arquivo for aberto em uma versão mais recente do Excel. Saiba mais: https://go.microsoft.com/fwlink/?linkid=870924
Comentário:
    Falha na geração da venda</t>
      </text>
    </comment>
    <comment ref="D71" authorId="1" shapeId="0" xr:uid="{203CD770-AB3B-40AC-AC73-DA433A6E2A29}">
      <text>
        <t>[Comentário encadeado]
Sua versão do Excel permite que você leia este comentário encadeado, no entanto, as edições serão removidas se o arquivo for aberto em uma versão mais recente do Excel. Saiba mais: https://go.microsoft.com/fwlink/?linkid=870924
Comentário:
    relatório final excedido, alterar, subir e encerrar</t>
      </text>
    </comment>
    <comment ref="D300" authorId="2" shapeId="0" xr:uid="{79F020EF-44DD-4B1B-B58D-931C56174154}">
      <text>
        <t>[Comentário encadeado]
Sua versão do Excel permite que você leia este comentário encadeado, no entanto, as edições serão removidas se o arquivo for aberto em uma versão mais recente do Excel. Saiba mais: https://go.microsoft.com/fwlink/?linkid=870924
Comentário:
    Não estava no relatório</t>
      </text>
    </comment>
    <comment ref="D301" authorId="3" shapeId="0" xr:uid="{1B04F49A-DAFB-4F22-9144-1C9D69B03CCC}">
      <text>
        <t>[Comentário encadeado]
Sua versão do Excel permite que você leia este comentário encadeado, no entanto, as edições serão removidas se o arquivo for aberto em uma versão mais recente do Excel. Saiba mais: https://go.microsoft.com/fwlink/?linkid=870924
Comentário:
    Não estava no relatório</t>
      </text>
    </comment>
    <comment ref="D310" authorId="4" shapeId="0" xr:uid="{6CB74E02-D844-4E3B-8A34-58A665B86DB9}">
      <text>
        <t>[Comentário encadeado]
Sua versão do Excel permite que você leia este comentário encadeado, no entanto, as edições serão removidas se o arquivo for aberto em uma versão mais recente do Excel. Saiba mais: https://go.microsoft.com/fwlink/?linkid=870924
Comentário:
    Segundo Fábio a empresa não apresentou os dados solicitados para a elaboração do T0</t>
      </text>
    </comment>
    <comment ref="CL349" authorId="5" shapeId="0" xr:uid="{20EE9348-5583-4F5B-9EE4-64758B78A973}">
      <text>
        <t>[Comentário encadeado]
Sua versão do Excel permite que você leia este comentário encadeado, no entanto, as edições serão removidas se o arquivo for aberto em uma versão mais recente do Excel. Saiba mais: https://go.microsoft.com/fwlink/?linkid=870924
Comentário:
    Dar aceite após nova confirmação</t>
      </text>
    </comment>
    <comment ref="D401" authorId="6" shapeId="0" xr:uid="{C002ABBE-8A08-42C0-8002-1227A22A3D61}">
      <text>
        <t>[Comentário encadeado]
Sua versão do Excel permite que você leia este comentário encadeado, no entanto, as edições serão removidas se o arquivo for aberto em uma versão mais recente do Excel. Saiba mais: https://go.microsoft.com/fwlink/?linkid=870924
Comentário:
    Era do Fábio, alterar na GRM</t>
      </text>
    </comment>
    <comment ref="D430" authorId="7" shapeId="0" xr:uid="{36A2BFA3-3264-4046-8E37-CE0A2D19A492}">
      <text>
        <t>[Comentário encadeado]
Sua versão do Excel permite que você leia este comentário encadeado, no entanto, as edições serão removidas se o arquivo for aberto em uma versão mais recente do Excel. Saiba mais: https://go.microsoft.com/fwlink/?linkid=870924
Comentário:
    Alterou razão social - rever todo processo</t>
      </text>
    </comment>
    <comment ref="D486" authorId="8" shapeId="0" xr:uid="{2046C910-F0EC-4527-BAE7-9105364F7EDA}">
      <text>
        <t>[Comentário encadeado]
Sua versão do Excel permite que você leia este comentário encadeado, no entanto, as edições serão removidas se o arquivo for aberto em uma versão mais recente do Excel. Saiba mais: https://go.microsoft.com/fwlink/?linkid=870924
Comentário:
    Empresa possui outros CNPJ</t>
      </text>
    </comment>
    <comment ref="D490" authorId="9" shapeId="0" xr:uid="{EE34950E-7910-4949-A212-2B8E9501C88F}">
      <text>
        <r>
          <rPr>
            <sz val="11"/>
            <color theme="1"/>
            <rFont val="Calibri"/>
            <family val="2"/>
            <scheme val="minor"/>
          </rPr>
          <t>Eliane Nunes Lucchesi:
Está cancelado no SGT, ficou na linha de corte, ver com a GIT se terá que cadastrar novo.</t>
        </r>
      </text>
    </comment>
    <comment ref="F494" authorId="9" shapeId="0" xr:uid="{5E2B9F6F-ACDF-4774-B0D0-CCE29F2B9567}">
      <text>
        <r>
          <rPr>
            <sz val="11"/>
            <color theme="1"/>
            <rFont val="Calibri"/>
            <family val="2"/>
            <scheme val="minor"/>
          </rPr>
          <t>Eliane Nunes Lucchesi:
Jefferson informou que este atendimento foi negociado com ER Centro</t>
        </r>
      </text>
    </comment>
    <comment ref="CL586" authorId="10" shapeId="0" xr:uid="{80ED4B3A-276D-4EAB-986A-B24059D3C63D}">
      <text>
        <t>[Comentário encadeado]
Sua versão do Excel permite que você leia este comentário encadeado, no entanto, as edições serão removidas se o arquivo for aberto em uma versão mais recente do Excel. Saiba mais: https://go.microsoft.com/fwlink/?linkid=870924
Comentário:
    Dar aceite após nova confirmação</t>
      </text>
    </comment>
    <comment ref="D715" authorId="9" shapeId="0" xr:uid="{397B57F3-B658-4C0C-B27F-49A68339F4CB}">
      <text>
        <r>
          <rPr>
            <sz val="11"/>
            <color theme="1"/>
            <rFont val="Calibri"/>
            <family val="2"/>
            <scheme val="minor"/>
          </rPr>
          <t xml:space="preserve">Eliane Nunes Lucchesi:
</t>
        </r>
      </text>
    </comment>
    <comment ref="F733" authorId="11" shapeId="0" xr:uid="{F8F11A74-ABA2-45F4-A93A-1F8B3B98EAE3}">
      <text>
        <t>[Comentário encadeado]
Sua versão do Excel permite que você leia este comentário encadeado, no entanto, as edições serão removidas se o arquivo for aberto em uma versão mais recente do Excel. Saiba mais: https://go.microsoft.com/fwlink/?linkid=870924
Comentário:
    Este atendimento está na gestão do ER Centro</t>
      </text>
    </comment>
    <comment ref="D736" authorId="12" shapeId="0" xr:uid="{4D30F70E-BF28-4E34-A7B9-093651C1BB87}">
      <text>
        <t>[Comentário encadeado]
Sua versão do Excel permite que você leia este comentário encadeado, no entanto, as edições serão removidas se o arquivo for aberto em uma versão mais recente do Excel. Saiba mais: https://go.microsoft.com/fwlink/?linkid=870924
Comentário:
    T0 para demanda fora da Jornada</t>
      </text>
    </comment>
    <comment ref="F756" authorId="13" shapeId="0" xr:uid="{D2F7CBF8-0ABF-4C65-999E-6F2BCBA03067}">
      <text>
        <t>[Comentário encadeado]
Sua versão do Excel permite que você leia este comentário encadeado, no entanto, as edições serão removidas se o arquivo for aberto em uma versão mais recente do Excel. Saiba mais: https://go.microsoft.com/fwlink/?linkid=870924
Comentário:
    Este atendimento está sob a gestão do ER Centro</t>
      </text>
    </comment>
    <comment ref="E839" authorId="9" shapeId="0" xr:uid="{3EC0158B-F836-423F-8BB8-124B56DBC5FA}">
      <text>
        <r>
          <rPr>
            <sz val="11"/>
            <color theme="1"/>
            <rFont val="Calibri"/>
            <family val="2"/>
            <scheme val="minor"/>
          </rPr>
          <t>Eliane Nunes Lucchesi:
Até 02/10/2025 porte da empresa permanece como DEMAIS no cartão CNPJ. Proposta encaminhada para assinatura como EPP, conforme orientado.</t>
        </r>
      </text>
    </comment>
  </commentList>
</comments>
</file>

<file path=xl/sharedStrings.xml><?xml version="1.0" encoding="utf-8"?>
<sst xmlns="http://schemas.openxmlformats.org/spreadsheetml/2006/main" count="40013" uniqueCount="2100">
  <si>
    <t>LINHA</t>
  </si>
  <si>
    <t>TIPO DE PROGRAMA</t>
  </si>
  <si>
    <t>CNPJ</t>
  </si>
  <si>
    <t>EMPRESA</t>
  </si>
  <si>
    <t>PORTE</t>
  </si>
  <si>
    <t>ER</t>
  </si>
  <si>
    <t>SIGLA</t>
  </si>
  <si>
    <t>T3</t>
  </si>
  <si>
    <t>STATUS DA ETAPA</t>
  </si>
  <si>
    <t>OPORTUNIDADE</t>
  </si>
  <si>
    <t>Nº PROPOSTA</t>
  </si>
  <si>
    <t>ORDEM DE VENDA</t>
  </si>
  <si>
    <t>EMISSOR DA PROPOSTA</t>
  </si>
  <si>
    <t>CFP PARCEIRO</t>
  </si>
  <si>
    <t>SOLUÇÃO</t>
  </si>
  <si>
    <t>CH</t>
  </si>
  <si>
    <t>CONSULTOR</t>
  </si>
  <si>
    <t xml:space="preserve">S/N          </t>
  </si>
  <si>
    <t>DADOS SOCIOS INFORMADOS</t>
  </si>
  <si>
    <t xml:space="preserve">S/N            </t>
  </si>
  <si>
    <t>CONTRATO ENVIADO EMPRESA</t>
  </si>
  <si>
    <t xml:space="preserve">S/N           </t>
  </si>
  <si>
    <t>CONTRATO ASSINADO EMPRESA</t>
  </si>
  <si>
    <t xml:space="preserve">S/N    </t>
  </si>
  <si>
    <t>DATA DO CONTRATO ASSINADO SENAI</t>
  </si>
  <si>
    <t>S/N</t>
  </si>
  <si>
    <t>DATA CADASTRO SGT</t>
  </si>
  <si>
    <t>SIM</t>
  </si>
  <si>
    <t>DATA UPLOAD SGT</t>
  </si>
  <si>
    <t xml:space="preserve">S/N  </t>
  </si>
  <si>
    <t>DATA ACEITE SGT</t>
  </si>
  <si>
    <t xml:space="preserve">S/N     </t>
  </si>
  <si>
    <t>DATA DO ENVIO DO RELATÓRIO T1</t>
  </si>
  <si>
    <t xml:space="preserve">S/N      </t>
  </si>
  <si>
    <t>DATA DE COBRANÇA DA EMPRESA</t>
  </si>
  <si>
    <t xml:space="preserve">S/N       </t>
  </si>
  <si>
    <t>CADASTRO PLATAFORMA PRODUTIVIDADE OK?</t>
  </si>
  <si>
    <t xml:space="preserve">S/N        </t>
  </si>
  <si>
    <t xml:space="preserve">DATA COBRANÇA SEBRAE </t>
  </si>
  <si>
    <t xml:space="preserve">S/N         </t>
  </si>
  <si>
    <t>Contrato SEBRAE Enviado?</t>
  </si>
  <si>
    <t xml:space="preserve">S/N                </t>
  </si>
  <si>
    <t>DATA RESPOSTA SEBRAE</t>
  </si>
  <si>
    <t xml:space="preserve">S/N                   </t>
  </si>
  <si>
    <t>REQUISIÇÃO GRM</t>
  </si>
  <si>
    <t>DATA INÍCIO</t>
  </si>
  <si>
    <t>DATA TÉRMINO</t>
  </si>
  <si>
    <t>REUNIÃO KICK-OFF CONFIRMADA</t>
  </si>
  <si>
    <t>REUNIÃO FINAL AGENDADA</t>
  </si>
  <si>
    <t>PRESENCIAL</t>
  </si>
  <si>
    <t>GRATUIDADE?</t>
  </si>
  <si>
    <t>VALOR DA PROPOSTA</t>
  </si>
  <si>
    <t>SITUAÇÃO</t>
  </si>
  <si>
    <t>Nº DEMANDA ou                       Nº ID</t>
  </si>
  <si>
    <t xml:space="preserve">CÓDIGO RAE </t>
  </si>
  <si>
    <t>MOV. 1.1.57</t>
  </si>
  <si>
    <t>RELATÓRIO DE PRIORIZAÇÃO ENVIADO</t>
  </si>
  <si>
    <t>RELATÓRIO SMART FACTORY</t>
  </si>
  <si>
    <t>RELATÓRIO FINAL ENVIADO</t>
  </si>
  <si>
    <t>RELATÓRIO EDUCACIONAL ENVIADO</t>
  </si>
  <si>
    <t xml:space="preserve">S/N                       </t>
  </si>
  <si>
    <t>DATA DE CONCLUSÃO SGT</t>
  </si>
  <si>
    <t xml:space="preserve">S/N                            </t>
  </si>
  <si>
    <t>ENVIO AUDITORIA (ER/GIT)</t>
  </si>
  <si>
    <t xml:space="preserve">S/N                             </t>
  </si>
  <si>
    <t>RETORNO AUDITORIA</t>
  </si>
  <si>
    <t xml:space="preserve">S/N               </t>
  </si>
  <si>
    <t>DATA PRESTAÇÃO DE CONTAS</t>
  </si>
  <si>
    <t xml:space="preserve">S/N              </t>
  </si>
  <si>
    <t>DATA PESQUISA DE SATISFAÇÃO RESPONDIDA</t>
  </si>
  <si>
    <t>OBSERVAÇÕES</t>
  </si>
  <si>
    <t>ESPECÍFICO (SALDO SGSET AGOSTO)</t>
  </si>
  <si>
    <t xml:space="preserve">Passou no ALI em 2023 ? </t>
  </si>
  <si>
    <t>ALI 2024 - Convidar ?</t>
  </si>
  <si>
    <t>T 3 (1ª  Solução Proposta para 2024 )</t>
  </si>
  <si>
    <t>T 3 (2ª  Solução Proposta para 2024 )</t>
  </si>
  <si>
    <t>ACEITOU ?</t>
  </si>
  <si>
    <t>QUAL ? (           3ª ETAPA)</t>
  </si>
  <si>
    <t xml:space="preserve">T4 Proposto para 2024 </t>
  </si>
  <si>
    <t>ACEITOU ?2</t>
  </si>
  <si>
    <t>FOLLOW 2024</t>
  </si>
  <si>
    <t>CONTINUIDADE</t>
  </si>
  <si>
    <t>5ª ou 6ª etapa</t>
  </si>
  <si>
    <t>FEZ EFICI ENERG ?</t>
  </si>
  <si>
    <t>OBS2</t>
  </si>
  <si>
    <t>ANO</t>
  </si>
  <si>
    <t>MÊS</t>
  </si>
  <si>
    <t>INU</t>
  </si>
  <si>
    <t>HUBSPOT</t>
  </si>
  <si>
    <t>NOVA PROPOSTA</t>
  </si>
  <si>
    <t>ETAPA 1 - DIAGNÓSTICO TECNOLÓGICO</t>
  </si>
  <si>
    <t>ETAPA 2 - ADEQUAÇÃO A NORMA  ABNT NBR ISO 9001:2015 – SISTEMA DE GESTÃO DA QUALIDADE</t>
  </si>
  <si>
    <t>ETAPA 2 - IMPLANTAÇÃO DE PROCESSOS DE GESTÃO DE INOVAÇÃO</t>
  </si>
  <si>
    <t>ETAPA 2 - DESENVOLVIMENTO DE PRODUTO</t>
  </si>
  <si>
    <t>ETAPA 2 - DESING E MELHORIA DE SERVIÇOS</t>
  </si>
  <si>
    <t>ETAPA 3 - LEAN MANUFACTURING</t>
  </si>
  <si>
    <t>ETAPA 3 - ASSESSORIA MANUFATURA ENXUTA</t>
  </si>
  <si>
    <t>ETAPA 3 - PLANEJAMENTO E CONTROLE DE PRODUÇÃO</t>
  </si>
  <si>
    <t>ETAPA 3 - DESENVOLVIMENTO DE  MAPA FLUXO DE VALOR (MFV)</t>
  </si>
  <si>
    <t>ETAPA 3 - ASSESSORIA EM LOGÍSTICA</t>
  </si>
  <si>
    <t>ETAPA 3 - ASSESSORIA MANUFATURA ENXUTA - Implementação do Lean Manufacturing na Linha de
Montagem no 01</t>
  </si>
  <si>
    <t>ETAPA 3 - ORGANIZAÇÃO E CONTROLE DE ESTOQUE - Implementar novas ações e aprimorar relações entre as
atividades de Estoque e Almoxarifado</t>
  </si>
  <si>
    <t>ETAPA 3 - ORGANIZAÇÃO E CONTROLE DE ESTOQUE</t>
  </si>
  <si>
    <t>ETAPA 3 - LEAN OFFICE</t>
  </si>
  <si>
    <t>ETAPA 3 - ASSESSORIA EM DESENVOLVIMENTO DE LIDERANÇAS</t>
  </si>
  <si>
    <t>ETAPA 3 - GESTÃO DE PROCESSOS</t>
  </si>
  <si>
    <t>ETAPA 3 - MELHORIA DE LAYOUT PRODUTIVO</t>
  </si>
  <si>
    <t>ETAPA 3 - LOGISTICA 360</t>
  </si>
  <si>
    <t>ETAPA 3 - DIVERSOS</t>
  </si>
  <si>
    <t>ETAPA 4 - PLANEJAMENTO ESTRATÉGICO TECNOLÓGICO</t>
  </si>
  <si>
    <t>CONTROLE E MELHORIA DE PROCESSOS</t>
  </si>
  <si>
    <t>MAPEAMENTO DE PROCESSOS</t>
  </si>
  <si>
    <t>DESENVOLVIMENTO DE LIDERANÇA</t>
  </si>
  <si>
    <t>SIPAT - PALESTRAS</t>
  </si>
  <si>
    <t>DIAGNÓSTICO - MELHORIA DE PROCESSO RESSARCIDO</t>
  </si>
  <si>
    <t>MANUFATURA ENXUTA: Consolidação das ações de Lean Manufacturing na inha de montagem 02</t>
  </si>
  <si>
    <t>ORGANIZAÇÃO E CONTROLE DE ESTOQUE: Consolidação das ações de Gestão de Estoques e Almoxarifado   Workshops</t>
  </si>
  <si>
    <t>VALOR SAP</t>
  </si>
  <si>
    <t>TECNOLOGIA</t>
  </si>
  <si>
    <t>JORNADA até 4.8</t>
  </si>
  <si>
    <t xml:space="preserve">
ATTITUDE LIFE CONFECCOES LTDA</t>
  </si>
  <si>
    <t>T1</t>
  </si>
  <si>
    <t>CANCELADO</t>
  </si>
  <si>
    <t>N/A</t>
  </si>
  <si>
    <t>O-2000/2023</t>
  </si>
  <si>
    <t>Fábio Alexandre Dias</t>
  </si>
  <si>
    <t>NÃO</t>
  </si>
  <si>
    <t>*T0 realizado pelo CFP 1.03 em apoio ao CFP 107 - (registros efetuados por 107)</t>
  </si>
  <si>
    <t>-</t>
  </si>
  <si>
    <t>NA</t>
  </si>
  <si>
    <t>2000/2023</t>
  </si>
  <si>
    <t>B+P</t>
  </si>
  <si>
    <t xml:space="preserve">
CARDAL ELETRO METALURGICA LTDA</t>
  </si>
  <si>
    <t>CARDAL</t>
  </si>
  <si>
    <t>AGUARDANDO SALDO</t>
  </si>
  <si>
    <t>209/2025</t>
  </si>
  <si>
    <t>0</t>
  </si>
  <si>
    <t>103</t>
  </si>
  <si>
    <t>PREVISTO</t>
  </si>
  <si>
    <t>CICLO OUTUBRO</t>
  </si>
  <si>
    <t xml:space="preserve">
LIZAM INDÚSTRIA LTDA</t>
  </si>
  <si>
    <t>CICLO JUNHO</t>
  </si>
  <si>
    <t>cobrei por e-mail 11/03</t>
  </si>
  <si>
    <t>JORNADA até 8.0</t>
  </si>
  <si>
    <t>A C SOM INDUSTRIA E COM DE INSTRUMENTOS MUSICAIS LTDA</t>
  </si>
  <si>
    <t>CONCLUÍDO</t>
  </si>
  <si>
    <t>GANHA</t>
  </si>
  <si>
    <t>64/2023</t>
  </si>
  <si>
    <t>Ricardo Luiz Ciuccio</t>
  </si>
  <si>
    <t>Melhoria de layout produtivo</t>
  </si>
  <si>
    <t>PCP</t>
  </si>
  <si>
    <t>PROPOR</t>
  </si>
  <si>
    <t>119/2023</t>
  </si>
  <si>
    <t>FATURADO</t>
  </si>
  <si>
    <t>T4</t>
  </si>
  <si>
    <t>O-121/2023</t>
  </si>
  <si>
    <t>Outro CFP</t>
  </si>
  <si>
    <t>103 NÃO ENTROU NA RATEIO</t>
  </si>
  <si>
    <t>Sim</t>
  </si>
  <si>
    <t>Sim ?</t>
  </si>
  <si>
    <t>PCP ?</t>
  </si>
  <si>
    <t>121/2023</t>
  </si>
  <si>
    <t>AC SOM3</t>
  </si>
  <si>
    <t>AGUARDANDO DADOS</t>
  </si>
  <si>
    <t>ETAPA 3 - MANUFATURA ENXUTA</t>
  </si>
  <si>
    <t>Deu ok no e-mail mas não enviou dados</t>
  </si>
  <si>
    <t>A R TREJOR LTDA</t>
  </si>
  <si>
    <t>244/2023</t>
  </si>
  <si>
    <t>Leandro Alves da Silva</t>
  </si>
  <si>
    <t>21/11: Jeff vai falar com Oliveira no dia 22/11</t>
  </si>
  <si>
    <t>?</t>
  </si>
  <si>
    <t>Lean</t>
  </si>
  <si>
    <t>159/2024</t>
  </si>
  <si>
    <t>Diego Silva Mesini</t>
  </si>
  <si>
    <t>170/2024</t>
  </si>
  <si>
    <t>15472006</t>
  </si>
  <si>
    <t>09/04 PESQUISDA DE SATISFAÇÃO</t>
  </si>
  <si>
    <t>27/03: Oliveira " Vou pedir o máximo de brevidade na implantação do sistema de apuração de produtividade para darmos início ao trabalho. Assim que tiver uma data, informo a você."</t>
  </si>
  <si>
    <t>T8</t>
  </si>
  <si>
    <t>262/2024</t>
  </si>
  <si>
    <t>DIAGNÓSTICO PARA MENTORIA - TRILHA B+P</t>
  </si>
  <si>
    <t>Willians dos Santos Lucio</t>
  </si>
  <si>
    <t>REMOTO</t>
  </si>
  <si>
    <t>ABAJUR ROBY LTDA</t>
  </si>
  <si>
    <t>91/2025</t>
  </si>
  <si>
    <t>CICLO Outubro</t>
  </si>
  <si>
    <t>Junior vai enviar(12/03)</t>
  </si>
  <si>
    <t>236/2023</t>
  </si>
  <si>
    <t>Marcello Iamauti de Figueiredo</t>
  </si>
  <si>
    <t>Junior aceitou T0 e preencheu o forms do SEBRAE , mas não fo contatado para o ALI. Ligar Karol</t>
  </si>
  <si>
    <t>Não</t>
  </si>
  <si>
    <t>21/2024</t>
  </si>
  <si>
    <t>14663999</t>
  </si>
  <si>
    <t>Etapa gratuita - Junior aceitou T0 e preencheu o forms do SEBRAE , mas não fo contatado para o ALI. Ligar Karol</t>
  </si>
  <si>
    <t>Atendimento solicitado. Prever datas 2</t>
  </si>
  <si>
    <t>ABAJUR2</t>
  </si>
  <si>
    <t>T2</t>
  </si>
  <si>
    <t>O-232/2024</t>
  </si>
  <si>
    <t>4703</t>
  </si>
  <si>
    <t>232/2024</t>
  </si>
  <si>
    <t>ABSURDO BAZAR E FANTASIAS LTDA</t>
  </si>
  <si>
    <t>O-1909/2023</t>
  </si>
  <si>
    <t>1909/2023</t>
  </si>
  <si>
    <t>ACAO ECOLOGIA INDUSTRIA E COMERCIO LTDA</t>
  </si>
  <si>
    <t>107/2022</t>
  </si>
  <si>
    <t>Lucas Moraes Azimovas</t>
  </si>
  <si>
    <t xml:space="preserve">Fez Lean Gratuitade em 2023. Tentar SEBRAETEC PARA 2024. </t>
  </si>
  <si>
    <t>Prototipagem de Novos Produtos</t>
  </si>
  <si>
    <t>172/2022</t>
  </si>
  <si>
    <t>GRATUIDADE SET/2022</t>
  </si>
  <si>
    <t>ACQUALUR SERVICOS E EQUIPAMENTOS DE AGUA LTDA</t>
  </si>
  <si>
    <t>114/2022</t>
  </si>
  <si>
    <t>Adequação à norma ABNT NBR ISO 9001:2015 – Sistema de Gestão da Qualidade</t>
  </si>
  <si>
    <t>ISO</t>
  </si>
  <si>
    <t>100/2023</t>
  </si>
  <si>
    <t>13685687</t>
  </si>
  <si>
    <t>Ramon Silvati</t>
  </si>
  <si>
    <t>ACQUALUR2</t>
  </si>
  <si>
    <t>O-219/2024</t>
  </si>
  <si>
    <t>Atendimento solicitado. Prever datas 1</t>
  </si>
  <si>
    <t>219/2024</t>
  </si>
  <si>
    <t>ACQUALUR</t>
  </si>
  <si>
    <t>AGUARDANDO ASSINATURA</t>
  </si>
  <si>
    <t>243/2025</t>
  </si>
  <si>
    <t xml:space="preserve">18/09: Encaminhou para Sibely responder </t>
  </si>
  <si>
    <t>ADRIANO LUIZ CAMISARIA LTDA</t>
  </si>
  <si>
    <r>
      <t xml:space="preserve">A </t>
    </r>
    <r>
      <rPr>
        <b/>
        <sz val="11"/>
        <color theme="1"/>
        <rFont val="Calibri"/>
        <family val="2"/>
        <scheme val="minor"/>
      </rPr>
      <t>proposta de adesão ao programa</t>
    </r>
    <r>
      <rPr>
        <sz val="11"/>
        <color theme="1"/>
        <rFont val="Calibri"/>
        <family val="2"/>
        <scheme val="minor"/>
      </rPr>
      <t xml:space="preserve">, que foi preenchida e encaminhada para assinatura hoje, </t>
    </r>
    <r>
      <rPr>
        <b/>
        <sz val="11"/>
        <color theme="1"/>
        <rFont val="Calibri"/>
        <family val="2"/>
        <scheme val="minor"/>
      </rPr>
      <t>02/10/2025</t>
    </r>
    <r>
      <rPr>
        <sz val="11"/>
        <color theme="1"/>
        <rFont val="Calibri"/>
        <family val="2"/>
        <scheme val="minor"/>
      </rPr>
      <t xml:space="preserve">, foi elaborada considerando o </t>
    </r>
    <r>
      <rPr>
        <b/>
        <sz val="11"/>
        <color theme="1"/>
        <rFont val="Calibri"/>
        <family val="2"/>
        <scheme val="minor"/>
      </rPr>
      <t>número mínimo de funcionários</t>
    </r>
    <r>
      <rPr>
        <sz val="11"/>
        <color theme="1"/>
        <rFont val="Calibri"/>
        <family val="2"/>
        <scheme val="minor"/>
      </rPr>
      <t xml:space="preserve"> exigido para a participação.</t>
    </r>
  </si>
  <si>
    <t>O-2001/2023</t>
  </si>
  <si>
    <t>2001/2023</t>
  </si>
  <si>
    <t>AGITEC INDUSTRIA E COMERCIO LTDA</t>
  </si>
  <si>
    <r>
      <t xml:space="preserve">Isso porque a empresa declarou ter </t>
    </r>
    <r>
      <rPr>
        <b/>
        <sz val="11"/>
        <color theme="1"/>
        <rFont val="Calibri"/>
        <family val="2"/>
        <scheme val="minor"/>
      </rPr>
      <t>apenas 4 funcionários</t>
    </r>
    <r>
      <rPr>
        <sz val="11"/>
        <color theme="1"/>
        <rFont val="Calibri"/>
        <family val="2"/>
        <scheme val="minor"/>
      </rPr>
      <t>.</t>
    </r>
  </si>
  <si>
    <t>33/2023</t>
  </si>
  <si>
    <t>E-mail enviado sobre 2024 - sem retorno</t>
  </si>
  <si>
    <r>
      <t xml:space="preserve">Se essa informação ou a condição estiver em </t>
    </r>
    <r>
      <rPr>
        <b/>
        <sz val="11"/>
        <color theme="1"/>
        <rFont val="Calibri"/>
        <family val="2"/>
        <scheme val="minor"/>
      </rPr>
      <t>desacordo com o que foi combinado com o empresário</t>
    </r>
    <r>
      <rPr>
        <sz val="11"/>
        <color theme="1"/>
        <rFont val="Calibri"/>
        <family val="2"/>
        <scheme val="minor"/>
      </rPr>
      <t xml:space="preserve">, por favor, me </t>
    </r>
    <r>
      <rPr>
        <b/>
        <sz val="11"/>
        <color theme="1"/>
        <rFont val="Calibri"/>
        <family val="2"/>
        <scheme val="minor"/>
      </rPr>
      <t>informe imediatamente</t>
    </r>
    <r>
      <rPr>
        <sz val="11"/>
        <color theme="1"/>
        <rFont val="Calibri"/>
        <family val="2"/>
        <scheme val="minor"/>
      </rPr>
      <t xml:space="preserve"> para que eu possa providenciar o </t>
    </r>
    <r>
      <rPr>
        <b/>
        <sz val="11"/>
        <color theme="1"/>
        <rFont val="Calibri"/>
        <family val="2"/>
        <scheme val="minor"/>
      </rPr>
      <t>cancelamento</t>
    </r>
    <r>
      <rPr>
        <sz val="11"/>
        <color theme="1"/>
        <rFont val="Calibri"/>
        <family val="2"/>
        <scheme val="minor"/>
      </rPr>
      <t>.</t>
    </r>
  </si>
  <si>
    <t>109/2023</t>
  </si>
  <si>
    <t>13683073</t>
  </si>
  <si>
    <t>Nerivaldo Furtunato da Silva</t>
  </si>
  <si>
    <t>Propor Inovação ?</t>
  </si>
  <si>
    <t>AGT INDUSTRIA E COMERCIO LTDA</t>
  </si>
  <si>
    <t>Atenciosamente,</t>
  </si>
  <si>
    <t>AJM COMUNICACAO VISUAL LTDA</t>
  </si>
  <si>
    <t>26/2025</t>
  </si>
  <si>
    <t>ALONSIG INDUSTRIA, COMERCIO E MANUTENCAO DE ESQUADRIAS LTDA</t>
  </si>
  <si>
    <t>ALUMAX BRASIL UTILIDADES DOMESTICAS LTDA</t>
  </si>
  <si>
    <t>75/2023</t>
  </si>
  <si>
    <t>Implantação do Código de Barra</t>
  </si>
  <si>
    <t>181/2023</t>
  </si>
  <si>
    <t>13892307</t>
  </si>
  <si>
    <t>Planejamento Estratégico Tecnológico</t>
  </si>
  <si>
    <t>ALUMAX2</t>
  </si>
  <si>
    <t>252/2024</t>
  </si>
  <si>
    <t>004962/2024</t>
  </si>
  <si>
    <t>4702</t>
  </si>
  <si>
    <t>117197</t>
  </si>
  <si>
    <t>SEBRAETC</t>
  </si>
  <si>
    <t>ALUMB INDUSTRIA E COMERCIO DE PRODUTOS NAO FERROSOS LTDA</t>
  </si>
  <si>
    <t>ALUMB2</t>
  </si>
  <si>
    <t>assinou contrato ?</t>
  </si>
  <si>
    <t>24/2023</t>
  </si>
  <si>
    <t>Desenvolvimento de Produto</t>
  </si>
  <si>
    <t>Não escolheu</t>
  </si>
  <si>
    <t>102/2023</t>
  </si>
  <si>
    <t>13682432</t>
  </si>
  <si>
    <t>ALUMINIO BRILHANTE LTDA</t>
  </si>
  <si>
    <t>110/022</t>
  </si>
  <si>
    <t xml:space="preserve">Thiago Jose Dos Santos </t>
  </si>
  <si>
    <t xml:space="preserve">Empresa  não apta para participar da JTD. Thiago: A empresa esta passando por dificuldades financeiras desde 2017, contraiu muitas dívidas e processos trabalhistas, teve uma queda de demanda drástica e redução de funcionários de 89 para 10. O prédio esta muito degradado e com muitos equipamentos parados, com grande sujidade. Em caso de aplicação de consultoria a empresa não terá mão de obra para se dedicar, porque no ADM tem 2 pessoas Sr. Gaspar que não é funcionário e está dando apoio e Sr. Roberto administrador filho do dono que é um senhor de 88 anos que está afastado por motivos de saúde.   A empresa faz parte do grupo Trofa e seus sócios.  </t>
  </si>
  <si>
    <t>PROSPECÇÃO</t>
  </si>
  <si>
    <t>ALVAMINE QUIMICA COMERCIAL E INDUSTRIAL LTDA</t>
  </si>
  <si>
    <t>212/2023</t>
  </si>
  <si>
    <t xml:space="preserve">Propor LEAN. Ver se há saldo </t>
  </si>
  <si>
    <t>ALWIS INDUSTRIA E COMERCIO DE MAQUINAS E EQUIPAMENTOS LTDA</t>
  </si>
  <si>
    <t>259/2023</t>
  </si>
  <si>
    <t>28/03: Tentativa de implentar a solução de Inovação . Zap enviado // 2023: Empresa não deseja participar. Alega não ter tempo para receber a consultoria e deseja que o contato seja feito no 2º semestre</t>
  </si>
  <si>
    <t xml:space="preserve"> - </t>
  </si>
  <si>
    <t xml:space="preserve">Aceitou INOVAÇÃO ? </t>
  </si>
  <si>
    <t>ALX FITNESS CONFECCAO E COMERCIO LTDA</t>
  </si>
  <si>
    <t>O-1996/2023</t>
  </si>
  <si>
    <t>1996/2023</t>
  </si>
  <si>
    <t>ROTA 2030</t>
  </si>
  <si>
    <t>AMEMIYA INDUSTRIA MECANICA LTDA</t>
  </si>
  <si>
    <t>149/2023</t>
  </si>
  <si>
    <t>Ivaldo Carneiro Silva</t>
  </si>
  <si>
    <t>Diagnóstivo Rota 2030 - Não contemplada no ciclo 2023</t>
  </si>
  <si>
    <t>Rota</t>
  </si>
  <si>
    <t>287/2023</t>
  </si>
  <si>
    <t>AMEMYA</t>
  </si>
  <si>
    <t>133/2024</t>
  </si>
  <si>
    <t>Rota: assinou ? Propor agenda</t>
  </si>
  <si>
    <t>reunião final agendada para 29/11</t>
  </si>
  <si>
    <t>AMTEC USINAGEM LTDA</t>
  </si>
  <si>
    <t>ANDREIA A.P. DA SILVA CONFECCOES</t>
  </si>
  <si>
    <t>O-1908/2023</t>
  </si>
  <si>
    <t>*T0 realizado pelo CFP 1.03 em apoio ao CFP 107 - (registros efetuados por 107) - 12/12 T0 NÃO REALIZADO, EMPRESÁRIA AUSENTE, MUDOU DE ENDEREÇO, NÃO ATENDEU MAIS NOSSAS LIGAÇÕES.</t>
  </si>
  <si>
    <t>1908/2023</t>
  </si>
  <si>
    <t>ANDREONI - HELICES - EQUIPOS NAVAIS EIRELI</t>
  </si>
  <si>
    <t>74/2023</t>
  </si>
  <si>
    <t xml:space="preserve">10/08: De acordo com Rodrigo, Raul não quer participar do projeto nesse ano. Tentar em 2024. / </t>
  </si>
  <si>
    <t xml:space="preserve">ANFA CINE TELAS LTDA </t>
  </si>
  <si>
    <t>59/2023</t>
  </si>
  <si>
    <t>112/2023</t>
  </si>
  <si>
    <t>13683089</t>
  </si>
  <si>
    <t>Não aceitou inovação. Está implantando PCP. Propor outra solução (4ª etapa?)</t>
  </si>
  <si>
    <t>ANROI INDUSTRIA E COMERCIO LTDA</t>
  </si>
  <si>
    <t>Enviar E-book</t>
  </si>
  <si>
    <t>ANROI</t>
  </si>
  <si>
    <t>EM ANDAMENTO</t>
  </si>
  <si>
    <t>232/2025</t>
  </si>
  <si>
    <t>ARBYN FAVARO TECNO METAL LTDA</t>
  </si>
  <si>
    <t>237/2024</t>
  </si>
  <si>
    <t>286/2024</t>
  </si>
  <si>
    <t>15826760</t>
  </si>
  <si>
    <t>EDU E-MAIL ENVIADO</t>
  </si>
  <si>
    <t>47/2025</t>
  </si>
  <si>
    <t>16350142</t>
  </si>
  <si>
    <t>DIAGNÓSTICO PARA MENTORIA - TRILHA B P</t>
  </si>
  <si>
    <t>ARQTEC REVESTIMENTOS METALICOS E SERVICOS EIRELI</t>
  </si>
  <si>
    <t>79/2022</t>
  </si>
  <si>
    <t>91/2023</t>
  </si>
  <si>
    <t>ARTE MOBILE IND.COMERCIO E DECORACOES DE MOVEIS LTDA</t>
  </si>
  <si>
    <t>7/2024</t>
  </si>
  <si>
    <t>*ESTRATÉGICO* Registro do T0 SG7 e Oportunidade CRM somente em jan/2024. T0 enviado em 21/11</t>
  </si>
  <si>
    <t>Produção para 2024</t>
  </si>
  <si>
    <t>Propor LEAN. Ver se há saldo   Estratégico</t>
  </si>
  <si>
    <t>ATENUA SOM INDUSTRIA E COMERCIO LTDA</t>
  </si>
  <si>
    <t>ATENUA2</t>
  </si>
  <si>
    <t>165/2025</t>
  </si>
  <si>
    <t>16567335</t>
  </si>
  <si>
    <t>101</t>
  </si>
  <si>
    <t>RAMON</t>
  </si>
  <si>
    <t>006581/2025</t>
  </si>
  <si>
    <t>ATODOGAS INDUSTRIA, IMPORTACAO, EXPORTACAO, COMERCIO E SERVICOS LTDA</t>
  </si>
  <si>
    <t>276/2024</t>
  </si>
  <si>
    <t>109</t>
  </si>
  <si>
    <t>1/2025</t>
  </si>
  <si>
    <t>15839361</t>
  </si>
  <si>
    <t>ETAPA 4 - CONSULTORIA EM TRANSFORMAÇÕ DIGITAL</t>
  </si>
  <si>
    <t>André Shiguemitsu Aoki</t>
  </si>
  <si>
    <t>NÃO TEM EDUCACIONAL</t>
  </si>
  <si>
    <t>AUTO CAR BITTAR CENTRO AUTOMOTIVO LTDA</t>
  </si>
  <si>
    <t>2/2024</t>
  </si>
  <si>
    <t>113</t>
  </si>
  <si>
    <t>Etapa gratuita parceria 1.13</t>
  </si>
  <si>
    <t>AUTO COLLISION SERVICOS AUTOMOTIVOS LTDA</t>
  </si>
  <si>
    <t>Conforme Jeff, ER não tem saldo</t>
  </si>
  <si>
    <t>4/2024</t>
  </si>
  <si>
    <t>14664295</t>
  </si>
  <si>
    <t>AUTO PECAS E RETIFICA VS MOTORES LTDA</t>
  </si>
  <si>
    <t>14/2024</t>
  </si>
  <si>
    <t>14643161</t>
  </si>
  <si>
    <t>AUTOCHECK-UP OFICINA MECÂNICA LTDA</t>
  </si>
  <si>
    <t>291/2023</t>
  </si>
  <si>
    <t>AVELAR PLASTIC INDUSTRIA E COMERCIO LTDA</t>
  </si>
  <si>
    <t>146/2024</t>
  </si>
  <si>
    <t>Cadastrar na Plataforma B+P</t>
  </si>
  <si>
    <t>181/2024</t>
  </si>
  <si>
    <t>15482019</t>
  </si>
  <si>
    <t>271/2024</t>
  </si>
  <si>
    <t>BASTOS BIAFER COMERCIAL LTDA</t>
  </si>
  <si>
    <t>168/2023</t>
  </si>
  <si>
    <t>13867378</t>
  </si>
  <si>
    <t>Empresária solicitou cancelamento após 1ª visita</t>
  </si>
  <si>
    <t>84/2023</t>
  </si>
  <si>
    <t>BCF PLASTICOS LTDA</t>
  </si>
  <si>
    <t>152/2023</t>
  </si>
  <si>
    <t>160/2024</t>
  </si>
  <si>
    <t>Empresa registrou interesse na plataforma produtividade</t>
  </si>
  <si>
    <t>BCF-M</t>
  </si>
  <si>
    <t>M-171/2024</t>
  </si>
  <si>
    <t>15471837</t>
  </si>
  <si>
    <t>171/2024</t>
  </si>
  <si>
    <t>BCF-R</t>
  </si>
  <si>
    <t>R-171/2024</t>
  </si>
  <si>
    <t>264/2024</t>
  </si>
  <si>
    <t>BEG BRASIL ETIQUETAS E GRAFICA LTDA</t>
  </si>
  <si>
    <t>120/2022</t>
  </si>
  <si>
    <t xml:space="preserve">Sim </t>
  </si>
  <si>
    <t>250/2022</t>
  </si>
  <si>
    <t xml:space="preserve">Nilton não  quis Inovação , empresa focada em outras frentes. </t>
  </si>
  <si>
    <t>BELMONTE SERRALHERIA LTDA</t>
  </si>
  <si>
    <t>229/2025</t>
  </si>
  <si>
    <t>LIGAR</t>
  </si>
  <si>
    <t>223/2025</t>
  </si>
  <si>
    <t>VENDA DIRETA</t>
  </si>
  <si>
    <t>BELTINS FRUITS PRODUTOS ALIMENTICIOS LTDA</t>
  </si>
  <si>
    <t>ATENDIMENTO INDIVIDUAL, CONFORME COORDENAÇÃO, NÃO REGISTRAR SGSET</t>
  </si>
  <si>
    <t>BETELFIX INDUSTRIA E COMERCIO DE PARAFUSOS E FERRAMENTAS LTDA</t>
  </si>
  <si>
    <t>197/2023</t>
  </si>
  <si>
    <t>Empresa se inscreveu no ALI. SEBRAE ficou de contatá-la. Lean para 2024</t>
  </si>
  <si>
    <t xml:space="preserve">Sim ? </t>
  </si>
  <si>
    <t>Não?</t>
  </si>
  <si>
    <t>95/2024</t>
  </si>
  <si>
    <t>BETELFIX</t>
  </si>
  <si>
    <t>111/2024</t>
  </si>
  <si>
    <t>15279201</t>
  </si>
  <si>
    <t>Código SGT: 549273</t>
  </si>
  <si>
    <t>153/2024</t>
  </si>
  <si>
    <t>BEZAFER INDUSTRIA, COMERCIO E SERVICOS LTDA</t>
  </si>
  <si>
    <t>227/2024</t>
  </si>
  <si>
    <t>TRANSFERIDO</t>
  </si>
  <si>
    <t>BIMETAL IND E COM DE APARELHOS DE MEDICAO LTDA</t>
  </si>
  <si>
    <t>78/2025</t>
  </si>
  <si>
    <t>ùltima consultoria</t>
  </si>
  <si>
    <t>80/2022</t>
  </si>
  <si>
    <t>10/2023</t>
  </si>
  <si>
    <t>13962527</t>
  </si>
  <si>
    <t>Propor PCP ou Layout. Ver se há saldo   Estratégico</t>
  </si>
  <si>
    <t>BIMETAL2</t>
  </si>
  <si>
    <t>187/2025</t>
  </si>
  <si>
    <t>RAFAEL</t>
  </si>
  <si>
    <t>006879/2025</t>
  </si>
  <si>
    <t>Assinado. Programar</t>
  </si>
  <si>
    <t>BIOBELA MALHAS COMPRESSIVAS LTDA.</t>
  </si>
  <si>
    <t>O-1777/2023</t>
  </si>
  <si>
    <t>1777/2023</t>
  </si>
  <si>
    <t>BLINDADOS CONFECCAO LTDA</t>
  </si>
  <si>
    <t>O-2105/2023</t>
  </si>
  <si>
    <t>2105/2023</t>
  </si>
  <si>
    <t>BLUMA INDUSTRIA E COMERCIO LTDA</t>
  </si>
  <si>
    <t>104/2024</t>
  </si>
  <si>
    <t>4</t>
  </si>
  <si>
    <t xml:space="preserve">Empresa declinou </t>
  </si>
  <si>
    <t>26/2023</t>
  </si>
  <si>
    <t>A empresa declinou. Afirmou que não é o momento. Contatar em Dezembro</t>
  </si>
  <si>
    <t>BOARD LINEA INDUSTRIA, COMERCIO, IMPORTACAO E EXPORTACAO LTDA</t>
  </si>
  <si>
    <t>50/2024</t>
  </si>
  <si>
    <t>124/2024</t>
  </si>
  <si>
    <t>15260229</t>
  </si>
  <si>
    <t>163/2024</t>
  </si>
  <si>
    <t>Empresário disse que iria se cadastrar na plataforma produtividade, monitorar.</t>
  </si>
  <si>
    <t>Sebrae enviou contrato a empresa ?</t>
  </si>
  <si>
    <t>BOARD3-M</t>
  </si>
  <si>
    <t>R-177/2024</t>
  </si>
  <si>
    <t>15478001</t>
  </si>
  <si>
    <t>177/2024</t>
  </si>
  <si>
    <t>BOARD3-R</t>
  </si>
  <si>
    <t>M-177/2024</t>
  </si>
  <si>
    <t>BOARD2-D</t>
  </si>
  <si>
    <t>D-172/2024</t>
  </si>
  <si>
    <t>15523610</t>
  </si>
  <si>
    <t>Aguardando data de início e consultor</t>
  </si>
  <si>
    <t>BOARD2-L</t>
  </si>
  <si>
    <t>L-172/2024</t>
  </si>
  <si>
    <t>265/2024</t>
  </si>
  <si>
    <t>BORGES PEREIRA CONFECCOES E COMERCIO LTDA</t>
  </si>
  <si>
    <t>O-1912/2023</t>
  </si>
  <si>
    <t>1912/2023</t>
  </si>
  <si>
    <t>BORVEDA INDUSTRIA E COMERCIO DE PRODUTOS DE BORRACHA E PLASTICO LTDA</t>
  </si>
  <si>
    <t>86/2025</t>
  </si>
  <si>
    <t>BRASILFUSO INDUSTRIA E COMERCIO DE PARAFUSOS E FERRAMENTAS LTDA</t>
  </si>
  <si>
    <t>230/2024</t>
  </si>
  <si>
    <t>308/2024</t>
  </si>
  <si>
    <t>15598773</t>
  </si>
  <si>
    <t>Aguardando aprovação do parecer.</t>
  </si>
  <si>
    <t>50/2025</t>
  </si>
  <si>
    <t>BRUNO &amp; BUTRICO LTDA</t>
  </si>
  <si>
    <t>211/2023</t>
  </si>
  <si>
    <t>105/2024</t>
  </si>
  <si>
    <t>BUTRICO</t>
  </si>
  <si>
    <t>115/2024</t>
  </si>
  <si>
    <t>15279721</t>
  </si>
  <si>
    <t>aguardando assinatura eletrônica</t>
  </si>
  <si>
    <t>154/2024</t>
  </si>
  <si>
    <t>BUTRICO2</t>
  </si>
  <si>
    <t>205/2025</t>
  </si>
  <si>
    <t>16665434</t>
  </si>
  <si>
    <t>007445/2025</t>
  </si>
  <si>
    <t>4742</t>
  </si>
  <si>
    <t>120280</t>
  </si>
  <si>
    <t>ER enviou contrato a empresa ?</t>
  </si>
  <si>
    <t>BUILDING INDUSTRIAL DE CONECTORES LTDA</t>
  </si>
  <si>
    <t>55/2023</t>
  </si>
  <si>
    <t>96/2023</t>
  </si>
  <si>
    <t>13663736</t>
  </si>
  <si>
    <t>4731</t>
  </si>
  <si>
    <t>Propor Inovação. / Propor PCP ou Layout. Ver se há saldo   Estratégico</t>
  </si>
  <si>
    <t>JORNADA acima 8.0</t>
  </si>
  <si>
    <t>BUSCARIOLI COMERCIO E OFICINA DE MOTORES ELETRICOS LTDA.</t>
  </si>
  <si>
    <t>154/2023</t>
  </si>
  <si>
    <t>106</t>
  </si>
  <si>
    <t>C &amp; R INDUSTRIA E COMERCIO DE COSMETICOS LTDA</t>
  </si>
  <si>
    <t>203/2024</t>
  </si>
  <si>
    <t>110</t>
  </si>
  <si>
    <t>Registrado para garantir a vaga no B+P, aguardando documentos assinados</t>
  </si>
  <si>
    <t>301/2024</t>
  </si>
  <si>
    <t>15826236</t>
  </si>
  <si>
    <t>EDU - EMAIL ENVIADO</t>
  </si>
  <si>
    <t>51/2025</t>
  </si>
  <si>
    <t>C&amp;R2</t>
  </si>
  <si>
    <t>154/2025</t>
  </si>
  <si>
    <t>006415/2025</t>
  </si>
  <si>
    <t>Data de Início e Término ok ? Verificar Cronograma também  (Produção Cronograma)</t>
  </si>
  <si>
    <t>C.GASTARDELLI EMBALAGENS  EIRELI</t>
  </si>
  <si>
    <t>146/2022</t>
  </si>
  <si>
    <t>169/2022</t>
  </si>
  <si>
    <t>28/03: Não quis Inovação ( sem tempo). Tentar outra solução no futuro</t>
  </si>
  <si>
    <t>CABFIL INDUSTRIA E COMERCIO DE PECAS E FILTROS LTDA.</t>
  </si>
  <si>
    <t>94/2025</t>
  </si>
  <si>
    <t>Adelma aceitou. Vai falar com o marido, Diretor Financeiro de uma outra empresa do Grupo ( PASING INDUSTRIA E COMERCIO LTDA - 41.062.038/0001-76)</t>
  </si>
  <si>
    <t>139/2025</t>
  </si>
  <si>
    <t>CABFIL2</t>
  </si>
  <si>
    <t>163/2025</t>
  </si>
  <si>
    <t>Marcello</t>
  </si>
  <si>
    <t>006551/2025</t>
  </si>
  <si>
    <t>Incluso no Cronograma</t>
  </si>
  <si>
    <t>CADEIRAS GENNARO FERRANTE LTDA</t>
  </si>
  <si>
    <t>48/2024</t>
  </si>
  <si>
    <t>164/2024</t>
  </si>
  <si>
    <t>266/2024</t>
  </si>
  <si>
    <t>199/2024</t>
  </si>
  <si>
    <t>15555367</t>
  </si>
  <si>
    <t>52/2025</t>
  </si>
  <si>
    <t>CAMPOS &amp; BEZUTTE IMPORTACAO E EXPORTACAO LTDA</t>
  </si>
  <si>
    <t>206/2024</t>
  </si>
  <si>
    <t>Registrado para garantir a vaga no B+P, aguardando documentos assinados - 07/10 Tiago não vai a empresa hoje, nascimento da sobrinha. Contato com Fábio, socio, disse que já assinou que o Tiago vai nos enviar.</t>
  </si>
  <si>
    <t>291/2024</t>
  </si>
  <si>
    <t>15826315</t>
  </si>
  <si>
    <t>53/2025</t>
  </si>
  <si>
    <t>BEZUTTE2</t>
  </si>
  <si>
    <t>160/2025</t>
  </si>
  <si>
    <t>006667/2025</t>
  </si>
  <si>
    <t>Outro consultor acompanha</t>
  </si>
  <si>
    <t>CARBOFOR INDUSTRIA MECANICA LTDA</t>
  </si>
  <si>
    <t>87/2023</t>
  </si>
  <si>
    <t>134/2023</t>
  </si>
  <si>
    <t>Declinou, retomar contato em 30/04</t>
  </si>
  <si>
    <t>05/03: Não quis 4ª etapa/ Tentar no futuro</t>
  </si>
  <si>
    <t>CARBRINK INDUSTRIA E COMERCIO DE CARIMBOS E BRINQUEDOS LTDA</t>
  </si>
  <si>
    <t>81/2023</t>
  </si>
  <si>
    <t>22/11: Enviei zap para Antônio. / Empresário na correria. Lançamento de produtos</t>
  </si>
  <si>
    <t>Relatório T0?</t>
  </si>
  <si>
    <t>Propor LEAN. Ver se há saldo.</t>
  </si>
  <si>
    <t>CARLSONS PRODUTOS INDUSTRIAIS LTDA.</t>
  </si>
  <si>
    <t>Workshop - Logística</t>
  </si>
  <si>
    <t>CARRERA INDUSTRIA COMERCIO DE MOVEIS E PRESTACAO DE SERVICO LTDA</t>
  </si>
  <si>
    <t>222/2025</t>
  </si>
  <si>
    <t>Fernando Luiz de Figueredo</t>
  </si>
  <si>
    <t>CATUMBI TELAS METALICAS LTDA</t>
  </si>
  <si>
    <t>116/2022</t>
  </si>
  <si>
    <t>e-mail enviado</t>
  </si>
  <si>
    <t>11/2023</t>
  </si>
  <si>
    <t>CATUMBI2</t>
  </si>
  <si>
    <t>O-97/2023</t>
  </si>
  <si>
    <t>falar com Ricardo</t>
  </si>
  <si>
    <t>97/2023</t>
  </si>
  <si>
    <t>CBC FLEX INDUSTRIA E COMERCIO DE ADESIVOS LTDA.</t>
  </si>
  <si>
    <t>85/2023</t>
  </si>
  <si>
    <t>164/2023</t>
  </si>
  <si>
    <t>13867209</t>
  </si>
  <si>
    <t>CBC FLEX2</t>
  </si>
  <si>
    <t>O-236/2024</t>
  </si>
  <si>
    <t>Remanejado para Fernando</t>
  </si>
  <si>
    <t>09/04 - ENVIO DA PESQUISA DE SATISFAÇÃO / SEBRAETC - GRUPO CLIP COLOR</t>
  </si>
  <si>
    <t>Contrato assinado. Requisição enviada ?</t>
  </si>
  <si>
    <t>236/2024</t>
  </si>
  <si>
    <t>CBCFLEX3</t>
  </si>
  <si>
    <t>186/2025</t>
  </si>
  <si>
    <t>006867/2025</t>
  </si>
  <si>
    <t>CENTRO ESTETICO AUTOMOTIVO DE LUNA &amp; TEIXEIRA LTDA</t>
  </si>
  <si>
    <t>270/2023</t>
  </si>
  <si>
    <t>14288464</t>
  </si>
  <si>
    <t>CERAPURA INDUSTRIA E COMERCIO LTDA</t>
  </si>
  <si>
    <t>214/2024</t>
  </si>
  <si>
    <t>283/2024</t>
  </si>
  <si>
    <t>15826495</t>
  </si>
  <si>
    <t>54/2025</t>
  </si>
  <si>
    <t>CHANOT &amp; FILHOS INDUSTRIA E COMERCIO LTDA</t>
  </si>
  <si>
    <t>28/2023</t>
  </si>
  <si>
    <t>107/2023</t>
  </si>
  <si>
    <t>13683055</t>
  </si>
  <si>
    <t>Propor Inovação ? / Propor PCP. Ver se há saldo.</t>
  </si>
  <si>
    <t>COBERMEC - INDUSTRIA E COMERCIO DE COBERTURAS LTDA</t>
  </si>
  <si>
    <t>99/2023</t>
  </si>
  <si>
    <t>22/11: Rogério quer algo somente para o 2º semestre de 2024. Mudam em Fevereiro de 2024/  Chamar para o ALI / Lean: Empresa  só estará preparada para iniciar em outubro, negociado com Jefferson ( planejar para Janeiro/2024)</t>
  </si>
  <si>
    <t>2º sem 24</t>
  </si>
  <si>
    <t>20/2024</t>
  </si>
  <si>
    <t>14663824</t>
  </si>
  <si>
    <t>22/11: Rogério quer algo somente para o 2º semestre de 2024. Mudam em Fevereiro de 2024/  Chamar para o ALI / Lean: Empresa  só estará preparada para iniciar em outubro, negociado com Jefferson ( planejar para Janeiro/2024) - Etapa gratuita</t>
  </si>
  <si>
    <t>COBERMEC2</t>
  </si>
  <si>
    <t>O-234/2024</t>
  </si>
  <si>
    <t>002506/2024</t>
  </si>
  <si>
    <t>reunião final agendada para 26/11</t>
  </si>
  <si>
    <t>234/2024</t>
  </si>
  <si>
    <t>COMIST CHAMINES E EXAUSTORES LTDA</t>
  </si>
  <si>
    <t>17/2024</t>
  </si>
  <si>
    <t>14650274</t>
  </si>
  <si>
    <t>Etapa gratuita parceria</t>
  </si>
  <si>
    <t>Ramon - há aderência para Inovação ? Desenvolvimento de Prduto ?</t>
  </si>
  <si>
    <t>COMPANHIA METALURGICA ESTAMPEX</t>
  </si>
  <si>
    <t>278/2024</t>
  </si>
  <si>
    <t>108</t>
  </si>
  <si>
    <t>3/2025</t>
  </si>
  <si>
    <t>15839857</t>
  </si>
  <si>
    <t>CONEMAX DO BRASIL INDUSTRIA E COMERCIO DE CONEXOES LTDA</t>
  </si>
  <si>
    <t>29/2025</t>
  </si>
  <si>
    <t>Falta: INSCRIÇÃO  e ESCOLHA LEAN</t>
  </si>
  <si>
    <t>CONFECCOES E COMERCIO DE ROUPAS ESPORTIVAS LTDA</t>
  </si>
  <si>
    <t>CONTROLES VISUAIS LTDA</t>
  </si>
  <si>
    <t>Parceria 110</t>
  </si>
  <si>
    <t>CORSELLE TORRES INDUSTRIA E COMERCIO DE ACESSORIOS TUBULARES LTDA</t>
  </si>
  <si>
    <t>CORTE FACIL SERVICOS LTDA</t>
  </si>
  <si>
    <t>CREMON INDUSTRIA E COMERCIO DE MOVEIS E TRANSPORTES LTDA</t>
  </si>
  <si>
    <t>81/2022</t>
  </si>
  <si>
    <t>Propor ? (2 soluções por empresa)</t>
  </si>
  <si>
    <t>171/2022</t>
  </si>
  <si>
    <t>3/2023</t>
  </si>
  <si>
    <t>13936485</t>
  </si>
  <si>
    <t>CROMEACAO 3 IRMAOS LTDA</t>
  </si>
  <si>
    <t>278/2023</t>
  </si>
  <si>
    <t>14290718</t>
  </si>
  <si>
    <t>102</t>
  </si>
  <si>
    <t>Empresa da 1.02 - etapa gratuita</t>
  </si>
  <si>
    <t>CROMEA2</t>
  </si>
  <si>
    <t>89/2024</t>
  </si>
  <si>
    <t>4740</t>
  </si>
  <si>
    <t>CRUDO PLAST INDUSTRIA E COMERCIO LTDA</t>
  </si>
  <si>
    <t>30/2025</t>
  </si>
  <si>
    <t>16350075</t>
  </si>
  <si>
    <t>RA EM ASSINATURA</t>
  </si>
  <si>
    <t>14 horas</t>
  </si>
  <si>
    <t>CYBER INDUSTRIA DE EQUIPAMENTOS DE GINASTICA E REABILITACAO FISICA LTDA</t>
  </si>
  <si>
    <t>58/2023</t>
  </si>
  <si>
    <t xml:space="preserve">Cyber – 48 funcionários ( Tubos de produção (forneceidas pela Metal, pintura pela Metal) / Conta de luz da Cyber não chega a 5 mil reais  / Muito manual  / Não passa de 8 milhões / 30 anos  ////// Metal – máquinas – 230 –  / Já houve consultorias de LEAN,  / Estruturou Controle de Produção  / 17 anos  / Dono queria ter uma renda extra, oferecer renda para os trabalhos / Metal – renda própria  /  2 galpões diferentes - </t>
  </si>
  <si>
    <t>Ramon irá visitar em 12/04 a empresa do Grupo ( Antonio Afonso &amp; Ltda (Metaal))</t>
  </si>
  <si>
    <t xml:space="preserve">D. ALVES SERRALHERIA LTDA    </t>
  </si>
  <si>
    <t>230/2025</t>
  </si>
  <si>
    <t>DALAPAR ELEMENTOS PARA FIXACAO LTDA</t>
  </si>
  <si>
    <t>O-147/2024</t>
  </si>
  <si>
    <t>Gestão com o cliente seguirá pela 101</t>
  </si>
  <si>
    <t>Não estpa no relatório 101 inicio 29/07</t>
  </si>
  <si>
    <t>147/2024</t>
  </si>
  <si>
    <t>DANDIE INDUSTRIA E COMERCIO DE BIJOUTERIAS LTDA</t>
  </si>
  <si>
    <t>263/2023</t>
  </si>
  <si>
    <t>Relatório enviado. Sem retorno</t>
  </si>
  <si>
    <t>DAYLER  EQUIPAMENTOS INDUSTRIAIS , IMPORTACAO E EXPORTACAO LTDA</t>
  </si>
  <si>
    <t>DAYLER EQUI2</t>
  </si>
  <si>
    <t>Ligar DAY. Empresa afirmou que um representante da empresa possui procuração para assinar o contrato. Enviar e-mail</t>
  </si>
  <si>
    <t>15/2023</t>
  </si>
  <si>
    <t>Inscrição no ALI em 25/07. Monitorar para Lean em 2024</t>
  </si>
  <si>
    <t>DAYLER EQUI</t>
  </si>
  <si>
    <t>22/2024</t>
  </si>
  <si>
    <t>14664042</t>
  </si>
  <si>
    <t>DAYLER INDUSTRIA, COMERCIO E SERVICO DE INSTRUMENTACAO INDUSTRIAL LTDA</t>
  </si>
  <si>
    <t>De acordo com Jeff, empresa não assinou o contrato, diante disso, ER repassou o saldo para outra empresa.</t>
  </si>
  <si>
    <t>40/2024</t>
  </si>
  <si>
    <t>97/2024</t>
  </si>
  <si>
    <t>DAYLER IND</t>
  </si>
  <si>
    <t>119/2024</t>
  </si>
  <si>
    <t>15279323</t>
  </si>
  <si>
    <t>155/2024</t>
  </si>
  <si>
    <t>188/2024</t>
  </si>
  <si>
    <t>12.419.133/0001-86</t>
  </si>
  <si>
    <t>DAYLER INSTRUMENTACAO E CONTROLE INDUSTRIAL LTDA</t>
  </si>
  <si>
    <t>126/2024</t>
  </si>
  <si>
    <t>128/2024</t>
  </si>
  <si>
    <t>15279507</t>
  </si>
  <si>
    <t>193/2024</t>
  </si>
  <si>
    <t>DECORALLE TAPETES E CARPETES LTDA</t>
  </si>
  <si>
    <t>31/2025</t>
  </si>
  <si>
    <t>DELTA DUCON ENGENHARIA E EQUIPAMENTOS INDUSTRIAIS LTDA</t>
  </si>
  <si>
    <t>Verificar se houve aderência da solução enviada</t>
  </si>
  <si>
    <t>DENKTHERM INDUSTRIA E COMERCIO DE RESISTORES, REOSTATOS E EQUIPAMENTOS ELETRICOS LTDA</t>
  </si>
  <si>
    <t>44/2023</t>
  </si>
  <si>
    <t>Implantação de Requisitos de Qualidade, Meio Ambiente, Saúde e Segurança no Trabalho, Eficiência Operacional, Eficiência Energética e Compliance para Fornecedores</t>
  </si>
  <si>
    <t>94/2023</t>
  </si>
  <si>
    <t>13663715</t>
  </si>
  <si>
    <t>4728</t>
  </si>
  <si>
    <t>DENKTHE2</t>
  </si>
  <si>
    <t>196/2023</t>
  </si>
  <si>
    <t>14182298</t>
  </si>
  <si>
    <t>PC substituida pela 103-102/2025 para ajuse financeiro.</t>
  </si>
  <si>
    <t xml:space="preserve">Não Aceitou INOVAÇÃO . Empresária em maternidade. </t>
  </si>
  <si>
    <t>DESIGN EXPOSITORES INDUSTRIA E COMERCIO DE ARAMADOS LTDA</t>
  </si>
  <si>
    <t>DESIGN</t>
  </si>
  <si>
    <t>117/2025</t>
  </si>
  <si>
    <t>DIFUS-AR INDUSTRIA BRASILEIRA DE ACESSORIOS TECNICOS LTDA</t>
  </si>
  <si>
    <t>16/03: 1.08 assumirá o atendimento.</t>
  </si>
  <si>
    <t>DIGOMAX INDUSTRIA DE LUBRIFICANTES LTDA</t>
  </si>
  <si>
    <t>241/2024</t>
  </si>
  <si>
    <t>300/2024</t>
  </si>
  <si>
    <t>15826623</t>
  </si>
  <si>
    <t>FALTA ASSINATURA NO ADOBE</t>
  </si>
  <si>
    <t>Formatar relatório</t>
  </si>
  <si>
    <t>55/2025</t>
  </si>
  <si>
    <t>DILETA INDUSTRIA E COMERCIO DE PRODUTOS QUIMICOS LTDA</t>
  </si>
  <si>
    <t>44/2024</t>
  </si>
  <si>
    <t>DISPOFIX INDUSTRIA E COMERCIO LTDA</t>
  </si>
  <si>
    <t>28/2025</t>
  </si>
  <si>
    <t>T1 para 17/03 com Ramon</t>
  </si>
  <si>
    <t>DN BIJOUTERIAS E ACESSORIOS LTDA</t>
  </si>
  <si>
    <t>90/2025</t>
  </si>
  <si>
    <t>118/2022</t>
  </si>
  <si>
    <t>104/2023</t>
  </si>
  <si>
    <t>13682966</t>
  </si>
  <si>
    <t>Estilo vai receber PCP. Tentar em Junho 4ª etapa via SEBRAE ?</t>
  </si>
  <si>
    <t>DN2</t>
  </si>
  <si>
    <t>251/2024</t>
  </si>
  <si>
    <t>004963/2024</t>
  </si>
  <si>
    <t>117198</t>
  </si>
  <si>
    <t>DNA VEDACOES TECNICAS LTDA</t>
  </si>
  <si>
    <t>195/2023</t>
  </si>
  <si>
    <t>14/08: Dênis irá conversar com a consultoria. / Dênis: Esão com uma consultoria de produção. Vendas não ér gargalo. Aumentaram um turno na produção.</t>
  </si>
  <si>
    <t xml:space="preserve">Sim? </t>
  </si>
  <si>
    <t>Propor Lean ou Inovação ?</t>
  </si>
  <si>
    <t>DOBIN INDUSTRIA E COMERCIO LTDA</t>
  </si>
  <si>
    <t>empresário irá mudar o segmento atual em que atua, partindo para um processo de atividades no qual grande parte da elaboração do produto será realizada em terceiros.</t>
  </si>
  <si>
    <t>Propor Inovação ? / empresário irá mudar o segmento atual em que atua, partindo para um processo de atividades no qual grande parte da elaboração do produto será realizada em terceiros.</t>
  </si>
  <si>
    <t>50/2023</t>
  </si>
  <si>
    <t>DONATERRA ALIMENTACAO SAUDAVEL LTDA</t>
  </si>
  <si>
    <t>E P FREIRE DE QUEIROZ LTDA</t>
  </si>
  <si>
    <t>O-2115/2023</t>
  </si>
  <si>
    <t>2115/2023</t>
  </si>
  <si>
    <t>E. M. A. M. SOLUCOES LTDA</t>
  </si>
  <si>
    <t>255/2023</t>
  </si>
  <si>
    <t>90/2024</t>
  </si>
  <si>
    <t xml:space="preserve">15188801
</t>
  </si>
  <si>
    <t>002391/2024</t>
  </si>
  <si>
    <t>No primeiro contato, empresário informou que fez o ALI.</t>
  </si>
  <si>
    <t>ECO CLEAN ESTETICA AUTOMOTIVA LTDA-MELIM SERVICOS</t>
  </si>
  <si>
    <t>280/2023</t>
  </si>
  <si>
    <t>14294295</t>
  </si>
  <si>
    <t>Empresário declinou do atendimento na reunião kick-off/ Parceria com 1.13 - etapa gratuita</t>
  </si>
  <si>
    <t>EDSON DOS SANTOS LOPES</t>
  </si>
  <si>
    <t>256/2024</t>
  </si>
  <si>
    <t>004967/2024</t>
  </si>
  <si>
    <t>ELETHERM IND E COM DE RESISTENCIAS LTDA</t>
  </si>
  <si>
    <t>235/2025</t>
  </si>
  <si>
    <t>ELETRICA NOVA LUZ LTDA</t>
  </si>
  <si>
    <t>115/2022</t>
  </si>
  <si>
    <t>14/08: fabrica -escala bem menor -  (funcionários em home ) mercado instável. investiram em mkt. em retorno . Funcionários: 05 pessoas . 01 pessoa presencial na produção. fabricante de luz e emergência. produz sob demanda</t>
  </si>
  <si>
    <t>EMBATEK TECNOLOGIA EM COSMETICOS LTDA</t>
  </si>
  <si>
    <t>EMPIFORT INDUSTRIA E COMERCIO DE PECAS E EQUIPAMENTOS PARA EMPILHADEIRA LTDA</t>
  </si>
  <si>
    <t>49/2023</t>
  </si>
  <si>
    <t>106/2023</t>
  </si>
  <si>
    <t>13683043</t>
  </si>
  <si>
    <t>EMPIFORT2</t>
  </si>
  <si>
    <t>70/2024</t>
  </si>
  <si>
    <t>002157/2024</t>
  </si>
  <si>
    <t>A - Requisição OK ! Ligar Anderson : Irmão de empresária está internado. Ligar para Andrea no dia 12/04</t>
  </si>
  <si>
    <t>ENGENHARIA DO MARMORE LTDA</t>
  </si>
  <si>
    <t>PERDIDA</t>
  </si>
  <si>
    <t>Dificuldade em falar com empresário. Falar com IST Tatuapé</t>
  </si>
  <si>
    <t>ENGIPLAST COMERCIO DE MOLDES LTDA</t>
  </si>
  <si>
    <t>221/2023</t>
  </si>
  <si>
    <t>227/2023</t>
  </si>
  <si>
    <t>14072752</t>
  </si>
  <si>
    <t>Lean para 2024</t>
  </si>
  <si>
    <t>ENGIPLAST2</t>
  </si>
  <si>
    <t>69/2024</t>
  </si>
  <si>
    <t>15148449</t>
  </si>
  <si>
    <t>A - Requisição OK !  / E-mail enviado /  Eli enviará o convite da reunião de Kick Off via Teams</t>
  </si>
  <si>
    <t>ENVOLVE SOLUCOES SUSTENTAVEIS LTDA</t>
  </si>
  <si>
    <t>O-2111/2023</t>
  </si>
  <si>
    <t>2111/2023</t>
  </si>
  <si>
    <t>EROS ELETRO ELETRONICA LTDA</t>
  </si>
  <si>
    <t>88/2022</t>
  </si>
  <si>
    <t>22/11: Ligar em Janeiro / mercado instável / Sócio tem empresa em São Bernardo ( 4 compressores)       /  Apta para SEBRAETEC 2024. Retomar contato. Fez Efic Energética ?</t>
  </si>
  <si>
    <t>ESCOVAS SANTA CLARA INDUSTRIA E COMERCIO EIRELI</t>
  </si>
  <si>
    <t>191/2022</t>
  </si>
  <si>
    <t>82/2022</t>
  </si>
  <si>
    <t>8/2023</t>
  </si>
  <si>
    <t>ESCOVAS2</t>
  </si>
  <si>
    <t>O-96/2023</t>
  </si>
  <si>
    <t>Propor Inovação / Propor outra solução. Ver se há saldo</t>
  </si>
  <si>
    <t>ESTAMPARIA INDUSTRIAL ARATELL LIMITADA</t>
  </si>
  <si>
    <t>43/2024</t>
  </si>
  <si>
    <t>ESTILO BIJOUTERIAS E ACESSORIOS LTDA</t>
  </si>
  <si>
    <t>229/2023</t>
  </si>
  <si>
    <t>19/2024</t>
  </si>
  <si>
    <t>14663795</t>
  </si>
  <si>
    <t>Etapa gratuita</t>
  </si>
  <si>
    <t>ESTILO2</t>
  </si>
  <si>
    <t>73/2024</t>
  </si>
  <si>
    <t>15165805</t>
  </si>
  <si>
    <t>ESTILO3</t>
  </si>
  <si>
    <t>186/2024</t>
  </si>
  <si>
    <t>15522205</t>
  </si>
  <si>
    <t>ETAPA 4 - ELABORAÇÃO DE PROJETO DE INOVAÇÃO</t>
  </si>
  <si>
    <t>ETHNYE CONFECCAO DE UNIFORMES PROFISSIONAIS LTDA</t>
  </si>
  <si>
    <t>O-1914/2023</t>
  </si>
  <si>
    <t>1914/2023</t>
  </si>
  <si>
    <t>EVORA INDUSTRIA E COMERCIO LTDA</t>
  </si>
  <si>
    <t>198/2023</t>
  </si>
  <si>
    <t>Indicação: 110. Empresa aceitou JTD. Monitorar ALI. SEBRAETEC para 2024</t>
  </si>
  <si>
    <t>26/2024</t>
  </si>
  <si>
    <t>14664260</t>
  </si>
  <si>
    <t>EVORA2</t>
  </si>
  <si>
    <t>183/2024</t>
  </si>
  <si>
    <t>70</t>
  </si>
  <si>
    <t>Falar com o Jeff</t>
  </si>
  <si>
    <t>ver se teve oportunidade aberta ref. 4ª etapa (indicamos que a empresa teria potencial. empresa já havia aceito a proposta - via gratuita)</t>
  </si>
  <si>
    <t>EVORA3</t>
  </si>
  <si>
    <t>185/2025</t>
  </si>
  <si>
    <t>007662/2025</t>
  </si>
  <si>
    <t>F E P MOVEIS E DECORACOES LTDA</t>
  </si>
  <si>
    <t>49/2025</t>
  </si>
  <si>
    <t>LIGAR. Márcio saiu. falar com Dono Olavo</t>
  </si>
  <si>
    <t>190/2025</t>
  </si>
  <si>
    <t>16625070</t>
  </si>
  <si>
    <t>007144/2025</t>
  </si>
  <si>
    <t>Bruna informou que enviou o contrato para assinatura</t>
  </si>
  <si>
    <t>F. T. M. MECANICA DE PRECISAO LTDA</t>
  </si>
  <si>
    <t>FABIO JUNIO MATOS SERVICOS AUTOMOTIVOS</t>
  </si>
  <si>
    <t>277/2023</t>
  </si>
  <si>
    <t>14290614</t>
  </si>
  <si>
    <t>FABRIPLAST INDUSTRIA E COMERCIO DE PLASTICOS LTDA</t>
  </si>
  <si>
    <t>79/2025</t>
  </si>
  <si>
    <t>176/2022</t>
  </si>
  <si>
    <t>https://forms.office.com/r/87aB5U9TnX </t>
  </si>
  <si>
    <t>104/2022</t>
  </si>
  <si>
    <t>254/2022</t>
  </si>
  <si>
    <t>O-266/2023</t>
  </si>
  <si>
    <t>SIM ?</t>
  </si>
  <si>
    <t>Propor Inovação  ? Propor outra solução. Ver se há saldo</t>
  </si>
  <si>
    <t>266/2023</t>
  </si>
  <si>
    <t>FABRI4</t>
  </si>
  <si>
    <t>238/2025</t>
  </si>
  <si>
    <t>FACCE INDUSTRIA E COMERCIO DE ESQUADRIAS DE ALUMINIO LTDA</t>
  </si>
  <si>
    <t>173/2025</t>
  </si>
  <si>
    <t>CICLO ABRIL</t>
  </si>
  <si>
    <t>Falta: ESCOLHA LEAN</t>
  </si>
  <si>
    <t>8/2025</t>
  </si>
  <si>
    <t>FACIL FERRAMENTAS DIAMANTADAS ABRASIVAS COMERCIO E INDUSTRIA LTDA</t>
  </si>
  <si>
    <t>14/08: empresa com 03 funcionários. pouca produção. Empresário reclamou do momento e não deu abertura para a JTD</t>
  </si>
  <si>
    <t>43/2023</t>
  </si>
  <si>
    <t>FAMAPLAS INDUSTRIA E COMERCIO DE PECAS PLASTICAS E METAL LTDA</t>
  </si>
  <si>
    <t>66/2023</t>
  </si>
  <si>
    <t>10/08:  05 funcionários. Não está vendendo ( culpa o governo). Não está aberto para a Jornada. Tentar em 2024. / Empresa não aceitou T1</t>
  </si>
  <si>
    <t>FERMETAL INDUSTRIA E COMERCIO DE ARAMES EIRELI</t>
  </si>
  <si>
    <t>204/2023</t>
  </si>
  <si>
    <t>24/2024</t>
  </si>
  <si>
    <t>14664128</t>
  </si>
  <si>
    <t>Eli: atendimento é ressarcido ? Verificar se empresa tem aderência a outra solução (epp lest 1)</t>
  </si>
  <si>
    <t>FERRAMENTAL TECNICA SAES EIRELI</t>
  </si>
  <si>
    <t>87/2022</t>
  </si>
  <si>
    <t>01/2023</t>
  </si>
  <si>
    <t>Não contatar. Empresa irá fechar. Desistiu do Rota</t>
  </si>
  <si>
    <t>FERREIRA ALVES E SILVEIRA PRODUTOS DE BORRACHA LTDA</t>
  </si>
  <si>
    <t>EPP</t>
  </si>
  <si>
    <t>20/2025</t>
  </si>
  <si>
    <t>FIBRAFIL INDUSTRIA E COMERCIO DE ESCOVAS LTDA</t>
  </si>
  <si>
    <t>67/2023</t>
  </si>
  <si>
    <t>14/08: Leonardo disse que está com grande probelmas e sem tempo para receber as consultorias - 05 funcionários / 07/08: Tentar resgate / 15/03: Leonardo afirmou não ter interesse pois os processos estão "ok"</t>
  </si>
  <si>
    <t>14/08: Leonardo disse que está com grnde probelmas e sem tempo para receber as consultorias - 05 funcionários / 07/08: Tentar resgate / 15/03: Leonardo afirmou não ter interesse pois os processos estão "ok"</t>
  </si>
  <si>
    <t>Enviar e-book. Propor LEAN. Ver se há saldo.</t>
  </si>
  <si>
    <t>FISIONIL EQUIPAMENTOS FISIOTERAPICOS LTDA</t>
  </si>
  <si>
    <t>46/2023</t>
  </si>
  <si>
    <t>14/08: sem contato / 07/08: Tentar resgate  / 07.03: Newton não deseja participar. / 28.02: empresário(idade)no interior. No início, reticente em participar. Vai conversar com a filha Lucinda.</t>
  </si>
  <si>
    <t>FORCON INDUSTRIA E COMERCIO DE PLASTICOS LTDA</t>
  </si>
  <si>
    <t>199/2022</t>
  </si>
  <si>
    <t>Empresário não quis participar . Afirmou que está em outros projetos</t>
  </si>
  <si>
    <t>Enviar e-books</t>
  </si>
  <si>
    <t>FORMMAIDEA SOLUCOES EM ALUMINIO E COMPONENTES LTDA</t>
  </si>
  <si>
    <t>AGUARDANDO ACEITE</t>
  </si>
  <si>
    <t>FORT EPOXI COLAS E ADESIVOS LTDA</t>
  </si>
  <si>
    <t>243/2024</t>
  </si>
  <si>
    <t>305/2024</t>
  </si>
  <si>
    <t>15826851</t>
  </si>
  <si>
    <t>Matheus Fernando</t>
  </si>
  <si>
    <t>56/2025</t>
  </si>
  <si>
    <t>FORTEPOX2</t>
  </si>
  <si>
    <t>141/2025</t>
  </si>
  <si>
    <t>16505835</t>
  </si>
  <si>
    <t>006076/2025</t>
  </si>
  <si>
    <t>FORTEL INDUSTRIA E COMERCIO LTDA</t>
  </si>
  <si>
    <t>187/2024</t>
  </si>
  <si>
    <t>272/2024</t>
  </si>
  <si>
    <t>198/2024</t>
  </si>
  <si>
    <t>15547274</t>
  </si>
  <si>
    <t>57/2025</t>
  </si>
  <si>
    <t>153/2025</t>
  </si>
  <si>
    <t>16527800</t>
  </si>
  <si>
    <t>006426/2025</t>
  </si>
  <si>
    <t>FORTYFLEX INDUSTRIA E COMERCIO DE MANGUEIRAS LTDA</t>
  </si>
  <si>
    <t>88/2025</t>
  </si>
  <si>
    <t>88/2023</t>
  </si>
  <si>
    <t>165/2023</t>
  </si>
  <si>
    <t>13867224</t>
  </si>
  <si>
    <t>FORTYFLEX2</t>
  </si>
  <si>
    <t>164/2025</t>
  </si>
  <si>
    <t>16565674</t>
  </si>
  <si>
    <t>006590/2025</t>
  </si>
  <si>
    <t>FRANLIX INDUSTRIA E COMERCIO LTDA</t>
  </si>
  <si>
    <t>18/2023</t>
  </si>
  <si>
    <t>182/2023</t>
  </si>
  <si>
    <t>13892323</t>
  </si>
  <si>
    <t>FRANLIX2</t>
  </si>
  <si>
    <t>Empresa vai solicitar a alteração de ME para EPP</t>
  </si>
  <si>
    <t>FUNDIÇÃO JALES LTDA</t>
  </si>
  <si>
    <t>271/2023</t>
  </si>
  <si>
    <t>14288476</t>
  </si>
  <si>
    <t>Etapa gratuita parceria 1.08</t>
  </si>
  <si>
    <t>JALES2</t>
  </si>
  <si>
    <t>88/2024</t>
  </si>
  <si>
    <t>15184889</t>
  </si>
  <si>
    <t>002428/2024</t>
  </si>
  <si>
    <t>ER enviou o contrato. empresa assinou ?</t>
  </si>
  <si>
    <t>JALES3</t>
  </si>
  <si>
    <t>177/2025</t>
  </si>
  <si>
    <t>006700/2025</t>
  </si>
  <si>
    <t>Requisição ok. Incluir no Cronograma</t>
  </si>
  <si>
    <t>GARDINOTEC INDUSTRIA E COMERCIO DE AUTO PECAS LTDA</t>
  </si>
  <si>
    <t>GARDINOTEC</t>
  </si>
  <si>
    <t>Empresa não aceitou participar do Mover 2025</t>
  </si>
  <si>
    <t>GMSMETALS COMERCIO DE EQUIPAMENTOS PARA SOLDA LTDA</t>
  </si>
  <si>
    <t>281/2024</t>
  </si>
  <si>
    <t>15739334</t>
  </si>
  <si>
    <t>005133/2024</t>
  </si>
  <si>
    <t>82/2025</t>
  </si>
  <si>
    <t>GOBER INDUSTRIA E COMERCIO LTDA</t>
  </si>
  <si>
    <t>204/2024</t>
  </si>
  <si>
    <t>Registrado para garantir a vaga no B+P, aguardando documentos assinados - 07/10 Rodrigo vai enviar ainda esta tarde.</t>
  </si>
  <si>
    <t>290/2024</t>
  </si>
  <si>
    <t>15826376</t>
  </si>
  <si>
    <t>58/2025</t>
  </si>
  <si>
    <t>GOLDEN POST PRESTACAO DE SERVICOS LTDA</t>
  </si>
  <si>
    <t>Luiza conversou com proprietária que afirmou não ter interesse em participar. 44 fucionários. sem produção. processos padronizados, sem necessidade de ajustes</t>
  </si>
  <si>
    <t>225/2023</t>
  </si>
  <si>
    <t>GRAMPOFIX INDUSTRIA E COMERCIO LTDA</t>
  </si>
  <si>
    <t>142/2024</t>
  </si>
  <si>
    <t xml:space="preserve">Arregimentação para o B+P. Fabio informou que não foi possível fazer o diagnósticono local e que  supervisor não enviu os dados solicirados para a redação do diagnóstico. </t>
  </si>
  <si>
    <t>GRANERO LIMPADORES DE PARABRISAS LTDA</t>
  </si>
  <si>
    <t>142/2023</t>
  </si>
  <si>
    <t>288/2023</t>
  </si>
  <si>
    <t>GRUPO BLOOM - GLOBAL QUIMICA &amp; MODA</t>
  </si>
  <si>
    <t>GVALLE TECNOLOGIA EM AMARRACAO DE CARGAS LTDA </t>
  </si>
  <si>
    <t>33/2025</t>
  </si>
  <si>
    <t>24/03 - Na receita porte permanece ME - Falta: INSCRIÇÃO  e ESCOLHA LEAN / Na receira está ME, segundo Jeff, vai alterar porte para EPP</t>
  </si>
  <si>
    <t>GVALLE2</t>
  </si>
  <si>
    <t>200/2025</t>
  </si>
  <si>
    <t>_x000D_Matheus Fernando Francisco</t>
  </si>
  <si>
    <t>007329/2025</t>
  </si>
  <si>
    <t>Nelson informou que enviou o contrato em 27/06</t>
  </si>
  <si>
    <t>IBERICA CONDUTORES ELETRICOS LTDA</t>
  </si>
  <si>
    <t>222/2024</t>
  </si>
  <si>
    <t>126</t>
  </si>
  <si>
    <t>Diego está na fábrica, recado para ele retornar</t>
  </si>
  <si>
    <t>307/2024</t>
  </si>
  <si>
    <t>15827224</t>
  </si>
  <si>
    <t>59/2025</t>
  </si>
  <si>
    <t>IDEAL MOLD MODELACAO LTDA</t>
  </si>
  <si>
    <t>19/2023</t>
  </si>
  <si>
    <t>89/2023</t>
  </si>
  <si>
    <t>Propor Inovação ?  / Propor outra solução. Ver se há saldo</t>
  </si>
  <si>
    <t>IDEL INDUSTRIA E COMERCIO DE PRODUTOS DE LIMPEZA LTDA</t>
  </si>
  <si>
    <t>274/2024</t>
  </si>
  <si>
    <t>168/2024 cancelada, passou a ser a 175/2024</t>
  </si>
  <si>
    <t>180/2024</t>
  </si>
  <si>
    <t>15478532</t>
  </si>
  <si>
    <t>IGOR C. LOZZI USINAGEM</t>
  </si>
  <si>
    <t>166/2022</t>
  </si>
  <si>
    <t>234/2022</t>
  </si>
  <si>
    <t>LOZZI2</t>
  </si>
  <si>
    <t>63/2024</t>
  </si>
  <si>
    <t>15148371</t>
  </si>
  <si>
    <t>Empresa respondeu e-mail de kick off. Tudo ok ! Preencher todos todos os campos nos arquivos de controle.</t>
  </si>
  <si>
    <t>IMPERIO KIDS LTDA</t>
  </si>
  <si>
    <t>O-1917/2023</t>
  </si>
  <si>
    <t>1917/2023</t>
  </si>
  <si>
    <t>IMPLACIL DE BORTOLI - MATERIAL ODONTOLOGICO S.A.</t>
  </si>
  <si>
    <t>E-BOOK</t>
  </si>
  <si>
    <t>INAM INDUSTRIA NACIONAL DE MOLAS LTDA</t>
  </si>
  <si>
    <t>84/2025</t>
  </si>
  <si>
    <t>150/2022</t>
  </si>
  <si>
    <t>240/2022</t>
  </si>
  <si>
    <t>13120634</t>
  </si>
  <si>
    <t>INAM2</t>
  </si>
  <si>
    <t>72/2024</t>
  </si>
  <si>
    <t>15165728</t>
  </si>
  <si>
    <t>4746</t>
  </si>
  <si>
    <t>Assinou contrato ?</t>
  </si>
  <si>
    <t>INCOMOL INDUSTRIA E COMERCIO DE MOLAS LTDA</t>
  </si>
  <si>
    <t>27/2023</t>
  </si>
  <si>
    <t>14/08: Retomar contato no futuro. Na empresa só atuam José e seu filho. Empresa não manifetou interesse em participar da Jornada</t>
  </si>
  <si>
    <t>Propor outra solução. Ver se há saldo</t>
  </si>
  <si>
    <t>INDALO INDUSTRIA COMERCIO EXPORTACAO E IMPORTACAO LTDA</t>
  </si>
  <si>
    <t>INDALO2</t>
  </si>
  <si>
    <t>293/2024</t>
  </si>
  <si>
    <t>15826362</t>
  </si>
  <si>
    <t>18/09/2024</t>
  </si>
  <si>
    <t>08/10/2024</t>
  </si>
  <si>
    <t>205/2023</t>
  </si>
  <si>
    <t>Aceitou JTD. Tentamos o ALI. Monitorar</t>
  </si>
  <si>
    <t>Sim?</t>
  </si>
  <si>
    <t>67/2024</t>
  </si>
  <si>
    <t>208/2024</t>
  </si>
  <si>
    <t>60/2025</t>
  </si>
  <si>
    <t>INDUSTRIA BRASILEIRA DE FORNOS IBF – EIRELI</t>
  </si>
  <si>
    <t>247/2022</t>
  </si>
  <si>
    <t>5/2023</t>
  </si>
  <si>
    <t>O-95/2023</t>
  </si>
  <si>
    <t>95/2023</t>
  </si>
  <si>
    <t>INDUSTRIA DE ARTEFATOS DE BORRACHA BENFLEX LTDA</t>
  </si>
  <si>
    <t>174/2023</t>
  </si>
  <si>
    <t>07/08: empresa sofrendo há 04 meses com ações trabalhistas que impedem de dar atenção ao projeto</t>
  </si>
  <si>
    <t>Retomar o T0</t>
  </si>
  <si>
    <t>INDUSTRIA DE ARTIGOS DE JOGOS AZ DE OURO LTDA</t>
  </si>
  <si>
    <t>242/2024</t>
  </si>
  <si>
    <t>AZOURO</t>
  </si>
  <si>
    <t>302/2024</t>
  </si>
  <si>
    <t>15826680</t>
  </si>
  <si>
    <t>61/2025</t>
  </si>
  <si>
    <t>AZOURO2</t>
  </si>
  <si>
    <t>162/2025</t>
  </si>
  <si>
    <t>16565582</t>
  </si>
  <si>
    <t>006579/2025</t>
  </si>
  <si>
    <t>INDUSTRIA DE PARAFUSOS ELBRUS LTDA</t>
  </si>
  <si>
    <t>12/2024</t>
  </si>
  <si>
    <t>26/02/24: Luiz recebeu proposta e ficou de analisar</t>
  </si>
  <si>
    <t>INDUSTRIA E COM.ZAMBON BERNARDI LTDA.</t>
  </si>
  <si>
    <t>109/2022</t>
  </si>
  <si>
    <t>92/2022</t>
  </si>
  <si>
    <t>O-82/2023</t>
  </si>
  <si>
    <t>RECEITA SÓ 1.23</t>
  </si>
  <si>
    <t>82/2023</t>
  </si>
  <si>
    <t>INDUSTRIA E COMERCIO DE PERFILADOS MOOCA LTDA</t>
  </si>
  <si>
    <t>83/2022</t>
  </si>
  <si>
    <t>2/2023</t>
  </si>
  <si>
    <t>INDUSTRIA MECANICA BORZAN LTDA</t>
  </si>
  <si>
    <t>BORZAN</t>
  </si>
  <si>
    <t>Solicitado a inclusão da empresa na carteira da 1.03</t>
  </si>
  <si>
    <t>INDUSTRIA MECANICA FERRAROTTO LTDA</t>
  </si>
  <si>
    <t>16/03: A empresa deseja que a consultoria seja realizada somente no 2º semestre/2024( hoje prédio de 1.000m2, vai para um de 200m2, vai terceirizar boa parte dos processos, equipe enxuta. quer reduzir produção )</t>
  </si>
  <si>
    <t>41/2023</t>
  </si>
  <si>
    <t>INDUSTRIA MECANICA HISPANIA LTDA</t>
  </si>
  <si>
    <t>20/2023</t>
  </si>
  <si>
    <t>10/08: Gilberto disse que não deseja participar pois seus processos estão "redondos". Procurar em 2024 . 07 funcionários</t>
  </si>
  <si>
    <t>na</t>
  </si>
  <si>
    <t>INDUSTRIA MECANICA IPOJUCA LTDA</t>
  </si>
  <si>
    <t>29/2023</t>
  </si>
  <si>
    <t>18/08: Vários contatos, sem sucesso. Tentar no final de 2023 / 28.02:  Bruno deseja para 2º semestre / BRUNO INFORMOU QUE PODE FECHAR A EMPRESA E ABRIR OUTRA. NÃO SABE SE VAI RECEBER AS SOLUÇÕES NO CNJ ATUAL. LIGAR DEPOIS DO CARNAVAL. ER NORTE</t>
  </si>
  <si>
    <t>INDUSTRIA METALURGICA GAMARRA LTDA</t>
  </si>
  <si>
    <t>80/2025</t>
  </si>
  <si>
    <t>148/2022</t>
  </si>
  <si>
    <t>246/2022</t>
  </si>
  <si>
    <t>13120780</t>
  </si>
  <si>
    <t>Empresário irá investigar questão de saúde (nefro)</t>
  </si>
  <si>
    <t>GAMARRA2</t>
  </si>
  <si>
    <t>169/2024</t>
  </si>
  <si>
    <t>15458872</t>
  </si>
  <si>
    <t>003912/2024</t>
  </si>
  <si>
    <t>Aguardando aprovação relatório final - ER</t>
  </si>
  <si>
    <t>INDUSTRIA METALURGICA LULAI LTDA</t>
  </si>
  <si>
    <t>147/2022</t>
  </si>
  <si>
    <t>173/2022</t>
  </si>
  <si>
    <t>LULAI2</t>
  </si>
  <si>
    <t>O-217/2024</t>
  </si>
  <si>
    <t>217/2024</t>
  </si>
  <si>
    <t>234/2025</t>
  </si>
  <si>
    <t>INJETO PLASTIC INDUSTRIA E COMERCIO LTDA</t>
  </si>
  <si>
    <t>186/2022</t>
  </si>
  <si>
    <t>Não respondeu e-mail sobre T1</t>
  </si>
  <si>
    <t>Empresa não respondeu sobre lean</t>
  </si>
  <si>
    <t>INOVE BR - FABRICACAO E COMERCIO DE EQUIPAMENTOS INDUSTRIAIS LTDA</t>
  </si>
  <si>
    <t>149/2022</t>
  </si>
  <si>
    <t>4/2023</t>
  </si>
  <si>
    <t>INOVE BR2</t>
  </si>
  <si>
    <t>O-220/2024</t>
  </si>
  <si>
    <t>220/2024</t>
  </si>
  <si>
    <t>INTERSEK INDUSTRIA E COMERCIO LTDA</t>
  </si>
  <si>
    <t>182/2024</t>
  </si>
  <si>
    <t>15482261</t>
  </si>
  <si>
    <t>Empresário Adilson cadastrou a empresa na Plataforma Produtividade para o B+P (nome fantasia Interdisplay)</t>
  </si>
  <si>
    <t>em assinatura</t>
  </si>
  <si>
    <t>273/2024</t>
  </si>
  <si>
    <t>166/2024</t>
  </si>
  <si>
    <t>outro CFP</t>
  </si>
  <si>
    <t>Empresário Adilson cadastrou a empresa na Plataforma Produtividade para o B+P</t>
  </si>
  <si>
    <t>IRMAOS M.P.R ALUMINIO - INDUSTRIA E COMERCIO LTDA</t>
  </si>
  <si>
    <t>6/2024</t>
  </si>
  <si>
    <t>*ESTRATÉGICO* Registro do T0 SG7 e Oportunidade CRM somente em jan/2024.Relatório enviado</t>
  </si>
  <si>
    <t>106/2024</t>
  </si>
  <si>
    <t>M.P.R.</t>
  </si>
  <si>
    <t>116/2024</t>
  </si>
  <si>
    <t>15279466</t>
  </si>
  <si>
    <t>RA em excel não substituido pois excede o tamanho -12/11/2024 enviado para assinatura eletronica</t>
  </si>
  <si>
    <t>189/2024</t>
  </si>
  <si>
    <t>IRMAOS NERI INDUSTRIA E COMERCIO DE PRODUTOS METALURGICOS LTDA</t>
  </si>
  <si>
    <t>177/2022</t>
  </si>
  <si>
    <t xml:space="preserve">Caso o projeto seja aprovado poderemos ter dificuldades de execução de ações por parte da empresa, os Diretores têm a cultura operacional, operam os tornos da empresa.  </t>
  </si>
  <si>
    <t>ITALIAN CENTER ESQUADRIAS INDUSTRIA COMERCIO E SERVICOS LTDA</t>
  </si>
  <si>
    <t>Magalhães iniciou o ALI em 2020 mas não gostou da proposta e desistiu. Está sem tempo para retomar no 2º seme 2023. retomar contato para 2024</t>
  </si>
  <si>
    <t>Enviar e-book</t>
  </si>
  <si>
    <t>84/2022</t>
  </si>
  <si>
    <t>No caontato de nov/2023 Magalhães informou estar sem tempo para retomar,  dutante a argumentação, desligou o telefone e não nos atendeu mais. * Jeff tentar restagar. Magalhães iniciou o ALI em 2020 mas não gostou da proposta e desistiu. Está sem tempo para retomar no 2º seme 2023. retomar contato para 2024</t>
  </si>
  <si>
    <t>IU COMERCIO E CONFECÇÃO LTDA</t>
  </si>
  <si>
    <t>O-2010/2023</t>
  </si>
  <si>
    <t>2010/2023</t>
  </si>
  <si>
    <t>J ASSIS COMERCIO E INDUSTRIA DE ESCOVAS LTDA</t>
  </si>
  <si>
    <t>103/2025</t>
  </si>
  <si>
    <t>Aguardando CPF da testemunha / Cadastrar empresa no SGSET</t>
  </si>
  <si>
    <t>J. E. COMPRI DE LIMA COMERCIAL</t>
  </si>
  <si>
    <t>180/2025</t>
  </si>
  <si>
    <t>007080/2025</t>
  </si>
  <si>
    <t xml:space="preserve">Cliiente não pagou o tempo a tempo, poe isso a a demadna 6720 foi substituida pela 7080
 </t>
  </si>
  <si>
    <t>J.ANDRADE MANUTENCAO E TECNOLOGIA LTDA</t>
  </si>
  <si>
    <t>255/2024</t>
  </si>
  <si>
    <t>15673136</t>
  </si>
  <si>
    <t>004960/2024</t>
  </si>
  <si>
    <t>JETSAND TROFEUS LTDA</t>
  </si>
  <si>
    <t>190/2024</t>
  </si>
  <si>
    <t>206/2023</t>
  </si>
  <si>
    <t>Empresa Aceitou ALI. Lean para 2024</t>
  </si>
  <si>
    <t>98/2024</t>
  </si>
  <si>
    <t>JETSAND</t>
  </si>
  <si>
    <t>120/2024</t>
  </si>
  <si>
    <t>15279539</t>
  </si>
  <si>
    <t>20/05 Empresa alterou o porte de ME para EPP na data de hoje, fomos comunicaldos por e-mail. Negociado com a GIT e cliente a aleração do atendimento para 106 horas R$ 20.140,00</t>
  </si>
  <si>
    <t>JH INDUSTRIA E COMERCIO DE PRODUTOS DE LIMPEZA LTDA</t>
  </si>
  <si>
    <t>57/2023</t>
  </si>
  <si>
    <t>13663723</t>
  </si>
  <si>
    <t>SIm</t>
  </si>
  <si>
    <t>Propor PCP. Ver se há saldo.</t>
  </si>
  <si>
    <t>JH2</t>
  </si>
  <si>
    <t>206/2025</t>
  </si>
  <si>
    <t>007642/2025</t>
  </si>
  <si>
    <t>KAMAPRI INDUSTRIA E COMERCIO LTDA</t>
  </si>
  <si>
    <t>14/2023</t>
  </si>
  <si>
    <t>103/2023</t>
  </si>
  <si>
    <t xml:space="preserve">13685707
</t>
  </si>
  <si>
    <t>KAMAPRI2</t>
  </si>
  <si>
    <t>93/2024</t>
  </si>
  <si>
    <t xml:space="preserve">15188893
</t>
  </si>
  <si>
    <t>Empresa disse que assinou o contrato. Najara disse que não. Enviar e-mail para Najara</t>
  </si>
  <si>
    <t>KENGEAR INDUSTRIA MECANICA LTDA</t>
  </si>
  <si>
    <t>174/2025</t>
  </si>
  <si>
    <t>10 horas</t>
  </si>
  <si>
    <t>7/2025</t>
  </si>
  <si>
    <t>Aguardado empresa atualizar o porte de ME para EPP</t>
  </si>
  <si>
    <t>KENGEAR INDUSTRIA MECANICA LTDA_FILIAL</t>
  </si>
  <si>
    <t>208/2025</t>
  </si>
  <si>
    <t>KEYBORDER BORDADOS INDUSTRIAIS LTDA</t>
  </si>
  <si>
    <t>Reunião em 25/02, vai enviar dados</t>
  </si>
  <si>
    <t>KION INDUSTRIA E COMERCIO LTDA</t>
  </si>
  <si>
    <t>104/2025</t>
  </si>
  <si>
    <t>KOJIMA LASER FABRICACAO DE ARTEFATOS LTDA</t>
  </si>
  <si>
    <t>Jeff resolvendo questão sobre nº de funcionários</t>
  </si>
  <si>
    <t>298/2024</t>
  </si>
  <si>
    <t>15826554</t>
  </si>
  <si>
    <t>62/2025</t>
  </si>
  <si>
    <t>ER NÃO TINHA SALDO</t>
  </si>
  <si>
    <t>Empresa não retornou aos contatos</t>
  </si>
  <si>
    <t>KONDZ INDUSTRIA E COMERCIO DE ACESSORIOS PARA VEICULOS AUTOMOTORES LTDA</t>
  </si>
  <si>
    <t>KUKA PRODUTOS INFANTIS LTDA</t>
  </si>
  <si>
    <t>13/2024</t>
  </si>
  <si>
    <t>L. FLEX INDUSTRIA E COMERCIO LTDA</t>
  </si>
  <si>
    <t>35/2023</t>
  </si>
  <si>
    <t>90/2023</t>
  </si>
  <si>
    <t>ER aceitou a solução. Ver se o contrato foi enviado.</t>
  </si>
  <si>
    <t>L.FLEX2</t>
  </si>
  <si>
    <t>O-231/2024</t>
  </si>
  <si>
    <t>231/2024</t>
  </si>
  <si>
    <t>LB INDUSTRIA E COMERCIO LTDA</t>
  </si>
  <si>
    <t>O-1804/2023</t>
  </si>
  <si>
    <t>1804/2023</t>
  </si>
  <si>
    <t>LEGNO MARCENARIA LTDA</t>
  </si>
  <si>
    <t>15/08: Tentar resgate . Está na lista do ER Leste 1 ( CNPQ)</t>
  </si>
  <si>
    <t>TENTAR RESGATE</t>
  </si>
  <si>
    <t>85/2022</t>
  </si>
  <si>
    <t>LIMAX DISTRIBUIDORA DE VIDROS E ACESSORIOS LTDA</t>
  </si>
  <si>
    <t>161/2022</t>
  </si>
  <si>
    <t>242/2022</t>
  </si>
  <si>
    <t>LIMAX2</t>
  </si>
  <si>
    <t>257/2024</t>
  </si>
  <si>
    <t xml:space="preserve">005021/2024
</t>
  </si>
  <si>
    <t>LIOHM INDUSTRIA E COMERCIO DE SENSORES LTDA</t>
  </si>
  <si>
    <t>208/2022</t>
  </si>
  <si>
    <t>166/2023</t>
  </si>
  <si>
    <t>13867238</t>
  </si>
  <si>
    <t xml:space="preserve">ETAPA 3 - MANUFATURA ENXUTA </t>
  </si>
  <si>
    <t>LISTONE INDUSTRIA E COMERCIO DE MADEIRAS LTDA</t>
  </si>
  <si>
    <t>254/2024</t>
  </si>
  <si>
    <t xml:space="preserve">15672219
</t>
  </si>
  <si>
    <t>005001/2024</t>
  </si>
  <si>
    <t>4712</t>
  </si>
  <si>
    <t>117228</t>
  </si>
  <si>
    <t>81/2025</t>
  </si>
  <si>
    <t>LM DE SOUSA SILVA ESCOVAS</t>
  </si>
  <si>
    <t>32/2025</t>
  </si>
  <si>
    <t>24/03 - Na receita porte permanece ME - Falta: INSCRIÇÃO  e ESCOLHA LEAN / Na receita está ME sengundo Jeff vai alterar para EPP -  Era a ALTERNATIVA ESCOVAS INDUSTRIAIS LTDA.</t>
  </si>
  <si>
    <t>LORENZETTI SA INDUSTRIAS BRASILEIRAS ELETROMETALURGICAS</t>
  </si>
  <si>
    <t>238/2022</t>
  </si>
  <si>
    <t xml:space="preserve">? </t>
  </si>
  <si>
    <t>Taborda visita empresa ? Fornecedores</t>
  </si>
  <si>
    <t>LUDUFIX INDUSTRIA, COMERCIO E PRESTACAO DE SERVICOS ADMINISTRATIVOS LTDA</t>
  </si>
  <si>
    <t>238/2024</t>
  </si>
  <si>
    <t>285/2024</t>
  </si>
  <si>
    <t>15826749</t>
  </si>
  <si>
    <t>63/2025</t>
  </si>
  <si>
    <t>LUMAFLEX INDUSTRIA E COMERCIO DE PLASTICOS LTDA</t>
  </si>
  <si>
    <t>145/2025</t>
  </si>
  <si>
    <t xml:space="preserve">16508564
</t>
  </si>
  <si>
    <t xml:space="preserve">006053/2025
</t>
  </si>
  <si>
    <t xml:space="preserve">118590
</t>
  </si>
  <si>
    <t>MARCENA DESIGN E COMERCIO DE MOVEIS LTDA</t>
  </si>
  <si>
    <t>MARCENA3</t>
  </si>
  <si>
    <t>170/2025</t>
  </si>
  <si>
    <t>006406/2025</t>
  </si>
  <si>
    <t>Relatorio passou por correção</t>
  </si>
  <si>
    <t>LUROSAN FORJARIA E ESTAMPARIA LTDA</t>
  </si>
  <si>
    <t>191/2024</t>
  </si>
  <si>
    <t>202/2023</t>
  </si>
  <si>
    <t>Grupo Tecstam. Monitorar ALI. SEBRAETEC para 2024</t>
  </si>
  <si>
    <t>99/2024</t>
  </si>
  <si>
    <t>LUROSAN</t>
  </si>
  <si>
    <t>118/2024</t>
  </si>
  <si>
    <t>15279581</t>
  </si>
  <si>
    <t>LUXOR INDUSTRIA MECANICA EIRELI</t>
  </si>
  <si>
    <t>10/2024</t>
  </si>
  <si>
    <t>*ESTRATÉGICO* Registro do T0 SG7 e Oportunidade CRM somente em jan/2024. T0 não realizado, empresa sem podução, filho vai para EUA, empresário fechará a fábrica.</t>
  </si>
  <si>
    <t>T0 não realizado, empresa sem podução, filho vai para EUA, empresário fechará a fábrica.</t>
  </si>
  <si>
    <t>LZZ USINAGEM CNC LTDA</t>
  </si>
  <si>
    <t>11/2024</t>
  </si>
  <si>
    <t>MADRIELY METAIS SANITARIOS LTDA</t>
  </si>
  <si>
    <t>MADRIELY2</t>
  </si>
  <si>
    <t>Empresári com problemas com sócia. Verificar se status foi alterado</t>
  </si>
  <si>
    <t>38/2023</t>
  </si>
  <si>
    <t>78/2023</t>
  </si>
  <si>
    <t>13618215</t>
  </si>
  <si>
    <t>MAGNUM INDUSTRIAL LTDA</t>
  </si>
  <si>
    <t>T0 era 19/10 empresário desmarcou com Jeff, aguardando reagendamento.</t>
  </si>
  <si>
    <t>Retornar TO</t>
  </si>
  <si>
    <t>Tentar agendar T0 que foi cancelado</t>
  </si>
  <si>
    <t>MAQ-ARTE EQUIPAMENTOS ESPECIAIS LTDA</t>
  </si>
  <si>
    <t>269/2023</t>
  </si>
  <si>
    <t>14288412</t>
  </si>
  <si>
    <t>MAQ-ARTE2</t>
  </si>
  <si>
    <t>68/2024</t>
  </si>
  <si>
    <t>15148425</t>
  </si>
  <si>
    <t>Eli vai enviar o convite da reuniãopelo Teams</t>
  </si>
  <si>
    <t>276/2023</t>
  </si>
  <si>
    <t>14288609</t>
  </si>
  <si>
    <t>Etapa gratuita parceria 1.01</t>
  </si>
  <si>
    <t>Empresa com dificuldade em assinar. Enviei email ao ER Centro</t>
  </si>
  <si>
    <t>MARCENA2</t>
  </si>
  <si>
    <t>O-230/2024</t>
  </si>
  <si>
    <t>Aguardando confirmação da data para a reunião final</t>
  </si>
  <si>
    <t>METAL-LAR ESQUADRIAS METALICAS LTDA</t>
  </si>
  <si>
    <t>METALLAR2</t>
  </si>
  <si>
    <t>179/2025</t>
  </si>
  <si>
    <t>6710/2025</t>
  </si>
  <si>
    <t>MARCENARIA SAINT CLAIRE LTDA</t>
  </si>
  <si>
    <t>49/2024</t>
  </si>
  <si>
    <t>MARLES INDUSTRIA TEXTIL E COMERCIO LTDA</t>
  </si>
  <si>
    <t>MARVIPLAST INDUSTRIA E COMERCIO LTDA</t>
  </si>
  <si>
    <t>100/2025</t>
  </si>
  <si>
    <t>144/2022</t>
  </si>
  <si>
    <t>174/2022</t>
  </si>
  <si>
    <t>MARVIPLA2</t>
  </si>
  <si>
    <t>161/2023</t>
  </si>
  <si>
    <t>MARVIPLA3</t>
  </si>
  <si>
    <t>O-215/2024</t>
  </si>
  <si>
    <t>215/2024</t>
  </si>
  <si>
    <t>MASTERMETAL INDUSTRIA E COMERCIO</t>
  </si>
  <si>
    <t>Lean/Digit</t>
  </si>
  <si>
    <t>MAXI EMBALAGENS LTDA</t>
  </si>
  <si>
    <t>175/2025</t>
  </si>
  <si>
    <t>6/2025</t>
  </si>
  <si>
    <t>MAXIPOL INDUSTRIA E COMERCIO DE PLASTICOS LTDA</t>
  </si>
  <si>
    <t>17/2025</t>
  </si>
  <si>
    <t>16350096</t>
  </si>
  <si>
    <t>MCA ILUMINACAO E DECORACAO LTDA</t>
  </si>
  <si>
    <t>87/2024</t>
  </si>
  <si>
    <t>Empresa do grupo da Abajour Roby</t>
  </si>
  <si>
    <t>Empresa apta para o BRASIL + PRODUTIVO ? Empresa do grupo ABAJUR ROBY</t>
  </si>
  <si>
    <t>127/2024</t>
  </si>
  <si>
    <t>15279555</t>
  </si>
  <si>
    <t>Enviar para assinatura - 19/11/Empresa do grupo da Abajour Roby</t>
  </si>
  <si>
    <t>192/2024</t>
  </si>
  <si>
    <t>MECALOR SOLUCOES EM ENGENHARIA TERMICA S.A.</t>
  </si>
  <si>
    <t>MECALOR6</t>
  </si>
  <si>
    <t>204/2025</t>
  </si>
  <si>
    <t>MECALOR4</t>
  </si>
  <si>
    <t>46/2025</t>
  </si>
  <si>
    <t>LEAN MANUFACTURING - BALANCEAMENTO DE LINHA</t>
  </si>
  <si>
    <t>MECALOR5</t>
  </si>
  <si>
    <t>146/2025</t>
  </si>
  <si>
    <t>MECALOR</t>
  </si>
  <si>
    <t>219/2022</t>
  </si>
  <si>
    <t>Logística</t>
  </si>
  <si>
    <t>MECALOR2</t>
  </si>
  <si>
    <t>130/2023</t>
  </si>
  <si>
    <t>MECALOR3-D</t>
  </si>
  <si>
    <t>D-33/2024</t>
  </si>
  <si>
    <t>Acompanhar status e continuidade dos serviços</t>
  </si>
  <si>
    <t>33/2024</t>
  </si>
  <si>
    <t>MECALOR3-F</t>
  </si>
  <si>
    <t>F-33/2024</t>
  </si>
  <si>
    <t>MECALOR4D</t>
  </si>
  <si>
    <t>D-34/2024</t>
  </si>
  <si>
    <t>15385979</t>
  </si>
  <si>
    <t>Reunião final agendada para 03/12 - presencial</t>
  </si>
  <si>
    <t>34/2024</t>
  </si>
  <si>
    <t>MECALOR4F</t>
  </si>
  <si>
    <t>F-34/2024</t>
  </si>
  <si>
    <t>MECALORDIG</t>
  </si>
  <si>
    <t>PROGRAMADO</t>
  </si>
  <si>
    <t>225/2025</t>
  </si>
  <si>
    <t xml:space="preserve">678856
</t>
  </si>
  <si>
    <t>MECANICA E AUTO PECAS CIPO LTDA</t>
  </si>
  <si>
    <t>274/2023</t>
  </si>
  <si>
    <t>14288554</t>
  </si>
  <si>
    <t>Empresário Cipó com câncer, não sabe se continuará com a empresa. Pediu cancelamento./ Parceria com 1.13 - etapa gratuita</t>
  </si>
  <si>
    <t>MEDSYSTEMS COMÉRCIO, IMPORTAÇÃO E EXPORTAÇÃO LTDA</t>
  </si>
  <si>
    <t>MEGA PORTOES LTDA</t>
  </si>
  <si>
    <t>292/2024</t>
  </si>
  <si>
    <t>15826341</t>
  </si>
  <si>
    <t>Complementar documentos</t>
  </si>
  <si>
    <t>207/2024</t>
  </si>
  <si>
    <t>64/2025</t>
  </si>
  <si>
    <t>MEGAKART INDUSTRIA E COMERCIO LTDA</t>
  </si>
  <si>
    <t>200/2023</t>
  </si>
  <si>
    <t>Valdibio não teve tempo para analisar</t>
  </si>
  <si>
    <t>103/2024</t>
  </si>
  <si>
    <t>MEGAKART</t>
  </si>
  <si>
    <t>114/2024</t>
  </si>
  <si>
    <t>15279771</t>
  </si>
  <si>
    <t>194/2024</t>
  </si>
  <si>
    <t xml:space="preserve">Aguardando outro CNPJ da empresa, e-mail de </t>
  </si>
  <si>
    <t>MESTRE GUIDO MARCENARIA, INDUSTRIA, SERVICOS E FERRAGENS LTDA</t>
  </si>
  <si>
    <t>27/2025</t>
  </si>
  <si>
    <t>FICOU NA LINHA DE CORTE DO 1º LOTE, GIT CANCELOU</t>
  </si>
  <si>
    <t>239/2024</t>
  </si>
  <si>
    <t>287/2024</t>
  </si>
  <si>
    <t>15826862</t>
  </si>
  <si>
    <t>65/2025</t>
  </si>
  <si>
    <t>MPT QUIMICA LTDA</t>
  </si>
  <si>
    <t>MPT2</t>
  </si>
  <si>
    <t>201/2025</t>
  </si>
  <si>
    <t>007428/2025</t>
  </si>
  <si>
    <t>METALTEX CONSTRUCOES LTDA</t>
  </si>
  <si>
    <t>METALTEX</t>
  </si>
  <si>
    <t>112</t>
  </si>
  <si>
    <t>METALURGICA A ORTEIP LTDA</t>
  </si>
  <si>
    <t>METALURGICA CARTEC LTDA</t>
  </si>
  <si>
    <t>147/2023</t>
  </si>
  <si>
    <t>Diagnóstico Rota 2030 - Não contemplada no ciclo 2023</t>
  </si>
  <si>
    <t>CARTEC</t>
  </si>
  <si>
    <t>136/2024</t>
  </si>
  <si>
    <t>METALURGICA JORBA INDUSTRIA E COMERCIO LTDA</t>
  </si>
  <si>
    <t>237/2023</t>
  </si>
  <si>
    <t>Empresa não sinalizou interesse no T1. Enviar soluções da Log 360º</t>
  </si>
  <si>
    <t>Enviar ppt corporativo - atualizar slide cases. bmw</t>
  </si>
  <si>
    <t>METALURGICA ODRAUDE INDUSTRIA E COMERCIO LTDA</t>
  </si>
  <si>
    <t>102/2024</t>
  </si>
  <si>
    <t>9/2024</t>
  </si>
  <si>
    <t>*ESTRATÉGICO* Registro do T0 SG7 e Oportunidade CRM somente em jan/2024</t>
  </si>
  <si>
    <t>e-mail enviado. Empresa ainda não leu. ver e-mail de retorno</t>
  </si>
  <si>
    <t>METALURGICA TORRE INDUSTRIA E COMERCIO LTDA</t>
  </si>
  <si>
    <t>203/2023</t>
  </si>
  <si>
    <t>10/08: T0 para 15/08 cancelado. Empresário vai viajar e só retorna em 13/09. verificar se anda dará tempo de entrar no ALI. / Empresa com 20 funcionários. Atua somente sob demanda. Empresário vai viajar para a Itália em 15/08 e rerorna somente em 12/09. Informar o SEBRAE</t>
  </si>
  <si>
    <t>Agendar DIAG</t>
  </si>
  <si>
    <t>Tentar agendar novo T0</t>
  </si>
  <si>
    <t>METALURGICA VENTISILVA LTDA</t>
  </si>
  <si>
    <t>173/2024</t>
  </si>
  <si>
    <t>VENTI-F</t>
  </si>
  <si>
    <t>L-176/2024</t>
  </si>
  <si>
    <t>15478104</t>
  </si>
  <si>
    <t>176/2024</t>
  </si>
  <si>
    <t>VENTI-N</t>
  </si>
  <si>
    <t>N-176/2024</t>
  </si>
  <si>
    <t>267/2024</t>
  </si>
  <si>
    <t>METALURGICA VIFLEX LTDA</t>
  </si>
  <si>
    <t>METOTECNICA INDUSTRIA E COMERCIO LTDA</t>
  </si>
  <si>
    <t>21/2023</t>
  </si>
  <si>
    <t>76/2023</t>
  </si>
  <si>
    <t>empresário não retorna as ligações/zap</t>
  </si>
  <si>
    <t>MEVISAMETAL INDUSTRIA DE FERRAGENS E ESTRUTURAS PARA ARMAZENAGEM EIRELI</t>
  </si>
  <si>
    <t>100/2024</t>
  </si>
  <si>
    <t>190/2022</t>
  </si>
  <si>
    <t>21 na fabrica. Douglas não deseja participar. Afirmou não ter tempo para assumir compromissos nesse ano. Ligar no final de 2024</t>
  </si>
  <si>
    <t>MG IND E COM DE EQUIPAMENTOS PARA EMBALAGENS LTDA</t>
  </si>
  <si>
    <t>188/2025</t>
  </si>
  <si>
    <t>203/2025</t>
  </si>
  <si>
    <t>MIF MOVEIS PLANEJADOS LTDA</t>
  </si>
  <si>
    <t>23/2023</t>
  </si>
  <si>
    <t xml:space="preserve">18/08: Ademir afirmou que está com muitos serviços e sem tempo para o programa. Tentar contato no final de 2023  / 15/03: Ademir vai fazer um exame em 28/03 ( possível problema de saúde) / 07.03 - Ademir disse que é possível reservamos o início dos trabalhos para final de maio. vai depender da recuperação. Solicitei os dados pessoais para envio ao ER / Ademir vai no médico no dia 27/02 para ver a data para uma cirurgia. </t>
  </si>
  <si>
    <t>e-book</t>
  </si>
  <si>
    <t>MK2 DECORACAO DE INTERIORES LTDA</t>
  </si>
  <si>
    <t>15588726</t>
  </si>
  <si>
    <t>004077/2024</t>
  </si>
  <si>
    <t>Atendimento transferido pela 1.08, aguardando definição de cronograma e confirmação do Ricardo.</t>
  </si>
  <si>
    <t>MOLDMETAL FERRAMENTARIA LTDA</t>
  </si>
  <si>
    <t>183/2023</t>
  </si>
  <si>
    <t>30/10 - Jonacir não quer participar / - 07/08: Tentar resgate / Leandro foi na empresa e teve que retornar. Empresário reticente quanto a confidencialidade dos dados . Jonas ficou de falar com ele para agendar T0</t>
  </si>
  <si>
    <t>MONTEZANI - INDUSTRIA E COMERCIO LTDA</t>
  </si>
  <si>
    <t>30/2023</t>
  </si>
  <si>
    <t>80/2023</t>
  </si>
  <si>
    <t>13618178</t>
  </si>
  <si>
    <t>MONTEZANI2</t>
  </si>
  <si>
    <t>O-221/2024</t>
  </si>
  <si>
    <t>reunião final agendada para 03/12</t>
  </si>
  <si>
    <t>221/2024</t>
  </si>
  <si>
    <t>213/2024</t>
  </si>
  <si>
    <t xml:space="preserve">Registrado para garantir a vaga no B+P, aguardando documentos assinados. 08/10 Contato com Anderson, esqueceu de pedia a assinatura da Selma e ela já foi embora. </t>
  </si>
  <si>
    <t>MPT</t>
  </si>
  <si>
    <t>295/2024</t>
  </si>
  <si>
    <t>15826472</t>
  </si>
  <si>
    <t>74/2025</t>
  </si>
  <si>
    <t>NATURAL PET IND. QUIMICA EXPORTACAO E IMPORTACAO LTDA</t>
  </si>
  <si>
    <t>NATURAL2</t>
  </si>
  <si>
    <t>140/2025</t>
  </si>
  <si>
    <t>16505853</t>
  </si>
  <si>
    <t xml:space="preserve">006061/2025
</t>
  </si>
  <si>
    <t>22/09 DEVOLVIDO AO CONSUTOR PARA A CORREÇÃO DO TEMA DA CONSULTORIA</t>
  </si>
  <si>
    <t>MUDRAS COMERCIAL E INDUSTRIAL LTDA</t>
  </si>
  <si>
    <t>56/2023</t>
  </si>
  <si>
    <t>PCP voltado a estoque</t>
  </si>
  <si>
    <t>Implantação de Requisitos da qualidade, etc</t>
  </si>
  <si>
    <t>E-mail enviado</t>
  </si>
  <si>
    <t/>
  </si>
  <si>
    <t>177/2023</t>
  </si>
  <si>
    <t>13892243</t>
  </si>
  <si>
    <t>MULTFER FERRAMENTAS E ABRASIVOS LTDA</t>
  </si>
  <si>
    <t>83/2023</t>
  </si>
  <si>
    <t>178/2023</t>
  </si>
  <si>
    <t>13892348</t>
  </si>
  <si>
    <t>MUNCLAIR METALURGIA E COMERCIO LIMITADA</t>
  </si>
  <si>
    <t>120/2023</t>
  </si>
  <si>
    <t>13704827</t>
  </si>
  <si>
    <t>42/2023</t>
  </si>
  <si>
    <t>MUNCLAIR2</t>
  </si>
  <si>
    <t>O-218/2024</t>
  </si>
  <si>
    <t>002267/2024</t>
  </si>
  <si>
    <t>113789</t>
  </si>
  <si>
    <t>reunião final agendada para 28/11</t>
  </si>
  <si>
    <t>218/2024</t>
  </si>
  <si>
    <t>236/2025</t>
  </si>
  <si>
    <t>Ciclo Outubro</t>
  </si>
  <si>
    <t>MUNDO NOVO DOS BRINQUEDOS INDUSTRIA E COMERCIO LTDA</t>
  </si>
  <si>
    <t>231/2025</t>
  </si>
  <si>
    <t>Falta dados da testemunha</t>
  </si>
  <si>
    <t>MUNDO NOVO INDUSTRIA E COMERCIO BRINQUEDOS LTDA</t>
  </si>
  <si>
    <t>24/2025</t>
  </si>
  <si>
    <t>16544954</t>
  </si>
  <si>
    <t>15/2025</t>
  </si>
  <si>
    <t>MURIACO DO BRASIL LTDA</t>
  </si>
  <si>
    <t>Empresas não respondeu as tentativas de contato</t>
  </si>
  <si>
    <t>MY BOSS DO BRASIL INDUSTRIA E COMERCIO LTDA</t>
  </si>
  <si>
    <t>162/2022</t>
  </si>
  <si>
    <t>235/2022</t>
  </si>
  <si>
    <t>MY BOSS2</t>
  </si>
  <si>
    <t>174/2024</t>
  </si>
  <si>
    <t>003924/2024</t>
  </si>
  <si>
    <t>MY BOSS GROUP INDUSTRIA E COMERCIO LTDA</t>
  </si>
  <si>
    <t>87/2025</t>
  </si>
  <si>
    <t>MYFIBRAS INDUSTRIA E COMERCIO DE MOVEIS LTDA</t>
  </si>
  <si>
    <t>18/2025</t>
  </si>
  <si>
    <t>16528788</t>
  </si>
  <si>
    <t xml:space="preserve">SIM </t>
  </si>
  <si>
    <t>13/2025</t>
  </si>
  <si>
    <t>NARDELLI INDUSTRIAL LTDA</t>
  </si>
  <si>
    <t>22/2025</t>
  </si>
  <si>
    <t>16544997</t>
  </si>
  <si>
    <t>228/2024</t>
  </si>
  <si>
    <t>297/2024</t>
  </si>
  <si>
    <t>15826533</t>
  </si>
  <si>
    <t>75/2025</t>
  </si>
  <si>
    <t xml:space="preserve">OPA INDUSTRIA DE ARTIGOS DE PAPELARIA LTDA </t>
  </si>
  <si>
    <t>OPA2</t>
  </si>
  <si>
    <t>159/2025</t>
  </si>
  <si>
    <t>006659/2025</t>
  </si>
  <si>
    <t>NORT PEL INDUSTRIA E COMERCIO DE MATERIAIS DE EMBALAGENS LTDA</t>
  </si>
  <si>
    <t>17/2023</t>
  </si>
  <si>
    <t>105/2023</t>
  </si>
  <si>
    <t>13683008</t>
  </si>
  <si>
    <t>De acordo com Leandro, empresário não quer novas consultorias</t>
  </si>
  <si>
    <t>NOVO MUNDO INDUSTRIA E COMERCIO DE BRINQUEDOS LTDA</t>
  </si>
  <si>
    <t>25/2025</t>
  </si>
  <si>
    <t>16545018</t>
  </si>
  <si>
    <t>14/2025</t>
  </si>
  <si>
    <t>NUNES REVESTIMENTOS IND.DE MARMORES E GRANITOS LTDA</t>
  </si>
  <si>
    <t>21/06 Conforme Jefferson empresa declinou</t>
  </si>
  <si>
    <t>107/2024</t>
  </si>
  <si>
    <t>NUNES</t>
  </si>
  <si>
    <t>117/2024</t>
  </si>
  <si>
    <t>15279492</t>
  </si>
  <si>
    <t>76</t>
  </si>
  <si>
    <t>195/2024</t>
  </si>
  <si>
    <t>NUTFIX INDUSTRIA E COMERCIO LTDA</t>
  </si>
  <si>
    <t>Empresa do grupo da FLAPE( 102)</t>
  </si>
  <si>
    <t>cfp 102</t>
  </si>
  <si>
    <t>214/2022</t>
  </si>
  <si>
    <t>O. R. TECHNOCABOS INDUSTRIA E COMERCIO LTDA</t>
  </si>
  <si>
    <t>21/2025</t>
  </si>
  <si>
    <t>16544971</t>
  </si>
  <si>
    <t>OCTAGRAM COMERCIO E SERVICOS DE ASSESSORIA TECNICA LTDA</t>
  </si>
  <si>
    <t>O-377/2024</t>
  </si>
  <si>
    <t>377/2024</t>
  </si>
  <si>
    <t>OLDANIPLAST INDUSTRIA E COMERCIO DE PLASTICOS LTDA.</t>
  </si>
  <si>
    <t>211/2022</t>
  </si>
  <si>
    <t>244/2022</t>
  </si>
  <si>
    <t>OLDANI2</t>
  </si>
  <si>
    <t>O-594/2023</t>
  </si>
  <si>
    <t>594/2023</t>
  </si>
  <si>
    <t>OLDANI3</t>
  </si>
  <si>
    <t>172/2023</t>
  </si>
  <si>
    <t>13898163</t>
  </si>
  <si>
    <t>Diego pegou proposta assinada ? / *Fermaz*Ressarcido pela empresa (Diego).</t>
  </si>
  <si>
    <t>OLDANI4</t>
  </si>
  <si>
    <t>61/2024</t>
  </si>
  <si>
    <t>SEBRAETEC</t>
  </si>
  <si>
    <t>Eli vai enviar reunião de kick off via Teams</t>
  </si>
  <si>
    <t>08/09/25: Empresa informou que tem apenas 01 funcionário. Voltar a contatar em Janeiro/26</t>
  </si>
  <si>
    <t>ONCHIP ELETRONICA LTDA</t>
  </si>
  <si>
    <t>32/2023</t>
  </si>
  <si>
    <t>Produto</t>
  </si>
  <si>
    <t>79/2023</t>
  </si>
  <si>
    <t>13618194</t>
  </si>
  <si>
    <t>296/2024</t>
  </si>
  <si>
    <t>15826513</t>
  </si>
  <si>
    <t>66/2025</t>
  </si>
  <si>
    <t>OPCAO-OFFSET MANUTENCAO DE MAQUINAS GRAFICAS LTDA</t>
  </si>
  <si>
    <t>143/2025</t>
  </si>
  <si>
    <t>16505985</t>
  </si>
  <si>
    <t>006189/2025</t>
  </si>
  <si>
    <t>Conversado por e-mail em 31/03/2025</t>
  </si>
  <si>
    <t>PERSIANAS TECH EQUIPAMENTOS AUDIOS VISUAIS LTDA</t>
  </si>
  <si>
    <t>210/2025</t>
  </si>
  <si>
    <t>Rafael</t>
  </si>
  <si>
    <t>PADARIA E CONFEITARIA MORRY'S LTDA</t>
  </si>
  <si>
    <t>224/2023</t>
  </si>
  <si>
    <t>Oportunidade emitida pela GRM</t>
  </si>
  <si>
    <t>25/2024</t>
  </si>
  <si>
    <t>14664208</t>
  </si>
  <si>
    <t>Etapa gratuita - Oportunidade emitida pela GRM</t>
  </si>
  <si>
    <t>MORRY'S2</t>
  </si>
  <si>
    <t>O-340/2024</t>
  </si>
  <si>
    <t>ETAPA 2 - DESIGN E MELHORIA DE SERVIÇOS</t>
  </si>
  <si>
    <t>SIM;NÃO;N/A</t>
  </si>
  <si>
    <t>340/2024</t>
  </si>
  <si>
    <t>PAGINA BRASIL INDUSTRIA E COMERCIO DE ARTIGOS DE PAPELARIA LTDA</t>
  </si>
  <si>
    <t>23/2025</t>
  </si>
  <si>
    <t>16545011</t>
  </si>
  <si>
    <t>PANDORA INDUSTRIA, COMERCIO E SERVICOS LTDA</t>
  </si>
  <si>
    <t>25/2023</t>
  </si>
  <si>
    <t>127/2023</t>
  </si>
  <si>
    <t>13735659</t>
  </si>
  <si>
    <t>PANDORA2</t>
  </si>
  <si>
    <t>47/2024</t>
  </si>
  <si>
    <t>15736406</t>
  </si>
  <si>
    <t>Empresa não retornou os contatos</t>
  </si>
  <si>
    <t>PEMA MAQUINAS E FERRAMENTAS EIRELI</t>
  </si>
  <si>
    <t>PERSIANAS ITAPARICA INDUSTRIA E COMERCIO LTDA</t>
  </si>
  <si>
    <t>31/2023</t>
  </si>
  <si>
    <t>93/2023</t>
  </si>
  <si>
    <t>13663692</t>
  </si>
  <si>
    <t>Sebrae enviou o contrato para assinatura ?</t>
  </si>
  <si>
    <t>PERS ITAPA2</t>
  </si>
  <si>
    <t>O-261/2024</t>
  </si>
  <si>
    <t>261/2024</t>
  </si>
  <si>
    <t>PERS ITAPA3</t>
  </si>
  <si>
    <t>RISCOFER TINTAS E VERNIZES LTDA</t>
  </si>
  <si>
    <t>RISCOFER2</t>
  </si>
  <si>
    <t>161/2025</t>
  </si>
  <si>
    <t>16565508</t>
  </si>
  <si>
    <t>006569/2025</t>
  </si>
  <si>
    <t>PERSIANAS VENICE LTDA</t>
  </si>
  <si>
    <t>PEUMAX BICOS ASPERSORES INDUSTRIAL LTDA</t>
  </si>
  <si>
    <t>260/2024</t>
  </si>
  <si>
    <t>15685779</t>
  </si>
  <si>
    <t>005064/2024</t>
  </si>
  <si>
    <t>PHILZEN ESTAMPOS TECNICOS INDUSTRIA E COMERCIO LTDA</t>
  </si>
  <si>
    <t>16/2023</t>
  </si>
  <si>
    <t>e-book. Tentar T0</t>
  </si>
  <si>
    <t>PLAST LEO LIMITADA</t>
  </si>
  <si>
    <t>163/2023</t>
  </si>
  <si>
    <t>Empresa não quer T1</t>
  </si>
  <si>
    <t xml:space="preserve">e-book. </t>
  </si>
  <si>
    <t>PLASTCLEAN INDUSTRIA E COMERCIO DE PLASTICOS LTDA</t>
  </si>
  <si>
    <t>250/2023</t>
  </si>
  <si>
    <t>Não respondeu e-mail</t>
  </si>
  <si>
    <t>23/2024</t>
  </si>
  <si>
    <t>14664080</t>
  </si>
  <si>
    <t>Etapa gratuita - Não respondeu e-mail</t>
  </si>
  <si>
    <t>PLASTICOS BAHI LTDA</t>
  </si>
  <si>
    <t>275/2024</t>
  </si>
  <si>
    <t>112/2024</t>
  </si>
  <si>
    <t>PLASTICOS HONORIO LTDA</t>
  </si>
  <si>
    <t>304/2024</t>
  </si>
  <si>
    <t>15826771</t>
  </si>
  <si>
    <t>244/2024</t>
  </si>
  <si>
    <t>77/2025</t>
  </si>
  <si>
    <t>PLASTIFLUOR INDUSTRIA E COMERCIO DE VEDACOES LTDA</t>
  </si>
  <si>
    <t>PLASTIFLUOR</t>
  </si>
  <si>
    <t>235/2024</t>
  </si>
  <si>
    <t>15672365</t>
  </si>
  <si>
    <t>POCKET CLEAN INDUSTRIA E COMERCIO DE PRODUTOS DE LIMPEZA LTDA</t>
  </si>
  <si>
    <t>306/2024</t>
  </si>
  <si>
    <t>15826892</t>
  </si>
  <si>
    <t>245/2024</t>
  </si>
  <si>
    <t>48/2025</t>
  </si>
  <si>
    <t>POLIAR ENGENHARIA DE AR CONDICIONADO LTDA</t>
  </si>
  <si>
    <t>272/2023</t>
  </si>
  <si>
    <t>14288504</t>
  </si>
  <si>
    <t>Marcelo : qual próxima solução ?</t>
  </si>
  <si>
    <t>POLIRAMA SERVICOS E FABRICACAO POLIURETANO LTDA</t>
  </si>
  <si>
    <t>152/2025</t>
  </si>
  <si>
    <t>16527767</t>
  </si>
  <si>
    <t>121</t>
  </si>
  <si>
    <t>006384/2025</t>
  </si>
  <si>
    <t>PONTO 9 COSMETICOS INDUSTRIA E COMERCIO LTDA</t>
  </si>
  <si>
    <t>299/2024</t>
  </si>
  <si>
    <t>15826602</t>
  </si>
  <si>
    <t>68/2025</t>
  </si>
  <si>
    <t>POWER PLASTIC INDUSTRIA E COMERCIO DE EMBALAGENS LTDA</t>
  </si>
  <si>
    <t>PRODMEC INDUSTRIA E COMERCIO LTDA</t>
  </si>
  <si>
    <t>Arregimentado por Marcello</t>
  </si>
  <si>
    <t>101/2024</t>
  </si>
  <si>
    <t>PRODMEC</t>
  </si>
  <si>
    <t>113/2024</t>
  </si>
  <si>
    <t>15279756</t>
  </si>
  <si>
    <t>156/2024</t>
  </si>
  <si>
    <t>PRODUTIVA ESTEIRAS TRANSPORTADORAS LTDA</t>
  </si>
  <si>
    <t>PRODUTIVA</t>
  </si>
  <si>
    <t>12/2025</t>
  </si>
  <si>
    <t>16528759</t>
  </si>
  <si>
    <t>PRODUTIVA2</t>
  </si>
  <si>
    <t>184/2025</t>
  </si>
  <si>
    <t>006891/2025</t>
  </si>
  <si>
    <t>PROFILI INDUSTRIA DE LAMINAS E ACESSORIOS GRAFICOS LTDA</t>
  </si>
  <si>
    <t>103/2022</t>
  </si>
  <si>
    <t>122/2022</t>
  </si>
  <si>
    <t>Qual próxima solução ?</t>
  </si>
  <si>
    <t>O-109/2023</t>
  </si>
  <si>
    <t>PROJETELAS INDUSTRIA COMERCIO LTDA</t>
  </si>
  <si>
    <t>40/2023</t>
  </si>
  <si>
    <t>108/2023</t>
  </si>
  <si>
    <t>Ñõa aceitou INOVAÇÃO. Propor outra.</t>
  </si>
  <si>
    <t>PROTELIM INDUSTRIA QUIMICA DE PRODUTOS DE HIGIENE E LIMPEZA EXPORTACAO E IMPORTACAO LTDA</t>
  </si>
  <si>
    <t>86/2023</t>
  </si>
  <si>
    <t xml:space="preserve">14/08: Alexandre vai se inscrever no ALI. 40 funcionários. / 14/08: Alexandre afirmou que desistiu da venda e quer retomar a JTD. / 10/08: em auditoria - duração 02 meses / 21.06- Ligar 15/08 - empresa em processo de vendas e não sabe se poderá receber a consultoria </t>
  </si>
  <si>
    <t>18/2024</t>
  </si>
  <si>
    <t>14651316</t>
  </si>
  <si>
    <t>PROTELIM2</t>
  </si>
  <si>
    <t>O-233/2024</t>
  </si>
  <si>
    <t>Empresa disse que assinou. SEBRAE enviou requisição ?</t>
  </si>
  <si>
    <t>233/2024</t>
  </si>
  <si>
    <t>PROTEMAX TERMINAIS ELETRICOS LTDA</t>
  </si>
  <si>
    <t>53/2023</t>
  </si>
  <si>
    <t>Empresa tem ERP e emite ordem de produção via sistema e imprimi. Processo também é bem simples, apenas uma operação (estampagem). Todos os produtos fabricados pela Protemax são existentes que foram projetados por outras empresas. O produto é muito técnico e necessita de um especialista para o desenvolvimento. Empresa já tem um setor de qualidade estruturado</t>
  </si>
  <si>
    <t>92/2023</t>
  </si>
  <si>
    <t>13663646</t>
  </si>
  <si>
    <t>Qual próxima solução ? Inovação</t>
  </si>
  <si>
    <t>PROTEMAX2</t>
  </si>
  <si>
    <t>249/2024</t>
  </si>
  <si>
    <t>004979/2024</t>
  </si>
  <si>
    <t>117209</t>
  </si>
  <si>
    <t>226/2025</t>
  </si>
  <si>
    <t>PROVEDA INDUSTRIAL E COMERCIAL LTDA</t>
  </si>
  <si>
    <t>159/2023</t>
  </si>
  <si>
    <t>167/2023</t>
  </si>
  <si>
    <t>Qual próxima solução ? LISTA GIT 4ª ETAPA</t>
  </si>
  <si>
    <t>PROVEDA2</t>
  </si>
  <si>
    <t>QUALIFLEX INDUSTRIA E COMERCIO DE EQUIPAMENTOS DE PROTECAO LTDA</t>
  </si>
  <si>
    <t>129/2023</t>
  </si>
  <si>
    <t>179/2023</t>
  </si>
  <si>
    <t>13892411</t>
  </si>
  <si>
    <t>QUALIFLEX2</t>
  </si>
  <si>
    <t>QUIRINO INSTRUMENTOS MUSICAIS LTDA</t>
  </si>
  <si>
    <t>117/2022</t>
  </si>
  <si>
    <t>6/2023</t>
  </si>
  <si>
    <t xml:space="preserve">Qual próxima solução ? </t>
  </si>
  <si>
    <t>R D PLAS INDUSTRIA E COMERCIO DE PLASTICOS E FERRAMENTAS EIRELI</t>
  </si>
  <si>
    <t>37/2023</t>
  </si>
  <si>
    <t>101/2023</t>
  </si>
  <si>
    <t>R S DE OLIVEIRA MANUTENCAO</t>
  </si>
  <si>
    <t>160/2023</t>
  </si>
  <si>
    <t>169/2023</t>
  </si>
  <si>
    <t>13867382</t>
  </si>
  <si>
    <t>R S DE OLI2</t>
  </si>
  <si>
    <t>125/2024</t>
  </si>
  <si>
    <t>R S DE OLI3</t>
  </si>
  <si>
    <t>105/2025</t>
  </si>
  <si>
    <t>R.G.T. MAQUINAS DE CORTE LTDA</t>
  </si>
  <si>
    <t>36/2023</t>
  </si>
  <si>
    <t>18/08: vários contatos, sem sucesso. / 10/08: Marcos não faz mais parte da sociedade. Tentar novo contao / Ciclo anterior: Não aceitou o ALI. Tentar resgatar.  SEBRAETEC PARA 2024</t>
  </si>
  <si>
    <t>X</t>
  </si>
  <si>
    <t>Tentar resgate: sem contato anterior</t>
  </si>
  <si>
    <t>R.P.D. - PRODUTOS DE LIMPEZA E COSMETICOS LTDA</t>
  </si>
  <si>
    <t>9/2023</t>
  </si>
  <si>
    <t>185/2022</t>
  </si>
  <si>
    <t>RPD2</t>
  </si>
  <si>
    <t>91/2024</t>
  </si>
  <si>
    <t xml:space="preserve">15188827
</t>
  </si>
  <si>
    <t xml:space="preserve">4744
</t>
  </si>
  <si>
    <t>RADIAL E FILHO RETIFICA DE CABECOTE LTDA</t>
  </si>
  <si>
    <t>273/2023</t>
  </si>
  <si>
    <t>14288535</t>
  </si>
  <si>
    <t>RC INDUSTRIA E COMERCIO LTDA</t>
  </si>
  <si>
    <t>RCN INDUSTRIA E COMERCIO LTDA</t>
  </si>
  <si>
    <t>240/2024</t>
  </si>
  <si>
    <t>288/2024</t>
  </si>
  <si>
    <t>15826875</t>
  </si>
  <si>
    <t>69/2025</t>
  </si>
  <si>
    <t>REBRAN INDUSTRIA E COMERCIO LTDA</t>
  </si>
  <si>
    <t>60/2023</t>
  </si>
  <si>
    <t>10/08: sem tempo para novos projetos (substituição de 02 funcionários adm /ISSO) - tentar em 2024 / 07/08: Tentar resgate  / 16/03: Graziela ( "vamos deixar a consultoria para uma próxima ocasião")</t>
  </si>
  <si>
    <t>REGAPLAN INDUSTRIA E COMERCIO DE REGADORES LTDA</t>
  </si>
  <si>
    <t>213/2023</t>
  </si>
  <si>
    <t>08/01/24: Graziele pediu para ligar em 15/01. / 14/08: Empresa passando por um processo de alteração no quadro societário. Solicitou o cancelamento do T0. retomar depois</t>
  </si>
  <si>
    <t>REOBOTE LTDA</t>
  </si>
  <si>
    <t>83/2025</t>
  </si>
  <si>
    <t>REPLASTIC INJECAO PLASTICA LTDA</t>
  </si>
  <si>
    <t>16/2024</t>
  </si>
  <si>
    <t>14643294</t>
  </si>
  <si>
    <t>REPLASTIC2</t>
  </si>
  <si>
    <t>O-376/2024</t>
  </si>
  <si>
    <t>376/2024</t>
  </si>
  <si>
    <t>REPLASTIC3</t>
  </si>
  <si>
    <t>RESTEEL EQUIPAMENTOS EM INOX LTDA</t>
  </si>
  <si>
    <t>176/2025</t>
  </si>
  <si>
    <t>9/2025</t>
  </si>
  <si>
    <t>RETEC VEDACOES INDUSTRIAIS LTDA</t>
  </si>
  <si>
    <t>34/2025</t>
  </si>
  <si>
    <t>24/03 - Na receita porte permanece ME - Na receira está ME, segundo Jeff, vai alterar porte</t>
  </si>
  <si>
    <t>RETÍFICA DE MOTORES FUZE EIRELI</t>
  </si>
  <si>
    <t>275/2023</t>
  </si>
  <si>
    <t>14288589</t>
  </si>
  <si>
    <t>FUZE2</t>
  </si>
  <si>
    <t>O-341/2024</t>
  </si>
  <si>
    <t>341/2024</t>
  </si>
  <si>
    <t>RETIFICA MOTOR VIDRO LTDA</t>
  </si>
  <si>
    <t>VIDRO-D</t>
  </si>
  <si>
    <t>D-279/2023</t>
  </si>
  <si>
    <t>14294250</t>
  </si>
  <si>
    <t>279/2023</t>
  </si>
  <si>
    <t>REVIQ PARTS LTDA</t>
  </si>
  <si>
    <t>191/2023</t>
  </si>
  <si>
    <t>13948232</t>
  </si>
  <si>
    <t>94/2022</t>
  </si>
  <si>
    <t>CNAE comercial, solicitação direta do ER aprovada pela GRM</t>
  </si>
  <si>
    <t>REVIQ3</t>
  </si>
  <si>
    <t>O-158/2024</t>
  </si>
  <si>
    <t>158/2024</t>
  </si>
  <si>
    <t>RHR INDUSTRIA E COMERCIO DE RESISTENCIAS LTDA ME</t>
  </si>
  <si>
    <t>217/2023</t>
  </si>
  <si>
    <t>16/08: aceitou ALI</t>
  </si>
  <si>
    <t>92/2024</t>
  </si>
  <si>
    <t xml:space="preserve">15188866
</t>
  </si>
  <si>
    <t>RHR2</t>
  </si>
  <si>
    <t>253/2024</t>
  </si>
  <si>
    <t>004971/2024</t>
  </si>
  <si>
    <t>117204</t>
  </si>
  <si>
    <t>101/2025</t>
  </si>
  <si>
    <t>RIOXI INDUSTRIA COMERCIO IMPORTACAO E EXPORTACAO DE EQUIPAMENTOS HOSPITALARES LTDA</t>
  </si>
  <si>
    <t>140/2024</t>
  </si>
  <si>
    <t>Empresa cadastrada e prospectada pela 1.03, se acordo com o CNAE pode ir para a 1.06</t>
  </si>
  <si>
    <t>162/2024</t>
  </si>
  <si>
    <t>RIOXI-M</t>
  </si>
  <si>
    <t>M-179/2024</t>
  </si>
  <si>
    <t>15478150</t>
  </si>
  <si>
    <t>179/2024</t>
  </si>
  <si>
    <t>RIOXI-N</t>
  </si>
  <si>
    <t>N-179/2024</t>
  </si>
  <si>
    <t>268/2024</t>
  </si>
  <si>
    <t>303/2024</t>
  </si>
  <si>
    <t>15826726</t>
  </si>
  <si>
    <t>70/2025</t>
  </si>
  <si>
    <t>SWEETCO ALIMENTOS BRASIL LTDA</t>
  </si>
  <si>
    <t>SWEETCO2</t>
  </si>
  <si>
    <t>142/2025</t>
  </si>
  <si>
    <t>16505873</t>
  </si>
  <si>
    <t>006063/2025</t>
  </si>
  <si>
    <t>Aguardando descongelamento do contrato SENAI / Atendimento anterior ainda não concluído no Startec, por esta razão, o ER ainda não solicitou este</t>
  </si>
  <si>
    <t>RISKGAS INDUSTRIA E COMERCIO DE FOGOES LIMITADA</t>
  </si>
  <si>
    <t>93/2025</t>
  </si>
  <si>
    <t>154/2022</t>
  </si>
  <si>
    <t>236/2022</t>
  </si>
  <si>
    <t>O-99/2023</t>
  </si>
  <si>
    <t>62/2024</t>
  </si>
  <si>
    <t>15148342</t>
  </si>
  <si>
    <t>ROBMECFER COMERCIO E FERRAMENTARIA LTDA</t>
  </si>
  <si>
    <t>145/2022</t>
  </si>
  <si>
    <t>175/2022</t>
  </si>
  <si>
    <t>245/2022</t>
  </si>
  <si>
    <t>13966540</t>
  </si>
  <si>
    <t>O-100/2023</t>
  </si>
  <si>
    <t>ROMEPLAST INDUSTRIA E COMERCIO LTDA</t>
  </si>
  <si>
    <t>52/2023</t>
  </si>
  <si>
    <t>18/08: contatar no último trimestre para preparar para 2024 / 11/08: Carla afirmou que empresa fez ALI e está apta da receber JTD. / 10/08: Elvis disse que iniciou o ALI, mas o consultor não apareceu mais. Verificar com SEBRAE / 07/08: Tentar resgate   / 07.03: Valdeci fez exame médico. retornar 08.03</t>
  </si>
  <si>
    <t>RR PORTAS E ACESSORIOS LTDA</t>
  </si>
  <si>
    <t>Inscrita no Ali . SEBRAETEC PARA 2024</t>
  </si>
  <si>
    <t>O-35/2024</t>
  </si>
  <si>
    <t>Parceria 1.28 - total 140h / GATUITO /  Inscrita no Ali . SEBRAETEC PARA 2024</t>
  </si>
  <si>
    <t>35/2024</t>
  </si>
  <si>
    <t>S.S. OFICINA AUTOMOTIVA E PECAS LTDA</t>
  </si>
  <si>
    <t>15/2024</t>
  </si>
  <si>
    <t>14643267</t>
  </si>
  <si>
    <t>SALGUEIRO INDUSTRIA E COMERCIO DE ACO EIRELI</t>
  </si>
  <si>
    <t>144/2024</t>
  </si>
  <si>
    <t>SANELFLEX INDUSTRIA E COMERCIO DE TUBOS FLEXIVEIS LTDA</t>
  </si>
  <si>
    <t>45/2023</t>
  </si>
  <si>
    <t>77/2023</t>
  </si>
  <si>
    <t>226/2023</t>
  </si>
  <si>
    <t>14069922</t>
  </si>
  <si>
    <t>SANELFLEX3</t>
  </si>
  <si>
    <t>O-235/2024</t>
  </si>
  <si>
    <t>E-mail enviado a ER. Ver se há saldo</t>
  </si>
  <si>
    <t>SAO FRANCISCO INDUSTRIA E COMERCIO DE MOVEIS E ARTEFATOS DE METAIS LTDA</t>
  </si>
  <si>
    <t>21.02.24 / Airotn disse qu enão tem condições de receber o SENAI. Tem 03 funcionários e viaja muito / 24.07.23 - Disse não ter interesse em participar no momento, mesmo argumentando sobre os benefícios da JTD. Disse que já havia dado resposta ao Thiago em outro momento.  / 07.03: Airton estava reticente em participar por causa do volume de trabalho e novos contratos. Ficou de falar com a família para nos retornar</t>
  </si>
  <si>
    <t>61/2023</t>
  </si>
  <si>
    <t>SBL RETIFICA DE CABECOTES LTDA</t>
  </si>
  <si>
    <t>3/2024</t>
  </si>
  <si>
    <t>14642807</t>
  </si>
  <si>
    <t xml:space="preserve">Propor Próxima solução.Leandro:  "Gostaria de sinalizar que a empresa SBL tem aderência para o recebimento de uma consultoria de Planejamento e Controle de Produção e/ou alguma outra solução futura referente à Melhoria de Processos. /  Há também uma oportunidade / desejo de inovação (mencionados pelo empresário) no processo de lavagem de peças com uso de ultrassom. /  Foram discutidos os passos e algumas premissas relacionadas a 4ª etapa e procedimento referentes à futuros fomentos a ser solicitados com a submissão dos projetos. / O empresário demonstrou interesse, no entanto, declarou que a realização de investimentos não ocorreriam no ano vigente (talvez 2025 sob avaliação). </t>
  </si>
  <si>
    <t>SCANMETAL IND. COM. IMP.EXP. DE FERRAMENTAS LTDA</t>
  </si>
  <si>
    <t>253/2023</t>
  </si>
  <si>
    <t>Convidar para ALI</t>
  </si>
  <si>
    <t>261/2023</t>
  </si>
  <si>
    <t>14279210</t>
  </si>
  <si>
    <t>Diego: Carol respondeu?</t>
  </si>
  <si>
    <t>SCIENTECH AMBIENTAL INDUSTRIA E COMERCIO LTDA</t>
  </si>
  <si>
    <t>141/2024</t>
  </si>
  <si>
    <t>270/2024</t>
  </si>
  <si>
    <t>200/2024</t>
  </si>
  <si>
    <t>15555227</t>
  </si>
  <si>
    <t>116</t>
  </si>
  <si>
    <t>71/2025</t>
  </si>
  <si>
    <t xml:space="preserve">SCM ESTAMPARIA DE METAIS LTDA </t>
  </si>
  <si>
    <t>168/2022</t>
  </si>
  <si>
    <t>155/2022</t>
  </si>
  <si>
    <t>SCM2</t>
  </si>
  <si>
    <t>151/2023</t>
  </si>
  <si>
    <t>13805553</t>
  </si>
  <si>
    <t>SCM3</t>
  </si>
  <si>
    <t>65/2024</t>
  </si>
  <si>
    <t>15148393</t>
  </si>
  <si>
    <t>SCM4</t>
  </si>
  <si>
    <t>250/2024</t>
  </si>
  <si>
    <t xml:space="preserve">15669699
</t>
  </si>
  <si>
    <t>005016/2024</t>
  </si>
  <si>
    <t>117231</t>
  </si>
  <si>
    <t>SCOPO INDUSTRIAL LTDA</t>
  </si>
  <si>
    <t>189/2022</t>
  </si>
  <si>
    <t xml:space="preserve">Falei com Brendo. Sr. Sebastião não se encontra na empresa. Pediu para retornar a ligação mais tarde. </t>
  </si>
  <si>
    <t>SCOPO</t>
  </si>
  <si>
    <t>64/2024</t>
  </si>
  <si>
    <t>15148382</t>
  </si>
  <si>
    <t>209/2024</t>
  </si>
  <si>
    <t>Registrado para garantir a vaga no B+P, aguardando documentos assinados - 07/10 A testemunha Selma não vai a empresa hoje, enviará amanhã</t>
  </si>
  <si>
    <t>SCOPO2</t>
  </si>
  <si>
    <t>294/2024</t>
  </si>
  <si>
    <t>15826455</t>
  </si>
  <si>
    <t>76/2025</t>
  </si>
  <si>
    <t>SINALISA SEGURANCA VIARIA LTDA.</t>
  </si>
  <si>
    <t>Cotação para palestras em SIPAT da empresa</t>
  </si>
  <si>
    <t>SOFT CASE CONFECCOES DE CAPAS LTDA</t>
  </si>
  <si>
    <t>17/03: Empresa transferida para a carteira da 1.07</t>
  </si>
  <si>
    <t>SOFT CASE2</t>
  </si>
  <si>
    <t>171/2025</t>
  </si>
  <si>
    <t>006504/2025</t>
  </si>
  <si>
    <t>SOLID ESQUADRIAS ESPECIAIS LTDA</t>
  </si>
  <si>
    <t xml:space="preserve">SOLID </t>
  </si>
  <si>
    <t>35/2022</t>
  </si>
  <si>
    <t>x</t>
  </si>
  <si>
    <t>SOLID2</t>
  </si>
  <si>
    <t>65/2023</t>
  </si>
  <si>
    <t>SOLID3</t>
  </si>
  <si>
    <t>66/2024</t>
  </si>
  <si>
    <t>15148398</t>
  </si>
  <si>
    <t>SPOT LINE INDUSTRIA E COMERCIO DE LUMINARIAS LTDA</t>
  </si>
  <si>
    <t>159/2022</t>
  </si>
  <si>
    <t>Empresa não respondeu</t>
  </si>
  <si>
    <t>Tentar resgate</t>
  </si>
  <si>
    <t>SSE INDUSTRIA E COMERCIO LTDA</t>
  </si>
  <si>
    <t>202/2024</t>
  </si>
  <si>
    <t>205/2024</t>
  </si>
  <si>
    <t>15569073</t>
  </si>
  <si>
    <t>72/2025</t>
  </si>
  <si>
    <t>STALL-UP TENDAS E BARRACAS LTDA</t>
  </si>
  <si>
    <t>STALL-UP</t>
  </si>
  <si>
    <t>10/2025</t>
  </si>
  <si>
    <t>16528717</t>
  </si>
  <si>
    <t>E-MAIL EDU ENVIADO</t>
  </si>
  <si>
    <t>STAMPSTAR INDUSTRIA E COMERCIO DE REFLETORES, LUMINARIAS E PECAS ESTAMPADAS EIRELI</t>
  </si>
  <si>
    <t>119/2022</t>
  </si>
  <si>
    <t>170/2022</t>
  </si>
  <si>
    <t>Jornada etapa gratuita</t>
  </si>
  <si>
    <t>STAMP2</t>
  </si>
  <si>
    <t>241/2022</t>
  </si>
  <si>
    <t>STAMP3</t>
  </si>
  <si>
    <t>O-593/2023</t>
  </si>
  <si>
    <t>593/2023</t>
  </si>
  <si>
    <t>STAMP4</t>
  </si>
  <si>
    <t>74/2024</t>
  </si>
  <si>
    <t>15165853</t>
  </si>
  <si>
    <t>STUDIO 40 INDUSTRIA E COMERCIO DE VESTUARIO LTD</t>
  </si>
  <si>
    <t>STUDIO</t>
  </si>
  <si>
    <t>227/2025</t>
  </si>
  <si>
    <t>107</t>
  </si>
  <si>
    <t>TAMPOART TECNICAS TAMPOGRAFICAS LTDA</t>
  </si>
  <si>
    <t>TAMPOART2</t>
  </si>
  <si>
    <t>202/2025</t>
  </si>
  <si>
    <t>08671/2025</t>
  </si>
  <si>
    <t>ABRIR</t>
  </si>
  <si>
    <t xml:space="preserve">11/07 - agendar data para apresentar Proposta / 03.07 - Airoldi solicitou apoio para diagnóstico </t>
  </si>
  <si>
    <t>75/2024</t>
  </si>
  <si>
    <t>15165934</t>
  </si>
  <si>
    <t>TABANO &amp; TABANO LTDA</t>
  </si>
  <si>
    <t>19/2025</t>
  </si>
  <si>
    <t>16545025</t>
  </si>
  <si>
    <t>TECGLASS LABORATORIOS E INSTRUMENTACAO TECNICO CIENTIFICA LTDA</t>
  </si>
  <si>
    <t>TECGLASS2</t>
  </si>
  <si>
    <t>178/2025</t>
  </si>
  <si>
    <t>006702/2025</t>
  </si>
  <si>
    <t>TASIL INDUSTRIA E COMERCIO LTDA</t>
  </si>
  <si>
    <t>TAUNOS INDUSTRIA E COMERCIO DE MAQUINAS LTDA</t>
  </si>
  <si>
    <t>229/2022</t>
  </si>
  <si>
    <t>TAUNOS1</t>
  </si>
  <si>
    <t>34/2023</t>
  </si>
  <si>
    <t>Próxima solução ?</t>
  </si>
  <si>
    <t>TAUNOS2</t>
  </si>
  <si>
    <t>O-119/2023</t>
  </si>
  <si>
    <t>103 NÃO ENTROU NO RATEIO - 21/12 - Segundo consultor Allan, a Taunos solicitou uma pausa no atendimento face a problememas de outra natureza. A expectativa é retomar na 2ª quinzena de jan/2024</t>
  </si>
  <si>
    <t>134/2024</t>
  </si>
  <si>
    <t>Atendimento indicado pela GIT (político)</t>
  </si>
  <si>
    <t>138/2024</t>
  </si>
  <si>
    <t>15313412</t>
  </si>
  <si>
    <t>196/2024</t>
  </si>
  <si>
    <t>LUDUFIX2</t>
  </si>
  <si>
    <t>183/2025</t>
  </si>
  <si>
    <t>16595949</t>
  </si>
  <si>
    <t>006862/2025</t>
  </si>
  <si>
    <t>TECHNOSTAMP INDUSTRIA E COMERCIO LTDA</t>
  </si>
  <si>
    <t>125/2023</t>
  </si>
  <si>
    <t>148/2023</t>
  </si>
  <si>
    <t>171/2023</t>
  </si>
  <si>
    <t>290/2023</t>
  </si>
  <si>
    <t>TECHNO2</t>
  </si>
  <si>
    <t>O-31/2024</t>
  </si>
  <si>
    <t>Parceria 1.23 - total 140h/ Inscrita no Ali . SEBRAETEC PARA 2024</t>
  </si>
  <si>
    <t>31/2024</t>
  </si>
  <si>
    <t>TECHNO3</t>
  </si>
  <si>
    <t>137/2024</t>
  </si>
  <si>
    <t>TEC-STAM FORJARIA E ESTAMPARIA LTDA</t>
  </si>
  <si>
    <t>197/2024</t>
  </si>
  <si>
    <t>216/2023</t>
  </si>
  <si>
    <t>96/2024</t>
  </si>
  <si>
    <t>TEC-STAM</t>
  </si>
  <si>
    <t>15279207</t>
  </si>
  <si>
    <t>TELAS TECH RE EQUIPAMENTOS AUDIO VISUAIS LTDA</t>
  </si>
  <si>
    <t>48/2023</t>
  </si>
  <si>
    <t>110/2023</t>
  </si>
  <si>
    <t>13683080</t>
  </si>
  <si>
    <t>Próxima solução</t>
  </si>
  <si>
    <t>THAG INDUSTRIA E COMERCIO DE ILUMINACAO LTDA</t>
  </si>
  <si>
    <t>224/2024</t>
  </si>
  <si>
    <t>Jeff falou por e-mail, vão enviar hoje/ 08/10 contato com Anderson, pediu para reenviar para ele assinar e devolver ainda hoje.</t>
  </si>
  <si>
    <t>284/2024</t>
  </si>
  <si>
    <t>15826589</t>
  </si>
  <si>
    <t>73/2025</t>
  </si>
  <si>
    <t>TITAN PNEUS DO BRASIL LTDA</t>
  </si>
  <si>
    <t>145/2023</t>
  </si>
  <si>
    <t>contemplada no ciclo 2023</t>
  </si>
  <si>
    <t>TITAN-M</t>
  </si>
  <si>
    <t>M-214/2023</t>
  </si>
  <si>
    <t>registrar produção SGSET e SGT todas quintas-feiras</t>
  </si>
  <si>
    <t>214/2023</t>
  </si>
  <si>
    <t>TITAN-I</t>
  </si>
  <si>
    <t>I-214/2023</t>
  </si>
  <si>
    <t>Ofertar cursos de liderança</t>
  </si>
  <si>
    <t>TK INDUSTRIA E COMERCIO DE MOVEIS LTDA</t>
  </si>
  <si>
    <t>Estávamos prospectando a empresa errada. Essa é de Guarulhos.</t>
  </si>
  <si>
    <t>TKB ERICHSEN COMERCIAL E TECNICA LTDA</t>
  </si>
  <si>
    <t>99/2025</t>
  </si>
  <si>
    <t>89/2022</t>
  </si>
  <si>
    <t>252/2022</t>
  </si>
  <si>
    <t>TKB2</t>
  </si>
  <si>
    <t>O-216/2024</t>
  </si>
  <si>
    <t>216/2024</t>
  </si>
  <si>
    <t>TKB3</t>
  </si>
  <si>
    <t>DESCARBONIZAÇÃO</t>
  </si>
  <si>
    <t>TRALI INDUSTRIA E COMERCIO LTDA</t>
  </si>
  <si>
    <t>89/2025</t>
  </si>
  <si>
    <t>TRALI</t>
  </si>
  <si>
    <t>143/2022</t>
  </si>
  <si>
    <t>TRALI1</t>
  </si>
  <si>
    <t>248/2022</t>
  </si>
  <si>
    <t>Propor outra solução</t>
  </si>
  <si>
    <t>TRALI2</t>
  </si>
  <si>
    <t>O-101/2023</t>
  </si>
  <si>
    <t>21/12 - Atendimento não concluido, segundo consultor Allan/Lucas o empresário pediu uma pausa na consultoria, até o momento não retomado.</t>
  </si>
  <si>
    <t>TRALI3</t>
  </si>
  <si>
    <t>TRAT'AGUA INDUSTRIA E COMERCIO LTDA</t>
  </si>
  <si>
    <t>TRATOR HIDRA LTDA</t>
  </si>
  <si>
    <t>8/2024</t>
  </si>
  <si>
    <t>Propor Lean . Ver Saldo</t>
  </si>
  <si>
    <t>TRINOX INDUSTRIA E COMERCIO DE PECAS PARA MAQUINAS DE COSTURA LTDA.</t>
  </si>
  <si>
    <t>204/2022</t>
  </si>
  <si>
    <t>Empresa não deseja participar. Houve fusão com outra empresa</t>
  </si>
  <si>
    <t>ULTRAPOWER INDUSTRIA DE EQUIPAMENTOS ELETRICOS LTDA</t>
  </si>
  <si>
    <t>121/2022</t>
  </si>
  <si>
    <t>Propor outra solução ( ver e-mail git/grm sobre 5ª etapa)</t>
  </si>
  <si>
    <t>102/2022</t>
  </si>
  <si>
    <t>USITORNO INDUSTRIA E COMERCIO DE PECAS TORNEADAS DE PRECISAO LTDA</t>
  </si>
  <si>
    <t>16/2025</t>
  </si>
  <si>
    <t>16525166</t>
  </si>
  <si>
    <t>138/2025</t>
  </si>
  <si>
    <t>UTIMEX INDUSTRIA E COMERCIO DE PLASTICOS LTDA</t>
  </si>
  <si>
    <t>282/2023</t>
  </si>
  <si>
    <t>14297004</t>
  </si>
  <si>
    <t>VALFLANGE INDUSTRIA E COMERCIO DE ACESSORIOS INDUSTRIAIS LTDA</t>
  </si>
  <si>
    <t>54/2023</t>
  </si>
  <si>
    <t>180/2023</t>
  </si>
  <si>
    <t>13892447</t>
  </si>
  <si>
    <t>Propor PCP. Ver saldo[</t>
  </si>
  <si>
    <t>VENDA NOVA PETS DISTRIBUIDORA LTDA</t>
  </si>
  <si>
    <t>222/2023</t>
  </si>
  <si>
    <t>14037732</t>
  </si>
  <si>
    <t>Não tem CNAE Industrial</t>
  </si>
  <si>
    <t>PETS</t>
  </si>
  <si>
    <t>VETHERM INDUSTRIA E COMERCIO DE VEDACOES EIRELI</t>
  </si>
  <si>
    <t>227/2022</t>
  </si>
  <si>
    <t xml:space="preserve">21.02.24: Patrícia informou que não tem interesse em participar da Jornada / 2023: Vetherm não conseguiu dar continuidade ao ALI nesse momento por algumas questões atuais na empresa e ficou para a turma de setembro. </t>
  </si>
  <si>
    <t>Tentar Resgate - Lean</t>
  </si>
  <si>
    <t>VIBRANIHIL COM E IND DE AMORTECEDORES DE VIBRACAO LTDA -</t>
  </si>
  <si>
    <t>85/2024</t>
  </si>
  <si>
    <t>VITORAUTO PECAS E SERVICOS LTDA</t>
  </si>
  <si>
    <t>5/2024</t>
  </si>
  <si>
    <t>14643046</t>
  </si>
  <si>
    <t>Inovação ?</t>
  </si>
  <si>
    <t>VONIN MAQUINAS INDUSTRIA E COMERCIO LTDA</t>
  </si>
  <si>
    <t>249/2023</t>
  </si>
  <si>
    <t>39/2024</t>
  </si>
  <si>
    <t>15165474</t>
  </si>
  <si>
    <t>Aceitou Lean. Enviar e-mail de kick off e reservar agenda de Fábio</t>
  </si>
  <si>
    <t>161/2024</t>
  </si>
  <si>
    <t>Empresa registrou interesse na Plataforma Proutividade</t>
  </si>
  <si>
    <t>VONIN2-L</t>
  </si>
  <si>
    <t>L-178/2024</t>
  </si>
  <si>
    <t>15478089</t>
  </si>
  <si>
    <t>178/2024</t>
  </si>
  <si>
    <t>VONIN2-M</t>
  </si>
  <si>
    <t>M-178/2024</t>
  </si>
  <si>
    <t>277/2024</t>
  </si>
  <si>
    <t>269/2024</t>
  </si>
  <si>
    <t>VONIN3</t>
  </si>
  <si>
    <t>2/2025</t>
  </si>
  <si>
    <t>15839367</t>
  </si>
  <si>
    <t>W. E. VIDROS, PROMOTORA DE EVENTOS, LOGISTICA E MARKETING LTDA</t>
  </si>
  <si>
    <t>Conforme Flavia do ER, empresa é ME, não pode receber a carga horária deste atendimento</t>
  </si>
  <si>
    <t>WADYCLOR CROMADORA DE PECAS PLASTICAS LTDA</t>
  </si>
  <si>
    <t>90/2022</t>
  </si>
  <si>
    <t>Não teria aderência PCP / layout trabalhado no lean. Empresa sinalizou desenvolv.produto . Já teve ISSO, mas abandonou a certificação</t>
  </si>
  <si>
    <t>251/2022</t>
  </si>
  <si>
    <t>Propor Desenv Prod/ Inovação / ISO</t>
  </si>
  <si>
    <t>WILLIAN DE FREITAS MOURA MECANICA</t>
  </si>
  <si>
    <t>281/2023</t>
  </si>
  <si>
    <t>14296836</t>
  </si>
  <si>
    <t>WILLIAN2</t>
  </si>
  <si>
    <t>O-263/2024</t>
  </si>
  <si>
    <t>solciitar que ER apoie empresa na assinatura. Anderson enviou novo e-mail</t>
  </si>
  <si>
    <t>263/2024</t>
  </si>
  <si>
    <t>WR - STEEL INDUSTRIA E COMERCIO EIRELI</t>
  </si>
  <si>
    <t>86/2022</t>
  </si>
  <si>
    <t>WR1</t>
  </si>
  <si>
    <t>167/2022</t>
  </si>
  <si>
    <t>WR2</t>
  </si>
  <si>
    <t>176/2023</t>
  </si>
  <si>
    <t>WT INDUSTRIA E COMERCIO DE EMBALAGENS LTDA</t>
  </si>
  <si>
    <t>69/2023</t>
  </si>
  <si>
    <t>13704855</t>
  </si>
  <si>
    <t>XAMPOOL NEW LTDA</t>
  </si>
  <si>
    <t>O-2118/2023</t>
  </si>
  <si>
    <t>2118/2023</t>
  </si>
  <si>
    <t>YINPACK INDUSTRIA E COMERCIO DE EMBALAGENS LTDA</t>
  </si>
  <si>
    <t>37/2025</t>
  </si>
  <si>
    <t>YKZ CONFECCOES LTDA</t>
  </si>
  <si>
    <t>224/2025</t>
  </si>
  <si>
    <t>228/2025</t>
  </si>
  <si>
    <t>YOUNIVERSE CONFECCAO LTDA</t>
  </si>
  <si>
    <t>*T0 realizado pelo CFP 1.03 em apoio ao CFP 107 - (registros efetuados por 107) / 05/12 Consultor foi até a empresa mas lá teve conhecimento de que a empresa já está sendo atendida por outro consultor do SENAI - Atendimento seguirá com consultor da 1.07</t>
  </si>
  <si>
    <t>ZAMKPLAS INDUSTRIA E COMERCIO LTDA</t>
  </si>
  <si>
    <t>36/2025</t>
  </si>
  <si>
    <t>PAEM INDUSTRIA MECANOGRAFICA LTDA</t>
  </si>
  <si>
    <t>242/2025</t>
  </si>
  <si>
    <t>n/a</t>
  </si>
  <si>
    <t>sim</t>
  </si>
  <si>
    <t xml:space="preserve">02/10 - Até esta data a empresa permanece com porde DEMAIS , PC enviada como EPP, conforme orientação. 26/09: Empresa de porte DEMAIS que vai mudar para EPP. </t>
  </si>
  <si>
    <t>Potencializze</t>
  </si>
  <si>
    <t>ANROI EE</t>
  </si>
  <si>
    <t>123-627/2025</t>
  </si>
  <si>
    <t>123</t>
  </si>
  <si>
    <t>ETAPA - DIAGNÓSTIVO EFICIÊNCIA ENERGÉTICA</t>
  </si>
  <si>
    <t>OutroCFP</t>
  </si>
  <si>
    <t>Desenvolvimento pelo CFP 123</t>
  </si>
  <si>
    <t>245/2025</t>
  </si>
  <si>
    <t>16841613</t>
  </si>
  <si>
    <t>MAD MAIS MADEIRAS E FERRAGENS LTDA</t>
  </si>
  <si>
    <t>MAD MAIS</t>
  </si>
  <si>
    <t>246/2025</t>
  </si>
  <si>
    <t>16841678</t>
  </si>
  <si>
    <t>247/2025</t>
  </si>
  <si>
    <t>16841859</t>
  </si>
  <si>
    <t>248/2025</t>
  </si>
  <si>
    <t>16841918</t>
  </si>
  <si>
    <t xml:space="preserve">DIAGNÓSTICO PARA MENTORIA - TRILHA B P	</t>
  </si>
  <si>
    <t>256/2025</t>
  </si>
  <si>
    <t>ETAPA 2 - IMPLANTAÇÃO DE PROCESSOS DE GESTÃO DE INOVAÇÃO (FASE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</si>
</sst>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 &quot;00&quot;.&quot;000&quot;.&quot;000&quot;/&quot;0000&quot;-&quot;00&quot; &quot;"/>
    <numFmt numFmtId="165" formatCode="d/m;@"/>
    <numFmt numFmtId="166" formatCode="&quot;R$&quot;\ #,##0.00"/>
    <numFmt numFmtId="167" formatCode="dd/mm/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9"/>
      <color theme="0"/>
      <name val="Calibri"/>
      <family val="2"/>
    </font>
    <font>
      <sz val="8"/>
      <color theme="0"/>
      <name val="Calibri"/>
      <family val="2"/>
      <scheme val="minor"/>
    </font>
    <font>
      <sz val="9"/>
      <color rgb="FFFFFFFF"/>
      <name val="Calibri"/>
      <family val="2"/>
    </font>
    <font>
      <sz val="9"/>
      <color theme="0"/>
      <name val="Calibri"/>
      <family val="2"/>
      <scheme val="minor"/>
    </font>
    <font>
      <b/>
      <sz val="9"/>
      <color theme="0"/>
      <name val="Calibri"/>
      <family val="2"/>
    </font>
    <font>
      <sz val="9"/>
      <color rgb="FFFF0000"/>
      <name val="Calibri"/>
      <family val="2"/>
    </font>
    <font>
      <sz val="9"/>
      <color rgb="FF000000"/>
      <name val="Calibri"/>
      <family val="2"/>
    </font>
    <font>
      <sz val="9"/>
      <color theme="1"/>
      <name val="Calibri"/>
      <family val="2"/>
    </font>
    <font>
      <sz val="8"/>
      <color theme="1"/>
      <name val="Calibri"/>
      <family val="2"/>
      <scheme val="minor"/>
    </font>
    <font>
      <sz val="8"/>
      <color rgb="FF000000"/>
      <name val="Calibri"/>
      <family val="2"/>
      <scheme val="minor"/>
    </font>
    <font>
      <sz val="9"/>
      <color rgb="FF000000"/>
      <name val="Calibri"/>
      <family val="2"/>
      <scheme val="minor"/>
    </font>
    <font>
      <sz val="8"/>
      <name val="Calibri"/>
      <family val="2"/>
      <scheme val="minor"/>
    </font>
    <font>
      <sz val="9"/>
      <color theme="1"/>
      <name val="Calibri"/>
      <family val="2"/>
      <scheme val="minor"/>
    </font>
    <font>
      <b/>
      <sz val="8"/>
      <color rgb="FF595959"/>
      <name val="Calibri"/>
      <family val="2"/>
      <scheme val="minor"/>
    </font>
    <font>
      <sz val="8"/>
      <color rgb="FFFF0000"/>
      <name val="Calibri"/>
      <family val="2"/>
      <scheme val="minor"/>
    </font>
    <font>
      <sz val="10"/>
      <name val="Arial"/>
      <family val="2"/>
    </font>
    <font>
      <sz val="10"/>
      <color theme="1"/>
      <name val="Calibri"/>
      <family val="2"/>
    </font>
    <font>
      <sz val="10"/>
      <color rgb="FF000000"/>
      <name val="Calibri"/>
      <family val="2"/>
      <scheme val="minor"/>
    </font>
    <font>
      <sz val="8"/>
      <color rgb="FF000000"/>
      <name val="Calibri"/>
      <family val="2"/>
    </font>
    <font>
      <sz val="8"/>
      <color theme="1"/>
      <name val="Calibri"/>
      <family val="2"/>
    </font>
    <font>
      <sz val="8"/>
      <color rgb="FF595959"/>
      <name val="Calibri"/>
      <family val="2"/>
      <scheme val="minor"/>
    </font>
    <font>
      <u/>
      <sz val="8"/>
      <color rgb="FF000000"/>
      <name val="Calibri"/>
      <family val="2"/>
      <scheme val="minor"/>
    </font>
    <font>
      <b/>
      <sz val="8"/>
      <color rgb="FF000000"/>
      <name val="Calibri"/>
      <family val="2"/>
      <scheme val="minor"/>
    </font>
    <font>
      <sz val="11"/>
      <color rgb="FF242424"/>
      <name val="Aptos Narrow"/>
      <family val="2"/>
    </font>
    <font>
      <sz val="11"/>
      <color theme="1"/>
      <name val="Calibri"/>
      <family val="2"/>
    </font>
    <font>
      <sz val="8"/>
      <color theme="0"/>
      <name val="Calibri"/>
      <family val="2"/>
    </font>
    <font>
      <sz val="9"/>
      <color indexed="81"/>
      <name val="Segoe UI"/>
      <charset val="1"/>
    </font>
  </fonts>
  <fills count="22">
    <fill>
      <patternFill patternType="none"/>
    </fill>
    <fill>
      <patternFill patternType="gray125"/>
    </fill>
    <fill>
      <patternFill patternType="solid">
        <fgColor rgb="FF0000FF"/>
        <bgColor indexed="64"/>
      </patternFill>
    </fill>
    <fill>
      <patternFill patternType="solid">
        <fgColor rgb="FFFF33CC"/>
        <bgColor indexed="64"/>
      </patternFill>
    </fill>
    <fill>
      <patternFill patternType="solid">
        <fgColor rgb="FFFFFF00"/>
        <bgColor indexed="64"/>
      </patternFill>
    </fill>
    <fill>
      <patternFill patternType="solid">
        <fgColor rgb="FF00FF00"/>
        <bgColor indexed="64"/>
      </patternFill>
    </fill>
    <fill>
      <patternFill patternType="solid">
        <fgColor theme="5" tint="-0.249977111117893"/>
        <bgColor indexed="64"/>
      </patternFill>
    </fill>
    <fill>
      <patternFill patternType="solid">
        <fgColor rgb="FF33CC33"/>
        <bgColor indexed="64"/>
      </patternFill>
    </fill>
    <fill>
      <patternFill patternType="solid">
        <fgColor rgb="FF9933FF"/>
        <bgColor indexed="64"/>
      </patternFill>
    </fill>
    <fill>
      <patternFill patternType="solid">
        <fgColor rgb="FFFF0000"/>
        <bgColor indexed="64"/>
      </patternFill>
    </fill>
    <fill>
      <patternFill patternType="solid">
        <fgColor rgb="FFD1D1FF"/>
        <bgColor indexed="64"/>
      </patternFill>
    </fill>
    <fill>
      <patternFill patternType="solid">
        <fgColor rgb="FFFEE7FF"/>
        <bgColor indexed="64"/>
      </patternFill>
    </fill>
    <fill>
      <patternFill patternType="solid">
        <fgColor rgb="FFD5FFD5"/>
        <bgColor indexed="64"/>
      </patternFill>
    </fill>
    <fill>
      <patternFill patternType="solid">
        <fgColor rgb="FFFFC000"/>
        <bgColor indexed="64"/>
      </patternFill>
    </fill>
    <fill>
      <patternFill patternType="solid">
        <fgColor rgb="FFCCFFCC"/>
        <bgColor indexed="64"/>
      </patternFill>
    </fill>
    <fill>
      <patternFill patternType="solid">
        <fgColor theme="5" tint="0.39997558519241921"/>
        <bgColor indexed="64"/>
      </patternFill>
    </fill>
    <fill>
      <patternFill patternType="solid">
        <fgColor rgb="FF00B050"/>
        <bgColor indexed="64"/>
      </patternFill>
    </fill>
    <fill>
      <patternFill patternType="solid">
        <fgColor theme="1" tint="0.499984740745262"/>
        <bgColor indexed="64"/>
      </patternFill>
    </fill>
    <fill>
      <patternFill patternType="solid">
        <fgColor rgb="FFB4C6E7"/>
        <bgColor rgb="FFB4C6E7"/>
      </patternFill>
    </fill>
    <fill>
      <patternFill patternType="solid">
        <fgColor rgb="FFD9E1F2"/>
        <bgColor rgb="FFD9E1F2"/>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23">
    <border>
      <left/>
      <right/>
      <top/>
      <bottom/>
      <diagonal/>
    </border>
    <border>
      <left style="thin">
        <color indexed="64"/>
      </left>
      <right/>
      <top/>
      <bottom/>
      <diagonal/>
    </border>
    <border>
      <left style="medium">
        <color indexed="64"/>
      </left>
      <right/>
      <top/>
      <bottom/>
      <diagonal/>
    </border>
    <border>
      <left style="medium">
        <color rgb="FF0000FF"/>
      </left>
      <right style="medium">
        <color indexed="64"/>
      </right>
      <top/>
      <bottom/>
      <diagonal/>
    </border>
    <border>
      <left style="medium">
        <color indexed="64"/>
      </left>
      <right style="medium">
        <color rgb="FFFF33CC"/>
      </right>
      <top/>
      <bottom/>
      <diagonal/>
    </border>
    <border>
      <left/>
      <right style="medium">
        <color indexed="64"/>
      </right>
      <top/>
      <bottom/>
      <diagonal/>
    </border>
    <border>
      <left style="medium">
        <color indexed="64"/>
      </left>
      <right style="medium">
        <color rgb="FF0000FF"/>
      </right>
      <top/>
      <bottom/>
      <diagonal/>
    </border>
    <border>
      <left style="medium">
        <color theme="1"/>
      </left>
      <right style="medium">
        <color theme="1"/>
      </right>
      <top/>
      <bottom/>
      <diagonal/>
    </border>
    <border>
      <left style="medium">
        <color theme="1"/>
      </left>
      <right/>
      <top/>
      <bottom/>
      <diagonal/>
    </border>
    <border>
      <left style="medium">
        <color theme="1"/>
      </left>
      <right style="medium">
        <color rgb="FFFF33CC"/>
      </right>
      <top/>
      <bottom/>
      <diagonal/>
    </border>
    <border>
      <left style="thin">
        <color indexed="64"/>
      </left>
      <right style="thin">
        <color indexed="64"/>
      </right>
      <top/>
      <bottom/>
      <diagonal/>
    </border>
    <border>
      <left style="medium">
        <color rgb="FF000000"/>
      </left>
      <right style="thin">
        <color rgb="FFFFFFFF"/>
      </right>
      <top style="thin">
        <color rgb="FFFFFFFF"/>
      </top>
      <bottom style="thin">
        <color rgb="FFFFFFFF"/>
      </bottom>
      <diagonal/>
    </border>
    <border>
      <left style="thin">
        <color rgb="FF000000"/>
      </left>
      <right style="medium">
        <color theme="1"/>
      </right>
      <top/>
      <bottom/>
      <diagonal/>
    </border>
    <border>
      <left/>
      <right style="medium">
        <color theme="1"/>
      </right>
      <top/>
      <bottom/>
      <diagonal/>
    </border>
    <border>
      <left style="medium">
        <color indexed="64"/>
      </left>
      <right style="thin">
        <color rgb="FF000000"/>
      </right>
      <top/>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4" tint="0.39997558519241921"/>
      </top>
      <bottom/>
      <diagonal/>
    </border>
    <border>
      <left style="medium">
        <color rgb="FF000000"/>
      </left>
      <right style="thin">
        <color rgb="FFFFFFFF"/>
      </right>
      <top style="thin">
        <color rgb="FFFFFFFF"/>
      </top>
      <bottom/>
      <diagonal/>
    </border>
    <border>
      <left style="thin">
        <color theme="0"/>
      </left>
      <right style="thin">
        <color theme="0"/>
      </right>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0" fontId="18" fillId="0" borderId="0"/>
  </cellStyleXfs>
  <cellXfs count="296">
    <xf numFmtId="0" fontId="0" fillId="0" borderId="0" xfId="0"/>
    <xf numFmtId="0" fontId="3" fillId="0" borderId="1" xfId="0" applyFont="1" applyBorder="1" applyAlignment="1">
      <alignment horizontal="left" vertical="center" wrapText="1"/>
    </xf>
    <xf numFmtId="0" fontId="3" fillId="0" borderId="0" xfId="0" applyFont="1" applyAlignment="1">
      <alignment horizontal="left" vertical="center" wrapText="1"/>
    </xf>
    <xf numFmtId="164" fontId="4" fillId="0" borderId="0" xfId="0" applyNumberFormat="1" applyFont="1" applyAlignment="1">
      <alignment horizontal="left" vertical="center"/>
    </xf>
    <xf numFmtId="0" fontId="5" fillId="0" borderId="0" xfId="0" applyFont="1" applyAlignment="1">
      <alignment horizontal="left" vertical="center" wrapText="1"/>
    </xf>
    <xf numFmtId="49" fontId="5" fillId="0" borderId="0" xfId="0" applyNumberFormat="1" applyFont="1" applyAlignment="1">
      <alignment horizontal="left" vertical="center" wrapText="1"/>
    </xf>
    <xf numFmtId="0" fontId="3" fillId="2" borderId="2" xfId="0" applyFont="1" applyFill="1" applyBorder="1" applyAlignment="1">
      <alignment horizontal="left" vertical="center" wrapText="1"/>
    </xf>
    <xf numFmtId="14" fontId="3" fillId="2" borderId="0" xfId="0" applyNumberFormat="1" applyFont="1" applyFill="1" applyAlignment="1">
      <alignment horizontal="left" vertical="center" wrapText="1"/>
    </xf>
    <xf numFmtId="14" fontId="3" fillId="2" borderId="3" xfId="0" applyNumberFormat="1"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0" xfId="0" applyFont="1" applyFill="1" applyAlignment="1">
      <alignment horizontal="left" vertical="center" wrapText="1"/>
    </xf>
    <xf numFmtId="14" fontId="3" fillId="2" borderId="2" xfId="0" applyNumberFormat="1" applyFont="1" applyFill="1" applyBorder="1" applyAlignment="1">
      <alignment horizontal="center" vertical="center" wrapText="1"/>
    </xf>
    <xf numFmtId="14" fontId="3" fillId="2" borderId="3" xfId="0" applyNumberFormat="1" applyFont="1" applyFill="1" applyBorder="1" applyAlignment="1">
      <alignment horizontal="center" vertical="center" wrapText="1"/>
    </xf>
    <xf numFmtId="14" fontId="3" fillId="2" borderId="6" xfId="0" applyNumberFormat="1" applyFont="1" applyFill="1" applyBorder="1" applyAlignment="1">
      <alignment horizontal="left" vertical="center" wrapText="1"/>
    </xf>
    <xf numFmtId="14" fontId="7" fillId="2" borderId="0" xfId="0" applyNumberFormat="1" applyFont="1" applyFill="1" applyAlignment="1">
      <alignment horizontal="left" vertical="center" wrapText="1"/>
    </xf>
    <xf numFmtId="14" fontId="3" fillId="2" borderId="2" xfId="0" applyNumberFormat="1" applyFont="1" applyFill="1" applyBorder="1" applyAlignment="1">
      <alignment horizontal="left" vertical="center" wrapText="1"/>
    </xf>
    <xf numFmtId="14" fontId="8" fillId="4" borderId="2" xfId="0" applyNumberFormat="1" applyFont="1" applyFill="1" applyBorder="1" applyAlignment="1">
      <alignment horizontal="center" vertical="center" wrapText="1"/>
    </xf>
    <xf numFmtId="14" fontId="8" fillId="4" borderId="7" xfId="0" applyNumberFormat="1" applyFont="1" applyFill="1" applyBorder="1" applyAlignment="1">
      <alignment horizontal="center" vertical="center" wrapText="1"/>
    </xf>
    <xf numFmtId="14" fontId="9" fillId="5" borderId="8" xfId="0" applyNumberFormat="1" applyFont="1" applyFill="1" applyBorder="1" applyAlignment="1">
      <alignment horizontal="center" vertical="center" wrapText="1"/>
    </xf>
    <xf numFmtId="43" fontId="3" fillId="0" borderId="0" xfId="1" applyFont="1" applyAlignment="1">
      <alignment horizontal="left" vertical="center" wrapText="1"/>
    </xf>
    <xf numFmtId="0" fontId="6" fillId="6" borderId="0" xfId="0" applyFont="1" applyFill="1" applyAlignment="1">
      <alignment horizontal="center" vertical="center" wrapText="1"/>
    </xf>
    <xf numFmtId="2" fontId="3" fillId="0" borderId="0" xfId="0" applyNumberFormat="1" applyFont="1" applyAlignment="1">
      <alignment horizontal="left" vertical="center" wrapText="1"/>
    </xf>
    <xf numFmtId="14" fontId="9" fillId="5" borderId="8" xfId="0" applyNumberFormat="1" applyFont="1" applyFill="1" applyBorder="1" applyAlignment="1">
      <alignment horizontal="left" vertical="center" wrapText="1"/>
    </xf>
    <xf numFmtId="14" fontId="9" fillId="5" borderId="7" xfId="0" applyNumberFormat="1" applyFont="1" applyFill="1" applyBorder="1" applyAlignment="1">
      <alignment horizontal="left" vertical="center" wrapText="1"/>
    </xf>
    <xf numFmtId="0" fontId="6" fillId="3" borderId="9" xfId="0" applyFont="1" applyFill="1" applyBorder="1" applyAlignment="1">
      <alignment vertical="center" wrapText="1"/>
    </xf>
    <xf numFmtId="14" fontId="3" fillId="6" borderId="8" xfId="0" applyNumberFormat="1" applyFont="1" applyFill="1" applyBorder="1" applyAlignment="1">
      <alignment horizontal="left" vertical="center" wrapText="1"/>
    </xf>
    <xf numFmtId="0" fontId="6" fillId="6" borderId="0" xfId="0" applyFont="1" applyFill="1" applyAlignment="1">
      <alignment horizontal="left" vertical="center" wrapText="1"/>
    </xf>
    <xf numFmtId="14" fontId="3" fillId="2" borderId="8" xfId="0" applyNumberFormat="1" applyFont="1" applyFill="1" applyBorder="1" applyAlignment="1">
      <alignment horizontal="left" vertical="center" wrapText="1"/>
    </xf>
    <xf numFmtId="14" fontId="3" fillId="2" borderId="3" xfId="0" applyNumberFormat="1" applyFont="1" applyFill="1" applyBorder="1" applyAlignment="1">
      <alignment horizontal="left" vertical="center"/>
    </xf>
    <xf numFmtId="14" fontId="3" fillId="7" borderId="0" xfId="0" applyNumberFormat="1" applyFont="1" applyFill="1" applyAlignment="1">
      <alignment horizontal="center" vertical="center" wrapText="1"/>
    </xf>
    <xf numFmtId="165" fontId="3" fillId="7" borderId="0" xfId="0" applyNumberFormat="1" applyFont="1" applyFill="1" applyAlignment="1">
      <alignment horizontal="center" vertical="center" wrapText="1"/>
    </xf>
    <xf numFmtId="0" fontId="3" fillId="7" borderId="10"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9" borderId="0" xfId="0" applyFont="1" applyFill="1" applyAlignment="1">
      <alignment horizontal="center" vertical="center" wrapText="1"/>
    </xf>
    <xf numFmtId="0" fontId="10" fillId="0" borderId="0" xfId="0" applyFont="1" applyAlignment="1">
      <alignment horizontal="center" vertical="center" wrapText="1"/>
    </xf>
    <xf numFmtId="14" fontId="10" fillId="0" borderId="0" xfId="0" applyNumberFormat="1" applyFont="1" applyAlignment="1">
      <alignment horizontal="center" vertical="center" wrapText="1"/>
    </xf>
    <xf numFmtId="14" fontId="11" fillId="0" borderId="0" xfId="0" applyNumberFormat="1" applyFont="1" applyAlignment="1">
      <alignment horizontal="left" vertical="center"/>
    </xf>
    <xf numFmtId="14" fontId="12" fillId="0" borderId="0" xfId="0" applyNumberFormat="1" applyFont="1" applyAlignment="1">
      <alignment horizontal="left" vertical="center"/>
    </xf>
    <xf numFmtId="164" fontId="12" fillId="0" borderId="0" xfId="0" applyNumberFormat="1" applyFont="1" applyAlignment="1">
      <alignment horizontal="left" vertical="center"/>
    </xf>
    <xf numFmtId="0" fontId="13" fillId="0" borderId="0" xfId="0" applyFont="1" applyAlignment="1">
      <alignment horizontal="left" vertical="center"/>
    </xf>
    <xf numFmtId="0" fontId="12" fillId="0" borderId="0" xfId="0" applyFont="1" applyAlignment="1">
      <alignment horizontal="left" vertical="center"/>
    </xf>
    <xf numFmtId="164" fontId="14" fillId="0" borderId="0" xfId="0" applyNumberFormat="1" applyFont="1" applyAlignment="1">
      <alignment horizontal="left" vertical="center"/>
    </xf>
    <xf numFmtId="49" fontId="12" fillId="0" borderId="0" xfId="0" applyNumberFormat="1" applyFont="1" applyAlignment="1">
      <alignment horizontal="left" vertical="center"/>
    </xf>
    <xf numFmtId="14" fontId="11" fillId="10" borderId="2" xfId="0" applyNumberFormat="1" applyFont="1" applyFill="1" applyBorder="1" applyAlignment="1">
      <alignment horizontal="left" vertical="center"/>
    </xf>
    <xf numFmtId="14" fontId="11" fillId="11" borderId="2" xfId="0" applyNumberFormat="1" applyFont="1" applyFill="1" applyBorder="1" applyAlignment="1">
      <alignment horizontal="left"/>
    </xf>
    <xf numFmtId="14" fontId="11" fillId="11" borderId="5" xfId="0" applyNumberFormat="1" applyFont="1" applyFill="1" applyBorder="1" applyAlignment="1">
      <alignment horizontal="left"/>
    </xf>
    <xf numFmtId="14" fontId="11" fillId="11" borderId="0" xfId="0" applyNumberFormat="1" applyFont="1" applyFill="1" applyAlignment="1">
      <alignment horizontal="left"/>
    </xf>
    <xf numFmtId="14" fontId="11" fillId="4" borderId="2" xfId="0" applyNumberFormat="1" applyFont="1" applyFill="1" applyBorder="1" applyAlignment="1">
      <alignment horizontal="center" vertical="center"/>
    </xf>
    <xf numFmtId="14" fontId="11" fillId="4" borderId="7" xfId="0" applyNumberFormat="1" applyFont="1" applyFill="1" applyBorder="1" applyAlignment="1">
      <alignment horizontal="center" vertical="center"/>
    </xf>
    <xf numFmtId="14" fontId="11" fillId="12" borderId="8" xfId="0" applyNumberFormat="1" applyFont="1" applyFill="1" applyBorder="1" applyAlignment="1">
      <alignment horizontal="left" vertical="center"/>
    </xf>
    <xf numFmtId="0" fontId="12" fillId="0" borderId="8" xfId="0" applyFont="1" applyBorder="1" applyAlignment="1">
      <alignment horizontal="left" vertical="center"/>
    </xf>
    <xf numFmtId="43" fontId="12" fillId="0" borderId="0" xfId="1" applyFont="1" applyAlignment="1">
      <alignment horizontal="left" vertical="center"/>
    </xf>
    <xf numFmtId="1" fontId="10" fillId="0" borderId="8" xfId="0" applyNumberFormat="1" applyFont="1" applyBorder="1" applyAlignment="1">
      <alignment horizontal="left" vertical="center"/>
    </xf>
    <xf numFmtId="1" fontId="11" fillId="12" borderId="7" xfId="0" applyNumberFormat="1" applyFont="1" applyFill="1" applyBorder="1" applyAlignment="1">
      <alignment horizontal="left" vertical="center"/>
    </xf>
    <xf numFmtId="14" fontId="11" fillId="11" borderId="8" xfId="0" applyNumberFormat="1" applyFont="1" applyFill="1" applyBorder="1"/>
    <xf numFmtId="14" fontId="11" fillId="11" borderId="0" xfId="0" applyNumberFormat="1" applyFont="1" applyFill="1" applyAlignment="1">
      <alignment horizontal="center"/>
    </xf>
    <xf numFmtId="14" fontId="12" fillId="10" borderId="8" xfId="0" applyNumberFormat="1" applyFont="1" applyFill="1" applyBorder="1" applyAlignment="1">
      <alignment horizontal="left" vertical="center"/>
    </xf>
    <xf numFmtId="14" fontId="12" fillId="10" borderId="0" xfId="0" applyNumberFormat="1" applyFont="1" applyFill="1" applyAlignment="1">
      <alignment horizontal="left" vertical="center"/>
    </xf>
    <xf numFmtId="0" fontId="11" fillId="0" borderId="8" xfId="0" applyFont="1" applyBorder="1" applyAlignment="1">
      <alignment horizontal="left" vertical="center"/>
    </xf>
    <xf numFmtId="14" fontId="11" fillId="12" borderId="0" xfId="0" applyNumberFormat="1" applyFont="1" applyFill="1" applyAlignment="1">
      <alignment horizontal="left" vertical="center"/>
    </xf>
    <xf numFmtId="14" fontId="11" fillId="12" borderId="0" xfId="0" quotePrefix="1" applyNumberFormat="1" applyFont="1" applyFill="1" applyAlignment="1">
      <alignment horizontal="left" vertical="center"/>
    </xf>
    <xf numFmtId="0" fontId="11" fillId="0" borderId="0" xfId="0" applyFont="1" applyAlignment="1">
      <alignment horizontal="left" vertical="center"/>
    </xf>
    <xf numFmtId="0" fontId="4" fillId="8" borderId="0" xfId="0" applyFont="1" applyFill="1" applyAlignment="1">
      <alignment horizontal="left" vertical="center"/>
    </xf>
    <xf numFmtId="0" fontId="11" fillId="0" borderId="0" xfId="0" applyFont="1" applyAlignment="1">
      <alignment horizontal="left"/>
    </xf>
    <xf numFmtId="49" fontId="12" fillId="12" borderId="8" xfId="0" applyNumberFormat="1" applyFont="1" applyFill="1" applyBorder="1" applyAlignment="1">
      <alignment horizontal="left" vertical="center"/>
    </xf>
    <xf numFmtId="1" fontId="10" fillId="12" borderId="7" xfId="0" applyNumberFormat="1" applyFont="1" applyFill="1" applyBorder="1" applyAlignment="1">
      <alignment horizontal="left" vertical="center"/>
    </xf>
    <xf numFmtId="14" fontId="11" fillId="11" borderId="8" xfId="0" applyNumberFormat="1" applyFont="1" applyFill="1" applyBorder="1" applyAlignment="1">
      <alignment horizontal="left"/>
    </xf>
    <xf numFmtId="0" fontId="11" fillId="0" borderId="8" xfId="0" applyFont="1" applyBorder="1" applyAlignment="1">
      <alignment horizontal="left" vertical="center" wrapText="1"/>
    </xf>
    <xf numFmtId="14" fontId="11" fillId="0" borderId="8" xfId="0" applyNumberFormat="1" applyFont="1" applyBorder="1" applyAlignment="1">
      <alignment horizontal="left" vertical="center"/>
    </xf>
    <xf numFmtId="0" fontId="4" fillId="0" borderId="0" xfId="0" applyFont="1" applyAlignment="1">
      <alignment horizontal="left" vertical="center"/>
    </xf>
    <xf numFmtId="0" fontId="15" fillId="0" borderId="0" xfId="0" applyFont="1" applyAlignment="1">
      <alignment horizontal="left" vertical="center"/>
    </xf>
    <xf numFmtId="0" fontId="12" fillId="12" borderId="8" xfId="0" applyFont="1" applyFill="1" applyBorder="1" applyAlignment="1">
      <alignment horizontal="left" vertical="center"/>
    </xf>
    <xf numFmtId="14" fontId="11" fillId="10" borderId="8" xfId="0" quotePrefix="1" applyNumberFormat="1" applyFont="1" applyFill="1" applyBorder="1" applyAlignment="1">
      <alignment horizontal="left" vertical="center"/>
    </xf>
    <xf numFmtId="14" fontId="11" fillId="10" borderId="0" xfId="0" applyNumberFormat="1" applyFont="1" applyFill="1" applyAlignment="1">
      <alignment horizontal="left" vertical="center"/>
    </xf>
    <xf numFmtId="14" fontId="11" fillId="11" borderId="8" xfId="0" applyNumberFormat="1" applyFont="1" applyFill="1" applyBorder="1" applyAlignment="1">
      <alignment horizontal="center"/>
    </xf>
    <xf numFmtId="14" fontId="16" fillId="10" borderId="0" xfId="0" applyNumberFormat="1" applyFont="1" applyFill="1" applyAlignment="1">
      <alignment horizontal="left" vertical="center"/>
    </xf>
    <xf numFmtId="14" fontId="11" fillId="10" borderId="8" xfId="0" applyNumberFormat="1" applyFont="1" applyFill="1" applyBorder="1" applyAlignment="1">
      <alignment horizontal="left" vertical="center"/>
    </xf>
    <xf numFmtId="1" fontId="16" fillId="10" borderId="0" xfId="0" applyNumberFormat="1" applyFont="1" applyFill="1" applyAlignment="1">
      <alignment horizontal="left" vertical="center"/>
    </xf>
    <xf numFmtId="0" fontId="11" fillId="0" borderId="11" xfId="0" applyFont="1" applyBorder="1" applyAlignment="1">
      <alignment horizontal="left" vertical="center"/>
    </xf>
    <xf numFmtId="1" fontId="10" fillId="0" borderId="0" xfId="0" applyNumberFormat="1" applyFont="1" applyAlignment="1">
      <alignment horizontal="left" vertical="center"/>
    </xf>
    <xf numFmtId="49" fontId="17" fillId="0" borderId="0" xfId="0" applyNumberFormat="1" applyFont="1" applyAlignment="1">
      <alignment horizontal="left" vertical="center"/>
    </xf>
    <xf numFmtId="164" fontId="12" fillId="0" borderId="0" xfId="2" applyNumberFormat="1" applyFont="1" applyAlignment="1">
      <alignment horizontal="left" vertical="center"/>
    </xf>
    <xf numFmtId="0" fontId="11" fillId="12" borderId="0" xfId="0" applyFont="1" applyFill="1" applyAlignment="1">
      <alignment horizontal="left" vertical="center"/>
    </xf>
    <xf numFmtId="0" fontId="4" fillId="12" borderId="0" xfId="0" applyFont="1" applyFill="1" applyAlignment="1">
      <alignment horizontal="left" vertical="center"/>
    </xf>
    <xf numFmtId="49" fontId="12" fillId="12" borderId="0" xfId="0" applyNumberFormat="1" applyFont="1" applyFill="1" applyAlignment="1">
      <alignment horizontal="left" vertical="center"/>
    </xf>
    <xf numFmtId="0" fontId="12" fillId="12" borderId="0" xfId="0" applyFont="1" applyFill="1" applyAlignment="1">
      <alignment horizontal="left" vertical="center"/>
    </xf>
    <xf numFmtId="14" fontId="12" fillId="12" borderId="0" xfId="0" applyNumberFormat="1" applyFont="1" applyFill="1" applyAlignment="1">
      <alignment horizontal="left" vertical="center"/>
    </xf>
    <xf numFmtId="164" fontId="12" fillId="0" borderId="0" xfId="0" applyNumberFormat="1" applyFont="1" applyAlignment="1">
      <alignment vertical="center"/>
    </xf>
    <xf numFmtId="164" fontId="14" fillId="0" borderId="0" xfId="0" applyNumberFormat="1" applyFont="1" applyAlignment="1">
      <alignment horizontal="center" vertical="center"/>
    </xf>
    <xf numFmtId="0" fontId="12" fillId="0" borderId="0" xfId="0" applyFont="1" applyAlignment="1">
      <alignment horizontal="center" vertical="center"/>
    </xf>
    <xf numFmtId="164" fontId="12" fillId="0" borderId="0" xfId="0" applyNumberFormat="1" applyFont="1" applyAlignment="1">
      <alignment horizontal="center" vertical="center"/>
    </xf>
    <xf numFmtId="14" fontId="12" fillId="0" borderId="0" xfId="0" applyNumberFormat="1" applyFont="1" applyAlignment="1">
      <alignment horizontal="center" vertical="center"/>
    </xf>
    <xf numFmtId="14" fontId="11" fillId="0" borderId="0" xfId="0" applyNumberFormat="1" applyFont="1" applyAlignment="1">
      <alignment horizontal="center" vertical="center"/>
    </xf>
    <xf numFmtId="166" fontId="12" fillId="0" borderId="0" xfId="0" applyNumberFormat="1" applyFont="1" applyAlignment="1">
      <alignment horizontal="right"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14" fontId="11" fillId="0" borderId="0" xfId="0" quotePrefix="1" applyNumberFormat="1" applyFont="1" applyAlignment="1">
      <alignment horizontal="left" vertical="center"/>
    </xf>
    <xf numFmtId="14" fontId="11" fillId="4" borderId="12" xfId="0" applyNumberFormat="1" applyFont="1" applyFill="1" applyBorder="1" applyAlignment="1">
      <alignment horizontal="center" vertical="center"/>
    </xf>
    <xf numFmtId="14" fontId="11" fillId="11" borderId="2" xfId="0" applyNumberFormat="1" applyFont="1" applyFill="1" applyBorder="1"/>
    <xf numFmtId="14" fontId="11" fillId="0" borderId="2" xfId="0" applyNumberFormat="1" applyFont="1" applyBorder="1"/>
    <xf numFmtId="14" fontId="11" fillId="0" borderId="5" xfId="0" applyNumberFormat="1" applyFont="1" applyBorder="1" applyAlignment="1">
      <alignment horizontal="left"/>
    </xf>
    <xf numFmtId="14" fontId="11" fillId="0" borderId="8" xfId="0" quotePrefix="1" applyNumberFormat="1" applyFont="1" applyBorder="1" applyAlignment="1">
      <alignment horizontal="left" vertical="center"/>
    </xf>
    <xf numFmtId="14" fontId="12" fillId="0" borderId="8" xfId="0" applyNumberFormat="1" applyFont="1" applyBorder="1" applyAlignment="1">
      <alignment horizontal="left" vertical="center"/>
    </xf>
    <xf numFmtId="14" fontId="12" fillId="12" borderId="8" xfId="0" applyNumberFormat="1" applyFont="1" applyFill="1" applyBorder="1" applyAlignment="1">
      <alignment horizontal="left" vertical="center"/>
    </xf>
    <xf numFmtId="49" fontId="10" fillId="0" borderId="0" xfId="0" applyNumberFormat="1" applyFont="1" applyAlignment="1">
      <alignment horizontal="left" vertical="center"/>
    </xf>
    <xf numFmtId="14" fontId="12" fillId="13" borderId="0" xfId="0" applyNumberFormat="1" applyFont="1" applyFill="1" applyAlignment="1">
      <alignment horizontal="left" vertical="center"/>
    </xf>
    <xf numFmtId="16" fontId="11" fillId="0" borderId="8" xfId="0" applyNumberFormat="1" applyFont="1" applyBorder="1" applyAlignment="1">
      <alignment horizontal="left" vertical="center" wrapText="1"/>
    </xf>
    <xf numFmtId="164" fontId="11" fillId="0" borderId="0" xfId="0" applyNumberFormat="1" applyFont="1" applyAlignment="1">
      <alignment horizontal="left" vertical="center"/>
    </xf>
    <xf numFmtId="0" fontId="11" fillId="0" borderId="0" xfId="0" applyFont="1" applyAlignment="1">
      <alignment horizontal="left" vertical="center" wrapText="1"/>
    </xf>
    <xf numFmtId="14" fontId="11" fillId="11" borderId="5" xfId="0" applyNumberFormat="1" applyFont="1" applyFill="1" applyBorder="1" applyAlignment="1">
      <alignment horizontal="center"/>
    </xf>
    <xf numFmtId="14" fontId="11" fillId="0" borderId="7" xfId="0" applyNumberFormat="1" applyFont="1" applyBorder="1" applyAlignment="1">
      <alignment horizontal="center" vertical="center"/>
    </xf>
    <xf numFmtId="1" fontId="11" fillId="0" borderId="2" xfId="0" applyNumberFormat="1" applyFont="1" applyBorder="1" applyAlignment="1">
      <alignment vertical="center"/>
    </xf>
    <xf numFmtId="1" fontId="10" fillId="0" borderId="5" xfId="0" applyNumberFormat="1" applyFont="1" applyBorder="1" applyAlignment="1">
      <alignment horizontal="left" vertical="center"/>
    </xf>
    <xf numFmtId="164" fontId="12" fillId="0" borderId="8" xfId="0" applyNumberFormat="1" applyFont="1" applyBorder="1" applyAlignment="1">
      <alignment horizontal="left" vertical="center"/>
    </xf>
    <xf numFmtId="0" fontId="11" fillId="4" borderId="0" xfId="0" applyFont="1" applyFill="1" applyAlignment="1">
      <alignment horizontal="left" vertical="center"/>
    </xf>
    <xf numFmtId="0" fontId="11" fillId="4" borderId="0" xfId="0" applyFont="1" applyFill="1" applyAlignment="1">
      <alignment horizontal="left"/>
    </xf>
    <xf numFmtId="14" fontId="11" fillId="0" borderId="8" xfId="0" applyNumberFormat="1" applyFont="1" applyBorder="1"/>
    <xf numFmtId="14" fontId="11" fillId="0" borderId="0" xfId="0" applyNumberFormat="1" applyFont="1" applyAlignment="1">
      <alignment horizontal="left"/>
    </xf>
    <xf numFmtId="14" fontId="11" fillId="14" borderId="0" xfId="0" applyNumberFormat="1" applyFont="1" applyFill="1" applyAlignment="1">
      <alignment horizontal="left" vertical="center"/>
    </xf>
    <xf numFmtId="1" fontId="19" fillId="0" borderId="0" xfId="0" applyNumberFormat="1" applyFont="1" applyAlignment="1">
      <alignment horizontal="left" vertical="center"/>
    </xf>
    <xf numFmtId="0" fontId="20" fillId="0" borderId="0" xfId="0" applyFont="1" applyAlignment="1">
      <alignment horizontal="left" vertical="center"/>
    </xf>
    <xf numFmtId="0" fontId="12" fillId="4" borderId="0" xfId="0" applyFont="1" applyFill="1" applyAlignment="1">
      <alignment horizontal="left" vertical="center"/>
    </xf>
    <xf numFmtId="14" fontId="11" fillId="4" borderId="8" xfId="0" applyNumberFormat="1" applyFont="1" applyFill="1" applyBorder="1" applyAlignment="1">
      <alignment horizontal="left" vertical="center"/>
    </xf>
    <xf numFmtId="0" fontId="12" fillId="4" borderId="8" xfId="0" applyFont="1" applyFill="1" applyBorder="1" applyAlignment="1">
      <alignment horizontal="left" vertical="center"/>
    </xf>
    <xf numFmtId="14" fontId="11" fillId="4" borderId="8" xfId="0" applyNumberFormat="1" applyFont="1" applyFill="1" applyBorder="1" applyAlignment="1">
      <alignment horizontal="left"/>
    </xf>
    <xf numFmtId="14" fontId="11" fillId="4" borderId="0" xfId="0" applyNumberFormat="1" applyFont="1" applyFill="1" applyAlignment="1">
      <alignment horizontal="left"/>
    </xf>
    <xf numFmtId="14" fontId="11" fillId="4" borderId="8" xfId="0" quotePrefix="1" applyNumberFormat="1" applyFont="1" applyFill="1" applyBorder="1" applyAlignment="1">
      <alignment horizontal="left" vertical="center"/>
    </xf>
    <xf numFmtId="14" fontId="11" fillId="4" borderId="0" xfId="0" applyNumberFormat="1" applyFont="1" applyFill="1" applyAlignment="1">
      <alignment horizontal="left" vertical="center"/>
    </xf>
    <xf numFmtId="0" fontId="11" fillId="4" borderId="8" xfId="0" applyFont="1" applyFill="1" applyBorder="1" applyAlignment="1">
      <alignment horizontal="left" vertical="center"/>
    </xf>
    <xf numFmtId="1" fontId="16" fillId="10" borderId="13" xfId="0" applyNumberFormat="1" applyFont="1" applyFill="1" applyBorder="1" applyAlignment="1">
      <alignment horizontal="left" vertical="center"/>
    </xf>
    <xf numFmtId="14" fontId="11" fillId="10" borderId="13" xfId="0" applyNumberFormat="1" applyFont="1" applyFill="1" applyBorder="1" applyAlignment="1">
      <alignment horizontal="left" vertical="center"/>
    </xf>
    <xf numFmtId="14" fontId="11" fillId="4" borderId="14" xfId="0" applyNumberFormat="1" applyFont="1" applyFill="1" applyBorder="1" applyAlignment="1">
      <alignment horizontal="center" vertical="center"/>
    </xf>
    <xf numFmtId="14" fontId="12" fillId="4" borderId="0" xfId="0" applyNumberFormat="1" applyFont="1" applyFill="1" applyAlignment="1">
      <alignment horizontal="center" vertical="center"/>
    </xf>
    <xf numFmtId="1" fontId="11" fillId="0" borderId="0" xfId="0" applyNumberFormat="1" applyFont="1" applyAlignment="1">
      <alignment horizontal="center" vertical="center"/>
    </xf>
    <xf numFmtId="165" fontId="11" fillId="0" borderId="0" xfId="0" applyNumberFormat="1" applyFont="1" applyAlignment="1">
      <alignment horizontal="left" vertical="center"/>
    </xf>
    <xf numFmtId="0" fontId="21" fillId="0" borderId="8" xfId="0" applyFont="1" applyBorder="1"/>
    <xf numFmtId="14" fontId="11" fillId="11" borderId="0" xfId="0" applyNumberFormat="1" applyFont="1" applyFill="1"/>
    <xf numFmtId="0" fontId="12" fillId="15" borderId="0" xfId="0" applyFont="1" applyFill="1" applyAlignment="1">
      <alignment horizontal="left" vertical="center"/>
    </xf>
    <xf numFmtId="14" fontId="12" fillId="10" borderId="13" xfId="0" applyNumberFormat="1" applyFont="1" applyFill="1" applyBorder="1" applyAlignment="1">
      <alignment horizontal="left" vertical="center"/>
    </xf>
    <xf numFmtId="49" fontId="12" fillId="0" borderId="8" xfId="0" applyNumberFormat="1" applyFont="1" applyBorder="1" applyAlignment="1">
      <alignment horizontal="left" vertical="center"/>
    </xf>
    <xf numFmtId="14" fontId="11" fillId="0" borderId="0" xfId="0" applyNumberFormat="1" applyFont="1" applyAlignment="1">
      <alignment horizontal="center"/>
    </xf>
    <xf numFmtId="43" fontId="12" fillId="0" borderId="0" xfId="1" applyFont="1" applyFill="1" applyAlignment="1">
      <alignment horizontal="left" vertical="center"/>
    </xf>
    <xf numFmtId="166" fontId="12" fillId="0" borderId="0" xfId="0" applyNumberFormat="1" applyFont="1" applyAlignment="1">
      <alignment horizontal="left" vertical="center"/>
    </xf>
    <xf numFmtId="1" fontId="11" fillId="0" borderId="0" xfId="0" applyNumberFormat="1" applyFont="1" applyAlignment="1">
      <alignment horizontal="left" vertical="center"/>
    </xf>
    <xf numFmtId="14" fontId="22" fillId="0" borderId="0" xfId="0" applyNumberFormat="1" applyFont="1" applyAlignment="1">
      <alignment horizontal="left" vertical="center"/>
    </xf>
    <xf numFmtId="14" fontId="21" fillId="0" borderId="0" xfId="0" applyNumberFormat="1" applyFont="1" applyAlignment="1">
      <alignment horizontal="left" vertical="center"/>
    </xf>
    <xf numFmtId="0" fontId="21" fillId="0" borderId="0" xfId="0" applyFont="1" applyAlignment="1">
      <alignment horizontal="left"/>
    </xf>
    <xf numFmtId="14" fontId="17" fillId="0" borderId="0" xfId="0" applyNumberFormat="1" applyFont="1" applyAlignment="1">
      <alignment horizontal="left" vertical="center"/>
    </xf>
    <xf numFmtId="14" fontId="4" fillId="9" borderId="0" xfId="0" applyNumberFormat="1" applyFont="1" applyFill="1" applyAlignment="1">
      <alignment horizontal="left" vertical="center"/>
    </xf>
    <xf numFmtId="0" fontId="11" fillId="16" borderId="0" xfId="0" applyFont="1" applyFill="1" applyAlignment="1">
      <alignment horizontal="left" vertical="center"/>
    </xf>
    <xf numFmtId="0" fontId="11" fillId="16" borderId="0" xfId="0" applyFont="1" applyFill="1" applyAlignment="1">
      <alignment horizontal="left"/>
    </xf>
    <xf numFmtId="166" fontId="12" fillId="0" borderId="8" xfId="0" applyNumberFormat="1" applyFont="1" applyBorder="1" applyAlignment="1">
      <alignment horizontal="left" vertical="center"/>
    </xf>
    <xf numFmtId="0" fontId="22" fillId="10" borderId="2" xfId="0" applyFont="1" applyFill="1" applyBorder="1" applyAlignment="1">
      <alignment horizontal="left"/>
    </xf>
    <xf numFmtId="14" fontId="12" fillId="10" borderId="2" xfId="0" applyNumberFormat="1" applyFont="1" applyFill="1" applyBorder="1" applyAlignment="1">
      <alignment horizontal="center"/>
    </xf>
    <xf numFmtId="0" fontId="22" fillId="0" borderId="2" xfId="0" applyFont="1" applyBorder="1" applyAlignment="1">
      <alignment horizontal="left"/>
    </xf>
    <xf numFmtId="14" fontId="11" fillId="0" borderId="2" xfId="0" applyNumberFormat="1" applyFont="1" applyBorder="1" applyAlignment="1">
      <alignment horizontal="left"/>
    </xf>
    <xf numFmtId="14" fontId="11" fillId="0" borderId="2" xfId="0" applyNumberFormat="1" applyFont="1" applyBorder="1" applyAlignment="1">
      <alignment horizontal="center" vertical="center"/>
    </xf>
    <xf numFmtId="14" fontId="11" fillId="10" borderId="2" xfId="0" applyNumberFormat="1" applyFont="1" applyFill="1" applyBorder="1" applyAlignment="1">
      <alignment horizontal="left"/>
    </xf>
    <xf numFmtId="14" fontId="11" fillId="0" borderId="2" xfId="0" applyNumberFormat="1" applyFont="1" applyBorder="1" applyAlignment="1">
      <alignment horizontal="left" vertical="center"/>
    </xf>
    <xf numFmtId="1" fontId="11" fillId="0" borderId="8" xfId="0" applyNumberFormat="1" applyFont="1" applyBorder="1" applyAlignment="1">
      <alignment horizontal="left" vertical="center"/>
    </xf>
    <xf numFmtId="14" fontId="22" fillId="10" borderId="8" xfId="0" applyNumberFormat="1" applyFont="1" applyFill="1" applyBorder="1" applyAlignment="1">
      <alignment horizontal="left" vertical="center"/>
    </xf>
    <xf numFmtId="14" fontId="12" fillId="0" borderId="8" xfId="0" applyNumberFormat="1" applyFont="1" applyBorder="1" applyAlignment="1">
      <alignment horizontal="left" vertical="center" wrapText="1"/>
    </xf>
    <xf numFmtId="17" fontId="11" fillId="0" borderId="8" xfId="0" applyNumberFormat="1" applyFont="1" applyBorder="1" applyAlignment="1">
      <alignment horizontal="left" vertical="center"/>
    </xf>
    <xf numFmtId="164" fontId="12" fillId="17" borderId="0" xfId="0" applyNumberFormat="1" applyFont="1" applyFill="1" applyAlignment="1">
      <alignment vertical="center"/>
    </xf>
    <xf numFmtId="49" fontId="12" fillId="0" borderId="0" xfId="0" applyNumberFormat="1" applyFont="1" applyAlignment="1">
      <alignment horizontal="center" vertical="center"/>
    </xf>
    <xf numFmtId="1" fontId="23" fillId="0" borderId="0" xfId="0" applyNumberFormat="1" applyFont="1" applyAlignment="1">
      <alignment horizontal="center" vertical="center"/>
    </xf>
    <xf numFmtId="1" fontId="16" fillId="0" borderId="0" xfId="0" applyNumberFormat="1" applyFont="1" applyAlignment="1">
      <alignment horizontal="center" vertical="center"/>
    </xf>
    <xf numFmtId="16" fontId="11" fillId="0" borderId="8" xfId="0" applyNumberFormat="1" applyFont="1" applyBorder="1" applyAlignment="1">
      <alignment horizontal="left" vertical="center"/>
    </xf>
    <xf numFmtId="164" fontId="12" fillId="4" borderId="0" xfId="0" applyNumberFormat="1" applyFont="1" applyFill="1" applyAlignment="1">
      <alignment horizontal="left" vertical="center"/>
    </xf>
    <xf numFmtId="0" fontId="24" fillId="0" borderId="0" xfId="0" applyFont="1" applyAlignment="1">
      <alignment horizontal="left" vertical="center"/>
    </xf>
    <xf numFmtId="165" fontId="11" fillId="0" borderId="8" xfId="0" applyNumberFormat="1" applyFont="1" applyBorder="1" applyAlignment="1">
      <alignment horizontal="left" vertical="center"/>
    </xf>
    <xf numFmtId="14" fontId="21" fillId="10" borderId="0" xfId="0" applyNumberFormat="1" applyFont="1" applyFill="1" applyAlignment="1">
      <alignment horizontal="left" vertical="center"/>
    </xf>
    <xf numFmtId="0" fontId="11" fillId="15" borderId="0" xfId="0" applyFont="1" applyFill="1" applyAlignment="1">
      <alignment horizontal="left"/>
    </xf>
    <xf numFmtId="14" fontId="11" fillId="16" borderId="0" xfId="0" applyNumberFormat="1" applyFont="1" applyFill="1" applyAlignment="1">
      <alignment horizontal="left" vertical="center"/>
    </xf>
    <xf numFmtId="14" fontId="12" fillId="16" borderId="0" xfId="0" applyNumberFormat="1" applyFont="1" applyFill="1" applyAlignment="1">
      <alignment horizontal="left" vertical="center"/>
    </xf>
    <xf numFmtId="164" fontId="12" fillId="16" borderId="0" xfId="0" applyNumberFormat="1" applyFont="1" applyFill="1" applyAlignment="1">
      <alignment horizontal="left" vertical="center"/>
    </xf>
    <xf numFmtId="0" fontId="12" fillId="16" borderId="0" xfId="0" applyFont="1" applyFill="1" applyAlignment="1">
      <alignment horizontal="left" vertical="center"/>
    </xf>
    <xf numFmtId="164" fontId="14" fillId="16" borderId="0" xfId="0" applyNumberFormat="1" applyFont="1" applyFill="1" applyAlignment="1">
      <alignment horizontal="left" vertical="center"/>
    </xf>
    <xf numFmtId="49" fontId="12" fillId="16" borderId="0" xfId="0" applyNumberFormat="1" applyFont="1" applyFill="1" applyAlignment="1">
      <alignment horizontal="left" vertical="center"/>
    </xf>
    <xf numFmtId="14" fontId="11" fillId="16" borderId="2" xfId="0" applyNumberFormat="1" applyFont="1" applyFill="1" applyBorder="1" applyAlignment="1">
      <alignment horizontal="center" vertical="center"/>
    </xf>
    <xf numFmtId="14" fontId="11" fillId="16" borderId="7" xfId="0" applyNumberFormat="1" applyFont="1" applyFill="1" applyBorder="1" applyAlignment="1">
      <alignment horizontal="center" vertical="center"/>
    </xf>
    <xf numFmtId="14" fontId="11" fillId="16" borderId="8" xfId="0" applyNumberFormat="1" applyFont="1" applyFill="1" applyBorder="1" applyAlignment="1">
      <alignment horizontal="left" vertical="center"/>
    </xf>
    <xf numFmtId="0" fontId="12" fillId="16" borderId="8" xfId="0" applyFont="1" applyFill="1" applyBorder="1" applyAlignment="1">
      <alignment horizontal="left" vertical="center"/>
    </xf>
    <xf numFmtId="14" fontId="11" fillId="16" borderId="8" xfId="0" applyNumberFormat="1" applyFont="1" applyFill="1" applyBorder="1" applyAlignment="1">
      <alignment horizontal="left"/>
    </xf>
    <xf numFmtId="14" fontId="11" fillId="16" borderId="0" xfId="0" applyNumberFormat="1" applyFont="1" applyFill="1" applyAlignment="1">
      <alignment horizontal="left"/>
    </xf>
    <xf numFmtId="14" fontId="11" fillId="16" borderId="8" xfId="0" quotePrefix="1" applyNumberFormat="1" applyFont="1" applyFill="1" applyBorder="1" applyAlignment="1">
      <alignment horizontal="left" vertical="center"/>
    </xf>
    <xf numFmtId="0" fontId="11" fillId="16" borderId="8" xfId="0" applyFont="1" applyFill="1" applyBorder="1" applyAlignment="1">
      <alignment horizontal="left" vertical="center"/>
    </xf>
    <xf numFmtId="14" fontId="11" fillId="16" borderId="14" xfId="0" applyNumberFormat="1" applyFont="1" applyFill="1" applyBorder="1" applyAlignment="1">
      <alignment horizontal="center" vertical="center"/>
    </xf>
    <xf numFmtId="14" fontId="11" fillId="16" borderId="12" xfId="0" applyNumberFormat="1" applyFont="1" applyFill="1" applyBorder="1" applyAlignment="1">
      <alignment horizontal="center" vertical="center"/>
    </xf>
    <xf numFmtId="164" fontId="10" fillId="0" borderId="0" xfId="0" applyNumberFormat="1" applyFont="1" applyAlignment="1">
      <alignment horizontal="left"/>
    </xf>
    <xf numFmtId="14" fontId="11" fillId="4" borderId="13" xfId="0" applyNumberFormat="1" applyFont="1" applyFill="1" applyBorder="1" applyAlignment="1">
      <alignment horizontal="center" vertical="center"/>
    </xf>
    <xf numFmtId="0" fontId="12" fillId="0" borderId="0" xfId="0" applyFont="1" applyAlignment="1">
      <alignment horizontal="left"/>
    </xf>
    <xf numFmtId="0" fontId="11" fillId="9" borderId="0" xfId="0" applyFont="1" applyFill="1" applyAlignment="1">
      <alignment horizontal="left"/>
    </xf>
    <xf numFmtId="14" fontId="11" fillId="9" borderId="0" xfId="0" applyNumberFormat="1" applyFont="1" applyFill="1" applyAlignment="1">
      <alignment horizontal="left" vertical="center"/>
    </xf>
    <xf numFmtId="14" fontId="12" fillId="9" borderId="0" xfId="0" applyNumberFormat="1" applyFont="1" applyFill="1" applyAlignment="1">
      <alignment horizontal="left" vertical="center"/>
    </xf>
    <xf numFmtId="164" fontId="12" fillId="9" borderId="0" xfId="0" applyNumberFormat="1" applyFont="1" applyFill="1" applyAlignment="1">
      <alignment horizontal="left" vertical="center"/>
    </xf>
    <xf numFmtId="0" fontId="12" fillId="9" borderId="0" xfId="0" applyFont="1" applyFill="1" applyAlignment="1">
      <alignment horizontal="left" vertical="center"/>
    </xf>
    <xf numFmtId="164" fontId="12" fillId="9" borderId="0" xfId="0" applyNumberFormat="1" applyFont="1" applyFill="1" applyAlignment="1">
      <alignment vertical="center"/>
    </xf>
    <xf numFmtId="164" fontId="14" fillId="9" borderId="0" xfId="0" applyNumberFormat="1" applyFont="1" applyFill="1" applyAlignment="1">
      <alignment horizontal="center" vertical="center"/>
    </xf>
    <xf numFmtId="164" fontId="14" fillId="9" borderId="0" xfId="0" applyNumberFormat="1" applyFont="1" applyFill="1" applyAlignment="1">
      <alignment horizontal="left" vertical="center"/>
    </xf>
    <xf numFmtId="49" fontId="12" fillId="9" borderId="0" xfId="0" applyNumberFormat="1" applyFont="1" applyFill="1" applyAlignment="1">
      <alignment horizontal="left" vertical="center"/>
    </xf>
    <xf numFmtId="49" fontId="12" fillId="9" borderId="0" xfId="0" applyNumberFormat="1" applyFont="1" applyFill="1" applyAlignment="1">
      <alignment horizontal="center" vertical="center"/>
    </xf>
    <xf numFmtId="0" fontId="12" fillId="9" borderId="0" xfId="0" applyFont="1" applyFill="1" applyAlignment="1">
      <alignment horizontal="center" vertical="center"/>
    </xf>
    <xf numFmtId="14" fontId="12" fillId="9" borderId="0" xfId="0" applyNumberFormat="1" applyFont="1" applyFill="1" applyAlignment="1">
      <alignment horizontal="center" vertical="center"/>
    </xf>
    <xf numFmtId="166" fontId="12" fillId="9" borderId="0" xfId="0" applyNumberFormat="1" applyFont="1" applyFill="1" applyAlignment="1">
      <alignment horizontal="right" vertical="center"/>
    </xf>
    <xf numFmtId="166" fontId="12" fillId="9" borderId="0" xfId="0" applyNumberFormat="1" applyFont="1" applyFill="1" applyAlignment="1">
      <alignment horizontal="center" vertical="center"/>
    </xf>
    <xf numFmtId="1" fontId="23" fillId="9" borderId="0" xfId="0" applyNumberFormat="1" applyFont="1" applyFill="1" applyAlignment="1">
      <alignment horizontal="center" vertical="center"/>
    </xf>
    <xf numFmtId="0" fontId="11" fillId="9" borderId="0" xfId="0" applyFont="1" applyFill="1" applyAlignment="1">
      <alignment horizontal="left" vertical="center" wrapText="1"/>
    </xf>
    <xf numFmtId="14" fontId="11" fillId="9" borderId="0" xfId="0" applyNumberFormat="1" applyFont="1" applyFill="1" applyAlignment="1">
      <alignment horizontal="center" vertical="center"/>
    </xf>
    <xf numFmtId="14" fontId="11" fillId="9" borderId="0" xfId="0" quotePrefix="1" applyNumberFormat="1" applyFont="1" applyFill="1" applyAlignment="1">
      <alignment horizontal="left" vertical="center"/>
    </xf>
    <xf numFmtId="165" fontId="11" fillId="9" borderId="0" xfId="0" applyNumberFormat="1" applyFont="1" applyFill="1" applyAlignment="1">
      <alignment horizontal="left" vertical="center"/>
    </xf>
    <xf numFmtId="0" fontId="11" fillId="9" borderId="0" xfId="0" applyFont="1" applyFill="1" applyAlignment="1">
      <alignment horizontal="left" vertical="center"/>
    </xf>
    <xf numFmtId="0" fontId="4" fillId="9" borderId="0" xfId="0" applyFont="1" applyFill="1" applyAlignment="1">
      <alignment horizontal="left" vertical="center"/>
    </xf>
    <xf numFmtId="1" fontId="16" fillId="9" borderId="0" xfId="0" applyNumberFormat="1" applyFont="1" applyFill="1" applyAlignment="1">
      <alignment horizontal="center" vertical="center"/>
    </xf>
    <xf numFmtId="0" fontId="12" fillId="0" borderId="0" xfId="0" applyFont="1" applyAlignment="1">
      <alignment horizontal="left" vertical="center" wrapText="1"/>
    </xf>
    <xf numFmtId="165" fontId="11" fillId="10" borderId="0" xfId="0" applyNumberFormat="1" applyFont="1" applyFill="1" applyAlignment="1">
      <alignment horizontal="left" vertical="center"/>
    </xf>
    <xf numFmtId="0" fontId="22" fillId="0" borderId="0" xfId="0" applyFont="1" applyAlignment="1">
      <alignment horizontal="left"/>
    </xf>
    <xf numFmtId="0" fontId="11" fillId="0" borderId="0" xfId="0" quotePrefix="1" applyFont="1" applyAlignment="1">
      <alignment horizontal="left"/>
    </xf>
    <xf numFmtId="0" fontId="21" fillId="18" borderId="8" xfId="0" applyFont="1" applyFill="1" applyBorder="1"/>
    <xf numFmtId="14" fontId="11" fillId="0" borderId="13" xfId="0" applyNumberFormat="1" applyFont="1" applyBorder="1" applyAlignment="1">
      <alignment horizontal="left" vertical="center"/>
    </xf>
    <xf numFmtId="1" fontId="25" fillId="0" borderId="0" xfId="0" applyNumberFormat="1" applyFont="1" applyAlignment="1">
      <alignment horizontal="center" vertical="center"/>
    </xf>
    <xf numFmtId="14" fontId="12" fillId="0" borderId="0" xfId="0" quotePrefix="1" applyNumberFormat="1" applyFont="1" applyAlignment="1">
      <alignment horizontal="left" vertical="center"/>
    </xf>
    <xf numFmtId="165" fontId="12" fillId="0" borderId="0" xfId="0" applyNumberFormat="1" applyFont="1" applyAlignment="1">
      <alignment horizontal="left" vertical="center"/>
    </xf>
    <xf numFmtId="0" fontId="22" fillId="9" borderId="0" xfId="0" applyFont="1" applyFill="1" applyAlignment="1">
      <alignment horizontal="left"/>
    </xf>
    <xf numFmtId="14" fontId="22" fillId="0" borderId="0" xfId="0" applyNumberFormat="1" applyFont="1" applyAlignment="1">
      <alignment horizontal="left"/>
    </xf>
    <xf numFmtId="0" fontId="21" fillId="19" borderId="8" xfId="0" applyFont="1" applyFill="1" applyBorder="1" applyAlignment="1">
      <alignment wrapText="1"/>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22" fillId="0" borderId="0" xfId="0" applyFont="1" applyAlignment="1">
      <alignment horizontal="center" vertical="center"/>
    </xf>
    <xf numFmtId="14" fontId="11" fillId="4" borderId="0" xfId="0" applyNumberFormat="1" applyFont="1" applyFill="1" applyAlignment="1">
      <alignment horizontal="center" vertical="center"/>
    </xf>
    <xf numFmtId="165" fontId="11" fillId="10" borderId="13" xfId="0" applyNumberFormat="1" applyFont="1" applyFill="1" applyBorder="1" applyAlignment="1">
      <alignment horizontal="left" vertical="center"/>
    </xf>
    <xf numFmtId="14" fontId="11" fillId="9" borderId="14" xfId="0" applyNumberFormat="1" applyFont="1" applyFill="1" applyBorder="1" applyAlignment="1">
      <alignment horizontal="center" vertical="center"/>
    </xf>
    <xf numFmtId="14" fontId="11" fillId="9" borderId="12" xfId="0" applyNumberFormat="1" applyFont="1" applyFill="1" applyBorder="1" applyAlignment="1">
      <alignment horizontal="center" vertical="center"/>
    </xf>
    <xf numFmtId="14" fontId="11" fillId="9" borderId="8" xfId="0" applyNumberFormat="1" applyFont="1" applyFill="1" applyBorder="1" applyAlignment="1">
      <alignment horizontal="left" vertical="center"/>
    </xf>
    <xf numFmtId="14" fontId="11" fillId="9" borderId="8" xfId="0" applyNumberFormat="1" applyFont="1" applyFill="1" applyBorder="1" applyAlignment="1">
      <alignment horizontal="left"/>
    </xf>
    <xf numFmtId="14" fontId="11" fillId="9" borderId="0" xfId="0" applyNumberFormat="1" applyFont="1" applyFill="1" applyAlignment="1">
      <alignment horizontal="left"/>
    </xf>
    <xf numFmtId="14" fontId="11" fillId="9" borderId="8" xfId="0" quotePrefix="1" applyNumberFormat="1" applyFont="1" applyFill="1" applyBorder="1" applyAlignment="1">
      <alignment horizontal="left" vertical="center"/>
    </xf>
    <xf numFmtId="165" fontId="11" fillId="9" borderId="13" xfId="0" applyNumberFormat="1" applyFont="1" applyFill="1" applyBorder="1" applyAlignment="1">
      <alignment horizontal="left" vertical="center"/>
    </xf>
    <xf numFmtId="14" fontId="11" fillId="0" borderId="11" xfId="0" applyNumberFormat="1" applyFont="1" applyBorder="1" applyAlignment="1">
      <alignment horizontal="left" vertical="center"/>
    </xf>
    <xf numFmtId="0" fontId="11" fillId="0" borderId="11" xfId="0" applyFont="1" applyBorder="1" applyAlignment="1">
      <alignment horizontal="left" vertical="center" wrapText="1"/>
    </xf>
    <xf numFmtId="0" fontId="12" fillId="0" borderId="17" xfId="0" applyFont="1" applyBorder="1" applyAlignment="1">
      <alignment horizontal="left" vertical="center"/>
    </xf>
    <xf numFmtId="14" fontId="11" fillId="0" borderId="0" xfId="0" applyNumberFormat="1" applyFont="1"/>
    <xf numFmtId="164" fontId="12" fillId="0" borderId="17" xfId="0" applyNumberFormat="1" applyFont="1" applyBorder="1" applyAlignment="1">
      <alignment horizontal="left" vertical="center"/>
    </xf>
    <xf numFmtId="14" fontId="12" fillId="0" borderId="2" xfId="0" applyNumberFormat="1" applyFont="1" applyBorder="1" applyAlignment="1">
      <alignment horizontal="left" vertical="center"/>
    </xf>
    <xf numFmtId="0" fontId="21" fillId="18" borderId="11" xfId="0" applyFont="1" applyFill="1" applyBorder="1"/>
    <xf numFmtId="0" fontId="11" fillId="0" borderId="18" xfId="0" applyFont="1" applyBorder="1" applyAlignment="1">
      <alignment horizontal="left" vertical="center" wrapText="1"/>
    </xf>
    <xf numFmtId="14" fontId="11" fillId="12" borderId="7" xfId="0" applyNumberFormat="1" applyFont="1" applyFill="1" applyBorder="1" applyAlignment="1">
      <alignment horizontal="left" vertical="center"/>
    </xf>
    <xf numFmtId="0" fontId="11" fillId="12" borderId="8" xfId="0" applyFont="1" applyFill="1" applyBorder="1" applyAlignment="1">
      <alignment horizontal="left" vertical="center"/>
    </xf>
    <xf numFmtId="0" fontId="4" fillId="12" borderId="8" xfId="0" applyFont="1" applyFill="1" applyBorder="1" applyAlignment="1">
      <alignment horizontal="left" vertical="center"/>
    </xf>
    <xf numFmtId="14" fontId="11" fillId="0" borderId="5" xfId="0" applyNumberFormat="1" applyFont="1" applyBorder="1" applyAlignment="1">
      <alignment horizontal="left" vertical="center"/>
    </xf>
    <xf numFmtId="0" fontId="11" fillId="12" borderId="2" xfId="0" applyFont="1" applyFill="1" applyBorder="1" applyAlignment="1">
      <alignment horizontal="left" vertical="center"/>
    </xf>
    <xf numFmtId="0" fontId="11" fillId="12" borderId="5" xfId="0" applyFont="1" applyFill="1" applyBorder="1" applyAlignment="1">
      <alignment horizontal="left" vertical="center"/>
    </xf>
    <xf numFmtId="0" fontId="4" fillId="12" borderId="2" xfId="0" applyFont="1" applyFill="1" applyBorder="1" applyAlignment="1">
      <alignment horizontal="left" vertical="center"/>
    </xf>
    <xf numFmtId="0" fontId="12" fillId="12" borderId="13" xfId="0" applyFont="1" applyFill="1" applyBorder="1" applyAlignment="1">
      <alignment horizontal="left" vertical="center"/>
    </xf>
    <xf numFmtId="0" fontId="12" fillId="0" borderId="7" xfId="0" applyFont="1" applyBorder="1" applyAlignment="1">
      <alignment horizontal="left" vertical="center"/>
    </xf>
    <xf numFmtId="0" fontId="12" fillId="0" borderId="13" xfId="0" applyFont="1" applyBorder="1" applyAlignment="1">
      <alignment horizontal="left" vertical="center"/>
    </xf>
    <xf numFmtId="0" fontId="21" fillId="0" borderId="8" xfId="0" applyFont="1" applyBorder="1" applyAlignment="1">
      <alignment wrapText="1"/>
    </xf>
    <xf numFmtId="14" fontId="11" fillId="9" borderId="2" xfId="0" applyNumberFormat="1" applyFont="1" applyFill="1" applyBorder="1" applyAlignment="1">
      <alignment horizontal="center" vertical="center"/>
    </xf>
    <xf numFmtId="14" fontId="11" fillId="9" borderId="5" xfId="0" applyNumberFormat="1" applyFont="1" applyFill="1" applyBorder="1" applyAlignment="1">
      <alignment horizontal="left"/>
    </xf>
    <xf numFmtId="1" fontId="12" fillId="12" borderId="7" xfId="0" applyNumberFormat="1" applyFont="1" applyFill="1" applyBorder="1" applyAlignment="1">
      <alignment horizontal="left" vertical="center"/>
    </xf>
    <xf numFmtId="0" fontId="12" fillId="0" borderId="19" xfId="0" applyFont="1" applyBorder="1" applyAlignment="1">
      <alignment horizontal="left" vertical="center"/>
    </xf>
    <xf numFmtId="0" fontId="12" fillId="0" borderId="10" xfId="0" applyFont="1" applyBorder="1" applyAlignment="1">
      <alignment horizontal="left" vertical="center"/>
    </xf>
    <xf numFmtId="1" fontId="11" fillId="12" borderId="8" xfId="0" applyNumberFormat="1" applyFont="1" applyFill="1" applyBorder="1" applyAlignment="1">
      <alignment horizontal="left" vertical="center"/>
    </xf>
    <xf numFmtId="0" fontId="11" fillId="10" borderId="0" xfId="0" applyFont="1" applyFill="1" applyAlignment="1">
      <alignment horizontal="left" vertical="center"/>
    </xf>
    <xf numFmtId="14" fontId="11" fillId="10" borderId="0" xfId="0" applyNumberFormat="1" applyFont="1" applyFill="1" applyAlignment="1">
      <alignment horizontal="left"/>
    </xf>
    <xf numFmtId="14" fontId="12" fillId="10" borderId="0" xfId="0" applyNumberFormat="1" applyFont="1" applyFill="1" applyAlignment="1">
      <alignment horizontal="center"/>
    </xf>
    <xf numFmtId="1" fontId="10" fillId="12" borderId="8" xfId="0" applyNumberFormat="1" applyFont="1" applyFill="1" applyBorder="1" applyAlignment="1">
      <alignment horizontal="left" vertical="center"/>
    </xf>
    <xf numFmtId="14" fontId="11" fillId="20" borderId="20" xfId="0" applyNumberFormat="1" applyFont="1" applyFill="1" applyBorder="1" applyAlignment="1">
      <alignment horizontal="left" vertical="center"/>
    </xf>
    <xf numFmtId="14" fontId="12" fillId="20" borderId="21" xfId="0" applyNumberFormat="1" applyFont="1" applyFill="1" applyBorder="1" applyAlignment="1">
      <alignment horizontal="left" vertical="center"/>
    </xf>
    <xf numFmtId="14" fontId="11" fillId="11" borderId="2" xfId="0" applyNumberFormat="1" applyFont="1" applyFill="1" applyBorder="1" applyAlignment="1">
      <alignment horizontal="left" vertical="center"/>
    </xf>
    <xf numFmtId="0" fontId="11" fillId="0" borderId="2" xfId="0" applyFont="1" applyBorder="1" applyAlignment="1">
      <alignment horizontal="left"/>
    </xf>
    <xf numFmtId="0" fontId="26" fillId="0" borderId="0" xfId="0" applyFont="1"/>
    <xf numFmtId="0" fontId="10" fillId="0" borderId="0" xfId="0" applyFont="1" applyAlignment="1">
      <alignment horizontal="left"/>
    </xf>
    <xf numFmtId="0" fontId="9" fillId="0" borderId="0" xfId="0" applyFont="1" applyAlignment="1">
      <alignment horizontal="left"/>
    </xf>
    <xf numFmtId="164" fontId="22" fillId="0" borderId="0" xfId="0" applyNumberFormat="1" applyFont="1" applyAlignment="1">
      <alignment horizontal="left"/>
    </xf>
    <xf numFmtId="164" fontId="10" fillId="0" borderId="0" xfId="0" applyNumberFormat="1" applyFont="1" applyAlignment="1">
      <alignment horizontal="left" vertical="center"/>
    </xf>
    <xf numFmtId="49" fontId="27" fillId="0" borderId="0" xfId="0" applyNumberFormat="1" applyFont="1" applyAlignment="1">
      <alignment horizontal="left"/>
    </xf>
    <xf numFmtId="49" fontId="10" fillId="0" borderId="0" xfId="0" applyNumberFormat="1" applyFont="1" applyAlignment="1">
      <alignment horizontal="left"/>
    </xf>
    <xf numFmtId="49" fontId="9" fillId="0" borderId="0" xfId="0" applyNumberFormat="1" applyFont="1" applyAlignment="1">
      <alignment horizontal="left" vertical="center"/>
    </xf>
    <xf numFmtId="0" fontId="22" fillId="0" borderId="0" xfId="0" applyFont="1" applyAlignment="1">
      <alignment horizontal="left" vertical="center"/>
    </xf>
    <xf numFmtId="14" fontId="10" fillId="0" borderId="0" xfId="0" applyNumberFormat="1" applyFont="1" applyAlignment="1">
      <alignment horizontal="left"/>
    </xf>
    <xf numFmtId="14" fontId="10" fillId="0" borderId="0" xfId="0" applyNumberFormat="1" applyFont="1" applyAlignment="1">
      <alignment horizontal="center"/>
    </xf>
    <xf numFmtId="43" fontId="10" fillId="0" borderId="0" xfId="1" applyFont="1" applyAlignment="1">
      <alignment horizontal="left" vertical="center"/>
    </xf>
    <xf numFmtId="166" fontId="10" fillId="0" borderId="0" xfId="0" applyNumberFormat="1" applyFont="1" applyAlignment="1">
      <alignment horizontal="left" vertical="center"/>
    </xf>
    <xf numFmtId="166" fontId="10" fillId="0" borderId="0" xfId="0" applyNumberFormat="1" applyFont="1" applyAlignment="1">
      <alignment horizontal="center" vertical="center"/>
    </xf>
    <xf numFmtId="2" fontId="10" fillId="0" borderId="0" xfId="0" applyNumberFormat="1" applyFont="1" applyAlignment="1">
      <alignment horizontal="left" vertical="center"/>
    </xf>
    <xf numFmtId="1" fontId="10" fillId="0" borderId="0" xfId="0" applyNumberFormat="1" applyFont="1" applyAlignment="1">
      <alignment vertical="center"/>
    </xf>
    <xf numFmtId="14" fontId="10" fillId="0" borderId="0" xfId="0" applyNumberFormat="1" applyFont="1" applyAlignment="1">
      <alignment horizontal="left" vertical="center"/>
    </xf>
    <xf numFmtId="14" fontId="10" fillId="0" borderId="8" xfId="0" applyNumberFormat="1" applyFont="1" applyBorder="1" applyAlignment="1">
      <alignment horizontal="left" vertical="center"/>
    </xf>
    <xf numFmtId="0" fontId="22" fillId="0" borderId="8" xfId="0" applyFont="1" applyBorder="1" applyAlignment="1">
      <alignment horizontal="left" vertical="top"/>
    </xf>
    <xf numFmtId="165" fontId="22" fillId="0" borderId="0" xfId="0" applyNumberFormat="1" applyFont="1" applyAlignment="1">
      <alignment horizontal="left" vertical="center"/>
    </xf>
    <xf numFmtId="167" fontId="22" fillId="0" borderId="0" xfId="0" applyNumberFormat="1" applyFont="1" applyAlignment="1">
      <alignment horizontal="left" vertical="center"/>
    </xf>
    <xf numFmtId="0" fontId="28" fillId="0" borderId="0" xfId="0" applyFont="1" applyAlignment="1">
      <alignment horizontal="center" vertical="center"/>
    </xf>
    <xf numFmtId="14" fontId="11" fillId="21" borderId="22" xfId="0" applyNumberFormat="1" applyFont="1" applyFill="1" applyBorder="1" applyAlignment="1">
      <alignment horizontal="left" vertical="center"/>
    </xf>
  </cellXfs>
  <cellStyles count="3">
    <cellStyle name="Normal" xfId="0" builtinId="0"/>
    <cellStyle name="Normal 3" xfId="2" xr:uid="{30B8F56E-F858-4BFE-8CF0-01CDF2C32F18}"/>
    <cellStyle name="Vírgula" xfId="1" builtinId="3"/>
  </cellStyles>
  <dxfs count="452">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numFmt numFmtId="0" formatCode="General"/>
      <alignment horizontal="left" vertical="center" textRotation="0" wrapText="0" indent="0" justifyLastLine="0" shrinkToFit="0" readingOrder="0"/>
    </dxf>
    <dxf>
      <font>
        <strike val="0"/>
        <outline val="0"/>
        <shadow val="0"/>
        <u val="none"/>
        <vertAlign val="baseline"/>
        <sz val="8"/>
        <name val="Calibri"/>
        <scheme val="minor"/>
      </font>
      <fill>
        <patternFill patternType="none">
          <bgColor auto="1"/>
        </patternFill>
      </fill>
      <alignment horizontal="left"/>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name val="Calibri"/>
        <scheme val="minor"/>
      </font>
      <fill>
        <patternFill patternType="none">
          <bgColor auto="1"/>
        </patternFill>
      </fill>
      <alignment horizontal="left"/>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color theme="0"/>
        <name val="Calibri"/>
        <scheme val="minor"/>
      </font>
      <numFmt numFmtId="0" formatCode="General"/>
      <fill>
        <patternFill patternType="none">
          <fgColor indexed="64"/>
          <bgColor rgb="FF9933FF"/>
        </patternFill>
      </fill>
      <alignment horizontal="left"/>
    </dxf>
    <dxf>
      <font>
        <b val="0"/>
        <i val="0"/>
        <strike val="0"/>
        <condense val="0"/>
        <extend val="0"/>
        <outline val="0"/>
        <shadow val="0"/>
        <u val="none"/>
        <vertAlign val="baseline"/>
        <sz val="8"/>
        <color theme="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strike val="0"/>
        <outline val="0"/>
        <shadow val="0"/>
        <u val="none"/>
        <vertAlign val="baseline"/>
        <sz val="8"/>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strike val="0"/>
        <outline val="0"/>
        <shadow val="0"/>
        <u val="none"/>
        <vertAlign val="baseline"/>
        <sz val="8"/>
        <name val="Calibri"/>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name val="Calibri"/>
        <scheme val="minor"/>
      </font>
      <fill>
        <patternFill patternType="none">
          <fgColor indexed="64"/>
          <bgColor auto="1"/>
        </patternFill>
      </fill>
      <alignment horizontal="left" vertical="center" textRotation="0" wrapText="1" indent="0" justifyLastLine="0" shrinkToFit="0" readingOrder="0"/>
      <border diagonalUp="0" diagonalDown="0">
        <left style="medium">
          <color theme="1"/>
        </left>
        <right/>
        <top/>
        <bottom/>
      </border>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medium">
          <color theme="1"/>
        </left>
        <right/>
        <top/>
        <bottom/>
      </border>
    </dxf>
    <dxf>
      <font>
        <strike val="0"/>
        <outline val="0"/>
        <shadow val="0"/>
        <u val="none"/>
        <vertAlign val="baseline"/>
        <sz val="8"/>
        <color rgb="FF000000"/>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border>
        <right style="medium">
          <color theme="1"/>
        </right>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outline="0">
        <left/>
        <right style="medium">
          <color theme="1"/>
        </right>
        <top/>
        <bottom/>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outline="0">
        <left style="medium">
          <color theme="1"/>
        </left>
        <right/>
        <top/>
        <bottom/>
      </border>
    </dxf>
    <dxf>
      <font>
        <strike val="0"/>
        <outline val="0"/>
        <shadow val="0"/>
        <u val="none"/>
        <vertAlign val="baseline"/>
        <sz val="8"/>
        <color rgb="FF000000"/>
        <name val="Calibri"/>
        <scheme val="minor"/>
      </font>
      <numFmt numFmtId="19" formatCode="dd/mm/yyyy"/>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theme="1"/>
        <name val="Calibri"/>
        <family val="2"/>
        <scheme val="minor"/>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outline="0">
        <left style="medium">
          <color theme="1"/>
        </left>
        <right/>
        <top/>
        <bottom/>
      </border>
    </dxf>
    <dxf>
      <font>
        <b val="0"/>
        <i val="0"/>
        <strike val="0"/>
        <condense val="0"/>
        <extend val="0"/>
        <outline val="0"/>
        <shadow val="0"/>
        <u val="none"/>
        <vertAlign val="baseline"/>
        <sz val="8"/>
        <color rgb="FF000000"/>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theme="1"/>
        <name val="Calibri"/>
        <family val="2"/>
        <scheme val="none"/>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outline="0">
        <left style="medium">
          <color theme="1"/>
        </left>
        <right/>
        <top/>
        <bottom/>
      </border>
    </dxf>
    <dxf>
      <font>
        <b val="0"/>
        <i val="0"/>
        <strike val="0"/>
        <condense val="0"/>
        <extend val="0"/>
        <outline val="0"/>
        <shadow val="0"/>
        <u val="none"/>
        <vertAlign val="baseline"/>
        <sz val="8"/>
        <color rgb="FF000000"/>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theme="1"/>
        <name val="Calibri"/>
        <family val="2"/>
        <scheme val="none"/>
      </font>
      <numFmt numFmtId="19" formatCode="dd/mm/yyyy"/>
      <fill>
        <patternFill patternType="solid">
          <fgColor indexed="64"/>
          <bgColor rgb="FFD1D1FF"/>
        </patternFill>
      </fill>
      <alignment horizontal="left" vertical="center" textRotation="0" wrapText="0" indent="0" justifyLastLine="0" shrinkToFit="0" readingOrder="0"/>
      <border diagonalUp="0" diagonalDown="0" outline="0">
        <left style="medium">
          <color theme="1"/>
        </left>
        <right/>
        <top/>
        <bottom/>
      </border>
    </dxf>
    <dxf>
      <alignment horizontal="left"/>
    </dxf>
    <dxf>
      <font>
        <b val="0"/>
        <i val="0"/>
        <strike val="0"/>
        <condense val="0"/>
        <extend val="0"/>
        <outline val="0"/>
        <shadow val="0"/>
        <u val="none"/>
        <vertAlign val="baseline"/>
        <sz val="9"/>
        <color theme="1"/>
        <name val="Calibri"/>
        <family val="2"/>
        <scheme val="none"/>
      </font>
      <numFmt numFmtId="1" formatCode="0"/>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 formatCode="0"/>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 formatCode="0"/>
      <alignment horizontal="left" vertical="center" textRotation="0" wrapText="0" indent="0" justifyLastLine="0" shrinkToFit="0" readingOrder="0"/>
    </dxf>
    <dxf>
      <fill>
        <patternFill>
          <fgColor indexed="64"/>
          <bgColor rgb="FFD5FFD5"/>
        </patternFill>
      </fill>
      <alignment horizontal="left"/>
      <border diagonalUp="0" diagonalDown="0">
        <left style="medium">
          <color theme="1"/>
        </left>
        <right style="medium">
          <color theme="1"/>
        </right>
        <top/>
        <bottom/>
        <vertical/>
        <horizontal/>
      </border>
    </dxf>
    <dxf>
      <font>
        <b val="0"/>
        <i val="0"/>
        <strike val="0"/>
        <condense val="0"/>
        <extend val="0"/>
        <outline val="0"/>
        <shadow val="0"/>
        <u val="none"/>
        <vertAlign val="baseline"/>
        <sz val="9"/>
        <color theme="1"/>
        <name val="Calibri"/>
        <family val="2"/>
        <scheme val="none"/>
      </font>
      <numFmt numFmtId="1" formatCode="0"/>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style="medium">
          <color theme="1"/>
        </right>
        <top/>
        <bottom/>
      </border>
    </dxf>
    <dxf>
      <fill>
        <patternFill>
          <fgColor indexed="64"/>
          <bgColor rgb="FFD5FFD5"/>
        </patternFill>
      </fill>
      <alignment horizontal="left"/>
      <border diagonalUp="0" diagonalDown="0">
        <left style="medium">
          <color theme="1"/>
        </left>
        <top/>
        <bottom/>
        <vertical/>
        <horizontal/>
      </border>
    </dxf>
    <dxf>
      <font>
        <b val="0"/>
        <i val="0"/>
        <strike val="0"/>
        <condense val="0"/>
        <extend val="0"/>
        <outline val="0"/>
        <shadow val="0"/>
        <u val="none"/>
        <vertAlign val="baseline"/>
        <sz val="9"/>
        <color theme="1"/>
        <name val="Calibri"/>
        <family val="2"/>
        <scheme val="none"/>
      </font>
      <numFmt numFmtId="1" formatCode="0"/>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top/>
        <bottom/>
      </border>
    </dxf>
    <dxf>
      <fill>
        <patternFill>
          <fgColor indexed="64"/>
          <bgColor rgb="FFD5FFD5"/>
        </patternFill>
      </fill>
      <alignment horizontal="left"/>
      <border diagonalUp="0" diagonalDown="0">
        <left style="medium">
          <color theme="1"/>
        </left>
        <top/>
        <bottom/>
        <vertical/>
        <horizontal/>
      </border>
    </dxf>
    <dxf>
      <font>
        <b val="0"/>
        <i val="0"/>
        <strike val="0"/>
        <condense val="0"/>
        <extend val="0"/>
        <outline val="0"/>
        <shadow val="0"/>
        <u val="none"/>
        <vertAlign val="baseline"/>
        <sz val="9"/>
        <color theme="1"/>
        <name val="Calibri"/>
        <family val="2"/>
        <scheme val="none"/>
      </font>
      <numFmt numFmtId="1" formatCode="0"/>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style="medium">
          <color theme="1"/>
        </right>
        <top/>
        <bottom/>
      </border>
    </dxf>
    <dxf>
      <fill>
        <patternFill>
          <fgColor indexed="64"/>
          <bgColor rgb="FFD5FFD5"/>
        </patternFill>
      </fill>
      <alignment horizontal="left"/>
      <border diagonalUp="0" diagonalDown="0">
        <left style="medium">
          <color theme="1"/>
        </left>
        <top/>
        <bottom/>
        <vertical/>
        <horizontal/>
      </border>
    </dxf>
    <dxf>
      <font>
        <b val="0"/>
        <i val="0"/>
        <strike val="0"/>
        <condense val="0"/>
        <extend val="0"/>
        <outline val="0"/>
        <shadow val="0"/>
        <u val="none"/>
        <vertAlign val="baseline"/>
        <sz val="9"/>
        <color theme="1"/>
        <name val="Calibri"/>
        <family val="2"/>
        <scheme val="none"/>
      </font>
      <numFmt numFmtId="1" formatCode="0"/>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style="medium">
          <color theme="1"/>
        </right>
        <top/>
        <bottom/>
      </border>
    </dxf>
    <dxf>
      <font>
        <strike val="0"/>
        <outline val="0"/>
        <shadow val="0"/>
        <u val="none"/>
        <vertAlign val="baseline"/>
        <sz val="8"/>
        <name val="Calibri"/>
        <scheme val="minor"/>
      </font>
      <numFmt numFmtId="1" formatCode="0"/>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name val="Calibri"/>
        <scheme val="minor"/>
      </font>
      <numFmt numFmtId="1" formatCode="0"/>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6" formatCode="&quot;R$&quot;\ #,##0.00"/>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6" formatCode="&quot;R$&quot;\ #,##0.00"/>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6" formatCode="&quot;R$&quot;\ #,##0.00"/>
      <fill>
        <patternFill patternType="none"/>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6" formatCode="&quot;R$&quot;\ #,##0.0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5" formatCode="_-* #,##0.00_-;\-* #,##0.00_-;_-* &quot;-&quot;??_-;_-@_-"/>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9" formatCode="dd/mm/yyyy"/>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theme="1"/>
        <name val="Calibri"/>
        <family val="2"/>
        <scheme val="minor"/>
      </font>
      <numFmt numFmtId="19" formatCode="dd/mm/yyyy"/>
      <alignment horizontal="left" vertical="center" textRotation="0" wrapText="0" indent="0" justifyLastLine="0" shrinkToFit="0" readingOrder="0"/>
      <border diagonalUp="0" diagonalDown="0" outline="0">
        <left style="medium">
          <color theme="1"/>
        </left>
        <right/>
        <top/>
        <bottom/>
      </border>
    </dxf>
    <dxf>
      <font>
        <b val="0"/>
        <i val="0"/>
        <strike val="0"/>
        <condense val="0"/>
        <extend val="0"/>
        <outline val="0"/>
        <shadow val="0"/>
        <u val="none"/>
        <vertAlign val="baseline"/>
        <sz val="8"/>
        <color rgb="FF000000"/>
        <name val="Calibri"/>
        <scheme val="minor"/>
      </font>
      <numFmt numFmtId="0" formatCode="General"/>
      <fill>
        <patternFill patternType="solid">
          <fgColor indexed="64"/>
          <bgColor rgb="FFD5FFD5"/>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rgb="FF000000"/>
        <name val="Calibri"/>
        <scheme val="minor"/>
      </font>
      <numFmt numFmtId="0" formatCode="General"/>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top/>
        <bottom/>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border diagonalUp="0" diagonalDown="0">
        <left style="medium">
          <color theme="1"/>
        </left>
        <right/>
        <top/>
        <bottom/>
        <vertical/>
        <horizontal/>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border diagonalUp="0" diagonalDown="0" outline="0">
        <left style="medium">
          <color theme="1"/>
        </left>
        <right/>
        <top/>
        <bottom/>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5FFD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FFF00"/>
        </patternFill>
      </fill>
      <alignment horizontal="center" vertical="center" textRotation="0" wrapText="0" indent="0" justifyLastLine="0" shrinkToFit="0" readingOrder="0"/>
      <border diagonalUp="0" diagonalDown="0" outline="0">
        <left/>
        <right style="medium">
          <color theme="1"/>
        </right>
        <top/>
        <bottom/>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FFF00"/>
        </patternFill>
      </fill>
      <alignment horizontal="center" vertical="center" textRotation="0" wrapText="0" indent="0" justifyLastLine="0" shrinkToFit="0" readingOrder="0"/>
      <border diagonalUp="0" diagonalDown="0" outline="0">
        <left/>
        <right style="medium">
          <color theme="1"/>
        </right>
        <top/>
        <bottom/>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rgb="FFD1D1FF"/>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rgb="FFD1D1FF"/>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sz val="8"/>
        <color theme="1"/>
        <name val="Calibri"/>
        <scheme val="minor"/>
      </font>
      <fill>
        <patternFill>
          <fgColor indexed="64"/>
          <bgColor rgb="FFD1D1FF"/>
        </patternFill>
      </fill>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rgb="FFD1D1FF"/>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sz val="8"/>
        <color theme="1"/>
        <name val="Calibri"/>
        <scheme val="minor"/>
      </font>
      <numFmt numFmtId="19" formatCode="dd/mm/yyyy"/>
      <border diagonalUp="0" diagonalDown="0" outline="0">
        <left style="medium">
          <color indexed="64"/>
        </left>
        <right/>
        <top/>
        <bottom/>
      </border>
    </dxf>
    <dxf>
      <font>
        <b val="0"/>
        <i val="0"/>
        <strike val="0"/>
        <condense val="0"/>
        <extend val="0"/>
        <outline val="0"/>
        <shadow val="0"/>
        <u val="none"/>
        <vertAlign val="baseline"/>
        <sz val="8"/>
        <color theme="1"/>
        <name val="Calibri"/>
        <scheme val="minor"/>
      </font>
      <numFmt numFmtId="19" formatCode="dd/mm/yyyy"/>
      <alignment horizontal="left" vertical="bottom"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solid">
          <fgColor indexed="64"/>
          <bgColor rgb="FFD1D1FF"/>
        </patternFill>
      </fill>
      <alignment horizontal="center" vertical="bottom" textRotation="0" wrapText="0" indent="0" justifyLastLine="0" shrinkToFit="0" readingOrder="0"/>
    </dxf>
    <dxf>
      <fill>
        <patternFill patternType="solid">
          <fgColor indexed="64"/>
          <bgColor rgb="FFD1D1FF"/>
        </patternFill>
      </fill>
      <border diagonalUp="0" diagonalDown="0" outline="0">
        <left style="medium">
          <color indexed="64"/>
        </left>
        <right/>
        <top/>
        <bottom/>
      </border>
    </dxf>
    <dxf>
      <font>
        <b val="0"/>
        <i val="0"/>
        <strike val="0"/>
        <condense val="0"/>
        <extend val="0"/>
        <outline val="0"/>
        <shadow val="0"/>
        <u val="none"/>
        <vertAlign val="baseline"/>
        <sz val="9"/>
        <color theme="1"/>
        <name val="Calibri"/>
        <family val="2"/>
        <scheme val="none"/>
      </font>
      <numFmt numFmtId="19" formatCode="dd/mm/yyyy"/>
      <fill>
        <patternFill patternType="solid">
          <fgColor indexed="64"/>
          <bgColor rgb="FFD1D1FF"/>
        </patternFill>
      </fill>
      <alignment horizontal="left" vertical="bottom"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border outline="0">
        <right style="medium">
          <color indexed="64"/>
        </right>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border diagonalUp="0" diagonalDown="0" outline="0">
        <left/>
        <right style="medium">
          <color indexed="64"/>
        </right>
        <top/>
        <bottom/>
      </border>
    </dxf>
    <dxf>
      <font>
        <strike val="0"/>
        <outline val="0"/>
        <shadow val="0"/>
        <u val="none"/>
        <vertAlign val="baseline"/>
        <sz val="8"/>
        <color theme="1"/>
        <name val="Calibri"/>
        <scheme val="minor"/>
      </font>
      <border diagonalUp="0" diagonalDown="0" outline="0">
        <left style="medium">
          <color indexed="64"/>
        </left>
        <right/>
        <top/>
        <bottom/>
      </border>
    </dxf>
    <dxf>
      <font>
        <b val="0"/>
        <i val="0"/>
        <strike val="0"/>
        <condense val="0"/>
        <extend val="0"/>
        <outline val="0"/>
        <shadow val="0"/>
        <u val="none"/>
        <vertAlign val="baseline"/>
        <sz val="8"/>
        <color theme="1"/>
        <name val="Calibri"/>
        <scheme val="minor"/>
      </font>
      <numFmt numFmtId="19" formatCode="dd/mm/yyyy"/>
      <alignment horizontal="left" vertical="bottom"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dxf>
    <dxf>
      <font>
        <strike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FEE7FF"/>
        </patternFill>
      </fill>
      <alignment horizontal="center" vertical="bottom" textRotation="0" wrapText="0"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8"/>
        <color theme="1"/>
        <name val="Calibri"/>
        <scheme val="minor"/>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alignment horizontal="left" vertical="center" textRotation="0" wrapText="0" indent="0" justifyLastLine="0" shrinkToFit="0" readingOrder="0"/>
    </dxf>
    <dxf>
      <font>
        <b val="0"/>
        <strike val="0"/>
        <outline val="0"/>
        <shadow val="0"/>
        <u val="none"/>
        <vertAlign val="baseline"/>
        <sz val="8"/>
        <color theme="1"/>
        <name val="Calibri"/>
        <scheme val="minor"/>
      </font>
      <numFmt numFmtId="19" formatCode="dd/mm/yyyy"/>
      <fill>
        <patternFill>
          <fgColor indexed="64"/>
          <bgColor rgb="FFD1D1FF"/>
        </patternFill>
      </fill>
      <alignment horizontal="left"/>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left"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numFmt numFmtId="19" formatCode="dd/mm/yyyy"/>
      <alignment horizontal="left"/>
    </dxf>
    <dxf>
      <font>
        <b val="0"/>
        <i val="0"/>
        <strike val="0"/>
        <condense val="0"/>
        <extend val="0"/>
        <outline val="0"/>
        <shadow val="0"/>
        <u val="none"/>
        <vertAlign val="baseline"/>
        <sz val="9"/>
        <color theme="1"/>
        <name val="Calibri"/>
        <family val="2"/>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numFmt numFmtId="19" formatCode="dd/mm/yyyy"/>
      <alignment horizontal="left"/>
    </dxf>
    <dxf>
      <font>
        <b val="0"/>
        <i val="0"/>
        <strike val="0"/>
        <condense val="0"/>
        <extend val="0"/>
        <outline val="0"/>
        <shadow val="0"/>
        <u val="none"/>
        <vertAlign val="baseline"/>
        <sz val="9"/>
        <color theme="1"/>
        <name val="Calibri"/>
        <family val="2"/>
        <scheme val="none"/>
      </font>
      <numFmt numFmtId="19" formatCode="dd/mm/yyyy"/>
      <alignment horizontal="left" vertical="bottom" textRotation="0" wrapText="0" indent="0" justifyLastLine="0" shrinkToFit="0" readingOrder="0"/>
    </dxf>
    <dxf>
      <font>
        <b val="0"/>
        <strike val="0"/>
        <outline val="0"/>
        <shadow val="0"/>
        <u val="none"/>
        <vertAlign val="baseline"/>
        <sz val="8"/>
        <color theme="1"/>
        <name val="Calibri"/>
        <scheme val="minor"/>
      </font>
      <fill>
        <patternFill>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solid">
          <fgColor indexed="64"/>
          <bgColor rgb="FFD1D1FF"/>
        </patternFill>
      </fill>
      <alignment horizontal="center" vertical="center" textRotation="0" wrapText="0" indent="0" justifyLastLine="0" shrinkToFit="0" readingOrder="0"/>
    </dxf>
    <dxf>
      <numFmt numFmtId="19" formatCode="dd/mm/yyyy"/>
      <alignment horizontal="left"/>
    </dxf>
    <dxf>
      <font>
        <b val="0"/>
        <i val="0"/>
        <strike val="0"/>
        <condense val="0"/>
        <extend val="0"/>
        <outline val="0"/>
        <shadow val="0"/>
        <u val="none"/>
        <vertAlign val="baseline"/>
        <sz val="9"/>
        <color theme="1"/>
        <name val="Calibri"/>
        <family val="2"/>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rgb="FFD1D1FF"/>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auto="1"/>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0" formatCode="General"/>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64" formatCode="&quot; &quot;00&quot;.&quot;000&quot;.&quot;000&quot;/&quot;0000&quot;-&quot;00&quot; &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rgb="FF000000"/>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name val="Calibri"/>
        <scheme val="minor"/>
      </font>
      <fill>
        <patternFill patternType="none">
          <bgColor auto="1"/>
        </patternFill>
      </fill>
      <alignment horizontal="left"/>
    </dxf>
    <dxf>
      <font>
        <b/>
        <i val="0"/>
        <strike val="0"/>
        <condense val="0"/>
        <extend val="0"/>
        <outline val="0"/>
        <shadow val="0"/>
        <u val="none"/>
        <vertAlign val="baseline"/>
        <sz val="9"/>
        <color theme="0"/>
        <name val="Calibri"/>
        <family val="2"/>
        <scheme val="minor"/>
      </font>
      <fill>
        <patternFill patternType="solid">
          <fgColor indexed="64"/>
          <bgColor rgb="FF0000FF"/>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0"/>
      </font>
      <fill>
        <patternFill>
          <bgColor theme="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theme="1"/>
      </font>
      <fill>
        <patternFill patternType="solid">
          <bgColor rgb="FFFFFF00"/>
        </patternFill>
      </fill>
    </dxf>
    <dxf>
      <font>
        <color rgb="FF9C0006"/>
      </font>
      <fill>
        <patternFill>
          <bgColor rgb="FFFFC7CE"/>
        </patternFill>
      </fill>
    </dxf>
    <dxf>
      <font>
        <color theme="1"/>
      </font>
      <fill>
        <patternFill patternType="solid">
          <bgColor rgb="FFFFFF00"/>
        </patternFill>
      </fill>
    </dxf>
    <dxf>
      <font>
        <color rgb="FF9C0006"/>
      </font>
      <fill>
        <patternFill>
          <bgColor rgb="FFFFC7CE"/>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rgb="FFFFFF00"/>
        </patternFill>
      </fill>
    </dxf>
    <dxf>
      <font>
        <color theme="1"/>
      </font>
      <fill>
        <patternFill patternType="solid">
          <bgColor rgb="FFFFFF00"/>
        </patternFill>
      </fill>
    </dxf>
    <dxf>
      <font>
        <color rgb="FF9C0006"/>
      </font>
      <fill>
        <patternFill>
          <bgColor rgb="FFFFC7CE"/>
        </patternFill>
      </fill>
    </dxf>
    <dxf>
      <font>
        <color rgb="FF9C0006"/>
      </font>
      <fill>
        <patternFill>
          <bgColor rgb="FFFFC7CE"/>
        </patternFill>
      </fill>
    </dxf>
    <dxf>
      <font>
        <color theme="1"/>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abriel%20Eduardo\Downloads\Controle%20Geral%203.0_151015.xlsx" TargetMode="External"/><Relationship Id="rId1" Type="http://schemas.openxmlformats.org/officeDocument/2006/relationships/externalLinkPath" Target="/Users/Gabriel%20Eduardo/Downloads/Controle%20Geral%203.0_151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rface"/>
      <sheetName val="D1"/>
      <sheetName val="D2"/>
      <sheetName val="D3"/>
      <sheetName val="D4"/>
      <sheetName val="D5"/>
      <sheetName val="Prospecção"/>
      <sheetName val="Contatos"/>
      <sheetName val="Dados Cadastrais"/>
      <sheetName val="◙ Banco de Dados (Tec)"/>
      <sheetName val="Teste (PowerAutomate)"/>
      <sheetName val="◙ Banco de Dados (Edu)"/>
      <sheetName val="TAB JTD"/>
      <sheetName val="JTD 050825"/>
      <sheetName val="2026"/>
      <sheetName val="CARTEIRA GRM "/>
      <sheetName val="Histórico Prosp - NOVO"/>
      <sheetName val="Histórico Prosp"/>
      <sheetName val="POTENCIALIZZE"/>
      <sheetName val="$ SEBRAETEC 2025"/>
      <sheetName val="Forms - Pesquisa de Satisfação"/>
      <sheetName val="KICK OFF"/>
      <sheetName val="PESQUISA"/>
      <sheetName val="B+P25"/>
      <sheetName val="Status de Atendimento"/>
      <sheetName val="SAP TEC"/>
      <sheetName val="EDU-ME-EPP"/>
      <sheetName val="EDU-DEMAIS"/>
      <sheetName val="NOVAS EMPRESAS"/>
      <sheetName val="Follow-Up"/>
      <sheetName val="LIVROS"/>
      <sheetName val="Histórico de Livros"/>
      <sheetName val="Ordem interna"/>
      <sheetName val="SOLUÇÕES"/>
      <sheetName val="Pesquisa de Satisfação"/>
      <sheetName val="Texto App"/>
      <sheetName val="_56F9DC9755BA473782653E2940F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
          <cell r="AC1" t="str">
            <v>Nº Contrato</v>
          </cell>
          <cell r="AD1" t="str">
            <v>Montante</v>
          </cell>
        </row>
        <row r="2">
          <cell r="AC2" t="str">
            <v>141/2021</v>
          </cell>
          <cell r="AD2">
            <v>-24000</v>
          </cell>
        </row>
        <row r="3">
          <cell r="AC3" t="str">
            <v>243/2022</v>
          </cell>
          <cell r="AD3">
            <v>-16500</v>
          </cell>
        </row>
        <row r="4">
          <cell r="AC4" t="str">
            <v>79/2023</v>
          </cell>
          <cell r="AD4">
            <v>-16500</v>
          </cell>
        </row>
        <row r="5">
          <cell r="AC5" t="str">
            <v>239/2022</v>
          </cell>
          <cell r="AD5">
            <v>-16000</v>
          </cell>
        </row>
        <row r="6">
          <cell r="AC6" t="str">
            <v>113/2023</v>
          </cell>
          <cell r="AD6">
            <v>-10335.17</v>
          </cell>
        </row>
        <row r="7">
          <cell r="AC7" t="str">
            <v>127/2022</v>
          </cell>
          <cell r="AD7">
            <v>-4800</v>
          </cell>
        </row>
        <row r="8">
          <cell r="AC8" t="str">
            <v>76/2023</v>
          </cell>
          <cell r="AD8">
            <v>152.31</v>
          </cell>
        </row>
        <row r="9">
          <cell r="AC9" t="str">
            <v>77/2023</v>
          </cell>
          <cell r="AD9">
            <v>152.31</v>
          </cell>
        </row>
        <row r="10">
          <cell r="AC10" t="str">
            <v>191/2023</v>
          </cell>
          <cell r="AD10">
            <v>168.37</v>
          </cell>
        </row>
        <row r="11">
          <cell r="AC11" t="str">
            <v>107/2023</v>
          </cell>
          <cell r="AD11">
            <v>196.43</v>
          </cell>
        </row>
        <row r="12">
          <cell r="AC12" t="str">
            <v>110/2023</v>
          </cell>
          <cell r="AD12">
            <v>196.43</v>
          </cell>
        </row>
        <row r="13">
          <cell r="AC13" t="str">
            <v>65/2023</v>
          </cell>
          <cell r="AD13">
            <v>196.43</v>
          </cell>
        </row>
        <row r="14">
          <cell r="AC14" t="str">
            <v>167/2023</v>
          </cell>
          <cell r="AD14">
            <v>362.64</v>
          </cell>
        </row>
        <row r="15">
          <cell r="AC15" t="str">
            <v>93/2023</v>
          </cell>
          <cell r="AD15">
            <v>366.67</v>
          </cell>
        </row>
        <row r="16">
          <cell r="AC16" t="str">
            <v>165/2023</v>
          </cell>
          <cell r="AD16">
            <v>397.58</v>
          </cell>
        </row>
        <row r="17">
          <cell r="AC17" t="str">
            <v>166/2023</v>
          </cell>
          <cell r="AD17">
            <v>397.58</v>
          </cell>
        </row>
        <row r="18">
          <cell r="AC18" t="str">
            <v>151/2023</v>
          </cell>
          <cell r="AD18">
            <v>445.94</v>
          </cell>
        </row>
        <row r="19">
          <cell r="AC19" t="str">
            <v>109/2023</v>
          </cell>
          <cell r="AD19">
            <v>543.96</v>
          </cell>
        </row>
        <row r="20">
          <cell r="AC20" t="str">
            <v>92/2023</v>
          </cell>
          <cell r="AD20">
            <v>543.96</v>
          </cell>
        </row>
        <row r="21">
          <cell r="AC21" t="str">
            <v>95/2023</v>
          </cell>
          <cell r="AD21">
            <v>543.96</v>
          </cell>
        </row>
        <row r="22">
          <cell r="AC22" t="str">
            <v>96/2023</v>
          </cell>
          <cell r="AD22">
            <v>543.96</v>
          </cell>
        </row>
        <row r="23">
          <cell r="AC23" t="str">
            <v>130/2023</v>
          </cell>
          <cell r="AD23">
            <v>587.66</v>
          </cell>
        </row>
        <row r="24">
          <cell r="AC24" t="str">
            <v>164/2023</v>
          </cell>
          <cell r="AD24">
            <v>589.29</v>
          </cell>
        </row>
        <row r="25">
          <cell r="AC25" t="str">
            <v>76/2023</v>
          </cell>
          <cell r="AD25">
            <v>609.23</v>
          </cell>
        </row>
        <row r="26">
          <cell r="AC26" t="str">
            <v>77/2023</v>
          </cell>
          <cell r="AD26">
            <v>609.23</v>
          </cell>
        </row>
        <row r="27">
          <cell r="AC27" t="str">
            <v>130/2023</v>
          </cell>
          <cell r="AD27">
            <v>628.88</v>
          </cell>
        </row>
        <row r="28">
          <cell r="AC28" t="str">
            <v>94/2023</v>
          </cell>
          <cell r="AD28">
            <v>707.14</v>
          </cell>
        </row>
        <row r="29">
          <cell r="AC29" t="str">
            <v>91/2024</v>
          </cell>
          <cell r="AD29">
            <v>718.16</v>
          </cell>
        </row>
        <row r="30">
          <cell r="AC30" t="str">
            <v>108/2023</v>
          </cell>
          <cell r="AD30">
            <v>725.27</v>
          </cell>
        </row>
        <row r="31">
          <cell r="AC31" t="str">
            <v>112/2023</v>
          </cell>
          <cell r="AD31">
            <v>725.27</v>
          </cell>
        </row>
        <row r="32">
          <cell r="AC32" t="str">
            <v>106/2023</v>
          </cell>
          <cell r="AD32">
            <v>725.28</v>
          </cell>
        </row>
        <row r="33">
          <cell r="AC33" t="str">
            <v>121/2023</v>
          </cell>
          <cell r="AD33">
            <v>725.28</v>
          </cell>
        </row>
        <row r="34">
          <cell r="AC34" t="str">
            <v>88/2024</v>
          </cell>
          <cell r="AD34">
            <v>746.49</v>
          </cell>
        </row>
        <row r="35">
          <cell r="AC35" t="str">
            <v>250/2022</v>
          </cell>
          <cell r="AD35">
            <v>785.71</v>
          </cell>
        </row>
        <row r="36">
          <cell r="AC36" t="str">
            <v>170/2024</v>
          </cell>
          <cell r="AD36">
            <v>826.81</v>
          </cell>
        </row>
        <row r="37">
          <cell r="AC37" t="str">
            <v>171/2024</v>
          </cell>
          <cell r="AD37">
            <v>826.81</v>
          </cell>
        </row>
        <row r="38">
          <cell r="AC38" t="str">
            <v>58/2024</v>
          </cell>
          <cell r="AD38">
            <v>850.07</v>
          </cell>
        </row>
        <row r="39">
          <cell r="AC39" t="str">
            <v>69/2024</v>
          </cell>
          <cell r="AD39">
            <v>850.07</v>
          </cell>
        </row>
        <row r="40">
          <cell r="AC40" t="str">
            <v>130/2023</v>
          </cell>
          <cell r="AD40">
            <v>881.48</v>
          </cell>
        </row>
        <row r="41">
          <cell r="AC41" t="str">
            <v>51/2024</v>
          </cell>
          <cell r="AD41">
            <v>901.58</v>
          </cell>
        </row>
        <row r="42">
          <cell r="AC42" t="str">
            <v>61/2024</v>
          </cell>
          <cell r="AD42">
            <v>901.58</v>
          </cell>
        </row>
        <row r="43">
          <cell r="AC43" t="str">
            <v>181/2023</v>
          </cell>
          <cell r="AD43">
            <v>1024.1400000000001</v>
          </cell>
        </row>
        <row r="44">
          <cell r="AC44" t="str">
            <v>176/2024</v>
          </cell>
          <cell r="AD44">
            <v>1100.1199999999999</v>
          </cell>
        </row>
        <row r="45">
          <cell r="AC45" t="str">
            <v>177/2024</v>
          </cell>
          <cell r="AD45">
            <v>1100.1199999999999</v>
          </cell>
        </row>
        <row r="46">
          <cell r="AC46" t="str">
            <v>178/2024</v>
          </cell>
          <cell r="AD46">
            <v>1100.1199999999999</v>
          </cell>
        </row>
        <row r="47">
          <cell r="AC47" t="str">
            <v>179/2024</v>
          </cell>
          <cell r="AD47">
            <v>1100.1199999999999</v>
          </cell>
        </row>
        <row r="48">
          <cell r="AC48" t="str">
            <v>75/2024</v>
          </cell>
          <cell r="AD48">
            <v>1138.07</v>
          </cell>
        </row>
        <row r="49">
          <cell r="AC49" t="str">
            <v>105/2023</v>
          </cell>
          <cell r="AD49">
            <v>1178.57</v>
          </cell>
        </row>
        <row r="50">
          <cell r="AC50" t="str">
            <v>191/2023</v>
          </cell>
          <cell r="AD50">
            <v>1178.57</v>
          </cell>
        </row>
        <row r="51">
          <cell r="AC51" t="str">
            <v>242/2022</v>
          </cell>
          <cell r="AD51">
            <v>1178.57</v>
          </cell>
        </row>
        <row r="52">
          <cell r="AC52" t="str">
            <v>254/2022</v>
          </cell>
          <cell r="AD52">
            <v>1178.57</v>
          </cell>
        </row>
        <row r="53">
          <cell r="AC53">
            <v>44927</v>
          </cell>
          <cell r="AD53">
            <v>1192.77</v>
          </cell>
        </row>
        <row r="54">
          <cell r="AC54">
            <v>44958</v>
          </cell>
          <cell r="AD54">
            <v>1192.77</v>
          </cell>
        </row>
        <row r="55">
          <cell r="AC55" t="str">
            <v>102/2023</v>
          </cell>
          <cell r="AD55">
            <v>1212.24</v>
          </cell>
        </row>
        <row r="56">
          <cell r="AC56">
            <v>45170</v>
          </cell>
          <cell r="AD56">
            <v>1212.25</v>
          </cell>
        </row>
        <row r="57">
          <cell r="AC57">
            <v>45047</v>
          </cell>
          <cell r="AD57">
            <v>1237.5</v>
          </cell>
        </row>
        <row r="58">
          <cell r="AC58" t="str">
            <v>100/2023</v>
          </cell>
          <cell r="AD58">
            <v>1414.29</v>
          </cell>
        </row>
        <row r="59">
          <cell r="AC59" t="str">
            <v>89/2024</v>
          </cell>
          <cell r="AD59">
            <v>1420.01</v>
          </cell>
        </row>
        <row r="60">
          <cell r="AC60" t="str">
            <v>176/2024</v>
          </cell>
          <cell r="AD60">
            <v>1434.97</v>
          </cell>
        </row>
        <row r="61">
          <cell r="AC61" t="str">
            <v>176/2024</v>
          </cell>
          <cell r="AD61">
            <v>1434.97</v>
          </cell>
        </row>
        <row r="62">
          <cell r="AC62" t="str">
            <v>176/2024</v>
          </cell>
          <cell r="AD62">
            <v>1434.97</v>
          </cell>
        </row>
        <row r="63">
          <cell r="AC63" t="str">
            <v>176/2024</v>
          </cell>
          <cell r="AD63">
            <v>1434.97</v>
          </cell>
        </row>
        <row r="64">
          <cell r="AC64" t="str">
            <v>177/2024</v>
          </cell>
          <cell r="AD64">
            <v>1434.97</v>
          </cell>
        </row>
        <row r="65">
          <cell r="AC65" t="str">
            <v>177/2024</v>
          </cell>
          <cell r="AD65">
            <v>1434.97</v>
          </cell>
        </row>
        <row r="66">
          <cell r="AC66" t="str">
            <v>177/2024</v>
          </cell>
          <cell r="AD66">
            <v>1434.97</v>
          </cell>
        </row>
        <row r="67">
          <cell r="AC67" t="str">
            <v>177/2024</v>
          </cell>
          <cell r="AD67">
            <v>1434.97</v>
          </cell>
        </row>
        <row r="68">
          <cell r="AC68" t="str">
            <v>178/2024</v>
          </cell>
          <cell r="AD68">
            <v>1434.97</v>
          </cell>
        </row>
        <row r="69">
          <cell r="AC69" t="str">
            <v>178/2024</v>
          </cell>
          <cell r="AD69">
            <v>1434.97</v>
          </cell>
        </row>
        <row r="70">
          <cell r="AC70" t="str">
            <v>178/2024</v>
          </cell>
          <cell r="AD70">
            <v>1434.97</v>
          </cell>
        </row>
        <row r="71">
          <cell r="AC71" t="str">
            <v>178/2024</v>
          </cell>
          <cell r="AD71">
            <v>1434.97</v>
          </cell>
        </row>
        <row r="72">
          <cell r="AC72" t="str">
            <v>179/2024</v>
          </cell>
          <cell r="AD72">
            <v>1434.97</v>
          </cell>
        </row>
        <row r="73">
          <cell r="AC73" t="str">
            <v>179/2024</v>
          </cell>
          <cell r="AD73">
            <v>1434.97</v>
          </cell>
        </row>
        <row r="74">
          <cell r="AC74" t="str">
            <v>179/2024</v>
          </cell>
          <cell r="AD74">
            <v>1434.97</v>
          </cell>
        </row>
        <row r="75">
          <cell r="AC75" t="str">
            <v>179/2024</v>
          </cell>
          <cell r="AD75">
            <v>1434.97</v>
          </cell>
        </row>
        <row r="76">
          <cell r="AC76" t="str">
            <v>116/2024</v>
          </cell>
          <cell r="AD76">
            <v>1444</v>
          </cell>
        </row>
        <row r="77">
          <cell r="AC77" t="str">
            <v>117/2024</v>
          </cell>
          <cell r="AD77">
            <v>1444</v>
          </cell>
        </row>
        <row r="78">
          <cell r="AC78" t="str">
            <v>119/2024</v>
          </cell>
          <cell r="AD78">
            <v>1444</v>
          </cell>
        </row>
        <row r="79">
          <cell r="AC79" t="str">
            <v>128/2024</v>
          </cell>
          <cell r="AD79">
            <v>1444</v>
          </cell>
        </row>
        <row r="80">
          <cell r="AC80" t="str">
            <v>170/2024</v>
          </cell>
          <cell r="AD80">
            <v>1503.29</v>
          </cell>
        </row>
        <row r="81">
          <cell r="AC81" t="str">
            <v>171/2024</v>
          </cell>
          <cell r="AD81">
            <v>1503.29</v>
          </cell>
        </row>
        <row r="82">
          <cell r="AC82">
            <v>45231</v>
          </cell>
          <cell r="AD82">
            <v>1571.43</v>
          </cell>
        </row>
        <row r="83">
          <cell r="AC83" t="str">
            <v>176/2023</v>
          </cell>
          <cell r="AD83">
            <v>1609.76</v>
          </cell>
        </row>
        <row r="84">
          <cell r="AC84" t="str">
            <v>227/2023</v>
          </cell>
          <cell r="AD84">
            <v>1616.33</v>
          </cell>
        </row>
        <row r="85">
          <cell r="AC85" t="str">
            <v>33/2024</v>
          </cell>
          <cell r="AD85">
            <v>1670.11</v>
          </cell>
        </row>
        <row r="86">
          <cell r="AC86" t="str">
            <v>92/2024</v>
          </cell>
          <cell r="AD86">
            <v>1716.48</v>
          </cell>
        </row>
        <row r="87">
          <cell r="AC87" t="str">
            <v>93/2024</v>
          </cell>
          <cell r="AD87">
            <v>1716.48</v>
          </cell>
        </row>
        <row r="88">
          <cell r="AC88" t="str">
            <v>53/2024</v>
          </cell>
          <cell r="AD88">
            <v>1763.11</v>
          </cell>
        </row>
        <row r="89">
          <cell r="AC89" t="str">
            <v>65/2024</v>
          </cell>
          <cell r="AD89">
            <v>1763.11</v>
          </cell>
        </row>
        <row r="90">
          <cell r="AC90" t="str">
            <v>120/2023</v>
          </cell>
          <cell r="AD90">
            <v>1813.19</v>
          </cell>
        </row>
        <row r="91">
          <cell r="AC91" t="str">
            <v>92/2024</v>
          </cell>
          <cell r="AD91">
            <v>1830.92</v>
          </cell>
        </row>
        <row r="92">
          <cell r="AC92" t="str">
            <v>93/2024</v>
          </cell>
          <cell r="AD92">
            <v>1830.92</v>
          </cell>
        </row>
        <row r="93">
          <cell r="AC93" t="str">
            <v>161/2023</v>
          </cell>
          <cell r="AD93">
            <v>1856.25</v>
          </cell>
        </row>
        <row r="94">
          <cell r="AC94" t="str">
            <v>90/2024</v>
          </cell>
          <cell r="AD94">
            <v>1880.19</v>
          </cell>
        </row>
        <row r="95">
          <cell r="AC95" t="str">
            <v>89/2024</v>
          </cell>
          <cell r="AD95">
            <v>1893.33</v>
          </cell>
        </row>
        <row r="96">
          <cell r="AC96" t="str">
            <v>138/2024</v>
          </cell>
          <cell r="AD96">
            <v>1922.92</v>
          </cell>
        </row>
        <row r="97">
          <cell r="AC97" t="str">
            <v>33/2024</v>
          </cell>
          <cell r="AD97">
            <v>1945.34</v>
          </cell>
        </row>
        <row r="98">
          <cell r="AC98" t="str">
            <v>246/2022</v>
          </cell>
          <cell r="AD98">
            <v>1994.51</v>
          </cell>
        </row>
        <row r="99">
          <cell r="AC99" t="str">
            <v>111/2024</v>
          </cell>
          <cell r="AD99">
            <v>2014</v>
          </cell>
        </row>
        <row r="100">
          <cell r="AC100" t="str">
            <v>112/2024</v>
          </cell>
          <cell r="AD100">
            <v>2014</v>
          </cell>
        </row>
        <row r="101">
          <cell r="AC101" t="str">
            <v>113/2024</v>
          </cell>
          <cell r="AD101">
            <v>2014</v>
          </cell>
        </row>
        <row r="102">
          <cell r="AC102" t="str">
            <v>114/2024</v>
          </cell>
          <cell r="AD102">
            <v>2014</v>
          </cell>
        </row>
        <row r="103">
          <cell r="AC103" t="str">
            <v>115/2024</v>
          </cell>
          <cell r="AD103">
            <v>2014</v>
          </cell>
        </row>
        <row r="104">
          <cell r="AC104" t="str">
            <v>118/2024</v>
          </cell>
          <cell r="AD104">
            <v>2014</v>
          </cell>
        </row>
        <row r="105">
          <cell r="AC105" t="str">
            <v>120/2024</v>
          </cell>
          <cell r="AD105">
            <v>2014</v>
          </cell>
        </row>
        <row r="106">
          <cell r="AC106" t="str">
            <v>127/2024</v>
          </cell>
          <cell r="AD106">
            <v>2014</v>
          </cell>
        </row>
        <row r="107">
          <cell r="AC107">
            <v>45139</v>
          </cell>
          <cell r="AD107">
            <v>2020.4</v>
          </cell>
        </row>
        <row r="108">
          <cell r="AC108" t="str">
            <v>59/2024</v>
          </cell>
          <cell r="AD108">
            <v>2082.67</v>
          </cell>
        </row>
        <row r="109">
          <cell r="AC109" t="str">
            <v>62/2024</v>
          </cell>
          <cell r="AD109">
            <v>2082.67</v>
          </cell>
        </row>
        <row r="110">
          <cell r="AC110">
            <v>45017</v>
          </cell>
          <cell r="AD110">
            <v>2084.21</v>
          </cell>
        </row>
        <row r="111">
          <cell r="AC111">
            <v>45078</v>
          </cell>
          <cell r="AD111">
            <v>2135.29</v>
          </cell>
        </row>
        <row r="112">
          <cell r="AC112" t="str">
            <v>55/2024</v>
          </cell>
          <cell r="AD112">
            <v>2148.7800000000002</v>
          </cell>
        </row>
        <row r="113">
          <cell r="AC113" t="str">
            <v>66/2024</v>
          </cell>
          <cell r="AD113">
            <v>2148.7800000000002</v>
          </cell>
        </row>
        <row r="114">
          <cell r="AC114" t="str">
            <v>111/2023</v>
          </cell>
          <cell r="AD114">
            <v>2160.71</v>
          </cell>
        </row>
        <row r="115">
          <cell r="AC115" t="str">
            <v>51/2024</v>
          </cell>
          <cell r="AD115">
            <v>2163.81</v>
          </cell>
        </row>
        <row r="116">
          <cell r="AC116" t="str">
            <v>61/2024</v>
          </cell>
          <cell r="AD116">
            <v>2163.81</v>
          </cell>
        </row>
        <row r="117">
          <cell r="AC117" t="str">
            <v>236/2022</v>
          </cell>
          <cell r="AD117">
            <v>2165.62</v>
          </cell>
        </row>
        <row r="118">
          <cell r="AC118" t="str">
            <v>222/2023</v>
          </cell>
          <cell r="AD118">
            <v>2200</v>
          </cell>
        </row>
        <row r="119">
          <cell r="AC119" t="str">
            <v>227/2023</v>
          </cell>
          <cell r="AD119">
            <v>2222.4499999999998</v>
          </cell>
        </row>
        <row r="120">
          <cell r="AC120" t="str">
            <v>52/2024</v>
          </cell>
          <cell r="AD120">
            <v>2231.4299999999998</v>
          </cell>
        </row>
        <row r="121">
          <cell r="AC121" t="str">
            <v>68/2024</v>
          </cell>
          <cell r="AD121">
            <v>2231.4299999999998</v>
          </cell>
        </row>
        <row r="122">
          <cell r="AC122" t="str">
            <v>170/2024</v>
          </cell>
          <cell r="AD122">
            <v>2254.9499999999998</v>
          </cell>
        </row>
        <row r="123">
          <cell r="AC123" t="str">
            <v>170/2024</v>
          </cell>
          <cell r="AD123">
            <v>2254.9499999999998</v>
          </cell>
        </row>
        <row r="124">
          <cell r="AC124" t="str">
            <v>171/2024</v>
          </cell>
          <cell r="AD124">
            <v>2254.9499999999998</v>
          </cell>
        </row>
        <row r="125">
          <cell r="AC125" t="str">
            <v>171/2024</v>
          </cell>
          <cell r="AD125">
            <v>2254.9499999999998</v>
          </cell>
        </row>
        <row r="126">
          <cell r="AC126" t="str">
            <v>161/2023</v>
          </cell>
          <cell r="AD126">
            <v>2268.75</v>
          </cell>
        </row>
        <row r="127">
          <cell r="AC127" t="str">
            <v>252/2022</v>
          </cell>
          <cell r="AD127">
            <v>2357.14</v>
          </cell>
        </row>
        <row r="128">
          <cell r="AC128" t="str">
            <v>67/2024</v>
          </cell>
          <cell r="AD128">
            <v>2380.19</v>
          </cell>
        </row>
        <row r="129">
          <cell r="AC129" t="str">
            <v>54/2024</v>
          </cell>
          <cell r="AD129">
            <v>2417.38</v>
          </cell>
        </row>
        <row r="130">
          <cell r="AC130" t="str">
            <v>54/2024</v>
          </cell>
          <cell r="AD130">
            <v>2417.38</v>
          </cell>
        </row>
        <row r="131">
          <cell r="AC131" t="str">
            <v>63/2024</v>
          </cell>
          <cell r="AD131">
            <v>2417.38</v>
          </cell>
        </row>
        <row r="132">
          <cell r="AC132" t="str">
            <v>63/2024</v>
          </cell>
          <cell r="AD132">
            <v>2417.38</v>
          </cell>
        </row>
        <row r="133">
          <cell r="AC133" t="str">
            <v>100/2023</v>
          </cell>
          <cell r="AD133">
            <v>2424.4899999999998</v>
          </cell>
        </row>
        <row r="134">
          <cell r="AC134" t="str">
            <v>239/2022</v>
          </cell>
          <cell r="AD134">
            <v>2476.19</v>
          </cell>
        </row>
        <row r="135">
          <cell r="AC135" t="str">
            <v>239/2022</v>
          </cell>
          <cell r="AD135">
            <v>2476.19</v>
          </cell>
        </row>
        <row r="136">
          <cell r="AC136" t="str">
            <v>235/2022</v>
          </cell>
          <cell r="AD136">
            <v>2510.87</v>
          </cell>
        </row>
        <row r="137">
          <cell r="AC137" t="str">
            <v>91/2024</v>
          </cell>
          <cell r="AD137">
            <v>2513.56</v>
          </cell>
        </row>
        <row r="138">
          <cell r="AC138" t="str">
            <v>104/2023</v>
          </cell>
          <cell r="AD138">
            <v>2538.46</v>
          </cell>
        </row>
        <row r="139">
          <cell r="AC139" t="str">
            <v>243/2022</v>
          </cell>
          <cell r="AD139">
            <v>2538.46</v>
          </cell>
        </row>
        <row r="140">
          <cell r="AC140" t="str">
            <v>244/2022</v>
          </cell>
          <cell r="AD140">
            <v>2538.46</v>
          </cell>
        </row>
        <row r="141">
          <cell r="AC141" t="str">
            <v>253/2022</v>
          </cell>
          <cell r="AD141">
            <v>2538.46</v>
          </cell>
        </row>
        <row r="142">
          <cell r="AC142" t="str">
            <v>111/2023</v>
          </cell>
          <cell r="AD142">
            <v>2553.5700000000002</v>
          </cell>
        </row>
        <row r="143">
          <cell r="AC143" t="str">
            <v>241/2022</v>
          </cell>
          <cell r="AD143">
            <v>2553.5700000000002</v>
          </cell>
        </row>
        <row r="144">
          <cell r="AC144" t="str">
            <v>241/2022</v>
          </cell>
          <cell r="AD144">
            <v>2553.5700000000002</v>
          </cell>
        </row>
        <row r="145">
          <cell r="AC145" t="str">
            <v>52/2024</v>
          </cell>
          <cell r="AD145">
            <v>2603.33</v>
          </cell>
        </row>
        <row r="146">
          <cell r="AC146" t="str">
            <v>68/2024</v>
          </cell>
          <cell r="AD146">
            <v>2603.33</v>
          </cell>
        </row>
        <row r="147">
          <cell r="AC147" t="str">
            <v>102/2023</v>
          </cell>
          <cell r="AD147">
            <v>2626.54</v>
          </cell>
        </row>
        <row r="148">
          <cell r="AC148" t="str">
            <v>151/2023</v>
          </cell>
          <cell r="AD148">
            <v>2675.68</v>
          </cell>
        </row>
        <row r="149">
          <cell r="AC149" t="str">
            <v>226/2023</v>
          </cell>
          <cell r="AD149">
            <v>2675.68</v>
          </cell>
        </row>
        <row r="150">
          <cell r="AC150" t="str">
            <v>251/2022</v>
          </cell>
          <cell r="AD150">
            <v>2719.78</v>
          </cell>
        </row>
        <row r="151">
          <cell r="AC151" t="str">
            <v>57/2024</v>
          </cell>
          <cell r="AD151">
            <v>2776.89</v>
          </cell>
        </row>
        <row r="152">
          <cell r="AC152" t="str">
            <v>64/2024</v>
          </cell>
          <cell r="AD152">
            <v>2776.89</v>
          </cell>
        </row>
        <row r="153">
          <cell r="AC153" t="str">
            <v>176/2023</v>
          </cell>
          <cell r="AD153">
            <v>2817.07</v>
          </cell>
        </row>
        <row r="154">
          <cell r="AC154">
            <v>45170</v>
          </cell>
          <cell r="AD154">
            <v>2828.57</v>
          </cell>
        </row>
        <row r="155">
          <cell r="AC155">
            <v>45170</v>
          </cell>
          <cell r="AD155">
            <v>2828.57</v>
          </cell>
        </row>
        <row r="156">
          <cell r="AC156" t="str">
            <v>169/2023</v>
          </cell>
          <cell r="AD156">
            <v>2862.24</v>
          </cell>
        </row>
        <row r="157">
          <cell r="AC157" t="str">
            <v>181/2024</v>
          </cell>
          <cell r="AD157">
            <v>2877.16</v>
          </cell>
        </row>
        <row r="158">
          <cell r="AC158">
            <v>45017</v>
          </cell>
          <cell r="AD158">
            <v>2952.63</v>
          </cell>
        </row>
        <row r="159">
          <cell r="AC159" t="str">
            <v>222/2023</v>
          </cell>
          <cell r="AD159">
            <v>2985.71</v>
          </cell>
        </row>
        <row r="160">
          <cell r="AC160">
            <v>45170</v>
          </cell>
          <cell r="AD160">
            <v>3030.61</v>
          </cell>
        </row>
        <row r="161">
          <cell r="AC161" t="str">
            <v>138/2024</v>
          </cell>
          <cell r="AD161">
            <v>3036.18</v>
          </cell>
        </row>
        <row r="162">
          <cell r="AC162" t="str">
            <v>138/2024</v>
          </cell>
          <cell r="AD162">
            <v>3036.18</v>
          </cell>
        </row>
        <row r="163">
          <cell r="AC163" t="str">
            <v>138/2024</v>
          </cell>
          <cell r="AD163">
            <v>3036.18</v>
          </cell>
        </row>
        <row r="164">
          <cell r="AC164" t="str">
            <v>138/2024</v>
          </cell>
          <cell r="AD164">
            <v>3036.18</v>
          </cell>
        </row>
        <row r="165">
          <cell r="AC165" t="str">
            <v>138/2024</v>
          </cell>
          <cell r="AD165">
            <v>3036.18</v>
          </cell>
        </row>
        <row r="166">
          <cell r="AC166" t="str">
            <v>138/2024</v>
          </cell>
          <cell r="AD166">
            <v>3036.18</v>
          </cell>
        </row>
        <row r="167">
          <cell r="AC167" t="str">
            <v>104/2023</v>
          </cell>
          <cell r="AD167">
            <v>3082.42</v>
          </cell>
        </row>
        <row r="168">
          <cell r="AC168" t="str">
            <v>79/2023</v>
          </cell>
          <cell r="AD168">
            <v>3084.11</v>
          </cell>
        </row>
        <row r="169">
          <cell r="AC169" t="str">
            <v>80/2023</v>
          </cell>
          <cell r="AD169">
            <v>3084.11</v>
          </cell>
        </row>
        <row r="170">
          <cell r="AC170">
            <v>45078</v>
          </cell>
          <cell r="AD170">
            <v>3105.89</v>
          </cell>
        </row>
        <row r="171">
          <cell r="AC171" t="str">
            <v>78/2023</v>
          </cell>
          <cell r="AD171">
            <v>3113.21</v>
          </cell>
        </row>
        <row r="172">
          <cell r="AC172" t="str">
            <v>174/2024</v>
          </cell>
          <cell r="AD172">
            <v>3128.89</v>
          </cell>
        </row>
        <row r="173">
          <cell r="AC173" t="str">
            <v>58/2024</v>
          </cell>
          <cell r="AD173">
            <v>3187.76</v>
          </cell>
        </row>
        <row r="174">
          <cell r="AC174" t="str">
            <v>69/2024</v>
          </cell>
          <cell r="AD174">
            <v>3187.76</v>
          </cell>
        </row>
        <row r="175">
          <cell r="AC175" t="str">
            <v>240/2022</v>
          </cell>
          <cell r="AD175">
            <v>3198.98</v>
          </cell>
        </row>
        <row r="176">
          <cell r="AC176" t="str">
            <v>248/2022</v>
          </cell>
          <cell r="AD176">
            <v>3198.98</v>
          </cell>
        </row>
        <row r="177">
          <cell r="AC177" t="str">
            <v>180/2024</v>
          </cell>
          <cell r="AD177">
            <v>3239.32</v>
          </cell>
        </row>
        <row r="178">
          <cell r="AC178" t="str">
            <v>251/2022</v>
          </cell>
          <cell r="AD178">
            <v>3263.74</v>
          </cell>
        </row>
        <row r="179">
          <cell r="AC179">
            <v>45047</v>
          </cell>
          <cell r="AD179">
            <v>3300</v>
          </cell>
        </row>
        <row r="180">
          <cell r="AC180" t="str">
            <v>55/2024</v>
          </cell>
          <cell r="AD180">
            <v>3305.83</v>
          </cell>
        </row>
        <row r="181">
          <cell r="AC181" t="str">
            <v>66/2024</v>
          </cell>
          <cell r="AD181">
            <v>3305.83</v>
          </cell>
        </row>
        <row r="182">
          <cell r="AC182" t="str">
            <v>169/2024</v>
          </cell>
          <cell r="AD182">
            <v>3324.44</v>
          </cell>
        </row>
        <row r="183">
          <cell r="AC183" t="str">
            <v>90/2024</v>
          </cell>
          <cell r="AD183">
            <v>3326.48</v>
          </cell>
        </row>
        <row r="184">
          <cell r="AC184" t="str">
            <v>91/2023</v>
          </cell>
          <cell r="AD184">
            <v>3390.41</v>
          </cell>
        </row>
        <row r="185">
          <cell r="AC185" t="str">
            <v>236/2022</v>
          </cell>
          <cell r="AD185">
            <v>3403.13</v>
          </cell>
        </row>
        <row r="186">
          <cell r="AC186" t="str">
            <v>92/2024</v>
          </cell>
          <cell r="AD186">
            <v>3432.97</v>
          </cell>
        </row>
        <row r="187">
          <cell r="AC187" t="str">
            <v>92/2024</v>
          </cell>
          <cell r="AD187">
            <v>3432.97</v>
          </cell>
        </row>
        <row r="188">
          <cell r="AC188" t="str">
            <v>93/2024</v>
          </cell>
          <cell r="AD188">
            <v>3432.97</v>
          </cell>
        </row>
        <row r="189">
          <cell r="AC189" t="str">
            <v>93/2024</v>
          </cell>
          <cell r="AD189">
            <v>3432.97</v>
          </cell>
        </row>
        <row r="190">
          <cell r="AC190" t="str">
            <v>243/2022</v>
          </cell>
          <cell r="AD190">
            <v>3445.06</v>
          </cell>
        </row>
        <row r="191">
          <cell r="AC191" t="str">
            <v>244/2022</v>
          </cell>
          <cell r="AD191">
            <v>3445.06</v>
          </cell>
        </row>
        <row r="192">
          <cell r="AC192" t="str">
            <v>253/2022</v>
          </cell>
          <cell r="AD192">
            <v>3445.06</v>
          </cell>
        </row>
        <row r="193">
          <cell r="AC193" t="str">
            <v>182/2024</v>
          </cell>
          <cell r="AD193">
            <v>3510.64</v>
          </cell>
        </row>
        <row r="194">
          <cell r="AC194" t="str">
            <v>105/2023</v>
          </cell>
          <cell r="AD194">
            <v>3535.71</v>
          </cell>
        </row>
        <row r="195">
          <cell r="AC195">
            <v>45231</v>
          </cell>
          <cell r="AD195">
            <v>3535.71</v>
          </cell>
        </row>
        <row r="196">
          <cell r="AC196" t="str">
            <v>240/2022</v>
          </cell>
          <cell r="AD196">
            <v>3535.71</v>
          </cell>
        </row>
        <row r="197">
          <cell r="AC197" t="str">
            <v>248/2022</v>
          </cell>
          <cell r="AD197">
            <v>3535.71</v>
          </cell>
        </row>
        <row r="198">
          <cell r="AC198" t="str">
            <v>169/2023</v>
          </cell>
          <cell r="AD198">
            <v>3535.72</v>
          </cell>
        </row>
        <row r="199">
          <cell r="AC199" t="str">
            <v>89/2024</v>
          </cell>
          <cell r="AD199">
            <v>3550</v>
          </cell>
        </row>
        <row r="200">
          <cell r="AC200" t="str">
            <v>89/2024</v>
          </cell>
          <cell r="AD200">
            <v>3550</v>
          </cell>
        </row>
        <row r="201">
          <cell r="AC201" t="str">
            <v>235/2022</v>
          </cell>
          <cell r="AD201">
            <v>3586.96</v>
          </cell>
        </row>
        <row r="202">
          <cell r="AC202" t="str">
            <v>91/2024</v>
          </cell>
          <cell r="AD202">
            <v>3590.81</v>
          </cell>
        </row>
        <row r="203">
          <cell r="AC203" t="str">
            <v>91/2024</v>
          </cell>
          <cell r="AD203">
            <v>3590.81</v>
          </cell>
        </row>
        <row r="204">
          <cell r="AC204" t="str">
            <v>39/2024</v>
          </cell>
          <cell r="AD204">
            <v>3673.79</v>
          </cell>
        </row>
        <row r="205">
          <cell r="AC205" t="str">
            <v>125/2024</v>
          </cell>
          <cell r="AD205">
            <v>3733.09</v>
          </cell>
        </row>
        <row r="206">
          <cell r="AC206">
            <v>44927</v>
          </cell>
          <cell r="AD206">
            <v>3777.1</v>
          </cell>
        </row>
        <row r="207">
          <cell r="AC207">
            <v>44958</v>
          </cell>
          <cell r="AD207">
            <v>3777.1</v>
          </cell>
        </row>
        <row r="208">
          <cell r="AC208" t="str">
            <v>120/2023</v>
          </cell>
          <cell r="AD208">
            <v>3807.69</v>
          </cell>
        </row>
        <row r="209">
          <cell r="AC209" t="str">
            <v>124/2024</v>
          </cell>
          <cell r="AD209">
            <v>3824</v>
          </cell>
        </row>
        <row r="210">
          <cell r="AC210" t="str">
            <v>59/2024</v>
          </cell>
          <cell r="AD210">
            <v>3867.81</v>
          </cell>
        </row>
        <row r="211">
          <cell r="AC211" t="str">
            <v>62/2024</v>
          </cell>
          <cell r="AD211">
            <v>3867.81</v>
          </cell>
        </row>
        <row r="212">
          <cell r="AC212" t="str">
            <v>94/2023</v>
          </cell>
          <cell r="AD212">
            <v>3889.29</v>
          </cell>
        </row>
        <row r="213">
          <cell r="AC213" t="str">
            <v>34/2024</v>
          </cell>
          <cell r="AD213">
            <v>3890.69</v>
          </cell>
        </row>
        <row r="214">
          <cell r="AC214" t="str">
            <v>242/2022</v>
          </cell>
          <cell r="AD214">
            <v>3928.57</v>
          </cell>
        </row>
        <row r="215">
          <cell r="AC215" t="str">
            <v>254/2022</v>
          </cell>
          <cell r="AD215">
            <v>3928.57</v>
          </cell>
        </row>
        <row r="216">
          <cell r="AC216" t="str">
            <v>60/2024</v>
          </cell>
          <cell r="AD216">
            <v>3966.98</v>
          </cell>
        </row>
        <row r="217">
          <cell r="AC217" t="str">
            <v>70/2024</v>
          </cell>
          <cell r="AD217">
            <v>3966.98</v>
          </cell>
        </row>
        <row r="218">
          <cell r="AC218" t="str">
            <v>60/2024</v>
          </cell>
          <cell r="AD218">
            <v>3966.99</v>
          </cell>
        </row>
        <row r="219">
          <cell r="AC219" t="str">
            <v>70/2024</v>
          </cell>
          <cell r="AD219">
            <v>3966.99</v>
          </cell>
        </row>
        <row r="220">
          <cell r="AC220">
            <v>44986</v>
          </cell>
          <cell r="AD220">
            <v>3968.36</v>
          </cell>
        </row>
        <row r="221">
          <cell r="AC221" t="str">
            <v>246/2022</v>
          </cell>
          <cell r="AD221">
            <v>3989.01</v>
          </cell>
        </row>
        <row r="222">
          <cell r="AC222" t="str">
            <v>78/2023</v>
          </cell>
          <cell r="AD222">
            <v>4047.17</v>
          </cell>
        </row>
        <row r="223">
          <cell r="AC223" t="str">
            <v>164/2023</v>
          </cell>
          <cell r="AD223">
            <v>4124.99</v>
          </cell>
        </row>
        <row r="224">
          <cell r="AC224" t="str">
            <v>79/2023</v>
          </cell>
          <cell r="AD224">
            <v>4163.55</v>
          </cell>
        </row>
        <row r="225">
          <cell r="AC225" t="str">
            <v>80/2023</v>
          </cell>
          <cell r="AD225">
            <v>4163.55</v>
          </cell>
        </row>
        <row r="226">
          <cell r="AC226" t="str">
            <v>165/2023</v>
          </cell>
          <cell r="AD226">
            <v>4174.7</v>
          </cell>
        </row>
        <row r="227">
          <cell r="AC227" t="str">
            <v>166/2023</v>
          </cell>
          <cell r="AD227">
            <v>4174.7</v>
          </cell>
        </row>
        <row r="228">
          <cell r="AC228" t="str">
            <v>88/2024</v>
          </cell>
          <cell r="AD228">
            <v>4180.26</v>
          </cell>
        </row>
        <row r="229">
          <cell r="AC229" t="str">
            <v>180/2024</v>
          </cell>
          <cell r="AD229">
            <v>4225.17</v>
          </cell>
        </row>
        <row r="230">
          <cell r="AC230" t="str">
            <v>180/2024</v>
          </cell>
          <cell r="AD230">
            <v>4225.17</v>
          </cell>
        </row>
        <row r="231">
          <cell r="AC231" t="str">
            <v>180/2024</v>
          </cell>
          <cell r="AD231">
            <v>4225.17</v>
          </cell>
        </row>
        <row r="232">
          <cell r="AC232" t="str">
            <v>180/2024</v>
          </cell>
          <cell r="AD232">
            <v>4225.17</v>
          </cell>
        </row>
        <row r="233">
          <cell r="AC233" t="str">
            <v>181/2024</v>
          </cell>
          <cell r="AD233">
            <v>4315.71</v>
          </cell>
        </row>
        <row r="234">
          <cell r="AC234" t="str">
            <v>181/2024</v>
          </cell>
          <cell r="AD234">
            <v>4315.71</v>
          </cell>
        </row>
        <row r="235">
          <cell r="AC235" t="str">
            <v>181/2024</v>
          </cell>
          <cell r="AD235">
            <v>4315.71</v>
          </cell>
        </row>
        <row r="236">
          <cell r="AC236" t="str">
            <v>181/2024</v>
          </cell>
          <cell r="AD236">
            <v>4315.71</v>
          </cell>
        </row>
        <row r="237">
          <cell r="AC237" t="str">
            <v>250/2022</v>
          </cell>
          <cell r="AD237">
            <v>4321.43</v>
          </cell>
        </row>
        <row r="238">
          <cell r="AC238" t="str">
            <v>236/2022</v>
          </cell>
          <cell r="AD238">
            <v>4331.25</v>
          </cell>
        </row>
        <row r="239">
          <cell r="AC239" t="str">
            <v>116/2024</v>
          </cell>
          <cell r="AD239">
            <v>4332</v>
          </cell>
        </row>
        <row r="240">
          <cell r="AC240" t="str">
            <v>116/2024</v>
          </cell>
          <cell r="AD240">
            <v>4332</v>
          </cell>
        </row>
        <row r="241">
          <cell r="AC241" t="str">
            <v>116/2024</v>
          </cell>
          <cell r="AD241">
            <v>4332</v>
          </cell>
        </row>
        <row r="242">
          <cell r="AC242" t="str">
            <v>117/2024</v>
          </cell>
          <cell r="AD242">
            <v>4332</v>
          </cell>
        </row>
        <row r="243">
          <cell r="AC243" t="str">
            <v>117/2024</v>
          </cell>
          <cell r="AD243">
            <v>4332</v>
          </cell>
        </row>
        <row r="244">
          <cell r="AC244" t="str">
            <v>117/2024</v>
          </cell>
          <cell r="AD244">
            <v>4332</v>
          </cell>
        </row>
        <row r="245">
          <cell r="AC245" t="str">
            <v>119/2024</v>
          </cell>
          <cell r="AD245">
            <v>4332</v>
          </cell>
        </row>
        <row r="246">
          <cell r="AC246" t="str">
            <v>119/2024</v>
          </cell>
          <cell r="AD246">
            <v>4332</v>
          </cell>
        </row>
        <row r="247">
          <cell r="AC247" t="str">
            <v>119/2024</v>
          </cell>
          <cell r="AD247">
            <v>4332</v>
          </cell>
        </row>
        <row r="248">
          <cell r="AC248" t="str">
            <v>128/2024</v>
          </cell>
          <cell r="AD248">
            <v>4332</v>
          </cell>
        </row>
        <row r="249">
          <cell r="AC249" t="str">
            <v>128/2024</v>
          </cell>
          <cell r="AD249">
            <v>4332</v>
          </cell>
        </row>
        <row r="250">
          <cell r="AC250" t="str">
            <v>128/2024</v>
          </cell>
          <cell r="AD250">
            <v>4332</v>
          </cell>
        </row>
        <row r="251">
          <cell r="AC251" t="str">
            <v>90/2024</v>
          </cell>
          <cell r="AD251">
            <v>4338.8900000000003</v>
          </cell>
        </row>
        <row r="252">
          <cell r="AC252" t="str">
            <v>90/2024</v>
          </cell>
          <cell r="AD252">
            <v>4338.8900000000003</v>
          </cell>
        </row>
        <row r="253">
          <cell r="AC253" t="str">
            <v>252/2022</v>
          </cell>
          <cell r="AD253">
            <v>4377.55</v>
          </cell>
        </row>
        <row r="254">
          <cell r="AC254" t="str">
            <v>261/2023</v>
          </cell>
          <cell r="AD254">
            <v>4388.57</v>
          </cell>
        </row>
        <row r="255">
          <cell r="AC255" t="str">
            <v>172/2023</v>
          </cell>
          <cell r="AD255">
            <v>4400.2299999999996</v>
          </cell>
        </row>
        <row r="256">
          <cell r="AC256" t="str">
            <v>151/2023</v>
          </cell>
          <cell r="AD256">
            <v>4459.46</v>
          </cell>
        </row>
        <row r="257">
          <cell r="AC257" t="str">
            <v>151/2023</v>
          </cell>
          <cell r="AD257">
            <v>4459.46</v>
          </cell>
        </row>
        <row r="258">
          <cell r="AC258" t="str">
            <v>151/2023</v>
          </cell>
          <cell r="AD258">
            <v>4459.46</v>
          </cell>
        </row>
        <row r="259">
          <cell r="AC259" t="str">
            <v>39/2024</v>
          </cell>
          <cell r="AD259">
            <v>4461.01</v>
          </cell>
        </row>
        <row r="260">
          <cell r="AC260" t="str">
            <v>59/2024</v>
          </cell>
          <cell r="AD260">
            <v>4462.8599999999997</v>
          </cell>
        </row>
        <row r="261">
          <cell r="AC261" t="str">
            <v>62/2024</v>
          </cell>
          <cell r="AD261">
            <v>4462.8599999999997</v>
          </cell>
        </row>
        <row r="262">
          <cell r="AC262" t="str">
            <v>88/2024</v>
          </cell>
          <cell r="AD262">
            <v>4478.8500000000004</v>
          </cell>
        </row>
        <row r="263">
          <cell r="AC263" t="str">
            <v>88/2024</v>
          </cell>
          <cell r="AD263">
            <v>4478.8500000000004</v>
          </cell>
        </row>
        <row r="264">
          <cell r="AC264" t="str">
            <v>177/2023</v>
          </cell>
          <cell r="AD264">
            <v>4500</v>
          </cell>
        </row>
        <row r="265">
          <cell r="AC265" t="str">
            <v>178/2023</v>
          </cell>
          <cell r="AD265">
            <v>4500</v>
          </cell>
        </row>
        <row r="266">
          <cell r="AC266" t="str">
            <v>179/2023</v>
          </cell>
          <cell r="AD266">
            <v>4500</v>
          </cell>
        </row>
        <row r="267">
          <cell r="AC267" t="str">
            <v>180/2023</v>
          </cell>
          <cell r="AD267">
            <v>4500</v>
          </cell>
        </row>
        <row r="268">
          <cell r="AC268" t="str">
            <v>107/2023</v>
          </cell>
          <cell r="AD268">
            <v>4517.8500000000004</v>
          </cell>
        </row>
        <row r="269">
          <cell r="AC269" t="str">
            <v>110/2023</v>
          </cell>
          <cell r="AD269">
            <v>4517.8500000000004</v>
          </cell>
        </row>
        <row r="270">
          <cell r="AC270" t="str">
            <v>65/2023</v>
          </cell>
          <cell r="AD270">
            <v>4517.8500000000004</v>
          </cell>
        </row>
        <row r="271">
          <cell r="AC271" t="str">
            <v>33/2024</v>
          </cell>
          <cell r="AD271">
            <v>4539.1400000000003</v>
          </cell>
        </row>
        <row r="272">
          <cell r="AC272" t="str">
            <v>103/2023</v>
          </cell>
          <cell r="AD272">
            <v>4554</v>
          </cell>
        </row>
        <row r="273">
          <cell r="AC273" t="str">
            <v>76/2023</v>
          </cell>
          <cell r="AD273">
            <v>4569.2299999999996</v>
          </cell>
        </row>
        <row r="274">
          <cell r="AC274" t="str">
            <v>76/2023</v>
          </cell>
          <cell r="AD274">
            <v>4569.2299999999996</v>
          </cell>
        </row>
        <row r="275">
          <cell r="AC275" t="str">
            <v>77/2023</v>
          </cell>
          <cell r="AD275">
            <v>4569.2299999999996</v>
          </cell>
        </row>
        <row r="276">
          <cell r="AC276" t="str">
            <v>77/2023</v>
          </cell>
          <cell r="AD276">
            <v>4569.2299999999996</v>
          </cell>
        </row>
        <row r="277">
          <cell r="AC277" t="str">
            <v>172/2023</v>
          </cell>
          <cell r="AD277">
            <v>4609.7700000000004</v>
          </cell>
        </row>
        <row r="278">
          <cell r="AC278" t="str">
            <v>79/2023</v>
          </cell>
          <cell r="AD278">
            <v>4626.17</v>
          </cell>
        </row>
        <row r="279">
          <cell r="AC279" t="str">
            <v>79/2023</v>
          </cell>
          <cell r="AD279">
            <v>4626.17</v>
          </cell>
        </row>
        <row r="280">
          <cell r="AC280" t="str">
            <v>80/2023</v>
          </cell>
          <cell r="AD280">
            <v>4626.17</v>
          </cell>
        </row>
        <row r="281">
          <cell r="AC281" t="str">
            <v>80/2023</v>
          </cell>
          <cell r="AD281">
            <v>4626.17</v>
          </cell>
        </row>
        <row r="282">
          <cell r="AC282" t="str">
            <v>219/2022</v>
          </cell>
          <cell r="AD282">
            <v>4648.8</v>
          </cell>
        </row>
        <row r="283">
          <cell r="AC283" t="str">
            <v>219/2022</v>
          </cell>
          <cell r="AD283">
            <v>4648.8</v>
          </cell>
        </row>
        <row r="284">
          <cell r="AC284" t="str">
            <v>127/2023</v>
          </cell>
          <cell r="AD284">
            <v>4653.8500000000004</v>
          </cell>
        </row>
        <row r="285">
          <cell r="AC285" t="str">
            <v>78/2023</v>
          </cell>
          <cell r="AD285">
            <v>4669.8100000000004</v>
          </cell>
        </row>
        <row r="286">
          <cell r="AC286" t="str">
            <v>78/2023</v>
          </cell>
          <cell r="AD286">
            <v>4669.8100000000004</v>
          </cell>
        </row>
        <row r="287">
          <cell r="AC287" t="str">
            <v>101/2023</v>
          </cell>
          <cell r="AD287">
            <v>4689.47</v>
          </cell>
        </row>
        <row r="288">
          <cell r="AC288" t="str">
            <v>169/2024</v>
          </cell>
          <cell r="AD288">
            <v>4693.34</v>
          </cell>
        </row>
        <row r="289">
          <cell r="AC289" t="str">
            <v>222/2023</v>
          </cell>
          <cell r="AD289">
            <v>4714.29</v>
          </cell>
        </row>
        <row r="290">
          <cell r="AC290" t="str">
            <v>240/2022</v>
          </cell>
          <cell r="AD290">
            <v>4714.29</v>
          </cell>
        </row>
        <row r="291">
          <cell r="AC291" t="str">
            <v>248/2022</v>
          </cell>
          <cell r="AD291">
            <v>4714.29</v>
          </cell>
        </row>
        <row r="292">
          <cell r="AC292" t="str">
            <v>252/2022</v>
          </cell>
          <cell r="AD292">
            <v>4714.29</v>
          </cell>
        </row>
        <row r="293">
          <cell r="AC293">
            <v>45139</v>
          </cell>
          <cell r="AD293">
            <v>4714.29</v>
          </cell>
        </row>
        <row r="294">
          <cell r="AC294">
            <v>45139</v>
          </cell>
          <cell r="AD294">
            <v>4714.29</v>
          </cell>
        </row>
        <row r="295">
          <cell r="AC295" t="str">
            <v>182/2023</v>
          </cell>
          <cell r="AD295">
            <v>4752</v>
          </cell>
        </row>
        <row r="296">
          <cell r="AC296" t="str">
            <v>141/2023</v>
          </cell>
          <cell r="AD296">
            <v>4800</v>
          </cell>
        </row>
        <row r="297">
          <cell r="AC297" t="str">
            <v>222/2022</v>
          </cell>
          <cell r="AD297">
            <v>4800</v>
          </cell>
        </row>
        <row r="298">
          <cell r="AC298">
            <v>45017</v>
          </cell>
          <cell r="AD298">
            <v>4863.16</v>
          </cell>
        </row>
        <row r="299">
          <cell r="AC299" t="str">
            <v>174/2024</v>
          </cell>
          <cell r="AD299">
            <v>4888.8900000000003</v>
          </cell>
        </row>
        <row r="300">
          <cell r="AC300" t="str">
            <v>106/2023</v>
          </cell>
          <cell r="AD300">
            <v>4895.6000000000004</v>
          </cell>
        </row>
        <row r="301">
          <cell r="AC301" t="str">
            <v>121/2023</v>
          </cell>
          <cell r="AD301">
            <v>4895.6000000000004</v>
          </cell>
        </row>
        <row r="302">
          <cell r="AC302" t="str">
            <v>108/2023</v>
          </cell>
          <cell r="AD302">
            <v>4895.6099999999997</v>
          </cell>
        </row>
        <row r="303">
          <cell r="AC303" t="str">
            <v>112/2023</v>
          </cell>
          <cell r="AD303">
            <v>4895.6099999999997</v>
          </cell>
        </row>
        <row r="304">
          <cell r="AC304" t="str">
            <v>113/2023</v>
          </cell>
          <cell r="AD304">
            <v>4895.6099999999997</v>
          </cell>
        </row>
        <row r="305">
          <cell r="AC305" t="str">
            <v>55/2024</v>
          </cell>
          <cell r="AD305">
            <v>4958.7299999999996</v>
          </cell>
        </row>
        <row r="306">
          <cell r="AC306" t="str">
            <v>66/2024</v>
          </cell>
          <cell r="AD306">
            <v>4958.7299999999996</v>
          </cell>
        </row>
        <row r="307">
          <cell r="AC307" t="str">
            <v>73/2024</v>
          </cell>
          <cell r="AD307">
            <v>4998.3999999999996</v>
          </cell>
        </row>
        <row r="308">
          <cell r="AC308" t="str">
            <v>235/2022</v>
          </cell>
          <cell r="AD308">
            <v>5021.74</v>
          </cell>
        </row>
        <row r="309">
          <cell r="AC309" t="str">
            <v>169/2023</v>
          </cell>
          <cell r="AD309">
            <v>5051.0200000000004</v>
          </cell>
        </row>
        <row r="310">
          <cell r="AC310" t="str">
            <v>169/2023</v>
          </cell>
          <cell r="AD310">
            <v>5051.0200000000004</v>
          </cell>
        </row>
        <row r="311">
          <cell r="AC311" t="str">
            <v>191/2023</v>
          </cell>
          <cell r="AD311">
            <v>5051.0200000000004</v>
          </cell>
        </row>
        <row r="312">
          <cell r="AC312" t="str">
            <v>191/2023</v>
          </cell>
          <cell r="AD312">
            <v>5051.0200000000004</v>
          </cell>
        </row>
        <row r="313">
          <cell r="AC313" t="str">
            <v>191/2023</v>
          </cell>
          <cell r="AD313">
            <v>5051.0200000000004</v>
          </cell>
        </row>
        <row r="314">
          <cell r="AC314" t="str">
            <v>240/2022</v>
          </cell>
          <cell r="AD314">
            <v>5051.0200000000004</v>
          </cell>
        </row>
        <row r="315">
          <cell r="AC315" t="str">
            <v>248/2022</v>
          </cell>
          <cell r="AD315">
            <v>5051.0200000000004</v>
          </cell>
        </row>
        <row r="316">
          <cell r="AC316" t="str">
            <v>252/2022</v>
          </cell>
          <cell r="AD316">
            <v>5051.0200000000004</v>
          </cell>
        </row>
        <row r="317">
          <cell r="AC317">
            <v>45139</v>
          </cell>
          <cell r="AD317">
            <v>5051.0200000000004</v>
          </cell>
        </row>
        <row r="318">
          <cell r="AC318" t="str">
            <v>109/2023</v>
          </cell>
          <cell r="AD318">
            <v>5076.92</v>
          </cell>
        </row>
        <row r="319">
          <cell r="AC319" t="str">
            <v>243/2022</v>
          </cell>
          <cell r="AD319">
            <v>5076.92</v>
          </cell>
        </row>
        <row r="320">
          <cell r="AC320" t="str">
            <v>244/2022</v>
          </cell>
          <cell r="AD320">
            <v>5076.92</v>
          </cell>
        </row>
        <row r="321">
          <cell r="AC321" t="str">
            <v>246/2022</v>
          </cell>
          <cell r="AD321">
            <v>5076.92</v>
          </cell>
        </row>
        <row r="322">
          <cell r="AC322" t="str">
            <v>251/2022</v>
          </cell>
          <cell r="AD322">
            <v>5076.92</v>
          </cell>
        </row>
        <row r="323">
          <cell r="AC323" t="str">
            <v>253/2022</v>
          </cell>
          <cell r="AD323">
            <v>5076.92</v>
          </cell>
        </row>
        <row r="324">
          <cell r="AC324" t="str">
            <v>92/2023</v>
          </cell>
          <cell r="AD324">
            <v>5076.92</v>
          </cell>
        </row>
        <row r="325">
          <cell r="AC325" t="str">
            <v>95/2023</v>
          </cell>
          <cell r="AD325">
            <v>5076.92</v>
          </cell>
        </row>
        <row r="326">
          <cell r="AC326" t="str">
            <v>96/2023</v>
          </cell>
          <cell r="AD326">
            <v>5076.92</v>
          </cell>
        </row>
        <row r="327">
          <cell r="AC327" t="str">
            <v>93/2023</v>
          </cell>
          <cell r="AD327">
            <v>5133.33</v>
          </cell>
        </row>
        <row r="328">
          <cell r="AC328" t="str">
            <v>182/2023</v>
          </cell>
          <cell r="AD328">
            <v>5148</v>
          </cell>
        </row>
        <row r="329">
          <cell r="AC329" t="str">
            <v>57/2024</v>
          </cell>
          <cell r="AD329">
            <v>5157.08</v>
          </cell>
        </row>
        <row r="330">
          <cell r="AC330" t="str">
            <v>64/2024</v>
          </cell>
          <cell r="AD330">
            <v>5157.08</v>
          </cell>
        </row>
        <row r="331">
          <cell r="AC331" t="str">
            <v>101/2023</v>
          </cell>
          <cell r="AD331">
            <v>5210.53</v>
          </cell>
        </row>
        <row r="332">
          <cell r="AC332" t="str">
            <v>124/2024</v>
          </cell>
          <cell r="AD332">
            <v>5258</v>
          </cell>
        </row>
        <row r="333">
          <cell r="AC333" t="str">
            <v>167/2023</v>
          </cell>
          <cell r="AD333">
            <v>5258.24</v>
          </cell>
        </row>
        <row r="334">
          <cell r="AC334" t="str">
            <v>94/2023</v>
          </cell>
          <cell r="AD334">
            <v>5303.57</v>
          </cell>
        </row>
        <row r="335">
          <cell r="AC335" t="str">
            <v>125/2024</v>
          </cell>
          <cell r="AD335">
            <v>5304.91</v>
          </cell>
        </row>
        <row r="336">
          <cell r="AC336" t="str">
            <v>72/2024</v>
          </cell>
          <cell r="AD336">
            <v>5308.76</v>
          </cell>
        </row>
        <row r="337">
          <cell r="AC337" t="str">
            <v>239/2022</v>
          </cell>
          <cell r="AD337">
            <v>5333.33</v>
          </cell>
        </row>
        <row r="338">
          <cell r="AC338" t="str">
            <v>103/2023</v>
          </cell>
          <cell r="AD338">
            <v>5346</v>
          </cell>
        </row>
        <row r="339">
          <cell r="AC339" t="str">
            <v>235/2022</v>
          </cell>
          <cell r="AD339">
            <v>5380.43</v>
          </cell>
        </row>
        <row r="340">
          <cell r="AC340" t="str">
            <v>51/2024</v>
          </cell>
          <cell r="AD340">
            <v>5409.53</v>
          </cell>
        </row>
        <row r="341">
          <cell r="AC341" t="str">
            <v>51/2024</v>
          </cell>
          <cell r="AD341">
            <v>5409.53</v>
          </cell>
        </row>
        <row r="342">
          <cell r="AC342" t="str">
            <v>61/2024</v>
          </cell>
          <cell r="AD342">
            <v>5409.53</v>
          </cell>
        </row>
        <row r="343">
          <cell r="AC343" t="str">
            <v>61/2024</v>
          </cell>
          <cell r="AD343">
            <v>5409.53</v>
          </cell>
        </row>
        <row r="344">
          <cell r="AC344" t="str">
            <v>73/2024</v>
          </cell>
          <cell r="AD344">
            <v>5414.94</v>
          </cell>
        </row>
        <row r="345">
          <cell r="AC345">
            <v>45078</v>
          </cell>
          <cell r="AD345">
            <v>5435.29</v>
          </cell>
        </row>
        <row r="346">
          <cell r="AC346" t="str">
            <v>104/2023</v>
          </cell>
          <cell r="AD346">
            <v>5439.56</v>
          </cell>
        </row>
        <row r="347">
          <cell r="AC347" t="str">
            <v>104/2023</v>
          </cell>
          <cell r="AD347">
            <v>5439.56</v>
          </cell>
        </row>
        <row r="348">
          <cell r="AC348" t="str">
            <v>106/2023</v>
          </cell>
          <cell r="AD348">
            <v>5439.56</v>
          </cell>
        </row>
        <row r="349">
          <cell r="AC349" t="str">
            <v>106/2023</v>
          </cell>
          <cell r="AD349">
            <v>5439.56</v>
          </cell>
        </row>
        <row r="350">
          <cell r="AC350" t="str">
            <v>108/2023</v>
          </cell>
          <cell r="AD350">
            <v>5439.56</v>
          </cell>
        </row>
        <row r="351">
          <cell r="AC351" t="str">
            <v>108/2023</v>
          </cell>
          <cell r="AD351">
            <v>5439.56</v>
          </cell>
        </row>
        <row r="352">
          <cell r="AC352" t="str">
            <v>109/2023</v>
          </cell>
          <cell r="AD352">
            <v>5439.56</v>
          </cell>
        </row>
        <row r="353">
          <cell r="AC353" t="str">
            <v>109/2023</v>
          </cell>
          <cell r="AD353">
            <v>5439.56</v>
          </cell>
        </row>
        <row r="354">
          <cell r="AC354" t="str">
            <v>112/2023</v>
          </cell>
          <cell r="AD354">
            <v>5439.56</v>
          </cell>
        </row>
        <row r="355">
          <cell r="AC355" t="str">
            <v>112/2023</v>
          </cell>
          <cell r="AD355">
            <v>5439.56</v>
          </cell>
        </row>
        <row r="356">
          <cell r="AC356" t="str">
            <v>113/2023</v>
          </cell>
          <cell r="AD356">
            <v>5439.56</v>
          </cell>
        </row>
        <row r="357">
          <cell r="AC357" t="str">
            <v>120/2023</v>
          </cell>
          <cell r="AD357">
            <v>5439.56</v>
          </cell>
        </row>
        <row r="358">
          <cell r="AC358" t="str">
            <v>120/2023</v>
          </cell>
          <cell r="AD358">
            <v>5439.56</v>
          </cell>
        </row>
        <row r="359">
          <cell r="AC359" t="str">
            <v>121/2023</v>
          </cell>
          <cell r="AD359">
            <v>5439.56</v>
          </cell>
        </row>
        <row r="360">
          <cell r="AC360" t="str">
            <v>121/2023</v>
          </cell>
          <cell r="AD360">
            <v>5439.56</v>
          </cell>
        </row>
        <row r="361">
          <cell r="AC361" t="str">
            <v>167/2023</v>
          </cell>
          <cell r="AD361">
            <v>5439.56</v>
          </cell>
        </row>
        <row r="362">
          <cell r="AC362" t="str">
            <v>167/2023</v>
          </cell>
          <cell r="AD362">
            <v>5439.56</v>
          </cell>
        </row>
        <row r="363">
          <cell r="AC363" t="str">
            <v>243/2022</v>
          </cell>
          <cell r="AD363">
            <v>5439.56</v>
          </cell>
        </row>
        <row r="364">
          <cell r="AC364" t="str">
            <v>244/2022</v>
          </cell>
          <cell r="AD364">
            <v>5439.56</v>
          </cell>
        </row>
        <row r="365">
          <cell r="AC365" t="str">
            <v>246/2022</v>
          </cell>
          <cell r="AD365">
            <v>5439.56</v>
          </cell>
        </row>
        <row r="366">
          <cell r="AC366" t="str">
            <v>251/2022</v>
          </cell>
          <cell r="AD366">
            <v>5439.56</v>
          </cell>
        </row>
        <row r="367">
          <cell r="AC367" t="str">
            <v>253/2022</v>
          </cell>
          <cell r="AD367">
            <v>5439.56</v>
          </cell>
        </row>
        <row r="368">
          <cell r="AC368" t="str">
            <v>92/2023</v>
          </cell>
          <cell r="AD368">
            <v>5439.56</v>
          </cell>
        </row>
        <row r="369">
          <cell r="AC369" t="str">
            <v>92/2023</v>
          </cell>
          <cell r="AD369">
            <v>5439.56</v>
          </cell>
        </row>
        <row r="370">
          <cell r="AC370" t="str">
            <v>95/2023</v>
          </cell>
          <cell r="AD370">
            <v>5439.56</v>
          </cell>
        </row>
        <row r="371">
          <cell r="AC371" t="str">
            <v>95/2023</v>
          </cell>
          <cell r="AD371">
            <v>5439.56</v>
          </cell>
        </row>
        <row r="372">
          <cell r="AC372" t="str">
            <v>96/2023</v>
          </cell>
          <cell r="AD372">
            <v>5439.56</v>
          </cell>
        </row>
        <row r="373">
          <cell r="AC373" t="str">
            <v>96/2023</v>
          </cell>
          <cell r="AD373">
            <v>5439.56</v>
          </cell>
        </row>
        <row r="374">
          <cell r="AC374">
            <v>45231</v>
          </cell>
          <cell r="AD374">
            <v>5500</v>
          </cell>
        </row>
        <row r="375">
          <cell r="AC375" t="str">
            <v>127/2023</v>
          </cell>
          <cell r="AD375">
            <v>5500</v>
          </cell>
        </row>
        <row r="376">
          <cell r="AC376" t="str">
            <v>168/2023</v>
          </cell>
          <cell r="AD376">
            <v>5500</v>
          </cell>
        </row>
        <row r="377">
          <cell r="AC377" t="str">
            <v>241/2022</v>
          </cell>
          <cell r="AD377">
            <v>5500</v>
          </cell>
        </row>
        <row r="378">
          <cell r="AC378" t="str">
            <v>242/2022</v>
          </cell>
          <cell r="AD378">
            <v>5500</v>
          </cell>
        </row>
        <row r="379">
          <cell r="AC379" t="str">
            <v>250/2022</v>
          </cell>
          <cell r="AD379">
            <v>5500</v>
          </cell>
        </row>
        <row r="380">
          <cell r="AC380" t="str">
            <v>254/2022</v>
          </cell>
          <cell r="AD380">
            <v>5500</v>
          </cell>
        </row>
        <row r="381">
          <cell r="AC381" t="str">
            <v>93/2023</v>
          </cell>
          <cell r="AD381">
            <v>5500</v>
          </cell>
        </row>
        <row r="382">
          <cell r="AC382" t="str">
            <v>93/2023</v>
          </cell>
          <cell r="AD382">
            <v>5500</v>
          </cell>
        </row>
        <row r="383">
          <cell r="AC383" t="str">
            <v>53/2024</v>
          </cell>
          <cell r="AD383">
            <v>5509.7</v>
          </cell>
        </row>
        <row r="384">
          <cell r="AC384" t="str">
            <v>65/2024</v>
          </cell>
          <cell r="AD384">
            <v>5509.7</v>
          </cell>
        </row>
        <row r="385">
          <cell r="AC385" t="str">
            <v>182/2024</v>
          </cell>
          <cell r="AD385">
            <v>5543.12</v>
          </cell>
        </row>
        <row r="386">
          <cell r="AC386" t="str">
            <v>182/2024</v>
          </cell>
          <cell r="AD386">
            <v>5543.12</v>
          </cell>
        </row>
        <row r="387">
          <cell r="AC387" t="str">
            <v>182/2024</v>
          </cell>
          <cell r="AD387">
            <v>5543.12</v>
          </cell>
        </row>
        <row r="388">
          <cell r="AC388" t="str">
            <v>67/2024</v>
          </cell>
          <cell r="AD388">
            <v>5553.78</v>
          </cell>
        </row>
        <row r="389">
          <cell r="AC389">
            <v>44927</v>
          </cell>
          <cell r="AD389">
            <v>5566.27</v>
          </cell>
        </row>
        <row r="390">
          <cell r="AC390">
            <v>44958</v>
          </cell>
          <cell r="AD390">
            <v>5566.27</v>
          </cell>
        </row>
        <row r="391">
          <cell r="AC391" t="str">
            <v>177/2023</v>
          </cell>
          <cell r="AD391">
            <v>5571.43</v>
          </cell>
        </row>
        <row r="392">
          <cell r="AC392" t="str">
            <v>178/2023</v>
          </cell>
          <cell r="AD392">
            <v>5571.43</v>
          </cell>
        </row>
        <row r="393">
          <cell r="AC393" t="str">
            <v>179/2023</v>
          </cell>
          <cell r="AD393">
            <v>5571.43</v>
          </cell>
        </row>
        <row r="394">
          <cell r="AC394" t="str">
            <v>180/2023</v>
          </cell>
          <cell r="AD394">
            <v>5571.43</v>
          </cell>
        </row>
        <row r="395">
          <cell r="AC395" t="str">
            <v>52/2024</v>
          </cell>
          <cell r="AD395">
            <v>5578.58</v>
          </cell>
        </row>
        <row r="396">
          <cell r="AC396" t="str">
            <v>54/2024</v>
          </cell>
          <cell r="AD396">
            <v>5578.58</v>
          </cell>
        </row>
        <row r="397">
          <cell r="AC397" t="str">
            <v>63/2024</v>
          </cell>
          <cell r="AD397">
            <v>5578.58</v>
          </cell>
        </row>
        <row r="398">
          <cell r="AC398" t="str">
            <v>68/2024</v>
          </cell>
          <cell r="AD398">
            <v>5578.58</v>
          </cell>
        </row>
        <row r="399">
          <cell r="AC399" t="str">
            <v>239/2022</v>
          </cell>
          <cell r="AD399">
            <v>5714.29</v>
          </cell>
        </row>
        <row r="400">
          <cell r="AC400">
            <v>45047</v>
          </cell>
          <cell r="AD400">
            <v>5775</v>
          </cell>
        </row>
        <row r="401">
          <cell r="AC401">
            <v>45078</v>
          </cell>
          <cell r="AD401">
            <v>5823.53</v>
          </cell>
        </row>
        <row r="402">
          <cell r="AC402" t="str">
            <v>169/2024</v>
          </cell>
          <cell r="AD402">
            <v>5866.67</v>
          </cell>
        </row>
        <row r="403">
          <cell r="AC403" t="str">
            <v>174/2024</v>
          </cell>
          <cell r="AD403">
            <v>5866.67</v>
          </cell>
        </row>
        <row r="404">
          <cell r="AC404" t="str">
            <v>105/2023</v>
          </cell>
          <cell r="AD404">
            <v>5892.86</v>
          </cell>
        </row>
        <row r="405">
          <cell r="AC405" t="str">
            <v>105/2023</v>
          </cell>
          <cell r="AD405">
            <v>5892.86</v>
          </cell>
        </row>
        <row r="406">
          <cell r="AC406" t="str">
            <v>107/2023</v>
          </cell>
          <cell r="AD406">
            <v>5892.86</v>
          </cell>
        </row>
        <row r="407">
          <cell r="AC407" t="str">
            <v>107/2023</v>
          </cell>
          <cell r="AD407">
            <v>5892.86</v>
          </cell>
        </row>
        <row r="408">
          <cell r="AC408">
            <v>45231</v>
          </cell>
          <cell r="AD408">
            <v>5892.86</v>
          </cell>
        </row>
        <row r="409">
          <cell r="AC409" t="str">
            <v>110/2023</v>
          </cell>
          <cell r="AD409">
            <v>5892.86</v>
          </cell>
        </row>
        <row r="410">
          <cell r="AC410" t="str">
            <v>110/2023</v>
          </cell>
          <cell r="AD410">
            <v>5892.86</v>
          </cell>
        </row>
        <row r="411">
          <cell r="AC411" t="str">
            <v>111/2023</v>
          </cell>
          <cell r="AD411">
            <v>5892.86</v>
          </cell>
        </row>
        <row r="412">
          <cell r="AC412" t="str">
            <v>111/2023</v>
          </cell>
          <cell r="AD412">
            <v>5892.86</v>
          </cell>
        </row>
        <row r="413">
          <cell r="AC413" t="str">
            <v>164/2023</v>
          </cell>
          <cell r="AD413">
            <v>5892.86</v>
          </cell>
        </row>
        <row r="414">
          <cell r="AC414" t="str">
            <v>164/2023</v>
          </cell>
          <cell r="AD414">
            <v>5892.86</v>
          </cell>
        </row>
        <row r="415">
          <cell r="AC415" t="str">
            <v>241/2022</v>
          </cell>
          <cell r="AD415">
            <v>5892.86</v>
          </cell>
        </row>
        <row r="416">
          <cell r="AC416" t="str">
            <v>242/2022</v>
          </cell>
          <cell r="AD416">
            <v>5892.86</v>
          </cell>
        </row>
        <row r="417">
          <cell r="AC417" t="str">
            <v>250/2022</v>
          </cell>
          <cell r="AD417">
            <v>5892.86</v>
          </cell>
        </row>
        <row r="418">
          <cell r="AC418" t="str">
            <v>254/2022</v>
          </cell>
          <cell r="AD418">
            <v>5892.86</v>
          </cell>
        </row>
        <row r="419">
          <cell r="AC419" t="str">
            <v>65/2023</v>
          </cell>
          <cell r="AD419">
            <v>5892.86</v>
          </cell>
        </row>
        <row r="420">
          <cell r="AC420" t="str">
            <v>65/2023</v>
          </cell>
          <cell r="AD420">
            <v>5892.86</v>
          </cell>
        </row>
        <row r="421">
          <cell r="AC421" t="str">
            <v>125/2024</v>
          </cell>
          <cell r="AD421">
            <v>5894.34</v>
          </cell>
        </row>
        <row r="422">
          <cell r="AC422" t="str">
            <v>125/2024</v>
          </cell>
          <cell r="AD422">
            <v>5894.34</v>
          </cell>
        </row>
        <row r="423">
          <cell r="AC423" t="str">
            <v>72/2024</v>
          </cell>
          <cell r="AD423">
            <v>5921.31</v>
          </cell>
        </row>
        <row r="424">
          <cell r="AC424" t="str">
            <v>57/2024</v>
          </cell>
          <cell r="AD424">
            <v>5950.48</v>
          </cell>
        </row>
        <row r="425">
          <cell r="AC425" t="str">
            <v>60/2024</v>
          </cell>
          <cell r="AD425">
            <v>5950.48</v>
          </cell>
        </row>
        <row r="426">
          <cell r="AC426" t="str">
            <v>64/2024</v>
          </cell>
          <cell r="AD426">
            <v>5950.48</v>
          </cell>
        </row>
        <row r="427">
          <cell r="AC427" t="str">
            <v>67/2024</v>
          </cell>
          <cell r="AD427">
            <v>5950.48</v>
          </cell>
        </row>
        <row r="428">
          <cell r="AC428" t="str">
            <v>70/2024</v>
          </cell>
          <cell r="AD428">
            <v>5950.48</v>
          </cell>
        </row>
        <row r="429">
          <cell r="AC429" t="str">
            <v>1/2023</v>
          </cell>
          <cell r="AD429">
            <v>5963.86</v>
          </cell>
        </row>
        <row r="430">
          <cell r="AC430" t="str">
            <v>165/2023</v>
          </cell>
          <cell r="AD430">
            <v>5963.86</v>
          </cell>
        </row>
        <row r="431">
          <cell r="AC431" t="str">
            <v>165/2023</v>
          </cell>
          <cell r="AD431">
            <v>5963.86</v>
          </cell>
        </row>
        <row r="432">
          <cell r="AC432" t="str">
            <v>166/2023</v>
          </cell>
          <cell r="AD432">
            <v>5963.86</v>
          </cell>
        </row>
        <row r="433">
          <cell r="AC433" t="str">
            <v>166/2023</v>
          </cell>
          <cell r="AD433">
            <v>5963.86</v>
          </cell>
        </row>
        <row r="434">
          <cell r="AC434" t="str">
            <v>2/2023</v>
          </cell>
          <cell r="AD434">
            <v>5963.86</v>
          </cell>
        </row>
        <row r="435">
          <cell r="AC435" t="str">
            <v>111/2024</v>
          </cell>
          <cell r="AD435">
            <v>6042</v>
          </cell>
        </row>
        <row r="436">
          <cell r="AC436" t="str">
            <v>111/2024</v>
          </cell>
          <cell r="AD436">
            <v>6042</v>
          </cell>
        </row>
        <row r="437">
          <cell r="AC437" t="str">
            <v>111/2024</v>
          </cell>
          <cell r="AD437">
            <v>6042</v>
          </cell>
        </row>
        <row r="438">
          <cell r="AC438" t="str">
            <v>112/2024</v>
          </cell>
          <cell r="AD438">
            <v>6042</v>
          </cell>
        </row>
        <row r="439">
          <cell r="AC439" t="str">
            <v>112/2024</v>
          </cell>
          <cell r="AD439">
            <v>6042</v>
          </cell>
        </row>
        <row r="440">
          <cell r="AC440" t="str">
            <v>112/2024</v>
          </cell>
          <cell r="AD440">
            <v>6042</v>
          </cell>
        </row>
        <row r="441">
          <cell r="AC441" t="str">
            <v>113/2024</v>
          </cell>
          <cell r="AD441">
            <v>6042</v>
          </cell>
        </row>
        <row r="442">
          <cell r="AC442" t="str">
            <v>113/2024</v>
          </cell>
          <cell r="AD442">
            <v>6042</v>
          </cell>
        </row>
        <row r="443">
          <cell r="AC443" t="str">
            <v>113/2024</v>
          </cell>
          <cell r="AD443">
            <v>6042</v>
          </cell>
        </row>
        <row r="444">
          <cell r="AC444" t="str">
            <v>114/2024</v>
          </cell>
          <cell r="AD444">
            <v>6042</v>
          </cell>
        </row>
        <row r="445">
          <cell r="AC445" t="str">
            <v>114/2024</v>
          </cell>
          <cell r="AD445">
            <v>6042</v>
          </cell>
        </row>
        <row r="446">
          <cell r="AC446" t="str">
            <v>114/2024</v>
          </cell>
          <cell r="AD446">
            <v>6042</v>
          </cell>
        </row>
        <row r="447">
          <cell r="AC447" t="str">
            <v>115/2024</v>
          </cell>
          <cell r="AD447">
            <v>6042</v>
          </cell>
        </row>
        <row r="448">
          <cell r="AC448" t="str">
            <v>115/2024</v>
          </cell>
          <cell r="AD448">
            <v>6042</v>
          </cell>
        </row>
        <row r="449">
          <cell r="AC449" t="str">
            <v>115/2024</v>
          </cell>
          <cell r="AD449">
            <v>6042</v>
          </cell>
        </row>
        <row r="450">
          <cell r="AC450" t="str">
            <v>118/2024</v>
          </cell>
          <cell r="AD450">
            <v>6042</v>
          </cell>
        </row>
        <row r="451">
          <cell r="AC451" t="str">
            <v>118/2024</v>
          </cell>
          <cell r="AD451">
            <v>6042</v>
          </cell>
        </row>
        <row r="452">
          <cell r="AC452" t="str">
            <v>118/2024</v>
          </cell>
          <cell r="AD452">
            <v>6042</v>
          </cell>
        </row>
        <row r="453">
          <cell r="AC453" t="str">
            <v>120/2024</v>
          </cell>
          <cell r="AD453">
            <v>6042</v>
          </cell>
        </row>
        <row r="454">
          <cell r="AC454" t="str">
            <v>120/2024</v>
          </cell>
          <cell r="AD454">
            <v>6042</v>
          </cell>
        </row>
        <row r="455">
          <cell r="AC455" t="str">
            <v>120/2024</v>
          </cell>
          <cell r="AD455">
            <v>6042</v>
          </cell>
        </row>
        <row r="456">
          <cell r="AC456" t="str">
            <v>127/2024</v>
          </cell>
          <cell r="AD456">
            <v>6042</v>
          </cell>
        </row>
        <row r="457">
          <cell r="AC457" t="str">
            <v>127/2024</v>
          </cell>
          <cell r="AD457">
            <v>6042</v>
          </cell>
        </row>
        <row r="458">
          <cell r="AC458" t="str">
            <v>127/2024</v>
          </cell>
          <cell r="AD458">
            <v>6042</v>
          </cell>
        </row>
        <row r="459">
          <cell r="AC459" t="str">
            <v>100/2023</v>
          </cell>
          <cell r="AD459">
            <v>6061.22</v>
          </cell>
        </row>
        <row r="460">
          <cell r="AC460" t="str">
            <v>102/2023</v>
          </cell>
          <cell r="AD460">
            <v>6061.22</v>
          </cell>
        </row>
        <row r="461">
          <cell r="AC461" t="str">
            <v>227/2023</v>
          </cell>
          <cell r="AD461">
            <v>6061.22</v>
          </cell>
        </row>
        <row r="462">
          <cell r="AC462" t="str">
            <v>72/2024</v>
          </cell>
          <cell r="AD462">
            <v>6125.49</v>
          </cell>
        </row>
        <row r="463">
          <cell r="AC463" t="str">
            <v>161/2023</v>
          </cell>
          <cell r="AD463">
            <v>6187.5</v>
          </cell>
        </row>
        <row r="464">
          <cell r="AC464" t="str">
            <v>161/2023</v>
          </cell>
          <cell r="AD464">
            <v>6187.5</v>
          </cell>
        </row>
        <row r="465">
          <cell r="AC465" t="str">
            <v>5/2023</v>
          </cell>
          <cell r="AD465">
            <v>6187.5</v>
          </cell>
        </row>
        <row r="466">
          <cell r="AC466" t="str">
            <v>3/2023</v>
          </cell>
          <cell r="AD466">
            <v>6265.82</v>
          </cell>
        </row>
        <row r="467">
          <cell r="AC467" t="str">
            <v>3/2023</v>
          </cell>
          <cell r="AD467">
            <v>6265.82</v>
          </cell>
        </row>
        <row r="468">
          <cell r="AC468" t="str">
            <v>91/2023</v>
          </cell>
          <cell r="AD468">
            <v>6328.77</v>
          </cell>
        </row>
        <row r="469">
          <cell r="AC469" t="str">
            <v>127/2023</v>
          </cell>
          <cell r="AD469">
            <v>6346.15</v>
          </cell>
        </row>
        <row r="470">
          <cell r="AC470" t="str">
            <v>58/2024</v>
          </cell>
          <cell r="AD470">
            <v>6375.51</v>
          </cell>
        </row>
        <row r="471">
          <cell r="AC471" t="str">
            <v>69/2024</v>
          </cell>
          <cell r="AD471">
            <v>6375.51</v>
          </cell>
        </row>
        <row r="472">
          <cell r="AC472" t="str">
            <v>177/2023</v>
          </cell>
          <cell r="AD472">
            <v>6428.57</v>
          </cell>
        </row>
        <row r="473">
          <cell r="AC473" t="str">
            <v>178/2023</v>
          </cell>
          <cell r="AD473">
            <v>6428.57</v>
          </cell>
        </row>
        <row r="474">
          <cell r="AC474" t="str">
            <v>179/2023</v>
          </cell>
          <cell r="AD474">
            <v>6428.57</v>
          </cell>
        </row>
        <row r="475">
          <cell r="AC475" t="str">
            <v>180/2023</v>
          </cell>
          <cell r="AD475">
            <v>6428.57</v>
          </cell>
        </row>
        <row r="476">
          <cell r="AC476" t="str">
            <v>130/2023</v>
          </cell>
          <cell r="AD476">
            <v>6603.47</v>
          </cell>
        </row>
        <row r="477">
          <cell r="AC477" t="str">
            <v>53/2024</v>
          </cell>
          <cell r="AD477">
            <v>6611.64</v>
          </cell>
        </row>
        <row r="478">
          <cell r="AC478" t="str">
            <v>65/2024</v>
          </cell>
          <cell r="AD478">
            <v>6611.64</v>
          </cell>
        </row>
        <row r="479">
          <cell r="AC479" t="str">
            <v>74/2024</v>
          </cell>
          <cell r="AD479">
            <v>6664.54</v>
          </cell>
        </row>
        <row r="480">
          <cell r="AC480" t="str">
            <v>91/2023</v>
          </cell>
          <cell r="AD480">
            <v>6780.82</v>
          </cell>
        </row>
        <row r="481">
          <cell r="AC481" t="str">
            <v>33/2024</v>
          </cell>
          <cell r="AD481">
            <v>6958.79</v>
          </cell>
        </row>
        <row r="482">
          <cell r="AC482" t="str">
            <v>74/2024</v>
          </cell>
          <cell r="AD482">
            <v>7219.91</v>
          </cell>
        </row>
        <row r="483">
          <cell r="AC483" t="str">
            <v>226/2023</v>
          </cell>
          <cell r="AD483">
            <v>7224.32</v>
          </cell>
        </row>
        <row r="484">
          <cell r="AC484" t="str">
            <v>34/2024</v>
          </cell>
          <cell r="AD484">
            <v>7457.15</v>
          </cell>
        </row>
        <row r="485">
          <cell r="AC485" t="str">
            <v>75/2024</v>
          </cell>
          <cell r="AD485">
            <v>7681.97</v>
          </cell>
        </row>
        <row r="486">
          <cell r="AC486" t="str">
            <v>39/2024</v>
          </cell>
          <cell r="AD486">
            <v>7872.4</v>
          </cell>
        </row>
        <row r="487">
          <cell r="AC487" t="str">
            <v>39/2024</v>
          </cell>
          <cell r="AD487">
            <v>7872.4</v>
          </cell>
        </row>
        <row r="488">
          <cell r="AC488" t="str">
            <v>39/2024</v>
          </cell>
          <cell r="AD488">
            <v>7872.4</v>
          </cell>
        </row>
        <row r="489">
          <cell r="AC489" t="str">
            <v>33/2024</v>
          </cell>
          <cell r="AD489">
            <v>8350.5499999999993</v>
          </cell>
        </row>
        <row r="490">
          <cell r="AC490" t="str">
            <v>33/2024</v>
          </cell>
          <cell r="AD490">
            <v>8350.5499999999993</v>
          </cell>
        </row>
        <row r="491">
          <cell r="AC491" t="str">
            <v>75/2024</v>
          </cell>
          <cell r="AD491">
            <v>8535.52</v>
          </cell>
        </row>
        <row r="492">
          <cell r="AC492" t="str">
            <v>130/2023</v>
          </cell>
          <cell r="AD492">
            <v>8814.84</v>
          </cell>
        </row>
        <row r="493">
          <cell r="AC493" t="str">
            <v>130/2023</v>
          </cell>
          <cell r="AD493">
            <v>8814.84</v>
          </cell>
        </row>
        <row r="494">
          <cell r="AC494" t="str">
            <v>130/2023</v>
          </cell>
          <cell r="AD494">
            <v>8814.84</v>
          </cell>
        </row>
        <row r="495">
          <cell r="AC495" t="str">
            <v>130/2023</v>
          </cell>
          <cell r="AD495">
            <v>8814.84</v>
          </cell>
        </row>
        <row r="496">
          <cell r="AC496" t="str">
            <v>181/2023</v>
          </cell>
          <cell r="AD496">
            <v>8875.86</v>
          </cell>
        </row>
        <row r="497">
          <cell r="AC497" t="str">
            <v>130/2023</v>
          </cell>
          <cell r="AD497">
            <v>9433.5300000000007</v>
          </cell>
        </row>
        <row r="498">
          <cell r="AC498" t="str">
            <v>130/2023</v>
          </cell>
          <cell r="AD498">
            <v>9433.5300000000007</v>
          </cell>
        </row>
        <row r="499">
          <cell r="AC499" t="str">
            <v>130/2023</v>
          </cell>
          <cell r="AD499">
            <v>9433.5300000000007</v>
          </cell>
        </row>
        <row r="500">
          <cell r="AC500" t="str">
            <v>130/2023</v>
          </cell>
          <cell r="AD500">
            <v>9433.5300000000007</v>
          </cell>
        </row>
        <row r="501">
          <cell r="AC501" t="str">
            <v>130/2023</v>
          </cell>
          <cell r="AD501">
            <v>9433.5300000000007</v>
          </cell>
        </row>
        <row r="502">
          <cell r="AC502" t="str">
            <v>33/2024</v>
          </cell>
          <cell r="AD502">
            <v>9726.7199999999993</v>
          </cell>
        </row>
        <row r="503">
          <cell r="AC503" t="str">
            <v>34/2024</v>
          </cell>
          <cell r="AD503">
            <v>9726.7199999999993</v>
          </cell>
        </row>
        <row r="504">
          <cell r="AC504" t="str">
            <v>34/2024</v>
          </cell>
          <cell r="AD504">
            <v>9726.7199999999993</v>
          </cell>
        </row>
        <row r="505">
          <cell r="AC505" t="str">
            <v>34/2024</v>
          </cell>
          <cell r="AD505">
            <v>9726.7199999999993</v>
          </cell>
        </row>
        <row r="506">
          <cell r="AC506" t="str">
            <v>234/2022</v>
          </cell>
          <cell r="AD506">
            <v>9900</v>
          </cell>
        </row>
        <row r="507">
          <cell r="AC507" t="str">
            <v>219/2022</v>
          </cell>
          <cell r="AD507">
            <v>10847.2</v>
          </cell>
        </row>
        <row r="508">
          <cell r="AC508" t="str">
            <v>219/2022</v>
          </cell>
          <cell r="AD508">
            <v>10847.2</v>
          </cell>
        </row>
        <row r="509">
          <cell r="AC509" t="str">
            <v>219/2022</v>
          </cell>
          <cell r="AD509">
            <v>10847.2</v>
          </cell>
        </row>
        <row r="510">
          <cell r="AC510" t="str">
            <v>219/2022</v>
          </cell>
          <cell r="AD510">
            <v>10847.2</v>
          </cell>
        </row>
        <row r="511">
          <cell r="AC511" t="str">
            <v>34/2024</v>
          </cell>
          <cell r="AD511">
            <v>10911.38</v>
          </cell>
        </row>
        <row r="512">
          <cell r="AC512" t="str">
            <v>261/2023</v>
          </cell>
          <cell r="AD512">
            <v>10971.43</v>
          </cell>
        </row>
        <row r="513">
          <cell r="AC513" t="str">
            <v>34/2024</v>
          </cell>
          <cell r="AD513">
            <v>11301.08</v>
          </cell>
        </row>
        <row r="514">
          <cell r="AC514" t="str">
            <v>34/2024</v>
          </cell>
          <cell r="AD514">
            <v>11690.77</v>
          </cell>
        </row>
        <row r="515">
          <cell r="AC515" t="str">
            <v>34/2024</v>
          </cell>
          <cell r="AD515">
            <v>11690.77</v>
          </cell>
        </row>
        <row r="516">
          <cell r="AC516" t="str">
            <v>176/2023</v>
          </cell>
          <cell r="AD516">
            <v>12073.17</v>
          </cell>
        </row>
        <row r="517">
          <cell r="AC517" t="str">
            <v>124/2024</v>
          </cell>
          <cell r="AD517">
            <v>14340</v>
          </cell>
        </row>
        <row r="518">
          <cell r="AC518" t="str">
            <v>10/2023</v>
          </cell>
          <cell r="AD518">
            <v>16500</v>
          </cell>
        </row>
        <row r="519">
          <cell r="AC519" t="str">
            <v>245/2022</v>
          </cell>
          <cell r="AD519">
            <v>16500</v>
          </cell>
        </row>
        <row r="520">
          <cell r="AC520" t="str">
            <v>13/2023</v>
          </cell>
          <cell r="AD520">
            <v>24000</v>
          </cell>
        </row>
        <row r="521">
          <cell r="AC521" t="str">
            <v>218/2024</v>
          </cell>
          <cell r="AD521">
            <v>105.89</v>
          </cell>
        </row>
        <row r="522">
          <cell r="AC522" t="str">
            <v>376/2024</v>
          </cell>
          <cell r="AD522">
            <v>331.48</v>
          </cell>
        </row>
        <row r="523">
          <cell r="AC523" t="str">
            <v>261/2024</v>
          </cell>
          <cell r="AD523">
            <v>351.44</v>
          </cell>
        </row>
        <row r="524">
          <cell r="AC524" t="str">
            <v>261/2024</v>
          </cell>
          <cell r="AD524">
            <v>464</v>
          </cell>
        </row>
        <row r="525">
          <cell r="AC525" t="str">
            <v>235/2024</v>
          </cell>
          <cell r="AD525">
            <v>484.05</v>
          </cell>
        </row>
        <row r="526">
          <cell r="AC526" t="str">
            <v>377/2024</v>
          </cell>
          <cell r="AD526">
            <v>491.86</v>
          </cell>
        </row>
        <row r="527">
          <cell r="AC527" t="str">
            <v>230/2024</v>
          </cell>
          <cell r="AD527">
            <v>509.82</v>
          </cell>
        </row>
        <row r="528">
          <cell r="AC528" t="str">
            <v>341/2024</v>
          </cell>
          <cell r="AD528">
            <v>535</v>
          </cell>
        </row>
        <row r="529">
          <cell r="AC529" t="str">
            <v>263/2024</v>
          </cell>
          <cell r="AD529">
            <v>612.36</v>
          </cell>
        </row>
        <row r="530">
          <cell r="AC530" t="str">
            <v>215/2024</v>
          </cell>
          <cell r="AD530">
            <v>689.16</v>
          </cell>
        </row>
        <row r="531">
          <cell r="AC531" t="str">
            <v>233/2024</v>
          </cell>
          <cell r="AD531">
            <v>693.07</v>
          </cell>
        </row>
        <row r="532">
          <cell r="AC532" t="str">
            <v>231/2024</v>
          </cell>
          <cell r="AD532">
            <v>701.05</v>
          </cell>
        </row>
        <row r="533">
          <cell r="AC533" t="str">
            <v>236/2024</v>
          </cell>
          <cell r="AD533">
            <v>750.82</v>
          </cell>
        </row>
        <row r="534">
          <cell r="AC534" t="str">
            <v>263/2024</v>
          </cell>
          <cell r="AD534">
            <v>796.05</v>
          </cell>
        </row>
        <row r="535">
          <cell r="AC535" t="str">
            <v>234/2024</v>
          </cell>
          <cell r="AD535">
            <v>799.5</v>
          </cell>
        </row>
        <row r="536">
          <cell r="AC536" t="str">
            <v>234/2024</v>
          </cell>
          <cell r="AD536">
            <v>856.61</v>
          </cell>
        </row>
        <row r="537">
          <cell r="AC537" t="str">
            <v>231/2024</v>
          </cell>
          <cell r="AD537">
            <v>876.3</v>
          </cell>
        </row>
        <row r="538">
          <cell r="AC538" t="str">
            <v>233/2024</v>
          </cell>
          <cell r="AD538">
            <v>924.1</v>
          </cell>
        </row>
        <row r="539">
          <cell r="AC539" t="str">
            <v>235/2024</v>
          </cell>
          <cell r="AD539">
            <v>968.1</v>
          </cell>
        </row>
        <row r="540">
          <cell r="AC540" t="str">
            <v>232/2024</v>
          </cell>
          <cell r="AD540">
            <v>1206.3900000000001</v>
          </cell>
        </row>
        <row r="541">
          <cell r="AC541" t="str">
            <v>341/2024</v>
          </cell>
          <cell r="AD541">
            <v>1337.51</v>
          </cell>
        </row>
        <row r="542">
          <cell r="AC542" t="str">
            <v>376/2024</v>
          </cell>
          <cell r="AD542">
            <v>1436.37</v>
          </cell>
        </row>
        <row r="543">
          <cell r="AC543" t="str">
            <v>232/2024</v>
          </cell>
          <cell r="AD543">
            <v>1484.79</v>
          </cell>
        </row>
        <row r="544">
          <cell r="AC544" t="str">
            <v>341/2024</v>
          </cell>
          <cell r="AD544">
            <v>1605.02</v>
          </cell>
        </row>
        <row r="545">
          <cell r="AC545" t="str">
            <v>341/2024</v>
          </cell>
          <cell r="AD545">
            <v>1605.02</v>
          </cell>
        </row>
        <row r="546">
          <cell r="AC546" t="str">
            <v>230/2024</v>
          </cell>
          <cell r="AD546">
            <v>1631.44</v>
          </cell>
        </row>
        <row r="547">
          <cell r="AC547" t="str">
            <v>340/2024</v>
          </cell>
          <cell r="AD547">
            <v>1651.83</v>
          </cell>
        </row>
        <row r="548">
          <cell r="AC548" t="str">
            <v>340/2024</v>
          </cell>
          <cell r="AD548">
            <v>1651.83</v>
          </cell>
        </row>
        <row r="549">
          <cell r="AC549" t="str">
            <v>376/2024</v>
          </cell>
          <cell r="AD549">
            <v>1657.35</v>
          </cell>
        </row>
        <row r="550">
          <cell r="AC550" t="str">
            <v>376/2024</v>
          </cell>
          <cell r="AD550">
            <v>1657.35</v>
          </cell>
        </row>
        <row r="551">
          <cell r="AC551" t="str">
            <v>234/2024</v>
          </cell>
          <cell r="AD551">
            <v>1713.22</v>
          </cell>
        </row>
        <row r="552">
          <cell r="AC552" t="str">
            <v>234/2024</v>
          </cell>
          <cell r="AD552">
            <v>1713.22</v>
          </cell>
        </row>
        <row r="553">
          <cell r="AC553" t="str">
            <v>233/2024</v>
          </cell>
          <cell r="AD553">
            <v>1732.69</v>
          </cell>
        </row>
        <row r="554">
          <cell r="AC554" t="str">
            <v>233/2024</v>
          </cell>
          <cell r="AD554">
            <v>1732.69</v>
          </cell>
        </row>
        <row r="555">
          <cell r="AC555" t="str">
            <v>231/2024</v>
          </cell>
          <cell r="AD555">
            <v>1752.6</v>
          </cell>
        </row>
        <row r="556">
          <cell r="AC556" t="str">
            <v>231/2024</v>
          </cell>
          <cell r="AD556">
            <v>1752.6</v>
          </cell>
        </row>
        <row r="557">
          <cell r="AC557" t="str">
            <v>218/2024</v>
          </cell>
          <cell r="AD557">
            <v>1800.07</v>
          </cell>
        </row>
        <row r="558">
          <cell r="AC558" t="str">
            <v>215/2024</v>
          </cell>
          <cell r="AD558">
            <v>1809.04</v>
          </cell>
        </row>
        <row r="559">
          <cell r="AC559" t="str">
            <v>235/2024</v>
          </cell>
          <cell r="AD559">
            <v>1815.2</v>
          </cell>
        </row>
        <row r="560">
          <cell r="AC560" t="str">
            <v>235/2024</v>
          </cell>
          <cell r="AD560">
            <v>1815.2</v>
          </cell>
        </row>
        <row r="561">
          <cell r="AC561" t="str">
            <v>263/2024</v>
          </cell>
          <cell r="AD561">
            <v>1837.07</v>
          </cell>
        </row>
        <row r="562">
          <cell r="AC562" t="str">
            <v>263/2024</v>
          </cell>
          <cell r="AD562">
            <v>1837.07</v>
          </cell>
        </row>
        <row r="563">
          <cell r="AC563" t="str">
            <v>236/2024</v>
          </cell>
          <cell r="AD563">
            <v>1877.08</v>
          </cell>
        </row>
        <row r="564">
          <cell r="AC564" t="str">
            <v>217/2024</v>
          </cell>
          <cell r="AD564">
            <v>2036.5</v>
          </cell>
        </row>
        <row r="565">
          <cell r="AC565" t="str">
            <v>377/2024</v>
          </cell>
          <cell r="AD565">
            <v>2131.4299999999998</v>
          </cell>
        </row>
        <row r="566">
          <cell r="AC566" t="str">
            <v>216/2024</v>
          </cell>
          <cell r="AD566">
            <v>2227.1799999999998</v>
          </cell>
        </row>
        <row r="567">
          <cell r="AC567" t="str">
            <v>221/2024</v>
          </cell>
          <cell r="AD567">
            <v>2390.8000000000002</v>
          </cell>
        </row>
        <row r="568">
          <cell r="AC568" t="str">
            <v>219/2024</v>
          </cell>
          <cell r="AD568">
            <v>2450.52</v>
          </cell>
        </row>
        <row r="569">
          <cell r="AC569" t="str">
            <v>377/2027</v>
          </cell>
          <cell r="AD569">
            <v>2459.34</v>
          </cell>
        </row>
        <row r="570">
          <cell r="AC570" t="str">
            <v>340/2024</v>
          </cell>
          <cell r="AD570">
            <v>2477.7399999999998</v>
          </cell>
        </row>
        <row r="571">
          <cell r="AC571" t="str">
            <v>340/2024</v>
          </cell>
          <cell r="AD571">
            <v>2477.7399999999998</v>
          </cell>
        </row>
        <row r="572">
          <cell r="AC572" t="str">
            <v>215/2024</v>
          </cell>
          <cell r="AD572">
            <v>2584.35</v>
          </cell>
        </row>
        <row r="573">
          <cell r="AC573" t="str">
            <v>221/2024</v>
          </cell>
          <cell r="AD573">
            <v>2608.15</v>
          </cell>
        </row>
        <row r="574">
          <cell r="AC574" t="str">
            <v>219/2024</v>
          </cell>
          <cell r="AD574">
            <v>2632.03</v>
          </cell>
        </row>
        <row r="575">
          <cell r="AC575" t="str">
            <v>261/2024</v>
          </cell>
          <cell r="AD575">
            <v>2635.9</v>
          </cell>
        </row>
        <row r="576">
          <cell r="AC576" t="str">
            <v>261/2024</v>
          </cell>
          <cell r="AD576">
            <v>2635.9</v>
          </cell>
        </row>
        <row r="577">
          <cell r="AC577" t="str">
            <v>261/2024</v>
          </cell>
          <cell r="AD577">
            <v>2635.9</v>
          </cell>
        </row>
        <row r="578">
          <cell r="AC578" t="str">
            <v>216/2024</v>
          </cell>
          <cell r="AD578">
            <v>2783.98</v>
          </cell>
        </row>
        <row r="579">
          <cell r="AC579" t="str">
            <v>216/2024</v>
          </cell>
          <cell r="AD579">
            <v>2783.98</v>
          </cell>
        </row>
        <row r="580">
          <cell r="AC580" t="str">
            <v>232/2024</v>
          </cell>
          <cell r="AD580">
            <v>2783.98</v>
          </cell>
        </row>
        <row r="581">
          <cell r="AC581" t="str">
            <v>232/2024</v>
          </cell>
          <cell r="AD581">
            <v>2783.98</v>
          </cell>
        </row>
        <row r="582">
          <cell r="AC582" t="str">
            <v>236/2024</v>
          </cell>
          <cell r="AD582">
            <v>2815.62</v>
          </cell>
        </row>
        <row r="583">
          <cell r="AC583" t="str">
            <v>236/2024</v>
          </cell>
          <cell r="AD583">
            <v>2815.62</v>
          </cell>
        </row>
        <row r="584">
          <cell r="AC584" t="str">
            <v>217/2024</v>
          </cell>
          <cell r="AD584">
            <v>2828.47</v>
          </cell>
        </row>
        <row r="585">
          <cell r="AC585" t="str">
            <v>230/2024</v>
          </cell>
          <cell r="AD585">
            <v>3058.94</v>
          </cell>
        </row>
        <row r="586">
          <cell r="AC586" t="str">
            <v>230/2024</v>
          </cell>
          <cell r="AD586">
            <v>3058.94</v>
          </cell>
        </row>
        <row r="587">
          <cell r="AC587" t="str">
            <v>218/2024</v>
          </cell>
          <cell r="AD587">
            <v>3176.59</v>
          </cell>
        </row>
        <row r="588">
          <cell r="AC588" t="str">
            <v>218/2024</v>
          </cell>
          <cell r="AD588">
            <v>3176.59</v>
          </cell>
        </row>
        <row r="589">
          <cell r="AC589" t="str">
            <v>221/2024</v>
          </cell>
          <cell r="AD589">
            <v>3260.19</v>
          </cell>
        </row>
        <row r="590">
          <cell r="AC590" t="str">
            <v>217/2024</v>
          </cell>
          <cell r="AD590">
            <v>3394.17</v>
          </cell>
        </row>
        <row r="591">
          <cell r="AC591" t="str">
            <v>220/2024</v>
          </cell>
          <cell r="AD591">
            <v>5082.55</v>
          </cell>
        </row>
      </sheetData>
      <sheetData sheetId="26"/>
      <sheetData sheetId="27"/>
      <sheetData sheetId="28"/>
      <sheetData sheetId="29"/>
      <sheetData sheetId="30"/>
      <sheetData sheetId="31"/>
      <sheetData sheetId="32"/>
      <sheetData sheetId="33"/>
      <sheetData sheetId="34"/>
      <sheetData sheetId="35"/>
      <sheetData sheetId="36"/>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0C1A081B-A8A3-4294-83E6-E051B3864466}"/>
  <namedSheetView name="Exibir1" id="{C67CE666-AC0B-4323-842C-F6D835D164FD}">
    <nsvFilter filterId="{C54E460F-EFD2-4C5A-9C5C-AB3E01D32081}" ref="A1:DM846" tableId="1">
      <columnFilter colId="1" id="{A03CDD93-B7B6-4AE1-AC79-F58D7C59E8F1}">
        <filter colId="1">
          <x:filters>
            <x:filter val="JORNADA até 4.8"/>
          </x:filters>
        </filter>
      </columnFilter>
      <columnFilter colId="7" id="{30D784AE-6DC8-4C72-BE75-CB69BEDCEC8E}">
        <filter colId="7">
          <x:filters>
            <x:filter val="T2"/>
            <x:filter val="T3"/>
            <x:filter val="T4"/>
          </x:filters>
        </filter>
      </columnFilter>
      <columnFilter colId="8" id="{276D0392-719A-4C82-8E18-95566DEDE094}">
        <filter colId="8">
          <x:filters>
            <x:filter val="CONCLUÍD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Eliane Nunes Lucchesi" id="{75563D13-ABC1-47FD-B5C4-F17552E919A3}" userId="S::eliane.lucchesi@sp.senai.br::78deb380-6aeb-48dd-bcaf-088e6072214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875DF-37F7-4241-A3B1-2E1755375BAA}" name="BANCO10" displayName="BANCO10" ref="A1:DM846" totalsRowShown="0" headerRowDxfId="233" dataDxfId="232">
  <autoFilter ref="A1:DM846" xr:uid="{C54E460F-EFD2-4C5A-9C5C-AB3E01D32081}"/>
  <tableColumns count="117">
    <tableColumn id="9" xr3:uid="{082B1A6E-203A-4569-858F-8D7E0D172AD1}" name="LINHA" dataDxfId="230" totalsRowDxfId="231"/>
    <tableColumn id="13" xr3:uid="{A03CDD93-B7B6-4AE1-AC79-F58D7C59E8F1}" name="TIPO DE PROGRAMA" dataDxfId="228" totalsRowDxfId="229"/>
    <tableColumn id="3" xr3:uid="{DCF9CEAE-0EF3-48B4-9430-2BFADF68F445}" name="CNPJ" dataDxfId="226" totalsRowDxfId="227">
      <calculatedColumnFormula>IFERROR(VLOOKUP(BANCO10[[#This Row],[EMPRESA]],[1]!DADOS[#Data],2,FALSE),"")</calculatedColumnFormula>
    </tableColumn>
    <tableColumn id="2" xr3:uid="{55035A39-B3CF-4B6B-9E8A-E8B7AE27CC10}" name="EMPRESA" dataDxfId="224" totalsRowDxfId="225"/>
    <tableColumn id="4" xr3:uid="{E9314874-A6BD-48EC-9A9A-FA9CCD485E7C}" name="PORTE" dataDxfId="222" totalsRowDxfId="223">
      <calculatedColumnFormula>IFERROR(VLOOKUP(BANCO10[[#This Row],[EMPRESA]],[1]!DADOS[#Data],5,FALSE),"")</calculatedColumnFormula>
    </tableColumn>
    <tableColumn id="15" xr3:uid="{CA6B2EA2-2407-47A4-8704-2E5B1C8A2330}" name="ER" dataDxfId="220" totalsRowDxfId="221">
      <calculatedColumnFormula>IFERROR(IF(VLOOKUP(BANCO10[[#This Row],[EMPRESA]],[1]!DADOS[#Data],6,0)="","",(VLOOKUP(BANCO10[[#This Row],[EMPRESA]],[1]!DADOS[#Data],6,0))),"")</calculatedColumnFormula>
    </tableColumn>
    <tableColumn id="16" xr3:uid="{191BDA0D-D5AF-4768-BD60-A589DBFC39D5}" name="SIGLA" dataDxfId="218" totalsRowDxfId="219">
      <calculatedColumnFormula>IFERROR(IF(VLOOKUP(BANCO10[[#This Row],[EMPRESA]],[1]!DADOS[#Data],4)="","",(VLOOKUP($D2,[1]!DADOS[#Data],4,0))),"")</calculatedColumnFormula>
    </tableColumn>
    <tableColumn id="59" xr3:uid="{30D784AE-6DC8-4C72-BE75-CB69BEDCEC8E}" name="T3" dataDxfId="216" totalsRowDxfId="217"/>
    <tableColumn id="58" xr3:uid="{276D0392-719A-4C82-8E18-95566DEDE094}" name="STATUS DA ETAPA" dataDxfId="214" totalsRowDxfId="215"/>
    <tableColumn id="68" xr3:uid="{3D52C6DE-4203-4B11-9B34-AD72843AD88F}" name="OPORTUNIDADE" dataDxfId="212" totalsRowDxfId="213"/>
    <tableColumn id="69" xr3:uid="{810C3DE6-DEB6-4581-B2FB-D6C6E37DE7B3}" name="Nº PROPOSTA" dataDxfId="210" totalsRowDxfId="211"/>
    <tableColumn id="71" xr3:uid="{91F367DE-B620-4F65-8F9F-54912BF721D3}" name="ORDEM DE VENDA" dataDxfId="208" totalsRowDxfId="209"/>
    <tableColumn id="1" xr3:uid="{A025B88F-B532-4C7D-93FB-58AE6C15420F}" name="EMISSOR DA PROPOSTA" dataDxfId="207"/>
    <tableColumn id="72" xr3:uid="{40B669B5-5A06-4D7B-BE27-CAE1A27D3EAF}" name="CFP PARCEIRO" dataDxfId="205" totalsRowDxfId="206"/>
    <tableColumn id="49" xr3:uid="{7C6CC918-8373-44E6-AB34-7D776BFCF2A3}" name="SOLUÇÃO" dataDxfId="203" totalsRowDxfId="204"/>
    <tableColumn id="48" xr3:uid="{046F6292-2F7E-41D4-B525-3F69E72578DA}" name="CH" dataDxfId="201" totalsRowDxfId="202"/>
    <tableColumn id="18" xr3:uid="{46226BC3-959B-4925-9B19-61357DCB24D1}" name="CONSULTOR" dataDxfId="199" totalsRowDxfId="200"/>
    <tableColumn id="19" xr3:uid="{494FAF89-AA8B-4697-9E29-437F4CAA7527}" name="S/N          " dataDxfId="197" totalsRowDxfId="198"/>
    <tableColumn id="111" xr3:uid="{45AE222E-2DA8-4AC8-9756-875A48956C4F}" name="DADOS SOCIOS INFORMADOS" dataDxfId="195" totalsRowDxfId="196"/>
    <tableColumn id="38" xr3:uid="{244B347B-6D62-456F-A9F9-6991C499FA93}" name="S/N            " dataDxfId="193" totalsRowDxfId="194"/>
    <tableColumn id="112" xr3:uid="{4EE08360-876D-4BD8-B35F-A41C21EF2BE2}" name="CONTRATO ENVIADO EMPRESA" dataDxfId="191" totalsRowDxfId="192"/>
    <tableColumn id="56" xr3:uid="{3775CBB6-1D4D-4617-85BC-12293D083964}" name="S/N           " dataDxfId="189" totalsRowDxfId="190"/>
    <tableColumn id="113" xr3:uid="{B8F5E355-B3F8-4371-B007-EB82D024B02B}" name="CONTRATO ASSINADO EMPRESA" dataDxfId="187" totalsRowDxfId="188"/>
    <tableColumn id="94" xr3:uid="{73651354-4065-442B-8633-8402F62DA0D7}" name="S/N    " dataDxfId="185" totalsRowDxfId="186"/>
    <tableColumn id="6" xr3:uid="{C0B6FDC6-E2CF-4499-A3D8-5BC33EB3CC95}" name="DATA DO CONTRATO ASSINADO SENAI" dataDxfId="183" totalsRowDxfId="184"/>
    <tableColumn id="36" xr3:uid="{D7C3F63C-EFF8-4B23-94B6-775FA23C5431}" name="S/N" dataDxfId="181" totalsRowDxfId="182"/>
    <tableColumn id="70" xr3:uid="{49D18E56-E1E8-4994-B754-3C2A0E7DF5FA}" name="DATA CADASTRO SGT" dataDxfId="179" totalsRowDxfId="180"/>
    <tableColumn id="39" xr3:uid="{714DDE38-8279-4239-A36B-042539FD0A82}" name="SIM" dataDxfId="177" totalsRowDxfId="178"/>
    <tableColumn id="96" xr3:uid="{BCE8A055-0E32-4CC0-9E5D-DD6DEC055F3E}" name="DATA UPLOAD SGT" dataDxfId="175" totalsRowDxfId="176"/>
    <tableColumn id="47" xr3:uid="{4F07E06B-D3ED-4BA4-8589-B4EB7BBE2CCD}" name="S/N  " dataDxfId="173" totalsRowDxfId="174"/>
    <tableColumn id="102" xr3:uid="{6D938D69-4F66-4B83-ACC2-4840D0440F12}" name="DATA ACEITE SGT" dataDxfId="171" totalsRowDxfId="172"/>
    <tableColumn id="55" xr3:uid="{836F6587-1465-422C-8947-A72D80871EEB}" name="S/N     " dataDxfId="169" totalsRowDxfId="170"/>
    <tableColumn id="61" xr3:uid="{FE843A0A-D1B3-4364-9203-53A94AE9348A}" name="DATA DO ENVIO DO RELATÓRIO T1" dataDxfId="167" totalsRowDxfId="168"/>
    <tableColumn id="95" xr3:uid="{FD3F196B-329E-4FCD-BD28-CF91CA5E25A0}" name="S/N      " totalsRowDxfId="166"/>
    <tableColumn id="60" xr3:uid="{81BF265A-47B0-4F03-80A0-690DA1DBB7D7}" name="DATA DE COBRANÇA DA EMPRESA" dataDxfId="164" totalsRowDxfId="165"/>
    <tableColumn id="103" xr3:uid="{9C79734A-1CF3-43A4-ABED-7A1BA94ECB11}" name="S/N       " dataDxfId="162" totalsRowDxfId="163"/>
    <tableColumn id="64" xr3:uid="{ED0F09FD-B1B5-4FE7-AB68-BA2493E09244}" name="CADASTRO PLATAFORMA PRODUTIVIDADE OK?" dataDxfId="160" totalsRowDxfId="161"/>
    <tableColumn id="104" xr3:uid="{C98D1394-1D25-4918-8625-B8CFB02FECA8}" name="S/N        " dataDxfId="158" totalsRowDxfId="159"/>
    <tableColumn id="62" xr3:uid="{2EF8CBFF-F691-49FD-B357-C2549AAD3BCC}" name="DATA COBRANÇA SEBRAE " dataDxfId="156" totalsRowDxfId="157"/>
    <tableColumn id="105" xr3:uid="{62894C5A-E552-4119-B7F7-E5F848F3DD74}" name="S/N         " dataDxfId="154" totalsRowDxfId="155"/>
    <tableColumn id="7" xr3:uid="{82E1CA41-C259-4EBE-996F-4F00C1593531}" name="Contrato SEBRAE Enviado?" dataDxfId="152" totalsRowDxfId="153"/>
    <tableColumn id="106" xr3:uid="{A1D6BD64-216D-4986-B61F-DCC084C7C210}" name="S/N                " dataDxfId="150" totalsRowDxfId="151"/>
    <tableColumn id="63" xr3:uid="{264642CC-0DC1-43D9-BCCE-5B8F49BE8138}" name="DATA RESPOSTA SEBRAE" dataDxfId="148" totalsRowDxfId="149"/>
    <tableColumn id="107" xr3:uid="{28D2C16C-8DB9-4FCF-AA0B-D48F8EDAA3E7}" name="S/N                   " dataDxfId="146" totalsRowDxfId="147"/>
    <tableColumn id="67" xr3:uid="{031342F0-CF38-4B12-8426-DE8F329BAFEC}" name="REQUISIÇÃO GRM" dataDxfId="144" totalsRowDxfId="145"/>
    <tableColumn id="66" xr3:uid="{CAFBA40F-047B-4E7F-B108-80A0F493F463}" name="DATA INÍCIO" dataDxfId="142" totalsRowDxfId="143"/>
    <tableColumn id="65" xr3:uid="{17F6B33A-C441-423F-93A4-3BBF38556E01}" name="DATA TÉRMINO" dataDxfId="140" totalsRowDxfId="141"/>
    <tableColumn id="5" xr3:uid="{C5F5A180-6BF8-45C5-ADE8-BA0381322204}" name="REUNIÃO KICK-OFF CONFIRMADA" dataDxfId="138" totalsRowDxfId="139"/>
    <tableColumn id="8" xr3:uid="{A8982AAD-3901-4CC8-B702-6564B8E1E86F}" name="REUNIÃO FINAL AGENDADA" dataDxfId="136" totalsRowDxfId="137"/>
    <tableColumn id="29" xr3:uid="{99099038-47AD-4D68-BB4F-4E97C1E6D156}" name="PRESENCIAL" dataDxfId="134" totalsRowDxfId="135"/>
    <tableColumn id="93" xr3:uid="{5E7691D2-085A-4E4D-9F49-6ADF1D8949F5}" name="GRATUIDADE?" dataDxfId="132" totalsRowDxfId="133"/>
    <tableColumn id="54" xr3:uid="{D991BBAC-3801-41F6-BC30-71F7B80C346F}" name="VALOR DA PROPOSTA" dataDxfId="130" totalsRowDxfId="131"/>
    <tableColumn id="14" xr3:uid="{5E36C73A-82B0-4BC4-BBB4-7CBF654FA118}" name="SITUAÇÃO" dataDxfId="128" totalsRowDxfId="129"/>
    <tableColumn id="34" xr3:uid="{B144B19F-CF06-4CF9-8AA0-272E4DFD6ACC}" name="Nº DEMANDA ou                       Nº ID" dataDxfId="126" totalsRowDxfId="127"/>
    <tableColumn id="43" xr3:uid="{7C2ABFA7-09FB-4DE0-90D6-CB584B0090B5}" name="CÓDIGO RAE " dataDxfId="124" totalsRowDxfId="125"/>
    <tableColumn id="44" xr3:uid="{01AF4F9F-C5AF-476E-A0FD-C79F510F8F6D}" name="MOV. 1.1.57" dataDxfId="122" totalsRowDxfId="123"/>
    <tableColumn id="98" xr3:uid="{726C43BC-0D3B-4D0D-AD1F-02EB04880820}" name="RELATÓRIO DE PRIORIZAÇÃO ENVIADO" dataDxfId="120" totalsRowDxfId="121"/>
    <tableColumn id="97" xr3:uid="{4FD432D9-7DD6-422A-AAB1-F08E9716F384}" name="RELATÓRIO SMART FACTORY" dataDxfId="118" totalsRowDxfId="119"/>
    <tableColumn id="101" xr3:uid="{4108A132-9C2C-4F55-A5ED-686B59133B84}" name="RELATÓRIO FINAL ENVIADO" dataDxfId="116" totalsRowDxfId="117"/>
    <tableColumn id="100" xr3:uid="{61FC7797-B33A-42FB-B854-09F20514EB22}" name="RELATÓRIO EDUCACIONAL ENVIADO" dataDxfId="114" totalsRowDxfId="115"/>
    <tableColumn id="108" xr3:uid="{2AF0F031-F01C-47FA-84C3-0B3FF2CEC1D8}" name="S/N                       " dataDxfId="112" totalsRowDxfId="113"/>
    <tableColumn id="99" xr3:uid="{58ED4C09-D31B-49D8-9E1D-BFD03B5E70B2}" name="DATA DE CONCLUSÃO SGT" dataDxfId="110" totalsRowDxfId="111"/>
    <tableColumn id="119" xr3:uid="{3B692E96-C0C5-496C-A270-4553F087ECA4}" name="S/N                            " dataDxfId="108" totalsRowDxfId="109"/>
    <tableColumn id="118" xr3:uid="{09D78D9A-8036-4874-8499-D8F9B0AA813F}" name="ENVIO AUDITORIA (ER/GIT)" dataDxfId="106" totalsRowDxfId="107"/>
    <tableColumn id="117" xr3:uid="{29EE36FF-9776-456F-9869-2D6CC1E1E3F0}" name="S/N                             " dataDxfId="104" totalsRowDxfId="105"/>
    <tableColumn id="116" xr3:uid="{88FC96DF-28F5-4944-9623-34D75A073034}" name="RETORNO AUDITORIA" dataDxfId="102" totalsRowDxfId="103"/>
    <tableColumn id="110" xr3:uid="{834BBA1F-6F52-4A24-9CCE-FBA12AE69FE4}" name="S/N               " dataDxfId="100" totalsRowDxfId="101"/>
    <tableColumn id="45" xr3:uid="{3345B17B-9FF1-4134-B016-FBE86A16B705}" name="DATA PRESTAÇÃO DE CONTAS" dataDxfId="98" totalsRowDxfId="99"/>
    <tableColumn id="109" xr3:uid="{37859C3B-4A9E-4C5A-94D5-C8AE17892100}" name="S/N              " dataDxfId="96" totalsRowDxfId="97"/>
    <tableColumn id="46" xr3:uid="{1C307959-2008-4A45-AEC7-4AF3D034A720}" name="DATA PESQUISA DE SATISFAÇÃO RESPONDIDA" dataDxfId="94" totalsRowDxfId="95"/>
    <tableColumn id="57" xr3:uid="{DCC1DBA1-7BE0-4E82-A906-6B15FDDE98F7}" name="OBSERVAÇÕES" dataDxfId="92" totalsRowDxfId="93"/>
    <tableColumn id="10" xr3:uid="{64B50313-C579-4E5D-9B6F-83E1F149FF73}" name="ESPECÍFICO (SALDO SGSET AGOSTO)" dataDxfId="90" totalsRowDxfId="91"/>
    <tableColumn id="25" xr3:uid="{523C51CA-F599-4CA8-9E1F-0D0C20D7C845}" name="Passou no ALI em 2023 ? " dataDxfId="88" totalsRowDxfId="89"/>
    <tableColumn id="26" xr3:uid="{FCC513D9-5748-4BC9-97C1-839FEE9402C8}" name="ALI 2024 - Convidar ?" dataDxfId="86" totalsRowDxfId="87"/>
    <tableColumn id="23" xr3:uid="{8AC19AC2-436E-469C-936D-E224D38BA791}" name="T 3 (1ª  Solução Proposta para 2024 )" dataDxfId="84" totalsRowDxfId="85"/>
    <tableColumn id="24" xr3:uid="{B6B52D90-95C5-4992-8194-AD75AA13B8C0}" name="T 3 (2ª  Solução Proposta para 2024 )" dataDxfId="82" totalsRowDxfId="83"/>
    <tableColumn id="22" xr3:uid="{5FE1F7F2-81B4-4572-AF5A-E46F42B4E6BF}" name="ACEITOU ?" dataDxfId="80" totalsRowDxfId="81"/>
    <tableColumn id="31" xr3:uid="{041F2B9E-5709-42DD-84A9-079E07430092}" name="QUAL ? (           3ª ETAPA)" dataDxfId="78" totalsRowDxfId="79"/>
    <tableColumn id="21" xr3:uid="{C5D0C643-1B3B-47B7-9145-6434740D0909}" name="T4 Proposto para 2024 " dataDxfId="76" totalsRowDxfId="77"/>
    <tableColumn id="20" xr3:uid="{EEBD20B0-8357-4ABE-93AA-5B3AF8A1FFD1}" name="ACEITOU ?2" dataDxfId="74" totalsRowDxfId="75"/>
    <tableColumn id="17" xr3:uid="{BAD0620F-B2AD-4432-92D2-D1296CB7493B}" name="FOLLOW 2024" dataDxfId="72" totalsRowDxfId="73"/>
    <tableColumn id="32" xr3:uid="{E9E2539A-FBCE-4780-A8FB-F635D9DCE279}" name="CONTINUIDADE" dataDxfId="70" totalsRowDxfId="71"/>
    <tableColumn id="28" xr3:uid="{93F3B389-43E8-4124-AB43-4F14342978F4}" name="5ª ou 6ª etapa" dataDxfId="68" totalsRowDxfId="69"/>
    <tableColumn id="30" xr3:uid="{060BFE3E-D623-4459-BC61-A004127D8857}" name="FEZ EFICI ENERG ?" dataDxfId="66" totalsRowDxfId="67"/>
    <tableColumn id="27" xr3:uid="{47F18A33-7485-4B24-BF13-6FC2580E5B35}" name="OBS2" dataDxfId="64" totalsRowDxfId="65"/>
    <tableColumn id="11" xr3:uid="{B00BD450-EEC9-415E-9AFB-47F82BAE1699}" name="ANO" dataDxfId="62" totalsRowDxfId="63">
      <calculatedColumnFormula>YEAR(BANCO10[[#This Row],[DATA INÍCIO]])</calculatedColumnFormula>
    </tableColumn>
    <tableColumn id="12" xr3:uid="{9C83F6B2-2EB1-4CAB-B227-0C0449BAEB8E}" name="MÊS" dataDxfId="60" totalsRowDxfId="61">
      <calculatedColumnFormula>MONTH(BANCO10[[#This Row],[DATA INÍCIO]])</calculatedColumnFormula>
    </tableColumn>
    <tableColumn id="33" xr3:uid="{FF08DFA6-1643-4CD9-8E22-A9DCF8E1FBA4}" name="INU" dataDxfId="58" totalsRowDxfId="59">
      <calculatedColumnFormula>CONCATENATE(D2,C2)</calculatedColumnFormula>
    </tableColumn>
    <tableColumn id="35" xr3:uid="{C949A5B8-2B65-46E6-B5C9-5F748EB6CB22}" name="HUBSPOT" dataDxfId="56" totalsRowDxfId="57"/>
    <tableColumn id="37" xr3:uid="{EBB952AB-9CE8-4528-B15D-3733E050B401}" name="NOVA PROPOSTA" dataDxfId="54" totalsRowDxfId="55"/>
    <tableColumn id="51" xr3:uid="{82C146C6-18F3-4A83-8686-E5718A783BA8}" name="ETAPA 1 - DIAGNÓSTICO TECNOLÓGICO" dataDxfId="52" totalsRowDxfId="53">
      <calculatedColumnFormula>IF(BANCO10[[#This Row],[SOLUÇÃO]]=CM$1,BANCO10[[#This Row],[STATUS DA ETAPA]],"")</calculatedColumnFormula>
    </tableColumn>
    <tableColumn id="52" xr3:uid="{2A439C38-D2E2-4E7D-ADCD-399F605FC166}" name="ETAPA 2 - ADEQUAÇÃO A NORMA  ABNT NBR ISO 9001:2015 – SISTEMA DE GESTÃO DA QUALIDADE" dataDxfId="50" totalsRowDxfId="51">
      <calculatedColumnFormula>IF(BANCO10[[#This Row],[SOLUÇÃO]]=CN$1,BANCO10[[#This Row],[STATUS DA ETAPA]],"")</calculatedColumnFormula>
    </tableColumn>
    <tableColumn id="53" xr3:uid="{5CB1BE50-5688-41F6-8358-F429E36BAD56}" name="ETAPA 2 - IMPLANTAÇÃO DE PROCESSOS DE GESTÃO DE INOVAÇÃO" dataDxfId="48" totalsRowDxfId="49">
      <calculatedColumnFormula>IF(BANCO10[[#This Row],[SOLUÇÃO]]=CO$1,BANCO10[[#This Row],[STATUS DA ETAPA]],"")</calculatedColumnFormula>
    </tableColumn>
    <tableColumn id="73" xr3:uid="{78423F64-3C3F-4A77-B63A-0F21A0B80A7A}" name="ETAPA 2 - DESENVOLVIMENTO DE PRODUTO" dataDxfId="46" totalsRowDxfId="47">
      <calculatedColumnFormula>IF(BANCO10[[#This Row],[SOLUÇÃO]]=CP$1,BANCO10[[#This Row],[STATUS DA ETAPA]],"")</calculatedColumnFormula>
    </tableColumn>
    <tableColumn id="74" xr3:uid="{C89B007D-683E-427E-89FD-4389063210B4}" name="ETAPA 2 - DESING E MELHORIA DE SERVIÇOS" dataDxfId="44" totalsRowDxfId="45">
      <calculatedColumnFormula>IF(BANCO10[[#This Row],[SOLUÇÃO]]=CQ$1,BANCO10[[#This Row],[STATUS DA ETAPA]],"")</calculatedColumnFormula>
    </tableColumn>
    <tableColumn id="75" xr3:uid="{75B5F8CB-DF6D-4813-92DE-8274CF97AD26}" name="ETAPA 3 - LEAN MANUFACTURING" dataDxfId="42" totalsRowDxfId="43">
      <calculatedColumnFormula>IF(BANCO10[[#This Row],[SOLUÇÃO]]=CR$1,BANCO10[[#This Row],[STATUS DA ETAPA]],"")</calculatedColumnFormula>
    </tableColumn>
    <tableColumn id="76" xr3:uid="{D8F00662-7D82-49DC-929B-5D5531C2F5FF}" name="ETAPA 3 - ASSESSORIA MANUFATURA ENXUTA" dataDxfId="40" totalsRowDxfId="41">
      <calculatedColumnFormula>IF(BANCO10[[#This Row],[SOLUÇÃO]]=CS$1,BANCO10[[#This Row],[STATUS DA ETAPA]],"")</calculatedColumnFormula>
    </tableColumn>
    <tableColumn id="77" xr3:uid="{FAB833D0-B495-45DC-BA42-F757C81F0775}" name="ETAPA 3 - PLANEJAMENTO E CONTROLE DE PRODUÇÃO" dataDxfId="38" totalsRowDxfId="39">
      <calculatedColumnFormula>IF(BANCO10[[#This Row],[SOLUÇÃO]]=CT$1,BANCO10[[#This Row],[STATUS DA ETAPA]],"")</calculatedColumnFormula>
    </tableColumn>
    <tableColumn id="78" xr3:uid="{B99950B7-22A5-4BB5-86F1-4CDFE5800D50}" name="ETAPA 3 - DESENVOLVIMENTO DE  MAPA FLUXO DE VALOR (MFV)" dataDxfId="36" totalsRowDxfId="37">
      <calculatedColumnFormula>IF(BANCO10[[#This Row],[SOLUÇÃO]]=CU$1,BANCO10[[#This Row],[STATUS DA ETAPA]],"")</calculatedColumnFormula>
    </tableColumn>
    <tableColumn id="40" xr3:uid="{AF312CE9-A359-42C1-899E-77ED6424AFEB}" name="ETAPA 3 - ASSESSORIA EM LOGÍSTICA" dataDxfId="34" totalsRowDxfId="35">
      <calculatedColumnFormula>IF(BANCO10[[#This Row],[SOLUÇÃO]]=CV$1,BANCO10[[#This Row],[STATUS DA ETAPA]],"")</calculatedColumnFormula>
    </tableColumn>
    <tableColumn id="41" xr3:uid="{95422B51-6F20-42A8-8869-B53F5E1995E7}" name="ETAPA 3 - ASSESSORIA MANUFATURA ENXUTA - Implementação do Lean Manufacturing na Linha de_x000a_Montagem no 01" dataDxfId="32" totalsRowDxfId="33">
      <calculatedColumnFormula>IF(BANCO10[[#This Row],[SOLUÇÃO]]=CW$1,BANCO10[[#This Row],[STATUS DA ETAPA]],"")</calculatedColumnFormula>
    </tableColumn>
    <tableColumn id="42" xr3:uid="{2F37EB30-0FAE-45E3-9E9F-4D028FBBA895}" name="ETAPA 3 - ORGANIZAÇÃO E CONTROLE DE ESTOQUE - Implementar novas ações e aprimorar relações entre as_x000a_atividades de Estoque e Almoxarifado" dataDxfId="30" totalsRowDxfId="31">
      <calculatedColumnFormula>IF(BANCO10[[#This Row],[SOLUÇÃO]]=CX$1,BANCO10[[#This Row],[STATUS DA ETAPA]],"")</calculatedColumnFormula>
    </tableColumn>
    <tableColumn id="92" xr3:uid="{58CFA47F-A26E-4ECF-801B-6E2B69D37BF0}" name="ETAPA 3 - ORGANIZAÇÃO E CONTROLE DE ESTOQUE" dataDxfId="28" totalsRowDxfId="29">
      <calculatedColumnFormula>IF(BANCO10[[#This Row],[SOLUÇÃO]]=CY$1,BANCO10[[#This Row],[STATUS DA ETAPA]],"")</calculatedColumnFormula>
    </tableColumn>
    <tableColumn id="91" xr3:uid="{8D88FB8C-60ED-489D-BAFD-DF012BC1FDFB}" name="ETAPA 3 - LEAN OFFICE" dataDxfId="26" totalsRowDxfId="27">
      <calculatedColumnFormula>IF(BANCO10[[#This Row],[SOLUÇÃO]]=CZ$1,BANCO10[[#This Row],[STATUS DA ETAPA]],"")</calculatedColumnFormula>
    </tableColumn>
    <tableColumn id="90" xr3:uid="{39AB0D1E-E527-44EB-91F9-2DE9F84E9A1B}" name="ETAPA 3 - ASSESSORIA EM DESENVOLVIMENTO DE LIDERANÇAS" dataDxfId="24" totalsRowDxfId="25">
      <calculatedColumnFormula>IF(BANCO10[[#This Row],[SOLUÇÃO]]=DA$1,BANCO10[[#This Row],[STATUS DA ETAPA]],"")</calculatedColumnFormula>
    </tableColumn>
    <tableColumn id="89" xr3:uid="{9729BB95-6DBF-4033-B505-D7F75A92DA8C}" name="ETAPA 3 - GESTÃO DE PROCESSOS" dataDxfId="22" totalsRowDxfId="23">
      <calculatedColumnFormula>IF(BANCO10[[#This Row],[SOLUÇÃO]]=DB$1,BANCO10[[#This Row],[STATUS DA ETAPA]],"")</calculatedColumnFormula>
    </tableColumn>
    <tableColumn id="88" xr3:uid="{D930B507-5AD1-48AD-9443-DB87178A2C63}" name="ETAPA 3 - MELHORIA DE LAYOUT PRODUTIVO" dataDxfId="20" totalsRowDxfId="21">
      <calculatedColumnFormula>IF(BANCO10[[#This Row],[SOLUÇÃO]]=DC$1,BANCO10[[#This Row],[STATUS DA ETAPA]],"")</calculatedColumnFormula>
    </tableColumn>
    <tableColumn id="87" xr3:uid="{C714502E-1818-4D78-8FCF-9328FB94D358}" name="ETAPA 3 - LOGISTICA 360" dataDxfId="18" totalsRowDxfId="19">
      <calculatedColumnFormula>IF(BANCO10[[#This Row],[SOLUÇÃO]]=DD$1,BANCO10[[#This Row],[STATUS DA ETAPA]],"")</calculatedColumnFormula>
    </tableColumn>
    <tableColumn id="86" xr3:uid="{83684516-0EF0-46F0-ACF4-285319554ED2}" name="ETAPA 3 - DIVERSOS" dataDxfId="16" totalsRowDxfId="17">
      <calculatedColumnFormula>IF(BANCO10[[#This Row],[SOLUÇÃO]]=DE$1,BANCO10[[#This Row],[STATUS DA ETAPA]],"")</calculatedColumnFormula>
    </tableColumn>
    <tableColumn id="85" xr3:uid="{EF368C8C-A5AD-4190-861F-EF8AE198C444}" name="ETAPA 4 - PLANEJAMENTO ESTRATÉGICO TECNOLÓGICO" dataDxfId="14" totalsRowDxfId="15">
      <calculatedColumnFormula>IF(BANCO10[[#This Row],[SOLUÇÃO]]=DF$1,BANCO10[[#This Row],[STATUS DA ETAPA]],"")</calculatedColumnFormula>
    </tableColumn>
    <tableColumn id="84" xr3:uid="{139064B1-9374-418D-A6B6-6BFF3425FE0E}" name="CONTROLE E MELHORIA DE PROCESSOS" dataDxfId="12" totalsRowDxfId="13">
      <calculatedColumnFormula>IF(BANCO10[[#This Row],[SOLUÇÃO]]=DG$1,BANCO10[[#This Row],[STATUS DA ETAPA]],"")</calculatedColumnFormula>
    </tableColumn>
    <tableColumn id="83" xr3:uid="{C3896955-AA93-46F9-8A3C-502DE143C51B}" name="MAPEAMENTO DE PROCESSOS" dataDxfId="10" totalsRowDxfId="11">
      <calculatedColumnFormula>IF(BANCO10[[#This Row],[SOLUÇÃO]]=DH$1,BANCO10[[#This Row],[STATUS DA ETAPA]],"")</calculatedColumnFormula>
    </tableColumn>
    <tableColumn id="82" xr3:uid="{508D7FA9-4C2B-47BD-81F0-9D0FE635C71E}" name="DESENVOLVIMENTO DE LIDERANÇA" dataDxfId="8" totalsRowDxfId="9">
      <calculatedColumnFormula>IF(BANCO10[[#This Row],[SOLUÇÃO]]=DI$1,BANCO10[[#This Row],[STATUS DA ETAPA]],"")</calculatedColumnFormula>
    </tableColumn>
    <tableColumn id="81" xr3:uid="{26BC92EF-17B8-4919-925A-FBF4FC8A69C6}" name="SIPAT - PALESTRAS" dataDxfId="6" totalsRowDxfId="7">
      <calculatedColumnFormula>IF(BANCO10[[#This Row],[SOLUÇÃO]]=DJ$1,BANCO10[[#This Row],[STATUS DA ETAPA]],"")</calculatedColumnFormula>
    </tableColumn>
    <tableColumn id="80" xr3:uid="{6EA83A65-C598-4C37-8129-8A98227E18D1}" name="DIAGNÓSTICO - MELHORIA DE PROCESSO RESSARCIDO" dataDxfId="4" totalsRowDxfId="5">
      <calculatedColumnFormula>IF(BANCO10[[#This Row],[SOLUÇÃO]]=DK$1,BANCO10[[#This Row],[STATUS DA ETAPA]],"")</calculatedColumnFormula>
    </tableColumn>
    <tableColumn id="79" xr3:uid="{4F1825BC-4C35-4DBC-BC0E-C42BF38A940B}" name="MANUFATURA ENXUTA: Consolidação das ações de Lean Manufacturing na inha de montagem 02" dataDxfId="2" totalsRowDxfId="3">
      <calculatedColumnFormula>IF(BANCO10[[#This Row],[SOLUÇÃO]]=DL$1,BANCO10[[#This Row],[STATUS DA ETAPA]],"")</calculatedColumnFormula>
    </tableColumn>
    <tableColumn id="50" xr3:uid="{47F1B0F1-B092-4B12-9231-BA56FBCFE96B}" name="ORGANIZAÇÃO E CONTROLE DE ESTOQUE: Consolidação das ações de Gestão de Estoques e Almoxarifado   Workshops" dataDxfId="0" totalsRowDxfId="1">
      <calculatedColumnFormula>IF(BANCO10[[#This Row],[SOLUÇÃO]]=DM$1,BANCO10[[#This Row],[STATUS DA ETAPA]],"")</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L65" dT="2024-01-30T12:05:24.26" personId="{75563D13-ABC1-47FD-B5C4-F17552E919A3}" id="{9E2F733A-AE2E-4526-8AC4-F51057DCEA41}">
    <text>Falha na geração da venda</text>
  </threadedComment>
  <threadedComment ref="D71" dT="2024-12-17T19:08:44.19" personId="{75563D13-ABC1-47FD-B5C4-F17552E919A3}" id="{203CD770-AB3B-40AC-AC73-DA433A6E2A29}">
    <text>relatório final excedido, alterar, subir e encerrar</text>
  </threadedComment>
  <threadedComment ref="D300" dT="2024-08-09T18:25:53.40" personId="{75563D13-ABC1-47FD-B5C4-F17552E919A3}" id="{79F020EF-44DD-4B1B-B58D-931C56174154}">
    <text>Não estava no relatório</text>
  </threadedComment>
  <threadedComment ref="D301" dT="2024-08-09T18:25:53.40" personId="{75563D13-ABC1-47FD-B5C4-F17552E919A3}" id="{1B04F49A-DAFB-4F22-9144-1C9D69B03CCC}">
    <text>Não estava no relatório</text>
  </threadedComment>
  <threadedComment ref="D310" dT="2024-09-26T12:43:48.90" personId="{75563D13-ABC1-47FD-B5C4-F17552E919A3}" id="{6CB74E02-D844-4E3B-8A34-58A665B86DB9}">
    <text>Segundo Fábio a empresa não apresentou os dados solicitados para a elaboração do T0</text>
  </threadedComment>
  <threadedComment ref="CL349" dT="2024-01-30T13:38:52.91" personId="{75563D13-ABC1-47FD-B5C4-F17552E919A3}" id="{20EE9348-5583-4F5B-9EE4-64758B78A973}">
    <text>Dar aceite após nova confirmação</text>
  </threadedComment>
  <threadedComment ref="D401" dT="2024-05-24T14:22:03.47" personId="{75563D13-ABC1-47FD-B5C4-F17552E919A3}" id="{C002ABBE-8A08-42C0-8002-1227A22A3D61}">
    <text>Era do Fábio, alterar na GRM</text>
  </threadedComment>
  <threadedComment ref="D430" dT="2025-08-20T14:50:40.18" personId="{75563D13-ABC1-47FD-B5C4-F17552E919A3}" id="{36A2BFA3-3264-4046-8E37-CE0A2D19A492}">
    <text>Alterou razão social - rever todo processo</text>
  </threadedComment>
  <threadedComment ref="D486" dT="2024-04-26T14:57:50.82" personId="{75563D13-ABC1-47FD-B5C4-F17552E919A3}" id="{2046C910-F0EC-4527-BAE7-9105364F7EDA}">
    <text>Empresa possui outros CNPJ</text>
  </threadedComment>
  <threadedComment ref="CL586" dT="2024-01-30T13:38:36.11" personId="{75563D13-ABC1-47FD-B5C4-F17552E919A3}" id="{80ED4B3A-276D-4EAB-986A-B24059D3C63D}">
    <text>Dar aceite após nova confirmação</text>
  </threadedComment>
  <threadedComment ref="F733" dT="2025-06-13T18:23:46.52" personId="{75563D13-ABC1-47FD-B5C4-F17552E919A3}" id="{F8F11A74-ABA2-45F4-A93A-1F8B3B98EAE3}">
    <text>Este atendimento está na gestão do ER Centro</text>
  </threadedComment>
  <threadedComment ref="D736" dT="2024-03-15T11:53:48.72" personId="{75563D13-ABC1-47FD-B5C4-F17552E919A3}" id="{4D30F70E-BF28-4E34-A7B9-093651C1BB87}">
    <text>T0 para demanda fora da Jornada</text>
  </threadedComment>
  <threadedComment ref="F756" dT="2025-06-13T18:25:41.50" personId="{75563D13-ABC1-47FD-B5C4-F17552E919A3}" id="{D2F7CBF8-0ABF-4C65-999E-6F2BCBA03067}">
    <text>Este atendimento está sob a gestão do ER Centro</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8C7B-F42B-42D6-BB3C-48CF9B8D9313}">
  <sheetPr>
    <tabColor rgb="FF0000FF"/>
  </sheetPr>
  <dimension ref="A1:MA2941"/>
  <sheetViews>
    <sheetView showGridLines="0" tabSelected="1" zoomScale="145" zoomScaleNormal="145" workbookViewId="0">
      <pane xSplit="4" topLeftCell="AG1" activePane="topRight" state="frozen"/>
      <selection activeCell="A2" sqref="A2"/>
      <selection pane="topRight" activeCell="J5" sqref="J5"/>
    </sheetView>
  </sheetViews>
  <sheetFormatPr defaultColWidth="9.1796875" defaultRowHeight="14.5" x14ac:dyDescent="0.35"/>
  <cols>
    <col min="1" max="1" width="9.54296875" style="274" customWidth="1"/>
    <col min="2" max="2" width="10.54296875" style="275" customWidth="1"/>
    <col min="3" max="3" width="14.81640625" style="274" customWidth="1"/>
    <col min="4" max="4" width="23" style="218" customWidth="1"/>
    <col min="5" max="5" width="5.81640625" style="276" customWidth="1"/>
    <col min="6" max="6" width="11.26953125" style="277" customWidth="1"/>
    <col min="7" max="7" width="7.81640625" style="191" customWidth="1"/>
    <col min="8" max="8" width="6.453125" style="191" customWidth="1"/>
    <col min="9" max="9" width="18.7265625" style="191" customWidth="1"/>
    <col min="10" max="10" width="9.1796875" style="191" customWidth="1"/>
    <col min="11" max="11" width="8.7265625" style="278" customWidth="1"/>
    <col min="12" max="12" width="9.1796875" style="279" customWidth="1"/>
    <col min="13" max="13" width="9.1796875" style="280" customWidth="1"/>
    <col min="14" max="14" width="7.81640625" style="279" customWidth="1"/>
    <col min="15" max="15" width="31.81640625" style="226" customWidth="1"/>
    <col min="16" max="16" width="7.54296875" style="281" customWidth="1"/>
    <col min="17" max="17" width="7.81640625" style="226" customWidth="1"/>
    <col min="18" max="18" width="5.54296875" style="282" customWidth="1"/>
    <col min="19" max="19" width="12.453125" style="282" customWidth="1"/>
    <col min="20" max="20" width="5.54296875" style="282" customWidth="1"/>
    <col min="21" max="21" width="9.26953125" style="282" customWidth="1"/>
    <col min="22" max="22" width="5.54296875" style="282" customWidth="1"/>
    <col min="23" max="23" width="9.7265625" style="282" customWidth="1"/>
    <col min="24" max="24" width="5.54296875" style="282" customWidth="1"/>
    <col min="25" max="25" width="10.26953125" style="282" customWidth="1"/>
    <col min="26" max="29" width="9.1796875" style="282" customWidth="1"/>
    <col min="30" max="30" width="3.81640625" style="282" customWidth="1"/>
    <col min="31" max="31" width="10.54296875" style="282" customWidth="1"/>
    <col min="32" max="32" width="3.81640625" style="282" customWidth="1"/>
    <col min="33" max="33" width="10.7265625" style="282" customWidth="1"/>
    <col min="34" max="34" width="3.7265625" style="282" customWidth="1"/>
    <col min="35" max="35" width="12.453125" style="282" customWidth="1"/>
    <col min="36" max="36" width="4.26953125" style="282" customWidth="1"/>
    <col min="37" max="37" width="11" style="282" customWidth="1"/>
    <col min="38" max="38" width="5.1796875" style="282" customWidth="1"/>
    <col min="39" max="39" width="9.1796875" style="283" customWidth="1"/>
    <col min="40" max="40" width="5" style="282" customWidth="1"/>
    <col min="41" max="41" width="9.1796875" style="282" customWidth="1"/>
    <col min="42" max="42" width="5.453125" style="282" customWidth="1"/>
    <col min="43" max="43" width="9.1796875" style="282" customWidth="1"/>
    <col min="44" max="44" width="5.453125" style="282" customWidth="1"/>
    <col min="45" max="49" width="9.1796875" style="282" customWidth="1"/>
    <col min="50" max="51" width="9.1796875" style="274" customWidth="1"/>
    <col min="52" max="52" width="9.1796875" style="284" customWidth="1"/>
    <col min="53" max="53" width="9.1796875" style="285" customWidth="1"/>
    <col min="54" max="54" width="10.81640625" style="286" customWidth="1"/>
    <col min="55" max="56" width="9.1796875" style="287" customWidth="1"/>
    <col min="57" max="57" width="11.54296875" style="81" customWidth="1"/>
    <col min="58" max="58" width="9.7265625" style="81" customWidth="1"/>
    <col min="59" max="59" width="9.453125" style="81" customWidth="1"/>
    <col min="60" max="60" width="12" style="81" customWidth="1"/>
    <col min="61" max="61" width="4.81640625" style="288" customWidth="1"/>
    <col min="62" max="62" width="11.54296875" style="81" customWidth="1"/>
    <col min="63" max="63" width="4.26953125" style="81" customWidth="1"/>
    <col min="64" max="64" width="11.54296875" style="81" customWidth="1"/>
    <col min="65" max="65" width="4.453125" style="81" customWidth="1"/>
    <col min="66" max="66" width="11.54296875" style="81" customWidth="1"/>
    <col min="67" max="67" width="6.453125" style="54" customWidth="1"/>
    <col min="68" max="68" width="9.1796875" style="289" customWidth="1"/>
    <col min="69" max="69" width="6.81640625" style="290" customWidth="1"/>
    <col min="70" max="70" width="9.1796875" style="289" customWidth="1"/>
    <col min="71" max="71" width="14.26953125" style="291" customWidth="1"/>
    <col min="72" max="72" width="27.7265625" style="146" customWidth="1"/>
    <col min="73" max="75" width="9.453125" style="146" customWidth="1"/>
    <col min="76" max="78" width="11.26953125" style="146" customWidth="1"/>
    <col min="79" max="79" width="12.81640625" style="146" customWidth="1"/>
    <col min="80" max="80" width="9.7265625" style="146" customWidth="1"/>
    <col min="81" max="81" width="11.7265625" style="292" customWidth="1"/>
    <col min="82" max="82" width="9" style="293" customWidth="1"/>
    <col min="83" max="83" width="11.54296875" style="293" customWidth="1"/>
    <col min="84" max="84" width="11.1796875" style="293" customWidth="1"/>
    <col min="85" max="85" width="14.1796875" style="230" customWidth="1"/>
    <col min="86" max="86" width="11.81640625" style="230" customWidth="1"/>
    <col min="87" max="87" width="8.26953125" style="230" customWidth="1"/>
    <col min="88" max="88" width="95.1796875" style="294" customWidth="1"/>
    <col min="89" max="90" width="9.1796875" style="230" customWidth="1"/>
    <col min="91" max="117" width="5" style="230" customWidth="1"/>
    <col min="118" max="118" width="9.1796875" style="218" customWidth="1"/>
    <col min="119" max="119" width="9.1796875" style="218" bestFit="1" customWidth="1"/>
    <col min="120" max="120" width="9.1796875" style="218" customWidth="1"/>
    <col min="121" max="16384" width="9.1796875" style="218"/>
  </cols>
  <sheetData>
    <row r="1" spans="1:120" s="36" customFormat="1" ht="53.25" customHeight="1" x14ac:dyDescent="0.35">
      <c r="A1" s="1" t="s">
        <v>0</v>
      </c>
      <c r="B1" s="2" t="s">
        <v>1</v>
      </c>
      <c r="C1" s="2" t="s">
        <v>2</v>
      </c>
      <c r="D1" s="3" t="s">
        <v>3</v>
      </c>
      <c r="E1" s="2" t="s">
        <v>4</v>
      </c>
      <c r="F1" s="2" t="s">
        <v>5</v>
      </c>
      <c r="G1" s="2" t="s">
        <v>6</v>
      </c>
      <c r="H1" s="2" t="s">
        <v>7</v>
      </c>
      <c r="I1" s="2" t="s">
        <v>8</v>
      </c>
      <c r="J1" s="4" t="s">
        <v>9</v>
      </c>
      <c r="K1" s="2" t="s">
        <v>10</v>
      </c>
      <c r="L1" s="2" t="s">
        <v>11</v>
      </c>
      <c r="M1" s="5" t="s">
        <v>12</v>
      </c>
      <c r="N1" s="5" t="s">
        <v>13</v>
      </c>
      <c r="O1" s="4" t="s">
        <v>14</v>
      </c>
      <c r="P1" s="4" t="s">
        <v>15</v>
      </c>
      <c r="Q1" s="4" t="s">
        <v>16</v>
      </c>
      <c r="R1" s="6" t="s">
        <v>17</v>
      </c>
      <c r="S1" s="7" t="s">
        <v>18</v>
      </c>
      <c r="T1" s="6" t="s">
        <v>19</v>
      </c>
      <c r="U1" s="7" t="s">
        <v>20</v>
      </c>
      <c r="V1" s="6" t="s">
        <v>21</v>
      </c>
      <c r="W1" s="7" t="s">
        <v>22</v>
      </c>
      <c r="X1" s="6" t="s">
        <v>23</v>
      </c>
      <c r="Y1" s="8" t="s">
        <v>24</v>
      </c>
      <c r="Z1" s="9" t="s">
        <v>25</v>
      </c>
      <c r="AA1" s="10" t="s">
        <v>26</v>
      </c>
      <c r="AB1" s="10" t="s">
        <v>27</v>
      </c>
      <c r="AC1" s="11" t="s">
        <v>28</v>
      </c>
      <c r="AD1" s="9" t="s">
        <v>29</v>
      </c>
      <c r="AE1" s="11" t="s">
        <v>30</v>
      </c>
      <c r="AF1" s="12" t="s">
        <v>31</v>
      </c>
      <c r="AG1" s="13" t="s">
        <v>32</v>
      </c>
      <c r="AH1" s="14" t="s">
        <v>33</v>
      </c>
      <c r="AI1" s="15" t="s">
        <v>34</v>
      </c>
      <c r="AJ1" s="16" t="s">
        <v>35</v>
      </c>
      <c r="AK1" s="8" t="s">
        <v>36</v>
      </c>
      <c r="AL1" s="12" t="s">
        <v>37</v>
      </c>
      <c r="AM1" s="13" t="s">
        <v>38</v>
      </c>
      <c r="AN1" s="12" t="s">
        <v>39</v>
      </c>
      <c r="AO1" s="13" t="s">
        <v>40</v>
      </c>
      <c r="AP1" s="12" t="s">
        <v>41</v>
      </c>
      <c r="AQ1" s="13" t="s">
        <v>42</v>
      </c>
      <c r="AR1" s="12" t="s">
        <v>43</v>
      </c>
      <c r="AS1" s="13" t="s">
        <v>44</v>
      </c>
      <c r="AT1" s="17" t="s">
        <v>45</v>
      </c>
      <c r="AU1" s="18" t="s">
        <v>46</v>
      </c>
      <c r="AV1" s="19" t="s">
        <v>47</v>
      </c>
      <c r="AW1" s="19" t="s">
        <v>48</v>
      </c>
      <c r="AX1" s="19" t="s">
        <v>49</v>
      </c>
      <c r="AY1" s="2" t="s">
        <v>50</v>
      </c>
      <c r="AZ1" s="20" t="s">
        <v>51</v>
      </c>
      <c r="BA1" s="2" t="s">
        <v>52</v>
      </c>
      <c r="BB1" s="21" t="s">
        <v>53</v>
      </c>
      <c r="BC1" s="22" t="s">
        <v>54</v>
      </c>
      <c r="BD1" s="22" t="s">
        <v>55</v>
      </c>
      <c r="BE1" s="23" t="s">
        <v>56</v>
      </c>
      <c r="BF1" s="23" t="s">
        <v>57</v>
      </c>
      <c r="BG1" s="23" t="s">
        <v>58</v>
      </c>
      <c r="BH1" s="24" t="s">
        <v>59</v>
      </c>
      <c r="BI1" s="25" t="s">
        <v>60</v>
      </c>
      <c r="BJ1" s="11" t="s">
        <v>61</v>
      </c>
      <c r="BK1" s="26" t="s">
        <v>62</v>
      </c>
      <c r="BL1" s="27" t="s">
        <v>63</v>
      </c>
      <c r="BM1" s="26" t="s">
        <v>64</v>
      </c>
      <c r="BN1" s="26" t="s">
        <v>65</v>
      </c>
      <c r="BO1" s="28" t="s">
        <v>66</v>
      </c>
      <c r="BP1" s="8" t="s">
        <v>67</v>
      </c>
      <c r="BQ1" s="28" t="s">
        <v>68</v>
      </c>
      <c r="BR1" s="8" t="s">
        <v>69</v>
      </c>
      <c r="BS1" s="8" t="s">
        <v>70</v>
      </c>
      <c r="BT1" s="29" t="s">
        <v>71</v>
      </c>
      <c r="BU1" s="30" t="s">
        <v>72</v>
      </c>
      <c r="BV1" s="30" t="s">
        <v>73</v>
      </c>
      <c r="BW1" s="30" t="s">
        <v>74</v>
      </c>
      <c r="BX1" s="30" t="s">
        <v>75</v>
      </c>
      <c r="BY1" s="30" t="s">
        <v>76</v>
      </c>
      <c r="BZ1" s="30" t="s">
        <v>77</v>
      </c>
      <c r="CA1" s="30" t="s">
        <v>78</v>
      </c>
      <c r="CB1" s="30" t="s">
        <v>79</v>
      </c>
      <c r="CC1" s="31" t="s">
        <v>80</v>
      </c>
      <c r="CD1" s="32" t="s">
        <v>81</v>
      </c>
      <c r="CE1" s="32" t="s">
        <v>82</v>
      </c>
      <c r="CF1" s="32" t="s">
        <v>83</v>
      </c>
      <c r="CG1" s="32" t="s">
        <v>84</v>
      </c>
      <c r="CH1" s="33" t="s">
        <v>85</v>
      </c>
      <c r="CI1" s="33" t="s">
        <v>86</v>
      </c>
      <c r="CJ1" s="34" t="s">
        <v>87</v>
      </c>
      <c r="CK1" s="33" t="s">
        <v>88</v>
      </c>
      <c r="CL1" s="33" t="s">
        <v>89</v>
      </c>
      <c r="CM1" s="35" t="s">
        <v>90</v>
      </c>
      <c r="CN1" s="35" t="s">
        <v>91</v>
      </c>
      <c r="CO1" s="35" t="s">
        <v>92</v>
      </c>
      <c r="CP1" s="35" t="s">
        <v>93</v>
      </c>
      <c r="CQ1" s="35" t="s">
        <v>94</v>
      </c>
      <c r="CR1" s="35" t="s">
        <v>95</v>
      </c>
      <c r="CS1" s="35" t="s">
        <v>96</v>
      </c>
      <c r="CT1" s="35" t="s">
        <v>97</v>
      </c>
      <c r="CU1" s="35" t="s">
        <v>98</v>
      </c>
      <c r="CV1" s="35" t="s">
        <v>99</v>
      </c>
      <c r="CW1" s="35" t="s">
        <v>100</v>
      </c>
      <c r="CX1" s="35" t="s">
        <v>101</v>
      </c>
      <c r="CY1" s="35" t="s">
        <v>102</v>
      </c>
      <c r="CZ1" s="35" t="s">
        <v>103</v>
      </c>
      <c r="DA1" s="35" t="s">
        <v>104</v>
      </c>
      <c r="DB1" s="35" t="s">
        <v>105</v>
      </c>
      <c r="DC1" s="35" t="s">
        <v>106</v>
      </c>
      <c r="DD1" s="35" t="s">
        <v>107</v>
      </c>
      <c r="DE1" s="35" t="s">
        <v>108</v>
      </c>
      <c r="DF1" s="35" t="s">
        <v>109</v>
      </c>
      <c r="DG1" s="35" t="s">
        <v>110</v>
      </c>
      <c r="DH1" s="35" t="s">
        <v>111</v>
      </c>
      <c r="DI1" s="35" t="s">
        <v>112</v>
      </c>
      <c r="DJ1" s="35" t="s">
        <v>113</v>
      </c>
      <c r="DK1" s="35" t="s">
        <v>114</v>
      </c>
      <c r="DL1" s="35" t="s">
        <v>115</v>
      </c>
      <c r="DM1" s="35" t="s">
        <v>116</v>
      </c>
      <c r="DN1" s="33" t="s">
        <v>117</v>
      </c>
      <c r="DP1" s="37">
        <v>45807</v>
      </c>
    </row>
    <row r="2" spans="1:120" s="65" customFormat="1" x14ac:dyDescent="0.35">
      <c r="A2" s="38" t="s">
        <v>118</v>
      </c>
      <c r="B2" s="39" t="s">
        <v>119</v>
      </c>
      <c r="C2" s="40" t="str">
        <f>IFERROR(VLOOKUP(BANCO10[[#This Row],[EMPRESA]],[1]!DADOS[#Data],2,FALSE),"")</f>
        <v>50.483.950/0001-92</v>
      </c>
      <c r="D2" s="41" t="s">
        <v>120</v>
      </c>
      <c r="E2" s="42" t="str">
        <f>IFERROR(VLOOKUP(BANCO10[[#This Row],[EMPRESA]],[1]!DADOS[#Data],5,FALSE),"")</f>
        <v>ME</v>
      </c>
      <c r="F2" s="40" t="str">
        <f>IFERROR(IF(VLOOKUP(BANCO10[[#This Row],[EMPRESA]],[1]!DADOS[#Data],6,0)="","",(VLOOKUP(BANCO10[[#This Row],[EMPRESA]],[1]!DADOS[#Data],6,0))),"")</f>
        <v>CAPITAL LESTE 2</v>
      </c>
      <c r="G2" s="40"/>
      <c r="H2" s="43" t="s">
        <v>121</v>
      </c>
      <c r="I2" s="43" t="s">
        <v>122</v>
      </c>
      <c r="J2" s="43" t="s">
        <v>123</v>
      </c>
      <c r="K2" s="42" t="s">
        <v>124</v>
      </c>
      <c r="L2" s="44" t="s">
        <v>123</v>
      </c>
      <c r="M2" s="44">
        <v>107</v>
      </c>
      <c r="N2" s="44">
        <v>103</v>
      </c>
      <c r="O2" s="42" t="s">
        <v>90</v>
      </c>
      <c r="P2" s="42">
        <v>4</v>
      </c>
      <c r="Q2" s="42" t="s">
        <v>125</v>
      </c>
      <c r="R2" s="45" t="s">
        <v>123</v>
      </c>
      <c r="S2" s="45"/>
      <c r="T2" s="45" t="s">
        <v>123</v>
      </c>
      <c r="U2" s="45"/>
      <c r="V2" s="45" t="s">
        <v>123</v>
      </c>
      <c r="W2" s="45"/>
      <c r="X2" s="45" t="s">
        <v>123</v>
      </c>
      <c r="Y2" s="45"/>
      <c r="Z2" s="46" t="s">
        <v>123</v>
      </c>
      <c r="AA2" s="47"/>
      <c r="AB2" s="46" t="s">
        <v>123</v>
      </c>
      <c r="AC2" s="48"/>
      <c r="AD2" s="46" t="s">
        <v>123</v>
      </c>
      <c r="AE2" s="48"/>
      <c r="AF2" s="45" t="s">
        <v>123</v>
      </c>
      <c r="AG2" s="45"/>
      <c r="AH2" s="45" t="s">
        <v>126</v>
      </c>
      <c r="AI2" s="45"/>
      <c r="AJ2" s="45" t="s">
        <v>123</v>
      </c>
      <c r="AK2" s="45"/>
      <c r="AL2" s="45" t="s">
        <v>123</v>
      </c>
      <c r="AM2" s="45"/>
      <c r="AN2" s="45" t="s">
        <v>123</v>
      </c>
      <c r="AO2" s="45"/>
      <c r="AP2" s="45" t="s">
        <v>123</v>
      </c>
      <c r="AQ2" s="45"/>
      <c r="AR2" s="45" t="s">
        <v>123</v>
      </c>
      <c r="AS2" s="45"/>
      <c r="AT2" s="49">
        <v>45963</v>
      </c>
      <c r="AU2" s="50">
        <v>45963</v>
      </c>
      <c r="AV2" s="51" t="s">
        <v>123</v>
      </c>
      <c r="AW2" s="51" t="s">
        <v>123</v>
      </c>
      <c r="AX2" s="51" t="s">
        <v>123</v>
      </c>
      <c r="AY2" s="52" t="s">
        <v>123</v>
      </c>
      <c r="AZ2" s="53">
        <v>0</v>
      </c>
      <c r="BA2" s="52" t="s">
        <v>123</v>
      </c>
      <c r="BB2" s="54" t="s">
        <v>123</v>
      </c>
      <c r="BC2" s="52" t="s">
        <v>123</v>
      </c>
      <c r="BD2" s="52" t="s">
        <v>123</v>
      </c>
      <c r="BE2" s="55" t="s">
        <v>123</v>
      </c>
      <c r="BF2" s="55" t="s">
        <v>123</v>
      </c>
      <c r="BG2" s="55" t="s">
        <v>123</v>
      </c>
      <c r="BH2" s="55" t="s">
        <v>123</v>
      </c>
      <c r="BI2" s="56" t="s">
        <v>123</v>
      </c>
      <c r="BJ2" s="57"/>
      <c r="BK2" s="58" t="s">
        <v>123</v>
      </c>
      <c r="BL2" s="59"/>
      <c r="BM2" s="58" t="s">
        <v>123</v>
      </c>
      <c r="BN2" s="59"/>
      <c r="BO2" s="58" t="s">
        <v>123</v>
      </c>
      <c r="BP2" s="59"/>
      <c r="BQ2" s="58" t="s">
        <v>123</v>
      </c>
      <c r="BR2" s="59"/>
      <c r="BS2" s="60" t="s">
        <v>127</v>
      </c>
      <c r="BT2" s="38" t="s">
        <v>128</v>
      </c>
      <c r="BU2" s="61"/>
      <c r="BV2" s="61"/>
      <c r="BW2" s="61"/>
      <c r="BX2" s="61"/>
      <c r="BY2" s="62"/>
      <c r="BZ2" s="61"/>
      <c r="CA2" s="61" t="s">
        <v>129</v>
      </c>
      <c r="CB2" s="61" t="s">
        <v>129</v>
      </c>
      <c r="CC2" s="61" t="s">
        <v>129</v>
      </c>
      <c r="CD2" s="61" t="s">
        <v>129</v>
      </c>
      <c r="CE2" s="61" t="s">
        <v>129</v>
      </c>
      <c r="CF2" s="61" t="s">
        <v>129</v>
      </c>
      <c r="CG2" s="61" t="s">
        <v>129</v>
      </c>
      <c r="CH2" s="63">
        <f>YEAR(BANCO10[[#This Row],[DATA INÍCIO]])</f>
        <v>2025</v>
      </c>
      <c r="CI2" s="63">
        <f>MONTH(BANCO10[[#This Row],[DATA INÍCIO]])</f>
        <v>11</v>
      </c>
      <c r="CJ2" s="64" t="str">
        <f t="shared" ref="CJ2:CJ65" si="0">CONCATENATE(D2,C2)</f>
        <v xml:space="preserve">
ATTITUDE LIFE CONFECCOES LTDA50.483.950/0001-92</v>
      </c>
      <c r="CK2" s="63"/>
      <c r="CL2" s="42" t="s">
        <v>130</v>
      </c>
      <c r="CM2" s="42" t="str">
        <f>IF(BANCO10[[#This Row],[SOLUÇÃO]]=CM$1,BANCO10[[#This Row],[STATUS DA ETAPA]],"")</f>
        <v>CANCELADO</v>
      </c>
      <c r="CN2" s="42" t="str">
        <f>IF(BANCO10[[#This Row],[SOLUÇÃO]]=CN$1,BANCO10[[#This Row],[STATUS DA ETAPA]],"")</f>
        <v/>
      </c>
      <c r="CO2" s="42" t="str">
        <f>IF(BANCO10[[#This Row],[SOLUÇÃO]]=CO$1,BANCO10[[#This Row],[STATUS DA ETAPA]],"")</f>
        <v/>
      </c>
      <c r="CP2" s="42" t="str">
        <f>IF(BANCO10[[#This Row],[SOLUÇÃO]]=CP$1,BANCO10[[#This Row],[STATUS DA ETAPA]],"")</f>
        <v/>
      </c>
      <c r="CQ2" s="42" t="str">
        <f>IF(BANCO10[[#This Row],[SOLUÇÃO]]=CQ$1,BANCO10[[#This Row],[STATUS DA ETAPA]],"")</f>
        <v/>
      </c>
      <c r="CR2" s="42" t="str">
        <f>IF(BANCO10[[#This Row],[SOLUÇÃO]]=CR$1,BANCO10[[#This Row],[STATUS DA ETAPA]],"")</f>
        <v/>
      </c>
      <c r="CS2" s="42" t="str">
        <f>IF(BANCO10[[#This Row],[SOLUÇÃO]]=CS$1,BANCO10[[#This Row],[STATUS DA ETAPA]],"")</f>
        <v/>
      </c>
      <c r="CT2" s="42" t="str">
        <f>IF(BANCO10[[#This Row],[SOLUÇÃO]]=CT$1,BANCO10[[#This Row],[STATUS DA ETAPA]],"")</f>
        <v/>
      </c>
      <c r="CU2" s="42" t="str">
        <f>IF(BANCO10[[#This Row],[SOLUÇÃO]]=CU$1,BANCO10[[#This Row],[STATUS DA ETAPA]],"")</f>
        <v/>
      </c>
      <c r="CV2" s="42" t="str">
        <f>IF(BANCO10[[#This Row],[SOLUÇÃO]]=CV$1,BANCO10[[#This Row],[STATUS DA ETAPA]],"")</f>
        <v/>
      </c>
      <c r="CW2" s="42" t="str">
        <f>IF(BANCO10[[#This Row],[SOLUÇÃO]]=CW$1,BANCO10[[#This Row],[STATUS DA ETAPA]],"")</f>
        <v/>
      </c>
      <c r="CX2" s="42" t="str">
        <f>IF(BANCO10[[#This Row],[SOLUÇÃO]]=CX$1,BANCO10[[#This Row],[STATUS DA ETAPA]],"")</f>
        <v/>
      </c>
      <c r="CY2" s="42" t="str">
        <f>IF(BANCO10[[#This Row],[SOLUÇÃO]]=CY$1,BANCO10[[#This Row],[STATUS DA ETAPA]],"")</f>
        <v/>
      </c>
      <c r="CZ2" s="42" t="str">
        <f>IF(BANCO10[[#This Row],[SOLUÇÃO]]=CZ$1,BANCO10[[#This Row],[STATUS DA ETAPA]],"")</f>
        <v/>
      </c>
      <c r="DA2" s="42" t="str">
        <f>IF(BANCO10[[#This Row],[SOLUÇÃO]]=DA$1,BANCO10[[#This Row],[STATUS DA ETAPA]],"")</f>
        <v/>
      </c>
      <c r="DB2" s="42" t="str">
        <f>IF(BANCO10[[#This Row],[SOLUÇÃO]]=DB$1,BANCO10[[#This Row],[STATUS DA ETAPA]],"")</f>
        <v/>
      </c>
      <c r="DC2" s="42" t="str">
        <f>IF(BANCO10[[#This Row],[SOLUÇÃO]]=DC$1,BANCO10[[#This Row],[STATUS DA ETAPA]],"")</f>
        <v/>
      </c>
      <c r="DD2" s="42" t="str">
        <f>IF(BANCO10[[#This Row],[SOLUÇÃO]]=DD$1,BANCO10[[#This Row],[STATUS DA ETAPA]],"")</f>
        <v/>
      </c>
      <c r="DE2" s="42" t="str">
        <f>IF(BANCO10[[#This Row],[SOLUÇÃO]]=DE$1,BANCO10[[#This Row],[STATUS DA ETAPA]],"")</f>
        <v/>
      </c>
      <c r="DF2" s="42" t="str">
        <f>IF(BANCO10[[#This Row],[SOLUÇÃO]]=DF$1,BANCO10[[#This Row],[STATUS DA ETAPA]],"")</f>
        <v/>
      </c>
      <c r="DG2" s="42" t="str">
        <f>IF(BANCO10[[#This Row],[SOLUÇÃO]]=DG$1,BANCO10[[#This Row],[STATUS DA ETAPA]],"")</f>
        <v/>
      </c>
      <c r="DH2" s="42" t="str">
        <f>IF(BANCO10[[#This Row],[SOLUÇÃO]]=DH$1,BANCO10[[#This Row],[STATUS DA ETAPA]],"")</f>
        <v/>
      </c>
      <c r="DI2" s="42" t="str">
        <f>IF(BANCO10[[#This Row],[SOLUÇÃO]]=DI$1,BANCO10[[#This Row],[STATUS DA ETAPA]],"")</f>
        <v/>
      </c>
      <c r="DJ2" s="42" t="str">
        <f>IF(BANCO10[[#This Row],[SOLUÇÃO]]=DJ$1,BANCO10[[#This Row],[STATUS DA ETAPA]],"")</f>
        <v/>
      </c>
      <c r="DK2" s="42" t="str">
        <f>IF(BANCO10[[#This Row],[SOLUÇÃO]]=DK$1,BANCO10[[#This Row],[STATUS DA ETAPA]],"")</f>
        <v/>
      </c>
      <c r="DL2" s="42" t="str">
        <f>IF(BANCO10[[#This Row],[SOLUÇÃO]]=DL$1,BANCO10[[#This Row],[STATUS DA ETAPA]],"")</f>
        <v/>
      </c>
      <c r="DM2" s="42" t="str">
        <f>IF(BANCO10[[#This Row],[SOLUÇÃO]]=DM$1,BANCO10[[#This Row],[STATUS DA ETAPA]],"")</f>
        <v/>
      </c>
      <c r="DN2" s="63" t="e">
        <f>VLOOKUP(#REF!,'[1]SAP TEC'!AC:AD,2,0)</f>
        <v>#REF!</v>
      </c>
      <c r="DP2"/>
    </row>
    <row r="3" spans="1:120" s="65" customFormat="1" ht="12" x14ac:dyDescent="0.25">
      <c r="A3" s="38" t="s">
        <v>118</v>
      </c>
      <c r="B3" s="39" t="s">
        <v>131</v>
      </c>
      <c r="C3" s="40" t="str">
        <f>IFERROR(VLOOKUP(BANCO10[[#This Row],[EMPRESA]],[1]!DADOS[#Data],2,FALSE),"")</f>
        <v>43.562.859/0001-05</v>
      </c>
      <c r="D3" s="42" t="s">
        <v>132</v>
      </c>
      <c r="E3" s="42" t="str">
        <f>IFERROR(VLOOKUP(BANCO10[[#This Row],[EMPRESA]],[1]!DADOS[#Data],5,FALSE),"")</f>
        <v>DEMAIS</v>
      </c>
      <c r="F3" s="40" t="str">
        <f>IFERROR(IF(VLOOKUP(BANCO10[[#This Row],[EMPRESA]],[1]!DADOS[#Data],6,0)="","",(VLOOKUP(BANCO10[[#This Row],[EMPRESA]],[1]!DADOS[#Data],6,0))),"")</f>
        <v>N/A</v>
      </c>
      <c r="G3" s="40" t="s">
        <v>133</v>
      </c>
      <c r="H3" s="43" t="s">
        <v>7</v>
      </c>
      <c r="I3" s="43" t="s">
        <v>134</v>
      </c>
      <c r="J3" s="38" t="s">
        <v>123</v>
      </c>
      <c r="K3" s="44" t="s">
        <v>135</v>
      </c>
      <c r="L3" s="44" t="s">
        <v>136</v>
      </c>
      <c r="M3" s="44" t="s">
        <v>137</v>
      </c>
      <c r="N3" s="44" t="s">
        <v>123</v>
      </c>
      <c r="O3" s="42" t="s">
        <v>96</v>
      </c>
      <c r="P3" s="42">
        <v>116</v>
      </c>
      <c r="Q3" s="39"/>
      <c r="R3" s="45" t="s">
        <v>27</v>
      </c>
      <c r="S3" s="45">
        <v>45874</v>
      </c>
      <c r="T3" s="45" t="s">
        <v>27</v>
      </c>
      <c r="U3" s="45">
        <v>45890</v>
      </c>
      <c r="V3" s="45" t="s">
        <v>27</v>
      </c>
      <c r="W3" s="45">
        <v>45890</v>
      </c>
      <c r="X3" s="45" t="s">
        <v>27</v>
      </c>
      <c r="Y3" s="45">
        <v>45890</v>
      </c>
      <c r="Z3" s="46" t="s">
        <v>27</v>
      </c>
      <c r="AA3" s="47">
        <v>45875</v>
      </c>
      <c r="AB3" s="46" t="s">
        <v>27</v>
      </c>
      <c r="AC3" s="48">
        <v>45875</v>
      </c>
      <c r="AD3" s="46" t="s">
        <v>27</v>
      </c>
      <c r="AE3" s="48">
        <v>45875</v>
      </c>
      <c r="AF3" s="45" t="s">
        <v>123</v>
      </c>
      <c r="AG3" s="45"/>
      <c r="AH3" s="45" t="s">
        <v>27</v>
      </c>
      <c r="AI3" s="45">
        <v>45755</v>
      </c>
      <c r="AJ3" s="45" t="s">
        <v>126</v>
      </c>
      <c r="AK3" s="45"/>
      <c r="AL3" s="45" t="s">
        <v>123</v>
      </c>
      <c r="AM3" s="45"/>
      <c r="AN3" s="45" t="s">
        <v>123</v>
      </c>
      <c r="AO3" s="45"/>
      <c r="AP3" s="45" t="s">
        <v>123</v>
      </c>
      <c r="AQ3" s="45"/>
      <c r="AR3" s="45" t="s">
        <v>123</v>
      </c>
      <c r="AS3" s="45"/>
      <c r="AT3" s="49">
        <v>46022</v>
      </c>
      <c r="AU3" s="50">
        <v>46022</v>
      </c>
      <c r="AV3" s="66" t="s">
        <v>126</v>
      </c>
      <c r="AW3" s="66" t="s">
        <v>126</v>
      </c>
      <c r="AX3" s="51" t="s">
        <v>49</v>
      </c>
      <c r="AY3" s="52" t="s">
        <v>126</v>
      </c>
      <c r="AZ3" s="53">
        <v>22040</v>
      </c>
      <c r="BA3" s="52" t="s">
        <v>138</v>
      </c>
      <c r="BB3" s="54">
        <v>705314</v>
      </c>
      <c r="BC3" s="52" t="s">
        <v>123</v>
      </c>
      <c r="BD3" s="52" t="s">
        <v>123</v>
      </c>
      <c r="BE3" s="67" t="s">
        <v>126</v>
      </c>
      <c r="BF3" s="67" t="s">
        <v>126</v>
      </c>
      <c r="BG3" s="67" t="s">
        <v>126</v>
      </c>
      <c r="BH3" s="67" t="s">
        <v>126</v>
      </c>
      <c r="BI3" s="68" t="s">
        <v>126</v>
      </c>
      <c r="BJ3" s="48"/>
      <c r="BK3" s="58" t="s">
        <v>126</v>
      </c>
      <c r="BL3" s="59"/>
      <c r="BM3" s="58" t="s">
        <v>126</v>
      </c>
      <c r="BN3" s="59"/>
      <c r="BO3" s="58" t="s">
        <v>126</v>
      </c>
      <c r="BP3" s="59"/>
      <c r="BQ3" s="58" t="s">
        <v>126</v>
      </c>
      <c r="BR3" s="59"/>
      <c r="BS3" s="69" t="s">
        <v>139</v>
      </c>
      <c r="BT3" s="70"/>
      <c r="BU3" s="61"/>
      <c r="BV3" s="61"/>
      <c r="BW3" s="61"/>
      <c r="BX3" s="61"/>
      <c r="BY3" s="61"/>
      <c r="BZ3" s="61"/>
      <c r="CA3" s="61"/>
      <c r="CB3" s="61"/>
      <c r="CC3" s="61"/>
      <c r="CD3" s="61"/>
      <c r="CE3" s="61"/>
      <c r="CF3" s="61"/>
      <c r="CG3" s="61"/>
      <c r="CH3" s="63">
        <f>YEAR(BANCO10[[#This Row],[DATA INÍCIO]])</f>
        <v>2025</v>
      </c>
      <c r="CI3" s="63">
        <f>MONTH(BANCO10[[#This Row],[DATA INÍCIO]])</f>
        <v>12</v>
      </c>
      <c r="CJ3" s="71" t="str">
        <f t="shared" si="0"/>
        <v xml:space="preserve">
CARDAL ELETRO METALURGICA LTDA43.562.859/0001-05</v>
      </c>
      <c r="CK3" s="63"/>
      <c r="CL3" s="63"/>
      <c r="CM3" s="42" t="str">
        <f>IF(BANCO10[[#This Row],[SOLUÇÃO]]=CM$1,BANCO10[[#This Row],[STATUS DA ETAPA]],"")</f>
        <v/>
      </c>
      <c r="CN3" s="42" t="str">
        <f>IF(BANCO10[[#This Row],[SOLUÇÃO]]=CN$1,BANCO10[[#This Row],[STATUS DA ETAPA]],"")</f>
        <v/>
      </c>
      <c r="CO3" s="42" t="str">
        <f>IF(BANCO10[[#This Row],[SOLUÇÃO]]=CO$1,BANCO10[[#This Row],[STATUS DA ETAPA]],"")</f>
        <v/>
      </c>
      <c r="CP3" s="42" t="str">
        <f>IF(BANCO10[[#This Row],[SOLUÇÃO]]=CP$1,BANCO10[[#This Row],[STATUS DA ETAPA]],"")</f>
        <v/>
      </c>
      <c r="CQ3" s="42" t="str">
        <f>IF(BANCO10[[#This Row],[SOLUÇÃO]]=CQ$1,BANCO10[[#This Row],[STATUS DA ETAPA]],"")</f>
        <v/>
      </c>
      <c r="CR3" s="42" t="str">
        <f>IF(BANCO10[[#This Row],[SOLUÇÃO]]=CR$1,BANCO10[[#This Row],[STATUS DA ETAPA]],"")</f>
        <v/>
      </c>
      <c r="CS3" s="42" t="str">
        <f>IF(BANCO10[[#This Row],[SOLUÇÃO]]=CS$1,BANCO10[[#This Row],[STATUS DA ETAPA]],"")</f>
        <v>AGUARDANDO SALDO</v>
      </c>
      <c r="CT3" s="42" t="str">
        <f>IF(BANCO10[[#This Row],[SOLUÇÃO]]=CT$1,BANCO10[[#This Row],[STATUS DA ETAPA]],"")</f>
        <v/>
      </c>
      <c r="CU3" s="42" t="str">
        <f>IF(BANCO10[[#This Row],[SOLUÇÃO]]=CU$1,BANCO10[[#This Row],[STATUS DA ETAPA]],"")</f>
        <v/>
      </c>
      <c r="CV3" s="42" t="str">
        <f>IF(BANCO10[[#This Row],[SOLUÇÃO]]=CV$1,BANCO10[[#This Row],[STATUS DA ETAPA]],"")</f>
        <v/>
      </c>
      <c r="CW3" s="42" t="str">
        <f>IF(BANCO10[[#This Row],[SOLUÇÃO]]=CW$1,BANCO10[[#This Row],[STATUS DA ETAPA]],"")</f>
        <v/>
      </c>
      <c r="CX3" s="42" t="str">
        <f>IF(BANCO10[[#This Row],[SOLUÇÃO]]=CX$1,BANCO10[[#This Row],[STATUS DA ETAPA]],"")</f>
        <v/>
      </c>
      <c r="CY3" s="42" t="str">
        <f>IF(BANCO10[[#This Row],[SOLUÇÃO]]=CY$1,BANCO10[[#This Row],[STATUS DA ETAPA]],"")</f>
        <v/>
      </c>
      <c r="CZ3" s="42" t="str">
        <f>IF(BANCO10[[#This Row],[SOLUÇÃO]]=CZ$1,BANCO10[[#This Row],[STATUS DA ETAPA]],"")</f>
        <v/>
      </c>
      <c r="DA3" s="42" t="str">
        <f>IF(BANCO10[[#This Row],[SOLUÇÃO]]=DA$1,BANCO10[[#This Row],[STATUS DA ETAPA]],"")</f>
        <v/>
      </c>
      <c r="DB3" s="42" t="str">
        <f>IF(BANCO10[[#This Row],[SOLUÇÃO]]=DB$1,BANCO10[[#This Row],[STATUS DA ETAPA]],"")</f>
        <v/>
      </c>
      <c r="DC3" s="42" t="str">
        <f>IF(BANCO10[[#This Row],[SOLUÇÃO]]=DC$1,BANCO10[[#This Row],[STATUS DA ETAPA]],"")</f>
        <v/>
      </c>
      <c r="DD3" s="42" t="str">
        <f>IF(BANCO10[[#This Row],[SOLUÇÃO]]=DD$1,BANCO10[[#This Row],[STATUS DA ETAPA]],"")</f>
        <v/>
      </c>
      <c r="DE3" s="42" t="str">
        <f>IF(BANCO10[[#This Row],[SOLUÇÃO]]=DE$1,BANCO10[[#This Row],[STATUS DA ETAPA]],"")</f>
        <v/>
      </c>
      <c r="DF3" s="42" t="str">
        <f>IF(BANCO10[[#This Row],[SOLUÇÃO]]=DF$1,BANCO10[[#This Row],[STATUS DA ETAPA]],"")</f>
        <v/>
      </c>
      <c r="DG3" s="42" t="str">
        <f>IF(BANCO10[[#This Row],[SOLUÇÃO]]=DG$1,BANCO10[[#This Row],[STATUS DA ETAPA]],"")</f>
        <v/>
      </c>
      <c r="DH3" s="42" t="str">
        <f>IF(BANCO10[[#This Row],[SOLUÇÃO]]=DH$1,BANCO10[[#This Row],[STATUS DA ETAPA]],"")</f>
        <v/>
      </c>
      <c r="DI3" s="42" t="str">
        <f>IF(BANCO10[[#This Row],[SOLUÇÃO]]=DI$1,BANCO10[[#This Row],[STATUS DA ETAPA]],"")</f>
        <v/>
      </c>
      <c r="DJ3" s="42" t="str">
        <f>IF(BANCO10[[#This Row],[SOLUÇÃO]]=DJ$1,BANCO10[[#This Row],[STATUS DA ETAPA]],"")</f>
        <v/>
      </c>
      <c r="DK3" s="42" t="str">
        <f>IF(BANCO10[[#This Row],[SOLUÇÃO]]=DK$1,BANCO10[[#This Row],[STATUS DA ETAPA]],"")</f>
        <v/>
      </c>
      <c r="DL3" s="42" t="str">
        <f>IF(BANCO10[[#This Row],[SOLUÇÃO]]=DL$1,BANCO10[[#This Row],[STATUS DA ETAPA]],"")</f>
        <v/>
      </c>
      <c r="DM3" s="42" t="str">
        <f>IF(BANCO10[[#This Row],[SOLUÇÃO]]=DM$1,BANCO10[[#This Row],[STATUS DA ETAPA]],"")</f>
        <v/>
      </c>
      <c r="DN3" s="63" t="e">
        <f>VLOOKUP(CL2,'[1]SAP TEC'!AC:AD,2,0)</f>
        <v>#N/A</v>
      </c>
    </row>
    <row r="4" spans="1:120" s="65" customFormat="1" ht="12" x14ac:dyDescent="0.25">
      <c r="A4" s="38" t="s">
        <v>118</v>
      </c>
      <c r="B4" s="39" t="s">
        <v>131</v>
      </c>
      <c r="C4" s="40" t="str">
        <f>IFERROR(VLOOKUP(BANCO10[[#This Row],[EMPRESA]],[1]!DADOS[#Data],2,FALSE),"")</f>
        <v xml:space="preserve">	
22.729.692/0001-46</v>
      </c>
      <c r="D4" s="72" t="s">
        <v>140</v>
      </c>
      <c r="E4" s="42" t="str">
        <f>IFERROR(VLOOKUP(BANCO10[[#This Row],[EMPRESA]],[1]!DADOS[#Data],5,FALSE),"")</f>
        <v>EPP</v>
      </c>
      <c r="F4" s="40" t="str">
        <f>IFERROR(IF(VLOOKUP(BANCO10[[#This Row],[EMPRESA]],[1]!DADOS[#Data],6,0)="","",(VLOOKUP(BANCO10[[#This Row],[EMPRESA]],[1]!DADOS[#Data],6,0))),"")</f>
        <v>CAPITAL LESTE 1</v>
      </c>
      <c r="G4" s="40" t="str">
        <f>IFERROR(IF(VLOOKUP(BANCO10[[#This Row],[EMPRESA]],[1]!DADOS[#Data],4)="","",(VLOOKUP($D4,[1]!DADOS[#Data],4,0))),"")</f>
        <v/>
      </c>
      <c r="H4" s="43" t="s">
        <v>7</v>
      </c>
      <c r="I4" s="43" t="s">
        <v>122</v>
      </c>
      <c r="J4" s="43" t="s">
        <v>123</v>
      </c>
      <c r="K4" s="44" t="s">
        <v>123</v>
      </c>
      <c r="L4" s="44" t="s">
        <v>123</v>
      </c>
      <c r="M4" s="44" t="s">
        <v>137</v>
      </c>
      <c r="N4" s="44" t="s">
        <v>123</v>
      </c>
      <c r="O4" s="42" t="s">
        <v>96</v>
      </c>
      <c r="P4" s="42">
        <v>106</v>
      </c>
      <c r="Q4" s="39"/>
      <c r="R4" s="45" t="s">
        <v>123</v>
      </c>
      <c r="S4" s="45"/>
      <c r="T4" s="45" t="s">
        <v>123</v>
      </c>
      <c r="U4" s="45"/>
      <c r="V4" s="45" t="s">
        <v>123</v>
      </c>
      <c r="W4" s="45"/>
      <c r="X4" s="45" t="s">
        <v>123</v>
      </c>
      <c r="Y4" s="45"/>
      <c r="Z4" s="46" t="s">
        <v>123</v>
      </c>
      <c r="AA4" s="47"/>
      <c r="AB4" s="46" t="s">
        <v>123</v>
      </c>
      <c r="AC4" s="48"/>
      <c r="AD4" s="46" t="s">
        <v>123</v>
      </c>
      <c r="AE4" s="48"/>
      <c r="AF4" s="45" t="s">
        <v>123</v>
      </c>
      <c r="AG4" s="45"/>
      <c r="AH4" s="45" t="s">
        <v>123</v>
      </c>
      <c r="AI4" s="45"/>
      <c r="AJ4" s="45" t="s">
        <v>123</v>
      </c>
      <c r="AK4" s="45"/>
      <c r="AL4" s="45" t="s">
        <v>123</v>
      </c>
      <c r="AM4" s="45"/>
      <c r="AN4" s="45" t="s">
        <v>123</v>
      </c>
      <c r="AO4" s="45"/>
      <c r="AP4" s="45" t="s">
        <v>123</v>
      </c>
      <c r="AQ4" s="45"/>
      <c r="AR4" s="45" t="s">
        <v>123</v>
      </c>
      <c r="AS4" s="45"/>
      <c r="AT4" s="49">
        <v>45822</v>
      </c>
      <c r="AU4" s="50">
        <v>45955</v>
      </c>
      <c r="AV4" s="66" t="s">
        <v>123</v>
      </c>
      <c r="AW4" s="66" t="s">
        <v>123</v>
      </c>
      <c r="AX4" s="51" t="s">
        <v>49</v>
      </c>
      <c r="AY4" s="52" t="s">
        <v>123</v>
      </c>
      <c r="AZ4" s="53">
        <v>0</v>
      </c>
      <c r="BA4" s="52" t="s">
        <v>123</v>
      </c>
      <c r="BB4" s="54" t="s">
        <v>123</v>
      </c>
      <c r="BC4" s="52" t="s">
        <v>123</v>
      </c>
      <c r="BD4" s="52" t="s">
        <v>123</v>
      </c>
      <c r="BE4" s="55" t="s">
        <v>123</v>
      </c>
      <c r="BF4" s="55" t="s">
        <v>123</v>
      </c>
      <c r="BG4" s="55" t="s">
        <v>123</v>
      </c>
      <c r="BH4" s="55" t="s">
        <v>123</v>
      </c>
      <c r="BI4" s="68" t="s">
        <v>123</v>
      </c>
      <c r="BJ4" s="57"/>
      <c r="BK4" s="58" t="s">
        <v>123</v>
      </c>
      <c r="BL4" s="59"/>
      <c r="BM4" s="58" t="s">
        <v>123</v>
      </c>
      <c r="BN4" s="59"/>
      <c r="BO4" s="58" t="s">
        <v>123</v>
      </c>
      <c r="BP4" s="59"/>
      <c r="BQ4" s="58" t="s">
        <v>123</v>
      </c>
      <c r="BR4" s="59"/>
      <c r="BS4" s="69" t="s">
        <v>141</v>
      </c>
      <c r="BT4" s="70" t="s">
        <v>142</v>
      </c>
      <c r="BU4" s="61"/>
      <c r="BV4" s="61"/>
      <c r="BW4" s="61"/>
      <c r="BX4" s="61"/>
      <c r="BY4" s="61"/>
      <c r="BZ4" s="61"/>
      <c r="CA4" s="61"/>
      <c r="CB4" s="61"/>
      <c r="CC4" s="61"/>
      <c r="CD4" s="61"/>
      <c r="CE4" s="61"/>
      <c r="CF4" s="61"/>
      <c r="CG4" s="61"/>
      <c r="CH4" s="63">
        <f>YEAR(BANCO10[[#This Row],[DATA INÍCIO]])</f>
        <v>2025</v>
      </c>
      <c r="CI4" s="63">
        <f>MONTH(BANCO10[[#This Row],[DATA INÍCIO]])</f>
        <v>6</v>
      </c>
      <c r="CJ4" s="71" t="str">
        <f t="shared" si="0"/>
        <v xml:space="preserve">
LIZAM INDÚSTRIA LTDA	
22.729.692/0001-46</v>
      </c>
      <c r="CK4" s="63"/>
      <c r="CL4" s="63"/>
      <c r="CM4" s="42" t="str">
        <f>IF(BANCO10[[#This Row],[SOLUÇÃO]]=CM$1,BANCO10[[#This Row],[STATUS DA ETAPA]],"")</f>
        <v/>
      </c>
      <c r="CN4" s="42" t="str">
        <f>IF(BANCO10[[#This Row],[SOLUÇÃO]]=CN$1,BANCO10[[#This Row],[STATUS DA ETAPA]],"")</f>
        <v/>
      </c>
      <c r="CO4" s="42" t="str">
        <f>IF(BANCO10[[#This Row],[SOLUÇÃO]]=CO$1,BANCO10[[#This Row],[STATUS DA ETAPA]],"")</f>
        <v/>
      </c>
      <c r="CP4" s="42" t="str">
        <f>IF(BANCO10[[#This Row],[SOLUÇÃO]]=CP$1,BANCO10[[#This Row],[STATUS DA ETAPA]],"")</f>
        <v/>
      </c>
      <c r="CQ4" s="42" t="str">
        <f>IF(BANCO10[[#This Row],[SOLUÇÃO]]=CQ$1,BANCO10[[#This Row],[STATUS DA ETAPA]],"")</f>
        <v/>
      </c>
      <c r="CR4" s="42" t="str">
        <f>IF(BANCO10[[#This Row],[SOLUÇÃO]]=CR$1,BANCO10[[#This Row],[STATUS DA ETAPA]],"")</f>
        <v/>
      </c>
      <c r="CS4" s="42" t="str">
        <f>IF(BANCO10[[#This Row],[SOLUÇÃO]]=CS$1,BANCO10[[#This Row],[STATUS DA ETAPA]],"")</f>
        <v>CANCELADO</v>
      </c>
      <c r="CT4" s="42" t="str">
        <f>IF(BANCO10[[#This Row],[SOLUÇÃO]]=CT$1,BANCO10[[#This Row],[STATUS DA ETAPA]],"")</f>
        <v/>
      </c>
      <c r="CU4" s="42" t="str">
        <f>IF(BANCO10[[#This Row],[SOLUÇÃO]]=CU$1,BANCO10[[#This Row],[STATUS DA ETAPA]],"")</f>
        <v/>
      </c>
      <c r="CV4" s="42" t="str">
        <f>IF(BANCO10[[#This Row],[SOLUÇÃO]]=CV$1,BANCO10[[#This Row],[STATUS DA ETAPA]],"")</f>
        <v/>
      </c>
      <c r="CW4" s="42" t="str">
        <f>IF(BANCO10[[#This Row],[SOLUÇÃO]]=CW$1,BANCO10[[#This Row],[STATUS DA ETAPA]],"")</f>
        <v/>
      </c>
      <c r="CX4" s="42" t="str">
        <f>IF(BANCO10[[#This Row],[SOLUÇÃO]]=CX$1,BANCO10[[#This Row],[STATUS DA ETAPA]],"")</f>
        <v/>
      </c>
      <c r="CY4" s="42" t="str">
        <f>IF(BANCO10[[#This Row],[SOLUÇÃO]]=CY$1,BANCO10[[#This Row],[STATUS DA ETAPA]],"")</f>
        <v/>
      </c>
      <c r="CZ4" s="42" t="str">
        <f>IF(BANCO10[[#This Row],[SOLUÇÃO]]=CZ$1,BANCO10[[#This Row],[STATUS DA ETAPA]],"")</f>
        <v/>
      </c>
      <c r="DA4" s="42" t="str">
        <f>IF(BANCO10[[#This Row],[SOLUÇÃO]]=DA$1,BANCO10[[#This Row],[STATUS DA ETAPA]],"")</f>
        <v/>
      </c>
      <c r="DB4" s="42" t="str">
        <f>IF(BANCO10[[#This Row],[SOLUÇÃO]]=DB$1,BANCO10[[#This Row],[STATUS DA ETAPA]],"")</f>
        <v/>
      </c>
      <c r="DC4" s="42" t="str">
        <f>IF(BANCO10[[#This Row],[SOLUÇÃO]]=DC$1,BANCO10[[#This Row],[STATUS DA ETAPA]],"")</f>
        <v/>
      </c>
      <c r="DD4" s="42" t="str">
        <f>IF(BANCO10[[#This Row],[SOLUÇÃO]]=DD$1,BANCO10[[#This Row],[STATUS DA ETAPA]],"")</f>
        <v/>
      </c>
      <c r="DE4" s="42" t="str">
        <f>IF(BANCO10[[#This Row],[SOLUÇÃO]]=DE$1,BANCO10[[#This Row],[STATUS DA ETAPA]],"")</f>
        <v/>
      </c>
      <c r="DF4" s="42" t="str">
        <f>IF(BANCO10[[#This Row],[SOLUÇÃO]]=DF$1,BANCO10[[#This Row],[STATUS DA ETAPA]],"")</f>
        <v/>
      </c>
      <c r="DG4" s="42" t="str">
        <f>IF(BANCO10[[#This Row],[SOLUÇÃO]]=DG$1,BANCO10[[#This Row],[STATUS DA ETAPA]],"")</f>
        <v/>
      </c>
      <c r="DH4" s="42" t="str">
        <f>IF(BANCO10[[#This Row],[SOLUÇÃO]]=DH$1,BANCO10[[#This Row],[STATUS DA ETAPA]],"")</f>
        <v/>
      </c>
      <c r="DI4" s="42" t="str">
        <f>IF(BANCO10[[#This Row],[SOLUÇÃO]]=DI$1,BANCO10[[#This Row],[STATUS DA ETAPA]],"")</f>
        <v/>
      </c>
      <c r="DJ4" s="42" t="str">
        <f>IF(BANCO10[[#This Row],[SOLUÇÃO]]=DJ$1,BANCO10[[#This Row],[STATUS DA ETAPA]],"")</f>
        <v/>
      </c>
      <c r="DK4" s="42" t="str">
        <f>IF(BANCO10[[#This Row],[SOLUÇÃO]]=DK$1,BANCO10[[#This Row],[STATUS DA ETAPA]],"")</f>
        <v/>
      </c>
      <c r="DL4" s="42" t="str">
        <f>IF(BANCO10[[#This Row],[SOLUÇÃO]]=DL$1,BANCO10[[#This Row],[STATUS DA ETAPA]],"")</f>
        <v/>
      </c>
      <c r="DM4" s="42" t="str">
        <f>IF(BANCO10[[#This Row],[SOLUÇÃO]]=DM$1,BANCO10[[#This Row],[STATUS DA ETAPA]],"")</f>
        <v/>
      </c>
      <c r="DN4" s="63" t="e">
        <f>VLOOKUP(CL3,'[1]SAP TEC'!AC:AD,2,0)</f>
        <v>#N/A</v>
      </c>
    </row>
    <row r="5" spans="1:120" s="65" customFormat="1" ht="12" x14ac:dyDescent="0.25">
      <c r="A5" s="38" t="s">
        <v>118</v>
      </c>
      <c r="B5" s="39" t="s">
        <v>143</v>
      </c>
      <c r="C5" s="40" t="str">
        <f>IFERROR(VLOOKUP(BANCO10[[#This Row],[EMPRESA]],[1]!DADOS[#Data],2,FALSE),"")</f>
        <v>54.804.497/0001-20</v>
      </c>
      <c r="D5" s="42" t="s">
        <v>144</v>
      </c>
      <c r="E5" s="42" t="str">
        <f>IFERROR(VLOOKUP(BANCO10[[#This Row],[EMPRESA]],[1]!DADOS[#Data],5,FALSE),"")</f>
        <v>DEMAIS</v>
      </c>
      <c r="F5" s="40" t="str">
        <f>IFERROR(IF(VLOOKUP(BANCO10[[#This Row],[EMPRESA]],[1]!DADOS[#Data],6,0)="","",(VLOOKUP(BANCO10[[#This Row],[EMPRESA]],[1]!DADOS[#Data],6,0))),"")</f>
        <v>N/A</v>
      </c>
      <c r="G5" s="40" t="str">
        <f>IFERROR(IF(VLOOKUP(BANCO10[[#This Row],[EMPRESA]],[1]!DADOS[#Data],4)="","",(VLOOKUP($D5,[1]!DADOS[#Data],4,0))),"")</f>
        <v/>
      </c>
      <c r="H5" s="43" t="s">
        <v>121</v>
      </c>
      <c r="I5" s="43" t="s">
        <v>145</v>
      </c>
      <c r="J5" s="43" t="s">
        <v>146</v>
      </c>
      <c r="K5" s="42" t="s">
        <v>147</v>
      </c>
      <c r="L5" s="44" t="s">
        <v>123</v>
      </c>
      <c r="M5" s="44">
        <v>103</v>
      </c>
      <c r="N5" s="44" t="s">
        <v>123</v>
      </c>
      <c r="O5" s="42" t="s">
        <v>90</v>
      </c>
      <c r="P5" s="42">
        <v>4</v>
      </c>
      <c r="Q5" s="42" t="s">
        <v>148</v>
      </c>
      <c r="R5" s="45" t="s">
        <v>123</v>
      </c>
      <c r="S5" s="45"/>
      <c r="T5" s="45" t="s">
        <v>123</v>
      </c>
      <c r="U5" s="45"/>
      <c r="V5" s="45" t="s">
        <v>123</v>
      </c>
      <c r="W5" s="45"/>
      <c r="X5" s="45" t="s">
        <v>123</v>
      </c>
      <c r="Y5" s="45"/>
      <c r="Z5" s="46" t="s">
        <v>123</v>
      </c>
      <c r="AA5" s="47"/>
      <c r="AB5" s="46" t="s">
        <v>123</v>
      </c>
      <c r="AC5" s="48"/>
      <c r="AD5" s="46" t="s">
        <v>123</v>
      </c>
      <c r="AE5" s="48"/>
      <c r="AF5" s="45" t="s">
        <v>27</v>
      </c>
      <c r="AG5" s="45">
        <v>45000</v>
      </c>
      <c r="AH5" s="45" t="s">
        <v>126</v>
      </c>
      <c r="AI5" s="45"/>
      <c r="AJ5" s="45" t="s">
        <v>123</v>
      </c>
      <c r="AK5" s="45"/>
      <c r="AL5" s="45" t="s">
        <v>123</v>
      </c>
      <c r="AM5" s="45"/>
      <c r="AN5" s="45" t="s">
        <v>123</v>
      </c>
      <c r="AO5" s="45"/>
      <c r="AP5" s="45" t="s">
        <v>123</v>
      </c>
      <c r="AQ5" s="45"/>
      <c r="AR5" s="45" t="s">
        <v>123</v>
      </c>
      <c r="AS5" s="45"/>
      <c r="AT5" s="49">
        <v>44986</v>
      </c>
      <c r="AU5" s="50">
        <v>44986</v>
      </c>
      <c r="AV5" s="51" t="s">
        <v>123</v>
      </c>
      <c r="AW5" s="51" t="s">
        <v>123</v>
      </c>
      <c r="AX5" s="73" t="s">
        <v>49</v>
      </c>
      <c r="AY5" s="52" t="s">
        <v>123</v>
      </c>
      <c r="AZ5" s="53">
        <v>0</v>
      </c>
      <c r="BA5" s="52" t="s">
        <v>123</v>
      </c>
      <c r="BB5" s="54" t="s">
        <v>123</v>
      </c>
      <c r="BC5" s="52" t="s">
        <v>123</v>
      </c>
      <c r="BD5" s="52" t="s">
        <v>123</v>
      </c>
      <c r="BE5" s="55" t="s">
        <v>123</v>
      </c>
      <c r="BF5" s="55" t="s">
        <v>123</v>
      </c>
      <c r="BG5" s="55" t="s">
        <v>123</v>
      </c>
      <c r="BH5" s="55" t="s">
        <v>123</v>
      </c>
      <c r="BI5" s="56" t="s">
        <v>123</v>
      </c>
      <c r="BJ5" s="48"/>
      <c r="BK5" s="74"/>
      <c r="BL5" s="75"/>
      <c r="BM5" s="74"/>
      <c r="BN5" s="75"/>
      <c r="BO5" s="74" t="s">
        <v>123</v>
      </c>
      <c r="BP5" s="75"/>
      <c r="BQ5" s="74" t="s">
        <v>123</v>
      </c>
      <c r="BR5" s="75"/>
      <c r="BS5" s="60"/>
      <c r="BT5" s="38"/>
      <c r="BU5" s="61" t="s">
        <v>129</v>
      </c>
      <c r="BV5" s="61" t="s">
        <v>129</v>
      </c>
      <c r="BW5" s="61" t="s">
        <v>149</v>
      </c>
      <c r="BX5" s="61" t="s">
        <v>150</v>
      </c>
      <c r="BY5" s="62" t="s">
        <v>151</v>
      </c>
      <c r="BZ5" s="61"/>
      <c r="CA5" s="61" t="s">
        <v>129</v>
      </c>
      <c r="CB5" s="61" t="s">
        <v>129</v>
      </c>
      <c r="CC5" s="61" t="s">
        <v>129</v>
      </c>
      <c r="CD5" s="61" t="s">
        <v>129</v>
      </c>
      <c r="CE5" s="61" t="s">
        <v>129</v>
      </c>
      <c r="CF5" s="61" t="s">
        <v>129</v>
      </c>
      <c r="CG5" s="61" t="s">
        <v>129</v>
      </c>
      <c r="CH5" s="63">
        <f>YEAR(BANCO10[[#This Row],[DATA INÍCIO]])</f>
        <v>2023</v>
      </c>
      <c r="CI5" s="63">
        <f>MONTH(BANCO10[[#This Row],[DATA INÍCIO]])</f>
        <v>3</v>
      </c>
      <c r="CJ5" s="64" t="str">
        <f t="shared" si="0"/>
        <v>A C SOM INDUSTRIA E COM DE INSTRUMENTOS MUSICAIS LTDA54.804.497/0001-20</v>
      </c>
      <c r="CK5" s="63"/>
      <c r="CL5" s="42" t="s">
        <v>147</v>
      </c>
      <c r="CM5" s="42" t="str">
        <f>IF(BANCO10[[#This Row],[SOLUÇÃO]]=CM$1,BANCO10[[#This Row],[STATUS DA ETAPA]],"")</f>
        <v>CONCLUÍDO</v>
      </c>
      <c r="CN5" s="42" t="str">
        <f>IF(BANCO10[[#This Row],[SOLUÇÃO]]=CN$1,BANCO10[[#This Row],[STATUS DA ETAPA]],"")</f>
        <v/>
      </c>
      <c r="CO5" s="42" t="str">
        <f>IF(BANCO10[[#This Row],[SOLUÇÃO]]=CO$1,BANCO10[[#This Row],[STATUS DA ETAPA]],"")</f>
        <v/>
      </c>
      <c r="CP5" s="42" t="str">
        <f>IF(BANCO10[[#This Row],[SOLUÇÃO]]=CP$1,BANCO10[[#This Row],[STATUS DA ETAPA]],"")</f>
        <v/>
      </c>
      <c r="CQ5" s="42" t="str">
        <f>IF(BANCO10[[#This Row],[SOLUÇÃO]]=CQ$1,BANCO10[[#This Row],[STATUS DA ETAPA]],"")</f>
        <v/>
      </c>
      <c r="CR5" s="42" t="str">
        <f>IF(BANCO10[[#This Row],[SOLUÇÃO]]=CR$1,BANCO10[[#This Row],[STATUS DA ETAPA]],"")</f>
        <v/>
      </c>
      <c r="CS5" s="42" t="str">
        <f>IF(BANCO10[[#This Row],[SOLUÇÃO]]=CS$1,BANCO10[[#This Row],[STATUS DA ETAPA]],"")</f>
        <v/>
      </c>
      <c r="CT5" s="42" t="str">
        <f>IF(BANCO10[[#This Row],[SOLUÇÃO]]=CT$1,BANCO10[[#This Row],[STATUS DA ETAPA]],"")</f>
        <v/>
      </c>
      <c r="CU5" s="42" t="str">
        <f>IF(BANCO10[[#This Row],[SOLUÇÃO]]=CU$1,BANCO10[[#This Row],[STATUS DA ETAPA]],"")</f>
        <v/>
      </c>
      <c r="CV5" s="42" t="str">
        <f>IF(BANCO10[[#This Row],[SOLUÇÃO]]=CV$1,BANCO10[[#This Row],[STATUS DA ETAPA]],"")</f>
        <v/>
      </c>
      <c r="CW5" s="42" t="str">
        <f>IF(BANCO10[[#This Row],[SOLUÇÃO]]=CW$1,BANCO10[[#This Row],[STATUS DA ETAPA]],"")</f>
        <v/>
      </c>
      <c r="CX5" s="42" t="str">
        <f>IF(BANCO10[[#This Row],[SOLUÇÃO]]=CX$1,BANCO10[[#This Row],[STATUS DA ETAPA]],"")</f>
        <v/>
      </c>
      <c r="CY5" s="42" t="str">
        <f>IF(BANCO10[[#This Row],[SOLUÇÃO]]=CY$1,BANCO10[[#This Row],[STATUS DA ETAPA]],"")</f>
        <v/>
      </c>
      <c r="CZ5" s="42" t="str">
        <f>IF(BANCO10[[#This Row],[SOLUÇÃO]]=CZ$1,BANCO10[[#This Row],[STATUS DA ETAPA]],"")</f>
        <v/>
      </c>
      <c r="DA5" s="42" t="str">
        <f>IF(BANCO10[[#This Row],[SOLUÇÃO]]=DA$1,BANCO10[[#This Row],[STATUS DA ETAPA]],"")</f>
        <v/>
      </c>
      <c r="DB5" s="42" t="str">
        <f>IF(BANCO10[[#This Row],[SOLUÇÃO]]=DB$1,BANCO10[[#This Row],[STATUS DA ETAPA]],"")</f>
        <v/>
      </c>
      <c r="DC5" s="42" t="str">
        <f>IF(BANCO10[[#This Row],[SOLUÇÃO]]=DC$1,BANCO10[[#This Row],[STATUS DA ETAPA]],"")</f>
        <v/>
      </c>
      <c r="DD5" s="42" t="str">
        <f>IF(BANCO10[[#This Row],[SOLUÇÃO]]=DD$1,BANCO10[[#This Row],[STATUS DA ETAPA]],"")</f>
        <v/>
      </c>
      <c r="DE5" s="42" t="str">
        <f>IF(BANCO10[[#This Row],[SOLUÇÃO]]=DE$1,BANCO10[[#This Row],[STATUS DA ETAPA]],"")</f>
        <v/>
      </c>
      <c r="DF5" s="42" t="str">
        <f>IF(BANCO10[[#This Row],[SOLUÇÃO]]=DF$1,BANCO10[[#This Row],[STATUS DA ETAPA]],"")</f>
        <v/>
      </c>
      <c r="DG5" s="42" t="str">
        <f>IF(BANCO10[[#This Row],[SOLUÇÃO]]=DG$1,BANCO10[[#This Row],[STATUS DA ETAPA]],"")</f>
        <v/>
      </c>
      <c r="DH5" s="42" t="str">
        <f>IF(BANCO10[[#This Row],[SOLUÇÃO]]=DH$1,BANCO10[[#This Row],[STATUS DA ETAPA]],"")</f>
        <v/>
      </c>
      <c r="DI5" s="42" t="str">
        <f>IF(BANCO10[[#This Row],[SOLUÇÃO]]=DI$1,BANCO10[[#This Row],[STATUS DA ETAPA]],"")</f>
        <v/>
      </c>
      <c r="DJ5" s="42" t="str">
        <f>IF(BANCO10[[#This Row],[SOLUÇÃO]]=DJ$1,BANCO10[[#This Row],[STATUS DA ETAPA]],"")</f>
        <v/>
      </c>
      <c r="DK5" s="42" t="str">
        <f>IF(BANCO10[[#This Row],[SOLUÇÃO]]=DK$1,BANCO10[[#This Row],[STATUS DA ETAPA]],"")</f>
        <v/>
      </c>
      <c r="DL5" s="42" t="str">
        <f>IF(BANCO10[[#This Row],[SOLUÇÃO]]=DL$1,BANCO10[[#This Row],[STATUS DA ETAPA]],"")</f>
        <v/>
      </c>
      <c r="DM5" s="42" t="str">
        <f>IF(BANCO10[[#This Row],[SOLUÇÃO]]=DM$1,BANCO10[[#This Row],[STATUS DA ETAPA]],"")</f>
        <v/>
      </c>
      <c r="DN5" s="63" t="e">
        <f>VLOOKUP(CL5,'[1]SAP TEC'!AC:AD,2,0)</f>
        <v>#N/A</v>
      </c>
    </row>
    <row r="6" spans="1:120" s="65" customFormat="1" ht="12" x14ac:dyDescent="0.25">
      <c r="A6" s="38" t="s">
        <v>118</v>
      </c>
      <c r="B6" s="39" t="s">
        <v>119</v>
      </c>
      <c r="C6" s="40" t="str">
        <f>IFERROR(VLOOKUP(BANCO10[[#This Row],[EMPRESA]],[1]!DADOS[#Data],2,FALSE),"")</f>
        <v>54.804.497/0001-20</v>
      </c>
      <c r="D6" s="42" t="s">
        <v>144</v>
      </c>
      <c r="E6" s="42" t="str">
        <f>IFERROR(VLOOKUP(BANCO10[[#This Row],[EMPRESA]],[1]!DADOS[#Data],5,FALSE),"")</f>
        <v>DEMAIS</v>
      </c>
      <c r="F6" s="40" t="str">
        <f>IFERROR(IF(VLOOKUP(BANCO10[[#This Row],[EMPRESA]],[1]!DADOS[#Data],6,0)="","",(VLOOKUP(BANCO10[[#This Row],[EMPRESA]],[1]!DADOS[#Data],6,0))),"")</f>
        <v>N/A</v>
      </c>
      <c r="G6" s="40" t="str">
        <f>IFERROR(IF(VLOOKUP(BANCO10[[#This Row],[EMPRESA]],[1]!DADOS[#Data],4)="","",(VLOOKUP($D6,[1]!DADOS[#Data],4,0))),"")</f>
        <v/>
      </c>
      <c r="H6" s="43" t="s">
        <v>7</v>
      </c>
      <c r="I6" s="43" t="s">
        <v>145</v>
      </c>
      <c r="J6" s="43" t="s">
        <v>123</v>
      </c>
      <c r="K6" s="42" t="s">
        <v>152</v>
      </c>
      <c r="L6" s="44" t="s">
        <v>123</v>
      </c>
      <c r="M6" s="44">
        <v>103</v>
      </c>
      <c r="N6" s="44" t="s">
        <v>123</v>
      </c>
      <c r="O6" s="42" t="s">
        <v>95</v>
      </c>
      <c r="P6" s="42">
        <v>120</v>
      </c>
      <c r="Q6" s="42" t="s">
        <v>148</v>
      </c>
      <c r="R6" s="45" t="s">
        <v>123</v>
      </c>
      <c r="S6" s="45"/>
      <c r="T6" s="45" t="s">
        <v>123</v>
      </c>
      <c r="U6" s="45"/>
      <c r="V6" s="45" t="s">
        <v>123</v>
      </c>
      <c r="W6" s="45"/>
      <c r="X6" s="45" t="s">
        <v>123</v>
      </c>
      <c r="Y6" s="45"/>
      <c r="Z6" s="46" t="s">
        <v>123</v>
      </c>
      <c r="AA6" s="47"/>
      <c r="AB6" s="46" t="s">
        <v>123</v>
      </c>
      <c r="AC6" s="48"/>
      <c r="AD6" s="46" t="s">
        <v>123</v>
      </c>
      <c r="AE6" s="48"/>
      <c r="AF6" s="45" t="s">
        <v>27</v>
      </c>
      <c r="AG6" s="45">
        <v>45000</v>
      </c>
      <c r="AH6" s="45" t="s">
        <v>27</v>
      </c>
      <c r="AI6" s="45">
        <v>45300</v>
      </c>
      <c r="AJ6" s="45" t="s">
        <v>123</v>
      </c>
      <c r="AK6" s="45"/>
      <c r="AL6" s="45" t="s">
        <v>123</v>
      </c>
      <c r="AM6" s="45"/>
      <c r="AN6" s="45" t="s">
        <v>123</v>
      </c>
      <c r="AO6" s="45"/>
      <c r="AP6" s="45" t="s">
        <v>123</v>
      </c>
      <c r="AQ6" s="45"/>
      <c r="AR6" s="45" t="s">
        <v>123</v>
      </c>
      <c r="AS6" s="45"/>
      <c r="AT6" s="49">
        <v>45028</v>
      </c>
      <c r="AU6" s="50">
        <v>45161</v>
      </c>
      <c r="AV6" s="66" t="s">
        <v>27</v>
      </c>
      <c r="AW6" s="66" t="s">
        <v>27</v>
      </c>
      <c r="AX6" s="51" t="s">
        <v>49</v>
      </c>
      <c r="AY6" s="52" t="s">
        <v>126</v>
      </c>
      <c r="AZ6" s="53">
        <v>22040</v>
      </c>
      <c r="BA6" s="52" t="s">
        <v>153</v>
      </c>
      <c r="BB6" s="54"/>
      <c r="BC6" s="52" t="s">
        <v>123</v>
      </c>
      <c r="BD6" s="52" t="s">
        <v>123</v>
      </c>
      <c r="BE6" s="55" t="s">
        <v>123</v>
      </c>
      <c r="BF6" s="55" t="s">
        <v>123</v>
      </c>
      <c r="BG6" s="55" t="s">
        <v>27</v>
      </c>
      <c r="BH6" s="55" t="s">
        <v>123</v>
      </c>
      <c r="BI6" s="68" t="s">
        <v>123</v>
      </c>
      <c r="BJ6" s="48"/>
      <c r="BK6" s="58" t="s">
        <v>123</v>
      </c>
      <c r="BL6" s="59"/>
      <c r="BM6" s="58" t="s">
        <v>123</v>
      </c>
      <c r="BN6" s="59"/>
      <c r="BO6" s="74" t="s">
        <v>27</v>
      </c>
      <c r="BP6" s="75">
        <v>45161</v>
      </c>
      <c r="BQ6" s="74" t="s">
        <v>27</v>
      </c>
      <c r="BR6" s="75"/>
      <c r="BS6" s="60"/>
      <c r="BT6" s="38"/>
      <c r="BU6" s="61" t="s">
        <v>129</v>
      </c>
      <c r="BV6" s="61" t="s">
        <v>129</v>
      </c>
      <c r="BW6" s="61" t="s">
        <v>149</v>
      </c>
      <c r="BX6" s="61" t="s">
        <v>150</v>
      </c>
      <c r="BY6" s="62" t="s">
        <v>151</v>
      </c>
      <c r="BZ6" s="61"/>
      <c r="CA6" s="61" t="s">
        <v>129</v>
      </c>
      <c r="CB6" s="61" t="s">
        <v>129</v>
      </c>
      <c r="CC6" s="61" t="s">
        <v>129</v>
      </c>
      <c r="CD6" s="61" t="s">
        <v>129</v>
      </c>
      <c r="CE6" s="61" t="s">
        <v>129</v>
      </c>
      <c r="CF6" s="61" t="s">
        <v>129</v>
      </c>
      <c r="CG6" s="61" t="s">
        <v>129</v>
      </c>
      <c r="CH6" s="63">
        <f>YEAR(BANCO10[[#This Row],[DATA INÍCIO]])</f>
        <v>2023</v>
      </c>
      <c r="CI6" s="63">
        <f>MONTH(BANCO10[[#This Row],[DATA INÍCIO]])</f>
        <v>4</v>
      </c>
      <c r="CJ6" s="64" t="str">
        <f t="shared" si="0"/>
        <v>A C SOM INDUSTRIA E COM DE INSTRUMENTOS MUSICAIS LTDA54.804.497/0001-20</v>
      </c>
      <c r="CK6" s="63"/>
      <c r="CL6" s="42" t="s">
        <v>152</v>
      </c>
      <c r="CM6" s="42" t="str">
        <f>IF(BANCO10[[#This Row],[SOLUÇÃO]]=CM$1,BANCO10[[#This Row],[STATUS DA ETAPA]],"")</f>
        <v/>
      </c>
      <c r="CN6" s="42" t="str">
        <f>IF(BANCO10[[#This Row],[SOLUÇÃO]]=CN$1,BANCO10[[#This Row],[STATUS DA ETAPA]],"")</f>
        <v/>
      </c>
      <c r="CO6" s="42" t="str">
        <f>IF(BANCO10[[#This Row],[SOLUÇÃO]]=CO$1,BANCO10[[#This Row],[STATUS DA ETAPA]],"")</f>
        <v/>
      </c>
      <c r="CP6" s="42" t="str">
        <f>IF(BANCO10[[#This Row],[SOLUÇÃO]]=CP$1,BANCO10[[#This Row],[STATUS DA ETAPA]],"")</f>
        <v/>
      </c>
      <c r="CQ6" s="42" t="str">
        <f>IF(BANCO10[[#This Row],[SOLUÇÃO]]=CQ$1,BANCO10[[#This Row],[STATUS DA ETAPA]],"")</f>
        <v/>
      </c>
      <c r="CR6" s="42" t="str">
        <f>IF(BANCO10[[#This Row],[SOLUÇÃO]]=CR$1,BANCO10[[#This Row],[STATUS DA ETAPA]],"")</f>
        <v>CONCLUÍDO</v>
      </c>
      <c r="CS6" s="42" t="str">
        <f>IF(BANCO10[[#This Row],[SOLUÇÃO]]=CS$1,BANCO10[[#This Row],[STATUS DA ETAPA]],"")</f>
        <v/>
      </c>
      <c r="CT6" s="42" t="str">
        <f>IF(BANCO10[[#This Row],[SOLUÇÃO]]=CT$1,BANCO10[[#This Row],[STATUS DA ETAPA]],"")</f>
        <v/>
      </c>
      <c r="CU6" s="42" t="str">
        <f>IF(BANCO10[[#This Row],[SOLUÇÃO]]=CU$1,BANCO10[[#This Row],[STATUS DA ETAPA]],"")</f>
        <v/>
      </c>
      <c r="CV6" s="42" t="str">
        <f>IF(BANCO10[[#This Row],[SOLUÇÃO]]=CV$1,BANCO10[[#This Row],[STATUS DA ETAPA]],"")</f>
        <v/>
      </c>
      <c r="CW6" s="42" t="str">
        <f>IF(BANCO10[[#This Row],[SOLUÇÃO]]=CW$1,BANCO10[[#This Row],[STATUS DA ETAPA]],"")</f>
        <v/>
      </c>
      <c r="CX6" s="42" t="str">
        <f>IF(BANCO10[[#This Row],[SOLUÇÃO]]=CX$1,BANCO10[[#This Row],[STATUS DA ETAPA]],"")</f>
        <v/>
      </c>
      <c r="CY6" s="42" t="str">
        <f>IF(BANCO10[[#This Row],[SOLUÇÃO]]=CY$1,BANCO10[[#This Row],[STATUS DA ETAPA]],"")</f>
        <v/>
      </c>
      <c r="CZ6" s="42" t="str">
        <f>IF(BANCO10[[#This Row],[SOLUÇÃO]]=CZ$1,BANCO10[[#This Row],[STATUS DA ETAPA]],"")</f>
        <v/>
      </c>
      <c r="DA6" s="42" t="str">
        <f>IF(BANCO10[[#This Row],[SOLUÇÃO]]=DA$1,BANCO10[[#This Row],[STATUS DA ETAPA]],"")</f>
        <v/>
      </c>
      <c r="DB6" s="42" t="str">
        <f>IF(BANCO10[[#This Row],[SOLUÇÃO]]=DB$1,BANCO10[[#This Row],[STATUS DA ETAPA]],"")</f>
        <v/>
      </c>
      <c r="DC6" s="42" t="str">
        <f>IF(BANCO10[[#This Row],[SOLUÇÃO]]=DC$1,BANCO10[[#This Row],[STATUS DA ETAPA]],"")</f>
        <v/>
      </c>
      <c r="DD6" s="42" t="str">
        <f>IF(BANCO10[[#This Row],[SOLUÇÃO]]=DD$1,BANCO10[[#This Row],[STATUS DA ETAPA]],"")</f>
        <v/>
      </c>
      <c r="DE6" s="42" t="str">
        <f>IF(BANCO10[[#This Row],[SOLUÇÃO]]=DE$1,BANCO10[[#This Row],[STATUS DA ETAPA]],"")</f>
        <v/>
      </c>
      <c r="DF6" s="42" t="str">
        <f>IF(BANCO10[[#This Row],[SOLUÇÃO]]=DF$1,BANCO10[[#This Row],[STATUS DA ETAPA]],"")</f>
        <v/>
      </c>
      <c r="DG6" s="42" t="str">
        <f>IF(BANCO10[[#This Row],[SOLUÇÃO]]=DG$1,BANCO10[[#This Row],[STATUS DA ETAPA]],"")</f>
        <v/>
      </c>
      <c r="DH6" s="42" t="str">
        <f>IF(BANCO10[[#This Row],[SOLUÇÃO]]=DH$1,BANCO10[[#This Row],[STATUS DA ETAPA]],"")</f>
        <v/>
      </c>
      <c r="DI6" s="42" t="str">
        <f>IF(BANCO10[[#This Row],[SOLUÇÃO]]=DI$1,BANCO10[[#This Row],[STATUS DA ETAPA]],"")</f>
        <v/>
      </c>
      <c r="DJ6" s="42" t="str">
        <f>IF(BANCO10[[#This Row],[SOLUÇÃO]]=DJ$1,BANCO10[[#This Row],[STATUS DA ETAPA]],"")</f>
        <v/>
      </c>
      <c r="DK6" s="42" t="str">
        <f>IF(BANCO10[[#This Row],[SOLUÇÃO]]=DK$1,BANCO10[[#This Row],[STATUS DA ETAPA]],"")</f>
        <v/>
      </c>
      <c r="DL6" s="42" t="str">
        <f>IF(BANCO10[[#This Row],[SOLUÇÃO]]=DL$1,BANCO10[[#This Row],[STATUS DA ETAPA]],"")</f>
        <v/>
      </c>
      <c r="DM6" s="42" t="str">
        <f>IF(BANCO10[[#This Row],[SOLUÇÃO]]=DM$1,BANCO10[[#This Row],[STATUS DA ETAPA]],"")</f>
        <v/>
      </c>
      <c r="DN6" s="63" t="e">
        <f>VLOOKUP(CL6,'[1]SAP TEC'!AC:AD,2,0)</f>
        <v>#N/A</v>
      </c>
    </row>
    <row r="7" spans="1:120" s="65" customFormat="1" ht="12" x14ac:dyDescent="0.25">
      <c r="A7" s="38" t="s">
        <v>118</v>
      </c>
      <c r="B7" s="39" t="s">
        <v>143</v>
      </c>
      <c r="C7" s="40" t="str">
        <f>IFERROR(VLOOKUP(BANCO10[[#This Row],[EMPRESA]],[1]!DADOS[#Data],2,FALSE),"")</f>
        <v>54.804.497/0001-20</v>
      </c>
      <c r="D7" s="42" t="s">
        <v>144</v>
      </c>
      <c r="E7" s="42" t="str">
        <f>IFERROR(VLOOKUP(BANCO10[[#This Row],[EMPRESA]],[1]!DADOS[#Data],5,FALSE),"")</f>
        <v>DEMAIS</v>
      </c>
      <c r="F7" s="40" t="str">
        <f>IFERROR(IF(VLOOKUP(BANCO10[[#This Row],[EMPRESA]],[1]!DADOS[#Data],6,0)="","",(VLOOKUP(BANCO10[[#This Row],[EMPRESA]],[1]!DADOS[#Data],6,0))),"")</f>
        <v>N/A</v>
      </c>
      <c r="G7" s="40" t="str">
        <f>IFERROR(IF(VLOOKUP(BANCO10[[#This Row],[EMPRESA]],[1]!DADOS[#Data],4)="","",(VLOOKUP($D7,[1]!DADOS[#Data],4,0))),"")</f>
        <v/>
      </c>
      <c r="H7" s="43" t="s">
        <v>154</v>
      </c>
      <c r="I7" s="43" t="s">
        <v>145</v>
      </c>
      <c r="J7" s="43" t="s">
        <v>123</v>
      </c>
      <c r="K7" s="42" t="s">
        <v>155</v>
      </c>
      <c r="L7" s="44" t="s">
        <v>123</v>
      </c>
      <c r="M7" s="44">
        <v>106</v>
      </c>
      <c r="N7" s="44">
        <v>103</v>
      </c>
      <c r="O7" s="42" t="s">
        <v>109</v>
      </c>
      <c r="P7" s="42">
        <v>140</v>
      </c>
      <c r="Q7" s="42" t="s">
        <v>156</v>
      </c>
      <c r="R7" s="45" t="s">
        <v>123</v>
      </c>
      <c r="S7" s="45"/>
      <c r="T7" s="45" t="s">
        <v>123</v>
      </c>
      <c r="U7" s="45"/>
      <c r="V7" s="45" t="s">
        <v>123</v>
      </c>
      <c r="W7" s="45"/>
      <c r="X7" s="45" t="s">
        <v>123</v>
      </c>
      <c r="Y7" s="45"/>
      <c r="Z7" s="46" t="s">
        <v>123</v>
      </c>
      <c r="AA7" s="47"/>
      <c r="AB7" s="46" t="s">
        <v>123</v>
      </c>
      <c r="AC7" s="48"/>
      <c r="AD7" s="46" t="s">
        <v>123</v>
      </c>
      <c r="AE7" s="48"/>
      <c r="AF7" s="45" t="s">
        <v>27</v>
      </c>
      <c r="AG7" s="45">
        <v>45000</v>
      </c>
      <c r="AH7" s="45" t="s">
        <v>27</v>
      </c>
      <c r="AI7" s="45">
        <v>45300</v>
      </c>
      <c r="AJ7" s="45" t="s">
        <v>123</v>
      </c>
      <c r="AK7" s="45"/>
      <c r="AL7" s="45" t="s">
        <v>123</v>
      </c>
      <c r="AM7" s="45"/>
      <c r="AN7" s="45" t="s">
        <v>123</v>
      </c>
      <c r="AO7" s="45"/>
      <c r="AP7" s="45" t="s">
        <v>123</v>
      </c>
      <c r="AQ7" s="45"/>
      <c r="AR7" s="45" t="s">
        <v>123</v>
      </c>
      <c r="AS7" s="45"/>
      <c r="AT7" s="49">
        <v>45087</v>
      </c>
      <c r="AU7" s="50">
        <v>45274</v>
      </c>
      <c r="AV7" s="51" t="s">
        <v>27</v>
      </c>
      <c r="AW7" s="51" t="s">
        <v>27</v>
      </c>
      <c r="AX7" s="73" t="s">
        <v>49</v>
      </c>
      <c r="AY7" s="52" t="s">
        <v>123</v>
      </c>
      <c r="AZ7" s="53">
        <v>0</v>
      </c>
      <c r="BA7" s="52" t="s">
        <v>123</v>
      </c>
      <c r="BB7" s="54" t="s">
        <v>123</v>
      </c>
      <c r="BC7" s="52" t="s">
        <v>123</v>
      </c>
      <c r="BD7" s="52" t="s">
        <v>123</v>
      </c>
      <c r="BE7" s="55" t="s">
        <v>126</v>
      </c>
      <c r="BF7" s="55" t="s">
        <v>126</v>
      </c>
      <c r="BG7" s="55" t="s">
        <v>27</v>
      </c>
      <c r="BH7" s="55" t="s">
        <v>123</v>
      </c>
      <c r="BI7" s="68" t="s">
        <v>123</v>
      </c>
      <c r="BJ7" s="48"/>
      <c r="BK7" s="74"/>
      <c r="BL7" s="75"/>
      <c r="BM7" s="74"/>
      <c r="BN7" s="75"/>
      <c r="BO7" s="74" t="s">
        <v>27</v>
      </c>
      <c r="BP7" s="75">
        <v>45280</v>
      </c>
      <c r="BQ7" s="74" t="s">
        <v>123</v>
      </c>
      <c r="BR7" s="75"/>
      <c r="BS7" s="60" t="s">
        <v>157</v>
      </c>
      <c r="BT7" s="38"/>
      <c r="BU7" s="61" t="s">
        <v>129</v>
      </c>
      <c r="BV7" s="61" t="s">
        <v>129</v>
      </c>
      <c r="BW7" s="61" t="s">
        <v>149</v>
      </c>
      <c r="BX7" s="61" t="s">
        <v>150</v>
      </c>
      <c r="BY7" s="62" t="s">
        <v>151</v>
      </c>
      <c r="BZ7" s="61"/>
      <c r="CA7" s="61" t="s">
        <v>129</v>
      </c>
      <c r="CB7" s="61" t="s">
        <v>129</v>
      </c>
      <c r="CC7" s="61">
        <v>45565</v>
      </c>
      <c r="CD7" s="61" t="s">
        <v>158</v>
      </c>
      <c r="CE7" s="61" t="s">
        <v>159</v>
      </c>
      <c r="CF7" s="61"/>
      <c r="CG7" s="61" t="s">
        <v>160</v>
      </c>
      <c r="CH7" s="63">
        <f>YEAR(BANCO10[[#This Row],[DATA INÍCIO]])</f>
        <v>2023</v>
      </c>
      <c r="CI7" s="63">
        <f>MONTH(BANCO10[[#This Row],[DATA INÍCIO]])</f>
        <v>6</v>
      </c>
      <c r="CJ7" s="64" t="str">
        <f t="shared" si="0"/>
        <v>A C SOM INDUSTRIA E COM DE INSTRUMENTOS MUSICAIS LTDA54.804.497/0001-20</v>
      </c>
      <c r="CK7" s="63"/>
      <c r="CL7" s="42" t="s">
        <v>161</v>
      </c>
      <c r="CM7" s="42" t="str">
        <f>IF(BANCO10[[#This Row],[SOLUÇÃO]]=CM$1,BANCO10[[#This Row],[STATUS DA ETAPA]],"")</f>
        <v/>
      </c>
      <c r="CN7" s="42" t="str">
        <f>IF(BANCO10[[#This Row],[SOLUÇÃO]]=CN$1,BANCO10[[#This Row],[STATUS DA ETAPA]],"")</f>
        <v/>
      </c>
      <c r="CO7" s="42" t="str">
        <f>IF(BANCO10[[#This Row],[SOLUÇÃO]]=CO$1,BANCO10[[#This Row],[STATUS DA ETAPA]],"")</f>
        <v/>
      </c>
      <c r="CP7" s="42" t="str">
        <f>IF(BANCO10[[#This Row],[SOLUÇÃO]]=CP$1,BANCO10[[#This Row],[STATUS DA ETAPA]],"")</f>
        <v/>
      </c>
      <c r="CQ7" s="42" t="str">
        <f>IF(BANCO10[[#This Row],[SOLUÇÃO]]=CQ$1,BANCO10[[#This Row],[STATUS DA ETAPA]],"")</f>
        <v/>
      </c>
      <c r="CR7" s="42" t="str">
        <f>IF(BANCO10[[#This Row],[SOLUÇÃO]]=CR$1,BANCO10[[#This Row],[STATUS DA ETAPA]],"")</f>
        <v/>
      </c>
      <c r="CS7" s="42" t="str">
        <f>IF(BANCO10[[#This Row],[SOLUÇÃO]]=CS$1,BANCO10[[#This Row],[STATUS DA ETAPA]],"")</f>
        <v/>
      </c>
      <c r="CT7" s="42" t="str">
        <f>IF(BANCO10[[#This Row],[SOLUÇÃO]]=CT$1,BANCO10[[#This Row],[STATUS DA ETAPA]],"")</f>
        <v/>
      </c>
      <c r="CU7" s="42" t="str">
        <f>IF(BANCO10[[#This Row],[SOLUÇÃO]]=CU$1,BANCO10[[#This Row],[STATUS DA ETAPA]],"")</f>
        <v/>
      </c>
      <c r="CV7" s="42" t="str">
        <f>IF(BANCO10[[#This Row],[SOLUÇÃO]]=CV$1,BANCO10[[#This Row],[STATUS DA ETAPA]],"")</f>
        <v/>
      </c>
      <c r="CW7" s="42" t="str">
        <f>IF(BANCO10[[#This Row],[SOLUÇÃO]]=CW$1,BANCO10[[#This Row],[STATUS DA ETAPA]],"")</f>
        <v/>
      </c>
      <c r="CX7" s="42" t="str">
        <f>IF(BANCO10[[#This Row],[SOLUÇÃO]]=CX$1,BANCO10[[#This Row],[STATUS DA ETAPA]],"")</f>
        <v/>
      </c>
      <c r="CY7" s="42" t="str">
        <f>IF(BANCO10[[#This Row],[SOLUÇÃO]]=CY$1,BANCO10[[#This Row],[STATUS DA ETAPA]],"")</f>
        <v/>
      </c>
      <c r="CZ7" s="42" t="str">
        <f>IF(BANCO10[[#This Row],[SOLUÇÃO]]=CZ$1,BANCO10[[#This Row],[STATUS DA ETAPA]],"")</f>
        <v/>
      </c>
      <c r="DA7" s="42" t="str">
        <f>IF(BANCO10[[#This Row],[SOLUÇÃO]]=DA$1,BANCO10[[#This Row],[STATUS DA ETAPA]],"")</f>
        <v/>
      </c>
      <c r="DB7" s="42" t="str">
        <f>IF(BANCO10[[#This Row],[SOLUÇÃO]]=DB$1,BANCO10[[#This Row],[STATUS DA ETAPA]],"")</f>
        <v/>
      </c>
      <c r="DC7" s="42" t="str">
        <f>IF(BANCO10[[#This Row],[SOLUÇÃO]]=DC$1,BANCO10[[#This Row],[STATUS DA ETAPA]],"")</f>
        <v/>
      </c>
      <c r="DD7" s="42" t="str">
        <f>IF(BANCO10[[#This Row],[SOLUÇÃO]]=DD$1,BANCO10[[#This Row],[STATUS DA ETAPA]],"")</f>
        <v/>
      </c>
      <c r="DE7" s="42" t="str">
        <f>IF(BANCO10[[#This Row],[SOLUÇÃO]]=DE$1,BANCO10[[#This Row],[STATUS DA ETAPA]],"")</f>
        <v/>
      </c>
      <c r="DF7" s="42" t="str">
        <f>IF(BANCO10[[#This Row],[SOLUÇÃO]]=DF$1,BANCO10[[#This Row],[STATUS DA ETAPA]],"")</f>
        <v>CONCLUÍDO</v>
      </c>
      <c r="DG7" s="42" t="str">
        <f>IF(BANCO10[[#This Row],[SOLUÇÃO]]=DG$1,BANCO10[[#This Row],[STATUS DA ETAPA]],"")</f>
        <v/>
      </c>
      <c r="DH7" s="42" t="str">
        <f>IF(BANCO10[[#This Row],[SOLUÇÃO]]=DH$1,BANCO10[[#This Row],[STATUS DA ETAPA]],"")</f>
        <v/>
      </c>
      <c r="DI7" s="42" t="str">
        <f>IF(BANCO10[[#This Row],[SOLUÇÃO]]=DI$1,BANCO10[[#This Row],[STATUS DA ETAPA]],"")</f>
        <v/>
      </c>
      <c r="DJ7" s="42" t="str">
        <f>IF(BANCO10[[#This Row],[SOLUÇÃO]]=DJ$1,BANCO10[[#This Row],[STATUS DA ETAPA]],"")</f>
        <v/>
      </c>
      <c r="DK7" s="42" t="str">
        <f>IF(BANCO10[[#This Row],[SOLUÇÃO]]=DK$1,BANCO10[[#This Row],[STATUS DA ETAPA]],"")</f>
        <v/>
      </c>
      <c r="DL7" s="42" t="str">
        <f>IF(BANCO10[[#This Row],[SOLUÇÃO]]=DL$1,BANCO10[[#This Row],[STATUS DA ETAPA]],"")</f>
        <v/>
      </c>
      <c r="DM7" s="42" t="str">
        <f>IF(BANCO10[[#This Row],[SOLUÇÃO]]=DM$1,BANCO10[[#This Row],[STATUS DA ETAPA]],"")</f>
        <v/>
      </c>
      <c r="DN7" s="63">
        <f>VLOOKUP(CL7,'[1]SAP TEC'!AC:AD,2,0)</f>
        <v>725.28</v>
      </c>
    </row>
    <row r="8" spans="1:120" s="65" customFormat="1" ht="12" x14ac:dyDescent="0.25">
      <c r="A8" s="38" t="s">
        <v>118</v>
      </c>
      <c r="B8" s="39" t="s">
        <v>131</v>
      </c>
      <c r="C8" s="40" t="str">
        <f>IFERROR(VLOOKUP(BANCO10[[#This Row],[EMPRESA]],[1]!DADOS[#Data],2,FALSE),"")</f>
        <v>54.804.497/0001-20</v>
      </c>
      <c r="D8" s="40" t="s">
        <v>144</v>
      </c>
      <c r="E8" s="42" t="str">
        <f>IFERROR(VLOOKUP(BANCO10[[#This Row],[EMPRESA]],[1]!DADOS[#Data],5,FALSE),"")</f>
        <v>DEMAIS</v>
      </c>
      <c r="F8" s="40" t="str">
        <f>IFERROR(IF(VLOOKUP(BANCO10[[#This Row],[EMPRESA]],[1]!DADOS[#Data],6,0)="","",(VLOOKUP(BANCO10[[#This Row],[EMPRESA]],[1]!DADOS[#Data],6,0))),"")</f>
        <v>N/A</v>
      </c>
      <c r="G8" s="40" t="s">
        <v>162</v>
      </c>
      <c r="H8" s="43" t="s">
        <v>7</v>
      </c>
      <c r="I8" s="43" t="s">
        <v>163</v>
      </c>
      <c r="J8" s="43" t="s">
        <v>123</v>
      </c>
      <c r="K8" s="44" t="s">
        <v>136</v>
      </c>
      <c r="L8" s="44" t="s">
        <v>136</v>
      </c>
      <c r="M8" s="44" t="s">
        <v>137</v>
      </c>
      <c r="N8" s="44" t="s">
        <v>123</v>
      </c>
      <c r="O8" s="42" t="s">
        <v>164</v>
      </c>
      <c r="P8" s="42">
        <v>116</v>
      </c>
      <c r="Q8" s="39"/>
      <c r="R8" s="45" t="s">
        <v>126</v>
      </c>
      <c r="S8" s="45"/>
      <c r="T8" s="45" t="s">
        <v>126</v>
      </c>
      <c r="U8" s="45"/>
      <c r="V8" s="45" t="s">
        <v>126</v>
      </c>
      <c r="W8" s="45"/>
      <c r="X8" s="45" t="s">
        <v>126</v>
      </c>
      <c r="Y8" s="45"/>
      <c r="Z8" s="46" t="s">
        <v>126</v>
      </c>
      <c r="AA8" s="47"/>
      <c r="AB8" s="46" t="s">
        <v>126</v>
      </c>
      <c r="AC8" s="48"/>
      <c r="AD8" s="46" t="s">
        <v>126</v>
      </c>
      <c r="AE8" s="48"/>
      <c r="AF8" s="45" t="s">
        <v>126</v>
      </c>
      <c r="AG8" s="45"/>
      <c r="AH8" s="45" t="s">
        <v>27</v>
      </c>
      <c r="AI8" s="45">
        <v>45919</v>
      </c>
      <c r="AJ8" s="45" t="s">
        <v>126</v>
      </c>
      <c r="AK8" s="45"/>
      <c r="AL8" s="45" t="s">
        <v>126</v>
      </c>
      <c r="AM8" s="45"/>
      <c r="AN8" s="45" t="s">
        <v>126</v>
      </c>
      <c r="AO8" s="45"/>
      <c r="AP8" s="45" t="s">
        <v>126</v>
      </c>
      <c r="AQ8" s="45"/>
      <c r="AR8" s="45" t="s">
        <v>126</v>
      </c>
      <c r="AS8" s="45"/>
      <c r="AT8" s="49">
        <v>46022</v>
      </c>
      <c r="AU8" s="50">
        <v>46022</v>
      </c>
      <c r="AV8" s="66" t="s">
        <v>126</v>
      </c>
      <c r="AW8" s="66" t="s">
        <v>126</v>
      </c>
      <c r="AX8" s="51" t="s">
        <v>49</v>
      </c>
      <c r="AY8" s="52" t="s">
        <v>126</v>
      </c>
      <c r="AZ8" s="53">
        <v>22040</v>
      </c>
      <c r="BA8" s="52"/>
      <c r="BB8" s="54" t="s">
        <v>123</v>
      </c>
      <c r="BC8" s="52" t="s">
        <v>123</v>
      </c>
      <c r="BD8" s="52" t="s">
        <v>123</v>
      </c>
      <c r="BE8" s="55" t="s">
        <v>126</v>
      </c>
      <c r="BF8" s="55" t="s">
        <v>126</v>
      </c>
      <c r="BG8" s="55" t="s">
        <v>126</v>
      </c>
      <c r="BH8" s="55" t="s">
        <v>126</v>
      </c>
      <c r="BI8" s="76" t="s">
        <v>126</v>
      </c>
      <c r="BJ8" s="57"/>
      <c r="BK8" s="74" t="s">
        <v>126</v>
      </c>
      <c r="BL8" s="77"/>
      <c r="BM8" s="74" t="s">
        <v>126</v>
      </c>
      <c r="BN8" s="77"/>
      <c r="BO8" s="74" t="s">
        <v>126</v>
      </c>
      <c r="BP8" s="77"/>
      <c r="BQ8" s="78" t="s">
        <v>126</v>
      </c>
      <c r="BR8" s="79"/>
      <c r="BS8" s="60" t="s">
        <v>165</v>
      </c>
      <c r="BT8" s="38"/>
      <c r="BU8" s="61"/>
      <c r="BV8" s="61"/>
      <c r="BW8" s="61"/>
      <c r="BX8" s="61"/>
      <c r="BY8" s="61"/>
      <c r="BZ8" s="61"/>
      <c r="CA8" s="61"/>
      <c r="CB8" s="61"/>
      <c r="CC8" s="61"/>
      <c r="CD8" s="61"/>
      <c r="CE8" s="61"/>
      <c r="CF8" s="61"/>
      <c r="CG8" s="61"/>
      <c r="CH8" s="63">
        <f>YEAR(BANCO10[[#This Row],[DATA INÍCIO]])</f>
        <v>2025</v>
      </c>
      <c r="CI8" s="63">
        <f>MONTH(BANCO10[[#This Row],[DATA INÍCIO]])</f>
        <v>12</v>
      </c>
      <c r="CJ8" s="71" t="str">
        <f t="shared" si="0"/>
        <v>A C SOM INDUSTRIA E COM DE INSTRUMENTOS MUSICAIS LTDA54.804.497/0001-20</v>
      </c>
      <c r="CK8" s="63"/>
      <c r="CL8" s="63"/>
      <c r="CM8" s="42" t="str">
        <f>IF(BANCO10[[#This Row],[SOLUÇÃO]]=CM$1,BANCO10[[#This Row],[STATUS DA ETAPA]],"")</f>
        <v/>
      </c>
      <c r="CN8" s="42" t="str">
        <f>IF(BANCO10[[#This Row],[SOLUÇÃO]]=CN$1,BANCO10[[#This Row],[STATUS DA ETAPA]],"")</f>
        <v/>
      </c>
      <c r="CO8" s="42" t="str">
        <f>IF(BANCO10[[#This Row],[SOLUÇÃO]]=CO$1,BANCO10[[#This Row],[STATUS DA ETAPA]],"")</f>
        <v/>
      </c>
      <c r="CP8" s="42" t="str">
        <f>IF(BANCO10[[#This Row],[SOLUÇÃO]]=CP$1,BANCO10[[#This Row],[STATUS DA ETAPA]],"")</f>
        <v/>
      </c>
      <c r="CQ8" s="42" t="str">
        <f>IF(BANCO10[[#This Row],[SOLUÇÃO]]=CQ$1,BANCO10[[#This Row],[STATUS DA ETAPA]],"")</f>
        <v/>
      </c>
      <c r="CR8" s="42" t="str">
        <f>IF(BANCO10[[#This Row],[SOLUÇÃO]]=CR$1,BANCO10[[#This Row],[STATUS DA ETAPA]],"")</f>
        <v/>
      </c>
      <c r="CS8" s="42" t="str">
        <f>IF(BANCO10[[#This Row],[SOLUÇÃO]]=CS$1,BANCO10[[#This Row],[STATUS DA ETAPA]],"")</f>
        <v/>
      </c>
      <c r="CT8" s="42" t="str">
        <f>IF(BANCO10[[#This Row],[SOLUÇÃO]]=CT$1,BANCO10[[#This Row],[STATUS DA ETAPA]],"")</f>
        <v/>
      </c>
      <c r="CU8" s="42" t="str">
        <f>IF(BANCO10[[#This Row],[SOLUÇÃO]]=CU$1,BANCO10[[#This Row],[STATUS DA ETAPA]],"")</f>
        <v/>
      </c>
      <c r="CV8" s="42" t="str">
        <f>IF(BANCO10[[#This Row],[SOLUÇÃO]]=CV$1,BANCO10[[#This Row],[STATUS DA ETAPA]],"")</f>
        <v/>
      </c>
      <c r="CW8" s="42" t="str">
        <f>IF(BANCO10[[#This Row],[SOLUÇÃO]]=CW$1,BANCO10[[#This Row],[STATUS DA ETAPA]],"")</f>
        <v/>
      </c>
      <c r="CX8" s="42" t="str">
        <f>IF(BANCO10[[#This Row],[SOLUÇÃO]]=CX$1,BANCO10[[#This Row],[STATUS DA ETAPA]],"")</f>
        <v/>
      </c>
      <c r="CY8" s="42" t="str">
        <f>IF(BANCO10[[#This Row],[SOLUÇÃO]]=CY$1,BANCO10[[#This Row],[STATUS DA ETAPA]],"")</f>
        <v/>
      </c>
      <c r="CZ8" s="42" t="str">
        <f>IF(BANCO10[[#This Row],[SOLUÇÃO]]=CZ$1,BANCO10[[#This Row],[STATUS DA ETAPA]],"")</f>
        <v/>
      </c>
      <c r="DA8" s="42" t="str">
        <f>IF(BANCO10[[#This Row],[SOLUÇÃO]]=DA$1,BANCO10[[#This Row],[STATUS DA ETAPA]],"")</f>
        <v/>
      </c>
      <c r="DB8" s="42" t="str">
        <f>IF(BANCO10[[#This Row],[SOLUÇÃO]]=DB$1,BANCO10[[#This Row],[STATUS DA ETAPA]],"")</f>
        <v/>
      </c>
      <c r="DC8" s="42" t="str">
        <f>IF(BANCO10[[#This Row],[SOLUÇÃO]]=DC$1,BANCO10[[#This Row],[STATUS DA ETAPA]],"")</f>
        <v/>
      </c>
      <c r="DD8" s="42" t="str">
        <f>IF(BANCO10[[#This Row],[SOLUÇÃO]]=DD$1,BANCO10[[#This Row],[STATUS DA ETAPA]],"")</f>
        <v/>
      </c>
      <c r="DE8" s="42" t="str">
        <f>IF(BANCO10[[#This Row],[SOLUÇÃO]]=DE$1,BANCO10[[#This Row],[STATUS DA ETAPA]],"")</f>
        <v/>
      </c>
      <c r="DF8" s="42" t="str">
        <f>IF(BANCO10[[#This Row],[SOLUÇÃO]]=DF$1,BANCO10[[#This Row],[STATUS DA ETAPA]],"")</f>
        <v/>
      </c>
      <c r="DG8" s="42" t="str">
        <f>IF(BANCO10[[#This Row],[SOLUÇÃO]]=DG$1,BANCO10[[#This Row],[STATUS DA ETAPA]],"")</f>
        <v/>
      </c>
      <c r="DH8" s="42" t="str">
        <f>IF(BANCO10[[#This Row],[SOLUÇÃO]]=DH$1,BANCO10[[#This Row],[STATUS DA ETAPA]],"")</f>
        <v/>
      </c>
      <c r="DI8" s="42" t="str">
        <f>IF(BANCO10[[#This Row],[SOLUÇÃO]]=DI$1,BANCO10[[#This Row],[STATUS DA ETAPA]],"")</f>
        <v/>
      </c>
      <c r="DJ8" s="42" t="str">
        <f>IF(BANCO10[[#This Row],[SOLUÇÃO]]=DJ$1,BANCO10[[#This Row],[STATUS DA ETAPA]],"")</f>
        <v/>
      </c>
      <c r="DK8" s="42" t="str">
        <f>IF(BANCO10[[#This Row],[SOLUÇÃO]]=DK$1,BANCO10[[#This Row],[STATUS DA ETAPA]],"")</f>
        <v/>
      </c>
      <c r="DL8" s="42" t="str">
        <f>IF(BANCO10[[#This Row],[SOLUÇÃO]]=DL$1,BANCO10[[#This Row],[STATUS DA ETAPA]],"")</f>
        <v/>
      </c>
      <c r="DM8" s="42" t="str">
        <f>IF(BANCO10[[#This Row],[SOLUÇÃO]]=DM$1,BANCO10[[#This Row],[STATUS DA ETAPA]],"")</f>
        <v/>
      </c>
      <c r="DN8" s="63" t="e">
        <f>VLOOKUP(CL9,'[1]SAP TEC'!AC:AD,2,0)</f>
        <v>#N/A</v>
      </c>
    </row>
    <row r="9" spans="1:120" s="65" customFormat="1" ht="12" x14ac:dyDescent="0.25">
      <c r="A9" s="38" t="s">
        <v>118</v>
      </c>
      <c r="B9" s="39" t="s">
        <v>143</v>
      </c>
      <c r="C9" s="40" t="str">
        <f>IFERROR(VLOOKUP(BANCO10[[#This Row],[EMPRESA]],[1]!DADOS[#Data],2,FALSE),"")</f>
        <v>01.225.733/0001-97</v>
      </c>
      <c r="D9" s="42" t="s">
        <v>166</v>
      </c>
      <c r="E9" s="42" t="str">
        <f>IFERROR(VLOOKUP(BANCO10[[#This Row],[EMPRESA]],[1]!DADOS[#Data],5,FALSE),"")</f>
        <v>DEMAIS</v>
      </c>
      <c r="F9" s="40" t="str">
        <f>IFERROR(IF(VLOOKUP(BANCO10[[#This Row],[EMPRESA]],[1]!DADOS[#Data],6,0)="","",(VLOOKUP(BANCO10[[#This Row],[EMPRESA]],[1]!DADOS[#Data],6,0))),"")</f>
        <v>N/A</v>
      </c>
      <c r="G9" s="40" t="str">
        <f>IFERROR(IF(VLOOKUP(BANCO10[[#This Row],[EMPRESA]],[1]!DADOS[#Data],4)="","",(VLOOKUP($D9,[1]!DADOS[#Data],4,0))),"")</f>
        <v/>
      </c>
      <c r="H9" s="43" t="s">
        <v>121</v>
      </c>
      <c r="I9" s="43" t="s">
        <v>145</v>
      </c>
      <c r="J9" s="43" t="s">
        <v>146</v>
      </c>
      <c r="K9" s="42" t="s">
        <v>167</v>
      </c>
      <c r="L9" s="44" t="s">
        <v>123</v>
      </c>
      <c r="M9" s="44">
        <v>103</v>
      </c>
      <c r="N9" s="44" t="s">
        <v>123</v>
      </c>
      <c r="O9" s="42" t="s">
        <v>90</v>
      </c>
      <c r="P9" s="42">
        <v>4</v>
      </c>
      <c r="Q9" s="42" t="s">
        <v>168</v>
      </c>
      <c r="R9" s="45" t="s">
        <v>123</v>
      </c>
      <c r="S9" s="45"/>
      <c r="T9" s="45" t="s">
        <v>123</v>
      </c>
      <c r="U9" s="45"/>
      <c r="V9" s="45" t="s">
        <v>123</v>
      </c>
      <c r="W9" s="45"/>
      <c r="X9" s="45" t="s">
        <v>123</v>
      </c>
      <c r="Y9" s="45"/>
      <c r="Z9" s="46" t="s">
        <v>123</v>
      </c>
      <c r="AA9" s="47"/>
      <c r="AB9" s="46" t="s">
        <v>123</v>
      </c>
      <c r="AC9" s="48"/>
      <c r="AD9" s="46" t="s">
        <v>123</v>
      </c>
      <c r="AE9" s="48"/>
      <c r="AF9" s="45" t="s">
        <v>123</v>
      </c>
      <c r="AG9" s="45"/>
      <c r="AH9" s="45" t="s">
        <v>123</v>
      </c>
      <c r="AI9" s="45"/>
      <c r="AJ9" s="45" t="s">
        <v>123</v>
      </c>
      <c r="AK9" s="45"/>
      <c r="AL9" s="45" t="s">
        <v>123</v>
      </c>
      <c r="AM9" s="45"/>
      <c r="AN9" s="45" t="s">
        <v>123</v>
      </c>
      <c r="AO9" s="45"/>
      <c r="AP9" s="45" t="s">
        <v>123</v>
      </c>
      <c r="AQ9" s="45"/>
      <c r="AR9" s="45" t="s">
        <v>123</v>
      </c>
      <c r="AS9" s="45"/>
      <c r="AT9" s="49">
        <v>45209</v>
      </c>
      <c r="AU9" s="50">
        <v>45209</v>
      </c>
      <c r="AV9" s="51" t="s">
        <v>123</v>
      </c>
      <c r="AW9" s="51" t="s">
        <v>123</v>
      </c>
      <c r="AX9" s="73" t="s">
        <v>49</v>
      </c>
      <c r="AY9" s="52" t="s">
        <v>123</v>
      </c>
      <c r="AZ9" s="53">
        <v>0</v>
      </c>
      <c r="BA9" s="52" t="s">
        <v>123</v>
      </c>
      <c r="BB9" s="54" t="s">
        <v>123</v>
      </c>
      <c r="BC9" s="52" t="s">
        <v>123</v>
      </c>
      <c r="BD9" s="52" t="s">
        <v>123</v>
      </c>
      <c r="BE9" s="55" t="s">
        <v>123</v>
      </c>
      <c r="BF9" s="55" t="s">
        <v>123</v>
      </c>
      <c r="BG9" s="55" t="s">
        <v>123</v>
      </c>
      <c r="BH9" s="55" t="s">
        <v>123</v>
      </c>
      <c r="BI9" s="56" t="s">
        <v>123</v>
      </c>
      <c r="BJ9" s="48"/>
      <c r="BK9" s="74"/>
      <c r="BL9" s="75"/>
      <c r="BM9" s="74"/>
      <c r="BN9" s="75"/>
      <c r="BO9" s="74" t="s">
        <v>123</v>
      </c>
      <c r="BP9" s="75"/>
      <c r="BQ9" s="74" t="s">
        <v>123</v>
      </c>
      <c r="BR9" s="75"/>
      <c r="BS9" s="60" t="s">
        <v>169</v>
      </c>
      <c r="BT9" s="38"/>
      <c r="BU9" s="61" t="s">
        <v>170</v>
      </c>
      <c r="BV9" s="61" t="s">
        <v>170</v>
      </c>
      <c r="BW9" s="61" t="s">
        <v>171</v>
      </c>
      <c r="BX9" s="61" t="s">
        <v>129</v>
      </c>
      <c r="BY9" s="62" t="s">
        <v>170</v>
      </c>
      <c r="BZ9" s="61"/>
      <c r="CA9" s="61" t="s">
        <v>129</v>
      </c>
      <c r="CB9" s="61" t="s">
        <v>129</v>
      </c>
      <c r="CC9" s="61" t="s">
        <v>129</v>
      </c>
      <c r="CD9" s="61" t="s">
        <v>129</v>
      </c>
      <c r="CE9" s="61" t="s">
        <v>129</v>
      </c>
      <c r="CF9" s="61" t="s">
        <v>129</v>
      </c>
      <c r="CG9" s="61" t="s">
        <v>129</v>
      </c>
      <c r="CH9" s="63">
        <f>YEAR(BANCO10[[#This Row],[DATA INÍCIO]])</f>
        <v>2023</v>
      </c>
      <c r="CI9" s="63">
        <f>MONTH(BANCO10[[#This Row],[DATA INÍCIO]])</f>
        <v>10</v>
      </c>
      <c r="CJ9" s="64" t="str">
        <f t="shared" si="0"/>
        <v>A R TREJOR LTDA01.225.733/0001-97</v>
      </c>
      <c r="CK9" s="63"/>
      <c r="CL9" s="42" t="s">
        <v>167</v>
      </c>
      <c r="CM9" s="42" t="str">
        <f>IF(BANCO10[[#This Row],[SOLUÇÃO]]=CM$1,BANCO10[[#This Row],[STATUS DA ETAPA]],"")</f>
        <v>CONCLUÍDO</v>
      </c>
      <c r="CN9" s="42" t="str">
        <f>IF(BANCO10[[#This Row],[SOLUÇÃO]]=CN$1,BANCO10[[#This Row],[STATUS DA ETAPA]],"")</f>
        <v/>
      </c>
      <c r="CO9" s="42" t="str">
        <f>IF(BANCO10[[#This Row],[SOLUÇÃO]]=CO$1,BANCO10[[#This Row],[STATUS DA ETAPA]],"")</f>
        <v/>
      </c>
      <c r="CP9" s="42" t="str">
        <f>IF(BANCO10[[#This Row],[SOLUÇÃO]]=CP$1,BANCO10[[#This Row],[STATUS DA ETAPA]],"")</f>
        <v/>
      </c>
      <c r="CQ9" s="42" t="str">
        <f>IF(BANCO10[[#This Row],[SOLUÇÃO]]=CQ$1,BANCO10[[#This Row],[STATUS DA ETAPA]],"")</f>
        <v/>
      </c>
      <c r="CR9" s="42" t="str">
        <f>IF(BANCO10[[#This Row],[SOLUÇÃO]]=CR$1,BANCO10[[#This Row],[STATUS DA ETAPA]],"")</f>
        <v/>
      </c>
      <c r="CS9" s="42" t="str">
        <f>IF(BANCO10[[#This Row],[SOLUÇÃO]]=CS$1,BANCO10[[#This Row],[STATUS DA ETAPA]],"")</f>
        <v/>
      </c>
      <c r="CT9" s="42" t="str">
        <f>IF(BANCO10[[#This Row],[SOLUÇÃO]]=CT$1,BANCO10[[#This Row],[STATUS DA ETAPA]],"")</f>
        <v/>
      </c>
      <c r="CU9" s="42" t="str">
        <f>IF(BANCO10[[#This Row],[SOLUÇÃO]]=CU$1,BANCO10[[#This Row],[STATUS DA ETAPA]],"")</f>
        <v/>
      </c>
      <c r="CV9" s="42" t="str">
        <f>IF(BANCO10[[#This Row],[SOLUÇÃO]]=CV$1,BANCO10[[#This Row],[STATUS DA ETAPA]],"")</f>
        <v/>
      </c>
      <c r="CW9" s="42" t="str">
        <f>IF(BANCO10[[#This Row],[SOLUÇÃO]]=CW$1,BANCO10[[#This Row],[STATUS DA ETAPA]],"")</f>
        <v/>
      </c>
      <c r="CX9" s="42" t="str">
        <f>IF(BANCO10[[#This Row],[SOLUÇÃO]]=CX$1,BANCO10[[#This Row],[STATUS DA ETAPA]],"")</f>
        <v/>
      </c>
      <c r="CY9" s="42" t="str">
        <f>IF(BANCO10[[#This Row],[SOLUÇÃO]]=CY$1,BANCO10[[#This Row],[STATUS DA ETAPA]],"")</f>
        <v/>
      </c>
      <c r="CZ9" s="42" t="str">
        <f>IF(BANCO10[[#This Row],[SOLUÇÃO]]=CZ$1,BANCO10[[#This Row],[STATUS DA ETAPA]],"")</f>
        <v/>
      </c>
      <c r="DA9" s="42" t="str">
        <f>IF(BANCO10[[#This Row],[SOLUÇÃO]]=DA$1,BANCO10[[#This Row],[STATUS DA ETAPA]],"")</f>
        <v/>
      </c>
      <c r="DB9" s="42" t="str">
        <f>IF(BANCO10[[#This Row],[SOLUÇÃO]]=DB$1,BANCO10[[#This Row],[STATUS DA ETAPA]],"")</f>
        <v/>
      </c>
      <c r="DC9" s="42" t="str">
        <f>IF(BANCO10[[#This Row],[SOLUÇÃO]]=DC$1,BANCO10[[#This Row],[STATUS DA ETAPA]],"")</f>
        <v/>
      </c>
      <c r="DD9" s="42" t="str">
        <f>IF(BANCO10[[#This Row],[SOLUÇÃO]]=DD$1,BANCO10[[#This Row],[STATUS DA ETAPA]],"")</f>
        <v/>
      </c>
      <c r="DE9" s="42" t="str">
        <f>IF(BANCO10[[#This Row],[SOLUÇÃO]]=DE$1,BANCO10[[#This Row],[STATUS DA ETAPA]],"")</f>
        <v/>
      </c>
      <c r="DF9" s="42" t="str">
        <f>IF(BANCO10[[#This Row],[SOLUÇÃO]]=DF$1,BANCO10[[#This Row],[STATUS DA ETAPA]],"")</f>
        <v/>
      </c>
      <c r="DG9" s="42" t="str">
        <f>IF(BANCO10[[#This Row],[SOLUÇÃO]]=DG$1,BANCO10[[#This Row],[STATUS DA ETAPA]],"")</f>
        <v/>
      </c>
      <c r="DH9" s="42" t="str">
        <f>IF(BANCO10[[#This Row],[SOLUÇÃO]]=DH$1,BANCO10[[#This Row],[STATUS DA ETAPA]],"")</f>
        <v/>
      </c>
      <c r="DI9" s="42" t="str">
        <f>IF(BANCO10[[#This Row],[SOLUÇÃO]]=DI$1,BANCO10[[#This Row],[STATUS DA ETAPA]],"")</f>
        <v/>
      </c>
      <c r="DJ9" s="42" t="str">
        <f>IF(BANCO10[[#This Row],[SOLUÇÃO]]=DJ$1,BANCO10[[#This Row],[STATUS DA ETAPA]],"")</f>
        <v/>
      </c>
      <c r="DK9" s="42" t="str">
        <f>IF(BANCO10[[#This Row],[SOLUÇÃO]]=DK$1,BANCO10[[#This Row],[STATUS DA ETAPA]],"")</f>
        <v/>
      </c>
      <c r="DL9" s="42" t="str">
        <f>IF(BANCO10[[#This Row],[SOLUÇÃO]]=DL$1,BANCO10[[#This Row],[STATUS DA ETAPA]],"")</f>
        <v/>
      </c>
      <c r="DM9" s="42" t="str">
        <f>IF(BANCO10[[#This Row],[SOLUÇÃO]]=DM$1,BANCO10[[#This Row],[STATUS DA ETAPA]],"")</f>
        <v/>
      </c>
      <c r="DN9" s="63" t="e">
        <f>VLOOKUP(CL10,'[1]SAP TEC'!AC:AD,2,0)</f>
        <v>#N/A</v>
      </c>
    </row>
    <row r="10" spans="1:120" s="65" customFormat="1" ht="12" x14ac:dyDescent="0.25">
      <c r="A10" s="38" t="s">
        <v>118</v>
      </c>
      <c r="B10" s="39" t="s">
        <v>131</v>
      </c>
      <c r="C10" s="40" t="str">
        <f>IFERROR(VLOOKUP(BANCO10[[#This Row],[EMPRESA]],[1]!DADOS[#Data],2,FALSE),"")</f>
        <v>01.225.733/0001-97</v>
      </c>
      <c r="D10" s="42" t="s">
        <v>166</v>
      </c>
      <c r="E10" s="42" t="str">
        <f>IFERROR(VLOOKUP(BANCO10[[#This Row],[EMPRESA]],[1]!DADOS[#Data],5,FALSE),"")</f>
        <v>DEMAIS</v>
      </c>
      <c r="F10" s="40" t="str">
        <f>IFERROR(IF(VLOOKUP(BANCO10[[#This Row],[EMPRESA]],[1]!DADOS[#Data],6,0)="","",(VLOOKUP(BANCO10[[#This Row],[EMPRESA]],[1]!DADOS[#Data],6,0))),"")</f>
        <v>N/A</v>
      </c>
      <c r="G10" s="40"/>
      <c r="H10" s="43" t="s">
        <v>121</v>
      </c>
      <c r="I10" s="43" t="s">
        <v>145</v>
      </c>
      <c r="J10" s="43" t="s">
        <v>146</v>
      </c>
      <c r="K10" s="42" t="s">
        <v>172</v>
      </c>
      <c r="L10" s="44" t="s">
        <v>123</v>
      </c>
      <c r="M10" s="44">
        <v>103</v>
      </c>
      <c r="N10" s="44" t="s">
        <v>123</v>
      </c>
      <c r="O10" s="42" t="s">
        <v>90</v>
      </c>
      <c r="P10" s="42">
        <v>4</v>
      </c>
      <c r="Q10" s="42" t="s">
        <v>173</v>
      </c>
      <c r="R10" s="45" t="s">
        <v>123</v>
      </c>
      <c r="S10" s="45"/>
      <c r="T10" s="45" t="s">
        <v>123</v>
      </c>
      <c r="U10" s="45"/>
      <c r="V10" s="45" t="s">
        <v>123</v>
      </c>
      <c r="W10" s="45"/>
      <c r="X10" s="45" t="s">
        <v>123</v>
      </c>
      <c r="Y10" s="45"/>
      <c r="Z10" s="46" t="s">
        <v>123</v>
      </c>
      <c r="AA10" s="47"/>
      <c r="AB10" s="46" t="s">
        <v>123</v>
      </c>
      <c r="AC10" s="48"/>
      <c r="AD10" s="46" t="s">
        <v>123</v>
      </c>
      <c r="AE10" s="48"/>
      <c r="AF10" s="45" t="s">
        <v>123</v>
      </c>
      <c r="AG10" s="45"/>
      <c r="AH10" s="45" t="s">
        <v>123</v>
      </c>
      <c r="AI10" s="45"/>
      <c r="AJ10" s="45" t="s">
        <v>123</v>
      </c>
      <c r="AK10" s="45"/>
      <c r="AL10" s="45" t="s">
        <v>123</v>
      </c>
      <c r="AM10" s="45"/>
      <c r="AN10" s="45" t="s">
        <v>123</v>
      </c>
      <c r="AO10" s="45"/>
      <c r="AP10" s="45" t="s">
        <v>123</v>
      </c>
      <c r="AQ10" s="45"/>
      <c r="AR10" s="45" t="s">
        <v>123</v>
      </c>
      <c r="AS10" s="45"/>
      <c r="AT10" s="49">
        <v>45477</v>
      </c>
      <c r="AU10" s="50">
        <v>45477</v>
      </c>
      <c r="AV10" s="66" t="s">
        <v>123</v>
      </c>
      <c r="AW10" s="66" t="s">
        <v>123</v>
      </c>
      <c r="AX10" s="51" t="s">
        <v>49</v>
      </c>
      <c r="AY10" s="52" t="s">
        <v>123</v>
      </c>
      <c r="AZ10" s="53">
        <v>0</v>
      </c>
      <c r="BA10" s="52" t="s">
        <v>123</v>
      </c>
      <c r="BB10" s="54" t="s">
        <v>123</v>
      </c>
      <c r="BC10" s="52" t="s">
        <v>123</v>
      </c>
      <c r="BD10" s="52" t="s">
        <v>123</v>
      </c>
      <c r="BE10" s="55" t="s">
        <v>123</v>
      </c>
      <c r="BF10" s="55" t="s">
        <v>123</v>
      </c>
      <c r="BG10" s="55" t="s">
        <v>123</v>
      </c>
      <c r="BH10" s="55" t="s">
        <v>123</v>
      </c>
      <c r="BI10" s="56" t="s">
        <v>123</v>
      </c>
      <c r="BJ10" s="48"/>
      <c r="BK10" s="74"/>
      <c r="BL10" s="75"/>
      <c r="BM10" s="74"/>
      <c r="BN10" s="75"/>
      <c r="BO10" s="74" t="s">
        <v>123</v>
      </c>
      <c r="BP10" s="75"/>
      <c r="BQ10" s="74" t="s">
        <v>123</v>
      </c>
      <c r="BR10" s="75"/>
      <c r="BS10" s="80" t="s">
        <v>169</v>
      </c>
      <c r="BT10" s="38"/>
      <c r="BU10" s="61" t="s">
        <v>170</v>
      </c>
      <c r="BV10" s="61" t="s">
        <v>170</v>
      </c>
      <c r="BW10" s="61" t="s">
        <v>171</v>
      </c>
      <c r="BX10" s="61" t="s">
        <v>129</v>
      </c>
      <c r="BY10" s="62" t="s">
        <v>170</v>
      </c>
      <c r="BZ10" s="61"/>
      <c r="CA10" s="61" t="s">
        <v>129</v>
      </c>
      <c r="CB10" s="61" t="s">
        <v>129</v>
      </c>
      <c r="CC10" s="61" t="s">
        <v>129</v>
      </c>
      <c r="CD10" s="61" t="s">
        <v>129</v>
      </c>
      <c r="CE10" s="61" t="s">
        <v>129</v>
      </c>
      <c r="CF10" s="61" t="s">
        <v>129</v>
      </c>
      <c r="CG10" s="61" t="s">
        <v>129</v>
      </c>
      <c r="CH10" s="63">
        <f>YEAR(BANCO10[[#This Row],[DATA INÍCIO]])</f>
        <v>2024</v>
      </c>
      <c r="CI10" s="63">
        <f>MONTH(BANCO10[[#This Row],[DATA INÍCIO]])</f>
        <v>7</v>
      </c>
      <c r="CJ10" s="71" t="str">
        <f t="shared" si="0"/>
        <v>A R TREJOR LTDA01.225.733/0001-97</v>
      </c>
      <c r="CK10" s="63"/>
      <c r="CL10" s="42" t="s">
        <v>172</v>
      </c>
      <c r="CM10" s="42" t="str">
        <f>IF(BANCO10[[#This Row],[SOLUÇÃO]]=CM$1,BANCO10[[#This Row],[STATUS DA ETAPA]],"")</f>
        <v>CONCLUÍDO</v>
      </c>
      <c r="CN10" s="42" t="str">
        <f>IF(BANCO10[[#This Row],[SOLUÇÃO]]=CN$1,BANCO10[[#This Row],[STATUS DA ETAPA]],"")</f>
        <v/>
      </c>
      <c r="CO10" s="42" t="str">
        <f>IF(BANCO10[[#This Row],[SOLUÇÃO]]=CO$1,BANCO10[[#This Row],[STATUS DA ETAPA]],"")</f>
        <v/>
      </c>
      <c r="CP10" s="42" t="str">
        <f>IF(BANCO10[[#This Row],[SOLUÇÃO]]=CP$1,BANCO10[[#This Row],[STATUS DA ETAPA]],"")</f>
        <v/>
      </c>
      <c r="CQ10" s="42" t="str">
        <f>IF(BANCO10[[#This Row],[SOLUÇÃO]]=CQ$1,BANCO10[[#This Row],[STATUS DA ETAPA]],"")</f>
        <v/>
      </c>
      <c r="CR10" s="42" t="str">
        <f>IF(BANCO10[[#This Row],[SOLUÇÃO]]=CR$1,BANCO10[[#This Row],[STATUS DA ETAPA]],"")</f>
        <v/>
      </c>
      <c r="CS10" s="42" t="str">
        <f>IF(BANCO10[[#This Row],[SOLUÇÃO]]=CS$1,BANCO10[[#This Row],[STATUS DA ETAPA]],"")</f>
        <v/>
      </c>
      <c r="CT10" s="42" t="str">
        <f>IF(BANCO10[[#This Row],[SOLUÇÃO]]=CT$1,BANCO10[[#This Row],[STATUS DA ETAPA]],"")</f>
        <v/>
      </c>
      <c r="CU10" s="42" t="str">
        <f>IF(BANCO10[[#This Row],[SOLUÇÃO]]=CU$1,BANCO10[[#This Row],[STATUS DA ETAPA]],"")</f>
        <v/>
      </c>
      <c r="CV10" s="42" t="str">
        <f>IF(BANCO10[[#This Row],[SOLUÇÃO]]=CV$1,BANCO10[[#This Row],[STATUS DA ETAPA]],"")</f>
        <v/>
      </c>
      <c r="CW10" s="42" t="str">
        <f>IF(BANCO10[[#This Row],[SOLUÇÃO]]=CW$1,BANCO10[[#This Row],[STATUS DA ETAPA]],"")</f>
        <v/>
      </c>
      <c r="CX10" s="42" t="str">
        <f>IF(BANCO10[[#This Row],[SOLUÇÃO]]=CX$1,BANCO10[[#This Row],[STATUS DA ETAPA]],"")</f>
        <v/>
      </c>
      <c r="CY10" s="42" t="str">
        <f>IF(BANCO10[[#This Row],[SOLUÇÃO]]=CY$1,BANCO10[[#This Row],[STATUS DA ETAPA]],"")</f>
        <v/>
      </c>
      <c r="CZ10" s="42" t="str">
        <f>IF(BANCO10[[#This Row],[SOLUÇÃO]]=CZ$1,BANCO10[[#This Row],[STATUS DA ETAPA]],"")</f>
        <v/>
      </c>
      <c r="DA10" s="42" t="str">
        <f>IF(BANCO10[[#This Row],[SOLUÇÃO]]=DA$1,BANCO10[[#This Row],[STATUS DA ETAPA]],"")</f>
        <v/>
      </c>
      <c r="DB10" s="42" t="str">
        <f>IF(BANCO10[[#This Row],[SOLUÇÃO]]=DB$1,BANCO10[[#This Row],[STATUS DA ETAPA]],"")</f>
        <v/>
      </c>
      <c r="DC10" s="42" t="str">
        <f>IF(BANCO10[[#This Row],[SOLUÇÃO]]=DC$1,BANCO10[[#This Row],[STATUS DA ETAPA]],"")</f>
        <v/>
      </c>
      <c r="DD10" s="42" t="str">
        <f>IF(BANCO10[[#This Row],[SOLUÇÃO]]=DD$1,BANCO10[[#This Row],[STATUS DA ETAPA]],"")</f>
        <v/>
      </c>
      <c r="DE10" s="42" t="str">
        <f>IF(BANCO10[[#This Row],[SOLUÇÃO]]=DE$1,BANCO10[[#This Row],[STATUS DA ETAPA]],"")</f>
        <v/>
      </c>
      <c r="DF10" s="42" t="str">
        <f>IF(BANCO10[[#This Row],[SOLUÇÃO]]=DF$1,BANCO10[[#This Row],[STATUS DA ETAPA]],"")</f>
        <v/>
      </c>
      <c r="DG10" s="42" t="str">
        <f>IF(BANCO10[[#This Row],[SOLUÇÃO]]=DG$1,BANCO10[[#This Row],[STATUS DA ETAPA]],"")</f>
        <v/>
      </c>
      <c r="DH10" s="42" t="str">
        <f>IF(BANCO10[[#This Row],[SOLUÇÃO]]=DH$1,BANCO10[[#This Row],[STATUS DA ETAPA]],"")</f>
        <v/>
      </c>
      <c r="DI10" s="42" t="str">
        <f>IF(BANCO10[[#This Row],[SOLUÇÃO]]=DI$1,BANCO10[[#This Row],[STATUS DA ETAPA]],"")</f>
        <v/>
      </c>
      <c r="DJ10" s="42" t="str">
        <f>IF(BANCO10[[#This Row],[SOLUÇÃO]]=DJ$1,BANCO10[[#This Row],[STATUS DA ETAPA]],"")</f>
        <v/>
      </c>
      <c r="DK10" s="42" t="str">
        <f>IF(BANCO10[[#This Row],[SOLUÇÃO]]=DK$1,BANCO10[[#This Row],[STATUS DA ETAPA]],"")</f>
        <v/>
      </c>
      <c r="DL10" s="42" t="str">
        <f>IF(BANCO10[[#This Row],[SOLUÇÃO]]=DL$1,BANCO10[[#This Row],[STATUS DA ETAPA]],"")</f>
        <v/>
      </c>
      <c r="DM10" s="42" t="str">
        <f>IF(BANCO10[[#This Row],[SOLUÇÃO]]=DM$1,BANCO10[[#This Row],[STATUS DA ETAPA]],"")</f>
        <v/>
      </c>
      <c r="DN10" s="63" t="e">
        <f>VLOOKUP(CL12,'[1]SAP TEC'!AC:AD,2,0)</f>
        <v>#N/A</v>
      </c>
    </row>
    <row r="11" spans="1:120" s="65" customFormat="1" ht="15" customHeight="1" x14ac:dyDescent="0.25">
      <c r="A11" s="38" t="s">
        <v>118</v>
      </c>
      <c r="B11" s="39" t="s">
        <v>131</v>
      </c>
      <c r="C11" s="40" t="str">
        <f>IFERROR(VLOOKUP(BANCO10[[#This Row],[EMPRESA]],[1]!DADOS[#Data],2,FALSE),"")</f>
        <v>01.225.733/0001-97</v>
      </c>
      <c r="D11" s="42" t="s">
        <v>166</v>
      </c>
      <c r="E11" s="42" t="str">
        <f>IFERROR(VLOOKUP(BANCO10[[#This Row],[EMPRESA]],[1]!DADOS[#Data],5,FALSE),"")</f>
        <v>DEMAIS</v>
      </c>
      <c r="F11" s="40" t="str">
        <f>IFERROR(IF(VLOOKUP(BANCO10[[#This Row],[EMPRESA]],[1]!DADOS[#Data],6,0)="","",(VLOOKUP(BANCO10[[#This Row],[EMPRESA]],[1]!DADOS[#Data],6,0))),"")</f>
        <v>N/A</v>
      </c>
      <c r="G11" s="40" t="str">
        <f>IFERROR(IF(VLOOKUP(BANCO10[[#This Row],[EMPRESA]],[1]!DADOS[#Data],4)="","",(VLOOKUP($D11,[1]!DADOS[#Data],4,0))),"")</f>
        <v/>
      </c>
      <c r="H11" s="43" t="s">
        <v>7</v>
      </c>
      <c r="I11" s="43" t="s">
        <v>145</v>
      </c>
      <c r="J11" s="43" t="s">
        <v>123</v>
      </c>
      <c r="K11" s="42" t="s">
        <v>174</v>
      </c>
      <c r="L11" s="44" t="s">
        <v>175</v>
      </c>
      <c r="M11" s="44">
        <v>103</v>
      </c>
      <c r="N11" s="44" t="s">
        <v>123</v>
      </c>
      <c r="O11" s="42" t="s">
        <v>96</v>
      </c>
      <c r="P11" s="42">
        <v>116</v>
      </c>
      <c r="Q11" s="42" t="s">
        <v>168</v>
      </c>
      <c r="R11" s="45" t="s">
        <v>27</v>
      </c>
      <c r="S11" s="45">
        <v>45383</v>
      </c>
      <c r="T11" s="45" t="s">
        <v>27</v>
      </c>
      <c r="U11" s="45">
        <v>45383</v>
      </c>
      <c r="V11" s="45" t="s">
        <v>27</v>
      </c>
      <c r="W11" s="45">
        <v>45383</v>
      </c>
      <c r="X11" s="45" t="s">
        <v>27</v>
      </c>
      <c r="Y11" s="45">
        <v>45383</v>
      </c>
      <c r="Z11" s="46" t="s">
        <v>27</v>
      </c>
      <c r="AA11" s="47">
        <v>45536</v>
      </c>
      <c r="AB11" s="46" t="s">
        <v>27</v>
      </c>
      <c r="AC11" s="48">
        <v>45536</v>
      </c>
      <c r="AD11" s="46" t="s">
        <v>27</v>
      </c>
      <c r="AE11" s="48">
        <v>45536</v>
      </c>
      <c r="AF11" s="45" t="s">
        <v>27</v>
      </c>
      <c r="AG11" s="45">
        <v>45477</v>
      </c>
      <c r="AH11" s="45" t="s">
        <v>27</v>
      </c>
      <c r="AI11" s="45">
        <v>45502</v>
      </c>
      <c r="AJ11" s="45" t="s">
        <v>27</v>
      </c>
      <c r="AK11" s="45">
        <v>45536</v>
      </c>
      <c r="AL11" s="45" t="s">
        <v>123</v>
      </c>
      <c r="AM11" s="45"/>
      <c r="AN11" s="45" t="s">
        <v>123</v>
      </c>
      <c r="AO11" s="45"/>
      <c r="AP11" s="45" t="s">
        <v>123</v>
      </c>
      <c r="AQ11" s="45"/>
      <c r="AR11" s="45" t="s">
        <v>123</v>
      </c>
      <c r="AS11" s="45"/>
      <c r="AT11" s="49">
        <v>45546</v>
      </c>
      <c r="AU11" s="50">
        <v>45644</v>
      </c>
      <c r="AV11" s="66" t="s">
        <v>27</v>
      </c>
      <c r="AW11" s="66" t="s">
        <v>27</v>
      </c>
      <c r="AX11" s="51" t="s">
        <v>49</v>
      </c>
      <c r="AY11" s="52" t="s">
        <v>126</v>
      </c>
      <c r="AZ11" s="53">
        <f>116*190</f>
        <v>22040</v>
      </c>
      <c r="BA11" s="52" t="s">
        <v>153</v>
      </c>
      <c r="BB11" s="54">
        <v>564557</v>
      </c>
      <c r="BC11" s="52" t="s">
        <v>123</v>
      </c>
      <c r="BD11" s="52" t="s">
        <v>123</v>
      </c>
      <c r="BE11" s="55" t="s">
        <v>27</v>
      </c>
      <c r="BF11" s="55" t="s">
        <v>27</v>
      </c>
      <c r="BG11" s="55" t="s">
        <v>27</v>
      </c>
      <c r="BH11" s="55" t="s">
        <v>27</v>
      </c>
      <c r="BI11" s="68" t="s">
        <v>27</v>
      </c>
      <c r="BJ11" s="48">
        <v>45644</v>
      </c>
      <c r="BK11" s="74" t="s">
        <v>123</v>
      </c>
      <c r="BL11" s="59"/>
      <c r="BM11" s="74" t="s">
        <v>123</v>
      </c>
      <c r="BN11" s="59"/>
      <c r="BO11" s="74" t="s">
        <v>27</v>
      </c>
      <c r="BP11" s="59">
        <v>45644</v>
      </c>
      <c r="BQ11" s="74" t="s">
        <v>126</v>
      </c>
      <c r="BR11" s="59"/>
      <c r="BS11" s="60"/>
      <c r="BT11" s="38" t="s">
        <v>176</v>
      </c>
      <c r="BU11" s="61" t="s">
        <v>170</v>
      </c>
      <c r="BV11" s="61" t="s">
        <v>170</v>
      </c>
      <c r="BW11" s="61" t="s">
        <v>171</v>
      </c>
      <c r="BX11" s="61" t="s">
        <v>129</v>
      </c>
      <c r="BY11" s="62" t="s">
        <v>170</v>
      </c>
      <c r="BZ11" s="61"/>
      <c r="CA11" s="61" t="s">
        <v>129</v>
      </c>
      <c r="CB11" s="61" t="s">
        <v>129</v>
      </c>
      <c r="CC11" s="61">
        <v>45412</v>
      </c>
      <c r="CD11" s="61" t="s">
        <v>129</v>
      </c>
      <c r="CE11" s="61" t="s">
        <v>129</v>
      </c>
      <c r="CF11" s="61" t="s">
        <v>129</v>
      </c>
      <c r="CG11" s="61" t="s">
        <v>177</v>
      </c>
      <c r="CH11" s="63">
        <f>YEAR(BANCO10[[#This Row],[DATA INÍCIO]])</f>
        <v>2024</v>
      </c>
      <c r="CI11" s="63">
        <f>MONTH(BANCO10[[#This Row],[DATA INÍCIO]])</f>
        <v>9</v>
      </c>
      <c r="CJ11" s="71" t="str">
        <f t="shared" si="0"/>
        <v>A R TREJOR LTDA01.225.733/0001-97</v>
      </c>
      <c r="CK11" s="63"/>
      <c r="CL11" s="42" t="s">
        <v>174</v>
      </c>
      <c r="CM11" s="42" t="str">
        <f>IF(BANCO10[[#This Row],[SOLUÇÃO]]=CM$1,BANCO10[[#This Row],[STATUS DA ETAPA]],"")</f>
        <v/>
      </c>
      <c r="CN11" s="42" t="str">
        <f>IF(BANCO10[[#This Row],[SOLUÇÃO]]=CN$1,BANCO10[[#This Row],[STATUS DA ETAPA]],"")</f>
        <v/>
      </c>
      <c r="CO11" s="42" t="str">
        <f>IF(BANCO10[[#This Row],[SOLUÇÃO]]=CO$1,BANCO10[[#This Row],[STATUS DA ETAPA]],"")</f>
        <v/>
      </c>
      <c r="CP11" s="42" t="str">
        <f>IF(BANCO10[[#This Row],[SOLUÇÃO]]=CP$1,BANCO10[[#This Row],[STATUS DA ETAPA]],"")</f>
        <v/>
      </c>
      <c r="CQ11" s="42" t="str">
        <f>IF(BANCO10[[#This Row],[SOLUÇÃO]]=CQ$1,BANCO10[[#This Row],[STATUS DA ETAPA]],"")</f>
        <v/>
      </c>
      <c r="CR11" s="42" t="str">
        <f>IF(BANCO10[[#This Row],[SOLUÇÃO]]=CR$1,BANCO10[[#This Row],[STATUS DA ETAPA]],"")</f>
        <v/>
      </c>
      <c r="CS11" s="42" t="str">
        <f>IF(BANCO10[[#This Row],[SOLUÇÃO]]=CS$1,BANCO10[[#This Row],[STATUS DA ETAPA]],"")</f>
        <v>CONCLUÍDO</v>
      </c>
      <c r="CT11" s="42" t="str">
        <f>IF(BANCO10[[#This Row],[SOLUÇÃO]]=CT$1,BANCO10[[#This Row],[STATUS DA ETAPA]],"")</f>
        <v/>
      </c>
      <c r="CU11" s="42" t="str">
        <f>IF(BANCO10[[#This Row],[SOLUÇÃO]]=CU$1,BANCO10[[#This Row],[STATUS DA ETAPA]],"")</f>
        <v/>
      </c>
      <c r="CV11" s="42" t="str">
        <f>IF(BANCO10[[#This Row],[SOLUÇÃO]]=CV$1,BANCO10[[#This Row],[STATUS DA ETAPA]],"")</f>
        <v/>
      </c>
      <c r="CW11" s="42" t="str">
        <f>IF(BANCO10[[#This Row],[SOLUÇÃO]]=CW$1,BANCO10[[#This Row],[STATUS DA ETAPA]],"")</f>
        <v/>
      </c>
      <c r="CX11" s="42" t="str">
        <f>IF(BANCO10[[#This Row],[SOLUÇÃO]]=CX$1,BANCO10[[#This Row],[STATUS DA ETAPA]],"")</f>
        <v/>
      </c>
      <c r="CY11" s="42" t="str">
        <f>IF(BANCO10[[#This Row],[SOLUÇÃO]]=CY$1,BANCO10[[#This Row],[STATUS DA ETAPA]],"")</f>
        <v/>
      </c>
      <c r="CZ11" s="42" t="str">
        <f>IF(BANCO10[[#This Row],[SOLUÇÃO]]=CZ$1,BANCO10[[#This Row],[STATUS DA ETAPA]],"")</f>
        <v/>
      </c>
      <c r="DA11" s="42" t="str">
        <f>IF(BANCO10[[#This Row],[SOLUÇÃO]]=DA$1,BANCO10[[#This Row],[STATUS DA ETAPA]],"")</f>
        <v/>
      </c>
      <c r="DB11" s="42" t="str">
        <f>IF(BANCO10[[#This Row],[SOLUÇÃO]]=DB$1,BANCO10[[#This Row],[STATUS DA ETAPA]],"")</f>
        <v/>
      </c>
      <c r="DC11" s="42" t="str">
        <f>IF(BANCO10[[#This Row],[SOLUÇÃO]]=DC$1,BANCO10[[#This Row],[STATUS DA ETAPA]],"")</f>
        <v/>
      </c>
      <c r="DD11" s="42" t="str">
        <f>IF(BANCO10[[#This Row],[SOLUÇÃO]]=DD$1,BANCO10[[#This Row],[STATUS DA ETAPA]],"")</f>
        <v/>
      </c>
      <c r="DE11" s="42" t="str">
        <f>IF(BANCO10[[#This Row],[SOLUÇÃO]]=DE$1,BANCO10[[#This Row],[STATUS DA ETAPA]],"")</f>
        <v/>
      </c>
      <c r="DF11" s="42" t="str">
        <f>IF(BANCO10[[#This Row],[SOLUÇÃO]]=DF$1,BANCO10[[#This Row],[STATUS DA ETAPA]],"")</f>
        <v/>
      </c>
      <c r="DG11" s="42" t="str">
        <f>IF(BANCO10[[#This Row],[SOLUÇÃO]]=DG$1,BANCO10[[#This Row],[STATUS DA ETAPA]],"")</f>
        <v/>
      </c>
      <c r="DH11" s="42" t="str">
        <f>IF(BANCO10[[#This Row],[SOLUÇÃO]]=DH$1,BANCO10[[#This Row],[STATUS DA ETAPA]],"")</f>
        <v/>
      </c>
      <c r="DI11" s="42" t="str">
        <f>IF(BANCO10[[#This Row],[SOLUÇÃO]]=DI$1,BANCO10[[#This Row],[STATUS DA ETAPA]],"")</f>
        <v/>
      </c>
      <c r="DJ11" s="42" t="str">
        <f>IF(BANCO10[[#This Row],[SOLUÇÃO]]=DJ$1,BANCO10[[#This Row],[STATUS DA ETAPA]],"")</f>
        <v/>
      </c>
      <c r="DK11" s="42" t="str">
        <f>IF(BANCO10[[#This Row],[SOLUÇÃO]]=DK$1,BANCO10[[#This Row],[STATUS DA ETAPA]],"")</f>
        <v/>
      </c>
      <c r="DL11" s="42" t="str">
        <f>IF(BANCO10[[#This Row],[SOLUÇÃO]]=DL$1,BANCO10[[#This Row],[STATUS DA ETAPA]],"")</f>
        <v/>
      </c>
      <c r="DM11" s="42" t="str">
        <f>IF(BANCO10[[#This Row],[SOLUÇÃO]]=DM$1,BANCO10[[#This Row],[STATUS DA ETAPA]],"")</f>
        <v/>
      </c>
      <c r="DN11" s="63" t="e">
        <f>VLOOKUP(CL13,'[1]SAP TEC'!AC:AD,2,0)</f>
        <v>#N/A</v>
      </c>
    </row>
    <row r="12" spans="1:120" s="65" customFormat="1" ht="12" x14ac:dyDescent="0.25">
      <c r="A12" s="38" t="s">
        <v>118</v>
      </c>
      <c r="B12" s="39" t="s">
        <v>131</v>
      </c>
      <c r="C12" s="40" t="str">
        <f>IFERROR(VLOOKUP(BANCO10[[#This Row],[EMPRESA]],[1]!DADOS[#Data],2,FALSE),"")</f>
        <v>01.225.733/0001-97</v>
      </c>
      <c r="D12" s="40" t="s">
        <v>166</v>
      </c>
      <c r="E12" s="42" t="str">
        <f>IFERROR(VLOOKUP(BANCO10[[#This Row],[EMPRESA]],[1]!DADOS[#Data],5,FALSE),"")</f>
        <v>DEMAIS</v>
      </c>
      <c r="F12" s="40" t="str">
        <f>IFERROR(IF(VLOOKUP(BANCO10[[#This Row],[EMPRESA]],[1]!DADOS[#Data],6,0)="","",(VLOOKUP(BANCO10[[#This Row],[EMPRESA]],[1]!DADOS[#Data],6,0))),"")</f>
        <v>N/A</v>
      </c>
      <c r="G12" s="40" t="str">
        <f>IFERROR(IF(VLOOKUP(BANCO10[[#This Row],[EMPRESA]],[1]!DADOS[#Data],4)="","",(VLOOKUP($D12,[1]!DADOS[#Data],4,0))),"")</f>
        <v/>
      </c>
      <c r="H12" s="43" t="s">
        <v>178</v>
      </c>
      <c r="I12" s="43" t="s">
        <v>145</v>
      </c>
      <c r="J12" s="44" t="s">
        <v>123</v>
      </c>
      <c r="K12" s="44" t="s">
        <v>179</v>
      </c>
      <c r="L12" s="44" t="s">
        <v>123</v>
      </c>
      <c r="M12" s="44" t="s">
        <v>137</v>
      </c>
      <c r="N12" s="44" t="s">
        <v>123</v>
      </c>
      <c r="O12" s="42" t="s">
        <v>180</v>
      </c>
      <c r="P12" s="42">
        <v>4</v>
      </c>
      <c r="Q12" s="39" t="s">
        <v>181</v>
      </c>
      <c r="R12" s="45" t="s">
        <v>123</v>
      </c>
      <c r="S12" s="45"/>
      <c r="T12" s="45" t="s">
        <v>123</v>
      </c>
      <c r="U12" s="45"/>
      <c r="V12" s="45" t="s">
        <v>123</v>
      </c>
      <c r="W12" s="45"/>
      <c r="X12" s="45" t="s">
        <v>123</v>
      </c>
      <c r="Y12" s="45"/>
      <c r="Z12" s="46" t="s">
        <v>123</v>
      </c>
      <c r="AA12" s="47"/>
      <c r="AB12" s="46" t="s">
        <v>123</v>
      </c>
      <c r="AC12" s="48"/>
      <c r="AD12" s="46" t="s">
        <v>123</v>
      </c>
      <c r="AE12" s="48"/>
      <c r="AF12" s="45" t="s">
        <v>123</v>
      </c>
      <c r="AG12" s="45"/>
      <c r="AH12" s="45" t="s">
        <v>123</v>
      </c>
      <c r="AI12" s="45" t="s">
        <v>123</v>
      </c>
      <c r="AJ12" s="45" t="s">
        <v>123</v>
      </c>
      <c r="AK12" s="45"/>
      <c r="AL12" s="45" t="s">
        <v>123</v>
      </c>
      <c r="AM12" s="45"/>
      <c r="AN12" s="45" t="s">
        <v>123</v>
      </c>
      <c r="AO12" s="45"/>
      <c r="AP12" s="45" t="s">
        <v>123</v>
      </c>
      <c r="AQ12" s="45"/>
      <c r="AR12" s="45" t="s">
        <v>123</v>
      </c>
      <c r="AS12" s="45"/>
      <c r="AT12" s="49">
        <v>45636</v>
      </c>
      <c r="AU12" s="50">
        <v>45636</v>
      </c>
      <c r="AV12" s="66" t="s">
        <v>123</v>
      </c>
      <c r="AW12" s="66" t="s">
        <v>123</v>
      </c>
      <c r="AX12" s="51" t="s">
        <v>182</v>
      </c>
      <c r="AY12" s="52" t="s">
        <v>126</v>
      </c>
      <c r="AZ12" s="53">
        <v>0</v>
      </c>
      <c r="BA12" s="52" t="s">
        <v>123</v>
      </c>
      <c r="BB12" s="81" t="s">
        <v>123</v>
      </c>
      <c r="BC12" s="52" t="s">
        <v>123</v>
      </c>
      <c r="BD12" s="52" t="s">
        <v>123</v>
      </c>
      <c r="BE12" s="55" t="s">
        <v>123</v>
      </c>
      <c r="BF12" s="55" t="s">
        <v>123</v>
      </c>
      <c r="BG12" s="55" t="s">
        <v>123</v>
      </c>
      <c r="BH12" s="55" t="s">
        <v>27</v>
      </c>
      <c r="BI12" s="68" t="s">
        <v>126</v>
      </c>
      <c r="BJ12" s="48"/>
      <c r="BK12" s="74" t="s">
        <v>126</v>
      </c>
      <c r="BL12" s="59"/>
      <c r="BM12" s="74" t="s">
        <v>126</v>
      </c>
      <c r="BN12" s="59"/>
      <c r="BO12" s="74" t="s">
        <v>126</v>
      </c>
      <c r="BP12" s="77"/>
      <c r="BQ12" s="78" t="s">
        <v>126</v>
      </c>
      <c r="BR12" s="79"/>
      <c r="BS12" s="69"/>
      <c r="BT12" s="38"/>
      <c r="BU12" s="61"/>
      <c r="BV12" s="61"/>
      <c r="BW12" s="61"/>
      <c r="BX12" s="61"/>
      <c r="BY12" s="61"/>
      <c r="BZ12" s="61"/>
      <c r="CA12" s="61"/>
      <c r="CB12" s="61"/>
      <c r="CC12" s="61"/>
      <c r="CD12" s="61"/>
      <c r="CE12" s="61"/>
      <c r="CF12" s="61"/>
      <c r="CG12" s="61"/>
      <c r="CH12" s="63">
        <f>YEAR(BANCO10[[#This Row],[DATA INÍCIO]])</f>
        <v>2024</v>
      </c>
      <c r="CI12" s="63">
        <f>MONTH(BANCO10[[#This Row],[DATA INÍCIO]])</f>
        <v>12</v>
      </c>
      <c r="CJ12" s="71" t="str">
        <f t="shared" si="0"/>
        <v>A R TREJOR LTDA01.225.733/0001-97</v>
      </c>
      <c r="CK12" s="63"/>
      <c r="CL12" s="63"/>
      <c r="CM12" s="42" t="str">
        <f>IF(BANCO10[[#This Row],[SOLUÇÃO]]=CM$1,BANCO10[[#This Row],[STATUS DA ETAPA]],"")</f>
        <v/>
      </c>
      <c r="CN12" s="42" t="str">
        <f>IF(BANCO10[[#This Row],[SOLUÇÃO]]=CN$1,BANCO10[[#This Row],[STATUS DA ETAPA]],"")</f>
        <v/>
      </c>
      <c r="CO12" s="42" t="str">
        <f>IF(BANCO10[[#This Row],[SOLUÇÃO]]=CO$1,BANCO10[[#This Row],[STATUS DA ETAPA]],"")</f>
        <v/>
      </c>
      <c r="CP12" s="42" t="str">
        <f>IF(BANCO10[[#This Row],[SOLUÇÃO]]=CP$1,BANCO10[[#This Row],[STATUS DA ETAPA]],"")</f>
        <v/>
      </c>
      <c r="CQ12" s="42" t="str">
        <f>IF(BANCO10[[#This Row],[SOLUÇÃO]]=CQ$1,BANCO10[[#This Row],[STATUS DA ETAPA]],"")</f>
        <v/>
      </c>
      <c r="CR12" s="42" t="str">
        <f>IF(BANCO10[[#This Row],[SOLUÇÃO]]=CR$1,BANCO10[[#This Row],[STATUS DA ETAPA]],"")</f>
        <v/>
      </c>
      <c r="CS12" s="42" t="str">
        <f>IF(BANCO10[[#This Row],[SOLUÇÃO]]=CS$1,BANCO10[[#This Row],[STATUS DA ETAPA]],"")</f>
        <v/>
      </c>
      <c r="CT12" s="42" t="str">
        <f>IF(BANCO10[[#This Row],[SOLUÇÃO]]=CT$1,BANCO10[[#This Row],[STATUS DA ETAPA]],"")</f>
        <v/>
      </c>
      <c r="CU12" s="42" t="str">
        <f>IF(BANCO10[[#This Row],[SOLUÇÃO]]=CU$1,BANCO10[[#This Row],[STATUS DA ETAPA]],"")</f>
        <v/>
      </c>
      <c r="CV12" s="42" t="str">
        <f>IF(BANCO10[[#This Row],[SOLUÇÃO]]=CV$1,BANCO10[[#This Row],[STATUS DA ETAPA]],"")</f>
        <v/>
      </c>
      <c r="CW12" s="42" t="str">
        <f>IF(BANCO10[[#This Row],[SOLUÇÃO]]=CW$1,BANCO10[[#This Row],[STATUS DA ETAPA]],"")</f>
        <v/>
      </c>
      <c r="CX12" s="42" t="str">
        <f>IF(BANCO10[[#This Row],[SOLUÇÃO]]=CX$1,BANCO10[[#This Row],[STATUS DA ETAPA]],"")</f>
        <v/>
      </c>
      <c r="CY12" s="42" t="str">
        <f>IF(BANCO10[[#This Row],[SOLUÇÃO]]=CY$1,BANCO10[[#This Row],[STATUS DA ETAPA]],"")</f>
        <v/>
      </c>
      <c r="CZ12" s="42" t="str">
        <f>IF(BANCO10[[#This Row],[SOLUÇÃO]]=CZ$1,BANCO10[[#This Row],[STATUS DA ETAPA]],"")</f>
        <v/>
      </c>
      <c r="DA12" s="42" t="str">
        <f>IF(BANCO10[[#This Row],[SOLUÇÃO]]=DA$1,BANCO10[[#This Row],[STATUS DA ETAPA]],"")</f>
        <v/>
      </c>
      <c r="DB12" s="42" t="str">
        <f>IF(BANCO10[[#This Row],[SOLUÇÃO]]=DB$1,BANCO10[[#This Row],[STATUS DA ETAPA]],"")</f>
        <v/>
      </c>
      <c r="DC12" s="42" t="str">
        <f>IF(BANCO10[[#This Row],[SOLUÇÃO]]=DC$1,BANCO10[[#This Row],[STATUS DA ETAPA]],"")</f>
        <v/>
      </c>
      <c r="DD12" s="42" t="str">
        <f>IF(BANCO10[[#This Row],[SOLUÇÃO]]=DD$1,BANCO10[[#This Row],[STATUS DA ETAPA]],"")</f>
        <v/>
      </c>
      <c r="DE12" s="42" t="str">
        <f>IF(BANCO10[[#This Row],[SOLUÇÃO]]=DE$1,BANCO10[[#This Row],[STATUS DA ETAPA]],"")</f>
        <v/>
      </c>
      <c r="DF12" s="42" t="str">
        <f>IF(BANCO10[[#This Row],[SOLUÇÃO]]=DF$1,BANCO10[[#This Row],[STATUS DA ETAPA]],"")</f>
        <v/>
      </c>
      <c r="DG12" s="42" t="str">
        <f>IF(BANCO10[[#This Row],[SOLUÇÃO]]=DG$1,BANCO10[[#This Row],[STATUS DA ETAPA]],"")</f>
        <v/>
      </c>
      <c r="DH12" s="42" t="str">
        <f>IF(BANCO10[[#This Row],[SOLUÇÃO]]=DH$1,BANCO10[[#This Row],[STATUS DA ETAPA]],"")</f>
        <v/>
      </c>
      <c r="DI12" s="42" t="str">
        <f>IF(BANCO10[[#This Row],[SOLUÇÃO]]=DI$1,BANCO10[[#This Row],[STATUS DA ETAPA]],"")</f>
        <v/>
      </c>
      <c r="DJ12" s="42" t="str">
        <f>IF(BANCO10[[#This Row],[SOLUÇÃO]]=DJ$1,BANCO10[[#This Row],[STATUS DA ETAPA]],"")</f>
        <v/>
      </c>
      <c r="DK12" s="42" t="str">
        <f>IF(BANCO10[[#This Row],[SOLUÇÃO]]=DK$1,BANCO10[[#This Row],[STATUS DA ETAPA]],"")</f>
        <v/>
      </c>
      <c r="DL12" s="42" t="str">
        <f>IF(BANCO10[[#This Row],[SOLUÇÃO]]=DL$1,BANCO10[[#This Row],[STATUS DA ETAPA]],"")</f>
        <v/>
      </c>
      <c r="DM12" s="42" t="str">
        <f>IF(BANCO10[[#This Row],[SOLUÇÃO]]=DM$1,BANCO10[[#This Row],[STATUS DA ETAPA]],"")</f>
        <v/>
      </c>
      <c r="DN12" s="63" t="e">
        <f>VLOOKUP(CL14,'[1]SAP TEC'!AC:AD,2,0)</f>
        <v>#N/A</v>
      </c>
    </row>
    <row r="13" spans="1:120" s="65" customFormat="1" ht="10.5" x14ac:dyDescent="0.25">
      <c r="A13" s="38" t="s">
        <v>118</v>
      </c>
      <c r="B13" s="39" t="s">
        <v>131</v>
      </c>
      <c r="C13" s="40" t="str">
        <f>IFERROR(VLOOKUP(BANCO10[[#This Row],[EMPRESA]],[1]!DADOS[#Data],2,FALSE),"")</f>
        <v>56.260.565/0001-62</v>
      </c>
      <c r="D13" s="40" t="s">
        <v>183</v>
      </c>
      <c r="E13" s="42" t="str">
        <f>IFERROR(VLOOKUP(BANCO10[[#This Row],[EMPRESA]],[1]!DADOS[#Data],5,FALSE),"")</f>
        <v>EPP</v>
      </c>
      <c r="F13" s="40" t="str">
        <f>IFERROR(IF(VLOOKUP(BANCO10[[#This Row],[EMPRESA]],[1]!DADOS[#Data],6,0)="","",(VLOOKUP(BANCO10[[#This Row],[EMPRESA]],[1]!DADOS[#Data],6,0))),"")</f>
        <v>CAPITAL LESTE 1</v>
      </c>
      <c r="G13" s="40" t="str">
        <f>IFERROR(IF(VLOOKUP(BANCO10[[#This Row],[EMPRESA]],[1]!DADOS[#Data],4)="","",(VLOOKUP($D13,[1]!DADOS[#Data],4,0))),"")</f>
        <v/>
      </c>
      <c r="H13" s="43" t="s">
        <v>7</v>
      </c>
      <c r="I13" s="43" t="s">
        <v>134</v>
      </c>
      <c r="J13" s="43" t="s">
        <v>123</v>
      </c>
      <c r="K13" s="82" t="s">
        <v>184</v>
      </c>
      <c r="L13" s="44" t="s">
        <v>136</v>
      </c>
      <c r="M13" s="44" t="s">
        <v>137</v>
      </c>
      <c r="N13" s="44" t="s">
        <v>123</v>
      </c>
      <c r="O13" s="42" t="s">
        <v>96</v>
      </c>
      <c r="P13" s="42">
        <v>106</v>
      </c>
      <c r="Q13" s="39"/>
      <c r="R13" s="45" t="s">
        <v>27</v>
      </c>
      <c r="S13" s="45">
        <v>45713</v>
      </c>
      <c r="T13" s="45" t="s">
        <v>27</v>
      </c>
      <c r="U13" s="45">
        <v>45713</v>
      </c>
      <c r="V13" s="45" t="s">
        <v>27</v>
      </c>
      <c r="W13" s="45">
        <v>45713</v>
      </c>
      <c r="X13" s="45" t="s">
        <v>27</v>
      </c>
      <c r="Y13" s="45">
        <v>45713</v>
      </c>
      <c r="Z13" s="46" t="s">
        <v>27</v>
      </c>
      <c r="AA13" s="47">
        <v>45715</v>
      </c>
      <c r="AB13" s="46" t="s">
        <v>27</v>
      </c>
      <c r="AC13" s="48">
        <v>45712</v>
      </c>
      <c r="AD13" s="46" t="s">
        <v>27</v>
      </c>
      <c r="AE13" s="48">
        <v>45713</v>
      </c>
      <c r="AF13" s="45" t="s">
        <v>123</v>
      </c>
      <c r="AG13" s="45"/>
      <c r="AH13" s="45" t="s">
        <v>123</v>
      </c>
      <c r="AI13" s="45"/>
      <c r="AJ13" s="45" t="s">
        <v>27</v>
      </c>
      <c r="AK13" s="45">
        <v>45708</v>
      </c>
      <c r="AL13" s="45" t="s">
        <v>123</v>
      </c>
      <c r="AM13" s="45"/>
      <c r="AN13" s="45" t="s">
        <v>123</v>
      </c>
      <c r="AO13" s="45"/>
      <c r="AP13" s="45" t="s">
        <v>123</v>
      </c>
      <c r="AQ13" s="45"/>
      <c r="AR13" s="45" t="s">
        <v>123</v>
      </c>
      <c r="AS13" s="45"/>
      <c r="AT13" s="49">
        <v>46022</v>
      </c>
      <c r="AU13" s="50">
        <v>46022</v>
      </c>
      <c r="AV13" s="66" t="s">
        <v>126</v>
      </c>
      <c r="AW13" s="66" t="s">
        <v>126</v>
      </c>
      <c r="AX13" s="51" t="s">
        <v>49</v>
      </c>
      <c r="AY13" s="52" t="s">
        <v>126</v>
      </c>
      <c r="AZ13" s="53">
        <v>20140</v>
      </c>
      <c r="BA13" s="52" t="s">
        <v>138</v>
      </c>
      <c r="BB13" s="42"/>
      <c r="BC13" s="52" t="s">
        <v>123</v>
      </c>
      <c r="BD13" s="52" t="s">
        <v>123</v>
      </c>
      <c r="BE13" s="55" t="s">
        <v>126</v>
      </c>
      <c r="BF13" s="55" t="s">
        <v>126</v>
      </c>
      <c r="BG13" s="55" t="s">
        <v>126</v>
      </c>
      <c r="BH13" s="55" t="s">
        <v>126</v>
      </c>
      <c r="BI13" s="68" t="s">
        <v>126</v>
      </c>
      <c r="BJ13" s="48"/>
      <c r="BK13" s="58" t="s">
        <v>126</v>
      </c>
      <c r="BL13" s="59"/>
      <c r="BM13" s="58" t="s">
        <v>126</v>
      </c>
      <c r="BN13" s="59"/>
      <c r="BO13" s="58" t="s">
        <v>126</v>
      </c>
      <c r="BP13" s="59"/>
      <c r="BQ13" s="58" t="s">
        <v>126</v>
      </c>
      <c r="BR13" s="59"/>
      <c r="BS13" s="69" t="s">
        <v>185</v>
      </c>
      <c r="BT13" s="38" t="s">
        <v>186</v>
      </c>
      <c r="BU13" s="61"/>
      <c r="BV13" s="61"/>
      <c r="BW13" s="61"/>
      <c r="BX13" s="61"/>
      <c r="BY13" s="61"/>
      <c r="BZ13" s="61"/>
      <c r="CA13" s="61"/>
      <c r="CB13" s="61"/>
      <c r="CC13" s="61"/>
      <c r="CD13" s="61"/>
      <c r="CE13" s="61"/>
      <c r="CF13" s="61"/>
      <c r="CG13" s="61"/>
      <c r="CH13" s="63">
        <f>YEAR(BANCO10[[#This Row],[DATA INÍCIO]])</f>
        <v>2025</v>
      </c>
      <c r="CI13" s="63">
        <f>MONTH(BANCO10[[#This Row],[DATA INÍCIO]])</f>
        <v>12</v>
      </c>
      <c r="CJ13" s="71" t="str">
        <f t="shared" si="0"/>
        <v>ABAJUR ROBY LTDA56.260.565/0001-62</v>
      </c>
      <c r="CK13" s="63"/>
      <c r="CL13" s="63"/>
      <c r="CM13" s="42" t="str">
        <f>IF(BANCO10[[#This Row],[SOLUÇÃO]]=CM$1,BANCO10[[#This Row],[STATUS DA ETAPA]],"")</f>
        <v/>
      </c>
      <c r="CN13" s="42" t="str">
        <f>IF(BANCO10[[#This Row],[SOLUÇÃO]]=CN$1,BANCO10[[#This Row],[STATUS DA ETAPA]],"")</f>
        <v/>
      </c>
      <c r="CO13" s="42" t="str">
        <f>IF(BANCO10[[#This Row],[SOLUÇÃO]]=CO$1,BANCO10[[#This Row],[STATUS DA ETAPA]],"")</f>
        <v/>
      </c>
      <c r="CP13" s="42" t="str">
        <f>IF(BANCO10[[#This Row],[SOLUÇÃO]]=CP$1,BANCO10[[#This Row],[STATUS DA ETAPA]],"")</f>
        <v/>
      </c>
      <c r="CQ13" s="42" t="str">
        <f>IF(BANCO10[[#This Row],[SOLUÇÃO]]=CQ$1,BANCO10[[#This Row],[STATUS DA ETAPA]],"")</f>
        <v/>
      </c>
      <c r="CR13" s="42" t="str">
        <f>IF(BANCO10[[#This Row],[SOLUÇÃO]]=CR$1,BANCO10[[#This Row],[STATUS DA ETAPA]],"")</f>
        <v/>
      </c>
      <c r="CS13" s="42" t="str">
        <f>IF(BANCO10[[#This Row],[SOLUÇÃO]]=CS$1,BANCO10[[#This Row],[STATUS DA ETAPA]],"")</f>
        <v>AGUARDANDO SALDO</v>
      </c>
      <c r="CT13" s="42" t="str">
        <f>IF(BANCO10[[#This Row],[SOLUÇÃO]]=CT$1,BANCO10[[#This Row],[STATUS DA ETAPA]],"")</f>
        <v/>
      </c>
      <c r="CU13" s="42" t="str">
        <f>IF(BANCO10[[#This Row],[SOLUÇÃO]]=CU$1,BANCO10[[#This Row],[STATUS DA ETAPA]],"")</f>
        <v/>
      </c>
      <c r="CV13" s="42" t="str">
        <f>IF(BANCO10[[#This Row],[SOLUÇÃO]]=CV$1,BANCO10[[#This Row],[STATUS DA ETAPA]],"")</f>
        <v/>
      </c>
      <c r="CW13" s="42" t="str">
        <f>IF(BANCO10[[#This Row],[SOLUÇÃO]]=CW$1,BANCO10[[#This Row],[STATUS DA ETAPA]],"")</f>
        <v/>
      </c>
      <c r="CX13" s="42" t="str">
        <f>IF(BANCO10[[#This Row],[SOLUÇÃO]]=CX$1,BANCO10[[#This Row],[STATUS DA ETAPA]],"")</f>
        <v/>
      </c>
      <c r="CY13" s="42" t="str">
        <f>IF(BANCO10[[#This Row],[SOLUÇÃO]]=CY$1,BANCO10[[#This Row],[STATUS DA ETAPA]],"")</f>
        <v/>
      </c>
      <c r="CZ13" s="42" t="str">
        <f>IF(BANCO10[[#This Row],[SOLUÇÃO]]=CZ$1,BANCO10[[#This Row],[STATUS DA ETAPA]],"")</f>
        <v/>
      </c>
      <c r="DA13" s="42" t="str">
        <f>IF(BANCO10[[#This Row],[SOLUÇÃO]]=DA$1,BANCO10[[#This Row],[STATUS DA ETAPA]],"")</f>
        <v/>
      </c>
      <c r="DB13" s="42" t="str">
        <f>IF(BANCO10[[#This Row],[SOLUÇÃO]]=DB$1,BANCO10[[#This Row],[STATUS DA ETAPA]],"")</f>
        <v/>
      </c>
      <c r="DC13" s="42" t="str">
        <f>IF(BANCO10[[#This Row],[SOLUÇÃO]]=DC$1,BANCO10[[#This Row],[STATUS DA ETAPA]],"")</f>
        <v/>
      </c>
      <c r="DD13" s="42" t="str">
        <f>IF(BANCO10[[#This Row],[SOLUÇÃO]]=DD$1,BANCO10[[#This Row],[STATUS DA ETAPA]],"")</f>
        <v/>
      </c>
      <c r="DE13" s="42" t="str">
        <f>IF(BANCO10[[#This Row],[SOLUÇÃO]]=DE$1,BANCO10[[#This Row],[STATUS DA ETAPA]],"")</f>
        <v/>
      </c>
      <c r="DF13" s="42" t="str">
        <f>IF(BANCO10[[#This Row],[SOLUÇÃO]]=DF$1,BANCO10[[#This Row],[STATUS DA ETAPA]],"")</f>
        <v/>
      </c>
      <c r="DG13" s="42" t="str">
        <f>IF(BANCO10[[#This Row],[SOLUÇÃO]]=DG$1,BANCO10[[#This Row],[STATUS DA ETAPA]],"")</f>
        <v/>
      </c>
      <c r="DH13" s="42" t="str">
        <f>IF(BANCO10[[#This Row],[SOLUÇÃO]]=DH$1,BANCO10[[#This Row],[STATUS DA ETAPA]],"")</f>
        <v/>
      </c>
      <c r="DI13" s="42" t="str">
        <f>IF(BANCO10[[#This Row],[SOLUÇÃO]]=DI$1,BANCO10[[#This Row],[STATUS DA ETAPA]],"")</f>
        <v/>
      </c>
      <c r="DJ13" s="42" t="str">
        <f>IF(BANCO10[[#This Row],[SOLUÇÃO]]=DJ$1,BANCO10[[#This Row],[STATUS DA ETAPA]],"")</f>
        <v/>
      </c>
      <c r="DK13" s="42" t="str">
        <f>IF(BANCO10[[#This Row],[SOLUÇÃO]]=DK$1,BANCO10[[#This Row],[STATUS DA ETAPA]],"")</f>
        <v/>
      </c>
      <c r="DL13" s="42" t="str">
        <f>IF(BANCO10[[#This Row],[SOLUÇÃO]]=DL$1,BANCO10[[#This Row],[STATUS DA ETAPA]],"")</f>
        <v/>
      </c>
      <c r="DM13" s="42" t="str">
        <f>IF(BANCO10[[#This Row],[SOLUÇÃO]]=DM$1,BANCO10[[#This Row],[STATUS DA ETAPA]],"")</f>
        <v/>
      </c>
      <c r="DN13" s="63" t="e">
        <f>VLOOKUP(CL15,'[1]SAP TEC'!AC:AD,2,0)</f>
        <v>#N/A</v>
      </c>
    </row>
    <row r="14" spans="1:120" s="65" customFormat="1" ht="12" x14ac:dyDescent="0.25">
      <c r="A14" s="38" t="s">
        <v>118</v>
      </c>
      <c r="B14" s="39" t="s">
        <v>119</v>
      </c>
      <c r="C14" s="40" t="str">
        <f>IFERROR(VLOOKUP(BANCO10[[#This Row],[EMPRESA]],[1]!DADOS[#Data],2,FALSE),"")</f>
        <v>56.260.565/0001-62</v>
      </c>
      <c r="D14" s="42" t="s">
        <v>183</v>
      </c>
      <c r="E14" s="42" t="str">
        <f>IFERROR(VLOOKUP(BANCO10[[#This Row],[EMPRESA]],[1]!DADOS[#Data],5,FALSE),"")</f>
        <v>EPP</v>
      </c>
      <c r="F14" s="40" t="str">
        <f>IFERROR(IF(VLOOKUP(BANCO10[[#This Row],[EMPRESA]],[1]!DADOS[#Data],6,0)="","",(VLOOKUP(BANCO10[[#This Row],[EMPRESA]],[1]!DADOS[#Data],6,0))),"")</f>
        <v>CAPITAL LESTE 1</v>
      </c>
      <c r="G14" s="40"/>
      <c r="H14" s="43" t="s">
        <v>121</v>
      </c>
      <c r="I14" s="43" t="s">
        <v>145</v>
      </c>
      <c r="J14" s="43" t="s">
        <v>146</v>
      </c>
      <c r="K14" s="42" t="s">
        <v>187</v>
      </c>
      <c r="L14" s="44" t="s">
        <v>123</v>
      </c>
      <c r="M14" s="44">
        <v>103</v>
      </c>
      <c r="N14" s="44" t="s">
        <v>123</v>
      </c>
      <c r="O14" s="42" t="s">
        <v>90</v>
      </c>
      <c r="P14" s="42">
        <v>4</v>
      </c>
      <c r="Q14" s="42" t="s">
        <v>188</v>
      </c>
      <c r="R14" s="45" t="s">
        <v>123</v>
      </c>
      <c r="S14" s="45"/>
      <c r="T14" s="45" t="s">
        <v>123</v>
      </c>
      <c r="U14" s="45"/>
      <c r="V14" s="45" t="s">
        <v>123</v>
      </c>
      <c r="W14" s="45"/>
      <c r="X14" s="45" t="s">
        <v>123</v>
      </c>
      <c r="Y14" s="45"/>
      <c r="Z14" s="46" t="s">
        <v>123</v>
      </c>
      <c r="AA14" s="47"/>
      <c r="AB14" s="46" t="s">
        <v>123</v>
      </c>
      <c r="AC14" s="48"/>
      <c r="AD14" s="46" t="s">
        <v>123</v>
      </c>
      <c r="AE14" s="48"/>
      <c r="AF14" s="45" t="s">
        <v>27</v>
      </c>
      <c r="AG14" s="45">
        <v>45188</v>
      </c>
      <c r="AH14" s="45" t="s">
        <v>126</v>
      </c>
      <c r="AI14" s="45"/>
      <c r="AJ14" s="45" t="s">
        <v>123</v>
      </c>
      <c r="AK14" s="45"/>
      <c r="AL14" s="45" t="s">
        <v>123</v>
      </c>
      <c r="AM14" s="45"/>
      <c r="AN14" s="45" t="s">
        <v>123</v>
      </c>
      <c r="AO14" s="45"/>
      <c r="AP14" s="45" t="s">
        <v>123</v>
      </c>
      <c r="AQ14" s="45"/>
      <c r="AR14" s="45" t="s">
        <v>123</v>
      </c>
      <c r="AS14" s="45"/>
      <c r="AT14" s="49">
        <v>45187</v>
      </c>
      <c r="AU14" s="50">
        <v>45187</v>
      </c>
      <c r="AV14" s="51" t="s">
        <v>123</v>
      </c>
      <c r="AW14" s="51" t="s">
        <v>123</v>
      </c>
      <c r="AX14" s="73" t="s">
        <v>49</v>
      </c>
      <c r="AY14" s="52" t="s">
        <v>123</v>
      </c>
      <c r="AZ14" s="53">
        <v>0</v>
      </c>
      <c r="BA14" s="52" t="s">
        <v>123</v>
      </c>
      <c r="BB14" s="54" t="s">
        <v>123</v>
      </c>
      <c r="BC14" s="52" t="s">
        <v>123</v>
      </c>
      <c r="BD14" s="52" t="s">
        <v>123</v>
      </c>
      <c r="BE14" s="55" t="s">
        <v>123</v>
      </c>
      <c r="BF14" s="55" t="s">
        <v>123</v>
      </c>
      <c r="BG14" s="55" t="s">
        <v>123</v>
      </c>
      <c r="BH14" s="55" t="s">
        <v>123</v>
      </c>
      <c r="BI14" s="56" t="s">
        <v>123</v>
      </c>
      <c r="BJ14" s="48"/>
      <c r="BK14" s="58" t="s">
        <v>123</v>
      </c>
      <c r="BL14" s="59"/>
      <c r="BM14" s="58" t="s">
        <v>123</v>
      </c>
      <c r="BN14" s="59"/>
      <c r="BO14" s="74" t="s">
        <v>123</v>
      </c>
      <c r="BP14" s="75"/>
      <c r="BQ14" s="74" t="s">
        <v>123</v>
      </c>
      <c r="BR14" s="75"/>
      <c r="BS14" s="60" t="s">
        <v>189</v>
      </c>
      <c r="BT14" s="38"/>
      <c r="BU14" s="61" t="s">
        <v>190</v>
      </c>
      <c r="BV14" s="61" t="s">
        <v>158</v>
      </c>
      <c r="BW14" s="61" t="s">
        <v>171</v>
      </c>
      <c r="BX14" s="61" t="s">
        <v>129</v>
      </c>
      <c r="BY14" s="62" t="s">
        <v>170</v>
      </c>
      <c r="BZ14" s="61"/>
      <c r="CA14" s="61" t="s">
        <v>129</v>
      </c>
      <c r="CB14" s="61" t="s">
        <v>129</v>
      </c>
      <c r="CC14" s="61" t="s">
        <v>129</v>
      </c>
      <c r="CD14" s="61" t="s">
        <v>129</v>
      </c>
      <c r="CE14" s="61" t="s">
        <v>129</v>
      </c>
      <c r="CF14" s="61" t="s">
        <v>129</v>
      </c>
      <c r="CG14" s="61" t="s">
        <v>129</v>
      </c>
      <c r="CH14" s="63">
        <f>YEAR(BANCO10[[#This Row],[DATA INÍCIO]])</f>
        <v>2023</v>
      </c>
      <c r="CI14" s="63">
        <f>MONTH(BANCO10[[#This Row],[DATA INÍCIO]])</f>
        <v>9</v>
      </c>
      <c r="CJ14" s="64" t="str">
        <f t="shared" si="0"/>
        <v>ABAJUR ROBY LTDA56.260.565/0001-62</v>
      </c>
      <c r="CK14" s="63"/>
      <c r="CL14" s="42" t="s">
        <v>187</v>
      </c>
      <c r="CM14" s="42" t="str">
        <f>IF(BANCO10[[#This Row],[SOLUÇÃO]]=CM$1,BANCO10[[#This Row],[STATUS DA ETAPA]],"")</f>
        <v>CONCLUÍDO</v>
      </c>
      <c r="CN14" s="42" t="str">
        <f>IF(BANCO10[[#This Row],[SOLUÇÃO]]=CN$1,BANCO10[[#This Row],[STATUS DA ETAPA]],"")</f>
        <v/>
      </c>
      <c r="CO14" s="42" t="str">
        <f>IF(BANCO10[[#This Row],[SOLUÇÃO]]=CO$1,BANCO10[[#This Row],[STATUS DA ETAPA]],"")</f>
        <v/>
      </c>
      <c r="CP14" s="42" t="str">
        <f>IF(BANCO10[[#This Row],[SOLUÇÃO]]=CP$1,BANCO10[[#This Row],[STATUS DA ETAPA]],"")</f>
        <v/>
      </c>
      <c r="CQ14" s="42" t="str">
        <f>IF(BANCO10[[#This Row],[SOLUÇÃO]]=CQ$1,BANCO10[[#This Row],[STATUS DA ETAPA]],"")</f>
        <v/>
      </c>
      <c r="CR14" s="42" t="str">
        <f>IF(BANCO10[[#This Row],[SOLUÇÃO]]=CR$1,BANCO10[[#This Row],[STATUS DA ETAPA]],"")</f>
        <v/>
      </c>
      <c r="CS14" s="42" t="str">
        <f>IF(BANCO10[[#This Row],[SOLUÇÃO]]=CS$1,BANCO10[[#This Row],[STATUS DA ETAPA]],"")</f>
        <v/>
      </c>
      <c r="CT14" s="42" t="str">
        <f>IF(BANCO10[[#This Row],[SOLUÇÃO]]=CT$1,BANCO10[[#This Row],[STATUS DA ETAPA]],"")</f>
        <v/>
      </c>
      <c r="CU14" s="42" t="str">
        <f>IF(BANCO10[[#This Row],[SOLUÇÃO]]=CU$1,BANCO10[[#This Row],[STATUS DA ETAPA]],"")</f>
        <v/>
      </c>
      <c r="CV14" s="42" t="str">
        <f>IF(BANCO10[[#This Row],[SOLUÇÃO]]=CV$1,BANCO10[[#This Row],[STATUS DA ETAPA]],"")</f>
        <v/>
      </c>
      <c r="CW14" s="42" t="str">
        <f>IF(BANCO10[[#This Row],[SOLUÇÃO]]=CW$1,BANCO10[[#This Row],[STATUS DA ETAPA]],"")</f>
        <v/>
      </c>
      <c r="CX14" s="42" t="str">
        <f>IF(BANCO10[[#This Row],[SOLUÇÃO]]=CX$1,BANCO10[[#This Row],[STATUS DA ETAPA]],"")</f>
        <v/>
      </c>
      <c r="CY14" s="42" t="str">
        <f>IF(BANCO10[[#This Row],[SOLUÇÃO]]=CY$1,BANCO10[[#This Row],[STATUS DA ETAPA]],"")</f>
        <v/>
      </c>
      <c r="CZ14" s="42" t="str">
        <f>IF(BANCO10[[#This Row],[SOLUÇÃO]]=CZ$1,BANCO10[[#This Row],[STATUS DA ETAPA]],"")</f>
        <v/>
      </c>
      <c r="DA14" s="42" t="str">
        <f>IF(BANCO10[[#This Row],[SOLUÇÃO]]=DA$1,BANCO10[[#This Row],[STATUS DA ETAPA]],"")</f>
        <v/>
      </c>
      <c r="DB14" s="42" t="str">
        <f>IF(BANCO10[[#This Row],[SOLUÇÃO]]=DB$1,BANCO10[[#This Row],[STATUS DA ETAPA]],"")</f>
        <v/>
      </c>
      <c r="DC14" s="42" t="str">
        <f>IF(BANCO10[[#This Row],[SOLUÇÃO]]=DC$1,BANCO10[[#This Row],[STATUS DA ETAPA]],"")</f>
        <v/>
      </c>
      <c r="DD14" s="42" t="str">
        <f>IF(BANCO10[[#This Row],[SOLUÇÃO]]=DD$1,BANCO10[[#This Row],[STATUS DA ETAPA]],"")</f>
        <v/>
      </c>
      <c r="DE14" s="42" t="str">
        <f>IF(BANCO10[[#This Row],[SOLUÇÃO]]=DE$1,BANCO10[[#This Row],[STATUS DA ETAPA]],"")</f>
        <v/>
      </c>
      <c r="DF14" s="42" t="str">
        <f>IF(BANCO10[[#This Row],[SOLUÇÃO]]=DF$1,BANCO10[[#This Row],[STATUS DA ETAPA]],"")</f>
        <v/>
      </c>
      <c r="DG14" s="42" t="str">
        <f>IF(BANCO10[[#This Row],[SOLUÇÃO]]=DG$1,BANCO10[[#This Row],[STATUS DA ETAPA]],"")</f>
        <v/>
      </c>
      <c r="DH14" s="42" t="str">
        <f>IF(BANCO10[[#This Row],[SOLUÇÃO]]=DH$1,BANCO10[[#This Row],[STATUS DA ETAPA]],"")</f>
        <v/>
      </c>
      <c r="DI14" s="42" t="str">
        <f>IF(BANCO10[[#This Row],[SOLUÇÃO]]=DI$1,BANCO10[[#This Row],[STATUS DA ETAPA]],"")</f>
        <v/>
      </c>
      <c r="DJ14" s="42" t="str">
        <f>IF(BANCO10[[#This Row],[SOLUÇÃO]]=DJ$1,BANCO10[[#This Row],[STATUS DA ETAPA]],"")</f>
        <v/>
      </c>
      <c r="DK14" s="42" t="str">
        <f>IF(BANCO10[[#This Row],[SOLUÇÃO]]=DK$1,BANCO10[[#This Row],[STATUS DA ETAPA]],"")</f>
        <v/>
      </c>
      <c r="DL14" s="42" t="str">
        <f>IF(BANCO10[[#This Row],[SOLUÇÃO]]=DL$1,BANCO10[[#This Row],[STATUS DA ETAPA]],"")</f>
        <v/>
      </c>
      <c r="DM14" s="42" t="str">
        <f>IF(BANCO10[[#This Row],[SOLUÇÃO]]=DM$1,BANCO10[[#This Row],[STATUS DA ETAPA]],"")</f>
        <v/>
      </c>
      <c r="DN14" s="63">
        <f>VLOOKUP(CL16,'[1]SAP TEC'!AC:AD,2,0)</f>
        <v>1206.3900000000001</v>
      </c>
    </row>
    <row r="15" spans="1:120" s="65" customFormat="1" ht="12" x14ac:dyDescent="0.25">
      <c r="A15" s="38" t="s">
        <v>118</v>
      </c>
      <c r="B15" s="39" t="s">
        <v>119</v>
      </c>
      <c r="C15" s="40" t="str">
        <f>IFERROR(VLOOKUP(BANCO10[[#This Row],[EMPRESA]],[1]!DADOS[#Data],2,FALSE),"")</f>
        <v>56.260.565/0001-62</v>
      </c>
      <c r="D15" s="42" t="s">
        <v>183</v>
      </c>
      <c r="E15" s="42" t="str">
        <f>IFERROR(VLOOKUP(BANCO10[[#This Row],[EMPRESA]],[1]!DADOS[#Data],5,FALSE),"")</f>
        <v>EPP</v>
      </c>
      <c r="F15" s="40" t="str">
        <f>IFERROR(IF(VLOOKUP(BANCO10[[#This Row],[EMPRESA]],[1]!DADOS[#Data],6,0)="","",(VLOOKUP(BANCO10[[#This Row],[EMPRESA]],[1]!DADOS[#Data],6,0))),"")</f>
        <v>CAPITAL LESTE 1</v>
      </c>
      <c r="G15" s="40" t="str">
        <f>IFERROR(IF(VLOOKUP(BANCO10[[#This Row],[EMPRESA]],[1]!DADOS[#Data],4)="","",(VLOOKUP($D15,[1]!DADOS[#Data],4,0))),"")</f>
        <v/>
      </c>
      <c r="H15" s="43" t="s">
        <v>7</v>
      </c>
      <c r="I15" s="43" t="s">
        <v>145</v>
      </c>
      <c r="J15" s="43" t="s">
        <v>123</v>
      </c>
      <c r="K15" s="42" t="s">
        <v>191</v>
      </c>
      <c r="L15" s="44" t="s">
        <v>192</v>
      </c>
      <c r="M15" s="44">
        <v>103</v>
      </c>
      <c r="N15" s="44" t="s">
        <v>123</v>
      </c>
      <c r="O15" s="42" t="s">
        <v>95</v>
      </c>
      <c r="P15" s="42">
        <v>100</v>
      </c>
      <c r="Q15" s="42" t="s">
        <v>188</v>
      </c>
      <c r="R15" s="45" t="s">
        <v>123</v>
      </c>
      <c r="S15" s="45"/>
      <c r="T15" s="45" t="s">
        <v>123</v>
      </c>
      <c r="U15" s="45"/>
      <c r="V15" s="45" t="s">
        <v>123</v>
      </c>
      <c r="W15" s="45"/>
      <c r="X15" s="45" t="s">
        <v>123</v>
      </c>
      <c r="Y15" s="45"/>
      <c r="Z15" s="46" t="s">
        <v>123</v>
      </c>
      <c r="AA15" s="47"/>
      <c r="AB15" s="46" t="s">
        <v>123</v>
      </c>
      <c r="AC15" s="48"/>
      <c r="AD15" s="46" t="s">
        <v>123</v>
      </c>
      <c r="AE15" s="48"/>
      <c r="AF15" s="45" t="s">
        <v>27</v>
      </c>
      <c r="AG15" s="45">
        <v>45188</v>
      </c>
      <c r="AH15" s="45" t="s">
        <v>27</v>
      </c>
      <c r="AI15" s="45">
        <v>45299</v>
      </c>
      <c r="AJ15" s="45" t="s">
        <v>27</v>
      </c>
      <c r="AK15" s="45">
        <v>45190</v>
      </c>
      <c r="AL15" s="45" t="s">
        <v>123</v>
      </c>
      <c r="AM15" s="45"/>
      <c r="AN15" s="45" t="s">
        <v>123</v>
      </c>
      <c r="AO15" s="45"/>
      <c r="AP15" s="45" t="s">
        <v>123</v>
      </c>
      <c r="AQ15" s="45"/>
      <c r="AR15" s="45" t="s">
        <v>123</v>
      </c>
      <c r="AS15" s="45"/>
      <c r="AT15" s="49">
        <v>45321</v>
      </c>
      <c r="AU15" s="50">
        <v>45412</v>
      </c>
      <c r="AV15" s="51" t="s">
        <v>27</v>
      </c>
      <c r="AW15" s="51" t="s">
        <v>27</v>
      </c>
      <c r="AX15" s="73" t="s">
        <v>49</v>
      </c>
      <c r="AY15" s="52" t="s">
        <v>27</v>
      </c>
      <c r="AZ15" s="53">
        <v>0</v>
      </c>
      <c r="BA15" s="52" t="s">
        <v>123</v>
      </c>
      <c r="BB15" s="54" t="s">
        <v>123</v>
      </c>
      <c r="BC15" s="52" t="s">
        <v>123</v>
      </c>
      <c r="BD15" s="52" t="s">
        <v>123</v>
      </c>
      <c r="BE15" s="55" t="s">
        <v>123</v>
      </c>
      <c r="BF15" s="55" t="s">
        <v>123</v>
      </c>
      <c r="BG15" s="55" t="s">
        <v>27</v>
      </c>
      <c r="BH15" s="55" t="s">
        <v>123</v>
      </c>
      <c r="BI15" s="68" t="s">
        <v>123</v>
      </c>
      <c r="BJ15" s="48"/>
      <c r="BK15" s="58" t="s">
        <v>123</v>
      </c>
      <c r="BL15" s="59"/>
      <c r="BM15" s="58" t="s">
        <v>123</v>
      </c>
      <c r="BN15" s="59"/>
      <c r="BO15" s="74" t="s">
        <v>27</v>
      </c>
      <c r="BP15" s="75">
        <v>45632</v>
      </c>
      <c r="BQ15" s="74" t="s">
        <v>27</v>
      </c>
      <c r="BR15" s="75">
        <v>45412</v>
      </c>
      <c r="BS15" s="60" t="s">
        <v>193</v>
      </c>
      <c r="BT15" s="38"/>
      <c r="BU15" s="61" t="s">
        <v>190</v>
      </c>
      <c r="BV15" s="61" t="s">
        <v>158</v>
      </c>
      <c r="BW15" s="61" t="s">
        <v>171</v>
      </c>
      <c r="BX15" s="61" t="s">
        <v>129</v>
      </c>
      <c r="BY15" s="62" t="s">
        <v>170</v>
      </c>
      <c r="BZ15" s="61"/>
      <c r="CA15" s="61" t="s">
        <v>129</v>
      </c>
      <c r="CB15" s="61" t="s">
        <v>129</v>
      </c>
      <c r="CC15" s="61">
        <v>45391</v>
      </c>
      <c r="CD15" s="61"/>
      <c r="CE15" s="61" t="s">
        <v>129</v>
      </c>
      <c r="CF15" s="61"/>
      <c r="CG15" s="61" t="s">
        <v>194</v>
      </c>
      <c r="CH15" s="63">
        <f>YEAR(BANCO10[[#This Row],[DATA INÍCIO]])</f>
        <v>2024</v>
      </c>
      <c r="CI15" s="63">
        <f>MONTH(BANCO10[[#This Row],[DATA INÍCIO]])</f>
        <v>1</v>
      </c>
      <c r="CJ15" s="64" t="str">
        <f t="shared" si="0"/>
        <v>ABAJUR ROBY LTDA56.260.565/0001-62</v>
      </c>
      <c r="CK15" s="63"/>
      <c r="CL15" s="42" t="s">
        <v>191</v>
      </c>
      <c r="CM15" s="42" t="str">
        <f>IF(BANCO10[[#This Row],[SOLUÇÃO]]=CM$1,BANCO10[[#This Row],[STATUS DA ETAPA]],"")</f>
        <v/>
      </c>
      <c r="CN15" s="42" t="str">
        <f>IF(BANCO10[[#This Row],[SOLUÇÃO]]=CN$1,BANCO10[[#This Row],[STATUS DA ETAPA]],"")</f>
        <v/>
      </c>
      <c r="CO15" s="42" t="str">
        <f>IF(BANCO10[[#This Row],[SOLUÇÃO]]=CO$1,BANCO10[[#This Row],[STATUS DA ETAPA]],"")</f>
        <v/>
      </c>
      <c r="CP15" s="42" t="str">
        <f>IF(BANCO10[[#This Row],[SOLUÇÃO]]=CP$1,BANCO10[[#This Row],[STATUS DA ETAPA]],"")</f>
        <v/>
      </c>
      <c r="CQ15" s="42" t="str">
        <f>IF(BANCO10[[#This Row],[SOLUÇÃO]]=CQ$1,BANCO10[[#This Row],[STATUS DA ETAPA]],"")</f>
        <v/>
      </c>
      <c r="CR15" s="42" t="str">
        <f>IF(BANCO10[[#This Row],[SOLUÇÃO]]=CR$1,BANCO10[[#This Row],[STATUS DA ETAPA]],"")</f>
        <v>CONCLUÍDO</v>
      </c>
      <c r="CS15" s="42" t="str">
        <f>IF(BANCO10[[#This Row],[SOLUÇÃO]]=CS$1,BANCO10[[#This Row],[STATUS DA ETAPA]],"")</f>
        <v/>
      </c>
      <c r="CT15" s="42" t="str">
        <f>IF(BANCO10[[#This Row],[SOLUÇÃO]]=CT$1,BANCO10[[#This Row],[STATUS DA ETAPA]],"")</f>
        <v/>
      </c>
      <c r="CU15" s="42" t="str">
        <f>IF(BANCO10[[#This Row],[SOLUÇÃO]]=CU$1,BANCO10[[#This Row],[STATUS DA ETAPA]],"")</f>
        <v/>
      </c>
      <c r="CV15" s="42" t="str">
        <f>IF(BANCO10[[#This Row],[SOLUÇÃO]]=CV$1,BANCO10[[#This Row],[STATUS DA ETAPA]],"")</f>
        <v/>
      </c>
      <c r="CW15" s="42" t="str">
        <f>IF(BANCO10[[#This Row],[SOLUÇÃO]]=CW$1,BANCO10[[#This Row],[STATUS DA ETAPA]],"")</f>
        <v/>
      </c>
      <c r="CX15" s="42" t="str">
        <f>IF(BANCO10[[#This Row],[SOLUÇÃO]]=CX$1,BANCO10[[#This Row],[STATUS DA ETAPA]],"")</f>
        <v/>
      </c>
      <c r="CY15" s="42" t="str">
        <f>IF(BANCO10[[#This Row],[SOLUÇÃO]]=CY$1,BANCO10[[#This Row],[STATUS DA ETAPA]],"")</f>
        <v/>
      </c>
      <c r="CZ15" s="42" t="str">
        <f>IF(BANCO10[[#This Row],[SOLUÇÃO]]=CZ$1,BANCO10[[#This Row],[STATUS DA ETAPA]],"")</f>
        <v/>
      </c>
      <c r="DA15" s="42" t="str">
        <f>IF(BANCO10[[#This Row],[SOLUÇÃO]]=DA$1,BANCO10[[#This Row],[STATUS DA ETAPA]],"")</f>
        <v/>
      </c>
      <c r="DB15" s="42" t="str">
        <f>IF(BANCO10[[#This Row],[SOLUÇÃO]]=DB$1,BANCO10[[#This Row],[STATUS DA ETAPA]],"")</f>
        <v/>
      </c>
      <c r="DC15" s="42" t="str">
        <f>IF(BANCO10[[#This Row],[SOLUÇÃO]]=DC$1,BANCO10[[#This Row],[STATUS DA ETAPA]],"")</f>
        <v/>
      </c>
      <c r="DD15" s="42" t="str">
        <f>IF(BANCO10[[#This Row],[SOLUÇÃO]]=DD$1,BANCO10[[#This Row],[STATUS DA ETAPA]],"")</f>
        <v/>
      </c>
      <c r="DE15" s="42" t="str">
        <f>IF(BANCO10[[#This Row],[SOLUÇÃO]]=DE$1,BANCO10[[#This Row],[STATUS DA ETAPA]],"")</f>
        <v/>
      </c>
      <c r="DF15" s="42" t="str">
        <f>IF(BANCO10[[#This Row],[SOLUÇÃO]]=DF$1,BANCO10[[#This Row],[STATUS DA ETAPA]],"")</f>
        <v/>
      </c>
      <c r="DG15" s="42" t="str">
        <f>IF(BANCO10[[#This Row],[SOLUÇÃO]]=DG$1,BANCO10[[#This Row],[STATUS DA ETAPA]],"")</f>
        <v/>
      </c>
      <c r="DH15" s="42" t="str">
        <f>IF(BANCO10[[#This Row],[SOLUÇÃO]]=DH$1,BANCO10[[#This Row],[STATUS DA ETAPA]],"")</f>
        <v/>
      </c>
      <c r="DI15" s="42" t="str">
        <f>IF(BANCO10[[#This Row],[SOLUÇÃO]]=DI$1,BANCO10[[#This Row],[STATUS DA ETAPA]],"")</f>
        <v/>
      </c>
      <c r="DJ15" s="42" t="str">
        <f>IF(BANCO10[[#This Row],[SOLUÇÃO]]=DJ$1,BANCO10[[#This Row],[STATUS DA ETAPA]],"")</f>
        <v/>
      </c>
      <c r="DK15" s="42" t="str">
        <f>IF(BANCO10[[#This Row],[SOLUÇÃO]]=DK$1,BANCO10[[#This Row],[STATUS DA ETAPA]],"")</f>
        <v/>
      </c>
      <c r="DL15" s="42" t="str">
        <f>IF(BANCO10[[#This Row],[SOLUÇÃO]]=DL$1,BANCO10[[#This Row],[STATUS DA ETAPA]],"")</f>
        <v/>
      </c>
      <c r="DM15" s="42" t="str">
        <f>IF(BANCO10[[#This Row],[SOLUÇÃO]]=DM$1,BANCO10[[#This Row],[STATUS DA ETAPA]],"")</f>
        <v/>
      </c>
      <c r="DN15" s="63" t="e">
        <f>VLOOKUP(CL17,'[1]SAP TEC'!AC:AD,2,0)</f>
        <v>#N/A</v>
      </c>
    </row>
    <row r="16" spans="1:120" s="65" customFormat="1" ht="12" x14ac:dyDescent="0.25">
      <c r="A16" s="38" t="s">
        <v>118</v>
      </c>
      <c r="B16" s="39" t="s">
        <v>119</v>
      </c>
      <c r="C16" s="40" t="str">
        <f>IFERROR(VLOOKUP(BANCO10[[#This Row],[EMPRESA]],[1]!DADOS[#Data],2,FALSE),"")</f>
        <v>56.260.565/0001-62</v>
      </c>
      <c r="D16" s="42" t="s">
        <v>183</v>
      </c>
      <c r="E16" s="42" t="str">
        <f>IFERROR(VLOOKUP(BANCO10[[#This Row],[EMPRESA]],[1]!DADOS[#Data],5,FALSE),"")</f>
        <v>EPP</v>
      </c>
      <c r="F16" s="40" t="str">
        <f>IFERROR(IF(VLOOKUP(BANCO10[[#This Row],[EMPRESA]],[1]!DADOS[#Data],6,0)="","",(VLOOKUP(BANCO10[[#This Row],[EMPRESA]],[1]!DADOS[#Data],6,0))),"")</f>
        <v>CAPITAL LESTE 1</v>
      </c>
      <c r="G16" s="40" t="s">
        <v>195</v>
      </c>
      <c r="H16" s="43" t="s">
        <v>196</v>
      </c>
      <c r="I16" s="43" t="s">
        <v>145</v>
      </c>
      <c r="J16" s="43" t="s">
        <v>123</v>
      </c>
      <c r="K16" s="42" t="s">
        <v>197</v>
      </c>
      <c r="L16" s="44" t="s">
        <v>123</v>
      </c>
      <c r="M16" s="44">
        <v>604</v>
      </c>
      <c r="N16" s="44">
        <v>103</v>
      </c>
      <c r="O16" s="42" t="s">
        <v>92</v>
      </c>
      <c r="P16" s="42">
        <v>52</v>
      </c>
      <c r="Q16" s="42" t="s">
        <v>148</v>
      </c>
      <c r="R16" s="45" t="s">
        <v>123</v>
      </c>
      <c r="S16" s="45"/>
      <c r="T16" s="45" t="s">
        <v>123</v>
      </c>
      <c r="U16" s="45"/>
      <c r="V16" s="45" t="s">
        <v>123</v>
      </c>
      <c r="W16" s="45"/>
      <c r="X16" s="45" t="s">
        <v>123</v>
      </c>
      <c r="Y16" s="45"/>
      <c r="Z16" s="46" t="s">
        <v>123</v>
      </c>
      <c r="AA16" s="47"/>
      <c r="AB16" s="46" t="s">
        <v>123</v>
      </c>
      <c r="AC16" s="48"/>
      <c r="AD16" s="46" t="s">
        <v>123</v>
      </c>
      <c r="AE16" s="48"/>
      <c r="AF16" s="45" t="s">
        <v>27</v>
      </c>
      <c r="AG16" s="45">
        <v>45188</v>
      </c>
      <c r="AH16" s="45" t="s">
        <v>27</v>
      </c>
      <c r="AI16" s="45">
        <v>45378</v>
      </c>
      <c r="AJ16" s="45" t="s">
        <v>27</v>
      </c>
      <c r="AK16" s="45">
        <v>45378</v>
      </c>
      <c r="AL16" s="45" t="s">
        <v>27</v>
      </c>
      <c r="AM16" s="45">
        <v>45379</v>
      </c>
      <c r="AN16" s="45" t="s">
        <v>27</v>
      </c>
      <c r="AO16" s="45"/>
      <c r="AP16" s="45" t="s">
        <v>27</v>
      </c>
      <c r="AQ16" s="45"/>
      <c r="AR16" s="45" t="s">
        <v>27</v>
      </c>
      <c r="AS16" s="45"/>
      <c r="AT16" s="49">
        <v>45425</v>
      </c>
      <c r="AU16" s="50">
        <v>45621</v>
      </c>
      <c r="AV16" s="51" t="s">
        <v>27</v>
      </c>
      <c r="AW16" s="66" t="s">
        <v>27</v>
      </c>
      <c r="AX16" s="73" t="s">
        <v>182</v>
      </c>
      <c r="AY16" s="52" t="s">
        <v>126</v>
      </c>
      <c r="AZ16" s="53">
        <v>8259.14</v>
      </c>
      <c r="BA16" s="52" t="s">
        <v>153</v>
      </c>
      <c r="BB16" s="81" t="s">
        <v>136</v>
      </c>
      <c r="BC16" s="52" t="s">
        <v>198</v>
      </c>
      <c r="BD16" s="52" t="s">
        <v>136</v>
      </c>
      <c r="BE16" s="55" t="s">
        <v>123</v>
      </c>
      <c r="BF16" s="55" t="s">
        <v>123</v>
      </c>
      <c r="BG16" s="55" t="s">
        <v>27</v>
      </c>
      <c r="BH16" s="55" t="s">
        <v>123</v>
      </c>
      <c r="BI16" s="68" t="s">
        <v>27</v>
      </c>
      <c r="BJ16" s="48">
        <v>45632</v>
      </c>
      <c r="BK16" s="58" t="s">
        <v>123</v>
      </c>
      <c r="BL16" s="59"/>
      <c r="BM16" s="58" t="s">
        <v>123</v>
      </c>
      <c r="BN16" s="59"/>
      <c r="BO16" s="78" t="s">
        <v>27</v>
      </c>
      <c r="BP16" s="75">
        <v>45632</v>
      </c>
      <c r="BQ16" s="78" t="s">
        <v>27</v>
      </c>
      <c r="BR16" s="75">
        <v>45630</v>
      </c>
      <c r="BS16" s="60"/>
      <c r="BT16" s="38"/>
      <c r="BU16" s="61"/>
      <c r="BV16" s="61"/>
      <c r="BW16" s="61"/>
      <c r="BX16" s="61"/>
      <c r="BY16" s="62"/>
      <c r="BZ16" s="61"/>
      <c r="CA16" s="61" t="s">
        <v>129</v>
      </c>
      <c r="CB16" s="61" t="s">
        <v>129</v>
      </c>
      <c r="CC16" s="61" t="s">
        <v>129</v>
      </c>
      <c r="CD16" s="61" t="s">
        <v>129</v>
      </c>
      <c r="CE16" s="61" t="s">
        <v>129</v>
      </c>
      <c r="CF16" s="61" t="s">
        <v>129</v>
      </c>
      <c r="CG16" s="61" t="s">
        <v>129</v>
      </c>
      <c r="CH16" s="63">
        <f>YEAR(BANCO10[[#This Row],[DATA INÍCIO]])</f>
        <v>2024</v>
      </c>
      <c r="CI16" s="63">
        <f>MONTH(BANCO10[[#This Row],[DATA INÍCIO]])</f>
        <v>5</v>
      </c>
      <c r="CJ16" s="64" t="str">
        <f t="shared" si="0"/>
        <v>ABAJUR ROBY LTDA56.260.565/0001-62</v>
      </c>
      <c r="CK16" s="63"/>
      <c r="CL16" s="42" t="s">
        <v>199</v>
      </c>
      <c r="CM16" s="42" t="str">
        <f>IF(BANCO10[[#This Row],[SOLUÇÃO]]=CM$1,BANCO10[[#This Row],[STATUS DA ETAPA]],"")</f>
        <v/>
      </c>
      <c r="CN16" s="42" t="str">
        <f>IF(BANCO10[[#This Row],[SOLUÇÃO]]=CN$1,BANCO10[[#This Row],[STATUS DA ETAPA]],"")</f>
        <v/>
      </c>
      <c r="CO16" s="42" t="str">
        <f>IF(BANCO10[[#This Row],[SOLUÇÃO]]=CO$1,BANCO10[[#This Row],[STATUS DA ETAPA]],"")</f>
        <v>CONCLUÍDO</v>
      </c>
      <c r="CP16" s="42" t="str">
        <f>IF(BANCO10[[#This Row],[SOLUÇÃO]]=CP$1,BANCO10[[#This Row],[STATUS DA ETAPA]],"")</f>
        <v/>
      </c>
      <c r="CQ16" s="42" t="str">
        <f>IF(BANCO10[[#This Row],[SOLUÇÃO]]=CQ$1,BANCO10[[#This Row],[STATUS DA ETAPA]],"")</f>
        <v/>
      </c>
      <c r="CR16" s="42" t="str">
        <f>IF(BANCO10[[#This Row],[SOLUÇÃO]]=CR$1,BANCO10[[#This Row],[STATUS DA ETAPA]],"")</f>
        <v/>
      </c>
      <c r="CS16" s="42" t="str">
        <f>IF(BANCO10[[#This Row],[SOLUÇÃO]]=CS$1,BANCO10[[#This Row],[STATUS DA ETAPA]],"")</f>
        <v/>
      </c>
      <c r="CT16" s="42" t="str">
        <f>IF(BANCO10[[#This Row],[SOLUÇÃO]]=CT$1,BANCO10[[#This Row],[STATUS DA ETAPA]],"")</f>
        <v/>
      </c>
      <c r="CU16" s="42" t="str">
        <f>IF(BANCO10[[#This Row],[SOLUÇÃO]]=CU$1,BANCO10[[#This Row],[STATUS DA ETAPA]],"")</f>
        <v/>
      </c>
      <c r="CV16" s="42" t="str">
        <f>IF(BANCO10[[#This Row],[SOLUÇÃO]]=CV$1,BANCO10[[#This Row],[STATUS DA ETAPA]],"")</f>
        <v/>
      </c>
      <c r="CW16" s="42" t="str">
        <f>IF(BANCO10[[#This Row],[SOLUÇÃO]]=CW$1,BANCO10[[#This Row],[STATUS DA ETAPA]],"")</f>
        <v/>
      </c>
      <c r="CX16" s="42" t="str">
        <f>IF(BANCO10[[#This Row],[SOLUÇÃO]]=CX$1,BANCO10[[#This Row],[STATUS DA ETAPA]],"")</f>
        <v/>
      </c>
      <c r="CY16" s="42" t="str">
        <f>IF(BANCO10[[#This Row],[SOLUÇÃO]]=CY$1,BANCO10[[#This Row],[STATUS DA ETAPA]],"")</f>
        <v/>
      </c>
      <c r="CZ16" s="42" t="str">
        <f>IF(BANCO10[[#This Row],[SOLUÇÃO]]=CZ$1,BANCO10[[#This Row],[STATUS DA ETAPA]],"")</f>
        <v/>
      </c>
      <c r="DA16" s="42" t="str">
        <f>IF(BANCO10[[#This Row],[SOLUÇÃO]]=DA$1,BANCO10[[#This Row],[STATUS DA ETAPA]],"")</f>
        <v/>
      </c>
      <c r="DB16" s="42" t="str">
        <f>IF(BANCO10[[#This Row],[SOLUÇÃO]]=DB$1,BANCO10[[#This Row],[STATUS DA ETAPA]],"")</f>
        <v/>
      </c>
      <c r="DC16" s="42" t="str">
        <f>IF(BANCO10[[#This Row],[SOLUÇÃO]]=DC$1,BANCO10[[#This Row],[STATUS DA ETAPA]],"")</f>
        <v/>
      </c>
      <c r="DD16" s="42" t="str">
        <f>IF(BANCO10[[#This Row],[SOLUÇÃO]]=DD$1,BANCO10[[#This Row],[STATUS DA ETAPA]],"")</f>
        <v/>
      </c>
      <c r="DE16" s="42" t="str">
        <f>IF(BANCO10[[#This Row],[SOLUÇÃO]]=DE$1,BANCO10[[#This Row],[STATUS DA ETAPA]],"")</f>
        <v/>
      </c>
      <c r="DF16" s="42" t="str">
        <f>IF(BANCO10[[#This Row],[SOLUÇÃO]]=DF$1,BANCO10[[#This Row],[STATUS DA ETAPA]],"")</f>
        <v/>
      </c>
      <c r="DG16" s="42" t="str">
        <f>IF(BANCO10[[#This Row],[SOLUÇÃO]]=DG$1,BANCO10[[#This Row],[STATUS DA ETAPA]],"")</f>
        <v/>
      </c>
      <c r="DH16" s="42" t="str">
        <f>IF(BANCO10[[#This Row],[SOLUÇÃO]]=DH$1,BANCO10[[#This Row],[STATUS DA ETAPA]],"")</f>
        <v/>
      </c>
      <c r="DI16" s="42" t="str">
        <f>IF(BANCO10[[#This Row],[SOLUÇÃO]]=DI$1,BANCO10[[#This Row],[STATUS DA ETAPA]],"")</f>
        <v/>
      </c>
      <c r="DJ16" s="42" t="str">
        <f>IF(BANCO10[[#This Row],[SOLUÇÃO]]=DJ$1,BANCO10[[#This Row],[STATUS DA ETAPA]],"")</f>
        <v/>
      </c>
      <c r="DK16" s="42" t="str">
        <f>IF(BANCO10[[#This Row],[SOLUÇÃO]]=DK$1,BANCO10[[#This Row],[STATUS DA ETAPA]],"")</f>
        <v/>
      </c>
      <c r="DL16" s="42" t="str">
        <f>IF(BANCO10[[#This Row],[SOLUÇÃO]]=DL$1,BANCO10[[#This Row],[STATUS DA ETAPA]],"")</f>
        <v/>
      </c>
      <c r="DM16" s="42" t="str">
        <f>IF(BANCO10[[#This Row],[SOLUÇÃO]]=DM$1,BANCO10[[#This Row],[STATUS DA ETAPA]],"")</f>
        <v/>
      </c>
      <c r="DN16" s="63" t="e">
        <f>VLOOKUP(CL18,'[1]SAP TEC'!AC:AD,2,0)</f>
        <v>#N/A</v>
      </c>
    </row>
    <row r="17" spans="1:339" s="65" customFormat="1" ht="12" x14ac:dyDescent="0.25">
      <c r="A17" s="38" t="s">
        <v>118</v>
      </c>
      <c r="B17" s="39" t="s">
        <v>119</v>
      </c>
      <c r="C17" s="40" t="str">
        <f>IFERROR(VLOOKUP(BANCO10[[#This Row],[EMPRESA]],[1]!DADOS[#Data],2,FALSE),"")</f>
        <v xml:space="preserve">04.537.440/0001-33 </v>
      </c>
      <c r="D17" s="42" t="s">
        <v>200</v>
      </c>
      <c r="E17" s="42" t="str">
        <f>IFERROR(VLOOKUP(BANCO10[[#This Row],[EMPRESA]],[1]!DADOS[#Data],5,FALSE),"")</f>
        <v>ME</v>
      </c>
      <c r="F17" s="40" t="str">
        <f>IFERROR(IF(VLOOKUP(BANCO10[[#This Row],[EMPRESA]],[1]!DADOS[#Data],6,0)="","",(VLOOKUP(BANCO10[[#This Row],[EMPRESA]],[1]!DADOS[#Data],6,0))),"")</f>
        <v>CAPITAL SUL</v>
      </c>
      <c r="G17" s="40"/>
      <c r="H17" s="43" t="s">
        <v>121</v>
      </c>
      <c r="I17" s="43" t="s">
        <v>145</v>
      </c>
      <c r="J17" s="43" t="s">
        <v>146</v>
      </c>
      <c r="K17" s="42" t="s">
        <v>201</v>
      </c>
      <c r="L17" s="44" t="s">
        <v>123</v>
      </c>
      <c r="M17" s="44">
        <v>107</v>
      </c>
      <c r="N17" s="44">
        <v>103</v>
      </c>
      <c r="O17" s="42" t="s">
        <v>90</v>
      </c>
      <c r="P17" s="42">
        <v>4</v>
      </c>
      <c r="Q17" s="42" t="s">
        <v>188</v>
      </c>
      <c r="R17" s="45" t="s">
        <v>123</v>
      </c>
      <c r="S17" s="45"/>
      <c r="T17" s="45" t="s">
        <v>123</v>
      </c>
      <c r="U17" s="45"/>
      <c r="V17" s="45" t="s">
        <v>123</v>
      </c>
      <c r="W17" s="45"/>
      <c r="X17" s="45" t="s">
        <v>123</v>
      </c>
      <c r="Y17" s="45"/>
      <c r="Z17" s="46" t="s">
        <v>123</v>
      </c>
      <c r="AA17" s="47"/>
      <c r="AB17" s="46" t="s">
        <v>123</v>
      </c>
      <c r="AC17" s="48"/>
      <c r="AD17" s="46" t="s">
        <v>123</v>
      </c>
      <c r="AE17" s="48"/>
      <c r="AF17" s="45" t="s">
        <v>123</v>
      </c>
      <c r="AG17" s="45"/>
      <c r="AH17" s="45" t="s">
        <v>123</v>
      </c>
      <c r="AI17" s="45"/>
      <c r="AJ17" s="45" t="s">
        <v>123</v>
      </c>
      <c r="AK17" s="45"/>
      <c r="AL17" s="45" t="s">
        <v>123</v>
      </c>
      <c r="AM17" s="45"/>
      <c r="AN17" s="45" t="s">
        <v>123</v>
      </c>
      <c r="AO17" s="45"/>
      <c r="AP17" s="45" t="s">
        <v>123</v>
      </c>
      <c r="AQ17" s="45"/>
      <c r="AR17" s="45" t="s">
        <v>123</v>
      </c>
      <c r="AS17" s="45"/>
      <c r="AT17" s="49">
        <v>45266</v>
      </c>
      <c r="AU17" s="50">
        <v>45266</v>
      </c>
      <c r="AV17" s="51" t="s">
        <v>123</v>
      </c>
      <c r="AW17" s="51" t="s">
        <v>123</v>
      </c>
      <c r="AX17" s="73" t="s">
        <v>49</v>
      </c>
      <c r="AY17" s="52" t="s">
        <v>123</v>
      </c>
      <c r="AZ17" s="53">
        <v>0</v>
      </c>
      <c r="BA17" s="52" t="s">
        <v>123</v>
      </c>
      <c r="BB17" s="81" t="s">
        <v>123</v>
      </c>
      <c r="BC17" s="52" t="s">
        <v>123</v>
      </c>
      <c r="BD17" s="52" t="s">
        <v>123</v>
      </c>
      <c r="BE17" s="55" t="s">
        <v>123</v>
      </c>
      <c r="BF17" s="55" t="s">
        <v>123</v>
      </c>
      <c r="BG17" s="55" t="s">
        <v>123</v>
      </c>
      <c r="BH17" s="55" t="s">
        <v>123</v>
      </c>
      <c r="BI17" s="56" t="s">
        <v>123</v>
      </c>
      <c r="BJ17" s="48"/>
      <c r="BK17" s="58" t="s">
        <v>123</v>
      </c>
      <c r="BL17" s="59"/>
      <c r="BM17" s="58" t="s">
        <v>123</v>
      </c>
      <c r="BN17" s="59"/>
      <c r="BO17" s="74" t="s">
        <v>123</v>
      </c>
      <c r="BP17" s="75"/>
      <c r="BQ17" s="74" t="s">
        <v>123</v>
      </c>
      <c r="BR17" s="75"/>
      <c r="BS17" s="60" t="s">
        <v>127</v>
      </c>
      <c r="BT17" s="38" t="s">
        <v>128</v>
      </c>
      <c r="BU17" s="61"/>
      <c r="BV17" s="61"/>
      <c r="BW17" s="61"/>
      <c r="BX17" s="61"/>
      <c r="BY17" s="62"/>
      <c r="BZ17" s="61"/>
      <c r="CA17" s="61" t="s">
        <v>129</v>
      </c>
      <c r="CB17" s="61" t="s">
        <v>129</v>
      </c>
      <c r="CC17" s="61" t="s">
        <v>129</v>
      </c>
      <c r="CD17" s="61" t="s">
        <v>129</v>
      </c>
      <c r="CE17" s="61" t="s">
        <v>129</v>
      </c>
      <c r="CF17" s="61" t="s">
        <v>129</v>
      </c>
      <c r="CG17" s="61" t="s">
        <v>129</v>
      </c>
      <c r="CH17" s="63">
        <f>YEAR(BANCO10[[#This Row],[DATA INÍCIO]])</f>
        <v>2023</v>
      </c>
      <c r="CI17" s="63">
        <f>MONTH(BANCO10[[#This Row],[DATA INÍCIO]])</f>
        <v>12</v>
      </c>
      <c r="CJ17" s="64" t="str">
        <f t="shared" si="0"/>
        <v xml:space="preserve">ABSURDO BAZAR E FANTASIAS LTDA04.537.440/0001-33 </v>
      </c>
      <c r="CK17" s="63"/>
      <c r="CL17" s="42" t="s">
        <v>202</v>
      </c>
      <c r="CM17" s="42" t="str">
        <f>IF(BANCO10[[#This Row],[SOLUÇÃO]]=CM$1,BANCO10[[#This Row],[STATUS DA ETAPA]],"")</f>
        <v>CONCLUÍDO</v>
      </c>
      <c r="CN17" s="42" t="str">
        <f>IF(BANCO10[[#This Row],[SOLUÇÃO]]=CN$1,BANCO10[[#This Row],[STATUS DA ETAPA]],"")</f>
        <v/>
      </c>
      <c r="CO17" s="42" t="str">
        <f>IF(BANCO10[[#This Row],[SOLUÇÃO]]=CO$1,BANCO10[[#This Row],[STATUS DA ETAPA]],"")</f>
        <v/>
      </c>
      <c r="CP17" s="42" t="str">
        <f>IF(BANCO10[[#This Row],[SOLUÇÃO]]=CP$1,BANCO10[[#This Row],[STATUS DA ETAPA]],"")</f>
        <v/>
      </c>
      <c r="CQ17" s="42" t="str">
        <f>IF(BANCO10[[#This Row],[SOLUÇÃO]]=CQ$1,BANCO10[[#This Row],[STATUS DA ETAPA]],"")</f>
        <v/>
      </c>
      <c r="CR17" s="42" t="str">
        <f>IF(BANCO10[[#This Row],[SOLUÇÃO]]=CR$1,BANCO10[[#This Row],[STATUS DA ETAPA]],"")</f>
        <v/>
      </c>
      <c r="CS17" s="42" t="str">
        <f>IF(BANCO10[[#This Row],[SOLUÇÃO]]=CS$1,BANCO10[[#This Row],[STATUS DA ETAPA]],"")</f>
        <v/>
      </c>
      <c r="CT17" s="42" t="str">
        <f>IF(BANCO10[[#This Row],[SOLUÇÃO]]=CT$1,BANCO10[[#This Row],[STATUS DA ETAPA]],"")</f>
        <v/>
      </c>
      <c r="CU17" s="42" t="str">
        <f>IF(BANCO10[[#This Row],[SOLUÇÃO]]=CU$1,BANCO10[[#This Row],[STATUS DA ETAPA]],"")</f>
        <v/>
      </c>
      <c r="CV17" s="42" t="str">
        <f>IF(BANCO10[[#This Row],[SOLUÇÃO]]=CV$1,BANCO10[[#This Row],[STATUS DA ETAPA]],"")</f>
        <v/>
      </c>
      <c r="CW17" s="42" t="str">
        <f>IF(BANCO10[[#This Row],[SOLUÇÃO]]=CW$1,BANCO10[[#This Row],[STATUS DA ETAPA]],"")</f>
        <v/>
      </c>
      <c r="CX17" s="42" t="str">
        <f>IF(BANCO10[[#This Row],[SOLUÇÃO]]=CX$1,BANCO10[[#This Row],[STATUS DA ETAPA]],"")</f>
        <v/>
      </c>
      <c r="CY17" s="42" t="str">
        <f>IF(BANCO10[[#This Row],[SOLUÇÃO]]=CY$1,BANCO10[[#This Row],[STATUS DA ETAPA]],"")</f>
        <v/>
      </c>
      <c r="CZ17" s="42" t="str">
        <f>IF(BANCO10[[#This Row],[SOLUÇÃO]]=CZ$1,BANCO10[[#This Row],[STATUS DA ETAPA]],"")</f>
        <v/>
      </c>
      <c r="DA17" s="42" t="str">
        <f>IF(BANCO10[[#This Row],[SOLUÇÃO]]=DA$1,BANCO10[[#This Row],[STATUS DA ETAPA]],"")</f>
        <v/>
      </c>
      <c r="DB17" s="42" t="str">
        <f>IF(BANCO10[[#This Row],[SOLUÇÃO]]=DB$1,BANCO10[[#This Row],[STATUS DA ETAPA]],"")</f>
        <v/>
      </c>
      <c r="DC17" s="42" t="str">
        <f>IF(BANCO10[[#This Row],[SOLUÇÃO]]=DC$1,BANCO10[[#This Row],[STATUS DA ETAPA]],"")</f>
        <v/>
      </c>
      <c r="DD17" s="42" t="str">
        <f>IF(BANCO10[[#This Row],[SOLUÇÃO]]=DD$1,BANCO10[[#This Row],[STATUS DA ETAPA]],"")</f>
        <v/>
      </c>
      <c r="DE17" s="42" t="str">
        <f>IF(BANCO10[[#This Row],[SOLUÇÃO]]=DE$1,BANCO10[[#This Row],[STATUS DA ETAPA]],"")</f>
        <v/>
      </c>
      <c r="DF17" s="42" t="str">
        <f>IF(BANCO10[[#This Row],[SOLUÇÃO]]=DF$1,BANCO10[[#This Row],[STATUS DA ETAPA]],"")</f>
        <v/>
      </c>
      <c r="DG17" s="42" t="str">
        <f>IF(BANCO10[[#This Row],[SOLUÇÃO]]=DG$1,BANCO10[[#This Row],[STATUS DA ETAPA]],"")</f>
        <v/>
      </c>
      <c r="DH17" s="42" t="str">
        <f>IF(BANCO10[[#This Row],[SOLUÇÃO]]=DH$1,BANCO10[[#This Row],[STATUS DA ETAPA]],"")</f>
        <v/>
      </c>
      <c r="DI17" s="42" t="str">
        <f>IF(BANCO10[[#This Row],[SOLUÇÃO]]=DI$1,BANCO10[[#This Row],[STATUS DA ETAPA]],"")</f>
        <v/>
      </c>
      <c r="DJ17" s="42" t="str">
        <f>IF(BANCO10[[#This Row],[SOLUÇÃO]]=DJ$1,BANCO10[[#This Row],[STATUS DA ETAPA]],"")</f>
        <v/>
      </c>
      <c r="DK17" s="42" t="str">
        <f>IF(BANCO10[[#This Row],[SOLUÇÃO]]=DK$1,BANCO10[[#This Row],[STATUS DA ETAPA]],"")</f>
        <v/>
      </c>
      <c r="DL17" s="42" t="str">
        <f>IF(BANCO10[[#This Row],[SOLUÇÃO]]=DL$1,BANCO10[[#This Row],[STATUS DA ETAPA]],"")</f>
        <v/>
      </c>
      <c r="DM17" s="42" t="str">
        <f>IF(BANCO10[[#This Row],[SOLUÇÃO]]=DM$1,BANCO10[[#This Row],[STATUS DA ETAPA]],"")</f>
        <v/>
      </c>
      <c r="DN17" s="63" t="e">
        <f>VLOOKUP(CL19,'[1]SAP TEC'!AC:AD,2,0)</f>
        <v>#N/A</v>
      </c>
    </row>
    <row r="18" spans="1:339" s="65" customFormat="1" ht="12" x14ac:dyDescent="0.25">
      <c r="A18" s="38" t="s">
        <v>118</v>
      </c>
      <c r="B18" s="39" t="s">
        <v>119</v>
      </c>
      <c r="C18" s="40" t="str">
        <f>IFERROR(VLOOKUP(BANCO10[[#This Row],[EMPRESA]],[1]!DADOS[#Data],2,FALSE),"")</f>
        <v>43.331.469/0001-16</v>
      </c>
      <c r="D18" s="42" t="s">
        <v>203</v>
      </c>
      <c r="E18" s="42" t="str">
        <f>IFERROR(VLOOKUP(BANCO10[[#This Row],[EMPRESA]],[1]!DADOS[#Data],5,FALSE),"")</f>
        <v>ME</v>
      </c>
      <c r="F18" s="40" t="str">
        <f>IFERROR(IF(VLOOKUP(BANCO10[[#This Row],[EMPRESA]],[1]!DADOS[#Data],6,0)="","",(VLOOKUP(BANCO10[[#This Row],[EMPRESA]],[1]!DADOS[#Data],6,0))),"")</f>
        <v>CAPITAL LESTE 1</v>
      </c>
      <c r="G18" s="40"/>
      <c r="H18" s="43" t="s">
        <v>121</v>
      </c>
      <c r="I18" s="43" t="s">
        <v>145</v>
      </c>
      <c r="J18" s="43" t="s">
        <v>146</v>
      </c>
      <c r="K18" s="42" t="s">
        <v>204</v>
      </c>
      <c r="L18" s="44" t="s">
        <v>123</v>
      </c>
      <c r="M18" s="44">
        <v>103</v>
      </c>
      <c r="N18" s="44" t="s">
        <v>123</v>
      </c>
      <c r="O18" s="42" t="s">
        <v>90</v>
      </c>
      <c r="P18" s="42">
        <v>4</v>
      </c>
      <c r="Q18" s="42" t="s">
        <v>205</v>
      </c>
      <c r="R18" s="45" t="s">
        <v>123</v>
      </c>
      <c r="S18" s="45"/>
      <c r="T18" s="45" t="s">
        <v>123</v>
      </c>
      <c r="U18" s="45"/>
      <c r="V18" s="45" t="s">
        <v>123</v>
      </c>
      <c r="W18" s="45"/>
      <c r="X18" s="45" t="s">
        <v>123</v>
      </c>
      <c r="Y18" s="45"/>
      <c r="Z18" s="46" t="s">
        <v>123</v>
      </c>
      <c r="AA18" s="47"/>
      <c r="AB18" s="46" t="s">
        <v>123</v>
      </c>
      <c r="AC18" s="48"/>
      <c r="AD18" s="46" t="s">
        <v>123</v>
      </c>
      <c r="AE18" s="48"/>
      <c r="AF18" s="45" t="s">
        <v>27</v>
      </c>
      <c r="AG18" s="45">
        <v>44740</v>
      </c>
      <c r="AH18" s="45" t="s">
        <v>126</v>
      </c>
      <c r="AI18" s="45"/>
      <c r="AJ18" s="45" t="s">
        <v>123</v>
      </c>
      <c r="AK18" s="45"/>
      <c r="AL18" s="45" t="s">
        <v>123</v>
      </c>
      <c r="AM18" s="45"/>
      <c r="AN18" s="45" t="s">
        <v>123</v>
      </c>
      <c r="AO18" s="45"/>
      <c r="AP18" s="45" t="s">
        <v>123</v>
      </c>
      <c r="AQ18" s="45"/>
      <c r="AR18" s="45" t="s">
        <v>123</v>
      </c>
      <c r="AS18" s="45"/>
      <c r="AT18" s="49">
        <v>44740</v>
      </c>
      <c r="AU18" s="50">
        <v>44740</v>
      </c>
      <c r="AV18" s="51" t="s">
        <v>123</v>
      </c>
      <c r="AW18" s="51" t="s">
        <v>123</v>
      </c>
      <c r="AX18" s="73" t="s">
        <v>49</v>
      </c>
      <c r="AY18" s="52" t="s">
        <v>123</v>
      </c>
      <c r="AZ18" s="53">
        <v>0</v>
      </c>
      <c r="BA18" s="52" t="s">
        <v>123</v>
      </c>
      <c r="BB18" s="81" t="s">
        <v>123</v>
      </c>
      <c r="BC18" s="52" t="s">
        <v>123</v>
      </c>
      <c r="BD18" s="52" t="s">
        <v>123</v>
      </c>
      <c r="BE18" s="55" t="s">
        <v>123</v>
      </c>
      <c r="BF18" s="55" t="s">
        <v>123</v>
      </c>
      <c r="BG18" s="55" t="s">
        <v>123</v>
      </c>
      <c r="BH18" s="55" t="s">
        <v>123</v>
      </c>
      <c r="BI18" s="56" t="s">
        <v>123</v>
      </c>
      <c r="BJ18" s="48"/>
      <c r="BK18" s="58" t="s">
        <v>123</v>
      </c>
      <c r="BL18" s="59"/>
      <c r="BM18" s="58" t="s">
        <v>123</v>
      </c>
      <c r="BN18" s="59"/>
      <c r="BO18" s="74" t="s">
        <v>123</v>
      </c>
      <c r="BP18" s="75"/>
      <c r="BQ18" s="74" t="s">
        <v>123</v>
      </c>
      <c r="BR18" s="75"/>
      <c r="BS18" s="60" t="s">
        <v>206</v>
      </c>
      <c r="BT18" s="38"/>
      <c r="BU18" s="61" t="s">
        <v>170</v>
      </c>
      <c r="BV18" s="61" t="s">
        <v>170</v>
      </c>
      <c r="BW18" s="61" t="s">
        <v>150</v>
      </c>
      <c r="BX18" s="61" t="s">
        <v>207</v>
      </c>
      <c r="BY18" s="62" t="s">
        <v>170</v>
      </c>
      <c r="BZ18" s="61"/>
      <c r="CA18" s="61" t="s">
        <v>129</v>
      </c>
      <c r="CB18" s="61" t="s">
        <v>129</v>
      </c>
      <c r="CC18" s="61" t="s">
        <v>129</v>
      </c>
      <c r="CD18" s="61" t="s">
        <v>129</v>
      </c>
      <c r="CE18" s="61" t="s">
        <v>129</v>
      </c>
      <c r="CF18" s="61" t="s">
        <v>129</v>
      </c>
      <c r="CG18" s="61" t="s">
        <v>129</v>
      </c>
      <c r="CH18" s="63">
        <f>YEAR(BANCO10[[#This Row],[DATA INÍCIO]])</f>
        <v>2022</v>
      </c>
      <c r="CI18" s="63">
        <f>MONTH(BANCO10[[#This Row],[DATA INÍCIO]])</f>
        <v>6</v>
      </c>
      <c r="CJ18" s="64" t="str">
        <f t="shared" si="0"/>
        <v>ACAO ECOLOGIA INDUSTRIA E COMERCIO LTDA43.331.469/0001-16</v>
      </c>
      <c r="CK18" s="63"/>
      <c r="CL18" s="42" t="s">
        <v>204</v>
      </c>
      <c r="CM18" s="42" t="str">
        <f>IF(BANCO10[[#This Row],[SOLUÇÃO]]=CM$1,BANCO10[[#This Row],[STATUS DA ETAPA]],"")</f>
        <v>CONCLUÍDO</v>
      </c>
      <c r="CN18" s="42" t="str">
        <f>IF(BANCO10[[#This Row],[SOLUÇÃO]]=CN$1,BANCO10[[#This Row],[STATUS DA ETAPA]],"")</f>
        <v/>
      </c>
      <c r="CO18" s="42" t="str">
        <f>IF(BANCO10[[#This Row],[SOLUÇÃO]]=CO$1,BANCO10[[#This Row],[STATUS DA ETAPA]],"")</f>
        <v/>
      </c>
      <c r="CP18" s="42" t="str">
        <f>IF(BANCO10[[#This Row],[SOLUÇÃO]]=CP$1,BANCO10[[#This Row],[STATUS DA ETAPA]],"")</f>
        <v/>
      </c>
      <c r="CQ18" s="42" t="str">
        <f>IF(BANCO10[[#This Row],[SOLUÇÃO]]=CQ$1,BANCO10[[#This Row],[STATUS DA ETAPA]],"")</f>
        <v/>
      </c>
      <c r="CR18" s="42" t="str">
        <f>IF(BANCO10[[#This Row],[SOLUÇÃO]]=CR$1,BANCO10[[#This Row],[STATUS DA ETAPA]],"")</f>
        <v/>
      </c>
      <c r="CS18" s="42" t="str">
        <f>IF(BANCO10[[#This Row],[SOLUÇÃO]]=CS$1,BANCO10[[#This Row],[STATUS DA ETAPA]],"")</f>
        <v/>
      </c>
      <c r="CT18" s="42" t="str">
        <f>IF(BANCO10[[#This Row],[SOLUÇÃO]]=CT$1,BANCO10[[#This Row],[STATUS DA ETAPA]],"")</f>
        <v/>
      </c>
      <c r="CU18" s="42" t="str">
        <f>IF(BANCO10[[#This Row],[SOLUÇÃO]]=CU$1,BANCO10[[#This Row],[STATUS DA ETAPA]],"")</f>
        <v/>
      </c>
      <c r="CV18" s="42" t="str">
        <f>IF(BANCO10[[#This Row],[SOLUÇÃO]]=CV$1,BANCO10[[#This Row],[STATUS DA ETAPA]],"")</f>
        <v/>
      </c>
      <c r="CW18" s="42" t="str">
        <f>IF(BANCO10[[#This Row],[SOLUÇÃO]]=CW$1,BANCO10[[#This Row],[STATUS DA ETAPA]],"")</f>
        <v/>
      </c>
      <c r="CX18" s="42" t="str">
        <f>IF(BANCO10[[#This Row],[SOLUÇÃO]]=CX$1,BANCO10[[#This Row],[STATUS DA ETAPA]],"")</f>
        <v/>
      </c>
      <c r="CY18" s="42" t="str">
        <f>IF(BANCO10[[#This Row],[SOLUÇÃO]]=CY$1,BANCO10[[#This Row],[STATUS DA ETAPA]],"")</f>
        <v/>
      </c>
      <c r="CZ18" s="42" t="str">
        <f>IF(BANCO10[[#This Row],[SOLUÇÃO]]=CZ$1,BANCO10[[#This Row],[STATUS DA ETAPA]],"")</f>
        <v/>
      </c>
      <c r="DA18" s="42" t="str">
        <f>IF(BANCO10[[#This Row],[SOLUÇÃO]]=DA$1,BANCO10[[#This Row],[STATUS DA ETAPA]],"")</f>
        <v/>
      </c>
      <c r="DB18" s="42" t="str">
        <f>IF(BANCO10[[#This Row],[SOLUÇÃO]]=DB$1,BANCO10[[#This Row],[STATUS DA ETAPA]],"")</f>
        <v/>
      </c>
      <c r="DC18" s="42" t="str">
        <f>IF(BANCO10[[#This Row],[SOLUÇÃO]]=DC$1,BANCO10[[#This Row],[STATUS DA ETAPA]],"")</f>
        <v/>
      </c>
      <c r="DD18" s="42" t="str">
        <f>IF(BANCO10[[#This Row],[SOLUÇÃO]]=DD$1,BANCO10[[#This Row],[STATUS DA ETAPA]],"")</f>
        <v/>
      </c>
      <c r="DE18" s="42" t="str">
        <f>IF(BANCO10[[#This Row],[SOLUÇÃO]]=DE$1,BANCO10[[#This Row],[STATUS DA ETAPA]],"")</f>
        <v/>
      </c>
      <c r="DF18" s="42" t="str">
        <f>IF(BANCO10[[#This Row],[SOLUÇÃO]]=DF$1,BANCO10[[#This Row],[STATUS DA ETAPA]],"")</f>
        <v/>
      </c>
      <c r="DG18" s="42" t="str">
        <f>IF(BANCO10[[#This Row],[SOLUÇÃO]]=DG$1,BANCO10[[#This Row],[STATUS DA ETAPA]],"")</f>
        <v/>
      </c>
      <c r="DH18" s="42" t="str">
        <f>IF(BANCO10[[#This Row],[SOLUÇÃO]]=DH$1,BANCO10[[#This Row],[STATUS DA ETAPA]],"")</f>
        <v/>
      </c>
      <c r="DI18" s="42" t="str">
        <f>IF(BANCO10[[#This Row],[SOLUÇÃO]]=DI$1,BANCO10[[#This Row],[STATUS DA ETAPA]],"")</f>
        <v/>
      </c>
      <c r="DJ18" s="42" t="str">
        <f>IF(BANCO10[[#This Row],[SOLUÇÃO]]=DJ$1,BANCO10[[#This Row],[STATUS DA ETAPA]],"")</f>
        <v/>
      </c>
      <c r="DK18" s="42" t="str">
        <f>IF(BANCO10[[#This Row],[SOLUÇÃO]]=DK$1,BANCO10[[#This Row],[STATUS DA ETAPA]],"")</f>
        <v/>
      </c>
      <c r="DL18" s="42" t="str">
        <f>IF(BANCO10[[#This Row],[SOLUÇÃO]]=DL$1,BANCO10[[#This Row],[STATUS DA ETAPA]],"")</f>
        <v/>
      </c>
      <c r="DM18" s="42" t="str">
        <f>IF(BANCO10[[#This Row],[SOLUÇÃO]]=DM$1,BANCO10[[#This Row],[STATUS DA ETAPA]],"")</f>
        <v/>
      </c>
      <c r="DN18" s="63" t="e">
        <f>VLOOKUP(CL20,'[1]SAP TEC'!AC:AD,2,0)</f>
        <v>#N/A</v>
      </c>
    </row>
    <row r="19" spans="1:339" s="65" customFormat="1" ht="12" x14ac:dyDescent="0.25">
      <c r="A19" s="38" t="s">
        <v>118</v>
      </c>
      <c r="B19" s="39" t="s">
        <v>119</v>
      </c>
      <c r="C19" s="40" t="str">
        <f>IFERROR(VLOOKUP(BANCO10[[#This Row],[EMPRESA]],[1]!DADOS[#Data],2,FALSE),"")</f>
        <v>43.331.469/0001-16</v>
      </c>
      <c r="D19" s="42" t="s">
        <v>203</v>
      </c>
      <c r="E19" s="42" t="str">
        <f>IFERROR(VLOOKUP(BANCO10[[#This Row],[EMPRESA]],[1]!DADOS[#Data],5,FALSE),"")</f>
        <v>ME</v>
      </c>
      <c r="F19" s="40" t="str">
        <f>IFERROR(IF(VLOOKUP(BANCO10[[#This Row],[EMPRESA]],[1]!DADOS[#Data],6,0)="","",(VLOOKUP(BANCO10[[#This Row],[EMPRESA]],[1]!DADOS[#Data],6,0))),"")</f>
        <v>CAPITAL LESTE 1</v>
      </c>
      <c r="G19" s="40" t="str">
        <f>IFERROR(IF(VLOOKUP(BANCO10[[#This Row],[EMPRESA]],[1]!DADOS[#Data],4)="","",(VLOOKUP($D19,[1]!DADOS[#Data],4,0))),"")</f>
        <v/>
      </c>
      <c r="H19" s="43" t="s">
        <v>7</v>
      </c>
      <c r="I19" s="43" t="s">
        <v>145</v>
      </c>
      <c r="J19" s="43" t="s">
        <v>123</v>
      </c>
      <c r="K19" s="42" t="s">
        <v>208</v>
      </c>
      <c r="L19" s="44" t="s">
        <v>123</v>
      </c>
      <c r="M19" s="44">
        <v>103</v>
      </c>
      <c r="N19" s="44" t="s">
        <v>123</v>
      </c>
      <c r="O19" s="42" t="s">
        <v>95</v>
      </c>
      <c r="P19" s="42">
        <v>60</v>
      </c>
      <c r="Q19" s="42" t="s">
        <v>148</v>
      </c>
      <c r="R19" s="45" t="s">
        <v>123</v>
      </c>
      <c r="S19" s="45"/>
      <c r="T19" s="45" t="s">
        <v>123</v>
      </c>
      <c r="U19" s="45"/>
      <c r="V19" s="45" t="s">
        <v>123</v>
      </c>
      <c r="W19" s="45"/>
      <c r="X19" s="45" t="s">
        <v>123</v>
      </c>
      <c r="Y19" s="45"/>
      <c r="Z19" s="46" t="s">
        <v>123</v>
      </c>
      <c r="AA19" s="47"/>
      <c r="AB19" s="46" t="s">
        <v>123</v>
      </c>
      <c r="AC19" s="48"/>
      <c r="AD19" s="46" t="s">
        <v>123</v>
      </c>
      <c r="AE19" s="48"/>
      <c r="AF19" s="45" t="s">
        <v>27</v>
      </c>
      <c r="AG19" s="45">
        <v>44740</v>
      </c>
      <c r="AH19" s="45" t="s">
        <v>27</v>
      </c>
      <c r="AI19" s="45">
        <v>45299</v>
      </c>
      <c r="AJ19" s="45" t="s">
        <v>27</v>
      </c>
      <c r="AK19" s="45">
        <v>44762</v>
      </c>
      <c r="AL19" s="45"/>
      <c r="AM19" s="45"/>
      <c r="AN19" s="45" t="s">
        <v>123</v>
      </c>
      <c r="AO19" s="45"/>
      <c r="AP19" s="45" t="s">
        <v>123</v>
      </c>
      <c r="AQ19" s="45"/>
      <c r="AR19" s="45" t="s">
        <v>123</v>
      </c>
      <c r="AS19" s="45"/>
      <c r="AT19" s="49">
        <v>44831</v>
      </c>
      <c r="AU19" s="50">
        <v>44922</v>
      </c>
      <c r="AV19" s="51" t="s">
        <v>27</v>
      </c>
      <c r="AW19" s="51" t="s">
        <v>27</v>
      </c>
      <c r="AX19" s="73" t="s">
        <v>49</v>
      </c>
      <c r="AY19" s="52" t="s">
        <v>27</v>
      </c>
      <c r="AZ19" s="53">
        <v>0</v>
      </c>
      <c r="BA19" s="52" t="s">
        <v>123</v>
      </c>
      <c r="BB19" s="81" t="s">
        <v>123</v>
      </c>
      <c r="BC19" s="52" t="s">
        <v>123</v>
      </c>
      <c r="BD19" s="52" t="s">
        <v>123</v>
      </c>
      <c r="BE19" s="55" t="s">
        <v>123</v>
      </c>
      <c r="BF19" s="55" t="s">
        <v>123</v>
      </c>
      <c r="BG19" s="55" t="s">
        <v>27</v>
      </c>
      <c r="BH19" s="55" t="s">
        <v>123</v>
      </c>
      <c r="BI19" s="68" t="s">
        <v>123</v>
      </c>
      <c r="BJ19" s="48"/>
      <c r="BK19" s="58" t="s">
        <v>123</v>
      </c>
      <c r="BL19" s="59"/>
      <c r="BM19" s="58" t="s">
        <v>123</v>
      </c>
      <c r="BN19" s="59"/>
      <c r="BO19" s="74" t="s">
        <v>27</v>
      </c>
      <c r="BP19" s="75">
        <v>44922</v>
      </c>
      <c r="BQ19" s="74" t="s">
        <v>123</v>
      </c>
      <c r="BR19" s="75"/>
      <c r="BS19" s="60" t="s">
        <v>206</v>
      </c>
      <c r="BT19" s="38" t="s">
        <v>209</v>
      </c>
      <c r="BU19" s="61" t="s">
        <v>129</v>
      </c>
      <c r="BV19" s="61" t="s">
        <v>129</v>
      </c>
      <c r="BW19" s="61" t="s">
        <v>150</v>
      </c>
      <c r="BX19" s="61" t="s">
        <v>207</v>
      </c>
      <c r="BY19" s="62" t="s">
        <v>170</v>
      </c>
      <c r="BZ19" s="61"/>
      <c r="CA19" s="61" t="s">
        <v>129</v>
      </c>
      <c r="CB19" s="61" t="s">
        <v>129</v>
      </c>
      <c r="CC19" s="61" t="s">
        <v>129</v>
      </c>
      <c r="CD19" s="61" t="s">
        <v>129</v>
      </c>
      <c r="CE19" s="61" t="s">
        <v>129</v>
      </c>
      <c r="CF19" s="61"/>
      <c r="CG19" s="61" t="s">
        <v>129</v>
      </c>
      <c r="CH19" s="63">
        <f>YEAR(BANCO10[[#This Row],[DATA INÍCIO]])</f>
        <v>2022</v>
      </c>
      <c r="CI19" s="63">
        <f>MONTH(BANCO10[[#This Row],[DATA INÍCIO]])</f>
        <v>9</v>
      </c>
      <c r="CJ19" s="64" t="str">
        <f t="shared" si="0"/>
        <v>ACAO ECOLOGIA INDUSTRIA E COMERCIO LTDA43.331.469/0001-16</v>
      </c>
      <c r="CK19" s="63"/>
      <c r="CL19" s="42" t="s">
        <v>208</v>
      </c>
      <c r="CM19" s="42" t="str">
        <f>IF(BANCO10[[#This Row],[SOLUÇÃO]]=CM$1,BANCO10[[#This Row],[STATUS DA ETAPA]],"")</f>
        <v/>
      </c>
      <c r="CN19" s="42" t="str">
        <f>IF(BANCO10[[#This Row],[SOLUÇÃO]]=CN$1,BANCO10[[#This Row],[STATUS DA ETAPA]],"")</f>
        <v/>
      </c>
      <c r="CO19" s="42" t="str">
        <f>IF(BANCO10[[#This Row],[SOLUÇÃO]]=CO$1,BANCO10[[#This Row],[STATUS DA ETAPA]],"")</f>
        <v/>
      </c>
      <c r="CP19" s="42" t="str">
        <f>IF(BANCO10[[#This Row],[SOLUÇÃO]]=CP$1,BANCO10[[#This Row],[STATUS DA ETAPA]],"")</f>
        <v/>
      </c>
      <c r="CQ19" s="42" t="str">
        <f>IF(BANCO10[[#This Row],[SOLUÇÃO]]=CQ$1,BANCO10[[#This Row],[STATUS DA ETAPA]],"")</f>
        <v/>
      </c>
      <c r="CR19" s="42" t="str">
        <f>IF(BANCO10[[#This Row],[SOLUÇÃO]]=CR$1,BANCO10[[#This Row],[STATUS DA ETAPA]],"")</f>
        <v>CONCLUÍDO</v>
      </c>
      <c r="CS19" s="42" t="str">
        <f>IF(BANCO10[[#This Row],[SOLUÇÃO]]=CS$1,BANCO10[[#This Row],[STATUS DA ETAPA]],"")</f>
        <v/>
      </c>
      <c r="CT19" s="42" t="str">
        <f>IF(BANCO10[[#This Row],[SOLUÇÃO]]=CT$1,BANCO10[[#This Row],[STATUS DA ETAPA]],"")</f>
        <v/>
      </c>
      <c r="CU19" s="42" t="str">
        <f>IF(BANCO10[[#This Row],[SOLUÇÃO]]=CU$1,BANCO10[[#This Row],[STATUS DA ETAPA]],"")</f>
        <v/>
      </c>
      <c r="CV19" s="42" t="str">
        <f>IF(BANCO10[[#This Row],[SOLUÇÃO]]=CV$1,BANCO10[[#This Row],[STATUS DA ETAPA]],"")</f>
        <v/>
      </c>
      <c r="CW19" s="42" t="str">
        <f>IF(BANCO10[[#This Row],[SOLUÇÃO]]=CW$1,BANCO10[[#This Row],[STATUS DA ETAPA]],"")</f>
        <v/>
      </c>
      <c r="CX19" s="42" t="str">
        <f>IF(BANCO10[[#This Row],[SOLUÇÃO]]=CX$1,BANCO10[[#This Row],[STATUS DA ETAPA]],"")</f>
        <v/>
      </c>
      <c r="CY19" s="42" t="str">
        <f>IF(BANCO10[[#This Row],[SOLUÇÃO]]=CY$1,BANCO10[[#This Row],[STATUS DA ETAPA]],"")</f>
        <v/>
      </c>
      <c r="CZ19" s="42" t="str">
        <f>IF(BANCO10[[#This Row],[SOLUÇÃO]]=CZ$1,BANCO10[[#This Row],[STATUS DA ETAPA]],"")</f>
        <v/>
      </c>
      <c r="DA19" s="42" t="str">
        <f>IF(BANCO10[[#This Row],[SOLUÇÃO]]=DA$1,BANCO10[[#This Row],[STATUS DA ETAPA]],"")</f>
        <v/>
      </c>
      <c r="DB19" s="42" t="str">
        <f>IF(BANCO10[[#This Row],[SOLUÇÃO]]=DB$1,BANCO10[[#This Row],[STATUS DA ETAPA]],"")</f>
        <v/>
      </c>
      <c r="DC19" s="42" t="str">
        <f>IF(BANCO10[[#This Row],[SOLUÇÃO]]=DC$1,BANCO10[[#This Row],[STATUS DA ETAPA]],"")</f>
        <v/>
      </c>
      <c r="DD19" s="42" t="str">
        <f>IF(BANCO10[[#This Row],[SOLUÇÃO]]=DD$1,BANCO10[[#This Row],[STATUS DA ETAPA]],"")</f>
        <v/>
      </c>
      <c r="DE19" s="42" t="str">
        <f>IF(BANCO10[[#This Row],[SOLUÇÃO]]=DE$1,BANCO10[[#This Row],[STATUS DA ETAPA]],"")</f>
        <v/>
      </c>
      <c r="DF19" s="42" t="str">
        <f>IF(BANCO10[[#This Row],[SOLUÇÃO]]=DF$1,BANCO10[[#This Row],[STATUS DA ETAPA]],"")</f>
        <v/>
      </c>
      <c r="DG19" s="42" t="str">
        <f>IF(BANCO10[[#This Row],[SOLUÇÃO]]=DG$1,BANCO10[[#This Row],[STATUS DA ETAPA]],"")</f>
        <v/>
      </c>
      <c r="DH19" s="42" t="str">
        <f>IF(BANCO10[[#This Row],[SOLUÇÃO]]=DH$1,BANCO10[[#This Row],[STATUS DA ETAPA]],"")</f>
        <v/>
      </c>
      <c r="DI19" s="42" t="str">
        <f>IF(BANCO10[[#This Row],[SOLUÇÃO]]=DI$1,BANCO10[[#This Row],[STATUS DA ETAPA]],"")</f>
        <v/>
      </c>
      <c r="DJ19" s="42" t="str">
        <f>IF(BANCO10[[#This Row],[SOLUÇÃO]]=DJ$1,BANCO10[[#This Row],[STATUS DA ETAPA]],"")</f>
        <v/>
      </c>
      <c r="DK19" s="42" t="str">
        <f>IF(BANCO10[[#This Row],[SOLUÇÃO]]=DK$1,BANCO10[[#This Row],[STATUS DA ETAPA]],"")</f>
        <v/>
      </c>
      <c r="DL19" s="42" t="str">
        <f>IF(BANCO10[[#This Row],[SOLUÇÃO]]=DL$1,BANCO10[[#This Row],[STATUS DA ETAPA]],"")</f>
        <v/>
      </c>
      <c r="DM19" s="42" t="str">
        <f>IF(BANCO10[[#This Row],[SOLUÇÃO]]=DM$1,BANCO10[[#This Row],[STATUS DA ETAPA]],"")</f>
        <v/>
      </c>
      <c r="DN19" s="63">
        <f>VLOOKUP(CL21,'[1]SAP TEC'!AC:AD,2,0)</f>
        <v>1414.29</v>
      </c>
    </row>
    <row r="20" spans="1:339" s="65" customFormat="1" ht="12" x14ac:dyDescent="0.25">
      <c r="A20" s="38" t="s">
        <v>118</v>
      </c>
      <c r="B20" s="39" t="s">
        <v>119</v>
      </c>
      <c r="C20" s="40" t="str">
        <f>IFERROR(VLOOKUP(BANCO10[[#This Row],[EMPRESA]],[1]!DADOS[#Data],2,FALSE),"")</f>
        <v>26.484.276/0001-86</v>
      </c>
      <c r="D20" s="42" t="s">
        <v>210</v>
      </c>
      <c r="E20" s="42" t="str">
        <f>IFERROR(VLOOKUP(BANCO10[[#This Row],[EMPRESA]],[1]!DADOS[#Data],5,FALSE),"")</f>
        <v>ME</v>
      </c>
      <c r="F20" s="40" t="str">
        <f>IFERROR(IF(VLOOKUP(BANCO10[[#This Row],[EMPRESA]],[1]!DADOS[#Data],6,0)="","",(VLOOKUP(BANCO10[[#This Row],[EMPRESA]],[1]!DADOS[#Data],6,0))),"")</f>
        <v>CAPITAL LESTE 1</v>
      </c>
      <c r="G20" s="40"/>
      <c r="H20" s="43" t="s">
        <v>121</v>
      </c>
      <c r="I20" s="43" t="s">
        <v>145</v>
      </c>
      <c r="J20" s="43" t="s">
        <v>146</v>
      </c>
      <c r="K20" s="42" t="s">
        <v>211</v>
      </c>
      <c r="L20" s="44" t="s">
        <v>123</v>
      </c>
      <c r="M20" s="44">
        <v>103</v>
      </c>
      <c r="N20" s="44" t="s">
        <v>123</v>
      </c>
      <c r="O20" s="42" t="s">
        <v>90</v>
      </c>
      <c r="P20" s="42">
        <v>4</v>
      </c>
      <c r="Q20" s="42" t="s">
        <v>205</v>
      </c>
      <c r="R20" s="45" t="s">
        <v>123</v>
      </c>
      <c r="S20" s="45"/>
      <c r="T20" s="45" t="s">
        <v>123</v>
      </c>
      <c r="U20" s="45"/>
      <c r="V20" s="45" t="s">
        <v>123</v>
      </c>
      <c r="W20" s="45"/>
      <c r="X20" s="45" t="s">
        <v>123</v>
      </c>
      <c r="Y20" s="45"/>
      <c r="Z20" s="46" t="s">
        <v>123</v>
      </c>
      <c r="AA20" s="47"/>
      <c r="AB20" s="46" t="s">
        <v>123</v>
      </c>
      <c r="AC20" s="48"/>
      <c r="AD20" s="46" t="s">
        <v>123</v>
      </c>
      <c r="AE20" s="48"/>
      <c r="AF20" s="45" t="s">
        <v>27</v>
      </c>
      <c r="AG20" s="45">
        <v>44741</v>
      </c>
      <c r="AH20" s="45" t="s">
        <v>126</v>
      </c>
      <c r="AI20" s="45"/>
      <c r="AJ20" s="45" t="s">
        <v>123</v>
      </c>
      <c r="AK20" s="45"/>
      <c r="AL20" s="45" t="s">
        <v>123</v>
      </c>
      <c r="AM20" s="45"/>
      <c r="AN20" s="45" t="s">
        <v>123</v>
      </c>
      <c r="AO20" s="45"/>
      <c r="AP20" s="45" t="s">
        <v>123</v>
      </c>
      <c r="AQ20" s="45"/>
      <c r="AR20" s="45" t="s">
        <v>123</v>
      </c>
      <c r="AS20" s="45"/>
      <c r="AT20" s="49">
        <v>44925</v>
      </c>
      <c r="AU20" s="50">
        <v>44925</v>
      </c>
      <c r="AV20" s="51" t="s">
        <v>123</v>
      </c>
      <c r="AW20" s="51" t="s">
        <v>123</v>
      </c>
      <c r="AX20" s="73" t="s">
        <v>49</v>
      </c>
      <c r="AY20" s="52" t="s">
        <v>123</v>
      </c>
      <c r="AZ20" s="53">
        <v>0</v>
      </c>
      <c r="BA20" s="52" t="s">
        <v>123</v>
      </c>
      <c r="BB20" s="81" t="s">
        <v>123</v>
      </c>
      <c r="BC20" s="52" t="s">
        <v>123</v>
      </c>
      <c r="BD20" s="52" t="s">
        <v>123</v>
      </c>
      <c r="BE20" s="55" t="s">
        <v>123</v>
      </c>
      <c r="BF20" s="55" t="s">
        <v>123</v>
      </c>
      <c r="BG20" s="55" t="s">
        <v>123</v>
      </c>
      <c r="BH20" s="55" t="s">
        <v>123</v>
      </c>
      <c r="BI20" s="56" t="s">
        <v>123</v>
      </c>
      <c r="BJ20" s="48"/>
      <c r="BK20" s="58" t="s">
        <v>123</v>
      </c>
      <c r="BL20" s="59"/>
      <c r="BM20" s="58" t="s">
        <v>123</v>
      </c>
      <c r="BN20" s="59"/>
      <c r="BO20" s="74" t="s">
        <v>123</v>
      </c>
      <c r="BP20" s="75"/>
      <c r="BQ20" s="74" t="s">
        <v>123</v>
      </c>
      <c r="BR20" s="75"/>
      <c r="BS20" s="60"/>
      <c r="BT20" s="38"/>
      <c r="BU20" s="61" t="s">
        <v>129</v>
      </c>
      <c r="BV20" s="61" t="s">
        <v>129</v>
      </c>
      <c r="BW20" s="61" t="s">
        <v>212</v>
      </c>
      <c r="BX20" s="61" t="s">
        <v>150</v>
      </c>
      <c r="BY20" s="62" t="s">
        <v>158</v>
      </c>
      <c r="BZ20" s="61" t="s">
        <v>213</v>
      </c>
      <c r="CA20" s="61" t="s">
        <v>129</v>
      </c>
      <c r="CB20" s="61" t="s">
        <v>129</v>
      </c>
      <c r="CC20" s="61" t="s">
        <v>129</v>
      </c>
      <c r="CD20" s="61" t="s">
        <v>129</v>
      </c>
      <c r="CE20" s="61" t="s">
        <v>129</v>
      </c>
      <c r="CF20" s="61" t="s">
        <v>129</v>
      </c>
      <c r="CG20" s="61" t="s">
        <v>129</v>
      </c>
      <c r="CH20" s="63">
        <f>YEAR(BANCO10[[#This Row],[DATA INÍCIO]])</f>
        <v>2022</v>
      </c>
      <c r="CI20" s="63">
        <f>MONTH(BANCO10[[#This Row],[DATA INÍCIO]])</f>
        <v>12</v>
      </c>
      <c r="CJ20" s="64" t="str">
        <f t="shared" si="0"/>
        <v>ACQUALUR SERVICOS E EQUIPAMENTOS DE AGUA LTDA26.484.276/0001-86</v>
      </c>
      <c r="CK20" s="63"/>
      <c r="CL20" s="42" t="s">
        <v>211</v>
      </c>
      <c r="CM20" s="42" t="str">
        <f>IF(BANCO10[[#This Row],[SOLUÇÃO]]=CM$1,BANCO10[[#This Row],[STATUS DA ETAPA]],"")</f>
        <v>CONCLUÍDO</v>
      </c>
      <c r="CN20" s="42" t="str">
        <f>IF(BANCO10[[#This Row],[SOLUÇÃO]]=CN$1,BANCO10[[#This Row],[STATUS DA ETAPA]],"")</f>
        <v/>
      </c>
      <c r="CO20" s="42" t="str">
        <f>IF(BANCO10[[#This Row],[SOLUÇÃO]]=CO$1,BANCO10[[#This Row],[STATUS DA ETAPA]],"")</f>
        <v/>
      </c>
      <c r="CP20" s="42" t="str">
        <f>IF(BANCO10[[#This Row],[SOLUÇÃO]]=CP$1,BANCO10[[#This Row],[STATUS DA ETAPA]],"")</f>
        <v/>
      </c>
      <c r="CQ20" s="42" t="str">
        <f>IF(BANCO10[[#This Row],[SOLUÇÃO]]=CQ$1,BANCO10[[#This Row],[STATUS DA ETAPA]],"")</f>
        <v/>
      </c>
      <c r="CR20" s="42" t="str">
        <f>IF(BANCO10[[#This Row],[SOLUÇÃO]]=CR$1,BANCO10[[#This Row],[STATUS DA ETAPA]],"")</f>
        <v/>
      </c>
      <c r="CS20" s="42" t="str">
        <f>IF(BANCO10[[#This Row],[SOLUÇÃO]]=CS$1,BANCO10[[#This Row],[STATUS DA ETAPA]],"")</f>
        <v/>
      </c>
      <c r="CT20" s="42" t="str">
        <f>IF(BANCO10[[#This Row],[SOLUÇÃO]]=CT$1,BANCO10[[#This Row],[STATUS DA ETAPA]],"")</f>
        <v/>
      </c>
      <c r="CU20" s="42" t="str">
        <f>IF(BANCO10[[#This Row],[SOLUÇÃO]]=CU$1,BANCO10[[#This Row],[STATUS DA ETAPA]],"")</f>
        <v/>
      </c>
      <c r="CV20" s="42" t="str">
        <f>IF(BANCO10[[#This Row],[SOLUÇÃO]]=CV$1,BANCO10[[#This Row],[STATUS DA ETAPA]],"")</f>
        <v/>
      </c>
      <c r="CW20" s="42" t="str">
        <f>IF(BANCO10[[#This Row],[SOLUÇÃO]]=CW$1,BANCO10[[#This Row],[STATUS DA ETAPA]],"")</f>
        <v/>
      </c>
      <c r="CX20" s="42" t="str">
        <f>IF(BANCO10[[#This Row],[SOLUÇÃO]]=CX$1,BANCO10[[#This Row],[STATUS DA ETAPA]],"")</f>
        <v/>
      </c>
      <c r="CY20" s="42" t="str">
        <f>IF(BANCO10[[#This Row],[SOLUÇÃO]]=CY$1,BANCO10[[#This Row],[STATUS DA ETAPA]],"")</f>
        <v/>
      </c>
      <c r="CZ20" s="42" t="str">
        <f>IF(BANCO10[[#This Row],[SOLUÇÃO]]=CZ$1,BANCO10[[#This Row],[STATUS DA ETAPA]],"")</f>
        <v/>
      </c>
      <c r="DA20" s="42" t="str">
        <f>IF(BANCO10[[#This Row],[SOLUÇÃO]]=DA$1,BANCO10[[#This Row],[STATUS DA ETAPA]],"")</f>
        <v/>
      </c>
      <c r="DB20" s="42" t="str">
        <f>IF(BANCO10[[#This Row],[SOLUÇÃO]]=DB$1,BANCO10[[#This Row],[STATUS DA ETAPA]],"")</f>
        <v/>
      </c>
      <c r="DC20" s="42" t="str">
        <f>IF(BANCO10[[#This Row],[SOLUÇÃO]]=DC$1,BANCO10[[#This Row],[STATUS DA ETAPA]],"")</f>
        <v/>
      </c>
      <c r="DD20" s="42" t="str">
        <f>IF(BANCO10[[#This Row],[SOLUÇÃO]]=DD$1,BANCO10[[#This Row],[STATUS DA ETAPA]],"")</f>
        <v/>
      </c>
      <c r="DE20" s="42" t="str">
        <f>IF(BANCO10[[#This Row],[SOLUÇÃO]]=DE$1,BANCO10[[#This Row],[STATUS DA ETAPA]],"")</f>
        <v/>
      </c>
      <c r="DF20" s="42" t="str">
        <f>IF(BANCO10[[#This Row],[SOLUÇÃO]]=DF$1,BANCO10[[#This Row],[STATUS DA ETAPA]],"")</f>
        <v/>
      </c>
      <c r="DG20" s="42" t="str">
        <f>IF(BANCO10[[#This Row],[SOLUÇÃO]]=DG$1,BANCO10[[#This Row],[STATUS DA ETAPA]],"")</f>
        <v/>
      </c>
      <c r="DH20" s="42" t="str">
        <f>IF(BANCO10[[#This Row],[SOLUÇÃO]]=DH$1,BANCO10[[#This Row],[STATUS DA ETAPA]],"")</f>
        <v/>
      </c>
      <c r="DI20" s="42" t="str">
        <f>IF(BANCO10[[#This Row],[SOLUÇÃO]]=DI$1,BANCO10[[#This Row],[STATUS DA ETAPA]],"")</f>
        <v/>
      </c>
      <c r="DJ20" s="42" t="str">
        <f>IF(BANCO10[[#This Row],[SOLUÇÃO]]=DJ$1,BANCO10[[#This Row],[STATUS DA ETAPA]],"")</f>
        <v/>
      </c>
      <c r="DK20" s="42" t="str">
        <f>IF(BANCO10[[#This Row],[SOLUÇÃO]]=DK$1,BANCO10[[#This Row],[STATUS DA ETAPA]],"")</f>
        <v/>
      </c>
      <c r="DL20" s="42" t="str">
        <f>IF(BANCO10[[#This Row],[SOLUÇÃO]]=DL$1,BANCO10[[#This Row],[STATUS DA ETAPA]],"")</f>
        <v/>
      </c>
      <c r="DM20" s="42" t="str">
        <f>IF(BANCO10[[#This Row],[SOLUÇÃO]]=DM$1,BANCO10[[#This Row],[STATUS DA ETAPA]],"")</f>
        <v/>
      </c>
      <c r="DN20" s="63">
        <f>VLOOKUP(CL22,'[1]SAP TEC'!AC:AD,2,0)</f>
        <v>2450.52</v>
      </c>
    </row>
    <row r="21" spans="1:339" s="65" customFormat="1" ht="12" x14ac:dyDescent="0.25">
      <c r="A21" s="38" t="s">
        <v>118</v>
      </c>
      <c r="B21" s="39" t="s">
        <v>119</v>
      </c>
      <c r="C21" s="40" t="str">
        <f>IFERROR(VLOOKUP(BANCO10[[#This Row],[EMPRESA]],[1]!DADOS[#Data],2,FALSE),"")</f>
        <v>26.484.276/0001-86</v>
      </c>
      <c r="D21" s="42" t="s">
        <v>210</v>
      </c>
      <c r="E21" s="42" t="str">
        <f>IFERROR(VLOOKUP(BANCO10[[#This Row],[EMPRESA]],[1]!DADOS[#Data],5,FALSE),"")</f>
        <v>ME</v>
      </c>
      <c r="F21" s="40" t="str">
        <f>IFERROR(IF(VLOOKUP(BANCO10[[#This Row],[EMPRESA]],[1]!DADOS[#Data],6,0)="","",(VLOOKUP(BANCO10[[#This Row],[EMPRESA]],[1]!DADOS[#Data],6,0))),"")</f>
        <v>CAPITAL LESTE 1</v>
      </c>
      <c r="G21" s="40" t="str">
        <f>IFERROR(IF(VLOOKUP(BANCO10[[#This Row],[EMPRESA]],[1]!DADOS[#Data],4)="","",(VLOOKUP($D21,[1]!DADOS[#Data],4,0))),"")</f>
        <v/>
      </c>
      <c r="H21" s="43" t="s">
        <v>7</v>
      </c>
      <c r="I21" s="43" t="s">
        <v>145</v>
      </c>
      <c r="J21" s="43" t="s">
        <v>123</v>
      </c>
      <c r="K21" s="42" t="s">
        <v>214</v>
      </c>
      <c r="L21" s="44" t="s">
        <v>215</v>
      </c>
      <c r="M21" s="44">
        <v>103</v>
      </c>
      <c r="N21" s="44" t="s">
        <v>123</v>
      </c>
      <c r="O21" s="42" t="s">
        <v>95</v>
      </c>
      <c r="P21" s="42">
        <v>60</v>
      </c>
      <c r="Q21" s="42" t="s">
        <v>216</v>
      </c>
      <c r="R21" s="45" t="s">
        <v>123</v>
      </c>
      <c r="S21" s="45"/>
      <c r="T21" s="45" t="s">
        <v>123</v>
      </c>
      <c r="U21" s="45"/>
      <c r="V21" s="45" t="s">
        <v>123</v>
      </c>
      <c r="W21" s="45"/>
      <c r="X21" s="45" t="s">
        <v>123</v>
      </c>
      <c r="Y21" s="45"/>
      <c r="Z21" s="46" t="s">
        <v>123</v>
      </c>
      <c r="AA21" s="47"/>
      <c r="AB21" s="46" t="s">
        <v>123</v>
      </c>
      <c r="AC21" s="48"/>
      <c r="AD21" s="46" t="s">
        <v>123</v>
      </c>
      <c r="AE21" s="48"/>
      <c r="AF21" s="45" t="s">
        <v>27</v>
      </c>
      <c r="AG21" s="45">
        <v>44741</v>
      </c>
      <c r="AH21" s="45" t="s">
        <v>27</v>
      </c>
      <c r="AI21" s="45">
        <v>44742</v>
      </c>
      <c r="AJ21" s="45" t="s">
        <v>123</v>
      </c>
      <c r="AK21" s="45"/>
      <c r="AL21" s="45" t="s">
        <v>27</v>
      </c>
      <c r="AM21" s="45">
        <v>45005</v>
      </c>
      <c r="AN21" s="45" t="s">
        <v>27</v>
      </c>
      <c r="AO21" s="45"/>
      <c r="AP21" s="45" t="s">
        <v>27</v>
      </c>
      <c r="AQ21" s="45">
        <v>45007</v>
      </c>
      <c r="AR21" s="45" t="s">
        <v>27</v>
      </c>
      <c r="AS21" s="45"/>
      <c r="AT21" s="49">
        <v>45029</v>
      </c>
      <c r="AU21" s="50">
        <v>45089</v>
      </c>
      <c r="AV21" s="51" t="s">
        <v>27</v>
      </c>
      <c r="AW21" s="51" t="s">
        <v>27</v>
      </c>
      <c r="AX21" s="73" t="s">
        <v>49</v>
      </c>
      <c r="AY21" s="52" t="s">
        <v>126</v>
      </c>
      <c r="AZ21" s="53">
        <f>60*165</f>
        <v>9900</v>
      </c>
      <c r="BA21" s="52" t="s">
        <v>153</v>
      </c>
      <c r="BB21" s="81"/>
      <c r="BC21" s="52">
        <v>4728</v>
      </c>
      <c r="BD21" s="52"/>
      <c r="BE21" s="55" t="s">
        <v>123</v>
      </c>
      <c r="BF21" s="55" t="s">
        <v>123</v>
      </c>
      <c r="BG21" s="55" t="s">
        <v>27</v>
      </c>
      <c r="BH21" s="55" t="s">
        <v>123</v>
      </c>
      <c r="BI21" s="68" t="s">
        <v>123</v>
      </c>
      <c r="BJ21" s="48"/>
      <c r="BK21" s="58" t="s">
        <v>123</v>
      </c>
      <c r="BL21" s="59"/>
      <c r="BM21" s="58" t="s">
        <v>123</v>
      </c>
      <c r="BN21" s="59"/>
      <c r="BO21" s="74" t="s">
        <v>27</v>
      </c>
      <c r="BP21" s="75">
        <v>45089</v>
      </c>
      <c r="BQ21" s="74" t="s">
        <v>27</v>
      </c>
      <c r="BR21" s="75"/>
      <c r="BS21" s="60"/>
      <c r="BT21" s="38"/>
      <c r="BU21" s="61" t="s">
        <v>129</v>
      </c>
      <c r="BV21" s="61" t="s">
        <v>129</v>
      </c>
      <c r="BW21" s="61" t="s">
        <v>212</v>
      </c>
      <c r="BX21" s="61" t="s">
        <v>150</v>
      </c>
      <c r="BY21" s="62" t="s">
        <v>158</v>
      </c>
      <c r="BZ21" s="61" t="s">
        <v>213</v>
      </c>
      <c r="CA21" s="61" t="s">
        <v>129</v>
      </c>
      <c r="CB21" s="61" t="s">
        <v>129</v>
      </c>
      <c r="CC21" s="61" t="s">
        <v>129</v>
      </c>
      <c r="CD21" s="61" t="s">
        <v>129</v>
      </c>
      <c r="CE21" s="61" t="s">
        <v>129</v>
      </c>
      <c r="CF21" s="61" t="s">
        <v>129</v>
      </c>
      <c r="CG21" s="61" t="s">
        <v>129</v>
      </c>
      <c r="CH21" s="63">
        <f>YEAR(BANCO10[[#This Row],[DATA INÍCIO]])</f>
        <v>2023</v>
      </c>
      <c r="CI21" s="63">
        <f>MONTH(BANCO10[[#This Row],[DATA INÍCIO]])</f>
        <v>4</v>
      </c>
      <c r="CJ21" s="64" t="str">
        <f t="shared" si="0"/>
        <v>ACQUALUR SERVICOS E EQUIPAMENTOS DE AGUA LTDA26.484.276/0001-86</v>
      </c>
      <c r="CK21" s="63"/>
      <c r="CL21" s="42" t="s">
        <v>214</v>
      </c>
      <c r="CM21" s="42" t="str">
        <f>IF(BANCO10[[#This Row],[SOLUÇÃO]]=CM$1,BANCO10[[#This Row],[STATUS DA ETAPA]],"")</f>
        <v/>
      </c>
      <c r="CN21" s="42" t="str">
        <f>IF(BANCO10[[#This Row],[SOLUÇÃO]]=CN$1,BANCO10[[#This Row],[STATUS DA ETAPA]],"")</f>
        <v/>
      </c>
      <c r="CO21" s="42" t="str">
        <f>IF(BANCO10[[#This Row],[SOLUÇÃO]]=CO$1,BANCO10[[#This Row],[STATUS DA ETAPA]],"")</f>
        <v/>
      </c>
      <c r="CP21" s="42" t="str">
        <f>IF(BANCO10[[#This Row],[SOLUÇÃO]]=CP$1,BANCO10[[#This Row],[STATUS DA ETAPA]],"")</f>
        <v/>
      </c>
      <c r="CQ21" s="42" t="str">
        <f>IF(BANCO10[[#This Row],[SOLUÇÃO]]=CQ$1,BANCO10[[#This Row],[STATUS DA ETAPA]],"")</f>
        <v/>
      </c>
      <c r="CR21" s="42" t="str">
        <f>IF(BANCO10[[#This Row],[SOLUÇÃO]]=CR$1,BANCO10[[#This Row],[STATUS DA ETAPA]],"")</f>
        <v>CONCLUÍDO</v>
      </c>
      <c r="CS21" s="42" t="str">
        <f>IF(BANCO10[[#This Row],[SOLUÇÃO]]=CS$1,BANCO10[[#This Row],[STATUS DA ETAPA]],"")</f>
        <v/>
      </c>
      <c r="CT21" s="42" t="str">
        <f>IF(BANCO10[[#This Row],[SOLUÇÃO]]=CT$1,BANCO10[[#This Row],[STATUS DA ETAPA]],"")</f>
        <v/>
      </c>
      <c r="CU21" s="42" t="str">
        <f>IF(BANCO10[[#This Row],[SOLUÇÃO]]=CU$1,BANCO10[[#This Row],[STATUS DA ETAPA]],"")</f>
        <v/>
      </c>
      <c r="CV21" s="42" t="str">
        <f>IF(BANCO10[[#This Row],[SOLUÇÃO]]=CV$1,BANCO10[[#This Row],[STATUS DA ETAPA]],"")</f>
        <v/>
      </c>
      <c r="CW21" s="42" t="str">
        <f>IF(BANCO10[[#This Row],[SOLUÇÃO]]=CW$1,BANCO10[[#This Row],[STATUS DA ETAPA]],"")</f>
        <v/>
      </c>
      <c r="CX21" s="42" t="str">
        <f>IF(BANCO10[[#This Row],[SOLUÇÃO]]=CX$1,BANCO10[[#This Row],[STATUS DA ETAPA]],"")</f>
        <v/>
      </c>
      <c r="CY21" s="42" t="str">
        <f>IF(BANCO10[[#This Row],[SOLUÇÃO]]=CY$1,BANCO10[[#This Row],[STATUS DA ETAPA]],"")</f>
        <v/>
      </c>
      <c r="CZ21" s="42" t="str">
        <f>IF(BANCO10[[#This Row],[SOLUÇÃO]]=CZ$1,BANCO10[[#This Row],[STATUS DA ETAPA]],"")</f>
        <v/>
      </c>
      <c r="DA21" s="42" t="str">
        <f>IF(BANCO10[[#This Row],[SOLUÇÃO]]=DA$1,BANCO10[[#This Row],[STATUS DA ETAPA]],"")</f>
        <v/>
      </c>
      <c r="DB21" s="42" t="str">
        <f>IF(BANCO10[[#This Row],[SOLUÇÃO]]=DB$1,BANCO10[[#This Row],[STATUS DA ETAPA]],"")</f>
        <v/>
      </c>
      <c r="DC21" s="42" t="str">
        <f>IF(BANCO10[[#This Row],[SOLUÇÃO]]=DC$1,BANCO10[[#This Row],[STATUS DA ETAPA]],"")</f>
        <v/>
      </c>
      <c r="DD21" s="42" t="str">
        <f>IF(BANCO10[[#This Row],[SOLUÇÃO]]=DD$1,BANCO10[[#This Row],[STATUS DA ETAPA]],"")</f>
        <v/>
      </c>
      <c r="DE21" s="42" t="str">
        <f>IF(BANCO10[[#This Row],[SOLUÇÃO]]=DE$1,BANCO10[[#This Row],[STATUS DA ETAPA]],"")</f>
        <v/>
      </c>
      <c r="DF21" s="42" t="str">
        <f>IF(BANCO10[[#This Row],[SOLUÇÃO]]=DF$1,BANCO10[[#This Row],[STATUS DA ETAPA]],"")</f>
        <v/>
      </c>
      <c r="DG21" s="42" t="str">
        <f>IF(BANCO10[[#This Row],[SOLUÇÃO]]=DG$1,BANCO10[[#This Row],[STATUS DA ETAPA]],"")</f>
        <v/>
      </c>
      <c r="DH21" s="42" t="str">
        <f>IF(BANCO10[[#This Row],[SOLUÇÃO]]=DH$1,BANCO10[[#This Row],[STATUS DA ETAPA]],"")</f>
        <v/>
      </c>
      <c r="DI21" s="42" t="str">
        <f>IF(BANCO10[[#This Row],[SOLUÇÃO]]=DI$1,BANCO10[[#This Row],[STATUS DA ETAPA]],"")</f>
        <v/>
      </c>
      <c r="DJ21" s="42" t="str">
        <f>IF(BANCO10[[#This Row],[SOLUÇÃO]]=DJ$1,BANCO10[[#This Row],[STATUS DA ETAPA]],"")</f>
        <v/>
      </c>
      <c r="DK21" s="42" t="str">
        <f>IF(BANCO10[[#This Row],[SOLUÇÃO]]=DK$1,BANCO10[[#This Row],[STATUS DA ETAPA]],"")</f>
        <v/>
      </c>
      <c r="DL21" s="42" t="str">
        <f>IF(BANCO10[[#This Row],[SOLUÇÃO]]=DL$1,BANCO10[[#This Row],[STATUS DA ETAPA]],"")</f>
        <v/>
      </c>
      <c r="DM21" s="42" t="str">
        <f>IF(BANCO10[[#This Row],[SOLUÇÃO]]=DM$1,BANCO10[[#This Row],[STATUS DA ETAPA]],"")</f>
        <v/>
      </c>
      <c r="DN21" s="63" t="e">
        <f>VLOOKUP(CL23,'[1]SAP TEC'!AC:AD,2,0)</f>
        <v>#N/A</v>
      </c>
    </row>
    <row r="22" spans="1:339" s="65" customFormat="1" ht="12" x14ac:dyDescent="0.25">
      <c r="A22" s="38" t="s">
        <v>118</v>
      </c>
      <c r="B22" s="39" t="s">
        <v>119</v>
      </c>
      <c r="C22" s="40" t="str">
        <f>IFERROR(VLOOKUP(BANCO10[[#This Row],[EMPRESA]],[1]!DADOS[#Data],2,FALSE),"")</f>
        <v>26.484.276/0001-86</v>
      </c>
      <c r="D22" s="42" t="s">
        <v>210</v>
      </c>
      <c r="E22" s="42" t="str">
        <f>IFERROR(VLOOKUP(BANCO10[[#This Row],[EMPRESA]],[1]!DADOS[#Data],5,FALSE),"")</f>
        <v>ME</v>
      </c>
      <c r="F22" s="40" t="str">
        <f>IFERROR(IF(VLOOKUP(BANCO10[[#This Row],[EMPRESA]],[1]!DADOS[#Data],6,0)="","",(VLOOKUP(BANCO10[[#This Row],[EMPRESA]],[1]!DADOS[#Data],6,0))),"")</f>
        <v>CAPITAL LESTE 1</v>
      </c>
      <c r="G22" s="40" t="s">
        <v>217</v>
      </c>
      <c r="H22" s="43" t="s">
        <v>196</v>
      </c>
      <c r="I22" s="43" t="s">
        <v>145</v>
      </c>
      <c r="J22" s="43" t="s">
        <v>123</v>
      </c>
      <c r="K22" s="42" t="s">
        <v>218</v>
      </c>
      <c r="L22" s="44" t="s">
        <v>123</v>
      </c>
      <c r="M22" s="44">
        <v>604</v>
      </c>
      <c r="N22" s="44">
        <v>103</v>
      </c>
      <c r="O22" s="42" t="s">
        <v>92</v>
      </c>
      <c r="P22" s="42">
        <v>32</v>
      </c>
      <c r="Q22" s="42" t="s">
        <v>148</v>
      </c>
      <c r="R22" s="45" t="s">
        <v>123</v>
      </c>
      <c r="S22" s="45"/>
      <c r="T22" s="45" t="s">
        <v>123</v>
      </c>
      <c r="U22" s="45"/>
      <c r="V22" s="45" t="s">
        <v>123</v>
      </c>
      <c r="W22" s="45"/>
      <c r="X22" s="45" t="s">
        <v>123</v>
      </c>
      <c r="Y22" s="45"/>
      <c r="Z22" s="46" t="s">
        <v>123</v>
      </c>
      <c r="AA22" s="47"/>
      <c r="AB22" s="46" t="s">
        <v>123</v>
      </c>
      <c r="AC22" s="48"/>
      <c r="AD22" s="46" t="s">
        <v>123</v>
      </c>
      <c r="AE22" s="48"/>
      <c r="AF22" s="45" t="s">
        <v>27</v>
      </c>
      <c r="AG22" s="45">
        <v>44741</v>
      </c>
      <c r="AH22" s="45" t="s">
        <v>27</v>
      </c>
      <c r="AI22" s="45">
        <v>45378</v>
      </c>
      <c r="AJ22" s="45" t="s">
        <v>27</v>
      </c>
      <c r="AK22" s="45">
        <v>45378</v>
      </c>
      <c r="AL22" s="45" t="s">
        <v>27</v>
      </c>
      <c r="AM22" s="45">
        <v>45379</v>
      </c>
      <c r="AN22" s="45" t="s">
        <v>27</v>
      </c>
      <c r="AO22" s="45"/>
      <c r="AP22" s="45" t="s">
        <v>27</v>
      </c>
      <c r="AQ22" s="45">
        <v>45383</v>
      </c>
      <c r="AR22" s="45" t="s">
        <v>27</v>
      </c>
      <c r="AS22" s="45"/>
      <c r="AT22" s="49">
        <v>45415</v>
      </c>
      <c r="AU22" s="50">
        <v>45499</v>
      </c>
      <c r="AV22" s="51" t="s">
        <v>27</v>
      </c>
      <c r="AW22" s="51" t="s">
        <v>27</v>
      </c>
      <c r="AX22" s="73" t="s">
        <v>182</v>
      </c>
      <c r="AY22" s="52" t="s">
        <v>126</v>
      </c>
      <c r="AZ22" s="53">
        <v>5082.55</v>
      </c>
      <c r="BA22" s="52" t="s">
        <v>153</v>
      </c>
      <c r="BB22" s="81">
        <v>0</v>
      </c>
      <c r="BC22" s="52">
        <v>4702</v>
      </c>
      <c r="BD22" s="52">
        <v>0</v>
      </c>
      <c r="BE22" s="55" t="s">
        <v>123</v>
      </c>
      <c r="BF22" s="55" t="s">
        <v>123</v>
      </c>
      <c r="BG22" s="55" t="s">
        <v>27</v>
      </c>
      <c r="BH22" s="55" t="s">
        <v>123</v>
      </c>
      <c r="BI22" s="68" t="s">
        <v>123</v>
      </c>
      <c r="BJ22" s="48"/>
      <c r="BK22" s="58" t="s">
        <v>123</v>
      </c>
      <c r="BL22" s="59"/>
      <c r="BM22" s="58" t="s">
        <v>123</v>
      </c>
      <c r="BN22" s="59"/>
      <c r="BO22" s="74" t="s">
        <v>27</v>
      </c>
      <c r="BP22" s="75">
        <v>45516</v>
      </c>
      <c r="BQ22" s="74" t="s">
        <v>126</v>
      </c>
      <c r="BR22" s="75"/>
      <c r="BS22" s="60"/>
      <c r="BT22" s="38"/>
      <c r="BU22" s="61" t="s">
        <v>129</v>
      </c>
      <c r="BV22" s="61" t="s">
        <v>129</v>
      </c>
      <c r="BW22" s="61" t="s">
        <v>212</v>
      </c>
      <c r="BX22" s="61" t="s">
        <v>150</v>
      </c>
      <c r="BY22" s="62" t="s">
        <v>158</v>
      </c>
      <c r="BZ22" s="61" t="s">
        <v>213</v>
      </c>
      <c r="CA22" s="61" t="s">
        <v>129</v>
      </c>
      <c r="CB22" s="61" t="s">
        <v>129</v>
      </c>
      <c r="CC22" s="61">
        <v>45389</v>
      </c>
      <c r="CD22" s="61" t="s">
        <v>158</v>
      </c>
      <c r="CE22" s="61" t="s">
        <v>129</v>
      </c>
      <c r="CF22" s="61"/>
      <c r="CG22" s="61" t="s">
        <v>219</v>
      </c>
      <c r="CH22" s="63">
        <f>YEAR(BANCO10[[#This Row],[DATA INÍCIO]])</f>
        <v>2024</v>
      </c>
      <c r="CI22" s="63">
        <f>MONTH(BANCO10[[#This Row],[DATA INÍCIO]])</f>
        <v>5</v>
      </c>
      <c r="CJ22" s="64" t="str">
        <f t="shared" si="0"/>
        <v>ACQUALUR SERVICOS E EQUIPAMENTOS DE AGUA LTDA26.484.276/0001-86</v>
      </c>
      <c r="CK22" s="63"/>
      <c r="CL22" s="42" t="s">
        <v>220</v>
      </c>
      <c r="CM22" s="42" t="str">
        <f>IF(BANCO10[[#This Row],[SOLUÇÃO]]=CM$1,BANCO10[[#This Row],[STATUS DA ETAPA]],"")</f>
        <v/>
      </c>
      <c r="CN22" s="42" t="str">
        <f>IF(BANCO10[[#This Row],[SOLUÇÃO]]=CN$1,BANCO10[[#This Row],[STATUS DA ETAPA]],"")</f>
        <v/>
      </c>
      <c r="CO22" s="42" t="str">
        <f>IF(BANCO10[[#This Row],[SOLUÇÃO]]=CO$1,BANCO10[[#This Row],[STATUS DA ETAPA]],"")</f>
        <v>CONCLUÍDO</v>
      </c>
      <c r="CP22" s="42" t="str">
        <f>IF(BANCO10[[#This Row],[SOLUÇÃO]]=CP$1,BANCO10[[#This Row],[STATUS DA ETAPA]],"")</f>
        <v/>
      </c>
      <c r="CQ22" s="42" t="str">
        <f>IF(BANCO10[[#This Row],[SOLUÇÃO]]=CQ$1,BANCO10[[#This Row],[STATUS DA ETAPA]],"")</f>
        <v/>
      </c>
      <c r="CR22" s="42" t="str">
        <f>IF(BANCO10[[#This Row],[SOLUÇÃO]]=CR$1,BANCO10[[#This Row],[STATUS DA ETAPA]],"")</f>
        <v/>
      </c>
      <c r="CS22" s="42" t="str">
        <f>IF(BANCO10[[#This Row],[SOLUÇÃO]]=CS$1,BANCO10[[#This Row],[STATUS DA ETAPA]],"")</f>
        <v/>
      </c>
      <c r="CT22" s="42" t="str">
        <f>IF(BANCO10[[#This Row],[SOLUÇÃO]]=CT$1,BANCO10[[#This Row],[STATUS DA ETAPA]],"")</f>
        <v/>
      </c>
      <c r="CU22" s="42" t="str">
        <f>IF(BANCO10[[#This Row],[SOLUÇÃO]]=CU$1,BANCO10[[#This Row],[STATUS DA ETAPA]],"")</f>
        <v/>
      </c>
      <c r="CV22" s="42" t="str">
        <f>IF(BANCO10[[#This Row],[SOLUÇÃO]]=CV$1,BANCO10[[#This Row],[STATUS DA ETAPA]],"")</f>
        <v/>
      </c>
      <c r="CW22" s="42" t="str">
        <f>IF(BANCO10[[#This Row],[SOLUÇÃO]]=CW$1,BANCO10[[#This Row],[STATUS DA ETAPA]],"")</f>
        <v/>
      </c>
      <c r="CX22" s="42" t="str">
        <f>IF(BANCO10[[#This Row],[SOLUÇÃO]]=CX$1,BANCO10[[#This Row],[STATUS DA ETAPA]],"")</f>
        <v/>
      </c>
      <c r="CY22" s="42" t="str">
        <f>IF(BANCO10[[#This Row],[SOLUÇÃO]]=CY$1,BANCO10[[#This Row],[STATUS DA ETAPA]],"")</f>
        <v/>
      </c>
      <c r="CZ22" s="42" t="str">
        <f>IF(BANCO10[[#This Row],[SOLUÇÃO]]=CZ$1,BANCO10[[#This Row],[STATUS DA ETAPA]],"")</f>
        <v/>
      </c>
      <c r="DA22" s="42" t="str">
        <f>IF(BANCO10[[#This Row],[SOLUÇÃO]]=DA$1,BANCO10[[#This Row],[STATUS DA ETAPA]],"")</f>
        <v/>
      </c>
      <c r="DB22" s="42" t="str">
        <f>IF(BANCO10[[#This Row],[SOLUÇÃO]]=DB$1,BANCO10[[#This Row],[STATUS DA ETAPA]],"")</f>
        <v/>
      </c>
      <c r="DC22" s="42" t="str">
        <f>IF(BANCO10[[#This Row],[SOLUÇÃO]]=DC$1,BANCO10[[#This Row],[STATUS DA ETAPA]],"")</f>
        <v/>
      </c>
      <c r="DD22" s="42" t="str">
        <f>IF(BANCO10[[#This Row],[SOLUÇÃO]]=DD$1,BANCO10[[#This Row],[STATUS DA ETAPA]],"")</f>
        <v/>
      </c>
      <c r="DE22" s="42" t="str">
        <f>IF(BANCO10[[#This Row],[SOLUÇÃO]]=DE$1,BANCO10[[#This Row],[STATUS DA ETAPA]],"")</f>
        <v/>
      </c>
      <c r="DF22" s="42" t="str">
        <f>IF(BANCO10[[#This Row],[SOLUÇÃO]]=DF$1,BANCO10[[#This Row],[STATUS DA ETAPA]],"")</f>
        <v/>
      </c>
      <c r="DG22" s="42" t="str">
        <f>IF(BANCO10[[#This Row],[SOLUÇÃO]]=DG$1,BANCO10[[#This Row],[STATUS DA ETAPA]],"")</f>
        <v/>
      </c>
      <c r="DH22" s="42" t="str">
        <f>IF(BANCO10[[#This Row],[SOLUÇÃO]]=DH$1,BANCO10[[#This Row],[STATUS DA ETAPA]],"")</f>
        <v/>
      </c>
      <c r="DI22" s="42" t="str">
        <f>IF(BANCO10[[#This Row],[SOLUÇÃO]]=DI$1,BANCO10[[#This Row],[STATUS DA ETAPA]],"")</f>
        <v/>
      </c>
      <c r="DJ22" s="42" t="str">
        <f>IF(BANCO10[[#This Row],[SOLUÇÃO]]=DJ$1,BANCO10[[#This Row],[STATUS DA ETAPA]],"")</f>
        <v/>
      </c>
      <c r="DK22" s="42" t="str">
        <f>IF(BANCO10[[#This Row],[SOLUÇÃO]]=DK$1,BANCO10[[#This Row],[STATUS DA ETAPA]],"")</f>
        <v/>
      </c>
      <c r="DL22" s="42" t="str">
        <f>IF(BANCO10[[#This Row],[SOLUÇÃO]]=DL$1,BANCO10[[#This Row],[STATUS DA ETAPA]],"")</f>
        <v/>
      </c>
      <c r="DM22" s="42" t="str">
        <f>IF(BANCO10[[#This Row],[SOLUÇÃO]]=DM$1,BANCO10[[#This Row],[STATUS DA ETAPA]],"")</f>
        <v/>
      </c>
      <c r="DN22" s="63" t="e">
        <f>VLOOKUP(CL24,'[1]SAP TEC'!AC:AD,2,0)</f>
        <v>#N/A</v>
      </c>
    </row>
    <row r="23" spans="1:339" s="65" customFormat="1" ht="12" x14ac:dyDescent="0.25">
      <c r="A23" s="38" t="s">
        <v>118</v>
      </c>
      <c r="B23" s="39" t="s">
        <v>131</v>
      </c>
      <c r="C23" s="40" t="str">
        <f>IFERROR(VLOOKUP(BANCO10[[#This Row],[EMPRESA]],[1]!DADOS[#Data],2,FALSE),"")</f>
        <v>26.484.276/0001-86</v>
      </c>
      <c r="D23" s="42" t="s">
        <v>210</v>
      </c>
      <c r="E23" s="42" t="str">
        <f>IFERROR(VLOOKUP(BANCO10[[#This Row],[EMPRESA]],[1]!DADOS[#Data],5,FALSE),"")</f>
        <v>ME</v>
      </c>
      <c r="F23" s="40" t="str">
        <f>IFERROR(IF(VLOOKUP(BANCO10[[#This Row],[EMPRESA]],[1]!DADOS[#Data],6,0)="","",(VLOOKUP(BANCO10[[#This Row],[EMPRESA]],[1]!DADOS[#Data],6,0))),"")</f>
        <v>CAPITAL LESTE 1</v>
      </c>
      <c r="G23" s="40" t="s">
        <v>221</v>
      </c>
      <c r="H23" s="43" t="s">
        <v>7</v>
      </c>
      <c r="I23" s="43" t="s">
        <v>222</v>
      </c>
      <c r="J23" s="43" t="s">
        <v>123</v>
      </c>
      <c r="K23" s="42" t="s">
        <v>223</v>
      </c>
      <c r="L23" s="44"/>
      <c r="M23" s="44" t="s">
        <v>137</v>
      </c>
      <c r="N23" s="44" t="s">
        <v>123</v>
      </c>
      <c r="O23" s="42" t="s">
        <v>164</v>
      </c>
      <c r="P23" s="42">
        <v>76</v>
      </c>
      <c r="Q23" s="42"/>
      <c r="R23" s="45" t="s">
        <v>27</v>
      </c>
      <c r="S23" s="45">
        <v>45922</v>
      </c>
      <c r="T23" s="45" t="s">
        <v>27</v>
      </c>
      <c r="U23" s="45">
        <v>45932</v>
      </c>
      <c r="V23" s="45" t="s">
        <v>126</v>
      </c>
      <c r="W23" s="45"/>
      <c r="X23" s="45" t="s">
        <v>126</v>
      </c>
      <c r="Y23" s="45"/>
      <c r="Z23" s="46" t="s">
        <v>126</v>
      </c>
      <c r="AA23" s="47"/>
      <c r="AB23" s="46" t="s">
        <v>126</v>
      </c>
      <c r="AC23" s="48"/>
      <c r="AD23" s="46" t="s">
        <v>126</v>
      </c>
      <c r="AE23" s="48"/>
      <c r="AF23" s="45" t="s">
        <v>126</v>
      </c>
      <c r="AG23" s="45"/>
      <c r="AH23" s="45" t="s">
        <v>27</v>
      </c>
      <c r="AI23" s="45">
        <v>45933</v>
      </c>
      <c r="AJ23" s="45" t="s">
        <v>126</v>
      </c>
      <c r="AK23" s="45"/>
      <c r="AL23" s="45" t="s">
        <v>123</v>
      </c>
      <c r="AM23" s="45"/>
      <c r="AN23" s="45" t="s">
        <v>123</v>
      </c>
      <c r="AO23" s="45"/>
      <c r="AP23" s="45" t="s">
        <v>123</v>
      </c>
      <c r="AQ23" s="45"/>
      <c r="AR23" s="45" t="s">
        <v>123</v>
      </c>
      <c r="AS23" s="45"/>
      <c r="AT23" s="49">
        <v>46022</v>
      </c>
      <c r="AU23" s="50">
        <v>46022</v>
      </c>
      <c r="AV23" s="51" t="s">
        <v>126</v>
      </c>
      <c r="AW23" s="51" t="s">
        <v>126</v>
      </c>
      <c r="AX23" s="73" t="s">
        <v>49</v>
      </c>
      <c r="AY23" s="52" t="s">
        <v>126</v>
      </c>
      <c r="AZ23" s="53">
        <v>14440</v>
      </c>
      <c r="BA23" s="52"/>
      <c r="BB23" s="81"/>
      <c r="BC23" s="52" t="s">
        <v>123</v>
      </c>
      <c r="BD23" s="52" t="s">
        <v>123</v>
      </c>
      <c r="BE23" s="55" t="s">
        <v>126</v>
      </c>
      <c r="BF23" s="55" t="s">
        <v>126</v>
      </c>
      <c r="BG23" s="55" t="s">
        <v>126</v>
      </c>
      <c r="BH23" s="55" t="s">
        <v>126</v>
      </c>
      <c r="BI23" s="68" t="s">
        <v>126</v>
      </c>
      <c r="BJ23" s="48"/>
      <c r="BK23" s="58" t="s">
        <v>126</v>
      </c>
      <c r="BL23" s="59"/>
      <c r="BM23" s="58" t="s">
        <v>126</v>
      </c>
      <c r="BN23" s="59"/>
      <c r="BO23" s="74" t="s">
        <v>126</v>
      </c>
      <c r="BP23" s="75"/>
      <c r="BQ23" s="74" t="s">
        <v>126</v>
      </c>
      <c r="BR23" s="75"/>
      <c r="BS23" s="60" t="s">
        <v>224</v>
      </c>
      <c r="BT23" s="38"/>
      <c r="BU23" s="61"/>
      <c r="BV23" s="61"/>
      <c r="BW23" s="61"/>
      <c r="BX23" s="61"/>
      <c r="BY23" s="62"/>
      <c r="BZ23" s="61"/>
      <c r="CA23" s="61"/>
      <c r="CB23" s="61"/>
      <c r="CC23" s="61"/>
      <c r="CD23" s="61"/>
      <c r="CE23" s="61"/>
      <c r="CF23" s="61"/>
      <c r="CG23" s="61"/>
      <c r="CH23" s="63">
        <f>YEAR(BANCO10[[#This Row],[DATA INÍCIO]])</f>
        <v>2025</v>
      </c>
      <c r="CI23" s="63">
        <f>MONTH(BANCO10[[#This Row],[DATA INÍCIO]])</f>
        <v>12</v>
      </c>
      <c r="CJ23" s="64" t="str">
        <f t="shared" si="0"/>
        <v>ACQUALUR SERVICOS E EQUIPAMENTOS DE AGUA LTDA26.484.276/0001-86</v>
      </c>
      <c r="CK23" s="63"/>
      <c r="CL23" s="42"/>
      <c r="CM23" s="42" t="str">
        <f>IF(BANCO10[[#This Row],[SOLUÇÃO]]=CM$1,BANCO10[[#This Row],[STATUS DA ETAPA]],"")</f>
        <v/>
      </c>
      <c r="CN23" s="42" t="str">
        <f>IF(BANCO10[[#This Row],[SOLUÇÃO]]=CN$1,BANCO10[[#This Row],[STATUS DA ETAPA]],"")</f>
        <v/>
      </c>
      <c r="CO23" s="42" t="str">
        <f>IF(BANCO10[[#This Row],[SOLUÇÃO]]=CO$1,BANCO10[[#This Row],[STATUS DA ETAPA]],"")</f>
        <v/>
      </c>
      <c r="CP23" s="42" t="str">
        <f>IF(BANCO10[[#This Row],[SOLUÇÃO]]=CP$1,BANCO10[[#This Row],[STATUS DA ETAPA]],"")</f>
        <v/>
      </c>
      <c r="CQ23" s="42" t="str">
        <f>IF(BANCO10[[#This Row],[SOLUÇÃO]]=CQ$1,BANCO10[[#This Row],[STATUS DA ETAPA]],"")</f>
        <v/>
      </c>
      <c r="CR23" s="42" t="str">
        <f>IF(BANCO10[[#This Row],[SOLUÇÃO]]=CR$1,BANCO10[[#This Row],[STATUS DA ETAPA]],"")</f>
        <v/>
      </c>
      <c r="CS23" s="42" t="str">
        <f>IF(BANCO10[[#This Row],[SOLUÇÃO]]=CS$1,BANCO10[[#This Row],[STATUS DA ETAPA]],"")</f>
        <v/>
      </c>
      <c r="CT23" s="42" t="str">
        <f>IF(BANCO10[[#This Row],[SOLUÇÃO]]=CT$1,BANCO10[[#This Row],[STATUS DA ETAPA]],"")</f>
        <v/>
      </c>
      <c r="CU23" s="42" t="str">
        <f>IF(BANCO10[[#This Row],[SOLUÇÃO]]=CU$1,BANCO10[[#This Row],[STATUS DA ETAPA]],"")</f>
        <v/>
      </c>
      <c r="CV23" s="42" t="str">
        <f>IF(BANCO10[[#This Row],[SOLUÇÃO]]=CV$1,BANCO10[[#This Row],[STATUS DA ETAPA]],"")</f>
        <v/>
      </c>
      <c r="CW23" s="42" t="str">
        <f>IF(BANCO10[[#This Row],[SOLUÇÃO]]=CW$1,BANCO10[[#This Row],[STATUS DA ETAPA]],"")</f>
        <v/>
      </c>
      <c r="CX23" s="42" t="str">
        <f>IF(BANCO10[[#This Row],[SOLUÇÃO]]=CX$1,BANCO10[[#This Row],[STATUS DA ETAPA]],"")</f>
        <v/>
      </c>
      <c r="CY23" s="42" t="str">
        <f>IF(BANCO10[[#This Row],[SOLUÇÃO]]=CY$1,BANCO10[[#This Row],[STATUS DA ETAPA]],"")</f>
        <v/>
      </c>
      <c r="CZ23" s="42" t="str">
        <f>IF(BANCO10[[#This Row],[SOLUÇÃO]]=CZ$1,BANCO10[[#This Row],[STATUS DA ETAPA]],"")</f>
        <v/>
      </c>
      <c r="DA23" s="42" t="str">
        <f>IF(BANCO10[[#This Row],[SOLUÇÃO]]=DA$1,BANCO10[[#This Row],[STATUS DA ETAPA]],"")</f>
        <v/>
      </c>
      <c r="DB23" s="42" t="str">
        <f>IF(BANCO10[[#This Row],[SOLUÇÃO]]=DB$1,BANCO10[[#This Row],[STATUS DA ETAPA]],"")</f>
        <v/>
      </c>
      <c r="DC23" s="42" t="str">
        <f>IF(BANCO10[[#This Row],[SOLUÇÃO]]=DC$1,BANCO10[[#This Row],[STATUS DA ETAPA]],"")</f>
        <v/>
      </c>
      <c r="DD23" s="42" t="str">
        <f>IF(BANCO10[[#This Row],[SOLUÇÃO]]=DD$1,BANCO10[[#This Row],[STATUS DA ETAPA]],"")</f>
        <v/>
      </c>
      <c r="DE23" s="42" t="str">
        <f>IF(BANCO10[[#This Row],[SOLUÇÃO]]=DE$1,BANCO10[[#This Row],[STATUS DA ETAPA]],"")</f>
        <v/>
      </c>
      <c r="DF23" s="42" t="str">
        <f>IF(BANCO10[[#This Row],[SOLUÇÃO]]=DF$1,BANCO10[[#This Row],[STATUS DA ETAPA]],"")</f>
        <v/>
      </c>
      <c r="DG23" s="42" t="str">
        <f>IF(BANCO10[[#This Row],[SOLUÇÃO]]=DG$1,BANCO10[[#This Row],[STATUS DA ETAPA]],"")</f>
        <v/>
      </c>
      <c r="DH23" s="42" t="str">
        <f>IF(BANCO10[[#This Row],[SOLUÇÃO]]=DH$1,BANCO10[[#This Row],[STATUS DA ETAPA]],"")</f>
        <v/>
      </c>
      <c r="DI23" s="42" t="str">
        <f>IF(BANCO10[[#This Row],[SOLUÇÃO]]=DI$1,BANCO10[[#This Row],[STATUS DA ETAPA]],"")</f>
        <v/>
      </c>
      <c r="DJ23" s="42" t="str">
        <f>IF(BANCO10[[#This Row],[SOLUÇÃO]]=DJ$1,BANCO10[[#This Row],[STATUS DA ETAPA]],"")</f>
        <v/>
      </c>
      <c r="DK23" s="42" t="str">
        <f>IF(BANCO10[[#This Row],[SOLUÇÃO]]=DK$1,BANCO10[[#This Row],[STATUS DA ETAPA]],"")</f>
        <v/>
      </c>
      <c r="DL23" s="42" t="str">
        <f>IF(BANCO10[[#This Row],[SOLUÇÃO]]=DL$1,BANCO10[[#This Row],[STATUS DA ETAPA]],"")</f>
        <v/>
      </c>
      <c r="DM23" s="42" t="str">
        <f>IF(BANCO10[[#This Row],[SOLUÇÃO]]=DM$1,BANCO10[[#This Row],[STATUS DA ETAPA]],"")</f>
        <v/>
      </c>
      <c r="DN23" s="63" t="e">
        <f>VLOOKUP(CL25,'[1]SAP TEC'!AC:AD,2,0)</f>
        <v>#N/A</v>
      </c>
    </row>
    <row r="24" spans="1:339" s="65" customFormat="1" x14ac:dyDescent="0.35">
      <c r="A24" s="38" t="s">
        <v>118</v>
      </c>
      <c r="B24" s="39" t="s">
        <v>119</v>
      </c>
      <c r="C24" s="40" t="str">
        <f>IFERROR(VLOOKUP(BANCO10[[#This Row],[EMPRESA]],[1]!DADOS[#Data],2,FALSE),"")</f>
        <v>24.379.780/0001-90</v>
      </c>
      <c r="D24" s="42" t="s">
        <v>225</v>
      </c>
      <c r="E24" s="42" t="str">
        <f>IFERROR(VLOOKUP(BANCO10[[#This Row],[EMPRESA]],[1]!DADOS[#Data],5,FALSE),"")</f>
        <v>ME</v>
      </c>
      <c r="F24" s="40" t="str">
        <f>IFERROR(IF(VLOOKUP(BANCO10[[#This Row],[EMPRESA]],[1]!DADOS[#Data],6,0)="","",(VLOOKUP(BANCO10[[#This Row],[EMPRESA]],[1]!DADOS[#Data],6,0))),"")</f>
        <v>CAPITAL LESTE 1</v>
      </c>
      <c r="G24" t="s">
        <v>226</v>
      </c>
      <c r="H24" s="43" t="s">
        <v>121</v>
      </c>
      <c r="I24" s="43" t="s">
        <v>145</v>
      </c>
      <c r="J24" s="43" t="s">
        <v>146</v>
      </c>
      <c r="K24" s="42" t="s">
        <v>227</v>
      </c>
      <c r="L24" s="44" t="s">
        <v>123</v>
      </c>
      <c r="M24" s="44">
        <v>107</v>
      </c>
      <c r="N24" s="44">
        <v>103</v>
      </c>
      <c r="O24" s="42" t="s">
        <v>90</v>
      </c>
      <c r="P24" s="42">
        <v>4</v>
      </c>
      <c r="Q24" s="42" t="s">
        <v>173</v>
      </c>
      <c r="R24" s="45" t="s">
        <v>123</v>
      </c>
      <c r="S24" s="45"/>
      <c r="T24" s="45" t="s">
        <v>123</v>
      </c>
      <c r="U24" s="45"/>
      <c r="V24" s="45" t="s">
        <v>123</v>
      </c>
      <c r="W24" s="45"/>
      <c r="X24" s="45" t="s">
        <v>123</v>
      </c>
      <c r="Y24" s="45"/>
      <c r="Z24" s="46" t="s">
        <v>123</v>
      </c>
      <c r="AA24" s="47"/>
      <c r="AB24" s="46" t="s">
        <v>123</v>
      </c>
      <c r="AC24" s="48"/>
      <c r="AD24" s="46" t="s">
        <v>123</v>
      </c>
      <c r="AE24" s="48"/>
      <c r="AF24" s="45" t="s">
        <v>123</v>
      </c>
      <c r="AG24" s="45"/>
      <c r="AH24" s="45" t="s">
        <v>123</v>
      </c>
      <c r="AI24" s="45"/>
      <c r="AJ24" s="45" t="s">
        <v>123</v>
      </c>
      <c r="AK24" s="45"/>
      <c r="AL24" s="45" t="s">
        <v>123</v>
      </c>
      <c r="AM24" s="45"/>
      <c r="AN24" s="45" t="s">
        <v>123</v>
      </c>
      <c r="AO24" s="45"/>
      <c r="AP24" s="45" t="s">
        <v>123</v>
      </c>
      <c r="AQ24" s="45"/>
      <c r="AR24" s="45" t="s">
        <v>123</v>
      </c>
      <c r="AS24" s="45"/>
      <c r="AT24" s="49">
        <v>45265</v>
      </c>
      <c r="AU24" s="50">
        <v>45265</v>
      </c>
      <c r="AV24" s="51" t="s">
        <v>123</v>
      </c>
      <c r="AW24" s="51" t="s">
        <v>123</v>
      </c>
      <c r="AX24" s="73" t="s">
        <v>49</v>
      </c>
      <c r="AY24" s="52" t="s">
        <v>123</v>
      </c>
      <c r="AZ24" s="53">
        <v>0</v>
      </c>
      <c r="BA24" s="52" t="s">
        <v>123</v>
      </c>
      <c r="BB24" s="81" t="s">
        <v>123</v>
      </c>
      <c r="BC24" s="52" t="s">
        <v>123</v>
      </c>
      <c r="BD24" s="52" t="s">
        <v>123</v>
      </c>
      <c r="BE24" s="55" t="s">
        <v>123</v>
      </c>
      <c r="BF24" s="55" t="s">
        <v>123</v>
      </c>
      <c r="BG24" s="55" t="s">
        <v>123</v>
      </c>
      <c r="BH24" s="55" t="s">
        <v>123</v>
      </c>
      <c r="BI24" s="56" t="s">
        <v>123</v>
      </c>
      <c r="BJ24" s="48"/>
      <c r="BK24" s="58" t="s">
        <v>123</v>
      </c>
      <c r="BL24" s="59"/>
      <c r="BM24" s="58" t="s">
        <v>123</v>
      </c>
      <c r="BN24" s="59"/>
      <c r="BO24" s="74" t="s">
        <v>123</v>
      </c>
      <c r="BP24" s="75"/>
      <c r="BQ24" s="74" t="s">
        <v>123</v>
      </c>
      <c r="BR24" s="75"/>
      <c r="BS24" s="60" t="s">
        <v>127</v>
      </c>
      <c r="BT24" s="38" t="s">
        <v>128</v>
      </c>
      <c r="BU24" s="61"/>
      <c r="BV24" s="61"/>
      <c r="BW24" s="61"/>
      <c r="BX24" s="61"/>
      <c r="BY24" s="62"/>
      <c r="BZ24" s="61"/>
      <c r="CA24" s="61" t="s">
        <v>129</v>
      </c>
      <c r="CB24" s="61" t="s">
        <v>129</v>
      </c>
      <c r="CC24" s="61" t="s">
        <v>129</v>
      </c>
      <c r="CD24" s="61" t="s">
        <v>129</v>
      </c>
      <c r="CE24" s="61" t="s">
        <v>129</v>
      </c>
      <c r="CF24" s="61" t="s">
        <v>129</v>
      </c>
      <c r="CG24" s="61" t="s">
        <v>129</v>
      </c>
      <c r="CH24" s="63">
        <f>YEAR(BANCO10[[#This Row],[DATA INÍCIO]])</f>
        <v>2023</v>
      </c>
      <c r="CI24" s="63">
        <f>MONTH(BANCO10[[#This Row],[DATA INÍCIO]])</f>
        <v>12</v>
      </c>
      <c r="CJ24" s="64" t="str">
        <f t="shared" si="0"/>
        <v>ADRIANO LUIZ CAMISARIA LTDA24.379.780/0001-90</v>
      </c>
      <c r="CK24" s="63"/>
      <c r="CL24" s="42" t="s">
        <v>228</v>
      </c>
      <c r="CM24" s="42" t="str">
        <f>IF(BANCO10[[#This Row],[SOLUÇÃO]]=CM$1,BANCO10[[#This Row],[STATUS DA ETAPA]],"")</f>
        <v>CONCLUÍDO</v>
      </c>
      <c r="CN24" s="42" t="str">
        <f>IF(BANCO10[[#This Row],[SOLUÇÃO]]=CN$1,BANCO10[[#This Row],[STATUS DA ETAPA]],"")</f>
        <v/>
      </c>
      <c r="CO24" s="42" t="str">
        <f>IF(BANCO10[[#This Row],[SOLUÇÃO]]=CO$1,BANCO10[[#This Row],[STATUS DA ETAPA]],"")</f>
        <v/>
      </c>
      <c r="CP24" s="42" t="str">
        <f>IF(BANCO10[[#This Row],[SOLUÇÃO]]=CP$1,BANCO10[[#This Row],[STATUS DA ETAPA]],"")</f>
        <v/>
      </c>
      <c r="CQ24" s="42" t="str">
        <f>IF(BANCO10[[#This Row],[SOLUÇÃO]]=CQ$1,BANCO10[[#This Row],[STATUS DA ETAPA]],"")</f>
        <v/>
      </c>
      <c r="CR24" s="42" t="str">
        <f>IF(BANCO10[[#This Row],[SOLUÇÃO]]=CR$1,BANCO10[[#This Row],[STATUS DA ETAPA]],"")</f>
        <v/>
      </c>
      <c r="CS24" s="42" t="str">
        <f>IF(BANCO10[[#This Row],[SOLUÇÃO]]=CS$1,BANCO10[[#This Row],[STATUS DA ETAPA]],"")</f>
        <v/>
      </c>
      <c r="CT24" s="42" t="str">
        <f>IF(BANCO10[[#This Row],[SOLUÇÃO]]=CT$1,BANCO10[[#This Row],[STATUS DA ETAPA]],"")</f>
        <v/>
      </c>
      <c r="CU24" s="42" t="str">
        <f>IF(BANCO10[[#This Row],[SOLUÇÃO]]=CU$1,BANCO10[[#This Row],[STATUS DA ETAPA]],"")</f>
        <v/>
      </c>
      <c r="CV24" s="42" t="str">
        <f>IF(BANCO10[[#This Row],[SOLUÇÃO]]=CV$1,BANCO10[[#This Row],[STATUS DA ETAPA]],"")</f>
        <v/>
      </c>
      <c r="CW24" s="42" t="str">
        <f>IF(BANCO10[[#This Row],[SOLUÇÃO]]=CW$1,BANCO10[[#This Row],[STATUS DA ETAPA]],"")</f>
        <v/>
      </c>
      <c r="CX24" s="42" t="str">
        <f>IF(BANCO10[[#This Row],[SOLUÇÃO]]=CX$1,BANCO10[[#This Row],[STATUS DA ETAPA]],"")</f>
        <v/>
      </c>
      <c r="CY24" s="42" t="str">
        <f>IF(BANCO10[[#This Row],[SOLUÇÃO]]=CY$1,BANCO10[[#This Row],[STATUS DA ETAPA]],"")</f>
        <v/>
      </c>
      <c r="CZ24" s="42" t="str">
        <f>IF(BANCO10[[#This Row],[SOLUÇÃO]]=CZ$1,BANCO10[[#This Row],[STATUS DA ETAPA]],"")</f>
        <v/>
      </c>
      <c r="DA24" s="42" t="str">
        <f>IF(BANCO10[[#This Row],[SOLUÇÃO]]=DA$1,BANCO10[[#This Row],[STATUS DA ETAPA]],"")</f>
        <v/>
      </c>
      <c r="DB24" s="42" t="str">
        <f>IF(BANCO10[[#This Row],[SOLUÇÃO]]=DB$1,BANCO10[[#This Row],[STATUS DA ETAPA]],"")</f>
        <v/>
      </c>
      <c r="DC24" s="42" t="str">
        <f>IF(BANCO10[[#This Row],[SOLUÇÃO]]=DC$1,BANCO10[[#This Row],[STATUS DA ETAPA]],"")</f>
        <v/>
      </c>
      <c r="DD24" s="42" t="str">
        <f>IF(BANCO10[[#This Row],[SOLUÇÃO]]=DD$1,BANCO10[[#This Row],[STATUS DA ETAPA]],"")</f>
        <v/>
      </c>
      <c r="DE24" s="42" t="str">
        <f>IF(BANCO10[[#This Row],[SOLUÇÃO]]=DE$1,BANCO10[[#This Row],[STATUS DA ETAPA]],"")</f>
        <v/>
      </c>
      <c r="DF24" s="42" t="str">
        <f>IF(BANCO10[[#This Row],[SOLUÇÃO]]=DF$1,BANCO10[[#This Row],[STATUS DA ETAPA]],"")</f>
        <v/>
      </c>
      <c r="DG24" s="42" t="str">
        <f>IF(BANCO10[[#This Row],[SOLUÇÃO]]=DG$1,BANCO10[[#This Row],[STATUS DA ETAPA]],"")</f>
        <v/>
      </c>
      <c r="DH24" s="42" t="str">
        <f>IF(BANCO10[[#This Row],[SOLUÇÃO]]=DH$1,BANCO10[[#This Row],[STATUS DA ETAPA]],"")</f>
        <v/>
      </c>
      <c r="DI24" s="42" t="str">
        <f>IF(BANCO10[[#This Row],[SOLUÇÃO]]=DI$1,BANCO10[[#This Row],[STATUS DA ETAPA]],"")</f>
        <v/>
      </c>
      <c r="DJ24" s="42" t="str">
        <f>IF(BANCO10[[#This Row],[SOLUÇÃO]]=DJ$1,BANCO10[[#This Row],[STATUS DA ETAPA]],"")</f>
        <v/>
      </c>
      <c r="DK24" s="42" t="str">
        <f>IF(BANCO10[[#This Row],[SOLUÇÃO]]=DK$1,BANCO10[[#This Row],[STATUS DA ETAPA]],"")</f>
        <v/>
      </c>
      <c r="DL24" s="42" t="str">
        <f>IF(BANCO10[[#This Row],[SOLUÇÃO]]=DL$1,BANCO10[[#This Row],[STATUS DA ETAPA]],"")</f>
        <v/>
      </c>
      <c r="DM24" s="42" t="str">
        <f>IF(BANCO10[[#This Row],[SOLUÇÃO]]=DM$1,BANCO10[[#This Row],[STATUS DA ETAPA]],"")</f>
        <v/>
      </c>
      <c r="DN24" s="63">
        <f>VLOOKUP(CL26,'[1]SAP TEC'!AC:AD,2,0)</f>
        <v>543.96</v>
      </c>
    </row>
    <row r="25" spans="1:339" s="65" customFormat="1" x14ac:dyDescent="0.35">
      <c r="A25" s="38" t="s">
        <v>118</v>
      </c>
      <c r="B25" s="39" t="s">
        <v>119</v>
      </c>
      <c r="C25" s="40" t="str">
        <f>IFERROR(VLOOKUP(BANCO10[[#This Row],[EMPRESA]],[1]!DADOS[#Data],2,FALSE),"")</f>
        <v>54.377.064/0001-35</v>
      </c>
      <c r="D25" s="42" t="s">
        <v>229</v>
      </c>
      <c r="E25" s="42" t="str">
        <f>IFERROR(VLOOKUP(BANCO10[[#This Row],[EMPRESA]],[1]!DADOS[#Data],5,FALSE),"")</f>
        <v>EPP</v>
      </c>
      <c r="F25" s="40" t="str">
        <f>IFERROR(IF(VLOOKUP(BANCO10[[#This Row],[EMPRESA]],[1]!DADOS[#Data],6,0)="","",(VLOOKUP(BANCO10[[#This Row],[EMPRESA]],[1]!DADOS[#Data],6,0))),"")</f>
        <v>CAPITAL LESTE 1</v>
      </c>
      <c r="G25" t="s">
        <v>230</v>
      </c>
      <c r="H25" s="43" t="s">
        <v>121</v>
      </c>
      <c r="I25" s="43" t="s">
        <v>145</v>
      </c>
      <c r="J25" s="43" t="s">
        <v>146</v>
      </c>
      <c r="K25" s="42" t="s">
        <v>231</v>
      </c>
      <c r="L25" s="44" t="s">
        <v>123</v>
      </c>
      <c r="M25" s="44">
        <v>103</v>
      </c>
      <c r="N25" s="44" t="s">
        <v>123</v>
      </c>
      <c r="O25" s="42" t="s">
        <v>90</v>
      </c>
      <c r="P25" s="42">
        <v>4</v>
      </c>
      <c r="Q25" s="42" t="s">
        <v>188</v>
      </c>
      <c r="R25" s="45" t="s">
        <v>123</v>
      </c>
      <c r="S25" s="45"/>
      <c r="T25" s="45" t="s">
        <v>123</v>
      </c>
      <c r="U25" s="45"/>
      <c r="V25" s="45" t="s">
        <v>123</v>
      </c>
      <c r="W25" s="45"/>
      <c r="X25" s="45" t="s">
        <v>123</v>
      </c>
      <c r="Y25" s="45"/>
      <c r="Z25" s="46" t="s">
        <v>123</v>
      </c>
      <c r="AA25" s="47"/>
      <c r="AB25" s="46" t="s">
        <v>123</v>
      </c>
      <c r="AC25" s="48"/>
      <c r="AD25" s="46" t="s">
        <v>123</v>
      </c>
      <c r="AE25" s="48"/>
      <c r="AF25" s="45" t="s">
        <v>27</v>
      </c>
      <c r="AG25" s="45">
        <v>44964</v>
      </c>
      <c r="AH25" s="45" t="s">
        <v>126</v>
      </c>
      <c r="AI25" s="45"/>
      <c r="AJ25" s="45" t="s">
        <v>123</v>
      </c>
      <c r="AK25" s="45"/>
      <c r="AL25" s="45" t="s">
        <v>123</v>
      </c>
      <c r="AM25" s="45"/>
      <c r="AN25" s="45" t="s">
        <v>123</v>
      </c>
      <c r="AO25" s="45"/>
      <c r="AP25" s="45" t="s">
        <v>123</v>
      </c>
      <c r="AQ25" s="45"/>
      <c r="AR25" s="45" t="s">
        <v>123</v>
      </c>
      <c r="AS25" s="45"/>
      <c r="AT25" s="49">
        <v>44963</v>
      </c>
      <c r="AU25" s="50">
        <v>44963</v>
      </c>
      <c r="AV25" s="51" t="s">
        <v>123</v>
      </c>
      <c r="AW25" s="51" t="s">
        <v>123</v>
      </c>
      <c r="AX25" s="73" t="s">
        <v>49</v>
      </c>
      <c r="AY25" s="52" t="s">
        <v>123</v>
      </c>
      <c r="AZ25" s="53">
        <v>0</v>
      </c>
      <c r="BA25" s="52"/>
      <c r="BB25" s="81" t="s">
        <v>123</v>
      </c>
      <c r="BC25" s="52" t="s">
        <v>123</v>
      </c>
      <c r="BD25" s="52" t="s">
        <v>123</v>
      </c>
      <c r="BE25" s="55" t="s">
        <v>123</v>
      </c>
      <c r="BF25" s="55" t="s">
        <v>123</v>
      </c>
      <c r="BG25" s="55" t="s">
        <v>123</v>
      </c>
      <c r="BH25" s="55" t="s">
        <v>123</v>
      </c>
      <c r="BI25" s="56" t="s">
        <v>123</v>
      </c>
      <c r="BJ25" s="48"/>
      <c r="BK25" s="58" t="s">
        <v>123</v>
      </c>
      <c r="BL25" s="59"/>
      <c r="BM25" s="58" t="s">
        <v>123</v>
      </c>
      <c r="BN25" s="59"/>
      <c r="BO25" s="74" t="s">
        <v>123</v>
      </c>
      <c r="BP25" s="75"/>
      <c r="BQ25" s="74" t="s">
        <v>123</v>
      </c>
      <c r="BR25" s="75"/>
      <c r="BS25" s="60"/>
      <c r="BT25" s="38" t="s">
        <v>232</v>
      </c>
      <c r="BU25" s="61" t="s">
        <v>129</v>
      </c>
      <c r="BV25" s="61" t="s">
        <v>129</v>
      </c>
      <c r="BW25" s="61" t="s">
        <v>150</v>
      </c>
      <c r="BX25" s="61" t="s">
        <v>212</v>
      </c>
      <c r="BY25" s="62" t="s">
        <v>170</v>
      </c>
      <c r="BZ25" s="61"/>
      <c r="CA25" s="61" t="s">
        <v>129</v>
      </c>
      <c r="CB25" s="61" t="s">
        <v>129</v>
      </c>
      <c r="CC25" s="61" t="s">
        <v>129</v>
      </c>
      <c r="CD25" s="61" t="s">
        <v>129</v>
      </c>
      <c r="CE25" s="61" t="s">
        <v>129</v>
      </c>
      <c r="CF25" s="61" t="s">
        <v>129</v>
      </c>
      <c r="CG25" s="61" t="s">
        <v>129</v>
      </c>
      <c r="CH25" s="63">
        <f>YEAR(BANCO10[[#This Row],[DATA INÍCIO]])</f>
        <v>2023</v>
      </c>
      <c r="CI25" s="63">
        <f>MONTH(BANCO10[[#This Row],[DATA INÍCIO]])</f>
        <v>2</v>
      </c>
      <c r="CJ25" s="64" t="str">
        <f t="shared" si="0"/>
        <v>AGITEC INDUSTRIA E COMERCIO LTDA54.377.064/0001-35</v>
      </c>
      <c r="CK25" s="63"/>
      <c r="CL25" s="42" t="s">
        <v>231</v>
      </c>
      <c r="CM25" s="42" t="str">
        <f>IF(BANCO10[[#This Row],[SOLUÇÃO]]=CM$1,BANCO10[[#This Row],[STATUS DA ETAPA]],"")</f>
        <v>CONCLUÍDO</v>
      </c>
      <c r="CN25" s="42" t="str">
        <f>IF(BANCO10[[#This Row],[SOLUÇÃO]]=CN$1,BANCO10[[#This Row],[STATUS DA ETAPA]],"")</f>
        <v/>
      </c>
      <c r="CO25" s="42" t="str">
        <f>IF(BANCO10[[#This Row],[SOLUÇÃO]]=CO$1,BANCO10[[#This Row],[STATUS DA ETAPA]],"")</f>
        <v/>
      </c>
      <c r="CP25" s="42" t="str">
        <f>IF(BANCO10[[#This Row],[SOLUÇÃO]]=CP$1,BANCO10[[#This Row],[STATUS DA ETAPA]],"")</f>
        <v/>
      </c>
      <c r="CQ25" s="42" t="str">
        <f>IF(BANCO10[[#This Row],[SOLUÇÃO]]=CQ$1,BANCO10[[#This Row],[STATUS DA ETAPA]],"")</f>
        <v/>
      </c>
      <c r="CR25" s="42" t="str">
        <f>IF(BANCO10[[#This Row],[SOLUÇÃO]]=CR$1,BANCO10[[#This Row],[STATUS DA ETAPA]],"")</f>
        <v/>
      </c>
      <c r="CS25" s="42" t="str">
        <f>IF(BANCO10[[#This Row],[SOLUÇÃO]]=CS$1,BANCO10[[#This Row],[STATUS DA ETAPA]],"")</f>
        <v/>
      </c>
      <c r="CT25" s="42" t="str">
        <f>IF(BANCO10[[#This Row],[SOLUÇÃO]]=CT$1,BANCO10[[#This Row],[STATUS DA ETAPA]],"")</f>
        <v/>
      </c>
      <c r="CU25" s="42" t="str">
        <f>IF(BANCO10[[#This Row],[SOLUÇÃO]]=CU$1,BANCO10[[#This Row],[STATUS DA ETAPA]],"")</f>
        <v/>
      </c>
      <c r="CV25" s="42" t="str">
        <f>IF(BANCO10[[#This Row],[SOLUÇÃO]]=CV$1,BANCO10[[#This Row],[STATUS DA ETAPA]],"")</f>
        <v/>
      </c>
      <c r="CW25" s="42" t="str">
        <f>IF(BANCO10[[#This Row],[SOLUÇÃO]]=CW$1,BANCO10[[#This Row],[STATUS DA ETAPA]],"")</f>
        <v/>
      </c>
      <c r="CX25" s="42" t="str">
        <f>IF(BANCO10[[#This Row],[SOLUÇÃO]]=CX$1,BANCO10[[#This Row],[STATUS DA ETAPA]],"")</f>
        <v/>
      </c>
      <c r="CY25" s="42" t="str">
        <f>IF(BANCO10[[#This Row],[SOLUÇÃO]]=CY$1,BANCO10[[#This Row],[STATUS DA ETAPA]],"")</f>
        <v/>
      </c>
      <c r="CZ25" s="42" t="str">
        <f>IF(BANCO10[[#This Row],[SOLUÇÃO]]=CZ$1,BANCO10[[#This Row],[STATUS DA ETAPA]],"")</f>
        <v/>
      </c>
      <c r="DA25" s="42" t="str">
        <f>IF(BANCO10[[#This Row],[SOLUÇÃO]]=DA$1,BANCO10[[#This Row],[STATUS DA ETAPA]],"")</f>
        <v/>
      </c>
      <c r="DB25" s="42" t="str">
        <f>IF(BANCO10[[#This Row],[SOLUÇÃO]]=DB$1,BANCO10[[#This Row],[STATUS DA ETAPA]],"")</f>
        <v/>
      </c>
      <c r="DC25" s="42" t="str">
        <f>IF(BANCO10[[#This Row],[SOLUÇÃO]]=DC$1,BANCO10[[#This Row],[STATUS DA ETAPA]],"")</f>
        <v/>
      </c>
      <c r="DD25" s="42" t="str">
        <f>IF(BANCO10[[#This Row],[SOLUÇÃO]]=DD$1,BANCO10[[#This Row],[STATUS DA ETAPA]],"")</f>
        <v/>
      </c>
      <c r="DE25" s="42" t="str">
        <f>IF(BANCO10[[#This Row],[SOLUÇÃO]]=DE$1,BANCO10[[#This Row],[STATUS DA ETAPA]],"")</f>
        <v/>
      </c>
      <c r="DF25" s="42" t="str">
        <f>IF(BANCO10[[#This Row],[SOLUÇÃO]]=DF$1,BANCO10[[#This Row],[STATUS DA ETAPA]],"")</f>
        <v/>
      </c>
      <c r="DG25" s="42" t="str">
        <f>IF(BANCO10[[#This Row],[SOLUÇÃO]]=DG$1,BANCO10[[#This Row],[STATUS DA ETAPA]],"")</f>
        <v/>
      </c>
      <c r="DH25" s="42" t="str">
        <f>IF(BANCO10[[#This Row],[SOLUÇÃO]]=DH$1,BANCO10[[#This Row],[STATUS DA ETAPA]],"")</f>
        <v/>
      </c>
      <c r="DI25" s="42" t="str">
        <f>IF(BANCO10[[#This Row],[SOLUÇÃO]]=DI$1,BANCO10[[#This Row],[STATUS DA ETAPA]],"")</f>
        <v/>
      </c>
      <c r="DJ25" s="42" t="str">
        <f>IF(BANCO10[[#This Row],[SOLUÇÃO]]=DJ$1,BANCO10[[#This Row],[STATUS DA ETAPA]],"")</f>
        <v/>
      </c>
      <c r="DK25" s="42" t="str">
        <f>IF(BANCO10[[#This Row],[SOLUÇÃO]]=DK$1,BANCO10[[#This Row],[STATUS DA ETAPA]],"")</f>
        <v/>
      </c>
      <c r="DL25" s="42" t="str">
        <f>IF(BANCO10[[#This Row],[SOLUÇÃO]]=DL$1,BANCO10[[#This Row],[STATUS DA ETAPA]],"")</f>
        <v/>
      </c>
      <c r="DM25" s="42" t="str">
        <f>IF(BANCO10[[#This Row],[SOLUÇÃO]]=DM$1,BANCO10[[#This Row],[STATUS DA ETAPA]],"")</f>
        <v/>
      </c>
      <c r="DN25" s="63" t="e">
        <f>VLOOKUP(CL27,'[1]SAP TEC'!AC:AD,2,0)</f>
        <v>#N/A</v>
      </c>
    </row>
    <row r="26" spans="1:339" s="65" customFormat="1" x14ac:dyDescent="0.35">
      <c r="A26" s="38" t="s">
        <v>118</v>
      </c>
      <c r="B26" s="39" t="s">
        <v>119</v>
      </c>
      <c r="C26" s="40" t="str">
        <f>IFERROR(VLOOKUP(BANCO10[[#This Row],[EMPRESA]],[1]!DADOS[#Data],2,FALSE),"")</f>
        <v>54.377.064/0001-35</v>
      </c>
      <c r="D26" s="42" t="s">
        <v>229</v>
      </c>
      <c r="E26" s="42" t="str">
        <f>IFERROR(VLOOKUP(BANCO10[[#This Row],[EMPRESA]],[1]!DADOS[#Data],5,FALSE),"")</f>
        <v>EPP</v>
      </c>
      <c r="F26" s="40" t="str">
        <f>IFERROR(IF(VLOOKUP(BANCO10[[#This Row],[EMPRESA]],[1]!DADOS[#Data],6,0)="","",(VLOOKUP(BANCO10[[#This Row],[EMPRESA]],[1]!DADOS[#Data],6,0))),"")</f>
        <v>CAPITAL LESTE 1</v>
      </c>
      <c r="G26" t="s">
        <v>233</v>
      </c>
      <c r="H26" s="43" t="s">
        <v>7</v>
      </c>
      <c r="I26" s="43" t="s">
        <v>145</v>
      </c>
      <c r="J26" s="43" t="s">
        <v>123</v>
      </c>
      <c r="K26" s="42" t="s">
        <v>234</v>
      </c>
      <c r="L26" s="44" t="s">
        <v>235</v>
      </c>
      <c r="M26" s="44">
        <v>103</v>
      </c>
      <c r="N26" s="44" t="s">
        <v>123</v>
      </c>
      <c r="O26" s="42" t="s">
        <v>95</v>
      </c>
      <c r="P26" s="42">
        <v>100</v>
      </c>
      <c r="Q26" s="42" t="s">
        <v>236</v>
      </c>
      <c r="R26" s="45" t="s">
        <v>123</v>
      </c>
      <c r="S26" s="45"/>
      <c r="T26" s="45" t="s">
        <v>123</v>
      </c>
      <c r="U26" s="45"/>
      <c r="V26" s="45" t="s">
        <v>123</v>
      </c>
      <c r="W26" s="45"/>
      <c r="X26" s="45" t="s">
        <v>123</v>
      </c>
      <c r="Y26" s="45"/>
      <c r="Z26" s="46" t="s">
        <v>123</v>
      </c>
      <c r="AA26" s="47"/>
      <c r="AB26" s="46" t="s">
        <v>123</v>
      </c>
      <c r="AC26" s="48"/>
      <c r="AD26" s="46" t="s">
        <v>123</v>
      </c>
      <c r="AE26" s="48"/>
      <c r="AF26" s="45" t="s">
        <v>27</v>
      </c>
      <c r="AG26" s="45">
        <v>44964</v>
      </c>
      <c r="AH26" s="45" t="s">
        <v>27</v>
      </c>
      <c r="AI26" s="45">
        <v>45299</v>
      </c>
      <c r="AJ26" s="45" t="s">
        <v>123</v>
      </c>
      <c r="AK26" s="45"/>
      <c r="AL26" s="45" t="s">
        <v>27</v>
      </c>
      <c r="AM26" s="45">
        <v>45008</v>
      </c>
      <c r="AN26" s="45" t="s">
        <v>27</v>
      </c>
      <c r="AO26" s="45"/>
      <c r="AP26" s="45" t="s">
        <v>27</v>
      </c>
      <c r="AQ26" s="45">
        <v>45008</v>
      </c>
      <c r="AR26" s="45" t="s">
        <v>27</v>
      </c>
      <c r="AS26" s="45"/>
      <c r="AT26" s="49">
        <v>45044</v>
      </c>
      <c r="AU26" s="50">
        <v>45132</v>
      </c>
      <c r="AV26" s="51" t="s">
        <v>27</v>
      </c>
      <c r="AW26" s="51" t="s">
        <v>27</v>
      </c>
      <c r="AX26" s="73" t="s">
        <v>49</v>
      </c>
      <c r="AY26" s="52" t="s">
        <v>126</v>
      </c>
      <c r="AZ26" s="53">
        <v>16500</v>
      </c>
      <c r="BA26" s="52" t="s">
        <v>153</v>
      </c>
      <c r="BB26" s="81"/>
      <c r="BC26" s="52">
        <v>4731</v>
      </c>
      <c r="BD26" s="52"/>
      <c r="BE26" s="55" t="s">
        <v>123</v>
      </c>
      <c r="BF26" s="55" t="s">
        <v>123</v>
      </c>
      <c r="BG26" s="55" t="s">
        <v>27</v>
      </c>
      <c r="BH26" s="55" t="s">
        <v>123</v>
      </c>
      <c r="BI26" s="68" t="s">
        <v>123</v>
      </c>
      <c r="BJ26" s="48"/>
      <c r="BK26" s="58" t="s">
        <v>123</v>
      </c>
      <c r="BL26" s="59"/>
      <c r="BM26" s="58" t="s">
        <v>123</v>
      </c>
      <c r="BN26" s="59"/>
      <c r="BO26" s="74" t="s">
        <v>27</v>
      </c>
      <c r="BP26" s="75">
        <v>45135</v>
      </c>
      <c r="BQ26" s="74" t="s">
        <v>27</v>
      </c>
      <c r="BR26" s="75"/>
      <c r="BS26" s="60"/>
      <c r="BT26" s="38" t="s">
        <v>232</v>
      </c>
      <c r="BU26" s="61" t="s">
        <v>129</v>
      </c>
      <c r="BV26" s="61" t="s">
        <v>129</v>
      </c>
      <c r="BW26" s="61" t="s">
        <v>150</v>
      </c>
      <c r="BX26" s="61" t="s">
        <v>212</v>
      </c>
      <c r="BY26" s="62" t="s">
        <v>170</v>
      </c>
      <c r="BZ26" s="61"/>
      <c r="CA26" s="61" t="s">
        <v>170</v>
      </c>
      <c r="CB26" s="61" t="s">
        <v>170</v>
      </c>
      <c r="CC26" s="61">
        <v>45392</v>
      </c>
      <c r="CD26" s="61" t="s">
        <v>158</v>
      </c>
      <c r="CE26" s="61" t="s">
        <v>129</v>
      </c>
      <c r="CF26" s="61"/>
      <c r="CG26" s="61" t="s">
        <v>237</v>
      </c>
      <c r="CH26" s="63">
        <f>YEAR(BANCO10[[#This Row],[DATA INÍCIO]])</f>
        <v>2023</v>
      </c>
      <c r="CI26" s="63">
        <f>MONTH(BANCO10[[#This Row],[DATA INÍCIO]])</f>
        <v>4</v>
      </c>
      <c r="CJ26" s="64" t="str">
        <f t="shared" si="0"/>
        <v>AGITEC INDUSTRIA E COMERCIO LTDA54.377.064/0001-35</v>
      </c>
      <c r="CK26" s="63"/>
      <c r="CL26" s="42" t="s">
        <v>234</v>
      </c>
      <c r="CM26" s="42" t="str">
        <f>IF(BANCO10[[#This Row],[SOLUÇÃO]]=CM$1,BANCO10[[#This Row],[STATUS DA ETAPA]],"")</f>
        <v/>
      </c>
      <c r="CN26" s="42" t="str">
        <f>IF(BANCO10[[#This Row],[SOLUÇÃO]]=CN$1,BANCO10[[#This Row],[STATUS DA ETAPA]],"")</f>
        <v/>
      </c>
      <c r="CO26" s="42" t="str">
        <f>IF(BANCO10[[#This Row],[SOLUÇÃO]]=CO$1,BANCO10[[#This Row],[STATUS DA ETAPA]],"")</f>
        <v/>
      </c>
      <c r="CP26" s="42" t="str">
        <f>IF(BANCO10[[#This Row],[SOLUÇÃO]]=CP$1,BANCO10[[#This Row],[STATUS DA ETAPA]],"")</f>
        <v/>
      </c>
      <c r="CQ26" s="42" t="str">
        <f>IF(BANCO10[[#This Row],[SOLUÇÃO]]=CQ$1,BANCO10[[#This Row],[STATUS DA ETAPA]],"")</f>
        <v/>
      </c>
      <c r="CR26" s="42" t="str">
        <f>IF(BANCO10[[#This Row],[SOLUÇÃO]]=CR$1,BANCO10[[#This Row],[STATUS DA ETAPA]],"")</f>
        <v>CONCLUÍDO</v>
      </c>
      <c r="CS26" s="42" t="str">
        <f>IF(BANCO10[[#This Row],[SOLUÇÃO]]=CS$1,BANCO10[[#This Row],[STATUS DA ETAPA]],"")</f>
        <v/>
      </c>
      <c r="CT26" s="42" t="str">
        <f>IF(BANCO10[[#This Row],[SOLUÇÃO]]=CT$1,BANCO10[[#This Row],[STATUS DA ETAPA]],"")</f>
        <v/>
      </c>
      <c r="CU26" s="42" t="str">
        <f>IF(BANCO10[[#This Row],[SOLUÇÃO]]=CU$1,BANCO10[[#This Row],[STATUS DA ETAPA]],"")</f>
        <v/>
      </c>
      <c r="CV26" s="42" t="str">
        <f>IF(BANCO10[[#This Row],[SOLUÇÃO]]=CV$1,BANCO10[[#This Row],[STATUS DA ETAPA]],"")</f>
        <v/>
      </c>
      <c r="CW26" s="42" t="str">
        <f>IF(BANCO10[[#This Row],[SOLUÇÃO]]=CW$1,BANCO10[[#This Row],[STATUS DA ETAPA]],"")</f>
        <v/>
      </c>
      <c r="CX26" s="42" t="str">
        <f>IF(BANCO10[[#This Row],[SOLUÇÃO]]=CX$1,BANCO10[[#This Row],[STATUS DA ETAPA]],"")</f>
        <v/>
      </c>
      <c r="CY26" s="42" t="str">
        <f>IF(BANCO10[[#This Row],[SOLUÇÃO]]=CY$1,BANCO10[[#This Row],[STATUS DA ETAPA]],"")</f>
        <v/>
      </c>
      <c r="CZ26" s="42" t="str">
        <f>IF(BANCO10[[#This Row],[SOLUÇÃO]]=CZ$1,BANCO10[[#This Row],[STATUS DA ETAPA]],"")</f>
        <v/>
      </c>
      <c r="DA26" s="42" t="str">
        <f>IF(BANCO10[[#This Row],[SOLUÇÃO]]=DA$1,BANCO10[[#This Row],[STATUS DA ETAPA]],"")</f>
        <v/>
      </c>
      <c r="DB26" s="42" t="str">
        <f>IF(BANCO10[[#This Row],[SOLUÇÃO]]=DB$1,BANCO10[[#This Row],[STATUS DA ETAPA]],"")</f>
        <v/>
      </c>
      <c r="DC26" s="42" t="str">
        <f>IF(BANCO10[[#This Row],[SOLUÇÃO]]=DC$1,BANCO10[[#This Row],[STATUS DA ETAPA]],"")</f>
        <v/>
      </c>
      <c r="DD26" s="42" t="str">
        <f>IF(BANCO10[[#This Row],[SOLUÇÃO]]=DD$1,BANCO10[[#This Row],[STATUS DA ETAPA]],"")</f>
        <v/>
      </c>
      <c r="DE26" s="42" t="str">
        <f>IF(BANCO10[[#This Row],[SOLUÇÃO]]=DE$1,BANCO10[[#This Row],[STATUS DA ETAPA]],"")</f>
        <v/>
      </c>
      <c r="DF26" s="42" t="str">
        <f>IF(BANCO10[[#This Row],[SOLUÇÃO]]=DF$1,BANCO10[[#This Row],[STATUS DA ETAPA]],"")</f>
        <v/>
      </c>
      <c r="DG26" s="42" t="str">
        <f>IF(BANCO10[[#This Row],[SOLUÇÃO]]=DG$1,BANCO10[[#This Row],[STATUS DA ETAPA]],"")</f>
        <v/>
      </c>
      <c r="DH26" s="42" t="str">
        <f>IF(BANCO10[[#This Row],[SOLUÇÃO]]=DH$1,BANCO10[[#This Row],[STATUS DA ETAPA]],"")</f>
        <v/>
      </c>
      <c r="DI26" s="42" t="str">
        <f>IF(BANCO10[[#This Row],[SOLUÇÃO]]=DI$1,BANCO10[[#This Row],[STATUS DA ETAPA]],"")</f>
        <v/>
      </c>
      <c r="DJ26" s="42" t="str">
        <f>IF(BANCO10[[#This Row],[SOLUÇÃO]]=DJ$1,BANCO10[[#This Row],[STATUS DA ETAPA]],"")</f>
        <v/>
      </c>
      <c r="DK26" s="42" t="str">
        <f>IF(BANCO10[[#This Row],[SOLUÇÃO]]=DK$1,BANCO10[[#This Row],[STATUS DA ETAPA]],"")</f>
        <v/>
      </c>
      <c r="DL26" s="42" t="str">
        <f>IF(BANCO10[[#This Row],[SOLUÇÃO]]=DL$1,BANCO10[[#This Row],[STATUS DA ETAPA]],"")</f>
        <v/>
      </c>
      <c r="DM26" s="42" t="str">
        <f>IF(BANCO10[[#This Row],[SOLUÇÃO]]=DM$1,BANCO10[[#This Row],[STATUS DA ETAPA]],"")</f>
        <v/>
      </c>
      <c r="DN26" s="63" t="e">
        <f>VLOOKUP(CL28,'[1]SAP TEC'!AC:AD,2,0)</f>
        <v>#N/A</v>
      </c>
    </row>
    <row r="27" spans="1:339" s="65" customFormat="1" x14ac:dyDescent="0.35">
      <c r="A27" s="38" t="s">
        <v>118</v>
      </c>
      <c r="B27" s="39" t="s">
        <v>131</v>
      </c>
      <c r="C27" s="40" t="str">
        <f>IFERROR(VLOOKUP(BANCO10[[#This Row],[EMPRESA]],[1]!DADOS[#Data],2,FALSE),"")</f>
        <v>00.447.064/0001-35</v>
      </c>
      <c r="D27" s="40" t="s">
        <v>238</v>
      </c>
      <c r="E27" s="42" t="str">
        <f>IFERROR(VLOOKUP(BANCO10[[#This Row],[EMPRESA]],[1]!DADOS[#Data],5,FALSE),"")</f>
        <v>ME</v>
      </c>
      <c r="F27" s="40" t="str">
        <f>IFERROR(IF(VLOOKUP(BANCO10[[#This Row],[EMPRESA]],[1]!DADOS[#Data],6,0)="","",(VLOOKUP(BANCO10[[#This Row],[EMPRESA]],[1]!DADOS[#Data],6,0))),"")</f>
        <v>CAPITAL NORTE</v>
      </c>
      <c r="G27" t="s">
        <v>239</v>
      </c>
      <c r="H27" s="43" t="s">
        <v>7</v>
      </c>
      <c r="I27" s="43" t="s">
        <v>122</v>
      </c>
      <c r="J27" s="43" t="s">
        <v>123</v>
      </c>
      <c r="K27" s="44" t="s">
        <v>123</v>
      </c>
      <c r="L27" s="44" t="s">
        <v>123</v>
      </c>
      <c r="M27" s="44" t="s">
        <v>137</v>
      </c>
      <c r="N27" s="44" t="s">
        <v>123</v>
      </c>
      <c r="O27" s="42" t="s">
        <v>96</v>
      </c>
      <c r="P27" s="42">
        <v>76</v>
      </c>
      <c r="Q27" s="39"/>
      <c r="R27" s="45" t="s">
        <v>123</v>
      </c>
      <c r="S27" s="45"/>
      <c r="T27" s="45" t="s">
        <v>123</v>
      </c>
      <c r="U27" s="45"/>
      <c r="V27" s="45" t="s">
        <v>123</v>
      </c>
      <c r="W27" s="45"/>
      <c r="X27" s="45" t="s">
        <v>123</v>
      </c>
      <c r="Y27" s="45"/>
      <c r="Z27" s="46" t="s">
        <v>126</v>
      </c>
      <c r="AA27" s="47"/>
      <c r="AB27" s="46" t="s">
        <v>126</v>
      </c>
      <c r="AC27" s="48"/>
      <c r="AD27" s="46" t="s">
        <v>126</v>
      </c>
      <c r="AE27" s="48"/>
      <c r="AF27" s="45"/>
      <c r="AG27" s="45"/>
      <c r="AH27" s="45"/>
      <c r="AI27" s="45"/>
      <c r="AJ27" s="45" t="s">
        <v>123</v>
      </c>
      <c r="AK27" s="45"/>
      <c r="AL27" s="45"/>
      <c r="AM27" s="45"/>
      <c r="AN27" s="45"/>
      <c r="AO27" s="45"/>
      <c r="AP27" s="45"/>
      <c r="AQ27" s="45"/>
      <c r="AR27" s="45"/>
      <c r="AS27" s="45"/>
      <c r="AT27" s="49">
        <v>45963</v>
      </c>
      <c r="AU27" s="50">
        <v>45963</v>
      </c>
      <c r="AV27" s="66" t="s">
        <v>123</v>
      </c>
      <c r="AW27" s="66" t="s">
        <v>123</v>
      </c>
      <c r="AX27" s="51" t="s">
        <v>49</v>
      </c>
      <c r="AY27" s="52" t="s">
        <v>123</v>
      </c>
      <c r="AZ27" s="53">
        <v>0</v>
      </c>
      <c r="BA27" s="52" t="s">
        <v>123</v>
      </c>
      <c r="BB27" s="81" t="s">
        <v>123</v>
      </c>
      <c r="BC27" s="52" t="s">
        <v>123</v>
      </c>
      <c r="BD27" s="52" t="s">
        <v>123</v>
      </c>
      <c r="BE27" s="55" t="s">
        <v>123</v>
      </c>
      <c r="BF27" s="55" t="s">
        <v>123</v>
      </c>
      <c r="BG27" s="55" t="s">
        <v>123</v>
      </c>
      <c r="BH27" s="55" t="s">
        <v>123</v>
      </c>
      <c r="BI27" s="68" t="s">
        <v>123</v>
      </c>
      <c r="BJ27" s="57"/>
      <c r="BK27" s="58" t="s">
        <v>123</v>
      </c>
      <c r="BL27" s="59"/>
      <c r="BM27" s="58" t="s">
        <v>123</v>
      </c>
      <c r="BN27" s="59"/>
      <c r="BO27" s="58" t="s">
        <v>123</v>
      </c>
      <c r="BP27" s="59"/>
      <c r="BQ27" s="58" t="s">
        <v>123</v>
      </c>
      <c r="BR27" s="59"/>
      <c r="BS27" s="69"/>
      <c r="BT27" s="38"/>
      <c r="BU27" s="61"/>
      <c r="BV27" s="61"/>
      <c r="BW27" s="61"/>
      <c r="BX27" s="61"/>
      <c r="BY27" s="61"/>
      <c r="BZ27" s="61"/>
      <c r="CA27" s="61"/>
      <c r="CB27" s="61"/>
      <c r="CC27" s="61"/>
      <c r="CD27" s="61"/>
      <c r="CE27" s="61"/>
      <c r="CF27" s="61"/>
      <c r="CG27" s="61"/>
      <c r="CH27" s="63">
        <f>YEAR(BANCO10[[#This Row],[DATA INÍCIO]])</f>
        <v>2025</v>
      </c>
      <c r="CI27" s="63">
        <f>MONTH(BANCO10[[#This Row],[DATA INÍCIO]])</f>
        <v>11</v>
      </c>
      <c r="CJ27" s="71" t="str">
        <f t="shared" si="0"/>
        <v>AGT INDUSTRIA E COMERCIO LTDA00.447.064/0001-35</v>
      </c>
      <c r="CK27" s="63"/>
      <c r="CL27" s="63"/>
      <c r="CM27" s="42" t="str">
        <f>IF(BANCO10[[#This Row],[SOLUÇÃO]]=CM$1,BANCO10[[#This Row],[STATUS DA ETAPA]],"")</f>
        <v/>
      </c>
      <c r="CN27" s="42" t="str">
        <f>IF(BANCO10[[#This Row],[SOLUÇÃO]]=CN$1,BANCO10[[#This Row],[STATUS DA ETAPA]],"")</f>
        <v/>
      </c>
      <c r="CO27" s="42" t="str">
        <f>IF(BANCO10[[#This Row],[SOLUÇÃO]]=CO$1,BANCO10[[#This Row],[STATUS DA ETAPA]],"")</f>
        <v/>
      </c>
      <c r="CP27" s="42" t="str">
        <f>IF(BANCO10[[#This Row],[SOLUÇÃO]]=CP$1,BANCO10[[#This Row],[STATUS DA ETAPA]],"")</f>
        <v/>
      </c>
      <c r="CQ27" s="42" t="str">
        <f>IF(BANCO10[[#This Row],[SOLUÇÃO]]=CQ$1,BANCO10[[#This Row],[STATUS DA ETAPA]],"")</f>
        <v/>
      </c>
      <c r="CR27" s="42" t="str">
        <f>IF(BANCO10[[#This Row],[SOLUÇÃO]]=CR$1,BANCO10[[#This Row],[STATUS DA ETAPA]],"")</f>
        <v/>
      </c>
      <c r="CS27" s="42" t="str">
        <f>IF(BANCO10[[#This Row],[SOLUÇÃO]]=CS$1,BANCO10[[#This Row],[STATUS DA ETAPA]],"")</f>
        <v>CANCELADO</v>
      </c>
      <c r="CT27" s="42" t="str">
        <f>IF(BANCO10[[#This Row],[SOLUÇÃO]]=CT$1,BANCO10[[#This Row],[STATUS DA ETAPA]],"")</f>
        <v/>
      </c>
      <c r="CU27" s="42" t="str">
        <f>IF(BANCO10[[#This Row],[SOLUÇÃO]]=CU$1,BANCO10[[#This Row],[STATUS DA ETAPA]],"")</f>
        <v/>
      </c>
      <c r="CV27" s="42" t="str">
        <f>IF(BANCO10[[#This Row],[SOLUÇÃO]]=CV$1,BANCO10[[#This Row],[STATUS DA ETAPA]],"")</f>
        <v/>
      </c>
      <c r="CW27" s="42" t="str">
        <f>IF(BANCO10[[#This Row],[SOLUÇÃO]]=CW$1,BANCO10[[#This Row],[STATUS DA ETAPA]],"")</f>
        <v/>
      </c>
      <c r="CX27" s="42" t="str">
        <f>IF(BANCO10[[#This Row],[SOLUÇÃO]]=CX$1,BANCO10[[#This Row],[STATUS DA ETAPA]],"")</f>
        <v/>
      </c>
      <c r="CY27" s="42" t="str">
        <f>IF(BANCO10[[#This Row],[SOLUÇÃO]]=CY$1,BANCO10[[#This Row],[STATUS DA ETAPA]],"")</f>
        <v/>
      </c>
      <c r="CZ27" s="42" t="str">
        <f>IF(BANCO10[[#This Row],[SOLUÇÃO]]=CZ$1,BANCO10[[#This Row],[STATUS DA ETAPA]],"")</f>
        <v/>
      </c>
      <c r="DA27" s="42" t="str">
        <f>IF(BANCO10[[#This Row],[SOLUÇÃO]]=DA$1,BANCO10[[#This Row],[STATUS DA ETAPA]],"")</f>
        <v/>
      </c>
      <c r="DB27" s="42" t="str">
        <f>IF(BANCO10[[#This Row],[SOLUÇÃO]]=DB$1,BANCO10[[#This Row],[STATUS DA ETAPA]],"")</f>
        <v/>
      </c>
      <c r="DC27" s="42" t="str">
        <f>IF(BANCO10[[#This Row],[SOLUÇÃO]]=DC$1,BANCO10[[#This Row],[STATUS DA ETAPA]],"")</f>
        <v/>
      </c>
      <c r="DD27" s="42" t="str">
        <f>IF(BANCO10[[#This Row],[SOLUÇÃO]]=DD$1,BANCO10[[#This Row],[STATUS DA ETAPA]],"")</f>
        <v/>
      </c>
      <c r="DE27" s="42" t="str">
        <f>IF(BANCO10[[#This Row],[SOLUÇÃO]]=DE$1,BANCO10[[#This Row],[STATUS DA ETAPA]],"")</f>
        <v/>
      </c>
      <c r="DF27" s="42" t="str">
        <f>IF(BANCO10[[#This Row],[SOLUÇÃO]]=DF$1,BANCO10[[#This Row],[STATUS DA ETAPA]],"")</f>
        <v/>
      </c>
      <c r="DG27" s="42" t="str">
        <f>IF(BANCO10[[#This Row],[SOLUÇÃO]]=DG$1,BANCO10[[#This Row],[STATUS DA ETAPA]],"")</f>
        <v/>
      </c>
      <c r="DH27" s="42" t="str">
        <f>IF(BANCO10[[#This Row],[SOLUÇÃO]]=DH$1,BANCO10[[#This Row],[STATUS DA ETAPA]],"")</f>
        <v/>
      </c>
      <c r="DI27" s="42" t="str">
        <f>IF(BANCO10[[#This Row],[SOLUÇÃO]]=DI$1,BANCO10[[#This Row],[STATUS DA ETAPA]],"")</f>
        <v/>
      </c>
      <c r="DJ27" s="42" t="str">
        <f>IF(BANCO10[[#This Row],[SOLUÇÃO]]=DJ$1,BANCO10[[#This Row],[STATUS DA ETAPA]],"")</f>
        <v/>
      </c>
      <c r="DK27" s="42" t="str">
        <f>IF(BANCO10[[#This Row],[SOLUÇÃO]]=DK$1,BANCO10[[#This Row],[STATUS DA ETAPA]],"")</f>
        <v/>
      </c>
      <c r="DL27" s="42" t="str">
        <f>IF(BANCO10[[#This Row],[SOLUÇÃO]]=DL$1,BANCO10[[#This Row],[STATUS DA ETAPA]],"")</f>
        <v/>
      </c>
      <c r="DM27" s="42" t="str">
        <f>IF(BANCO10[[#This Row],[SOLUÇÃO]]=DM$1,BANCO10[[#This Row],[STATUS DA ETAPA]],"")</f>
        <v/>
      </c>
      <c r="DN27" s="63" t="e">
        <f>VLOOKUP(CL29,'[1]SAP TEC'!AC:AD,2,0)</f>
        <v>#N/A</v>
      </c>
    </row>
    <row r="28" spans="1:339" s="65" customFormat="1" ht="12" x14ac:dyDescent="0.25">
      <c r="A28" s="38" t="s">
        <v>118</v>
      </c>
      <c r="B28" s="39" t="s">
        <v>131</v>
      </c>
      <c r="C28" s="40" t="str">
        <f>IFERROR(VLOOKUP(BANCO10[[#This Row],[EMPRESA]],[1]!DADOS[#Data],2,FALSE),"")</f>
        <v xml:space="preserve"> 08.288.444/0001-86 </v>
      </c>
      <c r="D28" s="83" t="s">
        <v>240</v>
      </c>
      <c r="E28" s="42" t="str">
        <f>IFERROR(VLOOKUP(BANCO10[[#This Row],[EMPRESA]],[1]!DADOS[#Data],5,FALSE),"")</f>
        <v>EPP</v>
      </c>
      <c r="F28" s="40" t="str">
        <f>IFERROR(IF(VLOOKUP(BANCO10[[#This Row],[EMPRESA]],[1]!DADOS[#Data],6,0)="","",(VLOOKUP(BANCO10[[#This Row],[EMPRESA]],[1]!DADOS[#Data],6,0))),"")</f>
        <v>CAPITAL OESTE</v>
      </c>
      <c r="G28" s="40" t="str">
        <f>IFERROR(IF(VLOOKUP(BANCO10[[#This Row],[EMPRESA]],[1]!DADOS[#Data],4)="","",(VLOOKUP($D28,[1]!DADOS[#Data],4,0))),"")</f>
        <v/>
      </c>
      <c r="H28" s="43" t="s">
        <v>121</v>
      </c>
      <c r="I28" s="43" t="s">
        <v>145</v>
      </c>
      <c r="J28" s="43" t="s">
        <v>123</v>
      </c>
      <c r="K28" s="44" t="s">
        <v>241</v>
      </c>
      <c r="L28" s="44" t="s">
        <v>123</v>
      </c>
      <c r="M28" s="44" t="s">
        <v>137</v>
      </c>
      <c r="N28" s="44" t="s">
        <v>123</v>
      </c>
      <c r="O28" s="42" t="s">
        <v>90</v>
      </c>
      <c r="P28" s="42">
        <v>4</v>
      </c>
      <c r="Q28" s="39"/>
      <c r="R28" s="45" t="s">
        <v>123</v>
      </c>
      <c r="S28" s="45"/>
      <c r="T28" s="45" t="s">
        <v>123</v>
      </c>
      <c r="U28" s="45"/>
      <c r="V28" s="45" t="s">
        <v>123</v>
      </c>
      <c r="W28" s="45"/>
      <c r="X28" s="45" t="s">
        <v>123</v>
      </c>
      <c r="Y28" s="45"/>
      <c r="Z28" s="46" t="s">
        <v>123</v>
      </c>
      <c r="AA28" s="47"/>
      <c r="AB28" s="46" t="s">
        <v>123</v>
      </c>
      <c r="AC28" s="48"/>
      <c r="AD28" s="46" t="s">
        <v>123</v>
      </c>
      <c r="AE28" s="48"/>
      <c r="AF28" s="45" t="s">
        <v>123</v>
      </c>
      <c r="AG28" s="45"/>
      <c r="AH28" s="45" t="s">
        <v>126</v>
      </c>
      <c r="AI28" s="45"/>
      <c r="AJ28" s="45" t="s">
        <v>123</v>
      </c>
      <c r="AK28" s="45"/>
      <c r="AL28" s="45" t="s">
        <v>123</v>
      </c>
      <c r="AM28" s="45"/>
      <c r="AN28" s="45" t="s">
        <v>123</v>
      </c>
      <c r="AO28" s="45"/>
      <c r="AP28" s="45" t="s">
        <v>123</v>
      </c>
      <c r="AQ28" s="45"/>
      <c r="AR28" s="45" t="s">
        <v>123</v>
      </c>
      <c r="AS28" s="45"/>
      <c r="AT28" s="49">
        <v>45963</v>
      </c>
      <c r="AU28" s="50">
        <v>45963</v>
      </c>
      <c r="AV28" s="66" t="s">
        <v>123</v>
      </c>
      <c r="AW28" s="66" t="s">
        <v>123</v>
      </c>
      <c r="AX28" s="51" t="s">
        <v>49</v>
      </c>
      <c r="AY28" s="52" t="s">
        <v>123</v>
      </c>
      <c r="AZ28" s="53">
        <v>0</v>
      </c>
      <c r="BA28" s="52" t="s">
        <v>123</v>
      </c>
      <c r="BB28" s="81" t="s">
        <v>123</v>
      </c>
      <c r="BC28" s="52" t="s">
        <v>123</v>
      </c>
      <c r="BD28" s="52" t="s">
        <v>123</v>
      </c>
      <c r="BE28" s="55" t="s">
        <v>123</v>
      </c>
      <c r="BF28" s="55" t="s">
        <v>123</v>
      </c>
      <c r="BG28" s="55" t="s">
        <v>123</v>
      </c>
      <c r="BH28" s="55" t="s">
        <v>123</v>
      </c>
      <c r="BI28" s="56" t="s">
        <v>123</v>
      </c>
      <c r="BJ28" s="48"/>
      <c r="BK28" s="58" t="s">
        <v>123</v>
      </c>
      <c r="BL28" s="59"/>
      <c r="BM28" s="58" t="s">
        <v>123</v>
      </c>
      <c r="BN28" s="59"/>
      <c r="BO28" s="58" t="s">
        <v>126</v>
      </c>
      <c r="BP28" s="59"/>
      <c r="BQ28" s="58" t="s">
        <v>126</v>
      </c>
      <c r="BR28" s="59"/>
      <c r="BS28" s="69"/>
      <c r="BT28" s="38"/>
      <c r="BU28" s="61"/>
      <c r="BV28" s="61"/>
      <c r="BW28" s="61"/>
      <c r="BX28" s="61"/>
      <c r="BY28" s="61"/>
      <c r="BZ28" s="61"/>
      <c r="CA28" s="61"/>
      <c r="CB28" s="61"/>
      <c r="CC28" s="61"/>
      <c r="CD28" s="61"/>
      <c r="CE28" s="61"/>
      <c r="CF28" s="61"/>
      <c r="CG28" s="61"/>
      <c r="CH28" s="63">
        <f>YEAR(BANCO10[[#This Row],[DATA INÍCIO]])</f>
        <v>2025</v>
      </c>
      <c r="CI28" s="63">
        <f>MONTH(BANCO10[[#This Row],[DATA INÍCIO]])</f>
        <v>11</v>
      </c>
      <c r="CJ28" s="71" t="str">
        <f t="shared" si="0"/>
        <v xml:space="preserve">AJM COMUNICACAO VISUAL LTDA 08.288.444/0001-86 </v>
      </c>
      <c r="CK28" s="63"/>
      <c r="CL28" s="63"/>
      <c r="CM28" s="42" t="str">
        <f>IF(BANCO10[[#This Row],[SOLUÇÃO]]=CM$1,BANCO10[[#This Row],[STATUS DA ETAPA]],"")</f>
        <v>CONCLUÍDO</v>
      </c>
      <c r="CN28" s="42" t="str">
        <f>IF(BANCO10[[#This Row],[SOLUÇÃO]]=CN$1,BANCO10[[#This Row],[STATUS DA ETAPA]],"")</f>
        <v/>
      </c>
      <c r="CO28" s="42" t="str">
        <f>IF(BANCO10[[#This Row],[SOLUÇÃO]]=CO$1,BANCO10[[#This Row],[STATUS DA ETAPA]],"")</f>
        <v/>
      </c>
      <c r="CP28" s="42" t="str">
        <f>IF(BANCO10[[#This Row],[SOLUÇÃO]]=CP$1,BANCO10[[#This Row],[STATUS DA ETAPA]],"")</f>
        <v/>
      </c>
      <c r="CQ28" s="42" t="str">
        <f>IF(BANCO10[[#This Row],[SOLUÇÃO]]=CQ$1,BANCO10[[#This Row],[STATUS DA ETAPA]],"")</f>
        <v/>
      </c>
      <c r="CR28" s="42" t="str">
        <f>IF(BANCO10[[#This Row],[SOLUÇÃO]]=CR$1,BANCO10[[#This Row],[STATUS DA ETAPA]],"")</f>
        <v/>
      </c>
      <c r="CS28" s="42" t="str">
        <f>IF(BANCO10[[#This Row],[SOLUÇÃO]]=CS$1,BANCO10[[#This Row],[STATUS DA ETAPA]],"")</f>
        <v/>
      </c>
      <c r="CT28" s="42" t="str">
        <f>IF(BANCO10[[#This Row],[SOLUÇÃO]]=CT$1,BANCO10[[#This Row],[STATUS DA ETAPA]],"")</f>
        <v/>
      </c>
      <c r="CU28" s="42" t="str">
        <f>IF(BANCO10[[#This Row],[SOLUÇÃO]]=CU$1,BANCO10[[#This Row],[STATUS DA ETAPA]],"")</f>
        <v/>
      </c>
      <c r="CV28" s="42" t="str">
        <f>IF(BANCO10[[#This Row],[SOLUÇÃO]]=CV$1,BANCO10[[#This Row],[STATUS DA ETAPA]],"")</f>
        <v/>
      </c>
      <c r="CW28" s="42" t="str">
        <f>IF(BANCO10[[#This Row],[SOLUÇÃO]]=CW$1,BANCO10[[#This Row],[STATUS DA ETAPA]],"")</f>
        <v/>
      </c>
      <c r="CX28" s="42" t="str">
        <f>IF(BANCO10[[#This Row],[SOLUÇÃO]]=CX$1,BANCO10[[#This Row],[STATUS DA ETAPA]],"")</f>
        <v/>
      </c>
      <c r="CY28" s="42" t="str">
        <f>IF(BANCO10[[#This Row],[SOLUÇÃO]]=CY$1,BANCO10[[#This Row],[STATUS DA ETAPA]],"")</f>
        <v/>
      </c>
      <c r="CZ28" s="42" t="str">
        <f>IF(BANCO10[[#This Row],[SOLUÇÃO]]=CZ$1,BANCO10[[#This Row],[STATUS DA ETAPA]],"")</f>
        <v/>
      </c>
      <c r="DA28" s="42" t="str">
        <f>IF(BANCO10[[#This Row],[SOLUÇÃO]]=DA$1,BANCO10[[#This Row],[STATUS DA ETAPA]],"")</f>
        <v/>
      </c>
      <c r="DB28" s="42" t="str">
        <f>IF(BANCO10[[#This Row],[SOLUÇÃO]]=DB$1,BANCO10[[#This Row],[STATUS DA ETAPA]],"")</f>
        <v/>
      </c>
      <c r="DC28" s="42" t="str">
        <f>IF(BANCO10[[#This Row],[SOLUÇÃO]]=DC$1,BANCO10[[#This Row],[STATUS DA ETAPA]],"")</f>
        <v/>
      </c>
      <c r="DD28" s="42" t="str">
        <f>IF(BANCO10[[#This Row],[SOLUÇÃO]]=DD$1,BANCO10[[#This Row],[STATUS DA ETAPA]],"")</f>
        <v/>
      </c>
      <c r="DE28" s="42" t="str">
        <f>IF(BANCO10[[#This Row],[SOLUÇÃO]]=DE$1,BANCO10[[#This Row],[STATUS DA ETAPA]],"")</f>
        <v/>
      </c>
      <c r="DF28" s="42" t="str">
        <f>IF(BANCO10[[#This Row],[SOLUÇÃO]]=DF$1,BANCO10[[#This Row],[STATUS DA ETAPA]],"")</f>
        <v/>
      </c>
      <c r="DG28" s="42" t="str">
        <f>IF(BANCO10[[#This Row],[SOLUÇÃO]]=DG$1,BANCO10[[#This Row],[STATUS DA ETAPA]],"")</f>
        <v/>
      </c>
      <c r="DH28" s="42" t="str">
        <f>IF(BANCO10[[#This Row],[SOLUÇÃO]]=DH$1,BANCO10[[#This Row],[STATUS DA ETAPA]],"")</f>
        <v/>
      </c>
      <c r="DI28" s="42" t="str">
        <f>IF(BANCO10[[#This Row],[SOLUÇÃO]]=DI$1,BANCO10[[#This Row],[STATUS DA ETAPA]],"")</f>
        <v/>
      </c>
      <c r="DJ28" s="42" t="str">
        <f>IF(BANCO10[[#This Row],[SOLUÇÃO]]=DJ$1,BANCO10[[#This Row],[STATUS DA ETAPA]],"")</f>
        <v/>
      </c>
      <c r="DK28" s="42" t="str">
        <f>IF(BANCO10[[#This Row],[SOLUÇÃO]]=DK$1,BANCO10[[#This Row],[STATUS DA ETAPA]],"")</f>
        <v/>
      </c>
      <c r="DL28" s="42" t="str">
        <f>IF(BANCO10[[#This Row],[SOLUÇÃO]]=DL$1,BANCO10[[#This Row],[STATUS DA ETAPA]],"")</f>
        <v/>
      </c>
      <c r="DM28" s="42" t="str">
        <f>IF(BANCO10[[#This Row],[SOLUÇÃO]]=DM$1,BANCO10[[#This Row],[STATUS DA ETAPA]],"")</f>
        <v/>
      </c>
      <c r="DN28" s="63" t="e">
        <f>VLOOKUP(#REF!,'[1]SAP TEC'!AC:AD,2,0)</f>
        <v>#REF!</v>
      </c>
    </row>
    <row r="29" spans="1:339" s="65" customFormat="1" ht="12" x14ac:dyDescent="0.25">
      <c r="A29" s="38" t="s">
        <v>118</v>
      </c>
      <c r="B29" s="39" t="s">
        <v>131</v>
      </c>
      <c r="C29" s="40" t="str">
        <f>IFERROR(VLOOKUP(BANCO10[[#This Row],[EMPRESA]],[1]!DADOS[#Data],2,FALSE),"")</f>
        <v>12.107.955/0001-21</v>
      </c>
      <c r="D29" s="40" t="s">
        <v>242</v>
      </c>
      <c r="E29" s="42" t="str">
        <f>IFERROR(VLOOKUP(BANCO10[[#This Row],[EMPRESA]],[1]!DADOS[#Data],5,FALSE),"")</f>
        <v>ME</v>
      </c>
      <c r="F29" s="40" t="str">
        <f>IFERROR(IF(VLOOKUP(BANCO10[[#This Row],[EMPRESA]],[1]!DADOS[#Data],6,0)="","",(VLOOKUP(BANCO10[[#This Row],[EMPRESA]],[1]!DADOS[#Data],6,0))),"")</f>
        <v>CAPITAL LESTE 1</v>
      </c>
      <c r="G29" s="40" t="str">
        <f>IFERROR(IF(VLOOKUP(BANCO10[[#This Row],[EMPRESA]],[1]!DADOS[#Data],4)="","",(VLOOKUP($D29,[1]!DADOS[#Data],4,0))),"")</f>
        <v/>
      </c>
      <c r="H29" s="43" t="s">
        <v>7</v>
      </c>
      <c r="I29" s="43" t="s">
        <v>122</v>
      </c>
      <c r="J29" s="43" t="s">
        <v>123</v>
      </c>
      <c r="K29" s="44" t="s">
        <v>123</v>
      </c>
      <c r="L29" s="44" t="s">
        <v>123</v>
      </c>
      <c r="M29" s="44" t="s">
        <v>137</v>
      </c>
      <c r="N29" s="44" t="s">
        <v>123</v>
      </c>
      <c r="O29" s="42" t="s">
        <v>96</v>
      </c>
      <c r="P29" s="42">
        <v>76</v>
      </c>
      <c r="Q29" s="39"/>
      <c r="R29" s="45" t="s">
        <v>123</v>
      </c>
      <c r="S29" s="45"/>
      <c r="T29" s="45" t="s">
        <v>123</v>
      </c>
      <c r="U29" s="45"/>
      <c r="V29" s="45" t="s">
        <v>123</v>
      </c>
      <c r="W29" s="45"/>
      <c r="X29" s="45" t="s">
        <v>123</v>
      </c>
      <c r="Y29" s="45"/>
      <c r="Z29" s="46" t="s">
        <v>123</v>
      </c>
      <c r="AA29" s="47"/>
      <c r="AB29" s="46" t="s">
        <v>126</v>
      </c>
      <c r="AC29" s="48"/>
      <c r="AD29" s="46" t="s">
        <v>126</v>
      </c>
      <c r="AE29" s="48"/>
      <c r="AF29" s="45"/>
      <c r="AG29" s="45"/>
      <c r="AH29" s="45" t="s">
        <v>27</v>
      </c>
      <c r="AI29" s="45">
        <v>45701</v>
      </c>
      <c r="AJ29" s="45" t="s">
        <v>123</v>
      </c>
      <c r="AK29" s="45"/>
      <c r="AL29" s="45"/>
      <c r="AM29" s="45"/>
      <c r="AN29" s="45"/>
      <c r="AO29" s="45"/>
      <c r="AP29" s="45"/>
      <c r="AQ29" s="45"/>
      <c r="AR29" s="45"/>
      <c r="AS29" s="45"/>
      <c r="AT29" s="49">
        <v>45963</v>
      </c>
      <c r="AU29" s="50">
        <v>45963</v>
      </c>
      <c r="AV29" s="66" t="s">
        <v>123</v>
      </c>
      <c r="AW29" s="66" t="s">
        <v>123</v>
      </c>
      <c r="AX29" s="51" t="s">
        <v>49</v>
      </c>
      <c r="AY29" s="52" t="s">
        <v>123</v>
      </c>
      <c r="AZ29" s="53">
        <v>0</v>
      </c>
      <c r="BA29" s="52" t="s">
        <v>123</v>
      </c>
      <c r="BB29" s="81" t="s">
        <v>123</v>
      </c>
      <c r="BC29" s="52" t="s">
        <v>123</v>
      </c>
      <c r="BD29" s="52" t="s">
        <v>123</v>
      </c>
      <c r="BE29" s="55" t="s">
        <v>123</v>
      </c>
      <c r="BF29" s="55" t="s">
        <v>123</v>
      </c>
      <c r="BG29" s="55" t="s">
        <v>123</v>
      </c>
      <c r="BH29" s="55" t="s">
        <v>123</v>
      </c>
      <c r="BI29" s="68" t="s">
        <v>123</v>
      </c>
      <c r="BJ29" s="57"/>
      <c r="BK29" s="58" t="s">
        <v>123</v>
      </c>
      <c r="BL29" s="59"/>
      <c r="BM29" s="58" t="s">
        <v>123</v>
      </c>
      <c r="BN29" s="59"/>
      <c r="BO29" s="58" t="s">
        <v>123</v>
      </c>
      <c r="BP29" s="59"/>
      <c r="BQ29" s="58" t="s">
        <v>123</v>
      </c>
      <c r="BR29" s="59"/>
      <c r="BS29" s="69"/>
      <c r="BT29" s="38"/>
      <c r="BU29" s="61"/>
      <c r="BV29" s="61"/>
      <c r="BW29" s="61"/>
      <c r="BX29" s="61"/>
      <c r="BY29" s="61"/>
      <c r="BZ29" s="61"/>
      <c r="CA29" s="61"/>
      <c r="CB29" s="61"/>
      <c r="CC29" s="61"/>
      <c r="CD29" s="61"/>
      <c r="CE29" s="61"/>
      <c r="CF29" s="61"/>
      <c r="CG29" s="61"/>
      <c r="CH29" s="63">
        <f>YEAR(BANCO10[[#This Row],[DATA INÍCIO]])</f>
        <v>2025</v>
      </c>
      <c r="CI29" s="63">
        <f>MONTH(BANCO10[[#This Row],[DATA INÍCIO]])</f>
        <v>11</v>
      </c>
      <c r="CJ29" s="71" t="str">
        <f t="shared" si="0"/>
        <v>ALONSIG INDUSTRIA, COMERCIO E MANUTENCAO DE ESQUADRIAS LTDA12.107.955/0001-21</v>
      </c>
      <c r="CK29" s="63"/>
      <c r="CL29" s="63"/>
      <c r="CM29" s="42" t="str">
        <f>IF(BANCO10[[#This Row],[SOLUÇÃO]]=CM$1,BANCO10[[#This Row],[STATUS DA ETAPA]],"")</f>
        <v/>
      </c>
      <c r="CN29" s="42" t="str">
        <f>IF(BANCO10[[#This Row],[SOLUÇÃO]]=CN$1,BANCO10[[#This Row],[STATUS DA ETAPA]],"")</f>
        <v/>
      </c>
      <c r="CO29" s="42" t="str">
        <f>IF(BANCO10[[#This Row],[SOLUÇÃO]]=CO$1,BANCO10[[#This Row],[STATUS DA ETAPA]],"")</f>
        <v/>
      </c>
      <c r="CP29" s="42" t="str">
        <f>IF(BANCO10[[#This Row],[SOLUÇÃO]]=CP$1,BANCO10[[#This Row],[STATUS DA ETAPA]],"")</f>
        <v/>
      </c>
      <c r="CQ29" s="42" t="str">
        <f>IF(BANCO10[[#This Row],[SOLUÇÃO]]=CQ$1,BANCO10[[#This Row],[STATUS DA ETAPA]],"")</f>
        <v/>
      </c>
      <c r="CR29" s="42" t="str">
        <f>IF(BANCO10[[#This Row],[SOLUÇÃO]]=CR$1,BANCO10[[#This Row],[STATUS DA ETAPA]],"")</f>
        <v/>
      </c>
      <c r="CS29" s="42" t="str">
        <f>IF(BANCO10[[#This Row],[SOLUÇÃO]]=CS$1,BANCO10[[#This Row],[STATUS DA ETAPA]],"")</f>
        <v>CANCELADO</v>
      </c>
      <c r="CT29" s="42" t="str">
        <f>IF(BANCO10[[#This Row],[SOLUÇÃO]]=CT$1,BANCO10[[#This Row],[STATUS DA ETAPA]],"")</f>
        <v/>
      </c>
      <c r="CU29" s="42" t="str">
        <f>IF(BANCO10[[#This Row],[SOLUÇÃO]]=CU$1,BANCO10[[#This Row],[STATUS DA ETAPA]],"")</f>
        <v/>
      </c>
      <c r="CV29" s="42" t="str">
        <f>IF(BANCO10[[#This Row],[SOLUÇÃO]]=CV$1,BANCO10[[#This Row],[STATUS DA ETAPA]],"")</f>
        <v/>
      </c>
      <c r="CW29" s="42" t="str">
        <f>IF(BANCO10[[#This Row],[SOLUÇÃO]]=CW$1,BANCO10[[#This Row],[STATUS DA ETAPA]],"")</f>
        <v/>
      </c>
      <c r="CX29" s="42" t="str">
        <f>IF(BANCO10[[#This Row],[SOLUÇÃO]]=CX$1,BANCO10[[#This Row],[STATUS DA ETAPA]],"")</f>
        <v/>
      </c>
      <c r="CY29" s="42" t="str">
        <f>IF(BANCO10[[#This Row],[SOLUÇÃO]]=CY$1,BANCO10[[#This Row],[STATUS DA ETAPA]],"")</f>
        <v/>
      </c>
      <c r="CZ29" s="42" t="str">
        <f>IF(BANCO10[[#This Row],[SOLUÇÃO]]=CZ$1,BANCO10[[#This Row],[STATUS DA ETAPA]],"")</f>
        <v/>
      </c>
      <c r="DA29" s="42" t="str">
        <f>IF(BANCO10[[#This Row],[SOLUÇÃO]]=DA$1,BANCO10[[#This Row],[STATUS DA ETAPA]],"")</f>
        <v/>
      </c>
      <c r="DB29" s="42" t="str">
        <f>IF(BANCO10[[#This Row],[SOLUÇÃO]]=DB$1,BANCO10[[#This Row],[STATUS DA ETAPA]],"")</f>
        <v/>
      </c>
      <c r="DC29" s="42" t="str">
        <f>IF(BANCO10[[#This Row],[SOLUÇÃO]]=DC$1,BANCO10[[#This Row],[STATUS DA ETAPA]],"")</f>
        <v/>
      </c>
      <c r="DD29" s="42" t="str">
        <f>IF(BANCO10[[#This Row],[SOLUÇÃO]]=DD$1,BANCO10[[#This Row],[STATUS DA ETAPA]],"")</f>
        <v/>
      </c>
      <c r="DE29" s="42" t="str">
        <f>IF(BANCO10[[#This Row],[SOLUÇÃO]]=DE$1,BANCO10[[#This Row],[STATUS DA ETAPA]],"")</f>
        <v/>
      </c>
      <c r="DF29" s="42" t="str">
        <f>IF(BANCO10[[#This Row],[SOLUÇÃO]]=DF$1,BANCO10[[#This Row],[STATUS DA ETAPA]],"")</f>
        <v/>
      </c>
      <c r="DG29" s="42" t="str">
        <f>IF(BANCO10[[#This Row],[SOLUÇÃO]]=DG$1,BANCO10[[#This Row],[STATUS DA ETAPA]],"")</f>
        <v/>
      </c>
      <c r="DH29" s="42" t="str">
        <f>IF(BANCO10[[#This Row],[SOLUÇÃO]]=DH$1,BANCO10[[#This Row],[STATUS DA ETAPA]],"")</f>
        <v/>
      </c>
      <c r="DI29" s="42" t="str">
        <f>IF(BANCO10[[#This Row],[SOLUÇÃO]]=DI$1,BANCO10[[#This Row],[STATUS DA ETAPA]],"")</f>
        <v/>
      </c>
      <c r="DJ29" s="42" t="str">
        <f>IF(BANCO10[[#This Row],[SOLUÇÃO]]=DJ$1,BANCO10[[#This Row],[STATUS DA ETAPA]],"")</f>
        <v/>
      </c>
      <c r="DK29" s="42" t="str">
        <f>IF(BANCO10[[#This Row],[SOLUÇÃO]]=DK$1,BANCO10[[#This Row],[STATUS DA ETAPA]],"")</f>
        <v/>
      </c>
      <c r="DL29" s="42" t="str">
        <f>IF(BANCO10[[#This Row],[SOLUÇÃO]]=DL$1,BANCO10[[#This Row],[STATUS DA ETAPA]],"")</f>
        <v/>
      </c>
      <c r="DM29" s="42" t="str">
        <f>IF(BANCO10[[#This Row],[SOLUÇÃO]]=DM$1,BANCO10[[#This Row],[STATUS DA ETAPA]],"")</f>
        <v/>
      </c>
      <c r="DN29" s="63" t="e">
        <f>VLOOKUP(CL30,'[1]SAP TEC'!AC:AD,2,0)</f>
        <v>#N/A</v>
      </c>
    </row>
    <row r="30" spans="1:339" s="65" customFormat="1" ht="12" x14ac:dyDescent="0.25">
      <c r="A30" s="38" t="s">
        <v>118</v>
      </c>
      <c r="B30" s="39" t="s">
        <v>119</v>
      </c>
      <c r="C30" s="40" t="str">
        <f>IFERROR(VLOOKUP(BANCO10[[#This Row],[EMPRESA]],[1]!DADOS[#Data],2,FALSE),"")</f>
        <v>08.961.316/0001-51</v>
      </c>
      <c r="D30" s="42" t="s">
        <v>243</v>
      </c>
      <c r="E30" s="42" t="str">
        <f>IFERROR(VLOOKUP(BANCO10[[#This Row],[EMPRESA]],[1]!DADOS[#Data],5,FALSE),"")</f>
        <v>ME</v>
      </c>
      <c r="F30" s="40" t="str">
        <f>IFERROR(IF(VLOOKUP(BANCO10[[#This Row],[EMPRESA]],[1]!DADOS[#Data],6,0)="","",(VLOOKUP(BANCO10[[#This Row],[EMPRESA]],[1]!DADOS[#Data],6,0))),"")</f>
        <v>CAPITAL LESTE 1</v>
      </c>
      <c r="G30" s="40"/>
      <c r="H30" s="43" t="s">
        <v>121</v>
      </c>
      <c r="I30" s="43" t="s">
        <v>145</v>
      </c>
      <c r="J30" s="43" t="s">
        <v>146</v>
      </c>
      <c r="K30" s="42" t="s">
        <v>244</v>
      </c>
      <c r="L30" s="44" t="s">
        <v>123</v>
      </c>
      <c r="M30" s="44">
        <v>103</v>
      </c>
      <c r="N30" s="44" t="s">
        <v>123</v>
      </c>
      <c r="O30" s="42" t="s">
        <v>90</v>
      </c>
      <c r="P30" s="42">
        <v>4</v>
      </c>
      <c r="Q30" s="42" t="s">
        <v>236</v>
      </c>
      <c r="R30" s="45" t="s">
        <v>123</v>
      </c>
      <c r="S30" s="45"/>
      <c r="T30" s="45" t="s">
        <v>123</v>
      </c>
      <c r="U30" s="45"/>
      <c r="V30" s="45" t="s">
        <v>123</v>
      </c>
      <c r="W30" s="45"/>
      <c r="X30" s="45" t="s">
        <v>123</v>
      </c>
      <c r="Y30" s="45"/>
      <c r="Z30" s="46" t="s">
        <v>123</v>
      </c>
      <c r="AA30" s="47"/>
      <c r="AB30" s="46" t="s">
        <v>123</v>
      </c>
      <c r="AC30" s="48"/>
      <c r="AD30" s="46" t="s">
        <v>123</v>
      </c>
      <c r="AE30" s="48"/>
      <c r="AF30" s="45" t="s">
        <v>27</v>
      </c>
      <c r="AG30" s="45">
        <v>45008</v>
      </c>
      <c r="AH30" s="45" t="s">
        <v>126</v>
      </c>
      <c r="AI30" s="45"/>
      <c r="AJ30" s="45" t="s">
        <v>123</v>
      </c>
      <c r="AK30" s="45"/>
      <c r="AL30" s="45" t="s">
        <v>123</v>
      </c>
      <c r="AM30" s="45"/>
      <c r="AN30" s="45" t="s">
        <v>123</v>
      </c>
      <c r="AO30" s="45"/>
      <c r="AP30" s="45" t="s">
        <v>123</v>
      </c>
      <c r="AQ30" s="45"/>
      <c r="AR30" s="45" t="s">
        <v>123</v>
      </c>
      <c r="AS30" s="45"/>
      <c r="AT30" s="49">
        <v>45007</v>
      </c>
      <c r="AU30" s="50">
        <v>45007</v>
      </c>
      <c r="AV30" s="51" t="s">
        <v>123</v>
      </c>
      <c r="AW30" s="51" t="s">
        <v>123</v>
      </c>
      <c r="AX30" s="73" t="s">
        <v>49</v>
      </c>
      <c r="AY30" s="52" t="s">
        <v>123</v>
      </c>
      <c r="AZ30" s="53">
        <v>0</v>
      </c>
      <c r="BA30" s="52" t="s">
        <v>123</v>
      </c>
      <c r="BB30" s="81" t="s">
        <v>123</v>
      </c>
      <c r="BC30" s="52" t="s">
        <v>123</v>
      </c>
      <c r="BD30" s="52" t="s">
        <v>123</v>
      </c>
      <c r="BE30" s="55" t="s">
        <v>123</v>
      </c>
      <c r="BF30" s="55" t="s">
        <v>123</v>
      </c>
      <c r="BG30" s="55" t="s">
        <v>123</v>
      </c>
      <c r="BH30" s="55" t="s">
        <v>123</v>
      </c>
      <c r="BI30" s="56" t="s">
        <v>123</v>
      </c>
      <c r="BJ30" s="48"/>
      <c r="BK30" s="58" t="s">
        <v>123</v>
      </c>
      <c r="BL30" s="59"/>
      <c r="BM30" s="58" t="s">
        <v>123</v>
      </c>
      <c r="BN30" s="59"/>
      <c r="BO30" s="74" t="s">
        <v>123</v>
      </c>
      <c r="BP30" s="75"/>
      <c r="BQ30" s="74" t="s">
        <v>123</v>
      </c>
      <c r="BR30" s="75"/>
      <c r="BS30" s="60"/>
      <c r="BT30" s="38" t="s">
        <v>232</v>
      </c>
      <c r="BU30" s="61" t="s">
        <v>129</v>
      </c>
      <c r="BV30" s="61" t="s">
        <v>129</v>
      </c>
      <c r="BW30" s="61" t="s">
        <v>150</v>
      </c>
      <c r="BX30" s="61" t="s">
        <v>245</v>
      </c>
      <c r="BY30" s="62" t="s">
        <v>170</v>
      </c>
      <c r="BZ30" s="61"/>
      <c r="CA30" s="61" t="s">
        <v>129</v>
      </c>
      <c r="CB30" s="61" t="s">
        <v>129</v>
      </c>
      <c r="CC30" s="61" t="s">
        <v>129</v>
      </c>
      <c r="CD30" s="61" t="s">
        <v>129</v>
      </c>
      <c r="CE30" s="61" t="s">
        <v>129</v>
      </c>
      <c r="CF30" s="61" t="s">
        <v>129</v>
      </c>
      <c r="CG30" s="61" t="s">
        <v>129</v>
      </c>
      <c r="CH30" s="63">
        <f>YEAR(BANCO10[[#This Row],[DATA INÍCIO]])</f>
        <v>2023</v>
      </c>
      <c r="CI30" s="63">
        <f>MONTH(BANCO10[[#This Row],[DATA INÍCIO]])</f>
        <v>3</v>
      </c>
      <c r="CJ30" s="64" t="str">
        <f t="shared" si="0"/>
        <v>ALUMAX BRASIL UTILIDADES DOMESTICAS LTDA08.961.316/0001-51</v>
      </c>
      <c r="CK30" s="63"/>
      <c r="CL30" s="42" t="s">
        <v>244</v>
      </c>
      <c r="CM30" s="42" t="str">
        <f>IF(BANCO10[[#This Row],[SOLUÇÃO]]=CM$1,BANCO10[[#This Row],[STATUS DA ETAPA]],"")</f>
        <v>CONCLUÍDO</v>
      </c>
      <c r="CN30" s="42" t="str">
        <f>IF(BANCO10[[#This Row],[SOLUÇÃO]]=CN$1,BANCO10[[#This Row],[STATUS DA ETAPA]],"")</f>
        <v/>
      </c>
      <c r="CO30" s="42" t="str">
        <f>IF(BANCO10[[#This Row],[SOLUÇÃO]]=CO$1,BANCO10[[#This Row],[STATUS DA ETAPA]],"")</f>
        <v/>
      </c>
      <c r="CP30" s="42" t="str">
        <f>IF(BANCO10[[#This Row],[SOLUÇÃO]]=CP$1,BANCO10[[#This Row],[STATUS DA ETAPA]],"")</f>
        <v/>
      </c>
      <c r="CQ30" s="42" t="str">
        <f>IF(BANCO10[[#This Row],[SOLUÇÃO]]=CQ$1,BANCO10[[#This Row],[STATUS DA ETAPA]],"")</f>
        <v/>
      </c>
      <c r="CR30" s="42" t="str">
        <f>IF(BANCO10[[#This Row],[SOLUÇÃO]]=CR$1,BANCO10[[#This Row],[STATUS DA ETAPA]],"")</f>
        <v/>
      </c>
      <c r="CS30" s="42" t="str">
        <f>IF(BANCO10[[#This Row],[SOLUÇÃO]]=CS$1,BANCO10[[#This Row],[STATUS DA ETAPA]],"")</f>
        <v/>
      </c>
      <c r="CT30" s="42" t="str">
        <f>IF(BANCO10[[#This Row],[SOLUÇÃO]]=CT$1,BANCO10[[#This Row],[STATUS DA ETAPA]],"")</f>
        <v/>
      </c>
      <c r="CU30" s="42" t="str">
        <f>IF(BANCO10[[#This Row],[SOLUÇÃO]]=CU$1,BANCO10[[#This Row],[STATUS DA ETAPA]],"")</f>
        <v/>
      </c>
      <c r="CV30" s="42" t="str">
        <f>IF(BANCO10[[#This Row],[SOLUÇÃO]]=CV$1,BANCO10[[#This Row],[STATUS DA ETAPA]],"")</f>
        <v/>
      </c>
      <c r="CW30" s="42" t="str">
        <f>IF(BANCO10[[#This Row],[SOLUÇÃO]]=CW$1,BANCO10[[#This Row],[STATUS DA ETAPA]],"")</f>
        <v/>
      </c>
      <c r="CX30" s="42" t="str">
        <f>IF(BANCO10[[#This Row],[SOLUÇÃO]]=CX$1,BANCO10[[#This Row],[STATUS DA ETAPA]],"")</f>
        <v/>
      </c>
      <c r="CY30" s="42" t="str">
        <f>IF(BANCO10[[#This Row],[SOLUÇÃO]]=CY$1,BANCO10[[#This Row],[STATUS DA ETAPA]],"")</f>
        <v/>
      </c>
      <c r="CZ30" s="42" t="str">
        <f>IF(BANCO10[[#This Row],[SOLUÇÃO]]=CZ$1,BANCO10[[#This Row],[STATUS DA ETAPA]],"")</f>
        <v/>
      </c>
      <c r="DA30" s="42" t="str">
        <f>IF(BANCO10[[#This Row],[SOLUÇÃO]]=DA$1,BANCO10[[#This Row],[STATUS DA ETAPA]],"")</f>
        <v/>
      </c>
      <c r="DB30" s="42" t="str">
        <f>IF(BANCO10[[#This Row],[SOLUÇÃO]]=DB$1,BANCO10[[#This Row],[STATUS DA ETAPA]],"")</f>
        <v/>
      </c>
      <c r="DC30" s="42" t="str">
        <f>IF(BANCO10[[#This Row],[SOLUÇÃO]]=DC$1,BANCO10[[#This Row],[STATUS DA ETAPA]],"")</f>
        <v/>
      </c>
      <c r="DD30" s="42" t="str">
        <f>IF(BANCO10[[#This Row],[SOLUÇÃO]]=DD$1,BANCO10[[#This Row],[STATUS DA ETAPA]],"")</f>
        <v/>
      </c>
      <c r="DE30" s="42" t="str">
        <f>IF(BANCO10[[#This Row],[SOLUÇÃO]]=DE$1,BANCO10[[#This Row],[STATUS DA ETAPA]],"")</f>
        <v/>
      </c>
      <c r="DF30" s="42" t="str">
        <f>IF(BANCO10[[#This Row],[SOLUÇÃO]]=DF$1,BANCO10[[#This Row],[STATUS DA ETAPA]],"")</f>
        <v/>
      </c>
      <c r="DG30" s="42" t="str">
        <f>IF(BANCO10[[#This Row],[SOLUÇÃO]]=DG$1,BANCO10[[#This Row],[STATUS DA ETAPA]],"")</f>
        <v/>
      </c>
      <c r="DH30" s="42" t="str">
        <f>IF(BANCO10[[#This Row],[SOLUÇÃO]]=DH$1,BANCO10[[#This Row],[STATUS DA ETAPA]],"")</f>
        <v/>
      </c>
      <c r="DI30" s="42" t="str">
        <f>IF(BANCO10[[#This Row],[SOLUÇÃO]]=DI$1,BANCO10[[#This Row],[STATUS DA ETAPA]],"")</f>
        <v/>
      </c>
      <c r="DJ30" s="42" t="str">
        <f>IF(BANCO10[[#This Row],[SOLUÇÃO]]=DJ$1,BANCO10[[#This Row],[STATUS DA ETAPA]],"")</f>
        <v/>
      </c>
      <c r="DK30" s="42" t="str">
        <f>IF(BANCO10[[#This Row],[SOLUÇÃO]]=DK$1,BANCO10[[#This Row],[STATUS DA ETAPA]],"")</f>
        <v/>
      </c>
      <c r="DL30" s="42" t="str">
        <f>IF(BANCO10[[#This Row],[SOLUÇÃO]]=DL$1,BANCO10[[#This Row],[STATUS DA ETAPA]],"")</f>
        <v/>
      </c>
      <c r="DM30" s="42" t="str">
        <f>IF(BANCO10[[#This Row],[SOLUÇÃO]]=DM$1,BANCO10[[#This Row],[STATUS DA ETAPA]],"")</f>
        <v/>
      </c>
      <c r="DN30" s="38" t="e">
        <f>VLOOKUP(CL32,'[1]SAP TEC'!AC:AD,2,0)</f>
        <v>#N/A</v>
      </c>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c r="JV30" s="38"/>
      <c r="JW30" s="38"/>
      <c r="JX30" s="38"/>
      <c r="JY30" s="38"/>
      <c r="JZ30" s="38"/>
      <c r="KA30" s="38"/>
      <c r="KB30" s="38"/>
      <c r="KC30" s="38"/>
      <c r="KD30" s="38"/>
      <c r="KE30" s="38"/>
      <c r="KF30" s="38"/>
      <c r="KG30" s="38"/>
      <c r="KH30" s="38"/>
      <c r="KI30" s="38"/>
      <c r="KJ30" s="38"/>
      <c r="KK30" s="38"/>
      <c r="KL30" s="38"/>
      <c r="KM30" s="38"/>
      <c r="KN30" s="38"/>
      <c r="KO30" s="38"/>
      <c r="KP30" s="38"/>
      <c r="KQ30" s="38"/>
      <c r="KR30" s="38"/>
      <c r="KS30" s="38"/>
      <c r="KT30" s="38"/>
      <c r="KU30" s="38"/>
      <c r="KV30" s="38"/>
      <c r="KW30" s="38"/>
      <c r="KX30" s="38"/>
      <c r="KY30" s="38"/>
      <c r="KZ30" s="38"/>
      <c r="LA30" s="38"/>
      <c r="LB30" s="38"/>
      <c r="LC30" s="38"/>
      <c r="LD30" s="38"/>
      <c r="LE30" s="38"/>
      <c r="LF30" s="38"/>
      <c r="LG30" s="38"/>
      <c r="LH30" s="38"/>
      <c r="LI30" s="38"/>
      <c r="LJ30" s="38"/>
      <c r="LK30" s="38"/>
      <c r="LL30" s="38"/>
      <c r="LM30" s="38"/>
      <c r="LN30" s="38"/>
      <c r="LO30" s="38"/>
      <c r="LP30" s="38"/>
      <c r="LQ30" s="38"/>
      <c r="LR30" s="38"/>
      <c r="LS30" s="38"/>
      <c r="LT30" s="38"/>
      <c r="LU30" s="38"/>
      <c r="LV30" s="38"/>
      <c r="LW30" s="38"/>
      <c r="LX30" s="38"/>
      <c r="LY30" s="38"/>
      <c r="LZ30" s="38"/>
      <c r="MA30" s="38"/>
    </row>
    <row r="31" spans="1:339" s="65" customFormat="1" ht="12" x14ac:dyDescent="0.25">
      <c r="A31" s="38" t="s">
        <v>118</v>
      </c>
      <c r="B31" s="39" t="s">
        <v>119</v>
      </c>
      <c r="C31" s="40" t="str">
        <f>IFERROR(VLOOKUP(BANCO10[[#This Row],[EMPRESA]],[1]!DADOS[#Data],2,FALSE),"")</f>
        <v>08.961.316/0001-51</v>
      </c>
      <c r="D31" s="42" t="s">
        <v>243</v>
      </c>
      <c r="E31" s="42" t="str">
        <f>IFERROR(VLOOKUP(BANCO10[[#This Row],[EMPRESA]],[1]!DADOS[#Data],5,FALSE),"")</f>
        <v>ME</v>
      </c>
      <c r="F31" s="40" t="str">
        <f>IFERROR(IF(VLOOKUP(BANCO10[[#This Row],[EMPRESA]],[1]!DADOS[#Data],6,0)="","",(VLOOKUP(BANCO10[[#This Row],[EMPRESA]],[1]!DADOS[#Data],6,0))),"")</f>
        <v>CAPITAL LESTE 1</v>
      </c>
      <c r="G31" s="40" t="str">
        <f>IFERROR(IF(VLOOKUP(BANCO10[[#This Row],[EMPRESA]],[1]!DADOS[#Data],4)="","",(VLOOKUP($D31,[1]!DADOS[#Data],4,0))),"")</f>
        <v/>
      </c>
      <c r="H31" s="43" t="s">
        <v>7</v>
      </c>
      <c r="I31" s="43" t="s">
        <v>145</v>
      </c>
      <c r="J31" s="43" t="s">
        <v>123</v>
      </c>
      <c r="K31" s="42" t="s">
        <v>246</v>
      </c>
      <c r="L31" s="44" t="s">
        <v>247</v>
      </c>
      <c r="M31" s="44">
        <v>103</v>
      </c>
      <c r="N31" s="44" t="s">
        <v>123</v>
      </c>
      <c r="O31" s="42" t="s">
        <v>95</v>
      </c>
      <c r="P31" s="42">
        <v>60</v>
      </c>
      <c r="Q31" s="42" t="s">
        <v>216</v>
      </c>
      <c r="R31" s="45" t="s">
        <v>123</v>
      </c>
      <c r="S31" s="45"/>
      <c r="T31" s="45" t="s">
        <v>123</v>
      </c>
      <c r="U31" s="45"/>
      <c r="V31" s="45" t="s">
        <v>123</v>
      </c>
      <c r="W31" s="45"/>
      <c r="X31" s="45" t="s">
        <v>123</v>
      </c>
      <c r="Y31" s="45"/>
      <c r="Z31" s="46" t="s">
        <v>123</v>
      </c>
      <c r="AA31" s="47"/>
      <c r="AB31" s="46" t="s">
        <v>123</v>
      </c>
      <c r="AC31" s="48"/>
      <c r="AD31" s="46" t="s">
        <v>123</v>
      </c>
      <c r="AE31" s="48"/>
      <c r="AF31" s="45" t="s">
        <v>27</v>
      </c>
      <c r="AG31" s="45">
        <v>45091</v>
      </c>
      <c r="AH31" s="45" t="s">
        <v>27</v>
      </c>
      <c r="AI31" s="45">
        <v>45299</v>
      </c>
      <c r="AJ31" s="45" t="s">
        <v>123</v>
      </c>
      <c r="AK31" s="45"/>
      <c r="AL31" s="45" t="s">
        <v>27</v>
      </c>
      <c r="AM31" s="45">
        <v>45057</v>
      </c>
      <c r="AN31" s="45" t="s">
        <v>27</v>
      </c>
      <c r="AO31" s="45"/>
      <c r="AP31" s="45" t="s">
        <v>27</v>
      </c>
      <c r="AQ31" s="45">
        <v>45063</v>
      </c>
      <c r="AR31" s="45" t="s">
        <v>27</v>
      </c>
      <c r="AS31" s="45"/>
      <c r="AT31" s="49">
        <v>45092</v>
      </c>
      <c r="AU31" s="50">
        <v>45140</v>
      </c>
      <c r="AV31" s="51" t="s">
        <v>27</v>
      </c>
      <c r="AW31" s="51" t="s">
        <v>27</v>
      </c>
      <c r="AX31" s="73" t="s">
        <v>49</v>
      </c>
      <c r="AY31" s="52" t="s">
        <v>126</v>
      </c>
      <c r="AZ31" s="53">
        <f>60*165</f>
        <v>9900</v>
      </c>
      <c r="BA31" s="52" t="s">
        <v>153</v>
      </c>
      <c r="BB31" s="81"/>
      <c r="BC31" s="52">
        <v>4728</v>
      </c>
      <c r="BD31" s="52"/>
      <c r="BE31" s="55" t="s">
        <v>123</v>
      </c>
      <c r="BF31" s="55" t="s">
        <v>123</v>
      </c>
      <c r="BG31" s="55" t="s">
        <v>27</v>
      </c>
      <c r="BH31" s="55" t="s">
        <v>123</v>
      </c>
      <c r="BI31" s="68" t="s">
        <v>123</v>
      </c>
      <c r="BJ31" s="48"/>
      <c r="BK31" s="58" t="s">
        <v>123</v>
      </c>
      <c r="BL31" s="59"/>
      <c r="BM31" s="58" t="s">
        <v>123</v>
      </c>
      <c r="BN31" s="59"/>
      <c r="BO31" s="74" t="s">
        <v>27</v>
      </c>
      <c r="BP31" s="75">
        <v>45141</v>
      </c>
      <c r="BQ31" s="74" t="s">
        <v>27</v>
      </c>
      <c r="BR31" s="75"/>
      <c r="BS31" s="60"/>
      <c r="BT31" s="38" t="s">
        <v>232</v>
      </c>
      <c r="BU31" s="61" t="s">
        <v>129</v>
      </c>
      <c r="BV31" s="61" t="s">
        <v>129</v>
      </c>
      <c r="BW31" s="61" t="s">
        <v>150</v>
      </c>
      <c r="BX31" s="61" t="s">
        <v>245</v>
      </c>
      <c r="BY31" s="62" t="s">
        <v>170</v>
      </c>
      <c r="BZ31" s="61"/>
      <c r="CA31" s="61" t="s">
        <v>248</v>
      </c>
      <c r="CB31" s="61" t="s">
        <v>170</v>
      </c>
      <c r="CC31" s="61">
        <v>45392</v>
      </c>
      <c r="CD31" s="61" t="s">
        <v>158</v>
      </c>
      <c r="CE31" s="61" t="s">
        <v>129</v>
      </c>
      <c r="CF31" s="61"/>
      <c r="CG31" s="61" t="s">
        <v>237</v>
      </c>
      <c r="CH31" s="63">
        <f>YEAR(BANCO10[[#This Row],[DATA INÍCIO]])</f>
        <v>2023</v>
      </c>
      <c r="CI31" s="63">
        <f>MONTH(BANCO10[[#This Row],[DATA INÍCIO]])</f>
        <v>6</v>
      </c>
      <c r="CJ31" s="64" t="str">
        <f t="shared" si="0"/>
        <v>ALUMAX BRASIL UTILIDADES DOMESTICAS LTDA08.961.316/0001-51</v>
      </c>
      <c r="CK31" s="63"/>
      <c r="CL31" s="42" t="s">
        <v>246</v>
      </c>
      <c r="CM31" s="42" t="str">
        <f>IF(BANCO10[[#This Row],[SOLUÇÃO]]=CM$1,BANCO10[[#This Row],[STATUS DA ETAPA]],"")</f>
        <v/>
      </c>
      <c r="CN31" s="42" t="str">
        <f>IF(BANCO10[[#This Row],[SOLUÇÃO]]=CN$1,BANCO10[[#This Row],[STATUS DA ETAPA]],"")</f>
        <v/>
      </c>
      <c r="CO31" s="42" t="str">
        <f>IF(BANCO10[[#This Row],[SOLUÇÃO]]=CO$1,BANCO10[[#This Row],[STATUS DA ETAPA]],"")</f>
        <v/>
      </c>
      <c r="CP31" s="42" t="str">
        <f>IF(BANCO10[[#This Row],[SOLUÇÃO]]=CP$1,BANCO10[[#This Row],[STATUS DA ETAPA]],"")</f>
        <v/>
      </c>
      <c r="CQ31" s="42" t="str">
        <f>IF(BANCO10[[#This Row],[SOLUÇÃO]]=CQ$1,BANCO10[[#This Row],[STATUS DA ETAPA]],"")</f>
        <v/>
      </c>
      <c r="CR31" s="42" t="str">
        <f>IF(BANCO10[[#This Row],[SOLUÇÃO]]=CR$1,BANCO10[[#This Row],[STATUS DA ETAPA]],"")</f>
        <v>CONCLUÍDO</v>
      </c>
      <c r="CS31" s="42" t="str">
        <f>IF(BANCO10[[#This Row],[SOLUÇÃO]]=CS$1,BANCO10[[#This Row],[STATUS DA ETAPA]],"")</f>
        <v/>
      </c>
      <c r="CT31" s="42" t="str">
        <f>IF(BANCO10[[#This Row],[SOLUÇÃO]]=CT$1,BANCO10[[#This Row],[STATUS DA ETAPA]],"")</f>
        <v/>
      </c>
      <c r="CU31" s="42" t="str">
        <f>IF(BANCO10[[#This Row],[SOLUÇÃO]]=CU$1,BANCO10[[#This Row],[STATUS DA ETAPA]],"")</f>
        <v/>
      </c>
      <c r="CV31" s="42" t="str">
        <f>IF(BANCO10[[#This Row],[SOLUÇÃO]]=CV$1,BANCO10[[#This Row],[STATUS DA ETAPA]],"")</f>
        <v/>
      </c>
      <c r="CW31" s="42" t="str">
        <f>IF(BANCO10[[#This Row],[SOLUÇÃO]]=CW$1,BANCO10[[#This Row],[STATUS DA ETAPA]],"")</f>
        <v/>
      </c>
      <c r="CX31" s="42" t="str">
        <f>IF(BANCO10[[#This Row],[SOLUÇÃO]]=CX$1,BANCO10[[#This Row],[STATUS DA ETAPA]],"")</f>
        <v/>
      </c>
      <c r="CY31" s="42" t="str">
        <f>IF(BANCO10[[#This Row],[SOLUÇÃO]]=CY$1,BANCO10[[#This Row],[STATUS DA ETAPA]],"")</f>
        <v/>
      </c>
      <c r="CZ31" s="42" t="str">
        <f>IF(BANCO10[[#This Row],[SOLUÇÃO]]=CZ$1,BANCO10[[#This Row],[STATUS DA ETAPA]],"")</f>
        <v/>
      </c>
      <c r="DA31" s="42" t="str">
        <f>IF(BANCO10[[#This Row],[SOLUÇÃO]]=DA$1,BANCO10[[#This Row],[STATUS DA ETAPA]],"")</f>
        <v/>
      </c>
      <c r="DB31" s="42" t="str">
        <f>IF(BANCO10[[#This Row],[SOLUÇÃO]]=DB$1,BANCO10[[#This Row],[STATUS DA ETAPA]],"")</f>
        <v/>
      </c>
      <c r="DC31" s="42" t="str">
        <f>IF(BANCO10[[#This Row],[SOLUÇÃO]]=DC$1,BANCO10[[#This Row],[STATUS DA ETAPA]],"")</f>
        <v/>
      </c>
      <c r="DD31" s="42" t="str">
        <f>IF(BANCO10[[#This Row],[SOLUÇÃO]]=DD$1,BANCO10[[#This Row],[STATUS DA ETAPA]],"")</f>
        <v/>
      </c>
      <c r="DE31" s="42" t="str">
        <f>IF(BANCO10[[#This Row],[SOLUÇÃO]]=DE$1,BANCO10[[#This Row],[STATUS DA ETAPA]],"")</f>
        <v/>
      </c>
      <c r="DF31" s="42" t="str">
        <f>IF(BANCO10[[#This Row],[SOLUÇÃO]]=DF$1,BANCO10[[#This Row],[STATUS DA ETAPA]],"")</f>
        <v/>
      </c>
      <c r="DG31" s="42" t="str">
        <f>IF(BANCO10[[#This Row],[SOLUÇÃO]]=DG$1,BANCO10[[#This Row],[STATUS DA ETAPA]],"")</f>
        <v/>
      </c>
      <c r="DH31" s="42" t="str">
        <f>IF(BANCO10[[#This Row],[SOLUÇÃO]]=DH$1,BANCO10[[#This Row],[STATUS DA ETAPA]],"")</f>
        <v/>
      </c>
      <c r="DI31" s="42" t="str">
        <f>IF(BANCO10[[#This Row],[SOLUÇÃO]]=DI$1,BANCO10[[#This Row],[STATUS DA ETAPA]],"")</f>
        <v/>
      </c>
      <c r="DJ31" s="42" t="str">
        <f>IF(BANCO10[[#This Row],[SOLUÇÃO]]=DJ$1,BANCO10[[#This Row],[STATUS DA ETAPA]],"")</f>
        <v/>
      </c>
      <c r="DK31" s="42" t="str">
        <f>IF(BANCO10[[#This Row],[SOLUÇÃO]]=DK$1,BANCO10[[#This Row],[STATUS DA ETAPA]],"")</f>
        <v/>
      </c>
      <c r="DL31" s="42" t="str">
        <f>IF(BANCO10[[#This Row],[SOLUÇÃO]]=DL$1,BANCO10[[#This Row],[STATUS DA ETAPA]],"")</f>
        <v/>
      </c>
      <c r="DM31" s="42" t="str">
        <f>IF(BANCO10[[#This Row],[SOLUÇÃO]]=DM$1,BANCO10[[#This Row],[STATUS DA ETAPA]],"")</f>
        <v/>
      </c>
      <c r="DN31" s="63" t="e">
        <f>VLOOKUP(CL33,'[1]SAP TEC'!AC:AD,2,0)</f>
        <v>#N/A</v>
      </c>
    </row>
    <row r="32" spans="1:339" s="65" customFormat="1" ht="12" x14ac:dyDescent="0.25">
      <c r="A32" s="38" t="s">
        <v>118</v>
      </c>
      <c r="B32" s="39" t="s">
        <v>119</v>
      </c>
      <c r="C32" s="40" t="str">
        <f>IFERROR(VLOOKUP(BANCO10[[#This Row],[EMPRESA]],[1]!DADOS[#Data],2,FALSE),"")</f>
        <v>08.961.316/0001-51</v>
      </c>
      <c r="D32" s="42" t="s">
        <v>243</v>
      </c>
      <c r="E32" s="42" t="str">
        <f>IFERROR(VLOOKUP(BANCO10[[#This Row],[EMPRESA]],[1]!DADOS[#Data],5,FALSE),"")</f>
        <v>ME</v>
      </c>
      <c r="F32" s="40" t="str">
        <f>IFERROR(IF(VLOOKUP(BANCO10[[#This Row],[EMPRESA]],[1]!DADOS[#Data],6,0)="","",(VLOOKUP(BANCO10[[#This Row],[EMPRESA]],[1]!DADOS[#Data],6,0))),"")</f>
        <v>CAPITAL LESTE 1</v>
      </c>
      <c r="G32" s="40" t="s">
        <v>249</v>
      </c>
      <c r="H32" s="43" t="s">
        <v>196</v>
      </c>
      <c r="I32" s="43" t="s">
        <v>145</v>
      </c>
      <c r="J32" s="44" t="s">
        <v>123</v>
      </c>
      <c r="K32" s="44" t="s">
        <v>250</v>
      </c>
      <c r="L32" s="44">
        <v>15669757</v>
      </c>
      <c r="M32" s="44" t="s">
        <v>137</v>
      </c>
      <c r="N32" s="42" t="s">
        <v>123</v>
      </c>
      <c r="O32" s="42" t="s">
        <v>92</v>
      </c>
      <c r="P32" s="42">
        <v>40</v>
      </c>
      <c r="Q32" s="42" t="s">
        <v>148</v>
      </c>
      <c r="R32" s="45" t="s">
        <v>123</v>
      </c>
      <c r="S32" s="45"/>
      <c r="T32" s="45" t="s">
        <v>123</v>
      </c>
      <c r="U32" s="45"/>
      <c r="V32" s="45" t="s">
        <v>123</v>
      </c>
      <c r="W32" s="45"/>
      <c r="X32" s="45" t="s">
        <v>123</v>
      </c>
      <c r="Y32" s="45"/>
      <c r="Z32" s="46" t="s">
        <v>123</v>
      </c>
      <c r="AA32" s="47"/>
      <c r="AB32" s="46" t="s">
        <v>123</v>
      </c>
      <c r="AC32" s="48"/>
      <c r="AD32" s="46" t="s">
        <v>123</v>
      </c>
      <c r="AE32" s="48"/>
      <c r="AF32" s="45" t="s">
        <v>123</v>
      </c>
      <c r="AG32" s="45"/>
      <c r="AH32" s="45" t="s">
        <v>123</v>
      </c>
      <c r="AI32" s="45"/>
      <c r="AJ32" s="45" t="s">
        <v>123</v>
      </c>
      <c r="AK32" s="45"/>
      <c r="AL32" s="45" t="s">
        <v>27</v>
      </c>
      <c r="AM32" s="45">
        <v>45617</v>
      </c>
      <c r="AN32" s="45" t="s">
        <v>27</v>
      </c>
      <c r="AO32" s="45">
        <v>45617</v>
      </c>
      <c r="AP32" s="45" t="s">
        <v>27</v>
      </c>
      <c r="AQ32" s="45">
        <v>45617</v>
      </c>
      <c r="AR32" s="45" t="s">
        <v>27</v>
      </c>
      <c r="AS32" s="45">
        <v>45589</v>
      </c>
      <c r="AT32" s="49">
        <v>45635</v>
      </c>
      <c r="AU32" s="50">
        <v>45761</v>
      </c>
      <c r="AV32" s="66" t="s">
        <v>27</v>
      </c>
      <c r="AW32" s="66" t="s">
        <v>27</v>
      </c>
      <c r="AX32" s="73" t="s">
        <v>182</v>
      </c>
      <c r="AY32" s="52" t="s">
        <v>126</v>
      </c>
      <c r="AZ32" s="53">
        <v>0</v>
      </c>
      <c r="BA32" s="52" t="s">
        <v>153</v>
      </c>
      <c r="BB32" s="81" t="s">
        <v>251</v>
      </c>
      <c r="BC32" s="52" t="s">
        <v>252</v>
      </c>
      <c r="BD32" s="52" t="s">
        <v>253</v>
      </c>
      <c r="BE32" s="55" t="s">
        <v>123</v>
      </c>
      <c r="BF32" s="55" t="s">
        <v>123</v>
      </c>
      <c r="BG32" s="55" t="s">
        <v>27</v>
      </c>
      <c r="BH32" s="55" t="s">
        <v>123</v>
      </c>
      <c r="BI32" s="68" t="s">
        <v>123</v>
      </c>
      <c r="BJ32" s="48"/>
      <c r="BK32" s="58" t="s">
        <v>27</v>
      </c>
      <c r="BL32" s="59">
        <v>45771</v>
      </c>
      <c r="BM32" s="58" t="s">
        <v>126</v>
      </c>
      <c r="BN32" s="59"/>
      <c r="BO32" s="58" t="s">
        <v>126</v>
      </c>
      <c r="BP32" s="59"/>
      <c r="BQ32" s="58" t="s">
        <v>126</v>
      </c>
      <c r="BR32" s="59"/>
      <c r="BS32" s="70"/>
      <c r="BT32" s="38" t="s">
        <v>254</v>
      </c>
      <c r="BU32" s="61"/>
      <c r="BV32" s="61"/>
      <c r="BW32" s="84"/>
      <c r="BX32" s="84"/>
      <c r="BY32" s="85"/>
      <c r="BZ32" s="84"/>
      <c r="CA32" s="86"/>
      <c r="CB32" s="87"/>
      <c r="CC32" s="88"/>
      <c r="CD32" s="87"/>
      <c r="CE32" s="87"/>
      <c r="CF32" s="87"/>
      <c r="CG32" s="87"/>
      <c r="CH32" s="42">
        <f>YEAR(BANCO10[[#This Row],[DATA INÍCIO]])</f>
        <v>2024</v>
      </c>
      <c r="CI32" s="42">
        <f>MONTH(BANCO10[[#This Row],[DATA INÍCIO]])</f>
        <v>12</v>
      </c>
      <c r="CJ32" s="42" t="str">
        <f t="shared" si="0"/>
        <v>ALUMAX BRASIL UTILIDADES DOMESTICAS LTDA08.961.316/0001-51</v>
      </c>
      <c r="CK32" s="42"/>
      <c r="CL32" s="42"/>
      <c r="CM32" s="42" t="str">
        <f>IF(BANCO10[[#This Row],[SOLUÇÃO]]=CM$1,BANCO10[[#This Row],[STATUS DA ETAPA]],"")</f>
        <v/>
      </c>
      <c r="CN32" s="42" t="str">
        <f>IF(BANCO10[[#This Row],[SOLUÇÃO]]=CN$1,BANCO10[[#This Row],[STATUS DA ETAPA]],"")</f>
        <v/>
      </c>
      <c r="CO32" s="42" t="str">
        <f>IF(BANCO10[[#This Row],[SOLUÇÃO]]=CO$1,BANCO10[[#This Row],[STATUS DA ETAPA]],"")</f>
        <v>CONCLUÍDO</v>
      </c>
      <c r="CP32" s="42" t="str">
        <f>IF(BANCO10[[#This Row],[SOLUÇÃO]]=CP$1,BANCO10[[#This Row],[STATUS DA ETAPA]],"")</f>
        <v/>
      </c>
      <c r="CQ32" s="42" t="str">
        <f>IF(BANCO10[[#This Row],[SOLUÇÃO]]=CQ$1,BANCO10[[#This Row],[STATUS DA ETAPA]],"")</f>
        <v/>
      </c>
      <c r="CR32" s="42" t="str">
        <f>IF(BANCO10[[#This Row],[SOLUÇÃO]]=CR$1,BANCO10[[#This Row],[STATUS DA ETAPA]],"")</f>
        <v/>
      </c>
      <c r="CS32" s="42" t="str">
        <f>IF(BANCO10[[#This Row],[SOLUÇÃO]]=CS$1,BANCO10[[#This Row],[STATUS DA ETAPA]],"")</f>
        <v/>
      </c>
      <c r="CT32" s="42" t="str">
        <f>IF(BANCO10[[#This Row],[SOLUÇÃO]]=CT$1,BANCO10[[#This Row],[STATUS DA ETAPA]],"")</f>
        <v/>
      </c>
      <c r="CU32" s="42" t="str">
        <f>IF(BANCO10[[#This Row],[SOLUÇÃO]]=CU$1,BANCO10[[#This Row],[STATUS DA ETAPA]],"")</f>
        <v/>
      </c>
      <c r="CV32" s="42" t="str">
        <f>IF(BANCO10[[#This Row],[SOLUÇÃO]]=CV$1,BANCO10[[#This Row],[STATUS DA ETAPA]],"")</f>
        <v/>
      </c>
      <c r="CW32" s="42" t="str">
        <f>IF(BANCO10[[#This Row],[SOLUÇÃO]]=CW$1,BANCO10[[#This Row],[STATUS DA ETAPA]],"")</f>
        <v/>
      </c>
      <c r="CX32" s="42" t="str">
        <f>IF(BANCO10[[#This Row],[SOLUÇÃO]]=CX$1,BANCO10[[#This Row],[STATUS DA ETAPA]],"")</f>
        <v/>
      </c>
      <c r="CY32" s="42" t="str">
        <f>IF(BANCO10[[#This Row],[SOLUÇÃO]]=CY$1,BANCO10[[#This Row],[STATUS DA ETAPA]],"")</f>
        <v/>
      </c>
      <c r="CZ32" s="42" t="str">
        <f>IF(BANCO10[[#This Row],[SOLUÇÃO]]=CZ$1,BANCO10[[#This Row],[STATUS DA ETAPA]],"")</f>
        <v/>
      </c>
      <c r="DA32" s="42" t="str">
        <f>IF(BANCO10[[#This Row],[SOLUÇÃO]]=DA$1,BANCO10[[#This Row],[STATUS DA ETAPA]],"")</f>
        <v/>
      </c>
      <c r="DB32" s="42" t="str">
        <f>IF(BANCO10[[#This Row],[SOLUÇÃO]]=DB$1,BANCO10[[#This Row],[STATUS DA ETAPA]],"")</f>
        <v/>
      </c>
      <c r="DC32" s="63" t="str">
        <f>IF(BANCO10[[#This Row],[SOLUÇÃO]]=DC$1,BANCO10[[#This Row],[STATUS DA ETAPA]],"")</f>
        <v/>
      </c>
      <c r="DD32" s="65" t="str">
        <f>IF(BANCO10[[#This Row],[SOLUÇÃO]]=DD$1,BANCO10[[#This Row],[STATUS DA ETAPA]],"")</f>
        <v/>
      </c>
      <c r="DE32" s="65" t="str">
        <f>IF(BANCO10[[#This Row],[SOLUÇÃO]]=DE$1,BANCO10[[#This Row],[STATUS DA ETAPA]],"")</f>
        <v/>
      </c>
      <c r="DF32" s="65" t="str">
        <f>IF(BANCO10[[#This Row],[SOLUÇÃO]]=DF$1,BANCO10[[#This Row],[STATUS DA ETAPA]],"")</f>
        <v/>
      </c>
      <c r="DG32" s="65" t="str">
        <f>IF(BANCO10[[#This Row],[SOLUÇÃO]]=DG$1,BANCO10[[#This Row],[STATUS DA ETAPA]],"")</f>
        <v/>
      </c>
      <c r="DH32" s="65" t="str">
        <f>IF(BANCO10[[#This Row],[SOLUÇÃO]]=DH$1,BANCO10[[#This Row],[STATUS DA ETAPA]],"")</f>
        <v/>
      </c>
      <c r="DI32" s="65" t="str">
        <f>IF(BANCO10[[#This Row],[SOLUÇÃO]]=DI$1,BANCO10[[#This Row],[STATUS DA ETAPA]],"")</f>
        <v/>
      </c>
      <c r="DJ32" s="65" t="str">
        <f>IF(BANCO10[[#This Row],[SOLUÇÃO]]=DJ$1,BANCO10[[#This Row],[STATUS DA ETAPA]],"")</f>
        <v/>
      </c>
      <c r="DK32" s="65" t="str">
        <f>IF(BANCO10[[#This Row],[SOLUÇÃO]]=DK$1,BANCO10[[#This Row],[STATUS DA ETAPA]],"")</f>
        <v/>
      </c>
      <c r="DL32" s="65" t="str">
        <f>IF(BANCO10[[#This Row],[SOLUÇÃO]]=DL$1,BANCO10[[#This Row],[STATUS DA ETAPA]],"")</f>
        <v/>
      </c>
      <c r="DM32" s="65" t="str">
        <f>IF(BANCO10[[#This Row],[SOLUÇÃO]]=DM$1,BANCO10[[#This Row],[STATUS DA ETAPA]],"")</f>
        <v/>
      </c>
      <c r="DN32" s="63" t="e">
        <f>VLOOKUP(CL34,'[1]SAP TEC'!AC:AD,2,0)</f>
        <v>#N/A</v>
      </c>
    </row>
    <row r="33" spans="1:190" s="65" customFormat="1" ht="12" x14ac:dyDescent="0.25">
      <c r="A33" s="38" t="s">
        <v>118</v>
      </c>
      <c r="B33" s="39" t="s">
        <v>119</v>
      </c>
      <c r="C33" s="40" t="str">
        <f>IFERROR(VLOOKUP(BANCO10[[#This Row],[EMPRESA]],[1]!DADOS[#Data],2,FALSE),"")</f>
        <v>01.588.538/0001-21</v>
      </c>
      <c r="D33" s="42" t="s">
        <v>255</v>
      </c>
      <c r="E33" s="42" t="str">
        <f>IFERROR(VLOOKUP(BANCO10[[#This Row],[EMPRESA]],[1]!DADOS[#Data],5,FALSE),"")</f>
        <v>ME</v>
      </c>
      <c r="F33" s="40" t="str">
        <f>IFERROR(IF(VLOOKUP(BANCO10[[#This Row],[EMPRESA]],[1]!DADOS[#Data],6,0)="","",(VLOOKUP(BANCO10[[#This Row],[EMPRESA]],[1]!DADOS[#Data],6,0))),"")</f>
        <v>CAPITAL LESTE 1</v>
      </c>
      <c r="G33" s="40" t="s">
        <v>256</v>
      </c>
      <c r="H33" s="43" t="s">
        <v>7</v>
      </c>
      <c r="I33" s="43" t="s">
        <v>122</v>
      </c>
      <c r="J33" s="43" t="s">
        <v>123</v>
      </c>
      <c r="K33" s="42" t="s">
        <v>123</v>
      </c>
      <c r="L33" s="42" t="s">
        <v>123</v>
      </c>
      <c r="M33" s="44" t="s">
        <v>137</v>
      </c>
      <c r="N33" s="44" t="s">
        <v>123</v>
      </c>
      <c r="O33" s="42" t="s">
        <v>97</v>
      </c>
      <c r="P33" s="42">
        <v>60</v>
      </c>
      <c r="Q33" s="42"/>
      <c r="R33" s="45" t="s">
        <v>123</v>
      </c>
      <c r="S33" s="45"/>
      <c r="T33" s="45" t="s">
        <v>123</v>
      </c>
      <c r="U33" s="45"/>
      <c r="V33" s="45" t="s">
        <v>123</v>
      </c>
      <c r="W33" s="45"/>
      <c r="X33" s="45" t="s">
        <v>123</v>
      </c>
      <c r="Y33" s="45"/>
      <c r="Z33" s="46" t="s">
        <v>123</v>
      </c>
      <c r="AA33" s="47"/>
      <c r="AB33" s="46" t="s">
        <v>123</v>
      </c>
      <c r="AC33" s="48"/>
      <c r="AD33" s="46" t="s">
        <v>123</v>
      </c>
      <c r="AE33" s="48"/>
      <c r="AF33" s="45" t="s">
        <v>123</v>
      </c>
      <c r="AG33" s="45"/>
      <c r="AH33" s="45" t="s">
        <v>123</v>
      </c>
      <c r="AI33" s="45"/>
      <c r="AJ33" s="45" t="s">
        <v>123</v>
      </c>
      <c r="AK33" s="45"/>
      <c r="AL33" s="45" t="s">
        <v>123</v>
      </c>
      <c r="AM33" s="45"/>
      <c r="AN33" s="45" t="s">
        <v>123</v>
      </c>
      <c r="AO33" s="45"/>
      <c r="AP33" s="45" t="s">
        <v>123</v>
      </c>
      <c r="AQ33" s="45"/>
      <c r="AR33" s="45" t="s">
        <v>123</v>
      </c>
      <c r="AS33" s="45"/>
      <c r="AT33" s="49">
        <v>45963</v>
      </c>
      <c r="AU33" s="50">
        <v>45963</v>
      </c>
      <c r="AV33" s="51" t="s">
        <v>123</v>
      </c>
      <c r="AW33" s="51" t="s">
        <v>123</v>
      </c>
      <c r="AX33" s="51" t="s">
        <v>123</v>
      </c>
      <c r="AY33" s="52" t="s">
        <v>123</v>
      </c>
      <c r="AZ33" s="53">
        <v>0</v>
      </c>
      <c r="BA33" s="52" t="s">
        <v>123</v>
      </c>
      <c r="BB33" s="81" t="s">
        <v>123</v>
      </c>
      <c r="BC33" s="52" t="s">
        <v>123</v>
      </c>
      <c r="BD33" s="52" t="s">
        <v>123</v>
      </c>
      <c r="BE33" s="55" t="s">
        <v>123</v>
      </c>
      <c r="BF33" s="55" t="s">
        <v>123</v>
      </c>
      <c r="BG33" s="55" t="s">
        <v>123</v>
      </c>
      <c r="BH33" s="55" t="s">
        <v>123</v>
      </c>
      <c r="BI33" s="68" t="s">
        <v>123</v>
      </c>
      <c r="BJ33" s="57"/>
      <c r="BK33" s="58" t="s">
        <v>123</v>
      </c>
      <c r="BL33" s="59"/>
      <c r="BM33" s="58" t="s">
        <v>123</v>
      </c>
      <c r="BN33" s="59"/>
      <c r="BO33" s="58" t="s">
        <v>123</v>
      </c>
      <c r="BP33" s="59"/>
      <c r="BQ33" s="58" t="s">
        <v>123</v>
      </c>
      <c r="BR33" s="59"/>
      <c r="BS33" s="60"/>
      <c r="BT33" s="38"/>
      <c r="BU33" s="61"/>
      <c r="BV33" s="61"/>
      <c r="BW33" s="61"/>
      <c r="BX33" s="61"/>
      <c r="BY33" s="62"/>
      <c r="BZ33" s="61"/>
      <c r="CA33" s="61"/>
      <c r="CB33" s="61"/>
      <c r="CC33" s="61">
        <v>45391</v>
      </c>
      <c r="CD33" s="61" t="s">
        <v>158</v>
      </c>
      <c r="CE33" s="61" t="s">
        <v>129</v>
      </c>
      <c r="CF33" s="61"/>
      <c r="CG33" s="61" t="s">
        <v>257</v>
      </c>
      <c r="CH33" s="63">
        <f>YEAR(BANCO10[[#This Row],[DATA INÍCIO]])</f>
        <v>2025</v>
      </c>
      <c r="CI33" s="63">
        <f>MONTH(BANCO10[[#This Row],[DATA INÍCIO]])</f>
        <v>11</v>
      </c>
      <c r="CJ33" s="64" t="str">
        <f t="shared" si="0"/>
        <v>ALUMB INDUSTRIA E COMERCIO DE PRODUTOS NAO FERROSOS LTDA01.588.538/0001-21</v>
      </c>
      <c r="CK33" s="63"/>
      <c r="CL33" s="42" t="s">
        <v>136</v>
      </c>
      <c r="CM33" s="42" t="str">
        <f>IF(BANCO10[[#This Row],[SOLUÇÃO]]=CM$1,BANCO10[[#This Row],[STATUS DA ETAPA]],"")</f>
        <v/>
      </c>
      <c r="CN33" s="42" t="str">
        <f>IF(BANCO10[[#This Row],[SOLUÇÃO]]=CN$1,BANCO10[[#This Row],[STATUS DA ETAPA]],"")</f>
        <v/>
      </c>
      <c r="CO33" s="42" t="str">
        <f>IF(BANCO10[[#This Row],[SOLUÇÃO]]=CO$1,BANCO10[[#This Row],[STATUS DA ETAPA]],"")</f>
        <v/>
      </c>
      <c r="CP33" s="42" t="str">
        <f>IF(BANCO10[[#This Row],[SOLUÇÃO]]=CP$1,BANCO10[[#This Row],[STATUS DA ETAPA]],"")</f>
        <v/>
      </c>
      <c r="CQ33" s="42" t="str">
        <f>IF(BANCO10[[#This Row],[SOLUÇÃO]]=CQ$1,BANCO10[[#This Row],[STATUS DA ETAPA]],"")</f>
        <v/>
      </c>
      <c r="CR33" s="42" t="str">
        <f>IF(BANCO10[[#This Row],[SOLUÇÃO]]=CR$1,BANCO10[[#This Row],[STATUS DA ETAPA]],"")</f>
        <v/>
      </c>
      <c r="CS33" s="42" t="str">
        <f>IF(BANCO10[[#This Row],[SOLUÇÃO]]=CS$1,BANCO10[[#This Row],[STATUS DA ETAPA]],"")</f>
        <v/>
      </c>
      <c r="CT33" s="42" t="str">
        <f>IF(BANCO10[[#This Row],[SOLUÇÃO]]=CT$1,BANCO10[[#This Row],[STATUS DA ETAPA]],"")</f>
        <v>CANCELADO</v>
      </c>
      <c r="CU33" s="42" t="str">
        <f>IF(BANCO10[[#This Row],[SOLUÇÃO]]=CU$1,BANCO10[[#This Row],[STATUS DA ETAPA]],"")</f>
        <v/>
      </c>
      <c r="CV33" s="42" t="str">
        <f>IF(BANCO10[[#This Row],[SOLUÇÃO]]=CV$1,BANCO10[[#This Row],[STATUS DA ETAPA]],"")</f>
        <v/>
      </c>
      <c r="CW33" s="42" t="str">
        <f>IF(BANCO10[[#This Row],[SOLUÇÃO]]=CW$1,BANCO10[[#This Row],[STATUS DA ETAPA]],"")</f>
        <v/>
      </c>
      <c r="CX33" s="42" t="str">
        <f>IF(BANCO10[[#This Row],[SOLUÇÃO]]=CX$1,BANCO10[[#This Row],[STATUS DA ETAPA]],"")</f>
        <v/>
      </c>
      <c r="CY33" s="42" t="str">
        <f>IF(BANCO10[[#This Row],[SOLUÇÃO]]=CY$1,BANCO10[[#This Row],[STATUS DA ETAPA]],"")</f>
        <v/>
      </c>
      <c r="CZ33" s="42" t="str">
        <f>IF(BANCO10[[#This Row],[SOLUÇÃO]]=CZ$1,BANCO10[[#This Row],[STATUS DA ETAPA]],"")</f>
        <v/>
      </c>
      <c r="DA33" s="42" t="str">
        <f>IF(BANCO10[[#This Row],[SOLUÇÃO]]=DA$1,BANCO10[[#This Row],[STATUS DA ETAPA]],"")</f>
        <v/>
      </c>
      <c r="DB33" s="42" t="str">
        <f>IF(BANCO10[[#This Row],[SOLUÇÃO]]=DB$1,BANCO10[[#This Row],[STATUS DA ETAPA]],"")</f>
        <v/>
      </c>
      <c r="DC33" s="42" t="str">
        <f>IF(BANCO10[[#This Row],[SOLUÇÃO]]=DC$1,BANCO10[[#This Row],[STATUS DA ETAPA]],"")</f>
        <v/>
      </c>
      <c r="DD33" s="42" t="str">
        <f>IF(BANCO10[[#This Row],[SOLUÇÃO]]=DD$1,BANCO10[[#This Row],[STATUS DA ETAPA]],"")</f>
        <v/>
      </c>
      <c r="DE33" s="42" t="str">
        <f>IF(BANCO10[[#This Row],[SOLUÇÃO]]=DE$1,BANCO10[[#This Row],[STATUS DA ETAPA]],"")</f>
        <v/>
      </c>
      <c r="DF33" s="42" t="str">
        <f>IF(BANCO10[[#This Row],[SOLUÇÃO]]=DF$1,BANCO10[[#This Row],[STATUS DA ETAPA]],"")</f>
        <v/>
      </c>
      <c r="DG33" s="42" t="str">
        <f>IF(BANCO10[[#This Row],[SOLUÇÃO]]=DG$1,BANCO10[[#This Row],[STATUS DA ETAPA]],"")</f>
        <v/>
      </c>
      <c r="DH33" s="42" t="str">
        <f>IF(BANCO10[[#This Row],[SOLUÇÃO]]=DH$1,BANCO10[[#This Row],[STATUS DA ETAPA]],"")</f>
        <v/>
      </c>
      <c r="DI33" s="42" t="str">
        <f>IF(BANCO10[[#This Row],[SOLUÇÃO]]=DI$1,BANCO10[[#This Row],[STATUS DA ETAPA]],"")</f>
        <v/>
      </c>
      <c r="DJ33" s="42" t="str">
        <f>IF(BANCO10[[#This Row],[SOLUÇÃO]]=DJ$1,BANCO10[[#This Row],[STATUS DA ETAPA]],"")</f>
        <v/>
      </c>
      <c r="DK33" s="42" t="str">
        <f>IF(BANCO10[[#This Row],[SOLUÇÃO]]=DK$1,BANCO10[[#This Row],[STATUS DA ETAPA]],"")</f>
        <v/>
      </c>
      <c r="DL33" s="42" t="str">
        <f>IF(BANCO10[[#This Row],[SOLUÇÃO]]=DL$1,BANCO10[[#This Row],[STATUS DA ETAPA]],"")</f>
        <v/>
      </c>
      <c r="DM33" s="42" t="str">
        <f>IF(BANCO10[[#This Row],[SOLUÇÃO]]=DM$1,BANCO10[[#This Row],[STATUS DA ETAPA]],"")</f>
        <v/>
      </c>
      <c r="DN33" s="63">
        <f>VLOOKUP(CL35,'[1]SAP TEC'!AC:AD,2,0)</f>
        <v>1212.24</v>
      </c>
    </row>
    <row r="34" spans="1:190" s="65" customFormat="1" ht="12" x14ac:dyDescent="0.25">
      <c r="A34" s="38" t="s">
        <v>118</v>
      </c>
      <c r="B34" s="39" t="s">
        <v>119</v>
      </c>
      <c r="C34" s="40" t="str">
        <f>IFERROR(VLOOKUP(BANCO10[[#This Row],[EMPRESA]],[1]!DADOS[#Data],2,FALSE),"")</f>
        <v>01.588.538/0001-21</v>
      </c>
      <c r="D34" s="42" t="s">
        <v>255</v>
      </c>
      <c r="E34" s="42" t="str">
        <f>IFERROR(VLOOKUP(BANCO10[[#This Row],[EMPRESA]],[1]!DADOS[#Data],5,FALSE),"")</f>
        <v>ME</v>
      </c>
      <c r="F34" s="40" t="str">
        <f>IFERROR(IF(VLOOKUP(BANCO10[[#This Row],[EMPRESA]],[1]!DADOS[#Data],6,0)="","",(VLOOKUP(BANCO10[[#This Row],[EMPRESA]],[1]!DADOS[#Data],6,0))),"")</f>
        <v>CAPITAL LESTE 1</v>
      </c>
      <c r="G34" s="40"/>
      <c r="H34" s="43" t="s">
        <v>121</v>
      </c>
      <c r="I34" s="43" t="s">
        <v>145</v>
      </c>
      <c r="J34" s="43" t="s">
        <v>146</v>
      </c>
      <c r="K34" s="42" t="s">
        <v>258</v>
      </c>
      <c r="L34" s="44" t="s">
        <v>123</v>
      </c>
      <c r="M34" s="44">
        <v>103</v>
      </c>
      <c r="N34" s="44" t="s">
        <v>123</v>
      </c>
      <c r="O34" s="42" t="s">
        <v>90</v>
      </c>
      <c r="P34" s="42">
        <v>4</v>
      </c>
      <c r="Q34" s="42" t="s">
        <v>205</v>
      </c>
      <c r="R34" s="45" t="s">
        <v>123</v>
      </c>
      <c r="S34" s="45"/>
      <c r="T34" s="45" t="s">
        <v>123</v>
      </c>
      <c r="U34" s="45"/>
      <c r="V34" s="45" t="s">
        <v>123</v>
      </c>
      <c r="W34" s="45"/>
      <c r="X34" s="45" t="s">
        <v>123</v>
      </c>
      <c r="Y34" s="45"/>
      <c r="Z34" s="46" t="s">
        <v>123</v>
      </c>
      <c r="AA34" s="47"/>
      <c r="AB34" s="46" t="s">
        <v>123</v>
      </c>
      <c r="AC34" s="48"/>
      <c r="AD34" s="46" t="s">
        <v>123</v>
      </c>
      <c r="AE34" s="48"/>
      <c r="AF34" s="45" t="s">
        <v>27</v>
      </c>
      <c r="AG34" s="45">
        <v>44959</v>
      </c>
      <c r="AH34" s="45" t="s">
        <v>126</v>
      </c>
      <c r="AI34" s="45"/>
      <c r="AJ34" s="45" t="s">
        <v>123</v>
      </c>
      <c r="AK34" s="45"/>
      <c r="AL34" s="45" t="s">
        <v>123</v>
      </c>
      <c r="AM34" s="45"/>
      <c r="AN34" s="45" t="s">
        <v>123</v>
      </c>
      <c r="AO34" s="45"/>
      <c r="AP34" s="45" t="s">
        <v>123</v>
      </c>
      <c r="AQ34" s="45"/>
      <c r="AR34" s="45" t="s">
        <v>123</v>
      </c>
      <c r="AS34" s="45"/>
      <c r="AT34" s="49">
        <v>44958</v>
      </c>
      <c r="AU34" s="50">
        <v>44958</v>
      </c>
      <c r="AV34" s="51" t="s">
        <v>123</v>
      </c>
      <c r="AW34" s="51" t="s">
        <v>123</v>
      </c>
      <c r="AX34" s="73" t="s">
        <v>49</v>
      </c>
      <c r="AY34" s="52" t="s">
        <v>123</v>
      </c>
      <c r="AZ34" s="53">
        <v>0</v>
      </c>
      <c r="BA34" s="52" t="s">
        <v>123</v>
      </c>
      <c r="BB34" s="81" t="s">
        <v>123</v>
      </c>
      <c r="BC34" s="52" t="s">
        <v>123</v>
      </c>
      <c r="BD34" s="52" t="s">
        <v>123</v>
      </c>
      <c r="BE34" s="55" t="s">
        <v>123</v>
      </c>
      <c r="BF34" s="55" t="s">
        <v>123</v>
      </c>
      <c r="BG34" s="55" t="s">
        <v>123</v>
      </c>
      <c r="BH34" s="55" t="s">
        <v>123</v>
      </c>
      <c r="BI34" s="56" t="s">
        <v>123</v>
      </c>
      <c r="BJ34" s="48"/>
      <c r="BK34" s="58" t="s">
        <v>123</v>
      </c>
      <c r="BL34" s="59"/>
      <c r="BM34" s="58" t="s">
        <v>123</v>
      </c>
      <c r="BN34" s="59"/>
      <c r="BO34" s="74" t="s">
        <v>123</v>
      </c>
      <c r="BP34" s="75"/>
      <c r="BQ34" s="74" t="s">
        <v>123</v>
      </c>
      <c r="BR34" s="75"/>
      <c r="BS34" s="60"/>
      <c r="BT34" s="38"/>
      <c r="BU34" s="61" t="s">
        <v>129</v>
      </c>
      <c r="BV34" s="61" t="s">
        <v>129</v>
      </c>
      <c r="BW34" s="61" t="s">
        <v>259</v>
      </c>
      <c r="BX34" s="61" t="s">
        <v>150</v>
      </c>
      <c r="BY34" s="62" t="s">
        <v>158</v>
      </c>
      <c r="BZ34" s="61" t="s">
        <v>260</v>
      </c>
      <c r="CA34" s="61" t="s">
        <v>129</v>
      </c>
      <c r="CB34" s="61" t="s">
        <v>129</v>
      </c>
      <c r="CC34" s="61" t="s">
        <v>129</v>
      </c>
      <c r="CD34" s="61" t="s">
        <v>129</v>
      </c>
      <c r="CE34" s="61" t="s">
        <v>129</v>
      </c>
      <c r="CF34" s="61" t="s">
        <v>129</v>
      </c>
      <c r="CG34" s="61" t="s">
        <v>129</v>
      </c>
      <c r="CH34" s="63">
        <f>YEAR(BANCO10[[#This Row],[DATA INÍCIO]])</f>
        <v>2023</v>
      </c>
      <c r="CI34" s="63">
        <f>MONTH(BANCO10[[#This Row],[DATA INÍCIO]])</f>
        <v>2</v>
      </c>
      <c r="CJ34" s="64" t="str">
        <f t="shared" si="0"/>
        <v>ALUMB INDUSTRIA E COMERCIO DE PRODUTOS NAO FERROSOS LTDA01.588.538/0001-21</v>
      </c>
      <c r="CK34" s="63"/>
      <c r="CL34" s="42" t="s">
        <v>258</v>
      </c>
      <c r="CM34" s="42" t="str">
        <f>IF(BANCO10[[#This Row],[SOLUÇÃO]]=CM$1,BANCO10[[#This Row],[STATUS DA ETAPA]],"")</f>
        <v>CONCLUÍDO</v>
      </c>
      <c r="CN34" s="42" t="str">
        <f>IF(BANCO10[[#This Row],[SOLUÇÃO]]=CN$1,BANCO10[[#This Row],[STATUS DA ETAPA]],"")</f>
        <v/>
      </c>
      <c r="CO34" s="42" t="str">
        <f>IF(BANCO10[[#This Row],[SOLUÇÃO]]=CO$1,BANCO10[[#This Row],[STATUS DA ETAPA]],"")</f>
        <v/>
      </c>
      <c r="CP34" s="42" t="str">
        <f>IF(BANCO10[[#This Row],[SOLUÇÃO]]=CP$1,BANCO10[[#This Row],[STATUS DA ETAPA]],"")</f>
        <v/>
      </c>
      <c r="CQ34" s="42" t="str">
        <f>IF(BANCO10[[#This Row],[SOLUÇÃO]]=CQ$1,BANCO10[[#This Row],[STATUS DA ETAPA]],"")</f>
        <v/>
      </c>
      <c r="CR34" s="42" t="str">
        <f>IF(BANCO10[[#This Row],[SOLUÇÃO]]=CR$1,BANCO10[[#This Row],[STATUS DA ETAPA]],"")</f>
        <v/>
      </c>
      <c r="CS34" s="42" t="str">
        <f>IF(BANCO10[[#This Row],[SOLUÇÃO]]=CS$1,BANCO10[[#This Row],[STATUS DA ETAPA]],"")</f>
        <v/>
      </c>
      <c r="CT34" s="42" t="str">
        <f>IF(BANCO10[[#This Row],[SOLUÇÃO]]=CT$1,BANCO10[[#This Row],[STATUS DA ETAPA]],"")</f>
        <v/>
      </c>
      <c r="CU34" s="42" t="str">
        <f>IF(BANCO10[[#This Row],[SOLUÇÃO]]=CU$1,BANCO10[[#This Row],[STATUS DA ETAPA]],"")</f>
        <v/>
      </c>
      <c r="CV34" s="42" t="str">
        <f>IF(BANCO10[[#This Row],[SOLUÇÃO]]=CV$1,BANCO10[[#This Row],[STATUS DA ETAPA]],"")</f>
        <v/>
      </c>
      <c r="CW34" s="42" t="str">
        <f>IF(BANCO10[[#This Row],[SOLUÇÃO]]=CW$1,BANCO10[[#This Row],[STATUS DA ETAPA]],"")</f>
        <v/>
      </c>
      <c r="CX34" s="42" t="str">
        <f>IF(BANCO10[[#This Row],[SOLUÇÃO]]=CX$1,BANCO10[[#This Row],[STATUS DA ETAPA]],"")</f>
        <v/>
      </c>
      <c r="CY34" s="42" t="str">
        <f>IF(BANCO10[[#This Row],[SOLUÇÃO]]=CY$1,BANCO10[[#This Row],[STATUS DA ETAPA]],"")</f>
        <v/>
      </c>
      <c r="CZ34" s="42" t="str">
        <f>IF(BANCO10[[#This Row],[SOLUÇÃO]]=CZ$1,BANCO10[[#This Row],[STATUS DA ETAPA]],"")</f>
        <v/>
      </c>
      <c r="DA34" s="42" t="str">
        <f>IF(BANCO10[[#This Row],[SOLUÇÃO]]=DA$1,BANCO10[[#This Row],[STATUS DA ETAPA]],"")</f>
        <v/>
      </c>
      <c r="DB34" s="42" t="str">
        <f>IF(BANCO10[[#This Row],[SOLUÇÃO]]=DB$1,BANCO10[[#This Row],[STATUS DA ETAPA]],"")</f>
        <v/>
      </c>
      <c r="DC34" s="42" t="str">
        <f>IF(BANCO10[[#This Row],[SOLUÇÃO]]=DC$1,BANCO10[[#This Row],[STATUS DA ETAPA]],"")</f>
        <v/>
      </c>
      <c r="DD34" s="42" t="str">
        <f>IF(BANCO10[[#This Row],[SOLUÇÃO]]=DD$1,BANCO10[[#This Row],[STATUS DA ETAPA]],"")</f>
        <v/>
      </c>
      <c r="DE34" s="42" t="str">
        <f>IF(BANCO10[[#This Row],[SOLUÇÃO]]=DE$1,BANCO10[[#This Row],[STATUS DA ETAPA]],"")</f>
        <v/>
      </c>
      <c r="DF34" s="42" t="str">
        <f>IF(BANCO10[[#This Row],[SOLUÇÃO]]=DF$1,BANCO10[[#This Row],[STATUS DA ETAPA]],"")</f>
        <v/>
      </c>
      <c r="DG34" s="42" t="str">
        <f>IF(BANCO10[[#This Row],[SOLUÇÃO]]=DG$1,BANCO10[[#This Row],[STATUS DA ETAPA]],"")</f>
        <v/>
      </c>
      <c r="DH34" s="42" t="str">
        <f>IF(BANCO10[[#This Row],[SOLUÇÃO]]=DH$1,BANCO10[[#This Row],[STATUS DA ETAPA]],"")</f>
        <v/>
      </c>
      <c r="DI34" s="42" t="str">
        <f>IF(BANCO10[[#This Row],[SOLUÇÃO]]=DI$1,BANCO10[[#This Row],[STATUS DA ETAPA]],"")</f>
        <v/>
      </c>
      <c r="DJ34" s="42" t="str">
        <f>IF(BANCO10[[#This Row],[SOLUÇÃO]]=DJ$1,BANCO10[[#This Row],[STATUS DA ETAPA]],"")</f>
        <v/>
      </c>
      <c r="DK34" s="42" t="str">
        <f>IF(BANCO10[[#This Row],[SOLUÇÃO]]=DK$1,BANCO10[[#This Row],[STATUS DA ETAPA]],"")</f>
        <v/>
      </c>
      <c r="DL34" s="42" t="str">
        <f>IF(BANCO10[[#This Row],[SOLUÇÃO]]=DL$1,BANCO10[[#This Row],[STATUS DA ETAPA]],"")</f>
        <v/>
      </c>
      <c r="DM34" s="42" t="str">
        <f>IF(BANCO10[[#This Row],[SOLUÇÃO]]=DM$1,BANCO10[[#This Row],[STATUS DA ETAPA]],"")</f>
        <v/>
      </c>
      <c r="DN34" s="63" t="e">
        <f>VLOOKUP(#REF!,'[1]SAP TEC'!AC:AD,2,0)</f>
        <v>#REF!</v>
      </c>
    </row>
    <row r="35" spans="1:190" s="65" customFormat="1" ht="12" customHeight="1" x14ac:dyDescent="0.25">
      <c r="A35" s="38" t="s">
        <v>118</v>
      </c>
      <c r="B35" s="39" t="s">
        <v>119</v>
      </c>
      <c r="C35" s="40" t="str">
        <f>IFERROR(VLOOKUP(BANCO10[[#This Row],[EMPRESA]],[1]!DADOS[#Data],2,FALSE),"")</f>
        <v>01.588.538/0001-21</v>
      </c>
      <c r="D35" s="42" t="s">
        <v>255</v>
      </c>
      <c r="E35" s="42" t="str">
        <f>IFERROR(VLOOKUP(BANCO10[[#This Row],[EMPRESA]],[1]!DADOS[#Data],5,FALSE),"")</f>
        <v>ME</v>
      </c>
      <c r="F35" s="40" t="str">
        <f>IFERROR(IF(VLOOKUP(BANCO10[[#This Row],[EMPRESA]],[1]!DADOS[#Data],6,0)="","",(VLOOKUP(BANCO10[[#This Row],[EMPRESA]],[1]!DADOS[#Data],6,0))),"")</f>
        <v>CAPITAL LESTE 1</v>
      </c>
      <c r="G35" s="40" t="str">
        <f>IFERROR(IF(VLOOKUP(BANCO10[[#This Row],[EMPRESA]],[1]!DADOS[#Data],4)="","",(VLOOKUP($D35,[1]!DADOS[#Data],4,0))),"")</f>
        <v/>
      </c>
      <c r="H35" s="43" t="s">
        <v>7</v>
      </c>
      <c r="I35" s="43" t="s">
        <v>145</v>
      </c>
      <c r="J35" s="43" t="s">
        <v>123</v>
      </c>
      <c r="K35" s="42" t="s">
        <v>261</v>
      </c>
      <c r="L35" s="44" t="s">
        <v>262</v>
      </c>
      <c r="M35" s="44">
        <v>103</v>
      </c>
      <c r="N35" s="44" t="s">
        <v>123</v>
      </c>
      <c r="O35" s="42" t="s">
        <v>95</v>
      </c>
      <c r="P35" s="42">
        <v>60</v>
      </c>
      <c r="Q35" s="42" t="s">
        <v>205</v>
      </c>
      <c r="R35" s="45" t="s">
        <v>123</v>
      </c>
      <c r="S35" s="45"/>
      <c r="T35" s="45" t="s">
        <v>123</v>
      </c>
      <c r="U35" s="45"/>
      <c r="V35" s="45" t="s">
        <v>123</v>
      </c>
      <c r="W35" s="45"/>
      <c r="X35" s="45" t="s">
        <v>123</v>
      </c>
      <c r="Y35" s="45"/>
      <c r="Z35" s="46" t="s">
        <v>123</v>
      </c>
      <c r="AA35" s="47"/>
      <c r="AB35" s="46" t="s">
        <v>123</v>
      </c>
      <c r="AC35" s="48"/>
      <c r="AD35" s="46" t="s">
        <v>123</v>
      </c>
      <c r="AE35" s="48"/>
      <c r="AF35" s="45" t="s">
        <v>27</v>
      </c>
      <c r="AG35" s="45">
        <v>44959</v>
      </c>
      <c r="AH35" s="45" t="s">
        <v>27</v>
      </c>
      <c r="AI35" s="45">
        <v>45316</v>
      </c>
      <c r="AJ35" s="45" t="s">
        <v>123</v>
      </c>
      <c r="AK35" s="45"/>
      <c r="AL35" s="45" t="s">
        <v>27</v>
      </c>
      <c r="AM35" s="45">
        <v>45005</v>
      </c>
      <c r="AN35" s="45" t="s">
        <v>27</v>
      </c>
      <c r="AO35" s="45"/>
      <c r="AP35" s="45" t="s">
        <v>27</v>
      </c>
      <c r="AQ35" s="45">
        <v>45007</v>
      </c>
      <c r="AR35" s="45" t="s">
        <v>27</v>
      </c>
      <c r="AS35" s="45"/>
      <c r="AT35" s="49">
        <v>45034</v>
      </c>
      <c r="AU35" s="50">
        <v>45139</v>
      </c>
      <c r="AV35" s="51" t="s">
        <v>27</v>
      </c>
      <c r="AW35" s="51" t="s">
        <v>27</v>
      </c>
      <c r="AX35" s="73" t="s">
        <v>49</v>
      </c>
      <c r="AY35" s="52" t="s">
        <v>126</v>
      </c>
      <c r="AZ35" s="53">
        <f>60*165</f>
        <v>9900</v>
      </c>
      <c r="BA35" s="52" t="s">
        <v>153</v>
      </c>
      <c r="BB35" s="81"/>
      <c r="BC35" s="52">
        <v>4728</v>
      </c>
      <c r="BD35" s="52"/>
      <c r="BE35" s="55" t="s">
        <v>123</v>
      </c>
      <c r="BF35" s="55" t="s">
        <v>123</v>
      </c>
      <c r="BG35" s="55" t="s">
        <v>27</v>
      </c>
      <c r="BH35" s="55" t="s">
        <v>123</v>
      </c>
      <c r="BI35" s="68" t="s">
        <v>123</v>
      </c>
      <c r="BJ35" s="48"/>
      <c r="BK35" s="58" t="s">
        <v>123</v>
      </c>
      <c r="BL35" s="59"/>
      <c r="BM35" s="58" t="s">
        <v>123</v>
      </c>
      <c r="BN35" s="59"/>
      <c r="BO35" s="74" t="s">
        <v>27</v>
      </c>
      <c r="BP35" s="75">
        <v>45139</v>
      </c>
      <c r="BQ35" s="74" t="s">
        <v>27</v>
      </c>
      <c r="BR35" s="75"/>
      <c r="BS35" s="60"/>
      <c r="BT35" s="38"/>
      <c r="BU35" s="61" t="s">
        <v>129</v>
      </c>
      <c r="BV35" s="61" t="s">
        <v>129</v>
      </c>
      <c r="BW35" s="61" t="s">
        <v>259</v>
      </c>
      <c r="BX35" s="61" t="s">
        <v>150</v>
      </c>
      <c r="BY35" s="62" t="s">
        <v>158</v>
      </c>
      <c r="BZ35" s="61" t="s">
        <v>260</v>
      </c>
      <c r="CA35" s="61" t="s">
        <v>129</v>
      </c>
      <c r="CB35" s="61" t="s">
        <v>129</v>
      </c>
      <c r="CC35" s="61" t="s">
        <v>129</v>
      </c>
      <c r="CD35" s="61" t="s">
        <v>129</v>
      </c>
      <c r="CE35" s="61" t="s">
        <v>129</v>
      </c>
      <c r="CF35" s="61" t="s">
        <v>129</v>
      </c>
      <c r="CG35" s="61" t="s">
        <v>129</v>
      </c>
      <c r="CH35" s="63">
        <f>YEAR(BANCO10[[#This Row],[DATA INÍCIO]])</f>
        <v>2023</v>
      </c>
      <c r="CI35" s="63">
        <f>MONTH(BANCO10[[#This Row],[DATA INÍCIO]])</f>
        <v>4</v>
      </c>
      <c r="CJ35" s="64" t="str">
        <f t="shared" si="0"/>
        <v>ALUMB INDUSTRIA E COMERCIO DE PRODUTOS NAO FERROSOS LTDA01.588.538/0001-21</v>
      </c>
      <c r="CK35" s="63"/>
      <c r="CL35" s="42" t="s">
        <v>261</v>
      </c>
      <c r="CM35" s="42" t="str">
        <f>IF(BANCO10[[#This Row],[SOLUÇÃO]]=CM$1,BANCO10[[#This Row],[STATUS DA ETAPA]],"")</f>
        <v/>
      </c>
      <c r="CN35" s="42" t="str">
        <f>IF(BANCO10[[#This Row],[SOLUÇÃO]]=CN$1,BANCO10[[#This Row],[STATUS DA ETAPA]],"")</f>
        <v/>
      </c>
      <c r="CO35" s="42" t="str">
        <f>IF(BANCO10[[#This Row],[SOLUÇÃO]]=CO$1,BANCO10[[#This Row],[STATUS DA ETAPA]],"")</f>
        <v/>
      </c>
      <c r="CP35" s="42" t="str">
        <f>IF(BANCO10[[#This Row],[SOLUÇÃO]]=CP$1,BANCO10[[#This Row],[STATUS DA ETAPA]],"")</f>
        <v/>
      </c>
      <c r="CQ35" s="42" t="str">
        <f>IF(BANCO10[[#This Row],[SOLUÇÃO]]=CQ$1,BANCO10[[#This Row],[STATUS DA ETAPA]],"")</f>
        <v/>
      </c>
      <c r="CR35" s="42" t="str">
        <f>IF(BANCO10[[#This Row],[SOLUÇÃO]]=CR$1,BANCO10[[#This Row],[STATUS DA ETAPA]],"")</f>
        <v>CONCLUÍDO</v>
      </c>
      <c r="CS35" s="42" t="str">
        <f>IF(BANCO10[[#This Row],[SOLUÇÃO]]=CS$1,BANCO10[[#This Row],[STATUS DA ETAPA]],"")</f>
        <v/>
      </c>
      <c r="CT35" s="42" t="str">
        <f>IF(BANCO10[[#This Row],[SOLUÇÃO]]=CT$1,BANCO10[[#This Row],[STATUS DA ETAPA]],"")</f>
        <v/>
      </c>
      <c r="CU35" s="42" t="str">
        <f>IF(BANCO10[[#This Row],[SOLUÇÃO]]=CU$1,BANCO10[[#This Row],[STATUS DA ETAPA]],"")</f>
        <v/>
      </c>
      <c r="CV35" s="42" t="str">
        <f>IF(BANCO10[[#This Row],[SOLUÇÃO]]=CV$1,BANCO10[[#This Row],[STATUS DA ETAPA]],"")</f>
        <v/>
      </c>
      <c r="CW35" s="42" t="str">
        <f>IF(BANCO10[[#This Row],[SOLUÇÃO]]=CW$1,BANCO10[[#This Row],[STATUS DA ETAPA]],"")</f>
        <v/>
      </c>
      <c r="CX35" s="42" t="str">
        <f>IF(BANCO10[[#This Row],[SOLUÇÃO]]=CX$1,BANCO10[[#This Row],[STATUS DA ETAPA]],"")</f>
        <v/>
      </c>
      <c r="CY35" s="42" t="str">
        <f>IF(BANCO10[[#This Row],[SOLUÇÃO]]=CY$1,BANCO10[[#This Row],[STATUS DA ETAPA]],"")</f>
        <v/>
      </c>
      <c r="CZ35" s="42" t="str">
        <f>IF(BANCO10[[#This Row],[SOLUÇÃO]]=CZ$1,BANCO10[[#This Row],[STATUS DA ETAPA]],"")</f>
        <v/>
      </c>
      <c r="DA35" s="42" t="str">
        <f>IF(BANCO10[[#This Row],[SOLUÇÃO]]=DA$1,BANCO10[[#This Row],[STATUS DA ETAPA]],"")</f>
        <v/>
      </c>
      <c r="DB35" s="42" t="str">
        <f>IF(BANCO10[[#This Row],[SOLUÇÃO]]=DB$1,BANCO10[[#This Row],[STATUS DA ETAPA]],"")</f>
        <v/>
      </c>
      <c r="DC35" s="42" t="str">
        <f>IF(BANCO10[[#This Row],[SOLUÇÃO]]=DC$1,BANCO10[[#This Row],[STATUS DA ETAPA]],"")</f>
        <v/>
      </c>
      <c r="DD35" s="42" t="str">
        <f>IF(BANCO10[[#This Row],[SOLUÇÃO]]=DD$1,BANCO10[[#This Row],[STATUS DA ETAPA]],"")</f>
        <v/>
      </c>
      <c r="DE35" s="42" t="str">
        <f>IF(BANCO10[[#This Row],[SOLUÇÃO]]=DE$1,BANCO10[[#This Row],[STATUS DA ETAPA]],"")</f>
        <v/>
      </c>
      <c r="DF35" s="42" t="str">
        <f>IF(BANCO10[[#This Row],[SOLUÇÃO]]=DF$1,BANCO10[[#This Row],[STATUS DA ETAPA]],"")</f>
        <v/>
      </c>
      <c r="DG35" s="42" t="str">
        <f>IF(BANCO10[[#This Row],[SOLUÇÃO]]=DG$1,BANCO10[[#This Row],[STATUS DA ETAPA]],"")</f>
        <v/>
      </c>
      <c r="DH35" s="42" t="str">
        <f>IF(BANCO10[[#This Row],[SOLUÇÃO]]=DH$1,BANCO10[[#This Row],[STATUS DA ETAPA]],"")</f>
        <v/>
      </c>
      <c r="DI35" s="42" t="str">
        <f>IF(BANCO10[[#This Row],[SOLUÇÃO]]=DI$1,BANCO10[[#This Row],[STATUS DA ETAPA]],"")</f>
        <v/>
      </c>
      <c r="DJ35" s="42" t="str">
        <f>IF(BANCO10[[#This Row],[SOLUÇÃO]]=DJ$1,BANCO10[[#This Row],[STATUS DA ETAPA]],"")</f>
        <v/>
      </c>
      <c r="DK35" s="42" t="str">
        <f>IF(BANCO10[[#This Row],[SOLUÇÃO]]=DK$1,BANCO10[[#This Row],[STATUS DA ETAPA]],"")</f>
        <v/>
      </c>
      <c r="DL35" s="42" t="str">
        <f>IF(BANCO10[[#This Row],[SOLUÇÃO]]=DL$1,BANCO10[[#This Row],[STATUS DA ETAPA]],"")</f>
        <v/>
      </c>
      <c r="DM35" s="42" t="str">
        <f>IF(BANCO10[[#This Row],[SOLUÇÃO]]=DM$1,BANCO10[[#This Row],[STATUS DA ETAPA]],"")</f>
        <v/>
      </c>
      <c r="DN35" s="63" t="e">
        <f>VLOOKUP(#REF!,'[1]SAP TEC'!AC:AD,2,0)</f>
        <v>#REF!</v>
      </c>
    </row>
    <row r="36" spans="1:190" s="65" customFormat="1" ht="12" x14ac:dyDescent="0.25">
      <c r="A36" s="38" t="s">
        <v>118</v>
      </c>
      <c r="B36" s="39" t="s">
        <v>143</v>
      </c>
      <c r="C36" s="40" t="str">
        <f>IFERROR(VLOOKUP(BANCO10[[#This Row],[EMPRESA]],[1]!DADOS[#Data],2,FALSE),"")</f>
        <v>61.288.171/0001-52</v>
      </c>
      <c r="D36" s="42" t="s">
        <v>263</v>
      </c>
      <c r="E36" s="42" t="str">
        <f>IFERROR(VLOOKUP(BANCO10[[#This Row],[EMPRESA]],[1]!DADOS[#Data],5,FALSE),"")</f>
        <v>DEMAIS</v>
      </c>
      <c r="F36" s="40" t="str">
        <f>IFERROR(IF(VLOOKUP(BANCO10[[#This Row],[EMPRESA]],[1]!DADOS[#Data],6,0)="","",(VLOOKUP(BANCO10[[#This Row],[EMPRESA]],[1]!DADOS[#Data],6,0))),"")</f>
        <v>N/A</v>
      </c>
      <c r="G36" s="40"/>
      <c r="H36" s="43" t="s">
        <v>121</v>
      </c>
      <c r="I36" s="43" t="s">
        <v>145</v>
      </c>
      <c r="J36" s="43" t="s">
        <v>146</v>
      </c>
      <c r="K36" s="42" t="s">
        <v>264</v>
      </c>
      <c r="L36" s="44" t="s">
        <v>123</v>
      </c>
      <c r="M36" s="44">
        <v>103</v>
      </c>
      <c r="N36" s="44" t="s">
        <v>123</v>
      </c>
      <c r="O36" s="42" t="s">
        <v>90</v>
      </c>
      <c r="P36" s="42">
        <v>4</v>
      </c>
      <c r="Q36" s="42" t="s">
        <v>265</v>
      </c>
      <c r="R36" s="45" t="s">
        <v>123</v>
      </c>
      <c r="S36" s="45"/>
      <c r="T36" s="45" t="s">
        <v>123</v>
      </c>
      <c r="U36" s="45"/>
      <c r="V36" s="45" t="s">
        <v>123</v>
      </c>
      <c r="W36" s="45"/>
      <c r="X36" s="45" t="s">
        <v>123</v>
      </c>
      <c r="Y36" s="45"/>
      <c r="Z36" s="46" t="s">
        <v>123</v>
      </c>
      <c r="AA36" s="47"/>
      <c r="AB36" s="46" t="s">
        <v>123</v>
      </c>
      <c r="AC36" s="48"/>
      <c r="AD36" s="46" t="s">
        <v>123</v>
      </c>
      <c r="AE36" s="48"/>
      <c r="AF36" s="45" t="s">
        <v>27</v>
      </c>
      <c r="AG36" s="45">
        <v>44728</v>
      </c>
      <c r="AH36" s="45" t="s">
        <v>126</v>
      </c>
      <c r="AI36" s="45"/>
      <c r="AJ36" s="45" t="s">
        <v>123</v>
      </c>
      <c r="AK36" s="45"/>
      <c r="AL36" s="45" t="s">
        <v>123</v>
      </c>
      <c r="AM36" s="45"/>
      <c r="AN36" s="45" t="s">
        <v>123</v>
      </c>
      <c r="AO36" s="45"/>
      <c r="AP36" s="45" t="s">
        <v>123</v>
      </c>
      <c r="AQ36" s="45"/>
      <c r="AR36" s="45" t="s">
        <v>123</v>
      </c>
      <c r="AS36" s="45"/>
      <c r="AT36" s="49">
        <v>44727</v>
      </c>
      <c r="AU36" s="50">
        <v>44727</v>
      </c>
      <c r="AV36" s="51" t="s">
        <v>123</v>
      </c>
      <c r="AW36" s="51" t="s">
        <v>123</v>
      </c>
      <c r="AX36" s="73" t="s">
        <v>49</v>
      </c>
      <c r="AY36" s="52" t="s">
        <v>123</v>
      </c>
      <c r="AZ36" s="53">
        <v>0</v>
      </c>
      <c r="BA36" s="52" t="s">
        <v>123</v>
      </c>
      <c r="BB36" s="81" t="s">
        <v>123</v>
      </c>
      <c r="BC36" s="52" t="s">
        <v>123</v>
      </c>
      <c r="BD36" s="52" t="s">
        <v>123</v>
      </c>
      <c r="BE36" s="55" t="s">
        <v>123</v>
      </c>
      <c r="BF36" s="55" t="s">
        <v>123</v>
      </c>
      <c r="BG36" s="55" t="s">
        <v>123</v>
      </c>
      <c r="BH36" s="55" t="s">
        <v>123</v>
      </c>
      <c r="BI36" s="56" t="s">
        <v>123</v>
      </c>
      <c r="BJ36" s="48"/>
      <c r="BK36" s="74"/>
      <c r="BL36" s="75"/>
      <c r="BM36" s="74"/>
      <c r="BN36" s="75"/>
      <c r="BO36" s="74" t="s">
        <v>123</v>
      </c>
      <c r="BP36" s="75"/>
      <c r="BQ36" s="74" t="s">
        <v>123</v>
      </c>
      <c r="BR36" s="75"/>
      <c r="BS36" s="60" t="s">
        <v>266</v>
      </c>
      <c r="BT36" s="38"/>
      <c r="BU36" s="61" t="s">
        <v>129</v>
      </c>
      <c r="BV36" s="61" t="s">
        <v>129</v>
      </c>
      <c r="BW36" s="61" t="s">
        <v>129</v>
      </c>
      <c r="BX36" s="61" t="s">
        <v>129</v>
      </c>
      <c r="BY36" s="62" t="s">
        <v>129</v>
      </c>
      <c r="BZ36" s="61"/>
      <c r="CA36" s="61" t="s">
        <v>129</v>
      </c>
      <c r="CB36" s="61" t="s">
        <v>129</v>
      </c>
      <c r="CC36" s="61" t="s">
        <v>129</v>
      </c>
      <c r="CD36" s="61" t="s">
        <v>129</v>
      </c>
      <c r="CE36" s="61" t="s">
        <v>129</v>
      </c>
      <c r="CF36" s="61" t="s">
        <v>129</v>
      </c>
      <c r="CG36" s="61" t="s">
        <v>129</v>
      </c>
      <c r="CH36" s="63">
        <f>YEAR(BANCO10[[#This Row],[DATA INÍCIO]])</f>
        <v>2022</v>
      </c>
      <c r="CI36" s="63">
        <f>MONTH(BANCO10[[#This Row],[DATA INÍCIO]])</f>
        <v>6</v>
      </c>
      <c r="CJ36" s="64" t="str">
        <f t="shared" si="0"/>
        <v>ALUMINIO BRILHANTE LTDA61.288.171/0001-52</v>
      </c>
      <c r="CK36" s="63"/>
      <c r="CL36" s="42" t="s">
        <v>264</v>
      </c>
      <c r="CM36" s="42" t="str">
        <f>IF(BANCO10[[#This Row],[SOLUÇÃO]]=CM$1,BANCO10[[#This Row],[STATUS DA ETAPA]],"")</f>
        <v>CONCLUÍDO</v>
      </c>
      <c r="CN36" s="42" t="str">
        <f>IF(BANCO10[[#This Row],[SOLUÇÃO]]=CN$1,BANCO10[[#This Row],[STATUS DA ETAPA]],"")</f>
        <v/>
      </c>
      <c r="CO36" s="42" t="str">
        <f>IF(BANCO10[[#This Row],[SOLUÇÃO]]=CO$1,BANCO10[[#This Row],[STATUS DA ETAPA]],"")</f>
        <v/>
      </c>
      <c r="CP36" s="42" t="str">
        <f>IF(BANCO10[[#This Row],[SOLUÇÃO]]=CP$1,BANCO10[[#This Row],[STATUS DA ETAPA]],"")</f>
        <v/>
      </c>
      <c r="CQ36" s="42" t="str">
        <f>IF(BANCO10[[#This Row],[SOLUÇÃO]]=CQ$1,BANCO10[[#This Row],[STATUS DA ETAPA]],"")</f>
        <v/>
      </c>
      <c r="CR36" s="42" t="str">
        <f>IF(BANCO10[[#This Row],[SOLUÇÃO]]=CR$1,BANCO10[[#This Row],[STATUS DA ETAPA]],"")</f>
        <v/>
      </c>
      <c r="CS36" s="42" t="str">
        <f>IF(BANCO10[[#This Row],[SOLUÇÃO]]=CS$1,BANCO10[[#This Row],[STATUS DA ETAPA]],"")</f>
        <v/>
      </c>
      <c r="CT36" s="42" t="str">
        <f>IF(BANCO10[[#This Row],[SOLUÇÃO]]=CT$1,BANCO10[[#This Row],[STATUS DA ETAPA]],"")</f>
        <v/>
      </c>
      <c r="CU36" s="42" t="str">
        <f>IF(BANCO10[[#This Row],[SOLUÇÃO]]=CU$1,BANCO10[[#This Row],[STATUS DA ETAPA]],"")</f>
        <v/>
      </c>
      <c r="CV36" s="42" t="str">
        <f>IF(BANCO10[[#This Row],[SOLUÇÃO]]=CV$1,BANCO10[[#This Row],[STATUS DA ETAPA]],"")</f>
        <v/>
      </c>
      <c r="CW36" s="42" t="str">
        <f>IF(BANCO10[[#This Row],[SOLUÇÃO]]=CW$1,BANCO10[[#This Row],[STATUS DA ETAPA]],"")</f>
        <v/>
      </c>
      <c r="CX36" s="42" t="str">
        <f>IF(BANCO10[[#This Row],[SOLUÇÃO]]=CX$1,BANCO10[[#This Row],[STATUS DA ETAPA]],"")</f>
        <v/>
      </c>
      <c r="CY36" s="42" t="str">
        <f>IF(BANCO10[[#This Row],[SOLUÇÃO]]=CY$1,BANCO10[[#This Row],[STATUS DA ETAPA]],"")</f>
        <v/>
      </c>
      <c r="CZ36" s="42" t="str">
        <f>IF(BANCO10[[#This Row],[SOLUÇÃO]]=CZ$1,BANCO10[[#This Row],[STATUS DA ETAPA]],"")</f>
        <v/>
      </c>
      <c r="DA36" s="42" t="str">
        <f>IF(BANCO10[[#This Row],[SOLUÇÃO]]=DA$1,BANCO10[[#This Row],[STATUS DA ETAPA]],"")</f>
        <v/>
      </c>
      <c r="DB36" s="42" t="str">
        <f>IF(BANCO10[[#This Row],[SOLUÇÃO]]=DB$1,BANCO10[[#This Row],[STATUS DA ETAPA]],"")</f>
        <v/>
      </c>
      <c r="DC36" s="42" t="str">
        <f>IF(BANCO10[[#This Row],[SOLUÇÃO]]=DC$1,BANCO10[[#This Row],[STATUS DA ETAPA]],"")</f>
        <v/>
      </c>
      <c r="DD36" s="42" t="str">
        <f>IF(BANCO10[[#This Row],[SOLUÇÃO]]=DD$1,BANCO10[[#This Row],[STATUS DA ETAPA]],"")</f>
        <v/>
      </c>
      <c r="DE36" s="42" t="str">
        <f>IF(BANCO10[[#This Row],[SOLUÇÃO]]=DE$1,BANCO10[[#This Row],[STATUS DA ETAPA]],"")</f>
        <v/>
      </c>
      <c r="DF36" s="42" t="str">
        <f>IF(BANCO10[[#This Row],[SOLUÇÃO]]=DF$1,BANCO10[[#This Row],[STATUS DA ETAPA]],"")</f>
        <v/>
      </c>
      <c r="DG36" s="42" t="str">
        <f>IF(BANCO10[[#This Row],[SOLUÇÃO]]=DG$1,BANCO10[[#This Row],[STATUS DA ETAPA]],"")</f>
        <v/>
      </c>
      <c r="DH36" s="42" t="str">
        <f>IF(BANCO10[[#This Row],[SOLUÇÃO]]=DH$1,BANCO10[[#This Row],[STATUS DA ETAPA]],"")</f>
        <v/>
      </c>
      <c r="DI36" s="42" t="str">
        <f>IF(BANCO10[[#This Row],[SOLUÇÃO]]=DI$1,BANCO10[[#This Row],[STATUS DA ETAPA]],"")</f>
        <v/>
      </c>
      <c r="DJ36" s="42" t="str">
        <f>IF(BANCO10[[#This Row],[SOLUÇÃO]]=DJ$1,BANCO10[[#This Row],[STATUS DA ETAPA]],"")</f>
        <v/>
      </c>
      <c r="DK36" s="42" t="str">
        <f>IF(BANCO10[[#This Row],[SOLUÇÃO]]=DK$1,BANCO10[[#This Row],[STATUS DA ETAPA]],"")</f>
        <v/>
      </c>
      <c r="DL36" s="42" t="str">
        <f>IF(BANCO10[[#This Row],[SOLUÇÃO]]=DL$1,BANCO10[[#This Row],[STATUS DA ETAPA]],"")</f>
        <v/>
      </c>
      <c r="DM36" s="42" t="str">
        <f>IF(BANCO10[[#This Row],[SOLUÇÃO]]=DM$1,BANCO10[[#This Row],[STATUS DA ETAPA]],"")</f>
        <v/>
      </c>
      <c r="DN36" s="63" t="e">
        <f>VLOOKUP(#REF!,'[1]SAP TEC'!AC:AD,2,0)</f>
        <v>#REF!</v>
      </c>
    </row>
    <row r="37" spans="1:190" s="65" customFormat="1" ht="12" x14ac:dyDescent="0.25">
      <c r="A37" s="38" t="s">
        <v>118</v>
      </c>
      <c r="B37" s="39" t="s">
        <v>143</v>
      </c>
      <c r="C37" s="40" t="str">
        <f>IFERROR(VLOOKUP(BANCO10[[#This Row],[EMPRESA]],[1]!DADOS[#Data],2,FALSE),"")</f>
        <v>61.288.171/0001-52</v>
      </c>
      <c r="D37" s="42" t="s">
        <v>263</v>
      </c>
      <c r="E37" s="42" t="str">
        <f>IFERROR(VLOOKUP(BANCO10[[#This Row],[EMPRESA]],[1]!DADOS[#Data],5,FALSE),"")</f>
        <v>DEMAIS</v>
      </c>
      <c r="F37" s="40" t="str">
        <f>IFERROR(IF(VLOOKUP(BANCO10[[#This Row],[EMPRESA]],[1]!DADOS[#Data],6,0)="","",(VLOOKUP(BANCO10[[#This Row],[EMPRESA]],[1]!DADOS[#Data],6,0))),"")</f>
        <v>N/A</v>
      </c>
      <c r="G37" s="40" t="str">
        <f>IFERROR(IF(VLOOKUP(BANCO10[[#This Row],[EMPRESA]],[1]!DADOS[#Data],4)="","",(VLOOKUP($D37,[1]!DADOS[#Data],4,0))),"")</f>
        <v/>
      </c>
      <c r="H37" s="43" t="s">
        <v>7</v>
      </c>
      <c r="I37" s="42" t="s">
        <v>267</v>
      </c>
      <c r="J37" s="44" t="s">
        <v>136</v>
      </c>
      <c r="K37" s="42" t="s">
        <v>136</v>
      </c>
      <c r="L37" s="44" t="s">
        <v>136</v>
      </c>
      <c r="M37" s="44">
        <v>103</v>
      </c>
      <c r="N37" s="44" t="s">
        <v>123</v>
      </c>
      <c r="O37" s="42" t="s">
        <v>95</v>
      </c>
      <c r="P37" s="42">
        <v>120</v>
      </c>
      <c r="Q37" s="42"/>
      <c r="R37" s="45" t="s">
        <v>123</v>
      </c>
      <c r="S37" s="45"/>
      <c r="T37" s="45" t="s">
        <v>123</v>
      </c>
      <c r="U37" s="45"/>
      <c r="V37" s="45" t="s">
        <v>123</v>
      </c>
      <c r="W37" s="45"/>
      <c r="X37" s="45" t="s">
        <v>123</v>
      </c>
      <c r="Y37" s="45"/>
      <c r="Z37" s="46" t="s">
        <v>123</v>
      </c>
      <c r="AA37" s="47"/>
      <c r="AB37" s="46" t="s">
        <v>123</v>
      </c>
      <c r="AC37" s="48"/>
      <c r="AD37" s="46" t="s">
        <v>123</v>
      </c>
      <c r="AE37" s="48"/>
      <c r="AF37" s="45" t="s">
        <v>27</v>
      </c>
      <c r="AG37" s="45">
        <v>44728</v>
      </c>
      <c r="AH37" s="45" t="s">
        <v>27</v>
      </c>
      <c r="AI37" s="45">
        <v>45260</v>
      </c>
      <c r="AJ37" s="45"/>
      <c r="AK37" s="45"/>
      <c r="AL37" s="45" t="s">
        <v>123</v>
      </c>
      <c r="AM37" s="45"/>
      <c r="AN37" s="45" t="s">
        <v>123</v>
      </c>
      <c r="AO37" s="45"/>
      <c r="AP37" s="45" t="s">
        <v>123</v>
      </c>
      <c r="AQ37" s="45"/>
      <c r="AR37" s="45" t="s">
        <v>123</v>
      </c>
      <c r="AS37" s="45"/>
      <c r="AT37" s="49">
        <v>45963</v>
      </c>
      <c r="AU37" s="50">
        <v>45963</v>
      </c>
      <c r="AV37" s="66" t="s">
        <v>123</v>
      </c>
      <c r="AW37" s="66" t="s">
        <v>123</v>
      </c>
      <c r="AX37" s="73" t="s">
        <v>49</v>
      </c>
      <c r="AY37" s="52" t="s">
        <v>126</v>
      </c>
      <c r="AZ37" s="53">
        <v>0</v>
      </c>
      <c r="BA37" s="52"/>
      <c r="BB37" s="81" t="s">
        <v>136</v>
      </c>
      <c r="BC37" s="52" t="s">
        <v>136</v>
      </c>
      <c r="BD37" s="52" t="s">
        <v>136</v>
      </c>
      <c r="BE37" s="55" t="s">
        <v>123</v>
      </c>
      <c r="BF37" s="55" t="s">
        <v>123</v>
      </c>
      <c r="BG37" s="55"/>
      <c r="BH37" s="55" t="s">
        <v>123</v>
      </c>
      <c r="BI37" s="68" t="s">
        <v>123</v>
      </c>
      <c r="BJ37" s="48"/>
      <c r="BK37" s="58"/>
      <c r="BL37" s="59"/>
      <c r="BM37" s="58"/>
      <c r="BN37" s="59"/>
      <c r="BO37" s="74" t="s">
        <v>126</v>
      </c>
      <c r="BP37" s="77"/>
      <c r="BQ37" s="78" t="s">
        <v>126</v>
      </c>
      <c r="BR37" s="79"/>
      <c r="BS37" s="60" t="s">
        <v>266</v>
      </c>
      <c r="BT37" s="38"/>
      <c r="BU37" s="61" t="s">
        <v>129</v>
      </c>
      <c r="BV37" s="61" t="s">
        <v>129</v>
      </c>
      <c r="BW37" s="61" t="s">
        <v>129</v>
      </c>
      <c r="BX37" s="61" t="s">
        <v>129</v>
      </c>
      <c r="BY37" s="62" t="s">
        <v>129</v>
      </c>
      <c r="BZ37" s="61"/>
      <c r="CA37" s="61" t="s">
        <v>129</v>
      </c>
      <c r="CB37" s="61" t="s">
        <v>129</v>
      </c>
      <c r="CC37" s="61" t="s">
        <v>129</v>
      </c>
      <c r="CD37" s="61" t="s">
        <v>129</v>
      </c>
      <c r="CE37" s="61" t="s">
        <v>129</v>
      </c>
      <c r="CF37" s="61" t="s">
        <v>129</v>
      </c>
      <c r="CG37" s="61" t="s">
        <v>129</v>
      </c>
      <c r="CH37" s="63">
        <f>YEAR(BANCO10[[#This Row],[DATA INÍCIO]])</f>
        <v>2025</v>
      </c>
      <c r="CI37" s="63">
        <f>MONTH(BANCO10[[#This Row],[DATA INÍCIO]])</f>
        <v>11</v>
      </c>
      <c r="CJ37" s="64" t="str">
        <f t="shared" si="0"/>
        <v>ALUMINIO BRILHANTE LTDA61.288.171/0001-52</v>
      </c>
      <c r="CK37" s="63"/>
      <c r="CL37" s="42" t="s">
        <v>136</v>
      </c>
      <c r="CM37" s="42" t="str">
        <f>IF(BANCO10[[#This Row],[SOLUÇÃO]]=CM$1,BANCO10[[#This Row],[STATUS DA ETAPA]],"")</f>
        <v/>
      </c>
      <c r="CN37" s="42" t="str">
        <f>IF(BANCO10[[#This Row],[SOLUÇÃO]]=CN$1,BANCO10[[#This Row],[STATUS DA ETAPA]],"")</f>
        <v/>
      </c>
      <c r="CO37" s="42" t="str">
        <f>IF(BANCO10[[#This Row],[SOLUÇÃO]]=CO$1,BANCO10[[#This Row],[STATUS DA ETAPA]],"")</f>
        <v/>
      </c>
      <c r="CP37" s="42" t="str">
        <f>IF(BANCO10[[#This Row],[SOLUÇÃO]]=CP$1,BANCO10[[#This Row],[STATUS DA ETAPA]],"")</f>
        <v/>
      </c>
      <c r="CQ37" s="42" t="str">
        <f>IF(BANCO10[[#This Row],[SOLUÇÃO]]=CQ$1,BANCO10[[#This Row],[STATUS DA ETAPA]],"")</f>
        <v/>
      </c>
      <c r="CR37" s="42" t="str">
        <f>IF(BANCO10[[#This Row],[SOLUÇÃO]]=CR$1,BANCO10[[#This Row],[STATUS DA ETAPA]],"")</f>
        <v>PROSPECÇÃO</v>
      </c>
      <c r="CS37" s="42" t="str">
        <f>IF(BANCO10[[#This Row],[SOLUÇÃO]]=CS$1,BANCO10[[#This Row],[STATUS DA ETAPA]],"")</f>
        <v/>
      </c>
      <c r="CT37" s="42" t="str">
        <f>IF(BANCO10[[#This Row],[SOLUÇÃO]]=CT$1,BANCO10[[#This Row],[STATUS DA ETAPA]],"")</f>
        <v/>
      </c>
      <c r="CU37" s="42" t="str">
        <f>IF(BANCO10[[#This Row],[SOLUÇÃO]]=CU$1,BANCO10[[#This Row],[STATUS DA ETAPA]],"")</f>
        <v/>
      </c>
      <c r="CV37" s="42" t="str">
        <f>IF(BANCO10[[#This Row],[SOLUÇÃO]]=CV$1,BANCO10[[#This Row],[STATUS DA ETAPA]],"")</f>
        <v/>
      </c>
      <c r="CW37" s="42" t="str">
        <f>IF(BANCO10[[#This Row],[SOLUÇÃO]]=CW$1,BANCO10[[#This Row],[STATUS DA ETAPA]],"")</f>
        <v/>
      </c>
      <c r="CX37" s="42" t="str">
        <f>IF(BANCO10[[#This Row],[SOLUÇÃO]]=CX$1,BANCO10[[#This Row],[STATUS DA ETAPA]],"")</f>
        <v/>
      </c>
      <c r="CY37" s="42" t="str">
        <f>IF(BANCO10[[#This Row],[SOLUÇÃO]]=CY$1,BANCO10[[#This Row],[STATUS DA ETAPA]],"")</f>
        <v/>
      </c>
      <c r="CZ37" s="42" t="str">
        <f>IF(BANCO10[[#This Row],[SOLUÇÃO]]=CZ$1,BANCO10[[#This Row],[STATUS DA ETAPA]],"")</f>
        <v/>
      </c>
      <c r="DA37" s="42" t="str">
        <f>IF(BANCO10[[#This Row],[SOLUÇÃO]]=DA$1,BANCO10[[#This Row],[STATUS DA ETAPA]],"")</f>
        <v/>
      </c>
      <c r="DB37" s="42" t="str">
        <f>IF(BANCO10[[#This Row],[SOLUÇÃO]]=DB$1,BANCO10[[#This Row],[STATUS DA ETAPA]],"")</f>
        <v/>
      </c>
      <c r="DC37" s="42" t="str">
        <f>IF(BANCO10[[#This Row],[SOLUÇÃO]]=DC$1,BANCO10[[#This Row],[STATUS DA ETAPA]],"")</f>
        <v/>
      </c>
      <c r="DD37" s="42" t="str">
        <f>IF(BANCO10[[#This Row],[SOLUÇÃO]]=DD$1,BANCO10[[#This Row],[STATUS DA ETAPA]],"")</f>
        <v/>
      </c>
      <c r="DE37" s="42" t="str">
        <f>IF(BANCO10[[#This Row],[SOLUÇÃO]]=DE$1,BANCO10[[#This Row],[STATUS DA ETAPA]],"")</f>
        <v/>
      </c>
      <c r="DF37" s="42" t="str">
        <f>IF(BANCO10[[#This Row],[SOLUÇÃO]]=DF$1,BANCO10[[#This Row],[STATUS DA ETAPA]],"")</f>
        <v/>
      </c>
      <c r="DG37" s="42" t="str">
        <f>IF(BANCO10[[#This Row],[SOLUÇÃO]]=DG$1,BANCO10[[#This Row],[STATUS DA ETAPA]],"")</f>
        <v/>
      </c>
      <c r="DH37" s="42" t="str">
        <f>IF(BANCO10[[#This Row],[SOLUÇÃO]]=DH$1,BANCO10[[#This Row],[STATUS DA ETAPA]],"")</f>
        <v/>
      </c>
      <c r="DI37" s="42" t="str">
        <f>IF(BANCO10[[#This Row],[SOLUÇÃO]]=DI$1,BANCO10[[#This Row],[STATUS DA ETAPA]],"")</f>
        <v/>
      </c>
      <c r="DJ37" s="42" t="str">
        <f>IF(BANCO10[[#This Row],[SOLUÇÃO]]=DJ$1,BANCO10[[#This Row],[STATUS DA ETAPA]],"")</f>
        <v/>
      </c>
      <c r="DK37" s="42" t="str">
        <f>IF(BANCO10[[#This Row],[SOLUÇÃO]]=DK$1,BANCO10[[#This Row],[STATUS DA ETAPA]],"")</f>
        <v/>
      </c>
      <c r="DL37" s="42" t="str">
        <f>IF(BANCO10[[#This Row],[SOLUÇÃO]]=DL$1,BANCO10[[#This Row],[STATUS DA ETAPA]],"")</f>
        <v/>
      </c>
      <c r="DM37" s="42" t="str">
        <f>IF(BANCO10[[#This Row],[SOLUÇÃO]]=DM$1,BANCO10[[#This Row],[STATUS DA ETAPA]],"")</f>
        <v/>
      </c>
      <c r="DN37" s="63" t="e">
        <f>VLOOKUP(CL38,'[1]SAP TEC'!AC:AD,2,0)</f>
        <v>#N/A</v>
      </c>
    </row>
    <row r="38" spans="1:190" s="65" customFormat="1" ht="12" x14ac:dyDescent="0.25">
      <c r="A38" s="38" t="s">
        <v>118</v>
      </c>
      <c r="B38" s="39" t="s">
        <v>119</v>
      </c>
      <c r="C38" s="40" t="str">
        <f>IFERROR(VLOOKUP(BANCO10[[#This Row],[EMPRESA]],[1]!DADOS[#Data],2,FALSE),"")</f>
        <v>61.178.927/0001-00</v>
      </c>
      <c r="D38" s="42" t="s">
        <v>268</v>
      </c>
      <c r="E38" s="42" t="str">
        <f>IFERROR(VLOOKUP(BANCO10[[#This Row],[EMPRESA]],[1]!DADOS[#Data],5,FALSE),"")</f>
        <v>EPP</v>
      </c>
      <c r="F38" s="40" t="str">
        <f>IFERROR(IF(VLOOKUP(BANCO10[[#This Row],[EMPRESA]],[1]!DADOS[#Data],6,0)="","",(VLOOKUP(BANCO10[[#This Row],[EMPRESA]],[1]!DADOS[#Data],6,0))),"")</f>
        <v>CAPITAL LESTE 1</v>
      </c>
      <c r="G38" s="40"/>
      <c r="H38" s="43" t="s">
        <v>121</v>
      </c>
      <c r="I38" s="43" t="s">
        <v>145</v>
      </c>
      <c r="J38" s="43" t="s">
        <v>146</v>
      </c>
      <c r="K38" s="42" t="s">
        <v>269</v>
      </c>
      <c r="L38" s="44" t="s">
        <v>123</v>
      </c>
      <c r="M38" s="44">
        <v>103</v>
      </c>
      <c r="N38" s="44" t="s">
        <v>123</v>
      </c>
      <c r="O38" s="42" t="s">
        <v>90</v>
      </c>
      <c r="P38" s="42">
        <v>4</v>
      </c>
      <c r="Q38" s="42" t="s">
        <v>125</v>
      </c>
      <c r="R38" s="45" t="s">
        <v>123</v>
      </c>
      <c r="S38" s="45"/>
      <c r="T38" s="45" t="s">
        <v>123</v>
      </c>
      <c r="U38" s="45"/>
      <c r="V38" s="45" t="s">
        <v>123</v>
      </c>
      <c r="W38" s="45"/>
      <c r="X38" s="45" t="s">
        <v>123</v>
      </c>
      <c r="Y38" s="45"/>
      <c r="Z38" s="46" t="s">
        <v>123</v>
      </c>
      <c r="AA38" s="47"/>
      <c r="AB38" s="46" t="s">
        <v>123</v>
      </c>
      <c r="AC38" s="48"/>
      <c r="AD38" s="46" t="s">
        <v>123</v>
      </c>
      <c r="AE38" s="48"/>
      <c r="AF38" s="45" t="s">
        <v>27</v>
      </c>
      <c r="AG38" s="45">
        <v>45152</v>
      </c>
      <c r="AH38" s="45" t="s">
        <v>126</v>
      </c>
      <c r="AI38" s="45"/>
      <c r="AJ38" s="45" t="s">
        <v>123</v>
      </c>
      <c r="AK38" s="45"/>
      <c r="AL38" s="45" t="s">
        <v>123</v>
      </c>
      <c r="AM38" s="45"/>
      <c r="AN38" s="45" t="s">
        <v>123</v>
      </c>
      <c r="AO38" s="45"/>
      <c r="AP38" s="45" t="s">
        <v>123</v>
      </c>
      <c r="AQ38" s="45"/>
      <c r="AR38" s="45" t="s">
        <v>123</v>
      </c>
      <c r="AS38" s="45"/>
      <c r="AT38" s="49">
        <v>45148</v>
      </c>
      <c r="AU38" s="50">
        <v>45148</v>
      </c>
      <c r="AV38" s="51" t="s">
        <v>123</v>
      </c>
      <c r="AW38" s="51" t="s">
        <v>123</v>
      </c>
      <c r="AX38" s="73" t="s">
        <v>49</v>
      </c>
      <c r="AY38" s="52" t="s">
        <v>123</v>
      </c>
      <c r="AZ38" s="53">
        <v>0</v>
      </c>
      <c r="BA38" s="52" t="s">
        <v>123</v>
      </c>
      <c r="BB38" s="81" t="s">
        <v>123</v>
      </c>
      <c r="BC38" s="52" t="s">
        <v>123</v>
      </c>
      <c r="BD38" s="52" t="s">
        <v>123</v>
      </c>
      <c r="BE38" s="55" t="s">
        <v>123</v>
      </c>
      <c r="BF38" s="55" t="s">
        <v>123</v>
      </c>
      <c r="BG38" s="55" t="s">
        <v>123</v>
      </c>
      <c r="BH38" s="55" t="s">
        <v>123</v>
      </c>
      <c r="BI38" s="56" t="s">
        <v>123</v>
      </c>
      <c r="BJ38" s="48"/>
      <c r="BK38" s="58" t="s">
        <v>123</v>
      </c>
      <c r="BL38" s="59"/>
      <c r="BM38" s="58" t="s">
        <v>123</v>
      </c>
      <c r="BN38" s="59"/>
      <c r="BO38" s="74" t="s">
        <v>123</v>
      </c>
      <c r="BP38" s="75"/>
      <c r="BQ38" s="74" t="s">
        <v>123</v>
      </c>
      <c r="BR38" s="75"/>
      <c r="BS38" s="60"/>
      <c r="BT38" s="38"/>
      <c r="BU38" s="61" t="s">
        <v>158</v>
      </c>
      <c r="BV38" s="61" t="s">
        <v>129</v>
      </c>
      <c r="BW38" s="61" t="s">
        <v>171</v>
      </c>
      <c r="BX38" s="61" t="s">
        <v>129</v>
      </c>
      <c r="BY38" s="62" t="s">
        <v>170</v>
      </c>
      <c r="BZ38" s="61"/>
      <c r="CA38" s="61" t="s">
        <v>129</v>
      </c>
      <c r="CB38" s="61" t="s">
        <v>129</v>
      </c>
      <c r="CC38" s="61" t="s">
        <v>129</v>
      </c>
      <c r="CD38" s="61" t="s">
        <v>129</v>
      </c>
      <c r="CE38" s="61" t="s">
        <v>129</v>
      </c>
      <c r="CF38" s="61" t="s">
        <v>129</v>
      </c>
      <c r="CG38" s="61" t="s">
        <v>129</v>
      </c>
      <c r="CH38" s="63">
        <f>YEAR(BANCO10[[#This Row],[DATA INÍCIO]])</f>
        <v>2023</v>
      </c>
      <c r="CI38" s="63">
        <f>MONTH(BANCO10[[#This Row],[DATA INÍCIO]])</f>
        <v>8</v>
      </c>
      <c r="CJ38" s="64" t="str">
        <f t="shared" si="0"/>
        <v>ALVAMINE QUIMICA COMERCIAL E INDUSTRIAL LTDA61.178.927/0001-00</v>
      </c>
      <c r="CK38" s="63"/>
      <c r="CL38" s="42" t="s">
        <v>269</v>
      </c>
      <c r="CM38" s="42" t="str">
        <f>IF(BANCO10[[#This Row],[SOLUÇÃO]]=CM$1,BANCO10[[#This Row],[STATUS DA ETAPA]],"")</f>
        <v>CONCLUÍDO</v>
      </c>
      <c r="CN38" s="42" t="str">
        <f>IF(BANCO10[[#This Row],[SOLUÇÃO]]=CN$1,BANCO10[[#This Row],[STATUS DA ETAPA]],"")</f>
        <v/>
      </c>
      <c r="CO38" s="42" t="str">
        <f>IF(BANCO10[[#This Row],[SOLUÇÃO]]=CO$1,BANCO10[[#This Row],[STATUS DA ETAPA]],"")</f>
        <v/>
      </c>
      <c r="CP38" s="42" t="str">
        <f>IF(BANCO10[[#This Row],[SOLUÇÃO]]=CP$1,BANCO10[[#This Row],[STATUS DA ETAPA]],"")</f>
        <v/>
      </c>
      <c r="CQ38" s="42" t="str">
        <f>IF(BANCO10[[#This Row],[SOLUÇÃO]]=CQ$1,BANCO10[[#This Row],[STATUS DA ETAPA]],"")</f>
        <v/>
      </c>
      <c r="CR38" s="42" t="str">
        <f>IF(BANCO10[[#This Row],[SOLUÇÃO]]=CR$1,BANCO10[[#This Row],[STATUS DA ETAPA]],"")</f>
        <v/>
      </c>
      <c r="CS38" s="42" t="str">
        <f>IF(BANCO10[[#This Row],[SOLUÇÃO]]=CS$1,BANCO10[[#This Row],[STATUS DA ETAPA]],"")</f>
        <v/>
      </c>
      <c r="CT38" s="42" t="str">
        <f>IF(BANCO10[[#This Row],[SOLUÇÃO]]=CT$1,BANCO10[[#This Row],[STATUS DA ETAPA]],"")</f>
        <v/>
      </c>
      <c r="CU38" s="42" t="str">
        <f>IF(BANCO10[[#This Row],[SOLUÇÃO]]=CU$1,BANCO10[[#This Row],[STATUS DA ETAPA]],"")</f>
        <v/>
      </c>
      <c r="CV38" s="42" t="str">
        <f>IF(BANCO10[[#This Row],[SOLUÇÃO]]=CV$1,BANCO10[[#This Row],[STATUS DA ETAPA]],"")</f>
        <v/>
      </c>
      <c r="CW38" s="42" t="str">
        <f>IF(BANCO10[[#This Row],[SOLUÇÃO]]=CW$1,BANCO10[[#This Row],[STATUS DA ETAPA]],"")</f>
        <v/>
      </c>
      <c r="CX38" s="42" t="str">
        <f>IF(BANCO10[[#This Row],[SOLUÇÃO]]=CX$1,BANCO10[[#This Row],[STATUS DA ETAPA]],"")</f>
        <v/>
      </c>
      <c r="CY38" s="42" t="str">
        <f>IF(BANCO10[[#This Row],[SOLUÇÃO]]=CY$1,BANCO10[[#This Row],[STATUS DA ETAPA]],"")</f>
        <v/>
      </c>
      <c r="CZ38" s="42" t="str">
        <f>IF(BANCO10[[#This Row],[SOLUÇÃO]]=CZ$1,BANCO10[[#This Row],[STATUS DA ETAPA]],"")</f>
        <v/>
      </c>
      <c r="DA38" s="42" t="str">
        <f>IF(BANCO10[[#This Row],[SOLUÇÃO]]=DA$1,BANCO10[[#This Row],[STATUS DA ETAPA]],"")</f>
        <v/>
      </c>
      <c r="DB38" s="42" t="str">
        <f>IF(BANCO10[[#This Row],[SOLUÇÃO]]=DB$1,BANCO10[[#This Row],[STATUS DA ETAPA]],"")</f>
        <v/>
      </c>
      <c r="DC38" s="42" t="str">
        <f>IF(BANCO10[[#This Row],[SOLUÇÃO]]=DC$1,BANCO10[[#This Row],[STATUS DA ETAPA]],"")</f>
        <v/>
      </c>
      <c r="DD38" s="42" t="str">
        <f>IF(BANCO10[[#This Row],[SOLUÇÃO]]=DD$1,BANCO10[[#This Row],[STATUS DA ETAPA]],"")</f>
        <v/>
      </c>
      <c r="DE38" s="42" t="str">
        <f>IF(BANCO10[[#This Row],[SOLUÇÃO]]=DE$1,BANCO10[[#This Row],[STATUS DA ETAPA]],"")</f>
        <v/>
      </c>
      <c r="DF38" s="42" t="str">
        <f>IF(BANCO10[[#This Row],[SOLUÇÃO]]=DF$1,BANCO10[[#This Row],[STATUS DA ETAPA]],"")</f>
        <v/>
      </c>
      <c r="DG38" s="42" t="str">
        <f>IF(BANCO10[[#This Row],[SOLUÇÃO]]=DG$1,BANCO10[[#This Row],[STATUS DA ETAPA]],"")</f>
        <v/>
      </c>
      <c r="DH38" s="42" t="str">
        <f>IF(BANCO10[[#This Row],[SOLUÇÃO]]=DH$1,BANCO10[[#This Row],[STATUS DA ETAPA]],"")</f>
        <v/>
      </c>
      <c r="DI38" s="42" t="str">
        <f>IF(BANCO10[[#This Row],[SOLUÇÃO]]=DI$1,BANCO10[[#This Row],[STATUS DA ETAPA]],"")</f>
        <v/>
      </c>
      <c r="DJ38" s="42" t="str">
        <f>IF(BANCO10[[#This Row],[SOLUÇÃO]]=DJ$1,BANCO10[[#This Row],[STATUS DA ETAPA]],"")</f>
        <v/>
      </c>
      <c r="DK38" s="42" t="str">
        <f>IF(BANCO10[[#This Row],[SOLUÇÃO]]=DK$1,BANCO10[[#This Row],[STATUS DA ETAPA]],"")</f>
        <v/>
      </c>
      <c r="DL38" s="42" t="str">
        <f>IF(BANCO10[[#This Row],[SOLUÇÃO]]=DL$1,BANCO10[[#This Row],[STATUS DA ETAPA]],"")</f>
        <v/>
      </c>
      <c r="DM38" s="42" t="str">
        <f>IF(BANCO10[[#This Row],[SOLUÇÃO]]=DM$1,BANCO10[[#This Row],[STATUS DA ETAPA]],"")</f>
        <v/>
      </c>
      <c r="DN38" s="63" t="e">
        <f>VLOOKUP(#REF!,'[1]SAP TEC'!AC:AD,2,0)</f>
        <v>#REF!</v>
      </c>
    </row>
    <row r="39" spans="1:190" s="65" customFormat="1" ht="12" x14ac:dyDescent="0.25">
      <c r="A39" s="38" t="s">
        <v>118</v>
      </c>
      <c r="B39" s="39" t="s">
        <v>119</v>
      </c>
      <c r="C39" s="40" t="str">
        <f>IFERROR(VLOOKUP(BANCO10[[#This Row],[EMPRESA]],[1]!DADOS[#Data],2,FALSE),"")</f>
        <v>61.178.927/0001-00</v>
      </c>
      <c r="D39" s="42" t="s">
        <v>268</v>
      </c>
      <c r="E39" s="42" t="str">
        <f>IFERROR(VLOOKUP(BANCO10[[#This Row],[EMPRESA]],[1]!DADOS[#Data],5,FALSE),"")</f>
        <v>EPP</v>
      </c>
      <c r="F39" s="40" t="str">
        <f>IFERROR(IF(VLOOKUP(BANCO10[[#This Row],[EMPRESA]],[1]!DADOS[#Data],6,0)="","",(VLOOKUP(BANCO10[[#This Row],[EMPRESA]],[1]!DADOS[#Data],6,0))),"")</f>
        <v>CAPITAL LESTE 1</v>
      </c>
      <c r="G39" s="40" t="str">
        <f>IFERROR(IF(VLOOKUP(BANCO10[[#This Row],[EMPRESA]],[1]!DADOS[#Data],4)="","",(VLOOKUP($D39,[1]!DADOS[#Data],4,0))),"")</f>
        <v/>
      </c>
      <c r="H39" s="43" t="s">
        <v>7</v>
      </c>
      <c r="I39" s="42" t="s">
        <v>267</v>
      </c>
      <c r="J39" s="44" t="s">
        <v>136</v>
      </c>
      <c r="K39" s="42" t="s">
        <v>136</v>
      </c>
      <c r="L39" s="44" t="s">
        <v>136</v>
      </c>
      <c r="M39" s="44">
        <v>103</v>
      </c>
      <c r="N39" s="44" t="s">
        <v>123</v>
      </c>
      <c r="O39" s="42" t="s">
        <v>95</v>
      </c>
      <c r="P39" s="42">
        <v>100</v>
      </c>
      <c r="Q39" s="42"/>
      <c r="R39" s="45" t="s">
        <v>123</v>
      </c>
      <c r="S39" s="45"/>
      <c r="T39" s="45" t="s">
        <v>123</v>
      </c>
      <c r="U39" s="45"/>
      <c r="V39" s="45" t="s">
        <v>123</v>
      </c>
      <c r="W39" s="45"/>
      <c r="X39" s="45" t="s">
        <v>123</v>
      </c>
      <c r="Y39" s="45"/>
      <c r="Z39" s="46" t="s">
        <v>123</v>
      </c>
      <c r="AA39" s="47"/>
      <c r="AB39" s="46" t="s">
        <v>123</v>
      </c>
      <c r="AC39" s="48"/>
      <c r="AD39" s="46" t="s">
        <v>123</v>
      </c>
      <c r="AE39" s="48"/>
      <c r="AF39" s="45" t="s">
        <v>27</v>
      </c>
      <c r="AG39" s="45">
        <v>45152</v>
      </c>
      <c r="AH39" s="45" t="s">
        <v>27</v>
      </c>
      <c r="AI39" s="45">
        <v>45159</v>
      </c>
      <c r="AJ39" s="45" t="s">
        <v>27</v>
      </c>
      <c r="AK39" s="45"/>
      <c r="AL39" s="45" t="s">
        <v>27</v>
      </c>
      <c r="AM39" s="45"/>
      <c r="AN39" s="45"/>
      <c r="AO39" s="45"/>
      <c r="AP39" s="45"/>
      <c r="AQ39" s="45"/>
      <c r="AR39" s="45" t="s">
        <v>123</v>
      </c>
      <c r="AS39" s="45"/>
      <c r="AT39" s="49">
        <v>45963</v>
      </c>
      <c r="AU39" s="50">
        <v>45963</v>
      </c>
      <c r="AV39" s="66" t="s">
        <v>123</v>
      </c>
      <c r="AW39" s="66" t="s">
        <v>123</v>
      </c>
      <c r="AX39" s="73" t="s">
        <v>49</v>
      </c>
      <c r="AY39" s="52" t="s">
        <v>126</v>
      </c>
      <c r="AZ39" s="53">
        <v>0</v>
      </c>
      <c r="BA39" s="52"/>
      <c r="BB39" s="81" t="s">
        <v>136</v>
      </c>
      <c r="BC39" s="52" t="s">
        <v>136</v>
      </c>
      <c r="BD39" s="52" t="s">
        <v>136</v>
      </c>
      <c r="BE39" s="55" t="s">
        <v>123</v>
      </c>
      <c r="BF39" s="55" t="s">
        <v>123</v>
      </c>
      <c r="BG39" s="55"/>
      <c r="BH39" s="55" t="s">
        <v>123</v>
      </c>
      <c r="BI39" s="68" t="s">
        <v>123</v>
      </c>
      <c r="BJ39" s="48"/>
      <c r="BK39" s="58"/>
      <c r="BL39" s="59"/>
      <c r="BM39" s="58"/>
      <c r="BN39" s="59"/>
      <c r="BO39" s="74" t="s">
        <v>126</v>
      </c>
      <c r="BP39" s="77"/>
      <c r="BQ39" s="78" t="s">
        <v>126</v>
      </c>
      <c r="BR39" s="79"/>
      <c r="BS39" s="60"/>
      <c r="BT39" s="38"/>
      <c r="BU39" s="61" t="s">
        <v>158</v>
      </c>
      <c r="BV39" s="61" t="s">
        <v>129</v>
      </c>
      <c r="BW39" s="61" t="s">
        <v>171</v>
      </c>
      <c r="BX39" s="61" t="s">
        <v>129</v>
      </c>
      <c r="BY39" s="62" t="s">
        <v>170</v>
      </c>
      <c r="BZ39" s="61"/>
      <c r="CA39" s="61" t="s">
        <v>129</v>
      </c>
      <c r="CB39" s="61" t="s">
        <v>129</v>
      </c>
      <c r="CC39" s="61">
        <v>45402</v>
      </c>
      <c r="CD39" s="61"/>
      <c r="CE39" s="61" t="s">
        <v>129</v>
      </c>
      <c r="CF39" s="61"/>
      <c r="CG39" s="61" t="s">
        <v>270</v>
      </c>
      <c r="CH39" s="63">
        <f>YEAR(BANCO10[[#This Row],[DATA INÍCIO]])</f>
        <v>2025</v>
      </c>
      <c r="CI39" s="63">
        <f>MONTH(BANCO10[[#This Row],[DATA INÍCIO]])</f>
        <v>11</v>
      </c>
      <c r="CJ39" s="64" t="str">
        <f t="shared" si="0"/>
        <v>ALVAMINE QUIMICA COMERCIAL E INDUSTRIAL LTDA61.178.927/0001-00</v>
      </c>
      <c r="CK39" s="63"/>
      <c r="CL39" s="42" t="s">
        <v>136</v>
      </c>
      <c r="CM39" s="42" t="str">
        <f>IF(BANCO10[[#This Row],[SOLUÇÃO]]=CM$1,BANCO10[[#This Row],[STATUS DA ETAPA]],"")</f>
        <v/>
      </c>
      <c r="CN39" s="42" t="str">
        <f>IF(BANCO10[[#This Row],[SOLUÇÃO]]=CN$1,BANCO10[[#This Row],[STATUS DA ETAPA]],"")</f>
        <v/>
      </c>
      <c r="CO39" s="42" t="str">
        <f>IF(BANCO10[[#This Row],[SOLUÇÃO]]=CO$1,BANCO10[[#This Row],[STATUS DA ETAPA]],"")</f>
        <v/>
      </c>
      <c r="CP39" s="42" t="str">
        <f>IF(BANCO10[[#This Row],[SOLUÇÃO]]=CP$1,BANCO10[[#This Row],[STATUS DA ETAPA]],"")</f>
        <v/>
      </c>
      <c r="CQ39" s="42" t="str">
        <f>IF(BANCO10[[#This Row],[SOLUÇÃO]]=CQ$1,BANCO10[[#This Row],[STATUS DA ETAPA]],"")</f>
        <v/>
      </c>
      <c r="CR39" s="42" t="str">
        <f>IF(BANCO10[[#This Row],[SOLUÇÃO]]=CR$1,BANCO10[[#This Row],[STATUS DA ETAPA]],"")</f>
        <v>PROSPECÇÃO</v>
      </c>
      <c r="CS39" s="42" t="str">
        <f>IF(BANCO10[[#This Row],[SOLUÇÃO]]=CS$1,BANCO10[[#This Row],[STATUS DA ETAPA]],"")</f>
        <v/>
      </c>
      <c r="CT39" s="42" t="str">
        <f>IF(BANCO10[[#This Row],[SOLUÇÃO]]=CT$1,BANCO10[[#This Row],[STATUS DA ETAPA]],"")</f>
        <v/>
      </c>
      <c r="CU39" s="42" t="str">
        <f>IF(BANCO10[[#This Row],[SOLUÇÃO]]=CU$1,BANCO10[[#This Row],[STATUS DA ETAPA]],"")</f>
        <v/>
      </c>
      <c r="CV39" s="42" t="str">
        <f>IF(BANCO10[[#This Row],[SOLUÇÃO]]=CV$1,BANCO10[[#This Row],[STATUS DA ETAPA]],"")</f>
        <v/>
      </c>
      <c r="CW39" s="42" t="str">
        <f>IF(BANCO10[[#This Row],[SOLUÇÃO]]=CW$1,BANCO10[[#This Row],[STATUS DA ETAPA]],"")</f>
        <v/>
      </c>
      <c r="CX39" s="42" t="str">
        <f>IF(BANCO10[[#This Row],[SOLUÇÃO]]=CX$1,BANCO10[[#This Row],[STATUS DA ETAPA]],"")</f>
        <v/>
      </c>
      <c r="CY39" s="42" t="str">
        <f>IF(BANCO10[[#This Row],[SOLUÇÃO]]=CY$1,BANCO10[[#This Row],[STATUS DA ETAPA]],"")</f>
        <v/>
      </c>
      <c r="CZ39" s="42" t="str">
        <f>IF(BANCO10[[#This Row],[SOLUÇÃO]]=CZ$1,BANCO10[[#This Row],[STATUS DA ETAPA]],"")</f>
        <v/>
      </c>
      <c r="DA39" s="42" t="str">
        <f>IF(BANCO10[[#This Row],[SOLUÇÃO]]=DA$1,BANCO10[[#This Row],[STATUS DA ETAPA]],"")</f>
        <v/>
      </c>
      <c r="DB39" s="42" t="str">
        <f>IF(BANCO10[[#This Row],[SOLUÇÃO]]=DB$1,BANCO10[[#This Row],[STATUS DA ETAPA]],"")</f>
        <v/>
      </c>
      <c r="DC39" s="42" t="str">
        <f>IF(BANCO10[[#This Row],[SOLUÇÃO]]=DC$1,BANCO10[[#This Row],[STATUS DA ETAPA]],"")</f>
        <v/>
      </c>
      <c r="DD39" s="42" t="str">
        <f>IF(BANCO10[[#This Row],[SOLUÇÃO]]=DD$1,BANCO10[[#This Row],[STATUS DA ETAPA]],"")</f>
        <v/>
      </c>
      <c r="DE39" s="42" t="str">
        <f>IF(BANCO10[[#This Row],[SOLUÇÃO]]=DE$1,BANCO10[[#This Row],[STATUS DA ETAPA]],"")</f>
        <v/>
      </c>
      <c r="DF39" s="42" t="str">
        <f>IF(BANCO10[[#This Row],[SOLUÇÃO]]=DF$1,BANCO10[[#This Row],[STATUS DA ETAPA]],"")</f>
        <v/>
      </c>
      <c r="DG39" s="42" t="str">
        <f>IF(BANCO10[[#This Row],[SOLUÇÃO]]=DG$1,BANCO10[[#This Row],[STATUS DA ETAPA]],"")</f>
        <v/>
      </c>
      <c r="DH39" s="42" t="str">
        <f>IF(BANCO10[[#This Row],[SOLUÇÃO]]=DH$1,BANCO10[[#This Row],[STATUS DA ETAPA]],"")</f>
        <v/>
      </c>
      <c r="DI39" s="42" t="str">
        <f>IF(BANCO10[[#This Row],[SOLUÇÃO]]=DI$1,BANCO10[[#This Row],[STATUS DA ETAPA]],"")</f>
        <v/>
      </c>
      <c r="DJ39" s="42" t="str">
        <f>IF(BANCO10[[#This Row],[SOLUÇÃO]]=DJ$1,BANCO10[[#This Row],[STATUS DA ETAPA]],"")</f>
        <v/>
      </c>
      <c r="DK39" s="42" t="str">
        <f>IF(BANCO10[[#This Row],[SOLUÇÃO]]=DK$1,BANCO10[[#This Row],[STATUS DA ETAPA]],"")</f>
        <v/>
      </c>
      <c r="DL39" s="42" t="str">
        <f>IF(BANCO10[[#This Row],[SOLUÇÃO]]=DL$1,BANCO10[[#This Row],[STATUS DA ETAPA]],"")</f>
        <v/>
      </c>
      <c r="DM39" s="42" t="str">
        <f>IF(BANCO10[[#This Row],[SOLUÇÃO]]=DM$1,BANCO10[[#This Row],[STATUS DA ETAPA]],"")</f>
        <v/>
      </c>
      <c r="DN39" s="63" t="e">
        <f>VLOOKUP(#REF!,'[1]SAP TEC'!AC:AD,2,0)</f>
        <v>#REF!</v>
      </c>
    </row>
    <row r="40" spans="1:190" s="65" customFormat="1" ht="12" x14ac:dyDescent="0.25">
      <c r="A40" s="38" t="s">
        <v>118</v>
      </c>
      <c r="B40" s="39" t="s">
        <v>119</v>
      </c>
      <c r="C40" s="40" t="str">
        <f>IFERROR(VLOOKUP(BANCO10[[#This Row],[EMPRESA]],[1]!DADOS[#Data],2,FALSE),"")</f>
        <v>50.638.501/0001-76</v>
      </c>
      <c r="D40" s="42" t="s">
        <v>271</v>
      </c>
      <c r="E40" s="42" t="str">
        <f>IFERROR(VLOOKUP(BANCO10[[#This Row],[EMPRESA]],[1]!DADOS[#Data],5,FALSE),"")</f>
        <v>EPP</v>
      </c>
      <c r="F40" s="40" t="str">
        <f>IFERROR(IF(VLOOKUP(BANCO10[[#This Row],[EMPRESA]],[1]!DADOS[#Data],6,0)="","",(VLOOKUP(BANCO10[[#This Row],[EMPRESA]],[1]!DADOS[#Data],6,0))),"")</f>
        <v>CAPITAL LESTE 1</v>
      </c>
      <c r="G40" s="40"/>
      <c r="H40" s="43" t="s">
        <v>121</v>
      </c>
      <c r="I40" s="43" t="s">
        <v>145</v>
      </c>
      <c r="J40" s="43" t="s">
        <v>146</v>
      </c>
      <c r="K40" s="42" t="s">
        <v>272</v>
      </c>
      <c r="L40" s="44" t="s">
        <v>123</v>
      </c>
      <c r="M40" s="44">
        <v>103</v>
      </c>
      <c r="N40" s="44" t="s">
        <v>123</v>
      </c>
      <c r="O40" s="42" t="s">
        <v>90</v>
      </c>
      <c r="P40" s="42">
        <v>4</v>
      </c>
      <c r="Q40" s="42" t="s">
        <v>125</v>
      </c>
      <c r="R40" s="45" t="s">
        <v>123</v>
      </c>
      <c r="S40" s="45"/>
      <c r="T40" s="45" t="s">
        <v>123</v>
      </c>
      <c r="U40" s="45"/>
      <c r="V40" s="45" t="s">
        <v>123</v>
      </c>
      <c r="W40" s="45"/>
      <c r="X40" s="45" t="s">
        <v>123</v>
      </c>
      <c r="Y40" s="45"/>
      <c r="Z40" s="46" t="s">
        <v>123</v>
      </c>
      <c r="AA40" s="47"/>
      <c r="AB40" s="46" t="s">
        <v>123</v>
      </c>
      <c r="AC40" s="48"/>
      <c r="AD40" s="46" t="s">
        <v>123</v>
      </c>
      <c r="AE40" s="48"/>
      <c r="AF40" s="45" t="s">
        <v>27</v>
      </c>
      <c r="AG40" s="45">
        <v>45273</v>
      </c>
      <c r="AH40" s="45" t="s">
        <v>27</v>
      </c>
      <c r="AI40" s="45">
        <v>45384</v>
      </c>
      <c r="AJ40" s="45" t="s">
        <v>123</v>
      </c>
      <c r="AK40" s="45"/>
      <c r="AL40" s="45"/>
      <c r="AM40" s="45"/>
      <c r="AN40" s="45" t="s">
        <v>123</v>
      </c>
      <c r="AO40" s="45"/>
      <c r="AP40" s="45" t="s">
        <v>123</v>
      </c>
      <c r="AQ40" s="45"/>
      <c r="AR40" s="45" t="s">
        <v>123</v>
      </c>
      <c r="AS40" s="45"/>
      <c r="AT40" s="49">
        <v>45258</v>
      </c>
      <c r="AU40" s="50">
        <v>45258</v>
      </c>
      <c r="AV40" s="51" t="s">
        <v>27</v>
      </c>
      <c r="AW40" s="51" t="s">
        <v>27</v>
      </c>
      <c r="AX40" s="73" t="s">
        <v>49</v>
      </c>
      <c r="AY40" s="52" t="s">
        <v>123</v>
      </c>
      <c r="AZ40" s="53">
        <v>0</v>
      </c>
      <c r="BA40" s="52" t="s">
        <v>123</v>
      </c>
      <c r="BB40" s="81" t="s">
        <v>123</v>
      </c>
      <c r="BC40" s="52" t="s">
        <v>123</v>
      </c>
      <c r="BD40" s="52" t="s">
        <v>123</v>
      </c>
      <c r="BE40" s="55" t="s">
        <v>123</v>
      </c>
      <c r="BF40" s="55" t="s">
        <v>123</v>
      </c>
      <c r="BG40" s="55" t="s">
        <v>123</v>
      </c>
      <c r="BH40" s="55" t="s">
        <v>123</v>
      </c>
      <c r="BI40" s="56" t="s">
        <v>123</v>
      </c>
      <c r="BJ40" s="48"/>
      <c r="BK40" s="58" t="s">
        <v>123</v>
      </c>
      <c r="BL40" s="59"/>
      <c r="BM40" s="58" t="s">
        <v>123</v>
      </c>
      <c r="BN40" s="59"/>
      <c r="BO40" s="74" t="s">
        <v>123</v>
      </c>
      <c r="BP40" s="75"/>
      <c r="BQ40" s="74" t="s">
        <v>123</v>
      </c>
      <c r="BR40" s="75"/>
      <c r="BS40" s="60" t="s">
        <v>273</v>
      </c>
      <c r="BT40" s="38"/>
      <c r="BU40" s="61" t="s">
        <v>170</v>
      </c>
      <c r="BV40" s="61" t="s">
        <v>170</v>
      </c>
      <c r="BW40" s="61" t="s">
        <v>171</v>
      </c>
      <c r="BX40" s="61" t="s">
        <v>129</v>
      </c>
      <c r="BY40" s="62" t="s">
        <v>274</v>
      </c>
      <c r="BZ40" s="61"/>
      <c r="CA40" s="61" t="s">
        <v>129</v>
      </c>
      <c r="CB40" s="61" t="s">
        <v>129</v>
      </c>
      <c r="CC40" s="61" t="s">
        <v>129</v>
      </c>
      <c r="CD40" s="61" t="s">
        <v>129</v>
      </c>
      <c r="CE40" s="61" t="s">
        <v>129</v>
      </c>
      <c r="CF40" s="61" t="s">
        <v>129</v>
      </c>
      <c r="CG40" s="61" t="s">
        <v>129</v>
      </c>
      <c r="CH40" s="63">
        <f>YEAR(BANCO10[[#This Row],[DATA INÍCIO]])</f>
        <v>2023</v>
      </c>
      <c r="CI40" s="63">
        <f>MONTH(BANCO10[[#This Row],[DATA INÍCIO]])</f>
        <v>11</v>
      </c>
      <c r="CJ40" s="64" t="str">
        <f t="shared" si="0"/>
        <v>ALWIS INDUSTRIA E COMERCIO DE MAQUINAS E EQUIPAMENTOS LTDA50.638.501/0001-76</v>
      </c>
      <c r="CK40" s="63"/>
      <c r="CL40" s="42" t="s">
        <v>272</v>
      </c>
      <c r="CM40" s="42" t="str">
        <f>IF(BANCO10[[#This Row],[SOLUÇÃO]]=CM$1,BANCO10[[#This Row],[STATUS DA ETAPA]],"")</f>
        <v>CONCLUÍDO</v>
      </c>
      <c r="CN40" s="42" t="str">
        <f>IF(BANCO10[[#This Row],[SOLUÇÃO]]=CN$1,BANCO10[[#This Row],[STATUS DA ETAPA]],"")</f>
        <v/>
      </c>
      <c r="CO40" s="42" t="str">
        <f>IF(BANCO10[[#This Row],[SOLUÇÃO]]=CO$1,BANCO10[[#This Row],[STATUS DA ETAPA]],"")</f>
        <v/>
      </c>
      <c r="CP40" s="42" t="str">
        <f>IF(BANCO10[[#This Row],[SOLUÇÃO]]=CP$1,BANCO10[[#This Row],[STATUS DA ETAPA]],"")</f>
        <v/>
      </c>
      <c r="CQ40" s="42" t="str">
        <f>IF(BANCO10[[#This Row],[SOLUÇÃO]]=CQ$1,BANCO10[[#This Row],[STATUS DA ETAPA]],"")</f>
        <v/>
      </c>
      <c r="CR40" s="42" t="str">
        <f>IF(BANCO10[[#This Row],[SOLUÇÃO]]=CR$1,BANCO10[[#This Row],[STATUS DA ETAPA]],"")</f>
        <v/>
      </c>
      <c r="CS40" s="42" t="str">
        <f>IF(BANCO10[[#This Row],[SOLUÇÃO]]=CS$1,BANCO10[[#This Row],[STATUS DA ETAPA]],"")</f>
        <v/>
      </c>
      <c r="CT40" s="42" t="str">
        <f>IF(BANCO10[[#This Row],[SOLUÇÃO]]=CT$1,BANCO10[[#This Row],[STATUS DA ETAPA]],"")</f>
        <v/>
      </c>
      <c r="CU40" s="42" t="str">
        <f>IF(BANCO10[[#This Row],[SOLUÇÃO]]=CU$1,BANCO10[[#This Row],[STATUS DA ETAPA]],"")</f>
        <v/>
      </c>
      <c r="CV40" s="42" t="str">
        <f>IF(BANCO10[[#This Row],[SOLUÇÃO]]=CV$1,BANCO10[[#This Row],[STATUS DA ETAPA]],"")</f>
        <v/>
      </c>
      <c r="CW40" s="42" t="str">
        <f>IF(BANCO10[[#This Row],[SOLUÇÃO]]=CW$1,BANCO10[[#This Row],[STATUS DA ETAPA]],"")</f>
        <v/>
      </c>
      <c r="CX40" s="42" t="str">
        <f>IF(BANCO10[[#This Row],[SOLUÇÃO]]=CX$1,BANCO10[[#This Row],[STATUS DA ETAPA]],"")</f>
        <v/>
      </c>
      <c r="CY40" s="42" t="str">
        <f>IF(BANCO10[[#This Row],[SOLUÇÃO]]=CY$1,BANCO10[[#This Row],[STATUS DA ETAPA]],"")</f>
        <v/>
      </c>
      <c r="CZ40" s="42" t="str">
        <f>IF(BANCO10[[#This Row],[SOLUÇÃO]]=CZ$1,BANCO10[[#This Row],[STATUS DA ETAPA]],"")</f>
        <v/>
      </c>
      <c r="DA40" s="42" t="str">
        <f>IF(BANCO10[[#This Row],[SOLUÇÃO]]=DA$1,BANCO10[[#This Row],[STATUS DA ETAPA]],"")</f>
        <v/>
      </c>
      <c r="DB40" s="42" t="str">
        <f>IF(BANCO10[[#This Row],[SOLUÇÃO]]=DB$1,BANCO10[[#This Row],[STATUS DA ETAPA]],"")</f>
        <v/>
      </c>
      <c r="DC40" s="42" t="str">
        <f>IF(BANCO10[[#This Row],[SOLUÇÃO]]=DC$1,BANCO10[[#This Row],[STATUS DA ETAPA]],"")</f>
        <v/>
      </c>
      <c r="DD40" s="42" t="str">
        <f>IF(BANCO10[[#This Row],[SOLUÇÃO]]=DD$1,BANCO10[[#This Row],[STATUS DA ETAPA]],"")</f>
        <v/>
      </c>
      <c r="DE40" s="42" t="str">
        <f>IF(BANCO10[[#This Row],[SOLUÇÃO]]=DE$1,BANCO10[[#This Row],[STATUS DA ETAPA]],"")</f>
        <v/>
      </c>
      <c r="DF40" s="42" t="str">
        <f>IF(BANCO10[[#This Row],[SOLUÇÃO]]=DF$1,BANCO10[[#This Row],[STATUS DA ETAPA]],"")</f>
        <v/>
      </c>
      <c r="DG40" s="42" t="str">
        <f>IF(BANCO10[[#This Row],[SOLUÇÃO]]=DG$1,BANCO10[[#This Row],[STATUS DA ETAPA]],"")</f>
        <v/>
      </c>
      <c r="DH40" s="42" t="str">
        <f>IF(BANCO10[[#This Row],[SOLUÇÃO]]=DH$1,BANCO10[[#This Row],[STATUS DA ETAPA]],"")</f>
        <v/>
      </c>
      <c r="DI40" s="42" t="str">
        <f>IF(BANCO10[[#This Row],[SOLUÇÃO]]=DI$1,BANCO10[[#This Row],[STATUS DA ETAPA]],"")</f>
        <v/>
      </c>
      <c r="DJ40" s="42" t="str">
        <f>IF(BANCO10[[#This Row],[SOLUÇÃO]]=DJ$1,BANCO10[[#This Row],[STATUS DA ETAPA]],"")</f>
        <v/>
      </c>
      <c r="DK40" s="42" t="str">
        <f>IF(BANCO10[[#This Row],[SOLUÇÃO]]=DK$1,BANCO10[[#This Row],[STATUS DA ETAPA]],"")</f>
        <v/>
      </c>
      <c r="DL40" s="42" t="str">
        <f>IF(BANCO10[[#This Row],[SOLUÇÃO]]=DL$1,BANCO10[[#This Row],[STATUS DA ETAPA]],"")</f>
        <v/>
      </c>
      <c r="DM40" s="42" t="str">
        <f>IF(BANCO10[[#This Row],[SOLUÇÃO]]=DM$1,BANCO10[[#This Row],[STATUS DA ETAPA]],"")</f>
        <v/>
      </c>
      <c r="DN40" s="89" t="e">
        <f>VLOOKUP(CL41,'[1]SAP TEC'!AC:AD,2,0)</f>
        <v>#N/A</v>
      </c>
      <c r="DO40" s="90"/>
      <c r="DP40" s="43"/>
      <c r="DQ40" s="43"/>
      <c r="DR40" s="42"/>
      <c r="DS40" s="44"/>
      <c r="DT40" s="91"/>
      <c r="DU40" s="92"/>
      <c r="DV40" s="42"/>
      <c r="DW40" s="91"/>
      <c r="DX40" s="42"/>
      <c r="DY40" s="91"/>
      <c r="DZ40" s="93"/>
      <c r="EA40" s="93"/>
      <c r="EB40" s="94"/>
      <c r="EC40" s="94"/>
      <c r="ED40" s="94"/>
      <c r="EE40" s="42"/>
      <c r="EF40" s="95"/>
      <c r="EG40" s="96"/>
      <c r="EH40" s="94"/>
      <c r="EI40" s="97"/>
      <c r="EJ40" s="97"/>
      <c r="EK40" s="94"/>
      <c r="EL40" s="94"/>
      <c r="EM40" s="63"/>
      <c r="EN40" s="94"/>
      <c r="EO40" s="38"/>
      <c r="EP40" s="38"/>
      <c r="EQ40" s="38"/>
      <c r="ER40" s="38"/>
      <c r="ES40" s="98"/>
      <c r="ET40" s="38"/>
      <c r="EU40" s="38"/>
      <c r="EV40" s="38"/>
      <c r="EW40" s="38"/>
      <c r="EX40" s="38"/>
      <c r="EY40" s="38"/>
      <c r="EZ40" s="38"/>
      <c r="FA40" s="38"/>
      <c r="FB40" s="63"/>
      <c r="FC40" s="63"/>
      <c r="FD40" s="71"/>
      <c r="FE40" s="63"/>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63"/>
    </row>
    <row r="41" spans="1:190" s="65" customFormat="1" ht="12" x14ac:dyDescent="0.25">
      <c r="A41" s="38" t="s">
        <v>118</v>
      </c>
      <c r="B41" s="39" t="s">
        <v>119</v>
      </c>
      <c r="C41" s="40" t="str">
        <f>IFERROR(VLOOKUP(BANCO10[[#This Row],[EMPRESA]],[1]!DADOS[#Data],2,FALSE),"")</f>
        <v>50.638.501/0001-76</v>
      </c>
      <c r="D41" s="42" t="s">
        <v>271</v>
      </c>
      <c r="E41" s="42" t="str">
        <f>IFERROR(VLOOKUP(BANCO10[[#This Row],[EMPRESA]],[1]!DADOS[#Data],5,FALSE),"")</f>
        <v>EPP</v>
      </c>
      <c r="F41" s="40" t="str">
        <f>IFERROR(IF(VLOOKUP(BANCO10[[#This Row],[EMPRESA]],[1]!DADOS[#Data],6,0)="","",(VLOOKUP(BANCO10[[#This Row],[EMPRESA]],[1]!DADOS[#Data],6,0))),"")</f>
        <v>CAPITAL LESTE 1</v>
      </c>
      <c r="G41" s="40" t="str">
        <f>IFERROR(IF(VLOOKUP(BANCO10[[#This Row],[EMPRESA]],[1]!DADOS[#Data],4)="","",(VLOOKUP($D41,[1]!DADOS[#Data],4,0))),"")</f>
        <v/>
      </c>
      <c r="H41" s="43" t="s">
        <v>7</v>
      </c>
      <c r="I41" s="42" t="s">
        <v>267</v>
      </c>
      <c r="J41" s="44" t="s">
        <v>136</v>
      </c>
      <c r="K41" s="42" t="s">
        <v>136</v>
      </c>
      <c r="L41" s="44" t="s">
        <v>136</v>
      </c>
      <c r="M41" s="44">
        <v>103</v>
      </c>
      <c r="N41" s="44" t="s">
        <v>123</v>
      </c>
      <c r="O41" s="42" t="s">
        <v>95</v>
      </c>
      <c r="P41" s="42">
        <v>100</v>
      </c>
      <c r="Q41" s="42"/>
      <c r="R41" s="45" t="s">
        <v>123</v>
      </c>
      <c r="S41" s="45"/>
      <c r="T41" s="45" t="s">
        <v>123</v>
      </c>
      <c r="U41" s="45"/>
      <c r="V41" s="45" t="s">
        <v>123</v>
      </c>
      <c r="W41" s="45"/>
      <c r="X41" s="45" t="s">
        <v>123</v>
      </c>
      <c r="Y41" s="45"/>
      <c r="Z41" s="46" t="s">
        <v>123</v>
      </c>
      <c r="AA41" s="47"/>
      <c r="AB41" s="46" t="s">
        <v>123</v>
      </c>
      <c r="AC41" s="48"/>
      <c r="AD41" s="46" t="s">
        <v>123</v>
      </c>
      <c r="AE41" s="48"/>
      <c r="AF41" s="45" t="s">
        <v>27</v>
      </c>
      <c r="AG41" s="45">
        <v>45091</v>
      </c>
      <c r="AH41" s="45" t="s">
        <v>27</v>
      </c>
      <c r="AI41" s="45">
        <v>45384</v>
      </c>
      <c r="AJ41" s="45" t="s">
        <v>27</v>
      </c>
      <c r="AK41" s="45"/>
      <c r="AL41" s="45" t="s">
        <v>27</v>
      </c>
      <c r="AM41" s="45"/>
      <c r="AN41" s="45"/>
      <c r="AO41" s="45"/>
      <c r="AP41" s="45"/>
      <c r="AQ41" s="45"/>
      <c r="AR41" s="45" t="s">
        <v>123</v>
      </c>
      <c r="AS41" s="45"/>
      <c r="AT41" s="49">
        <v>45963</v>
      </c>
      <c r="AU41" s="50">
        <v>45963</v>
      </c>
      <c r="AV41" s="66" t="s">
        <v>123</v>
      </c>
      <c r="AW41" s="66" t="s">
        <v>123</v>
      </c>
      <c r="AX41" s="73" t="s">
        <v>49</v>
      </c>
      <c r="AY41" s="52" t="s">
        <v>126</v>
      </c>
      <c r="AZ41" s="53">
        <v>0</v>
      </c>
      <c r="BA41" s="52"/>
      <c r="BB41" s="81" t="s">
        <v>136</v>
      </c>
      <c r="BC41" s="52" t="s">
        <v>136</v>
      </c>
      <c r="BD41" s="52" t="s">
        <v>136</v>
      </c>
      <c r="BE41" s="55" t="s">
        <v>123</v>
      </c>
      <c r="BF41" s="55" t="s">
        <v>123</v>
      </c>
      <c r="BG41" s="55"/>
      <c r="BH41" s="55" t="s">
        <v>123</v>
      </c>
      <c r="BI41" s="68" t="s">
        <v>123</v>
      </c>
      <c r="BJ41" s="48"/>
      <c r="BK41" s="58"/>
      <c r="BL41" s="59"/>
      <c r="BM41" s="58"/>
      <c r="BN41" s="59"/>
      <c r="BO41" s="74" t="s">
        <v>126</v>
      </c>
      <c r="BP41" s="77"/>
      <c r="BQ41" s="78" t="s">
        <v>126</v>
      </c>
      <c r="BR41" s="79"/>
      <c r="BS41" s="60" t="s">
        <v>273</v>
      </c>
      <c r="BT41" s="38"/>
      <c r="BU41" s="61" t="s">
        <v>170</v>
      </c>
      <c r="BV41" s="61" t="s">
        <v>170</v>
      </c>
      <c r="BW41" s="61" t="s">
        <v>171</v>
      </c>
      <c r="BX41" s="61" t="s">
        <v>129</v>
      </c>
      <c r="BY41" s="62" t="s">
        <v>274</v>
      </c>
      <c r="BZ41" s="61"/>
      <c r="CA41" s="61" t="s">
        <v>129</v>
      </c>
      <c r="CB41" s="61" t="s">
        <v>129</v>
      </c>
      <c r="CC41" s="61">
        <v>45391</v>
      </c>
      <c r="CD41" s="61"/>
      <c r="CE41" s="61" t="s">
        <v>129</v>
      </c>
      <c r="CF41" s="61"/>
      <c r="CG41" s="61" t="s">
        <v>275</v>
      </c>
      <c r="CH41" s="63">
        <f>YEAR(BANCO10[[#This Row],[DATA INÍCIO]])</f>
        <v>2025</v>
      </c>
      <c r="CI41" s="63">
        <f>MONTH(BANCO10[[#This Row],[DATA INÍCIO]])</f>
        <v>11</v>
      </c>
      <c r="CJ41" s="64" t="str">
        <f t="shared" si="0"/>
        <v>ALWIS INDUSTRIA E COMERCIO DE MAQUINAS E EQUIPAMENTOS LTDA50.638.501/0001-76</v>
      </c>
      <c r="CK41" s="63"/>
      <c r="CL41" s="42" t="s">
        <v>136</v>
      </c>
      <c r="CM41" s="42" t="str">
        <f>IF(BANCO10[[#This Row],[SOLUÇÃO]]=CM$1,BANCO10[[#This Row],[STATUS DA ETAPA]],"")</f>
        <v/>
      </c>
      <c r="CN41" s="42" t="str">
        <f>IF(BANCO10[[#This Row],[SOLUÇÃO]]=CN$1,BANCO10[[#This Row],[STATUS DA ETAPA]],"")</f>
        <v/>
      </c>
      <c r="CO41" s="42" t="str">
        <f>IF(BANCO10[[#This Row],[SOLUÇÃO]]=CO$1,BANCO10[[#This Row],[STATUS DA ETAPA]],"")</f>
        <v/>
      </c>
      <c r="CP41" s="42" t="str">
        <f>IF(BANCO10[[#This Row],[SOLUÇÃO]]=CP$1,BANCO10[[#This Row],[STATUS DA ETAPA]],"")</f>
        <v/>
      </c>
      <c r="CQ41" s="42" t="str">
        <f>IF(BANCO10[[#This Row],[SOLUÇÃO]]=CQ$1,BANCO10[[#This Row],[STATUS DA ETAPA]],"")</f>
        <v/>
      </c>
      <c r="CR41" s="42" t="str">
        <f>IF(BANCO10[[#This Row],[SOLUÇÃO]]=CR$1,BANCO10[[#This Row],[STATUS DA ETAPA]],"")</f>
        <v>PROSPECÇÃO</v>
      </c>
      <c r="CS41" s="42" t="str">
        <f>IF(BANCO10[[#This Row],[SOLUÇÃO]]=CS$1,BANCO10[[#This Row],[STATUS DA ETAPA]],"")</f>
        <v/>
      </c>
      <c r="CT41" s="42" t="str">
        <f>IF(BANCO10[[#This Row],[SOLUÇÃO]]=CT$1,BANCO10[[#This Row],[STATUS DA ETAPA]],"")</f>
        <v/>
      </c>
      <c r="CU41" s="42" t="str">
        <f>IF(BANCO10[[#This Row],[SOLUÇÃO]]=CU$1,BANCO10[[#This Row],[STATUS DA ETAPA]],"")</f>
        <v/>
      </c>
      <c r="CV41" s="42" t="str">
        <f>IF(BANCO10[[#This Row],[SOLUÇÃO]]=CV$1,BANCO10[[#This Row],[STATUS DA ETAPA]],"")</f>
        <v/>
      </c>
      <c r="CW41" s="42" t="str">
        <f>IF(BANCO10[[#This Row],[SOLUÇÃO]]=CW$1,BANCO10[[#This Row],[STATUS DA ETAPA]],"")</f>
        <v/>
      </c>
      <c r="CX41" s="42" t="str">
        <f>IF(BANCO10[[#This Row],[SOLUÇÃO]]=CX$1,BANCO10[[#This Row],[STATUS DA ETAPA]],"")</f>
        <v/>
      </c>
      <c r="CY41" s="42" t="str">
        <f>IF(BANCO10[[#This Row],[SOLUÇÃO]]=CY$1,BANCO10[[#This Row],[STATUS DA ETAPA]],"")</f>
        <v/>
      </c>
      <c r="CZ41" s="42" t="str">
        <f>IF(BANCO10[[#This Row],[SOLUÇÃO]]=CZ$1,BANCO10[[#This Row],[STATUS DA ETAPA]],"")</f>
        <v/>
      </c>
      <c r="DA41" s="42" t="str">
        <f>IF(BANCO10[[#This Row],[SOLUÇÃO]]=DA$1,BANCO10[[#This Row],[STATUS DA ETAPA]],"")</f>
        <v/>
      </c>
      <c r="DB41" s="42" t="str">
        <f>IF(BANCO10[[#This Row],[SOLUÇÃO]]=DB$1,BANCO10[[#This Row],[STATUS DA ETAPA]],"")</f>
        <v/>
      </c>
      <c r="DC41" s="42" t="str">
        <f>IF(BANCO10[[#This Row],[SOLUÇÃO]]=DC$1,BANCO10[[#This Row],[STATUS DA ETAPA]],"")</f>
        <v/>
      </c>
      <c r="DD41" s="42" t="str">
        <f>IF(BANCO10[[#This Row],[SOLUÇÃO]]=DD$1,BANCO10[[#This Row],[STATUS DA ETAPA]],"")</f>
        <v/>
      </c>
      <c r="DE41" s="42" t="str">
        <f>IF(BANCO10[[#This Row],[SOLUÇÃO]]=DE$1,BANCO10[[#This Row],[STATUS DA ETAPA]],"")</f>
        <v/>
      </c>
      <c r="DF41" s="42" t="str">
        <f>IF(BANCO10[[#This Row],[SOLUÇÃO]]=DF$1,BANCO10[[#This Row],[STATUS DA ETAPA]],"")</f>
        <v/>
      </c>
      <c r="DG41" s="42" t="str">
        <f>IF(BANCO10[[#This Row],[SOLUÇÃO]]=DG$1,BANCO10[[#This Row],[STATUS DA ETAPA]],"")</f>
        <v/>
      </c>
      <c r="DH41" s="42" t="str">
        <f>IF(BANCO10[[#This Row],[SOLUÇÃO]]=DH$1,BANCO10[[#This Row],[STATUS DA ETAPA]],"")</f>
        <v/>
      </c>
      <c r="DI41" s="42" t="str">
        <f>IF(BANCO10[[#This Row],[SOLUÇÃO]]=DI$1,BANCO10[[#This Row],[STATUS DA ETAPA]],"")</f>
        <v/>
      </c>
      <c r="DJ41" s="42" t="str">
        <f>IF(BANCO10[[#This Row],[SOLUÇÃO]]=DJ$1,BANCO10[[#This Row],[STATUS DA ETAPA]],"")</f>
        <v/>
      </c>
      <c r="DK41" s="42" t="str">
        <f>IF(BANCO10[[#This Row],[SOLUÇÃO]]=DK$1,BANCO10[[#This Row],[STATUS DA ETAPA]],"")</f>
        <v/>
      </c>
      <c r="DL41" s="42" t="str">
        <f>IF(BANCO10[[#This Row],[SOLUÇÃO]]=DL$1,BANCO10[[#This Row],[STATUS DA ETAPA]],"")</f>
        <v/>
      </c>
      <c r="DM41" s="42" t="str">
        <f>IF(BANCO10[[#This Row],[SOLUÇÃO]]=DM$1,BANCO10[[#This Row],[STATUS DA ETAPA]],"")</f>
        <v/>
      </c>
      <c r="DN41" s="63" t="e">
        <f>VLOOKUP(#REF!,'[1]SAP TEC'!AC:AD,2,0)</f>
        <v>#REF!</v>
      </c>
    </row>
    <row r="42" spans="1:190" s="65" customFormat="1" ht="12" x14ac:dyDescent="0.25">
      <c r="A42" s="38" t="s">
        <v>118</v>
      </c>
      <c r="B42" s="39" t="s">
        <v>119</v>
      </c>
      <c r="C42" s="40" t="str">
        <f>IFERROR(VLOOKUP(BANCO10[[#This Row],[EMPRESA]],[1]!DADOS[#Data],2,FALSE),"")</f>
        <v>17.376.376/0001-06</v>
      </c>
      <c r="D42" s="42" t="s">
        <v>276</v>
      </c>
      <c r="E42" s="42" t="str">
        <f>IFERROR(VLOOKUP(BANCO10[[#This Row],[EMPRESA]],[1]!DADOS[#Data],5,FALSE),"")</f>
        <v>ME</v>
      </c>
      <c r="F42" s="40" t="str">
        <f>IFERROR(IF(VLOOKUP(BANCO10[[#This Row],[EMPRESA]],[1]!DADOS[#Data],6,0)="","",(VLOOKUP(BANCO10[[#This Row],[EMPRESA]],[1]!DADOS[#Data],6,0))),"")</f>
        <v>CAPITAL LESTE 1</v>
      </c>
      <c r="G42" s="40"/>
      <c r="H42" s="43" t="s">
        <v>121</v>
      </c>
      <c r="I42" s="43" t="s">
        <v>145</v>
      </c>
      <c r="J42" s="43" t="s">
        <v>146</v>
      </c>
      <c r="K42" s="42" t="s">
        <v>277</v>
      </c>
      <c r="L42" s="44" t="s">
        <v>123</v>
      </c>
      <c r="M42" s="44">
        <v>107</v>
      </c>
      <c r="N42" s="44">
        <v>103</v>
      </c>
      <c r="O42" s="42" t="s">
        <v>90</v>
      </c>
      <c r="P42" s="42">
        <v>4</v>
      </c>
      <c r="Q42" s="42" t="s">
        <v>188</v>
      </c>
      <c r="R42" s="45" t="s">
        <v>123</v>
      </c>
      <c r="S42" s="45"/>
      <c r="T42" s="45" t="s">
        <v>123</v>
      </c>
      <c r="U42" s="45"/>
      <c r="V42" s="45" t="s">
        <v>123</v>
      </c>
      <c r="W42" s="45"/>
      <c r="X42" s="45" t="s">
        <v>123</v>
      </c>
      <c r="Y42" s="45"/>
      <c r="Z42" s="46" t="s">
        <v>123</v>
      </c>
      <c r="AA42" s="47"/>
      <c r="AB42" s="46" t="s">
        <v>123</v>
      </c>
      <c r="AC42" s="48"/>
      <c r="AD42" s="46" t="s">
        <v>123</v>
      </c>
      <c r="AE42" s="48"/>
      <c r="AF42" s="45" t="s">
        <v>123</v>
      </c>
      <c r="AG42" s="45"/>
      <c r="AH42" s="45" t="s">
        <v>123</v>
      </c>
      <c r="AI42" s="45"/>
      <c r="AJ42" s="45" t="s">
        <v>123</v>
      </c>
      <c r="AK42" s="45"/>
      <c r="AL42" s="45" t="s">
        <v>123</v>
      </c>
      <c r="AM42" s="45"/>
      <c r="AN42" s="45" t="s">
        <v>123</v>
      </c>
      <c r="AO42" s="45"/>
      <c r="AP42" s="45" t="s">
        <v>123</v>
      </c>
      <c r="AQ42" s="45"/>
      <c r="AR42" s="45" t="s">
        <v>123</v>
      </c>
      <c r="AS42" s="45"/>
      <c r="AT42" s="49">
        <v>45307</v>
      </c>
      <c r="AU42" s="99">
        <v>45307</v>
      </c>
      <c r="AV42" s="51" t="s">
        <v>123</v>
      </c>
      <c r="AW42" s="51" t="s">
        <v>123</v>
      </c>
      <c r="AX42" s="73" t="s">
        <v>49</v>
      </c>
      <c r="AY42" s="52" t="s">
        <v>123</v>
      </c>
      <c r="AZ42" s="53">
        <v>0</v>
      </c>
      <c r="BA42" s="52" t="s">
        <v>123</v>
      </c>
      <c r="BB42" s="81" t="s">
        <v>123</v>
      </c>
      <c r="BC42" s="52" t="s">
        <v>123</v>
      </c>
      <c r="BD42" s="52" t="s">
        <v>123</v>
      </c>
      <c r="BE42" s="55" t="s">
        <v>123</v>
      </c>
      <c r="BF42" s="55" t="s">
        <v>123</v>
      </c>
      <c r="BG42" s="55" t="s">
        <v>123</v>
      </c>
      <c r="BH42" s="55" t="s">
        <v>123</v>
      </c>
      <c r="BI42" s="56" t="s">
        <v>123</v>
      </c>
      <c r="BJ42" s="48"/>
      <c r="BK42" s="58" t="s">
        <v>123</v>
      </c>
      <c r="BL42" s="59"/>
      <c r="BM42" s="58" t="s">
        <v>123</v>
      </c>
      <c r="BN42" s="59"/>
      <c r="BO42" s="74" t="s">
        <v>123</v>
      </c>
      <c r="BP42" s="75"/>
      <c r="BQ42" s="74" t="s">
        <v>123</v>
      </c>
      <c r="BR42" s="75"/>
      <c r="BS42" s="60" t="s">
        <v>127</v>
      </c>
      <c r="BT42" s="38" t="s">
        <v>128</v>
      </c>
      <c r="BU42" s="61"/>
      <c r="BV42" s="61"/>
      <c r="BW42" s="61"/>
      <c r="BX42" s="61"/>
      <c r="BY42" s="62"/>
      <c r="BZ42" s="61"/>
      <c r="CA42" s="61" t="s">
        <v>129</v>
      </c>
      <c r="CB42" s="61" t="s">
        <v>129</v>
      </c>
      <c r="CC42" s="61" t="s">
        <v>129</v>
      </c>
      <c r="CD42" s="61" t="s">
        <v>129</v>
      </c>
      <c r="CE42" s="61" t="s">
        <v>129</v>
      </c>
      <c r="CF42" s="61" t="s">
        <v>129</v>
      </c>
      <c r="CG42" s="61" t="s">
        <v>129</v>
      </c>
      <c r="CH42" s="63">
        <f>YEAR(BANCO10[[#This Row],[DATA INÍCIO]])</f>
        <v>2024</v>
      </c>
      <c r="CI42" s="63">
        <f>MONTH(BANCO10[[#This Row],[DATA INÍCIO]])</f>
        <v>1</v>
      </c>
      <c r="CJ42" s="64" t="str">
        <f t="shared" si="0"/>
        <v>ALX FITNESS CONFECCAO E COMERCIO LTDA17.376.376/0001-06</v>
      </c>
      <c r="CK42" s="63"/>
      <c r="CL42" s="42" t="s">
        <v>278</v>
      </c>
      <c r="CM42" s="42" t="str">
        <f>IF(BANCO10[[#This Row],[SOLUÇÃO]]=CM$1,BANCO10[[#This Row],[STATUS DA ETAPA]],"")</f>
        <v>CONCLUÍDO</v>
      </c>
      <c r="CN42" s="42" t="str">
        <f>IF(BANCO10[[#This Row],[SOLUÇÃO]]=CN$1,BANCO10[[#This Row],[STATUS DA ETAPA]],"")</f>
        <v/>
      </c>
      <c r="CO42" s="42" t="str">
        <f>IF(BANCO10[[#This Row],[SOLUÇÃO]]=CO$1,BANCO10[[#This Row],[STATUS DA ETAPA]],"")</f>
        <v/>
      </c>
      <c r="CP42" s="42" t="str">
        <f>IF(BANCO10[[#This Row],[SOLUÇÃO]]=CP$1,BANCO10[[#This Row],[STATUS DA ETAPA]],"")</f>
        <v/>
      </c>
      <c r="CQ42" s="42" t="str">
        <f>IF(BANCO10[[#This Row],[SOLUÇÃO]]=CQ$1,BANCO10[[#This Row],[STATUS DA ETAPA]],"")</f>
        <v/>
      </c>
      <c r="CR42" s="42" t="str">
        <f>IF(BANCO10[[#This Row],[SOLUÇÃO]]=CR$1,BANCO10[[#This Row],[STATUS DA ETAPA]],"")</f>
        <v/>
      </c>
      <c r="CS42" s="42" t="str">
        <f>IF(BANCO10[[#This Row],[SOLUÇÃO]]=CS$1,BANCO10[[#This Row],[STATUS DA ETAPA]],"")</f>
        <v/>
      </c>
      <c r="CT42" s="42" t="str">
        <f>IF(BANCO10[[#This Row],[SOLUÇÃO]]=CT$1,BANCO10[[#This Row],[STATUS DA ETAPA]],"")</f>
        <v/>
      </c>
      <c r="CU42" s="42" t="str">
        <f>IF(BANCO10[[#This Row],[SOLUÇÃO]]=CU$1,BANCO10[[#This Row],[STATUS DA ETAPA]],"")</f>
        <v/>
      </c>
      <c r="CV42" s="42" t="str">
        <f>IF(BANCO10[[#This Row],[SOLUÇÃO]]=CV$1,BANCO10[[#This Row],[STATUS DA ETAPA]],"")</f>
        <v/>
      </c>
      <c r="CW42" s="42" t="str">
        <f>IF(BANCO10[[#This Row],[SOLUÇÃO]]=CW$1,BANCO10[[#This Row],[STATUS DA ETAPA]],"")</f>
        <v/>
      </c>
      <c r="CX42" s="42" t="str">
        <f>IF(BANCO10[[#This Row],[SOLUÇÃO]]=CX$1,BANCO10[[#This Row],[STATUS DA ETAPA]],"")</f>
        <v/>
      </c>
      <c r="CY42" s="42" t="str">
        <f>IF(BANCO10[[#This Row],[SOLUÇÃO]]=CY$1,BANCO10[[#This Row],[STATUS DA ETAPA]],"")</f>
        <v/>
      </c>
      <c r="CZ42" s="42" t="str">
        <f>IF(BANCO10[[#This Row],[SOLUÇÃO]]=CZ$1,BANCO10[[#This Row],[STATUS DA ETAPA]],"")</f>
        <v/>
      </c>
      <c r="DA42" s="42" t="str">
        <f>IF(BANCO10[[#This Row],[SOLUÇÃO]]=DA$1,BANCO10[[#This Row],[STATUS DA ETAPA]],"")</f>
        <v/>
      </c>
      <c r="DB42" s="42" t="str">
        <f>IF(BANCO10[[#This Row],[SOLUÇÃO]]=DB$1,BANCO10[[#This Row],[STATUS DA ETAPA]],"")</f>
        <v/>
      </c>
      <c r="DC42" s="42" t="str">
        <f>IF(BANCO10[[#This Row],[SOLUÇÃO]]=DC$1,BANCO10[[#This Row],[STATUS DA ETAPA]],"")</f>
        <v/>
      </c>
      <c r="DD42" s="42" t="str">
        <f>IF(BANCO10[[#This Row],[SOLUÇÃO]]=DD$1,BANCO10[[#This Row],[STATUS DA ETAPA]],"")</f>
        <v/>
      </c>
      <c r="DE42" s="42" t="str">
        <f>IF(BANCO10[[#This Row],[SOLUÇÃO]]=DE$1,BANCO10[[#This Row],[STATUS DA ETAPA]],"")</f>
        <v/>
      </c>
      <c r="DF42" s="42" t="str">
        <f>IF(BANCO10[[#This Row],[SOLUÇÃO]]=DF$1,BANCO10[[#This Row],[STATUS DA ETAPA]],"")</f>
        <v/>
      </c>
      <c r="DG42" s="42" t="str">
        <f>IF(BANCO10[[#This Row],[SOLUÇÃO]]=DG$1,BANCO10[[#This Row],[STATUS DA ETAPA]],"")</f>
        <v/>
      </c>
      <c r="DH42" s="42" t="str">
        <f>IF(BANCO10[[#This Row],[SOLUÇÃO]]=DH$1,BANCO10[[#This Row],[STATUS DA ETAPA]],"")</f>
        <v/>
      </c>
      <c r="DI42" s="42" t="str">
        <f>IF(BANCO10[[#This Row],[SOLUÇÃO]]=DI$1,BANCO10[[#This Row],[STATUS DA ETAPA]],"")</f>
        <v/>
      </c>
      <c r="DJ42" s="42" t="str">
        <f>IF(BANCO10[[#This Row],[SOLUÇÃO]]=DJ$1,BANCO10[[#This Row],[STATUS DA ETAPA]],"")</f>
        <v/>
      </c>
      <c r="DK42" s="42" t="str">
        <f>IF(BANCO10[[#This Row],[SOLUÇÃO]]=DK$1,BANCO10[[#This Row],[STATUS DA ETAPA]],"")</f>
        <v/>
      </c>
      <c r="DL42" s="42" t="str">
        <f>IF(BANCO10[[#This Row],[SOLUÇÃO]]=DL$1,BANCO10[[#This Row],[STATUS DA ETAPA]],"")</f>
        <v/>
      </c>
      <c r="DM42" s="42" t="str">
        <f>IF(BANCO10[[#This Row],[SOLUÇÃO]]=DM$1,BANCO10[[#This Row],[STATUS DA ETAPA]],"")</f>
        <v/>
      </c>
      <c r="DN42" s="63" t="e">
        <f>VLOOKUP(CL44,'[1]SAP TEC'!AC:AD,2,0)</f>
        <v>#N/A</v>
      </c>
    </row>
    <row r="43" spans="1:190" s="65" customFormat="1" ht="12" x14ac:dyDescent="0.25">
      <c r="A43" s="38" t="s">
        <v>118</v>
      </c>
      <c r="B43" s="39" t="s">
        <v>279</v>
      </c>
      <c r="C43" s="40" t="str">
        <f>IFERROR(VLOOKUP(BANCO10[[#This Row],[EMPRESA]],[1]!DADOS[#Data],2,FALSE),"")</f>
        <v>57.077.026/0001-55</v>
      </c>
      <c r="D43" s="42" t="s">
        <v>280</v>
      </c>
      <c r="E43" s="42" t="str">
        <f>IFERROR(VLOOKUP(BANCO10[[#This Row],[EMPRESA]],[1]!DADOS[#Data],5,FALSE),"")</f>
        <v>DEMAIS</v>
      </c>
      <c r="F43" s="40" t="str">
        <f>IFERROR(IF(VLOOKUP(BANCO10[[#This Row],[EMPRESA]],[1]!DADOS[#Data],6,0)="","",(VLOOKUP(BANCO10[[#This Row],[EMPRESA]],[1]!DADOS[#Data],6,0))),"")</f>
        <v>N/A</v>
      </c>
      <c r="G43" s="40"/>
      <c r="H43" s="43" t="s">
        <v>121</v>
      </c>
      <c r="I43" s="43" t="s">
        <v>145</v>
      </c>
      <c r="J43" s="43" t="s">
        <v>146</v>
      </c>
      <c r="K43" s="42" t="s">
        <v>281</v>
      </c>
      <c r="L43" s="44" t="s">
        <v>123</v>
      </c>
      <c r="M43" s="44">
        <v>103</v>
      </c>
      <c r="N43" s="44" t="s">
        <v>123</v>
      </c>
      <c r="O43" s="42" t="s">
        <v>90</v>
      </c>
      <c r="P43" s="42">
        <v>8</v>
      </c>
      <c r="Q43" s="42" t="s">
        <v>282</v>
      </c>
      <c r="R43" s="45" t="s">
        <v>123</v>
      </c>
      <c r="S43" s="45"/>
      <c r="T43" s="45" t="s">
        <v>123</v>
      </c>
      <c r="U43" s="45"/>
      <c r="V43" s="45" t="s">
        <v>123</v>
      </c>
      <c r="W43" s="45"/>
      <c r="X43" s="45" t="s">
        <v>123</v>
      </c>
      <c r="Y43" s="45"/>
      <c r="Z43" s="46" t="s">
        <v>123</v>
      </c>
      <c r="AA43" s="47"/>
      <c r="AB43" s="46" t="s">
        <v>123</v>
      </c>
      <c r="AC43" s="48"/>
      <c r="AD43" s="46" t="s">
        <v>123</v>
      </c>
      <c r="AE43" s="48"/>
      <c r="AF43" s="45" t="s">
        <v>123</v>
      </c>
      <c r="AG43" s="45"/>
      <c r="AH43" s="45" t="s">
        <v>123</v>
      </c>
      <c r="AI43" s="45"/>
      <c r="AJ43" s="45" t="s">
        <v>123</v>
      </c>
      <c r="AK43" s="45"/>
      <c r="AL43" s="45" t="s">
        <v>123</v>
      </c>
      <c r="AM43" s="45"/>
      <c r="AN43" s="45" t="s">
        <v>123</v>
      </c>
      <c r="AO43" s="45"/>
      <c r="AP43" s="45" t="s">
        <v>123</v>
      </c>
      <c r="AQ43" s="45"/>
      <c r="AR43" s="45" t="s">
        <v>123</v>
      </c>
      <c r="AS43" s="45"/>
      <c r="AT43" s="49">
        <v>45056</v>
      </c>
      <c r="AU43" s="99">
        <v>45056</v>
      </c>
      <c r="AV43" s="51" t="s">
        <v>123</v>
      </c>
      <c r="AW43" s="51" t="s">
        <v>123</v>
      </c>
      <c r="AX43" s="73" t="s">
        <v>49</v>
      </c>
      <c r="AY43" s="52" t="s">
        <v>126</v>
      </c>
      <c r="AZ43" s="53">
        <v>0</v>
      </c>
      <c r="BA43" s="52" t="s">
        <v>123</v>
      </c>
      <c r="BB43" s="81" t="s">
        <v>123</v>
      </c>
      <c r="BC43" s="52" t="s">
        <v>123</v>
      </c>
      <c r="BD43" s="52" t="s">
        <v>123</v>
      </c>
      <c r="BE43" s="55" t="s">
        <v>123</v>
      </c>
      <c r="BF43" s="55" t="s">
        <v>123</v>
      </c>
      <c r="BG43" s="55" t="s">
        <v>123</v>
      </c>
      <c r="BH43" s="55" t="s">
        <v>123</v>
      </c>
      <c r="BI43" s="100" t="s">
        <v>123</v>
      </c>
      <c r="BJ43" s="47"/>
      <c r="BK43" s="74"/>
      <c r="BL43" s="75"/>
      <c r="BM43" s="74"/>
      <c r="BN43" s="75"/>
      <c r="BO43" s="74" t="s">
        <v>123</v>
      </c>
      <c r="BP43" s="75"/>
      <c r="BQ43" s="74" t="s">
        <v>123</v>
      </c>
      <c r="BR43" s="75"/>
      <c r="BS43" s="60" t="s">
        <v>283</v>
      </c>
      <c r="BT43" s="38"/>
      <c r="BU43" s="61" t="s">
        <v>129</v>
      </c>
      <c r="BV43" s="61" t="s">
        <v>129</v>
      </c>
      <c r="BW43" s="61" t="s">
        <v>284</v>
      </c>
      <c r="BX43" s="61" t="s">
        <v>129</v>
      </c>
      <c r="BY43" s="62" t="s">
        <v>129</v>
      </c>
      <c r="BZ43" s="61"/>
      <c r="CA43" s="61" t="s">
        <v>129</v>
      </c>
      <c r="CB43" s="61" t="s">
        <v>129</v>
      </c>
      <c r="CC43" s="61" t="s">
        <v>129</v>
      </c>
      <c r="CD43" s="61" t="s">
        <v>129</v>
      </c>
      <c r="CE43" s="61" t="s">
        <v>129</v>
      </c>
      <c r="CF43" s="61" t="s">
        <v>129</v>
      </c>
      <c r="CG43" s="61" t="s">
        <v>129</v>
      </c>
      <c r="CH43" s="63">
        <f>YEAR(BANCO10[[#This Row],[DATA INÍCIO]])</f>
        <v>2023</v>
      </c>
      <c r="CI43" s="63">
        <f>MONTH(BANCO10[[#This Row],[DATA INÍCIO]])</f>
        <v>5</v>
      </c>
      <c r="CJ43" s="64" t="str">
        <f t="shared" si="0"/>
        <v>AMEMIYA INDUSTRIA MECANICA LTDA57.077.026/0001-55</v>
      </c>
      <c r="CK43" s="63"/>
      <c r="CL43" s="42" t="s">
        <v>281</v>
      </c>
      <c r="CM43" s="42" t="str">
        <f>IF(BANCO10[[#This Row],[SOLUÇÃO]]=CM$1,BANCO10[[#This Row],[STATUS DA ETAPA]],"")</f>
        <v>CONCLUÍDO</v>
      </c>
      <c r="CN43" s="42" t="str">
        <f>IF(BANCO10[[#This Row],[SOLUÇÃO]]=CN$1,BANCO10[[#This Row],[STATUS DA ETAPA]],"")</f>
        <v/>
      </c>
      <c r="CO43" s="42" t="str">
        <f>IF(BANCO10[[#This Row],[SOLUÇÃO]]=CO$1,BANCO10[[#This Row],[STATUS DA ETAPA]],"")</f>
        <v/>
      </c>
      <c r="CP43" s="42" t="str">
        <f>IF(BANCO10[[#This Row],[SOLUÇÃO]]=CP$1,BANCO10[[#This Row],[STATUS DA ETAPA]],"")</f>
        <v/>
      </c>
      <c r="CQ43" s="42" t="str">
        <f>IF(BANCO10[[#This Row],[SOLUÇÃO]]=CQ$1,BANCO10[[#This Row],[STATUS DA ETAPA]],"")</f>
        <v/>
      </c>
      <c r="CR43" s="42" t="str">
        <f>IF(BANCO10[[#This Row],[SOLUÇÃO]]=CR$1,BANCO10[[#This Row],[STATUS DA ETAPA]],"")</f>
        <v/>
      </c>
      <c r="CS43" s="42" t="str">
        <f>IF(BANCO10[[#This Row],[SOLUÇÃO]]=CS$1,BANCO10[[#This Row],[STATUS DA ETAPA]],"")</f>
        <v/>
      </c>
      <c r="CT43" s="42" t="str">
        <f>IF(BANCO10[[#This Row],[SOLUÇÃO]]=CT$1,BANCO10[[#This Row],[STATUS DA ETAPA]],"")</f>
        <v/>
      </c>
      <c r="CU43" s="42" t="str">
        <f>IF(BANCO10[[#This Row],[SOLUÇÃO]]=CU$1,BANCO10[[#This Row],[STATUS DA ETAPA]],"")</f>
        <v/>
      </c>
      <c r="CV43" s="42" t="str">
        <f>IF(BANCO10[[#This Row],[SOLUÇÃO]]=CV$1,BANCO10[[#This Row],[STATUS DA ETAPA]],"")</f>
        <v/>
      </c>
      <c r="CW43" s="42" t="str">
        <f>IF(BANCO10[[#This Row],[SOLUÇÃO]]=CW$1,BANCO10[[#This Row],[STATUS DA ETAPA]],"")</f>
        <v/>
      </c>
      <c r="CX43" s="42" t="str">
        <f>IF(BANCO10[[#This Row],[SOLUÇÃO]]=CX$1,BANCO10[[#This Row],[STATUS DA ETAPA]],"")</f>
        <v/>
      </c>
      <c r="CY43" s="42" t="str">
        <f>IF(BANCO10[[#This Row],[SOLUÇÃO]]=CY$1,BANCO10[[#This Row],[STATUS DA ETAPA]],"")</f>
        <v/>
      </c>
      <c r="CZ43" s="42" t="str">
        <f>IF(BANCO10[[#This Row],[SOLUÇÃO]]=CZ$1,BANCO10[[#This Row],[STATUS DA ETAPA]],"")</f>
        <v/>
      </c>
      <c r="DA43" s="42" t="str">
        <f>IF(BANCO10[[#This Row],[SOLUÇÃO]]=DA$1,BANCO10[[#This Row],[STATUS DA ETAPA]],"")</f>
        <v/>
      </c>
      <c r="DB43" s="42" t="str">
        <f>IF(BANCO10[[#This Row],[SOLUÇÃO]]=DB$1,BANCO10[[#This Row],[STATUS DA ETAPA]],"")</f>
        <v/>
      </c>
      <c r="DC43" s="42" t="str">
        <f>IF(BANCO10[[#This Row],[SOLUÇÃO]]=DC$1,BANCO10[[#This Row],[STATUS DA ETAPA]],"")</f>
        <v/>
      </c>
      <c r="DD43" s="42" t="str">
        <f>IF(BANCO10[[#This Row],[SOLUÇÃO]]=DD$1,BANCO10[[#This Row],[STATUS DA ETAPA]],"")</f>
        <v/>
      </c>
      <c r="DE43" s="42" t="str">
        <f>IF(BANCO10[[#This Row],[SOLUÇÃO]]=DE$1,BANCO10[[#This Row],[STATUS DA ETAPA]],"")</f>
        <v/>
      </c>
      <c r="DF43" s="42" t="str">
        <f>IF(BANCO10[[#This Row],[SOLUÇÃO]]=DF$1,BANCO10[[#This Row],[STATUS DA ETAPA]],"")</f>
        <v/>
      </c>
      <c r="DG43" s="42" t="str">
        <f>IF(BANCO10[[#This Row],[SOLUÇÃO]]=DG$1,BANCO10[[#This Row],[STATUS DA ETAPA]],"")</f>
        <v/>
      </c>
      <c r="DH43" s="42" t="str">
        <f>IF(BANCO10[[#This Row],[SOLUÇÃO]]=DH$1,BANCO10[[#This Row],[STATUS DA ETAPA]],"")</f>
        <v/>
      </c>
      <c r="DI43" s="42" t="str">
        <f>IF(BANCO10[[#This Row],[SOLUÇÃO]]=DI$1,BANCO10[[#This Row],[STATUS DA ETAPA]],"")</f>
        <v/>
      </c>
      <c r="DJ43" s="42" t="str">
        <f>IF(BANCO10[[#This Row],[SOLUÇÃO]]=DJ$1,BANCO10[[#This Row],[STATUS DA ETAPA]],"")</f>
        <v/>
      </c>
      <c r="DK43" s="42" t="str">
        <f>IF(BANCO10[[#This Row],[SOLUÇÃO]]=DK$1,BANCO10[[#This Row],[STATUS DA ETAPA]],"")</f>
        <v/>
      </c>
      <c r="DL43" s="42" t="str">
        <f>IF(BANCO10[[#This Row],[SOLUÇÃO]]=DL$1,BANCO10[[#This Row],[STATUS DA ETAPA]],"")</f>
        <v/>
      </c>
      <c r="DM43" s="42" t="str">
        <f>IF(BANCO10[[#This Row],[SOLUÇÃO]]=DM$1,BANCO10[[#This Row],[STATUS DA ETAPA]],"")</f>
        <v/>
      </c>
      <c r="DN43" s="63" t="e">
        <f>VLOOKUP(CL45,'[1]SAP TEC'!AC:AD,2,0)</f>
        <v>#N/A</v>
      </c>
    </row>
    <row r="44" spans="1:190" s="65" customFormat="1" ht="12" x14ac:dyDescent="0.25">
      <c r="A44" s="38" t="s">
        <v>118</v>
      </c>
      <c r="B44" s="39" t="s">
        <v>279</v>
      </c>
      <c r="C44" s="40" t="str">
        <f>IFERROR(VLOOKUP(BANCO10[[#This Row],[EMPRESA]],[1]!DADOS[#Data],2,FALSE),"")</f>
        <v>57.077.026/0001-55</v>
      </c>
      <c r="D44" s="42" t="s">
        <v>280</v>
      </c>
      <c r="E44" s="42" t="str">
        <f>IFERROR(VLOOKUP(BANCO10[[#This Row],[EMPRESA]],[1]!DADOS[#Data],5,FALSE),"")</f>
        <v>DEMAIS</v>
      </c>
      <c r="F44" s="40" t="str">
        <f>IFERROR(IF(VLOOKUP(BANCO10[[#This Row],[EMPRESA]],[1]!DADOS[#Data],6,0)="","",(VLOOKUP(BANCO10[[#This Row],[EMPRESA]],[1]!DADOS[#Data],6,0))),"")</f>
        <v>N/A</v>
      </c>
      <c r="G44" s="40"/>
      <c r="H44" s="43" t="s">
        <v>121</v>
      </c>
      <c r="I44" s="43" t="s">
        <v>145</v>
      </c>
      <c r="J44" s="43" t="s">
        <v>146</v>
      </c>
      <c r="K44" s="42" t="s">
        <v>285</v>
      </c>
      <c r="L44" s="44" t="s">
        <v>123</v>
      </c>
      <c r="M44" s="44">
        <v>103</v>
      </c>
      <c r="N44" s="44" t="s">
        <v>123</v>
      </c>
      <c r="O44" s="42" t="s">
        <v>90</v>
      </c>
      <c r="P44" s="42">
        <v>8</v>
      </c>
      <c r="Q44" s="42" t="s">
        <v>125</v>
      </c>
      <c r="R44" s="45" t="s">
        <v>123</v>
      </c>
      <c r="S44" s="45"/>
      <c r="T44" s="45" t="s">
        <v>123</v>
      </c>
      <c r="U44" s="45"/>
      <c r="V44" s="45" t="s">
        <v>123</v>
      </c>
      <c r="W44" s="45"/>
      <c r="X44" s="45" t="s">
        <v>123</v>
      </c>
      <c r="Y44" s="45"/>
      <c r="Z44" s="46" t="s">
        <v>123</v>
      </c>
      <c r="AA44" s="47"/>
      <c r="AB44" s="46" t="s">
        <v>123</v>
      </c>
      <c r="AC44" s="48"/>
      <c r="AD44" s="46" t="s">
        <v>123</v>
      </c>
      <c r="AE44" s="48"/>
      <c r="AF44" s="45" t="s">
        <v>27</v>
      </c>
      <c r="AG44" s="45">
        <v>45271</v>
      </c>
      <c r="AH44" s="45" t="s">
        <v>126</v>
      </c>
      <c r="AI44" s="45"/>
      <c r="AJ44" s="45" t="s">
        <v>123</v>
      </c>
      <c r="AK44" s="45"/>
      <c r="AL44" s="45" t="s">
        <v>123</v>
      </c>
      <c r="AM44" s="45"/>
      <c r="AN44" s="45" t="s">
        <v>123</v>
      </c>
      <c r="AO44" s="45"/>
      <c r="AP44" s="45" t="s">
        <v>123</v>
      </c>
      <c r="AQ44" s="45"/>
      <c r="AR44" s="45" t="s">
        <v>123</v>
      </c>
      <c r="AS44" s="45"/>
      <c r="AT44" s="49">
        <v>45271</v>
      </c>
      <c r="AU44" s="99">
        <v>45271</v>
      </c>
      <c r="AV44" s="51" t="s">
        <v>123</v>
      </c>
      <c r="AW44" s="51" t="s">
        <v>123</v>
      </c>
      <c r="AX44" s="73" t="s">
        <v>49</v>
      </c>
      <c r="AY44" s="52" t="s">
        <v>126</v>
      </c>
      <c r="AZ44" s="53">
        <v>0</v>
      </c>
      <c r="BA44" s="52" t="s">
        <v>123</v>
      </c>
      <c r="BB44" s="81" t="s">
        <v>123</v>
      </c>
      <c r="BC44" s="52" t="s">
        <v>123</v>
      </c>
      <c r="BD44" s="52" t="s">
        <v>123</v>
      </c>
      <c r="BE44" s="55" t="s">
        <v>123</v>
      </c>
      <c r="BF44" s="55" t="s">
        <v>123</v>
      </c>
      <c r="BG44" s="55" t="s">
        <v>123</v>
      </c>
      <c r="BH44" s="55" t="s">
        <v>123</v>
      </c>
      <c r="BI44" s="100" t="s">
        <v>123</v>
      </c>
      <c r="BJ44" s="47"/>
      <c r="BK44" s="74"/>
      <c r="BL44" s="75"/>
      <c r="BM44" s="74"/>
      <c r="BN44" s="75"/>
      <c r="BO44" s="74" t="s">
        <v>123</v>
      </c>
      <c r="BP44" s="75"/>
      <c r="BQ44" s="74" t="s">
        <v>123</v>
      </c>
      <c r="BR44" s="75"/>
      <c r="BS44" s="60"/>
      <c r="BT44" s="38"/>
      <c r="BU44" s="61" t="s">
        <v>129</v>
      </c>
      <c r="BV44" s="61" t="s">
        <v>129</v>
      </c>
      <c r="BW44" s="61" t="s">
        <v>284</v>
      </c>
      <c r="BX44" s="61"/>
      <c r="BY44" s="62"/>
      <c r="BZ44" s="61"/>
      <c r="CA44" s="61" t="s">
        <v>129</v>
      </c>
      <c r="CB44" s="61" t="s">
        <v>129</v>
      </c>
      <c r="CC44" s="61" t="s">
        <v>129</v>
      </c>
      <c r="CD44" s="61" t="s">
        <v>129</v>
      </c>
      <c r="CE44" s="61" t="s">
        <v>129</v>
      </c>
      <c r="CF44" s="61" t="s">
        <v>129</v>
      </c>
      <c r="CG44" s="61" t="s">
        <v>129</v>
      </c>
      <c r="CH44" s="63">
        <f>YEAR(BANCO10[[#This Row],[DATA INÍCIO]])</f>
        <v>2023</v>
      </c>
      <c r="CI44" s="63">
        <f>MONTH(BANCO10[[#This Row],[DATA INÍCIO]])</f>
        <v>12</v>
      </c>
      <c r="CJ44" s="64" t="str">
        <f t="shared" si="0"/>
        <v>AMEMIYA INDUSTRIA MECANICA LTDA57.077.026/0001-55</v>
      </c>
      <c r="CK44" s="63"/>
      <c r="CL44" s="42" t="s">
        <v>285</v>
      </c>
      <c r="CM44" s="42" t="str">
        <f>IF(BANCO10[[#This Row],[SOLUÇÃO]]=CM$1,BANCO10[[#This Row],[STATUS DA ETAPA]],"")</f>
        <v>CONCLUÍDO</v>
      </c>
      <c r="CN44" s="42" t="str">
        <f>IF(BANCO10[[#This Row],[SOLUÇÃO]]=CN$1,BANCO10[[#This Row],[STATUS DA ETAPA]],"")</f>
        <v/>
      </c>
      <c r="CO44" s="42" t="str">
        <f>IF(BANCO10[[#This Row],[SOLUÇÃO]]=CO$1,BANCO10[[#This Row],[STATUS DA ETAPA]],"")</f>
        <v/>
      </c>
      <c r="CP44" s="42" t="str">
        <f>IF(BANCO10[[#This Row],[SOLUÇÃO]]=CP$1,BANCO10[[#This Row],[STATUS DA ETAPA]],"")</f>
        <v/>
      </c>
      <c r="CQ44" s="42" t="str">
        <f>IF(BANCO10[[#This Row],[SOLUÇÃO]]=CQ$1,BANCO10[[#This Row],[STATUS DA ETAPA]],"")</f>
        <v/>
      </c>
      <c r="CR44" s="42" t="str">
        <f>IF(BANCO10[[#This Row],[SOLUÇÃO]]=CR$1,BANCO10[[#This Row],[STATUS DA ETAPA]],"")</f>
        <v/>
      </c>
      <c r="CS44" s="42" t="str">
        <f>IF(BANCO10[[#This Row],[SOLUÇÃO]]=CS$1,BANCO10[[#This Row],[STATUS DA ETAPA]],"")</f>
        <v/>
      </c>
      <c r="CT44" s="42" t="str">
        <f>IF(BANCO10[[#This Row],[SOLUÇÃO]]=CT$1,BANCO10[[#This Row],[STATUS DA ETAPA]],"")</f>
        <v/>
      </c>
      <c r="CU44" s="42" t="str">
        <f>IF(BANCO10[[#This Row],[SOLUÇÃO]]=CU$1,BANCO10[[#This Row],[STATUS DA ETAPA]],"")</f>
        <v/>
      </c>
      <c r="CV44" s="42" t="str">
        <f>IF(BANCO10[[#This Row],[SOLUÇÃO]]=CV$1,BANCO10[[#This Row],[STATUS DA ETAPA]],"")</f>
        <v/>
      </c>
      <c r="CW44" s="42" t="str">
        <f>IF(BANCO10[[#This Row],[SOLUÇÃO]]=CW$1,BANCO10[[#This Row],[STATUS DA ETAPA]],"")</f>
        <v/>
      </c>
      <c r="CX44" s="42" t="str">
        <f>IF(BANCO10[[#This Row],[SOLUÇÃO]]=CX$1,BANCO10[[#This Row],[STATUS DA ETAPA]],"")</f>
        <v/>
      </c>
      <c r="CY44" s="42" t="str">
        <f>IF(BANCO10[[#This Row],[SOLUÇÃO]]=CY$1,BANCO10[[#This Row],[STATUS DA ETAPA]],"")</f>
        <v/>
      </c>
      <c r="CZ44" s="42" t="str">
        <f>IF(BANCO10[[#This Row],[SOLUÇÃO]]=CZ$1,BANCO10[[#This Row],[STATUS DA ETAPA]],"")</f>
        <v/>
      </c>
      <c r="DA44" s="42" t="str">
        <f>IF(BANCO10[[#This Row],[SOLUÇÃO]]=DA$1,BANCO10[[#This Row],[STATUS DA ETAPA]],"")</f>
        <v/>
      </c>
      <c r="DB44" s="42" t="str">
        <f>IF(BANCO10[[#This Row],[SOLUÇÃO]]=DB$1,BANCO10[[#This Row],[STATUS DA ETAPA]],"")</f>
        <v/>
      </c>
      <c r="DC44" s="42" t="str">
        <f>IF(BANCO10[[#This Row],[SOLUÇÃO]]=DC$1,BANCO10[[#This Row],[STATUS DA ETAPA]],"")</f>
        <v/>
      </c>
      <c r="DD44" s="42" t="str">
        <f>IF(BANCO10[[#This Row],[SOLUÇÃO]]=DD$1,BANCO10[[#This Row],[STATUS DA ETAPA]],"")</f>
        <v/>
      </c>
      <c r="DE44" s="42" t="str">
        <f>IF(BANCO10[[#This Row],[SOLUÇÃO]]=DE$1,BANCO10[[#This Row],[STATUS DA ETAPA]],"")</f>
        <v/>
      </c>
      <c r="DF44" s="42" t="str">
        <f>IF(BANCO10[[#This Row],[SOLUÇÃO]]=DF$1,BANCO10[[#This Row],[STATUS DA ETAPA]],"")</f>
        <v/>
      </c>
      <c r="DG44" s="42" t="str">
        <f>IF(BANCO10[[#This Row],[SOLUÇÃO]]=DG$1,BANCO10[[#This Row],[STATUS DA ETAPA]],"")</f>
        <v/>
      </c>
      <c r="DH44" s="42" t="str">
        <f>IF(BANCO10[[#This Row],[SOLUÇÃO]]=DH$1,BANCO10[[#This Row],[STATUS DA ETAPA]],"")</f>
        <v/>
      </c>
      <c r="DI44" s="42" t="str">
        <f>IF(BANCO10[[#This Row],[SOLUÇÃO]]=DI$1,BANCO10[[#This Row],[STATUS DA ETAPA]],"")</f>
        <v/>
      </c>
      <c r="DJ44" s="42" t="str">
        <f>IF(BANCO10[[#This Row],[SOLUÇÃO]]=DJ$1,BANCO10[[#This Row],[STATUS DA ETAPA]],"")</f>
        <v/>
      </c>
      <c r="DK44" s="42" t="str">
        <f>IF(BANCO10[[#This Row],[SOLUÇÃO]]=DK$1,BANCO10[[#This Row],[STATUS DA ETAPA]],"")</f>
        <v/>
      </c>
      <c r="DL44" s="42" t="str">
        <f>IF(BANCO10[[#This Row],[SOLUÇÃO]]=DL$1,BANCO10[[#This Row],[STATUS DA ETAPA]],"")</f>
        <v/>
      </c>
      <c r="DM44" s="42" t="str">
        <f>IF(BANCO10[[#This Row],[SOLUÇÃO]]=DM$1,BANCO10[[#This Row],[STATUS DA ETAPA]],"")</f>
        <v/>
      </c>
      <c r="DN44" s="63" t="e">
        <f>VLOOKUP(CL46,'[1]SAP TEC'!AC:AD,2,0)</f>
        <v>#N/A</v>
      </c>
    </row>
    <row r="45" spans="1:190" s="65" customFormat="1" ht="12" x14ac:dyDescent="0.25">
      <c r="A45" s="38" t="s">
        <v>118</v>
      </c>
      <c r="B45" s="39" t="s">
        <v>279</v>
      </c>
      <c r="C45" s="40" t="str">
        <f>IFERROR(VLOOKUP(BANCO10[[#This Row],[EMPRESA]],[1]!DADOS[#Data],2,FALSE),"")</f>
        <v>57.077.026/0001-55</v>
      </c>
      <c r="D45" s="42" t="s">
        <v>280</v>
      </c>
      <c r="E45" s="42" t="str">
        <f>IFERROR(VLOOKUP(BANCO10[[#This Row],[EMPRESA]],[1]!DADOS[#Data],5,FALSE),"")</f>
        <v>DEMAIS</v>
      </c>
      <c r="F45" s="40" t="str">
        <f>IFERROR(IF(VLOOKUP(BANCO10[[#This Row],[EMPRESA]],[1]!DADOS[#Data],6,0)="","",(VLOOKUP(BANCO10[[#This Row],[EMPRESA]],[1]!DADOS[#Data],6,0))),"")</f>
        <v>N/A</v>
      </c>
      <c r="G45" s="40" t="s">
        <v>286</v>
      </c>
      <c r="H45" s="43" t="s">
        <v>7</v>
      </c>
      <c r="I45" s="43" t="s">
        <v>145</v>
      </c>
      <c r="J45" s="43" t="s">
        <v>123</v>
      </c>
      <c r="K45" s="42" t="s">
        <v>287</v>
      </c>
      <c r="L45" s="44" t="s">
        <v>123</v>
      </c>
      <c r="M45" s="44">
        <v>103</v>
      </c>
      <c r="N45" s="44">
        <v>123</v>
      </c>
      <c r="O45" s="42" t="s">
        <v>96</v>
      </c>
      <c r="P45" s="42">
        <v>150</v>
      </c>
      <c r="Q45" s="42" t="s">
        <v>236</v>
      </c>
      <c r="R45" s="45" t="s">
        <v>123</v>
      </c>
      <c r="S45" s="45"/>
      <c r="T45" s="45" t="s">
        <v>123</v>
      </c>
      <c r="U45" s="45"/>
      <c r="V45" s="45" t="s">
        <v>123</v>
      </c>
      <c r="W45" s="45"/>
      <c r="X45" s="45" t="s">
        <v>123</v>
      </c>
      <c r="Y45" s="45"/>
      <c r="Z45" s="46" t="s">
        <v>123</v>
      </c>
      <c r="AA45" s="47"/>
      <c r="AB45" s="46" t="s">
        <v>123</v>
      </c>
      <c r="AC45" s="48"/>
      <c r="AD45" s="46" t="s">
        <v>123</v>
      </c>
      <c r="AE45" s="48"/>
      <c r="AF45" s="45" t="s">
        <v>123</v>
      </c>
      <c r="AG45" s="45"/>
      <c r="AH45" s="45" t="s">
        <v>123</v>
      </c>
      <c r="AI45" s="45"/>
      <c r="AJ45" s="45" t="s">
        <v>123</v>
      </c>
      <c r="AK45" s="45"/>
      <c r="AL45" s="45" t="s">
        <v>123</v>
      </c>
      <c r="AM45" s="45"/>
      <c r="AN45" s="45" t="s">
        <v>123</v>
      </c>
      <c r="AO45" s="45"/>
      <c r="AP45" s="45" t="s">
        <v>123</v>
      </c>
      <c r="AQ45" s="45"/>
      <c r="AR45" s="45" t="s">
        <v>123</v>
      </c>
      <c r="AS45" s="45"/>
      <c r="AT45" s="49">
        <v>45421</v>
      </c>
      <c r="AU45" s="50">
        <v>45625</v>
      </c>
      <c r="AV45" s="51" t="s">
        <v>27</v>
      </c>
      <c r="AW45" s="66" t="s">
        <v>27</v>
      </c>
      <c r="AX45" s="73" t="s">
        <v>49</v>
      </c>
      <c r="AY45" s="52" t="s">
        <v>126</v>
      </c>
      <c r="AZ45" s="53">
        <v>30000</v>
      </c>
      <c r="BA45" s="52" t="s">
        <v>153</v>
      </c>
      <c r="BB45" s="81" t="s">
        <v>123</v>
      </c>
      <c r="BC45" s="52" t="s">
        <v>123</v>
      </c>
      <c r="BD45" s="52" t="s">
        <v>123</v>
      </c>
      <c r="BE45" s="55" t="s">
        <v>123</v>
      </c>
      <c r="BF45" s="55" t="s">
        <v>123</v>
      </c>
      <c r="BG45" s="55" t="s">
        <v>123</v>
      </c>
      <c r="BH45" s="55" t="s">
        <v>123</v>
      </c>
      <c r="BI45" s="48" t="s">
        <v>123</v>
      </c>
      <c r="BJ45" s="48"/>
      <c r="BK45" s="74"/>
      <c r="BL45" s="75"/>
      <c r="BM45" s="74"/>
      <c r="BN45" s="75"/>
      <c r="BO45" s="74" t="s">
        <v>27</v>
      </c>
      <c r="BP45" s="75">
        <v>45649</v>
      </c>
      <c r="BQ45" s="74" t="s">
        <v>126</v>
      </c>
      <c r="BR45" s="75"/>
      <c r="BS45" s="60"/>
      <c r="BT45" s="38"/>
      <c r="BU45" s="61" t="s">
        <v>129</v>
      </c>
      <c r="BV45" s="61" t="s">
        <v>129</v>
      </c>
      <c r="BW45" s="61" t="s">
        <v>284</v>
      </c>
      <c r="BX45" s="61"/>
      <c r="BY45" s="62"/>
      <c r="BZ45" s="61"/>
      <c r="CA45" s="61" t="s">
        <v>129</v>
      </c>
      <c r="CB45" s="61" t="s">
        <v>129</v>
      </c>
      <c r="CC45" s="61">
        <v>45389</v>
      </c>
      <c r="CD45" s="61" t="s">
        <v>129</v>
      </c>
      <c r="CE45" s="61" t="s">
        <v>129</v>
      </c>
      <c r="CF45" s="61" t="s">
        <v>129</v>
      </c>
      <c r="CG45" s="61" t="s">
        <v>288</v>
      </c>
      <c r="CH45" s="63">
        <f>YEAR(BANCO10[[#This Row],[DATA INÍCIO]])</f>
        <v>2024</v>
      </c>
      <c r="CI45" s="63">
        <f>MONTH(BANCO10[[#This Row],[DATA INÍCIO]])</f>
        <v>5</v>
      </c>
      <c r="CJ45" s="64" t="str">
        <f t="shared" si="0"/>
        <v>AMEMIYA INDUSTRIA MECANICA LTDA57.077.026/0001-55</v>
      </c>
      <c r="CK45" s="63"/>
      <c r="CL45" s="42" t="s">
        <v>287</v>
      </c>
      <c r="CM45" s="42" t="str">
        <f>IF(BANCO10[[#This Row],[SOLUÇÃO]]=CM$1,BANCO10[[#This Row],[STATUS DA ETAPA]],"")</f>
        <v/>
      </c>
      <c r="CN45" s="42" t="str">
        <f>IF(BANCO10[[#This Row],[SOLUÇÃO]]=CN$1,BANCO10[[#This Row],[STATUS DA ETAPA]],"")</f>
        <v/>
      </c>
      <c r="CO45" s="42" t="str">
        <f>IF(BANCO10[[#This Row],[SOLUÇÃO]]=CO$1,BANCO10[[#This Row],[STATUS DA ETAPA]],"")</f>
        <v/>
      </c>
      <c r="CP45" s="42" t="str">
        <f>IF(BANCO10[[#This Row],[SOLUÇÃO]]=CP$1,BANCO10[[#This Row],[STATUS DA ETAPA]],"")</f>
        <v/>
      </c>
      <c r="CQ45" s="42" t="str">
        <f>IF(BANCO10[[#This Row],[SOLUÇÃO]]=CQ$1,BANCO10[[#This Row],[STATUS DA ETAPA]],"")</f>
        <v/>
      </c>
      <c r="CR45" s="42" t="str">
        <f>IF(BANCO10[[#This Row],[SOLUÇÃO]]=CR$1,BANCO10[[#This Row],[STATUS DA ETAPA]],"")</f>
        <v/>
      </c>
      <c r="CS45" s="42" t="str">
        <f>IF(BANCO10[[#This Row],[SOLUÇÃO]]=CS$1,BANCO10[[#This Row],[STATUS DA ETAPA]],"")</f>
        <v>CONCLUÍDO</v>
      </c>
      <c r="CT45" s="42" t="str">
        <f>IF(BANCO10[[#This Row],[SOLUÇÃO]]=CT$1,BANCO10[[#This Row],[STATUS DA ETAPA]],"")</f>
        <v/>
      </c>
      <c r="CU45" s="42" t="str">
        <f>IF(BANCO10[[#This Row],[SOLUÇÃO]]=CU$1,BANCO10[[#This Row],[STATUS DA ETAPA]],"")</f>
        <v/>
      </c>
      <c r="CV45" s="42" t="str">
        <f>IF(BANCO10[[#This Row],[SOLUÇÃO]]=CV$1,BANCO10[[#This Row],[STATUS DA ETAPA]],"")</f>
        <v/>
      </c>
      <c r="CW45" s="42" t="str">
        <f>IF(BANCO10[[#This Row],[SOLUÇÃO]]=CW$1,BANCO10[[#This Row],[STATUS DA ETAPA]],"")</f>
        <v/>
      </c>
      <c r="CX45" s="42" t="str">
        <f>IF(BANCO10[[#This Row],[SOLUÇÃO]]=CX$1,BANCO10[[#This Row],[STATUS DA ETAPA]],"")</f>
        <v/>
      </c>
      <c r="CY45" s="42" t="str">
        <f>IF(BANCO10[[#This Row],[SOLUÇÃO]]=CY$1,BANCO10[[#This Row],[STATUS DA ETAPA]],"")</f>
        <v/>
      </c>
      <c r="CZ45" s="42" t="str">
        <f>IF(BANCO10[[#This Row],[SOLUÇÃO]]=CZ$1,BANCO10[[#This Row],[STATUS DA ETAPA]],"")</f>
        <v/>
      </c>
      <c r="DA45" s="42" t="str">
        <f>IF(BANCO10[[#This Row],[SOLUÇÃO]]=DA$1,BANCO10[[#This Row],[STATUS DA ETAPA]],"")</f>
        <v/>
      </c>
      <c r="DB45" s="42" t="str">
        <f>IF(BANCO10[[#This Row],[SOLUÇÃO]]=DB$1,BANCO10[[#This Row],[STATUS DA ETAPA]],"")</f>
        <v/>
      </c>
      <c r="DC45" s="42" t="str">
        <f>IF(BANCO10[[#This Row],[SOLUÇÃO]]=DC$1,BANCO10[[#This Row],[STATUS DA ETAPA]],"")</f>
        <v/>
      </c>
      <c r="DD45" s="42" t="str">
        <f>IF(BANCO10[[#This Row],[SOLUÇÃO]]=DD$1,BANCO10[[#This Row],[STATUS DA ETAPA]],"")</f>
        <v/>
      </c>
      <c r="DE45" s="42" t="str">
        <f>IF(BANCO10[[#This Row],[SOLUÇÃO]]=DE$1,BANCO10[[#This Row],[STATUS DA ETAPA]],"")</f>
        <v/>
      </c>
      <c r="DF45" s="42" t="str">
        <f>IF(BANCO10[[#This Row],[SOLUÇÃO]]=DF$1,BANCO10[[#This Row],[STATUS DA ETAPA]],"")</f>
        <v/>
      </c>
      <c r="DG45" s="42" t="str">
        <f>IF(BANCO10[[#This Row],[SOLUÇÃO]]=DG$1,BANCO10[[#This Row],[STATUS DA ETAPA]],"")</f>
        <v/>
      </c>
      <c r="DH45" s="42" t="str">
        <f>IF(BANCO10[[#This Row],[SOLUÇÃO]]=DH$1,BANCO10[[#This Row],[STATUS DA ETAPA]],"")</f>
        <v/>
      </c>
      <c r="DI45" s="42" t="str">
        <f>IF(BANCO10[[#This Row],[SOLUÇÃO]]=DI$1,BANCO10[[#This Row],[STATUS DA ETAPA]],"")</f>
        <v/>
      </c>
      <c r="DJ45" s="42" t="str">
        <f>IF(BANCO10[[#This Row],[SOLUÇÃO]]=DJ$1,BANCO10[[#This Row],[STATUS DA ETAPA]],"")</f>
        <v/>
      </c>
      <c r="DK45" s="42" t="str">
        <f>IF(BANCO10[[#This Row],[SOLUÇÃO]]=DK$1,BANCO10[[#This Row],[STATUS DA ETAPA]],"")</f>
        <v/>
      </c>
      <c r="DL45" s="42" t="str">
        <f>IF(BANCO10[[#This Row],[SOLUÇÃO]]=DL$1,BANCO10[[#This Row],[STATUS DA ETAPA]],"")</f>
        <v/>
      </c>
      <c r="DM45" s="42" t="str">
        <f>IF(BANCO10[[#This Row],[SOLUÇÃO]]=DM$1,BANCO10[[#This Row],[STATUS DA ETAPA]],"")</f>
        <v/>
      </c>
      <c r="DN45" s="63" t="e">
        <f>VLOOKUP(#REF!,'[1]SAP TEC'!AC:AD,2,0)</f>
        <v>#REF!</v>
      </c>
    </row>
    <row r="46" spans="1:190" s="65" customFormat="1" ht="12" x14ac:dyDescent="0.25">
      <c r="A46" s="38" t="s">
        <v>118</v>
      </c>
      <c r="B46" s="39" t="s">
        <v>279</v>
      </c>
      <c r="C46" s="40" t="str">
        <f>IFERROR(VLOOKUP(BANCO10[[#This Row],[EMPRESA]],[1]!DADOS[#Data],2,FALSE),"")</f>
        <v>57.077.026/0001-55</v>
      </c>
      <c r="D46" s="42" t="s">
        <v>280</v>
      </c>
      <c r="E46" s="42" t="str">
        <f>IFERROR(VLOOKUP(BANCO10[[#This Row],[EMPRESA]],[1]!DADOS[#Data],5,FALSE),"")</f>
        <v>DEMAIS</v>
      </c>
      <c r="F46" s="40" t="str">
        <f>IFERROR(IF(VLOOKUP(BANCO10[[#This Row],[EMPRESA]],[1]!DADOS[#Data],6,0)="","",(VLOOKUP(BANCO10[[#This Row],[EMPRESA]],[1]!DADOS[#Data],6,0))),"")</f>
        <v>N/A</v>
      </c>
      <c r="G46" s="40" t="s">
        <v>286</v>
      </c>
      <c r="H46" s="43" t="s">
        <v>7</v>
      </c>
      <c r="I46" s="43" t="s">
        <v>145</v>
      </c>
      <c r="J46" s="43" t="s">
        <v>123</v>
      </c>
      <c r="K46" s="42" t="s">
        <v>287</v>
      </c>
      <c r="L46" s="44" t="s">
        <v>123</v>
      </c>
      <c r="M46" s="44">
        <v>103</v>
      </c>
      <c r="N46" s="44">
        <v>123</v>
      </c>
      <c r="O46" s="42" t="s">
        <v>96</v>
      </c>
      <c r="P46" s="42">
        <v>150</v>
      </c>
      <c r="Q46" s="42" t="s">
        <v>148</v>
      </c>
      <c r="R46" s="45" t="s">
        <v>123</v>
      </c>
      <c r="S46" s="45"/>
      <c r="T46" s="45" t="s">
        <v>123</v>
      </c>
      <c r="U46" s="45"/>
      <c r="V46" s="45" t="s">
        <v>123</v>
      </c>
      <c r="W46" s="45"/>
      <c r="X46" s="45" t="s">
        <v>123</v>
      </c>
      <c r="Y46" s="45"/>
      <c r="Z46" s="46" t="s">
        <v>123</v>
      </c>
      <c r="AA46" s="47"/>
      <c r="AB46" s="46" t="s">
        <v>123</v>
      </c>
      <c r="AC46" s="48"/>
      <c r="AD46" s="46" t="s">
        <v>123</v>
      </c>
      <c r="AE46" s="48"/>
      <c r="AF46" s="45" t="s">
        <v>123</v>
      </c>
      <c r="AG46" s="45"/>
      <c r="AH46" s="45" t="s">
        <v>123</v>
      </c>
      <c r="AI46" s="45"/>
      <c r="AJ46" s="45" t="s">
        <v>123</v>
      </c>
      <c r="AK46" s="45"/>
      <c r="AL46" s="45" t="s">
        <v>123</v>
      </c>
      <c r="AM46" s="45"/>
      <c r="AN46" s="45" t="s">
        <v>123</v>
      </c>
      <c r="AO46" s="45"/>
      <c r="AP46" s="45" t="s">
        <v>123</v>
      </c>
      <c r="AQ46" s="45"/>
      <c r="AR46" s="45" t="s">
        <v>123</v>
      </c>
      <c r="AS46" s="45"/>
      <c r="AT46" s="49">
        <v>45421</v>
      </c>
      <c r="AU46" s="99">
        <v>45625</v>
      </c>
      <c r="AV46" s="51" t="s">
        <v>27</v>
      </c>
      <c r="AW46" s="66" t="s">
        <v>27</v>
      </c>
      <c r="AX46" s="73" t="s">
        <v>49</v>
      </c>
      <c r="AY46" s="52" t="s">
        <v>126</v>
      </c>
      <c r="AZ46" s="53">
        <v>30000</v>
      </c>
      <c r="BA46" s="52" t="s">
        <v>153</v>
      </c>
      <c r="BB46" s="81" t="s">
        <v>123</v>
      </c>
      <c r="BC46" s="52" t="s">
        <v>123</v>
      </c>
      <c r="BD46" s="52" t="s">
        <v>123</v>
      </c>
      <c r="BE46" s="55" t="s">
        <v>123</v>
      </c>
      <c r="BF46" s="55" t="s">
        <v>123</v>
      </c>
      <c r="BG46" s="55" t="s">
        <v>123</v>
      </c>
      <c r="BH46" s="55" t="s">
        <v>123</v>
      </c>
      <c r="BI46" s="46" t="s">
        <v>123</v>
      </c>
      <c r="BJ46" s="47"/>
      <c r="BK46" s="74"/>
      <c r="BL46" s="75"/>
      <c r="BM46" s="74"/>
      <c r="BN46" s="75"/>
      <c r="BO46" s="74" t="s">
        <v>27</v>
      </c>
      <c r="BP46" s="75">
        <v>45649</v>
      </c>
      <c r="BQ46" s="74" t="s">
        <v>126</v>
      </c>
      <c r="BR46" s="75"/>
      <c r="BS46" s="60" t="s">
        <v>289</v>
      </c>
      <c r="BT46" s="38"/>
      <c r="BU46" s="61" t="s">
        <v>129</v>
      </c>
      <c r="BV46" s="61" t="s">
        <v>129</v>
      </c>
      <c r="BW46" s="61" t="s">
        <v>284</v>
      </c>
      <c r="BX46" s="61"/>
      <c r="BY46" s="62"/>
      <c r="BZ46" s="61"/>
      <c r="CA46" s="61" t="s">
        <v>129</v>
      </c>
      <c r="CB46" s="61" t="s">
        <v>129</v>
      </c>
      <c r="CC46" s="61">
        <v>45389</v>
      </c>
      <c r="CD46" s="61" t="s">
        <v>129</v>
      </c>
      <c r="CE46" s="61" t="s">
        <v>129</v>
      </c>
      <c r="CF46" s="61" t="s">
        <v>129</v>
      </c>
      <c r="CG46" s="61" t="s">
        <v>288</v>
      </c>
      <c r="CH46" s="63">
        <f>YEAR(BANCO10[[#This Row],[DATA INÍCIO]])</f>
        <v>2024</v>
      </c>
      <c r="CI46" s="63">
        <f>MONTH(BANCO10[[#This Row],[DATA INÍCIO]])</f>
        <v>5</v>
      </c>
      <c r="CJ46" s="64" t="str">
        <f t="shared" si="0"/>
        <v>AMEMIYA INDUSTRIA MECANICA LTDA57.077.026/0001-55</v>
      </c>
      <c r="CK46" s="63"/>
      <c r="CL46" s="42" t="s">
        <v>287</v>
      </c>
      <c r="CM46" s="42" t="str">
        <f>IF(BANCO10[[#This Row],[SOLUÇÃO]]=CM$1,BANCO10[[#This Row],[STATUS DA ETAPA]],"")</f>
        <v/>
      </c>
      <c r="CN46" s="42" t="str">
        <f>IF(BANCO10[[#This Row],[SOLUÇÃO]]=CN$1,BANCO10[[#This Row],[STATUS DA ETAPA]],"")</f>
        <v/>
      </c>
      <c r="CO46" s="42" t="str">
        <f>IF(BANCO10[[#This Row],[SOLUÇÃO]]=CO$1,BANCO10[[#This Row],[STATUS DA ETAPA]],"")</f>
        <v/>
      </c>
      <c r="CP46" s="42" t="str">
        <f>IF(BANCO10[[#This Row],[SOLUÇÃO]]=CP$1,BANCO10[[#This Row],[STATUS DA ETAPA]],"")</f>
        <v/>
      </c>
      <c r="CQ46" s="42" t="str">
        <f>IF(BANCO10[[#This Row],[SOLUÇÃO]]=CQ$1,BANCO10[[#This Row],[STATUS DA ETAPA]],"")</f>
        <v/>
      </c>
      <c r="CR46" s="42" t="str">
        <f>IF(BANCO10[[#This Row],[SOLUÇÃO]]=CR$1,BANCO10[[#This Row],[STATUS DA ETAPA]],"")</f>
        <v/>
      </c>
      <c r="CS46" s="42" t="str">
        <f>IF(BANCO10[[#This Row],[SOLUÇÃO]]=CS$1,BANCO10[[#This Row],[STATUS DA ETAPA]],"")</f>
        <v>CONCLUÍDO</v>
      </c>
      <c r="CT46" s="42" t="str">
        <f>IF(BANCO10[[#This Row],[SOLUÇÃO]]=CT$1,BANCO10[[#This Row],[STATUS DA ETAPA]],"")</f>
        <v/>
      </c>
      <c r="CU46" s="42" t="str">
        <f>IF(BANCO10[[#This Row],[SOLUÇÃO]]=CU$1,BANCO10[[#This Row],[STATUS DA ETAPA]],"")</f>
        <v/>
      </c>
      <c r="CV46" s="42" t="str">
        <f>IF(BANCO10[[#This Row],[SOLUÇÃO]]=CV$1,BANCO10[[#This Row],[STATUS DA ETAPA]],"")</f>
        <v/>
      </c>
      <c r="CW46" s="42" t="str">
        <f>IF(BANCO10[[#This Row],[SOLUÇÃO]]=CW$1,BANCO10[[#This Row],[STATUS DA ETAPA]],"")</f>
        <v/>
      </c>
      <c r="CX46" s="42" t="str">
        <f>IF(BANCO10[[#This Row],[SOLUÇÃO]]=CX$1,BANCO10[[#This Row],[STATUS DA ETAPA]],"")</f>
        <v/>
      </c>
      <c r="CY46" s="42" t="str">
        <f>IF(BANCO10[[#This Row],[SOLUÇÃO]]=CY$1,BANCO10[[#This Row],[STATUS DA ETAPA]],"")</f>
        <v/>
      </c>
      <c r="CZ46" s="42" t="str">
        <f>IF(BANCO10[[#This Row],[SOLUÇÃO]]=CZ$1,BANCO10[[#This Row],[STATUS DA ETAPA]],"")</f>
        <v/>
      </c>
      <c r="DA46" s="42" t="str">
        <f>IF(BANCO10[[#This Row],[SOLUÇÃO]]=DA$1,BANCO10[[#This Row],[STATUS DA ETAPA]],"")</f>
        <v/>
      </c>
      <c r="DB46" s="42" t="str">
        <f>IF(BANCO10[[#This Row],[SOLUÇÃO]]=DB$1,BANCO10[[#This Row],[STATUS DA ETAPA]],"")</f>
        <v/>
      </c>
      <c r="DC46" s="42" t="str">
        <f>IF(BANCO10[[#This Row],[SOLUÇÃO]]=DC$1,BANCO10[[#This Row],[STATUS DA ETAPA]],"")</f>
        <v/>
      </c>
      <c r="DD46" s="42" t="str">
        <f>IF(BANCO10[[#This Row],[SOLUÇÃO]]=DD$1,BANCO10[[#This Row],[STATUS DA ETAPA]],"")</f>
        <v/>
      </c>
      <c r="DE46" s="42" t="str">
        <f>IF(BANCO10[[#This Row],[SOLUÇÃO]]=DE$1,BANCO10[[#This Row],[STATUS DA ETAPA]],"")</f>
        <v/>
      </c>
      <c r="DF46" s="42" t="str">
        <f>IF(BANCO10[[#This Row],[SOLUÇÃO]]=DF$1,BANCO10[[#This Row],[STATUS DA ETAPA]],"")</f>
        <v/>
      </c>
      <c r="DG46" s="42" t="str">
        <f>IF(BANCO10[[#This Row],[SOLUÇÃO]]=DG$1,BANCO10[[#This Row],[STATUS DA ETAPA]],"")</f>
        <v/>
      </c>
      <c r="DH46" s="42" t="str">
        <f>IF(BANCO10[[#This Row],[SOLUÇÃO]]=DH$1,BANCO10[[#This Row],[STATUS DA ETAPA]],"")</f>
        <v/>
      </c>
      <c r="DI46" s="42" t="str">
        <f>IF(BANCO10[[#This Row],[SOLUÇÃO]]=DI$1,BANCO10[[#This Row],[STATUS DA ETAPA]],"")</f>
        <v/>
      </c>
      <c r="DJ46" s="42" t="str">
        <f>IF(BANCO10[[#This Row],[SOLUÇÃO]]=DJ$1,BANCO10[[#This Row],[STATUS DA ETAPA]],"")</f>
        <v/>
      </c>
      <c r="DK46" s="42" t="str">
        <f>IF(BANCO10[[#This Row],[SOLUÇÃO]]=DK$1,BANCO10[[#This Row],[STATUS DA ETAPA]],"")</f>
        <v/>
      </c>
      <c r="DL46" s="42" t="str">
        <f>IF(BANCO10[[#This Row],[SOLUÇÃO]]=DL$1,BANCO10[[#This Row],[STATUS DA ETAPA]],"")</f>
        <v/>
      </c>
      <c r="DM46" s="42" t="str">
        <f>IF(BANCO10[[#This Row],[SOLUÇÃO]]=DM$1,BANCO10[[#This Row],[STATUS DA ETAPA]],"")</f>
        <v/>
      </c>
      <c r="DN46" s="63" t="e">
        <f>VLOOKUP(CL47,'[1]SAP TEC'!AC:AD,2,0)</f>
        <v>#N/A</v>
      </c>
    </row>
    <row r="47" spans="1:190" s="65" customFormat="1" ht="12" x14ac:dyDescent="0.25">
      <c r="A47" s="38" t="s">
        <v>118</v>
      </c>
      <c r="B47" s="39" t="s">
        <v>279</v>
      </c>
      <c r="C47" s="40" t="str">
        <f>IFERROR(VLOOKUP(BANCO10[[#This Row],[EMPRESA]],[1]!DADOS[#Data],2,FALSE),"")</f>
        <v>08.838.494/0001-90</v>
      </c>
      <c r="D47" s="40" t="s">
        <v>290</v>
      </c>
      <c r="E47" s="42" t="str">
        <f>IFERROR(VLOOKUP(BANCO10[[#This Row],[EMPRESA]],[1]!DADOS[#Data],5,FALSE),"")</f>
        <v>DEMAIS</v>
      </c>
      <c r="F47" s="40" t="str">
        <f>IFERROR(IF(VLOOKUP(BANCO10[[#This Row],[EMPRESA]],[1]!DADOS[#Data],6,0)="","",(VLOOKUP(BANCO10[[#This Row],[EMPRESA]],[1]!DADOS[#Data],6,0))),"")</f>
        <v>CAPITAL NORTE</v>
      </c>
      <c r="G47" s="40" t="str">
        <f>IFERROR(IF(VLOOKUP(BANCO10[[#This Row],[EMPRESA]],[1]!DADOS[#Data],4)="","",(VLOOKUP($D47,[1]!DADOS[#Data],4,0))),"")</f>
        <v/>
      </c>
      <c r="H47" s="43" t="s">
        <v>7</v>
      </c>
      <c r="I47" s="42" t="s">
        <v>122</v>
      </c>
      <c r="J47" s="38" t="s">
        <v>123</v>
      </c>
      <c r="K47" s="44" t="s">
        <v>136</v>
      </c>
      <c r="L47" s="44" t="s">
        <v>123</v>
      </c>
      <c r="M47" s="44" t="s">
        <v>137</v>
      </c>
      <c r="N47" s="44" t="s">
        <v>123</v>
      </c>
      <c r="O47" s="42" t="s">
        <v>96</v>
      </c>
      <c r="P47" s="42">
        <v>400</v>
      </c>
      <c r="Q47" s="39"/>
      <c r="R47" s="45" t="s">
        <v>123</v>
      </c>
      <c r="S47" s="45"/>
      <c r="T47" s="45" t="s">
        <v>123</v>
      </c>
      <c r="U47" s="45"/>
      <c r="V47" s="45" t="s">
        <v>123</v>
      </c>
      <c r="W47" s="45"/>
      <c r="X47" s="45" t="s">
        <v>123</v>
      </c>
      <c r="Y47" s="45"/>
      <c r="Z47" s="46" t="s">
        <v>123</v>
      </c>
      <c r="AA47" s="47"/>
      <c r="AB47" s="46" t="s">
        <v>123</v>
      </c>
      <c r="AC47" s="48"/>
      <c r="AD47" s="46" t="s">
        <v>123</v>
      </c>
      <c r="AE47" s="48"/>
      <c r="AF47" s="45"/>
      <c r="AG47" s="45"/>
      <c r="AH47" s="45"/>
      <c r="AI47" s="45"/>
      <c r="AJ47" s="45"/>
      <c r="AK47" s="45"/>
      <c r="AL47" s="45"/>
      <c r="AM47" s="45"/>
      <c r="AN47" s="45"/>
      <c r="AO47" s="45"/>
      <c r="AP47" s="45"/>
      <c r="AQ47" s="45"/>
      <c r="AR47" s="45"/>
      <c r="AS47" s="45"/>
      <c r="AT47" s="49">
        <v>45931</v>
      </c>
      <c r="AU47" s="50">
        <v>46022</v>
      </c>
      <c r="AV47" s="66" t="s">
        <v>123</v>
      </c>
      <c r="AW47" s="66" t="s">
        <v>123</v>
      </c>
      <c r="AX47" s="73" t="s">
        <v>49</v>
      </c>
      <c r="AY47" s="52" t="s">
        <v>126</v>
      </c>
      <c r="AZ47" s="53">
        <v>0</v>
      </c>
      <c r="BA47" s="52" t="s">
        <v>123</v>
      </c>
      <c r="BB47" s="81" t="s">
        <v>123</v>
      </c>
      <c r="BC47" s="52" t="s">
        <v>123</v>
      </c>
      <c r="BD47" s="52" t="s">
        <v>123</v>
      </c>
      <c r="BE47" s="55" t="s">
        <v>123</v>
      </c>
      <c r="BF47" s="55" t="s">
        <v>123</v>
      </c>
      <c r="BG47" s="55" t="s">
        <v>123</v>
      </c>
      <c r="BH47" s="55" t="s">
        <v>123</v>
      </c>
      <c r="BI47" s="46" t="s">
        <v>123</v>
      </c>
      <c r="BJ47" s="47"/>
      <c r="BK47" s="58" t="s">
        <v>126</v>
      </c>
      <c r="BL47" s="59"/>
      <c r="BM47" s="58" t="s">
        <v>126</v>
      </c>
      <c r="BN47" s="59"/>
      <c r="BO47" s="74" t="s">
        <v>126</v>
      </c>
      <c r="BP47" s="77"/>
      <c r="BQ47" s="78" t="s">
        <v>126</v>
      </c>
      <c r="BR47" s="79"/>
      <c r="BS47" s="69" t="s">
        <v>185</v>
      </c>
      <c r="BT47" s="38"/>
      <c r="BU47" s="61"/>
      <c r="BV47" s="61"/>
      <c r="BW47" s="61"/>
      <c r="BX47" s="61"/>
      <c r="BY47" s="61"/>
      <c r="BZ47" s="61"/>
      <c r="CA47" s="61"/>
      <c r="CB47" s="61"/>
      <c r="CC47" s="61"/>
      <c r="CD47" s="61"/>
      <c r="CE47" s="61"/>
      <c r="CF47" s="61"/>
      <c r="CG47" s="61"/>
      <c r="CH47" s="63">
        <f>YEAR(BANCO10[[#This Row],[DATA INÍCIO]])</f>
        <v>2025</v>
      </c>
      <c r="CI47" s="63">
        <f>MONTH(BANCO10[[#This Row],[DATA INÍCIO]])</f>
        <v>10</v>
      </c>
      <c r="CJ47" s="71" t="str">
        <f t="shared" si="0"/>
        <v>AMTEC USINAGEM LTDA08.838.494/0001-90</v>
      </c>
      <c r="CK47" s="63"/>
      <c r="CL47" s="63"/>
      <c r="CM47" s="42" t="str">
        <f>IF(BANCO10[[#This Row],[SOLUÇÃO]]=CM$1,BANCO10[[#This Row],[STATUS DA ETAPA]],"")</f>
        <v/>
      </c>
      <c r="CN47" s="42" t="str">
        <f>IF(BANCO10[[#This Row],[SOLUÇÃO]]=CN$1,BANCO10[[#This Row],[STATUS DA ETAPA]],"")</f>
        <v/>
      </c>
      <c r="CO47" s="42" t="str">
        <f>IF(BANCO10[[#This Row],[SOLUÇÃO]]=CO$1,BANCO10[[#This Row],[STATUS DA ETAPA]],"")</f>
        <v/>
      </c>
      <c r="CP47" s="42" t="str">
        <f>IF(BANCO10[[#This Row],[SOLUÇÃO]]=CP$1,BANCO10[[#This Row],[STATUS DA ETAPA]],"")</f>
        <v/>
      </c>
      <c r="CQ47" s="42" t="str">
        <f>IF(BANCO10[[#This Row],[SOLUÇÃO]]=CQ$1,BANCO10[[#This Row],[STATUS DA ETAPA]],"")</f>
        <v/>
      </c>
      <c r="CR47" s="42" t="str">
        <f>IF(BANCO10[[#This Row],[SOLUÇÃO]]=CR$1,BANCO10[[#This Row],[STATUS DA ETAPA]],"")</f>
        <v/>
      </c>
      <c r="CS47" s="42" t="str">
        <f>IF(BANCO10[[#This Row],[SOLUÇÃO]]=CS$1,BANCO10[[#This Row],[STATUS DA ETAPA]],"")</f>
        <v>CANCELADO</v>
      </c>
      <c r="CT47" s="42" t="str">
        <f>IF(BANCO10[[#This Row],[SOLUÇÃO]]=CT$1,BANCO10[[#This Row],[STATUS DA ETAPA]],"")</f>
        <v/>
      </c>
      <c r="CU47" s="42" t="str">
        <f>IF(BANCO10[[#This Row],[SOLUÇÃO]]=CU$1,BANCO10[[#This Row],[STATUS DA ETAPA]],"")</f>
        <v/>
      </c>
      <c r="CV47" s="42" t="str">
        <f>IF(BANCO10[[#This Row],[SOLUÇÃO]]=CV$1,BANCO10[[#This Row],[STATUS DA ETAPA]],"")</f>
        <v/>
      </c>
      <c r="CW47" s="42" t="str">
        <f>IF(BANCO10[[#This Row],[SOLUÇÃO]]=CW$1,BANCO10[[#This Row],[STATUS DA ETAPA]],"")</f>
        <v/>
      </c>
      <c r="CX47" s="42" t="str">
        <f>IF(BANCO10[[#This Row],[SOLUÇÃO]]=CX$1,BANCO10[[#This Row],[STATUS DA ETAPA]],"")</f>
        <v/>
      </c>
      <c r="CY47" s="42" t="str">
        <f>IF(BANCO10[[#This Row],[SOLUÇÃO]]=CY$1,BANCO10[[#This Row],[STATUS DA ETAPA]],"")</f>
        <v/>
      </c>
      <c r="CZ47" s="42" t="str">
        <f>IF(BANCO10[[#This Row],[SOLUÇÃO]]=CZ$1,BANCO10[[#This Row],[STATUS DA ETAPA]],"")</f>
        <v/>
      </c>
      <c r="DA47" s="42" t="str">
        <f>IF(BANCO10[[#This Row],[SOLUÇÃO]]=DA$1,BANCO10[[#This Row],[STATUS DA ETAPA]],"")</f>
        <v/>
      </c>
      <c r="DB47" s="42" t="str">
        <f>IF(BANCO10[[#This Row],[SOLUÇÃO]]=DB$1,BANCO10[[#This Row],[STATUS DA ETAPA]],"")</f>
        <v/>
      </c>
      <c r="DC47" s="42" t="str">
        <f>IF(BANCO10[[#This Row],[SOLUÇÃO]]=DC$1,BANCO10[[#This Row],[STATUS DA ETAPA]],"")</f>
        <v/>
      </c>
      <c r="DD47" s="42" t="str">
        <f>IF(BANCO10[[#This Row],[SOLUÇÃO]]=DD$1,BANCO10[[#This Row],[STATUS DA ETAPA]],"")</f>
        <v/>
      </c>
      <c r="DE47" s="42" t="str">
        <f>IF(BANCO10[[#This Row],[SOLUÇÃO]]=DE$1,BANCO10[[#This Row],[STATUS DA ETAPA]],"")</f>
        <v/>
      </c>
      <c r="DF47" s="42" t="str">
        <f>IF(BANCO10[[#This Row],[SOLUÇÃO]]=DF$1,BANCO10[[#This Row],[STATUS DA ETAPA]],"")</f>
        <v/>
      </c>
      <c r="DG47" s="42" t="str">
        <f>IF(BANCO10[[#This Row],[SOLUÇÃO]]=DG$1,BANCO10[[#This Row],[STATUS DA ETAPA]],"")</f>
        <v/>
      </c>
      <c r="DH47" s="42" t="str">
        <f>IF(BANCO10[[#This Row],[SOLUÇÃO]]=DH$1,BANCO10[[#This Row],[STATUS DA ETAPA]],"")</f>
        <v/>
      </c>
      <c r="DI47" s="42" t="str">
        <f>IF(BANCO10[[#This Row],[SOLUÇÃO]]=DI$1,BANCO10[[#This Row],[STATUS DA ETAPA]],"")</f>
        <v/>
      </c>
      <c r="DJ47" s="42" t="str">
        <f>IF(BANCO10[[#This Row],[SOLUÇÃO]]=DJ$1,BANCO10[[#This Row],[STATUS DA ETAPA]],"")</f>
        <v/>
      </c>
      <c r="DK47" s="42" t="str">
        <f>IF(BANCO10[[#This Row],[SOLUÇÃO]]=DK$1,BANCO10[[#This Row],[STATUS DA ETAPA]],"")</f>
        <v/>
      </c>
      <c r="DL47" s="42" t="str">
        <f>IF(BANCO10[[#This Row],[SOLUÇÃO]]=DL$1,BANCO10[[#This Row],[STATUS DA ETAPA]],"")</f>
        <v/>
      </c>
      <c r="DM47" s="42" t="str">
        <f>IF(BANCO10[[#This Row],[SOLUÇÃO]]=DM$1,BANCO10[[#This Row],[STATUS DA ETAPA]],"")</f>
        <v/>
      </c>
      <c r="DN47" s="63" t="e">
        <f>VLOOKUP(CL49,'[1]SAP TEC'!AC:AD,2,0)</f>
        <v>#N/A</v>
      </c>
    </row>
    <row r="48" spans="1:190" s="65" customFormat="1" ht="12" x14ac:dyDescent="0.25">
      <c r="A48" s="38" t="s">
        <v>118</v>
      </c>
      <c r="B48" s="39" t="s">
        <v>119</v>
      </c>
      <c r="C48" s="40" t="str">
        <f>IFERROR(VLOOKUP(BANCO10[[#This Row],[EMPRESA]],[1]!DADOS[#Data],2,FALSE),"")</f>
        <v>18.136.247/0001-03</v>
      </c>
      <c r="D48" s="42" t="s">
        <v>291</v>
      </c>
      <c r="E48" s="42" t="str">
        <f>IFERROR(VLOOKUP(BANCO10[[#This Row],[EMPRESA]],[1]!DADOS[#Data],5,FALSE),"")</f>
        <v>ME</v>
      </c>
      <c r="F48" s="40" t="str">
        <f>IFERROR(IF(VLOOKUP(BANCO10[[#This Row],[EMPRESA]],[1]!DADOS[#Data],6,0)="","",(VLOOKUP(BANCO10[[#This Row],[EMPRESA]],[1]!DADOS[#Data],6,0))),"")</f>
        <v>CAPITAL LESTE 2</v>
      </c>
      <c r="G48" s="40"/>
      <c r="H48" s="43" t="s">
        <v>121</v>
      </c>
      <c r="I48" s="43" t="s">
        <v>122</v>
      </c>
      <c r="J48" s="43" t="s">
        <v>123</v>
      </c>
      <c r="K48" s="42" t="s">
        <v>292</v>
      </c>
      <c r="L48" s="44" t="s">
        <v>123</v>
      </c>
      <c r="M48" s="44">
        <v>107</v>
      </c>
      <c r="N48" s="44">
        <v>103</v>
      </c>
      <c r="O48" s="42" t="s">
        <v>90</v>
      </c>
      <c r="P48" s="42">
        <v>4</v>
      </c>
      <c r="Q48" s="42" t="s">
        <v>125</v>
      </c>
      <c r="R48" s="45" t="s">
        <v>123</v>
      </c>
      <c r="S48" s="45"/>
      <c r="T48" s="45" t="s">
        <v>123</v>
      </c>
      <c r="U48" s="45"/>
      <c r="V48" s="45" t="s">
        <v>123</v>
      </c>
      <c r="W48" s="45"/>
      <c r="X48" s="45" t="s">
        <v>123</v>
      </c>
      <c r="Y48" s="45"/>
      <c r="Z48" s="46" t="s">
        <v>123</v>
      </c>
      <c r="AA48" s="47"/>
      <c r="AB48" s="46" t="s">
        <v>123</v>
      </c>
      <c r="AC48" s="48"/>
      <c r="AD48" s="46" t="s">
        <v>123</v>
      </c>
      <c r="AE48" s="48"/>
      <c r="AF48" s="45" t="s">
        <v>123</v>
      </c>
      <c r="AG48" s="45"/>
      <c r="AH48" s="45" t="s">
        <v>126</v>
      </c>
      <c r="AI48" s="45"/>
      <c r="AJ48" s="45" t="s">
        <v>123</v>
      </c>
      <c r="AK48" s="45"/>
      <c r="AL48" s="45" t="s">
        <v>123</v>
      </c>
      <c r="AM48" s="45"/>
      <c r="AN48" s="45" t="s">
        <v>123</v>
      </c>
      <c r="AO48" s="45"/>
      <c r="AP48" s="45" t="s">
        <v>123</v>
      </c>
      <c r="AQ48" s="45"/>
      <c r="AR48" s="45" t="s">
        <v>123</v>
      </c>
      <c r="AS48" s="45"/>
      <c r="AT48" s="49">
        <v>45963</v>
      </c>
      <c r="AU48" s="50">
        <v>45963</v>
      </c>
      <c r="AV48" s="51" t="s">
        <v>123</v>
      </c>
      <c r="AW48" s="51" t="s">
        <v>123</v>
      </c>
      <c r="AX48" s="51" t="s">
        <v>123</v>
      </c>
      <c r="AY48" s="52" t="s">
        <v>123</v>
      </c>
      <c r="AZ48" s="53">
        <v>0</v>
      </c>
      <c r="BA48" s="52" t="s">
        <v>123</v>
      </c>
      <c r="BB48" s="81" t="s">
        <v>123</v>
      </c>
      <c r="BC48" s="52" t="s">
        <v>123</v>
      </c>
      <c r="BD48" s="52" t="s">
        <v>123</v>
      </c>
      <c r="BE48" s="55" t="s">
        <v>123</v>
      </c>
      <c r="BF48" s="55" t="s">
        <v>123</v>
      </c>
      <c r="BG48" s="55" t="s">
        <v>123</v>
      </c>
      <c r="BH48" s="55" t="s">
        <v>123</v>
      </c>
      <c r="BI48" s="56" t="s">
        <v>123</v>
      </c>
      <c r="BJ48" s="57"/>
      <c r="BK48" s="58" t="s">
        <v>123</v>
      </c>
      <c r="BL48" s="59"/>
      <c r="BM48" s="58" t="s">
        <v>123</v>
      </c>
      <c r="BN48" s="59"/>
      <c r="BO48" s="58" t="s">
        <v>123</v>
      </c>
      <c r="BP48" s="59"/>
      <c r="BQ48" s="58" t="s">
        <v>123</v>
      </c>
      <c r="BR48" s="59"/>
      <c r="BS48" s="60" t="s">
        <v>293</v>
      </c>
      <c r="BT48" s="38" t="s">
        <v>128</v>
      </c>
      <c r="BU48" s="61"/>
      <c r="BV48" s="61"/>
      <c r="BW48" s="61"/>
      <c r="BX48" s="61"/>
      <c r="BY48" s="62"/>
      <c r="BZ48" s="61"/>
      <c r="CA48" s="61" t="s">
        <v>129</v>
      </c>
      <c r="CB48" s="61" t="s">
        <v>129</v>
      </c>
      <c r="CC48" s="61" t="s">
        <v>129</v>
      </c>
      <c r="CD48" s="61" t="s">
        <v>129</v>
      </c>
      <c r="CE48" s="61" t="s">
        <v>129</v>
      </c>
      <c r="CF48" s="61" t="s">
        <v>129</v>
      </c>
      <c r="CG48" s="61" t="s">
        <v>129</v>
      </c>
      <c r="CH48" s="63">
        <f>YEAR(BANCO10[[#This Row],[DATA INÍCIO]])</f>
        <v>2025</v>
      </c>
      <c r="CI48" s="63">
        <f>MONTH(BANCO10[[#This Row],[DATA INÍCIO]])</f>
        <v>11</v>
      </c>
      <c r="CJ48" s="64" t="str">
        <f t="shared" si="0"/>
        <v>ANDREIA A.P. DA SILVA CONFECCOES18.136.247/0001-03</v>
      </c>
      <c r="CK48" s="63"/>
      <c r="CL48" s="42" t="s">
        <v>294</v>
      </c>
      <c r="CM48" s="42" t="str">
        <f>IF(BANCO10[[#This Row],[SOLUÇÃO]]=CM$1,BANCO10[[#This Row],[STATUS DA ETAPA]],"")</f>
        <v>CANCELADO</v>
      </c>
      <c r="CN48" s="42" t="str">
        <f>IF(BANCO10[[#This Row],[SOLUÇÃO]]=CN$1,BANCO10[[#This Row],[STATUS DA ETAPA]],"")</f>
        <v/>
      </c>
      <c r="CO48" s="42" t="str">
        <f>IF(BANCO10[[#This Row],[SOLUÇÃO]]=CO$1,BANCO10[[#This Row],[STATUS DA ETAPA]],"")</f>
        <v/>
      </c>
      <c r="CP48" s="42" t="str">
        <f>IF(BANCO10[[#This Row],[SOLUÇÃO]]=CP$1,BANCO10[[#This Row],[STATUS DA ETAPA]],"")</f>
        <v/>
      </c>
      <c r="CQ48" s="42" t="str">
        <f>IF(BANCO10[[#This Row],[SOLUÇÃO]]=CQ$1,BANCO10[[#This Row],[STATUS DA ETAPA]],"")</f>
        <v/>
      </c>
      <c r="CR48" s="42" t="str">
        <f>IF(BANCO10[[#This Row],[SOLUÇÃO]]=CR$1,BANCO10[[#This Row],[STATUS DA ETAPA]],"")</f>
        <v/>
      </c>
      <c r="CS48" s="42" t="str">
        <f>IF(BANCO10[[#This Row],[SOLUÇÃO]]=CS$1,BANCO10[[#This Row],[STATUS DA ETAPA]],"")</f>
        <v/>
      </c>
      <c r="CT48" s="42" t="str">
        <f>IF(BANCO10[[#This Row],[SOLUÇÃO]]=CT$1,BANCO10[[#This Row],[STATUS DA ETAPA]],"")</f>
        <v/>
      </c>
      <c r="CU48" s="42" t="str">
        <f>IF(BANCO10[[#This Row],[SOLUÇÃO]]=CU$1,BANCO10[[#This Row],[STATUS DA ETAPA]],"")</f>
        <v/>
      </c>
      <c r="CV48" s="42" t="str">
        <f>IF(BANCO10[[#This Row],[SOLUÇÃO]]=CV$1,BANCO10[[#This Row],[STATUS DA ETAPA]],"")</f>
        <v/>
      </c>
      <c r="CW48" s="42" t="str">
        <f>IF(BANCO10[[#This Row],[SOLUÇÃO]]=CW$1,BANCO10[[#This Row],[STATUS DA ETAPA]],"")</f>
        <v/>
      </c>
      <c r="CX48" s="42" t="str">
        <f>IF(BANCO10[[#This Row],[SOLUÇÃO]]=CX$1,BANCO10[[#This Row],[STATUS DA ETAPA]],"")</f>
        <v/>
      </c>
      <c r="CY48" s="42" t="str">
        <f>IF(BANCO10[[#This Row],[SOLUÇÃO]]=CY$1,BANCO10[[#This Row],[STATUS DA ETAPA]],"")</f>
        <v/>
      </c>
      <c r="CZ48" s="42" t="str">
        <f>IF(BANCO10[[#This Row],[SOLUÇÃO]]=CZ$1,BANCO10[[#This Row],[STATUS DA ETAPA]],"")</f>
        <v/>
      </c>
      <c r="DA48" s="42" t="str">
        <f>IF(BANCO10[[#This Row],[SOLUÇÃO]]=DA$1,BANCO10[[#This Row],[STATUS DA ETAPA]],"")</f>
        <v/>
      </c>
      <c r="DB48" s="42" t="str">
        <f>IF(BANCO10[[#This Row],[SOLUÇÃO]]=DB$1,BANCO10[[#This Row],[STATUS DA ETAPA]],"")</f>
        <v/>
      </c>
      <c r="DC48" s="42" t="str">
        <f>IF(BANCO10[[#This Row],[SOLUÇÃO]]=DC$1,BANCO10[[#This Row],[STATUS DA ETAPA]],"")</f>
        <v/>
      </c>
      <c r="DD48" s="42" t="str">
        <f>IF(BANCO10[[#This Row],[SOLUÇÃO]]=DD$1,BANCO10[[#This Row],[STATUS DA ETAPA]],"")</f>
        <v/>
      </c>
      <c r="DE48" s="42" t="str">
        <f>IF(BANCO10[[#This Row],[SOLUÇÃO]]=DE$1,BANCO10[[#This Row],[STATUS DA ETAPA]],"")</f>
        <v/>
      </c>
      <c r="DF48" s="42" t="str">
        <f>IF(BANCO10[[#This Row],[SOLUÇÃO]]=DF$1,BANCO10[[#This Row],[STATUS DA ETAPA]],"")</f>
        <v/>
      </c>
      <c r="DG48" s="42" t="str">
        <f>IF(BANCO10[[#This Row],[SOLUÇÃO]]=DG$1,BANCO10[[#This Row],[STATUS DA ETAPA]],"")</f>
        <v/>
      </c>
      <c r="DH48" s="42" t="str">
        <f>IF(BANCO10[[#This Row],[SOLUÇÃO]]=DH$1,BANCO10[[#This Row],[STATUS DA ETAPA]],"")</f>
        <v/>
      </c>
      <c r="DI48" s="42" t="str">
        <f>IF(BANCO10[[#This Row],[SOLUÇÃO]]=DI$1,BANCO10[[#This Row],[STATUS DA ETAPA]],"")</f>
        <v/>
      </c>
      <c r="DJ48" s="42" t="str">
        <f>IF(BANCO10[[#This Row],[SOLUÇÃO]]=DJ$1,BANCO10[[#This Row],[STATUS DA ETAPA]],"")</f>
        <v/>
      </c>
      <c r="DK48" s="42" t="str">
        <f>IF(BANCO10[[#This Row],[SOLUÇÃO]]=DK$1,BANCO10[[#This Row],[STATUS DA ETAPA]],"")</f>
        <v/>
      </c>
      <c r="DL48" s="42" t="str">
        <f>IF(BANCO10[[#This Row],[SOLUÇÃO]]=DL$1,BANCO10[[#This Row],[STATUS DA ETAPA]],"")</f>
        <v/>
      </c>
      <c r="DM48" s="42" t="str">
        <f>IF(BANCO10[[#This Row],[SOLUÇÃO]]=DM$1,BANCO10[[#This Row],[STATUS DA ETAPA]],"")</f>
        <v/>
      </c>
      <c r="DN48" s="63" t="e">
        <f>VLOOKUP(CL50,'[1]SAP TEC'!AC:AD,2,0)</f>
        <v>#N/A</v>
      </c>
    </row>
    <row r="49" spans="1:118" s="65" customFormat="1" ht="12" x14ac:dyDescent="0.25">
      <c r="A49" s="38" t="s">
        <v>118</v>
      </c>
      <c r="B49" s="39" t="s">
        <v>119</v>
      </c>
      <c r="C49" s="40" t="str">
        <f>IFERROR(VLOOKUP(BANCO10[[#This Row],[EMPRESA]],[1]!DADOS[#Data],2,FALSE),"")</f>
        <v/>
      </c>
      <c r="D49" s="42" t="s">
        <v>295</v>
      </c>
      <c r="E49" s="42" t="str">
        <f>IFERROR(VLOOKUP(BANCO10[[#This Row],[EMPRESA]],[1]!DADOS[#Data],5,FALSE),"")</f>
        <v/>
      </c>
      <c r="F49" s="40" t="str">
        <f>IFERROR(IF(VLOOKUP(BANCO10[[#This Row],[EMPRESA]],[1]!DADOS[#Data],6,0)="","",(VLOOKUP(BANCO10[[#This Row],[EMPRESA]],[1]!DADOS[#Data],6,0))),"")</f>
        <v/>
      </c>
      <c r="G49" s="40"/>
      <c r="H49" s="43" t="s">
        <v>121</v>
      </c>
      <c r="I49" s="43" t="s">
        <v>145</v>
      </c>
      <c r="J49" s="43" t="s">
        <v>146</v>
      </c>
      <c r="K49" s="42" t="s">
        <v>296</v>
      </c>
      <c r="L49" s="44" t="s">
        <v>123</v>
      </c>
      <c r="M49" s="44">
        <v>103</v>
      </c>
      <c r="N49" s="44" t="s">
        <v>123</v>
      </c>
      <c r="O49" s="42" t="s">
        <v>90</v>
      </c>
      <c r="P49" s="42">
        <v>4</v>
      </c>
      <c r="Q49" s="42" t="s">
        <v>216</v>
      </c>
      <c r="R49" s="45" t="s">
        <v>123</v>
      </c>
      <c r="S49" s="45"/>
      <c r="T49" s="45" t="s">
        <v>123</v>
      </c>
      <c r="U49" s="45"/>
      <c r="V49" s="45" t="s">
        <v>123</v>
      </c>
      <c r="W49" s="45"/>
      <c r="X49" s="45" t="s">
        <v>123</v>
      </c>
      <c r="Y49" s="45"/>
      <c r="Z49" s="46" t="s">
        <v>123</v>
      </c>
      <c r="AA49" s="47"/>
      <c r="AB49" s="46" t="s">
        <v>123</v>
      </c>
      <c r="AC49" s="48"/>
      <c r="AD49" s="46" t="s">
        <v>123</v>
      </c>
      <c r="AE49" s="48"/>
      <c r="AF49" s="45" t="s">
        <v>27</v>
      </c>
      <c r="AG49" s="45">
        <v>45001</v>
      </c>
      <c r="AH49" s="45" t="s">
        <v>126</v>
      </c>
      <c r="AI49" s="45"/>
      <c r="AJ49" s="45" t="s">
        <v>123</v>
      </c>
      <c r="AK49" s="45"/>
      <c r="AL49" s="45" t="s">
        <v>123</v>
      </c>
      <c r="AM49" s="45"/>
      <c r="AN49" s="45" t="s">
        <v>123</v>
      </c>
      <c r="AO49" s="45"/>
      <c r="AP49" s="45" t="s">
        <v>123</v>
      </c>
      <c r="AQ49" s="45"/>
      <c r="AR49" s="45" t="s">
        <v>123</v>
      </c>
      <c r="AS49" s="45"/>
      <c r="AT49" s="49">
        <v>45000</v>
      </c>
      <c r="AU49" s="99">
        <v>45000</v>
      </c>
      <c r="AV49" s="51" t="s">
        <v>123</v>
      </c>
      <c r="AW49" s="51" t="s">
        <v>123</v>
      </c>
      <c r="AX49" s="73" t="s">
        <v>49</v>
      </c>
      <c r="AY49" s="52" t="s">
        <v>123</v>
      </c>
      <c r="AZ49" s="53">
        <v>0</v>
      </c>
      <c r="BA49" s="52" t="s">
        <v>123</v>
      </c>
      <c r="BB49" s="81" t="s">
        <v>123</v>
      </c>
      <c r="BC49" s="52" t="s">
        <v>123</v>
      </c>
      <c r="BD49" s="52" t="s">
        <v>123</v>
      </c>
      <c r="BE49" s="55" t="s">
        <v>123</v>
      </c>
      <c r="BF49" s="55" t="s">
        <v>123</v>
      </c>
      <c r="BG49" s="55" t="s">
        <v>123</v>
      </c>
      <c r="BH49" s="55" t="s">
        <v>123</v>
      </c>
      <c r="BI49" s="56" t="s">
        <v>123</v>
      </c>
      <c r="BJ49" s="47"/>
      <c r="BK49" s="58" t="s">
        <v>123</v>
      </c>
      <c r="BL49" s="59"/>
      <c r="BM49" s="58" t="s">
        <v>123</v>
      </c>
      <c r="BN49" s="59"/>
      <c r="BO49" s="74" t="s">
        <v>123</v>
      </c>
      <c r="BP49" s="75"/>
      <c r="BQ49" s="74" t="s">
        <v>123</v>
      </c>
      <c r="BR49" s="75"/>
      <c r="BS49" s="60" t="s">
        <v>297</v>
      </c>
      <c r="BT49" s="38"/>
      <c r="BU49" s="61" t="s">
        <v>170</v>
      </c>
      <c r="BV49" s="61" t="s">
        <v>170</v>
      </c>
      <c r="BW49" s="61" t="s">
        <v>171</v>
      </c>
      <c r="BX49" s="61" t="s">
        <v>129</v>
      </c>
      <c r="BY49" s="62" t="s">
        <v>170</v>
      </c>
      <c r="BZ49" s="61"/>
      <c r="CA49" s="61" t="s">
        <v>129</v>
      </c>
      <c r="CB49" s="61" t="s">
        <v>129</v>
      </c>
      <c r="CC49" s="61" t="s">
        <v>129</v>
      </c>
      <c r="CD49" s="61" t="s">
        <v>129</v>
      </c>
      <c r="CE49" s="61" t="s">
        <v>129</v>
      </c>
      <c r="CF49" s="61" t="s">
        <v>129</v>
      </c>
      <c r="CG49" s="61" t="s">
        <v>129</v>
      </c>
      <c r="CH49" s="63">
        <f>YEAR(BANCO10[[#This Row],[DATA INÍCIO]])</f>
        <v>2023</v>
      </c>
      <c r="CI49" s="63">
        <f>MONTH(BANCO10[[#This Row],[DATA INÍCIO]])</f>
        <v>3</v>
      </c>
      <c r="CJ49" s="64" t="str">
        <f t="shared" si="0"/>
        <v>ANDREONI - HELICES - EQUIPOS NAVAIS EIRELI</v>
      </c>
      <c r="CK49" s="63"/>
      <c r="CL49" s="42" t="s">
        <v>296</v>
      </c>
      <c r="CM49" s="42" t="str">
        <f>IF(BANCO10[[#This Row],[SOLUÇÃO]]=CM$1,BANCO10[[#This Row],[STATUS DA ETAPA]],"")</f>
        <v>CONCLUÍDO</v>
      </c>
      <c r="CN49" s="42" t="str">
        <f>IF(BANCO10[[#This Row],[SOLUÇÃO]]=CN$1,BANCO10[[#This Row],[STATUS DA ETAPA]],"")</f>
        <v/>
      </c>
      <c r="CO49" s="42" t="str">
        <f>IF(BANCO10[[#This Row],[SOLUÇÃO]]=CO$1,BANCO10[[#This Row],[STATUS DA ETAPA]],"")</f>
        <v/>
      </c>
      <c r="CP49" s="42" t="str">
        <f>IF(BANCO10[[#This Row],[SOLUÇÃO]]=CP$1,BANCO10[[#This Row],[STATUS DA ETAPA]],"")</f>
        <v/>
      </c>
      <c r="CQ49" s="42" t="str">
        <f>IF(BANCO10[[#This Row],[SOLUÇÃO]]=CQ$1,BANCO10[[#This Row],[STATUS DA ETAPA]],"")</f>
        <v/>
      </c>
      <c r="CR49" s="42" t="str">
        <f>IF(BANCO10[[#This Row],[SOLUÇÃO]]=CR$1,BANCO10[[#This Row],[STATUS DA ETAPA]],"")</f>
        <v/>
      </c>
      <c r="CS49" s="42" t="str">
        <f>IF(BANCO10[[#This Row],[SOLUÇÃO]]=CS$1,BANCO10[[#This Row],[STATUS DA ETAPA]],"")</f>
        <v/>
      </c>
      <c r="CT49" s="42" t="str">
        <f>IF(BANCO10[[#This Row],[SOLUÇÃO]]=CT$1,BANCO10[[#This Row],[STATUS DA ETAPA]],"")</f>
        <v/>
      </c>
      <c r="CU49" s="42" t="str">
        <f>IF(BANCO10[[#This Row],[SOLUÇÃO]]=CU$1,BANCO10[[#This Row],[STATUS DA ETAPA]],"")</f>
        <v/>
      </c>
      <c r="CV49" s="42" t="str">
        <f>IF(BANCO10[[#This Row],[SOLUÇÃO]]=CV$1,BANCO10[[#This Row],[STATUS DA ETAPA]],"")</f>
        <v/>
      </c>
      <c r="CW49" s="42" t="str">
        <f>IF(BANCO10[[#This Row],[SOLUÇÃO]]=CW$1,BANCO10[[#This Row],[STATUS DA ETAPA]],"")</f>
        <v/>
      </c>
      <c r="CX49" s="42" t="str">
        <f>IF(BANCO10[[#This Row],[SOLUÇÃO]]=CX$1,BANCO10[[#This Row],[STATUS DA ETAPA]],"")</f>
        <v/>
      </c>
      <c r="CY49" s="42" t="str">
        <f>IF(BANCO10[[#This Row],[SOLUÇÃO]]=CY$1,BANCO10[[#This Row],[STATUS DA ETAPA]],"")</f>
        <v/>
      </c>
      <c r="CZ49" s="42" t="str">
        <f>IF(BANCO10[[#This Row],[SOLUÇÃO]]=CZ$1,BANCO10[[#This Row],[STATUS DA ETAPA]],"")</f>
        <v/>
      </c>
      <c r="DA49" s="42" t="str">
        <f>IF(BANCO10[[#This Row],[SOLUÇÃO]]=DA$1,BANCO10[[#This Row],[STATUS DA ETAPA]],"")</f>
        <v/>
      </c>
      <c r="DB49" s="42" t="str">
        <f>IF(BANCO10[[#This Row],[SOLUÇÃO]]=DB$1,BANCO10[[#This Row],[STATUS DA ETAPA]],"")</f>
        <v/>
      </c>
      <c r="DC49" s="42" t="str">
        <f>IF(BANCO10[[#This Row],[SOLUÇÃO]]=DC$1,BANCO10[[#This Row],[STATUS DA ETAPA]],"")</f>
        <v/>
      </c>
      <c r="DD49" s="42" t="str">
        <f>IF(BANCO10[[#This Row],[SOLUÇÃO]]=DD$1,BANCO10[[#This Row],[STATUS DA ETAPA]],"")</f>
        <v/>
      </c>
      <c r="DE49" s="42" t="str">
        <f>IF(BANCO10[[#This Row],[SOLUÇÃO]]=DE$1,BANCO10[[#This Row],[STATUS DA ETAPA]],"")</f>
        <v/>
      </c>
      <c r="DF49" s="42" t="str">
        <f>IF(BANCO10[[#This Row],[SOLUÇÃO]]=DF$1,BANCO10[[#This Row],[STATUS DA ETAPA]],"")</f>
        <v/>
      </c>
      <c r="DG49" s="42" t="str">
        <f>IF(BANCO10[[#This Row],[SOLUÇÃO]]=DG$1,BANCO10[[#This Row],[STATUS DA ETAPA]],"")</f>
        <v/>
      </c>
      <c r="DH49" s="42" t="str">
        <f>IF(BANCO10[[#This Row],[SOLUÇÃO]]=DH$1,BANCO10[[#This Row],[STATUS DA ETAPA]],"")</f>
        <v/>
      </c>
      <c r="DI49" s="42" t="str">
        <f>IF(BANCO10[[#This Row],[SOLUÇÃO]]=DI$1,BANCO10[[#This Row],[STATUS DA ETAPA]],"")</f>
        <v/>
      </c>
      <c r="DJ49" s="42" t="str">
        <f>IF(BANCO10[[#This Row],[SOLUÇÃO]]=DJ$1,BANCO10[[#This Row],[STATUS DA ETAPA]],"")</f>
        <v/>
      </c>
      <c r="DK49" s="42" t="str">
        <f>IF(BANCO10[[#This Row],[SOLUÇÃO]]=DK$1,BANCO10[[#This Row],[STATUS DA ETAPA]],"")</f>
        <v/>
      </c>
      <c r="DL49" s="42" t="str">
        <f>IF(BANCO10[[#This Row],[SOLUÇÃO]]=DL$1,BANCO10[[#This Row],[STATUS DA ETAPA]],"")</f>
        <v/>
      </c>
      <c r="DM49" s="42" t="str">
        <f>IF(BANCO10[[#This Row],[SOLUÇÃO]]=DM$1,BANCO10[[#This Row],[STATUS DA ETAPA]],"")</f>
        <v/>
      </c>
      <c r="DN49" s="63" t="e">
        <f>VLOOKUP(CL51,'[1]SAP TEC'!AC:AD,2,0)</f>
        <v>#N/A</v>
      </c>
    </row>
    <row r="50" spans="1:118" s="65" customFormat="1" ht="12" x14ac:dyDescent="0.25">
      <c r="A50" s="38" t="s">
        <v>118</v>
      </c>
      <c r="B50" s="39" t="s">
        <v>119</v>
      </c>
      <c r="C50" s="40" t="str">
        <f>IFERROR(VLOOKUP(BANCO10[[#This Row],[EMPRESA]],[1]!DADOS[#Data],2,FALSE),"")</f>
        <v/>
      </c>
      <c r="D50" s="42" t="s">
        <v>295</v>
      </c>
      <c r="E50" s="42" t="str">
        <f>IFERROR(VLOOKUP(BANCO10[[#This Row],[EMPRESA]],[1]!DADOS[#Data],5,FALSE),"")</f>
        <v/>
      </c>
      <c r="F50" s="40" t="str">
        <f>IFERROR(IF(VLOOKUP(BANCO10[[#This Row],[EMPRESA]],[1]!DADOS[#Data],6,0)="","",(VLOOKUP(BANCO10[[#This Row],[EMPRESA]],[1]!DADOS[#Data],6,0))),"")</f>
        <v/>
      </c>
      <c r="G50" s="40" t="str">
        <f>IFERROR(IF(VLOOKUP(BANCO10[[#This Row],[EMPRESA]],[1]!DADOS[#Data],4)="","",(VLOOKUP($D50,[1]!DADOS[#Data],4,0))),"")</f>
        <v/>
      </c>
      <c r="H50" s="43" t="s">
        <v>7</v>
      </c>
      <c r="I50" s="42" t="s">
        <v>267</v>
      </c>
      <c r="J50" s="44" t="s">
        <v>136</v>
      </c>
      <c r="K50" s="42" t="s">
        <v>136</v>
      </c>
      <c r="L50" s="44" t="s">
        <v>136</v>
      </c>
      <c r="M50" s="44">
        <v>103</v>
      </c>
      <c r="N50" s="44" t="s">
        <v>123</v>
      </c>
      <c r="O50" s="42" t="s">
        <v>95</v>
      </c>
      <c r="P50" s="42">
        <v>100</v>
      </c>
      <c r="Q50" s="42"/>
      <c r="R50" s="45" t="s">
        <v>123</v>
      </c>
      <c r="S50" s="45"/>
      <c r="T50" s="45" t="s">
        <v>123</v>
      </c>
      <c r="U50" s="45"/>
      <c r="V50" s="45" t="s">
        <v>123</v>
      </c>
      <c r="W50" s="45"/>
      <c r="X50" s="45" t="s">
        <v>123</v>
      </c>
      <c r="Y50" s="45"/>
      <c r="Z50" s="46" t="s">
        <v>123</v>
      </c>
      <c r="AA50" s="47"/>
      <c r="AB50" s="46" t="s">
        <v>123</v>
      </c>
      <c r="AC50" s="48"/>
      <c r="AD50" s="46" t="s">
        <v>123</v>
      </c>
      <c r="AE50" s="48"/>
      <c r="AF50" s="45" t="s">
        <v>27</v>
      </c>
      <c r="AG50" s="45">
        <v>45001</v>
      </c>
      <c r="AH50" s="45" t="s">
        <v>27</v>
      </c>
      <c r="AI50" s="45">
        <v>45299</v>
      </c>
      <c r="AJ50" s="45" t="s">
        <v>27</v>
      </c>
      <c r="AK50" s="45"/>
      <c r="AL50" s="45" t="s">
        <v>27</v>
      </c>
      <c r="AM50" s="45"/>
      <c r="AN50" s="45"/>
      <c r="AO50" s="45"/>
      <c r="AP50" s="45"/>
      <c r="AQ50" s="45"/>
      <c r="AR50" s="45" t="s">
        <v>123</v>
      </c>
      <c r="AS50" s="45"/>
      <c r="AT50" s="49">
        <v>45963</v>
      </c>
      <c r="AU50" s="50">
        <v>45963</v>
      </c>
      <c r="AV50" s="66" t="s">
        <v>123</v>
      </c>
      <c r="AW50" s="66" t="s">
        <v>123</v>
      </c>
      <c r="AX50" s="73" t="s">
        <v>49</v>
      </c>
      <c r="AY50" s="52" t="s">
        <v>126</v>
      </c>
      <c r="AZ50" s="53">
        <v>0</v>
      </c>
      <c r="BA50" s="52"/>
      <c r="BB50" s="81" t="s">
        <v>136</v>
      </c>
      <c r="BC50" s="52" t="s">
        <v>136</v>
      </c>
      <c r="BD50" s="52" t="s">
        <v>136</v>
      </c>
      <c r="BE50" s="55" t="s">
        <v>123</v>
      </c>
      <c r="BF50" s="55" t="s">
        <v>123</v>
      </c>
      <c r="BG50" s="55"/>
      <c r="BH50" s="55" t="s">
        <v>123</v>
      </c>
      <c r="BI50" s="46" t="s">
        <v>123</v>
      </c>
      <c r="BJ50" s="47"/>
      <c r="BK50" s="58"/>
      <c r="BL50" s="59"/>
      <c r="BM50" s="58"/>
      <c r="BN50" s="59"/>
      <c r="BO50" s="74" t="s">
        <v>126</v>
      </c>
      <c r="BP50" s="77"/>
      <c r="BQ50" s="78" t="s">
        <v>126</v>
      </c>
      <c r="BR50" s="79"/>
      <c r="BS50" s="60" t="s">
        <v>297</v>
      </c>
      <c r="BT50" s="38"/>
      <c r="BU50" s="61" t="s">
        <v>170</v>
      </c>
      <c r="BV50" s="61" t="s">
        <v>170</v>
      </c>
      <c r="BW50" s="61" t="s">
        <v>171</v>
      </c>
      <c r="BX50" s="61" t="s">
        <v>129</v>
      </c>
      <c r="BY50" s="62" t="s">
        <v>170</v>
      </c>
      <c r="BZ50" s="61"/>
      <c r="CA50" s="61" t="s">
        <v>170</v>
      </c>
      <c r="CB50" s="61" t="s">
        <v>170</v>
      </c>
      <c r="CC50" s="61">
        <v>45402</v>
      </c>
      <c r="CD50" s="61"/>
      <c r="CE50" s="61" t="s">
        <v>129</v>
      </c>
      <c r="CF50" s="61"/>
      <c r="CG50" s="61" t="s">
        <v>270</v>
      </c>
      <c r="CH50" s="63">
        <f>YEAR(BANCO10[[#This Row],[DATA INÍCIO]])</f>
        <v>2025</v>
      </c>
      <c r="CI50" s="63">
        <f>MONTH(BANCO10[[#This Row],[DATA INÍCIO]])</f>
        <v>11</v>
      </c>
      <c r="CJ50" s="64" t="str">
        <f t="shared" si="0"/>
        <v>ANDREONI - HELICES - EQUIPOS NAVAIS EIRELI</v>
      </c>
      <c r="CK50" s="63"/>
      <c r="CL50" s="42" t="s">
        <v>136</v>
      </c>
      <c r="CM50" s="42" t="str">
        <f>IF(BANCO10[[#This Row],[SOLUÇÃO]]=CM$1,BANCO10[[#This Row],[STATUS DA ETAPA]],"")</f>
        <v/>
      </c>
      <c r="CN50" s="42" t="str">
        <f>IF(BANCO10[[#This Row],[SOLUÇÃO]]=CN$1,BANCO10[[#This Row],[STATUS DA ETAPA]],"")</f>
        <v/>
      </c>
      <c r="CO50" s="42" t="str">
        <f>IF(BANCO10[[#This Row],[SOLUÇÃO]]=CO$1,BANCO10[[#This Row],[STATUS DA ETAPA]],"")</f>
        <v/>
      </c>
      <c r="CP50" s="42" t="str">
        <f>IF(BANCO10[[#This Row],[SOLUÇÃO]]=CP$1,BANCO10[[#This Row],[STATUS DA ETAPA]],"")</f>
        <v/>
      </c>
      <c r="CQ50" s="42" t="str">
        <f>IF(BANCO10[[#This Row],[SOLUÇÃO]]=CQ$1,BANCO10[[#This Row],[STATUS DA ETAPA]],"")</f>
        <v/>
      </c>
      <c r="CR50" s="42" t="str">
        <f>IF(BANCO10[[#This Row],[SOLUÇÃO]]=CR$1,BANCO10[[#This Row],[STATUS DA ETAPA]],"")</f>
        <v>PROSPECÇÃO</v>
      </c>
      <c r="CS50" s="42" t="str">
        <f>IF(BANCO10[[#This Row],[SOLUÇÃO]]=CS$1,BANCO10[[#This Row],[STATUS DA ETAPA]],"")</f>
        <v/>
      </c>
      <c r="CT50" s="42" t="str">
        <f>IF(BANCO10[[#This Row],[SOLUÇÃO]]=CT$1,BANCO10[[#This Row],[STATUS DA ETAPA]],"")</f>
        <v/>
      </c>
      <c r="CU50" s="42" t="str">
        <f>IF(BANCO10[[#This Row],[SOLUÇÃO]]=CU$1,BANCO10[[#This Row],[STATUS DA ETAPA]],"")</f>
        <v/>
      </c>
      <c r="CV50" s="42" t="str">
        <f>IF(BANCO10[[#This Row],[SOLUÇÃO]]=CV$1,BANCO10[[#This Row],[STATUS DA ETAPA]],"")</f>
        <v/>
      </c>
      <c r="CW50" s="42" t="str">
        <f>IF(BANCO10[[#This Row],[SOLUÇÃO]]=CW$1,BANCO10[[#This Row],[STATUS DA ETAPA]],"")</f>
        <v/>
      </c>
      <c r="CX50" s="42" t="str">
        <f>IF(BANCO10[[#This Row],[SOLUÇÃO]]=CX$1,BANCO10[[#This Row],[STATUS DA ETAPA]],"")</f>
        <v/>
      </c>
      <c r="CY50" s="42" t="str">
        <f>IF(BANCO10[[#This Row],[SOLUÇÃO]]=CY$1,BANCO10[[#This Row],[STATUS DA ETAPA]],"")</f>
        <v/>
      </c>
      <c r="CZ50" s="42" t="str">
        <f>IF(BANCO10[[#This Row],[SOLUÇÃO]]=CZ$1,BANCO10[[#This Row],[STATUS DA ETAPA]],"")</f>
        <v/>
      </c>
      <c r="DA50" s="42" t="str">
        <f>IF(BANCO10[[#This Row],[SOLUÇÃO]]=DA$1,BANCO10[[#This Row],[STATUS DA ETAPA]],"")</f>
        <v/>
      </c>
      <c r="DB50" s="42" t="str">
        <f>IF(BANCO10[[#This Row],[SOLUÇÃO]]=DB$1,BANCO10[[#This Row],[STATUS DA ETAPA]],"")</f>
        <v/>
      </c>
      <c r="DC50" s="42" t="str">
        <f>IF(BANCO10[[#This Row],[SOLUÇÃO]]=DC$1,BANCO10[[#This Row],[STATUS DA ETAPA]],"")</f>
        <v/>
      </c>
      <c r="DD50" s="42" t="str">
        <f>IF(BANCO10[[#This Row],[SOLUÇÃO]]=DD$1,BANCO10[[#This Row],[STATUS DA ETAPA]],"")</f>
        <v/>
      </c>
      <c r="DE50" s="42" t="str">
        <f>IF(BANCO10[[#This Row],[SOLUÇÃO]]=DE$1,BANCO10[[#This Row],[STATUS DA ETAPA]],"")</f>
        <v/>
      </c>
      <c r="DF50" s="42" t="str">
        <f>IF(BANCO10[[#This Row],[SOLUÇÃO]]=DF$1,BANCO10[[#This Row],[STATUS DA ETAPA]],"")</f>
        <v/>
      </c>
      <c r="DG50" s="42" t="str">
        <f>IF(BANCO10[[#This Row],[SOLUÇÃO]]=DG$1,BANCO10[[#This Row],[STATUS DA ETAPA]],"")</f>
        <v/>
      </c>
      <c r="DH50" s="42" t="str">
        <f>IF(BANCO10[[#This Row],[SOLUÇÃO]]=DH$1,BANCO10[[#This Row],[STATUS DA ETAPA]],"")</f>
        <v/>
      </c>
      <c r="DI50" s="42" t="str">
        <f>IF(BANCO10[[#This Row],[SOLUÇÃO]]=DI$1,BANCO10[[#This Row],[STATUS DA ETAPA]],"")</f>
        <v/>
      </c>
      <c r="DJ50" s="42" t="str">
        <f>IF(BANCO10[[#This Row],[SOLUÇÃO]]=DJ$1,BANCO10[[#This Row],[STATUS DA ETAPA]],"")</f>
        <v/>
      </c>
      <c r="DK50" s="42" t="str">
        <f>IF(BANCO10[[#This Row],[SOLUÇÃO]]=DK$1,BANCO10[[#This Row],[STATUS DA ETAPA]],"")</f>
        <v/>
      </c>
      <c r="DL50" s="42" t="str">
        <f>IF(BANCO10[[#This Row],[SOLUÇÃO]]=DL$1,BANCO10[[#This Row],[STATUS DA ETAPA]],"")</f>
        <v/>
      </c>
      <c r="DM50" s="42" t="str">
        <f>IF(BANCO10[[#This Row],[SOLUÇÃO]]=DM$1,BANCO10[[#This Row],[STATUS DA ETAPA]],"")</f>
        <v/>
      </c>
      <c r="DN50" s="63">
        <f>VLOOKUP(CL52,'[1]SAP TEC'!AC:AD,2,0)</f>
        <v>725.27</v>
      </c>
    </row>
    <row r="51" spans="1:118" s="65" customFormat="1" ht="12" x14ac:dyDescent="0.25">
      <c r="A51" s="38" t="s">
        <v>118</v>
      </c>
      <c r="B51" s="39" t="s">
        <v>119</v>
      </c>
      <c r="C51" s="40" t="str">
        <f>IFERROR(VLOOKUP(BANCO10[[#This Row],[EMPRESA]],[1]!DADOS[#Data],2,FALSE),"")</f>
        <v/>
      </c>
      <c r="D51" s="42" t="s">
        <v>298</v>
      </c>
      <c r="E51" s="42" t="str">
        <f>IFERROR(VLOOKUP(BANCO10[[#This Row],[EMPRESA]],[1]!DADOS[#Data],5,FALSE),"")</f>
        <v/>
      </c>
      <c r="F51" s="40" t="str">
        <f>IFERROR(IF(VLOOKUP(BANCO10[[#This Row],[EMPRESA]],[1]!DADOS[#Data],6,0)="","",(VLOOKUP(BANCO10[[#This Row],[EMPRESA]],[1]!DADOS[#Data],6,0))),"")</f>
        <v/>
      </c>
      <c r="G51" s="40"/>
      <c r="H51" s="43" t="s">
        <v>121</v>
      </c>
      <c r="I51" s="43" t="s">
        <v>145</v>
      </c>
      <c r="J51" s="43" t="s">
        <v>146</v>
      </c>
      <c r="K51" s="42" t="s">
        <v>299</v>
      </c>
      <c r="L51" s="44" t="s">
        <v>123</v>
      </c>
      <c r="M51" s="44">
        <v>103</v>
      </c>
      <c r="N51" s="44" t="s">
        <v>123</v>
      </c>
      <c r="O51" s="42" t="s">
        <v>90</v>
      </c>
      <c r="P51" s="42">
        <v>4</v>
      </c>
      <c r="Q51" s="42" t="s">
        <v>173</v>
      </c>
      <c r="R51" s="45" t="s">
        <v>123</v>
      </c>
      <c r="S51" s="45"/>
      <c r="T51" s="45" t="s">
        <v>123</v>
      </c>
      <c r="U51" s="45"/>
      <c r="V51" s="45" t="s">
        <v>123</v>
      </c>
      <c r="W51" s="45"/>
      <c r="X51" s="45" t="s">
        <v>123</v>
      </c>
      <c r="Y51" s="45"/>
      <c r="Z51" s="46" t="s">
        <v>123</v>
      </c>
      <c r="AA51" s="47"/>
      <c r="AB51" s="46" t="s">
        <v>123</v>
      </c>
      <c r="AC51" s="48"/>
      <c r="AD51" s="46" t="s">
        <v>123</v>
      </c>
      <c r="AE51" s="48"/>
      <c r="AF51" s="45" t="s">
        <v>27</v>
      </c>
      <c r="AG51" s="45">
        <v>44984</v>
      </c>
      <c r="AH51" s="45" t="s">
        <v>126</v>
      </c>
      <c r="AI51" s="45"/>
      <c r="AJ51" s="45" t="s">
        <v>123</v>
      </c>
      <c r="AK51" s="45"/>
      <c r="AL51" s="45" t="s">
        <v>123</v>
      </c>
      <c r="AM51" s="45"/>
      <c r="AN51" s="45" t="s">
        <v>123</v>
      </c>
      <c r="AO51" s="45"/>
      <c r="AP51" s="45" t="s">
        <v>123</v>
      </c>
      <c r="AQ51" s="45"/>
      <c r="AR51" s="45" t="s">
        <v>123</v>
      </c>
      <c r="AS51" s="45"/>
      <c r="AT51" s="49">
        <v>45001</v>
      </c>
      <c r="AU51" s="99">
        <v>45001</v>
      </c>
      <c r="AV51" s="51" t="s">
        <v>123</v>
      </c>
      <c r="AW51" s="51" t="s">
        <v>123</v>
      </c>
      <c r="AX51" s="73" t="s">
        <v>49</v>
      </c>
      <c r="AY51" s="52" t="s">
        <v>123</v>
      </c>
      <c r="AZ51" s="53">
        <v>0</v>
      </c>
      <c r="BA51" s="52" t="s">
        <v>123</v>
      </c>
      <c r="BB51" s="81" t="s">
        <v>123</v>
      </c>
      <c r="BC51" s="52" t="s">
        <v>123</v>
      </c>
      <c r="BD51" s="52" t="s">
        <v>123</v>
      </c>
      <c r="BE51" s="55" t="s">
        <v>123</v>
      </c>
      <c r="BF51" s="55" t="s">
        <v>123</v>
      </c>
      <c r="BG51" s="55" t="s">
        <v>123</v>
      </c>
      <c r="BH51" s="55" t="s">
        <v>123</v>
      </c>
      <c r="BI51" s="56" t="s">
        <v>123</v>
      </c>
      <c r="BJ51" s="47"/>
      <c r="BK51" s="58" t="s">
        <v>123</v>
      </c>
      <c r="BL51" s="59"/>
      <c r="BM51" s="58" t="s">
        <v>123</v>
      </c>
      <c r="BN51" s="59"/>
      <c r="BO51" s="74" t="s">
        <v>123</v>
      </c>
      <c r="BP51" s="75"/>
      <c r="BQ51" s="74" t="s">
        <v>123</v>
      </c>
      <c r="BR51" s="75"/>
      <c r="BS51" s="60"/>
      <c r="BT51" s="38"/>
      <c r="BU51" s="61" t="s">
        <v>129</v>
      </c>
      <c r="BV51" s="61" t="s">
        <v>129</v>
      </c>
      <c r="BW51" s="61" t="s">
        <v>150</v>
      </c>
      <c r="BX51" s="61" t="s">
        <v>129</v>
      </c>
      <c r="BY51" s="62" t="s">
        <v>158</v>
      </c>
      <c r="BZ51" s="61" t="s">
        <v>260</v>
      </c>
      <c r="CA51" s="61" t="s">
        <v>129</v>
      </c>
      <c r="CB51" s="61" t="s">
        <v>129</v>
      </c>
      <c r="CC51" s="61" t="s">
        <v>129</v>
      </c>
      <c r="CD51" s="61" t="s">
        <v>129</v>
      </c>
      <c r="CE51" s="61" t="s">
        <v>129</v>
      </c>
      <c r="CF51" s="61" t="s">
        <v>129</v>
      </c>
      <c r="CG51" s="61" t="s">
        <v>129</v>
      </c>
      <c r="CH51" s="63">
        <f>YEAR(BANCO10[[#This Row],[DATA INÍCIO]])</f>
        <v>2023</v>
      </c>
      <c r="CI51" s="63">
        <f>MONTH(BANCO10[[#This Row],[DATA INÍCIO]])</f>
        <v>3</v>
      </c>
      <c r="CJ51" s="64" t="str">
        <f t="shared" si="0"/>
        <v xml:space="preserve">ANFA CINE TELAS LTDA </v>
      </c>
      <c r="CK51" s="63"/>
      <c r="CL51" s="42" t="s">
        <v>299</v>
      </c>
      <c r="CM51" s="42" t="str">
        <f>IF(BANCO10[[#This Row],[SOLUÇÃO]]=CM$1,BANCO10[[#This Row],[STATUS DA ETAPA]],"")</f>
        <v>CONCLUÍDO</v>
      </c>
      <c r="CN51" s="42" t="str">
        <f>IF(BANCO10[[#This Row],[SOLUÇÃO]]=CN$1,BANCO10[[#This Row],[STATUS DA ETAPA]],"")</f>
        <v/>
      </c>
      <c r="CO51" s="42" t="str">
        <f>IF(BANCO10[[#This Row],[SOLUÇÃO]]=CO$1,BANCO10[[#This Row],[STATUS DA ETAPA]],"")</f>
        <v/>
      </c>
      <c r="CP51" s="42" t="str">
        <f>IF(BANCO10[[#This Row],[SOLUÇÃO]]=CP$1,BANCO10[[#This Row],[STATUS DA ETAPA]],"")</f>
        <v/>
      </c>
      <c r="CQ51" s="42" t="str">
        <f>IF(BANCO10[[#This Row],[SOLUÇÃO]]=CQ$1,BANCO10[[#This Row],[STATUS DA ETAPA]],"")</f>
        <v/>
      </c>
      <c r="CR51" s="42" t="str">
        <f>IF(BANCO10[[#This Row],[SOLUÇÃO]]=CR$1,BANCO10[[#This Row],[STATUS DA ETAPA]],"")</f>
        <v/>
      </c>
      <c r="CS51" s="42" t="str">
        <f>IF(BANCO10[[#This Row],[SOLUÇÃO]]=CS$1,BANCO10[[#This Row],[STATUS DA ETAPA]],"")</f>
        <v/>
      </c>
      <c r="CT51" s="42" t="str">
        <f>IF(BANCO10[[#This Row],[SOLUÇÃO]]=CT$1,BANCO10[[#This Row],[STATUS DA ETAPA]],"")</f>
        <v/>
      </c>
      <c r="CU51" s="42" t="str">
        <f>IF(BANCO10[[#This Row],[SOLUÇÃO]]=CU$1,BANCO10[[#This Row],[STATUS DA ETAPA]],"")</f>
        <v/>
      </c>
      <c r="CV51" s="42" t="str">
        <f>IF(BANCO10[[#This Row],[SOLUÇÃO]]=CV$1,BANCO10[[#This Row],[STATUS DA ETAPA]],"")</f>
        <v/>
      </c>
      <c r="CW51" s="42" t="str">
        <f>IF(BANCO10[[#This Row],[SOLUÇÃO]]=CW$1,BANCO10[[#This Row],[STATUS DA ETAPA]],"")</f>
        <v/>
      </c>
      <c r="CX51" s="42" t="str">
        <f>IF(BANCO10[[#This Row],[SOLUÇÃO]]=CX$1,BANCO10[[#This Row],[STATUS DA ETAPA]],"")</f>
        <v/>
      </c>
      <c r="CY51" s="42" t="str">
        <f>IF(BANCO10[[#This Row],[SOLUÇÃO]]=CY$1,BANCO10[[#This Row],[STATUS DA ETAPA]],"")</f>
        <v/>
      </c>
      <c r="CZ51" s="42" t="str">
        <f>IF(BANCO10[[#This Row],[SOLUÇÃO]]=CZ$1,BANCO10[[#This Row],[STATUS DA ETAPA]],"")</f>
        <v/>
      </c>
      <c r="DA51" s="42" t="str">
        <f>IF(BANCO10[[#This Row],[SOLUÇÃO]]=DA$1,BANCO10[[#This Row],[STATUS DA ETAPA]],"")</f>
        <v/>
      </c>
      <c r="DB51" s="42" t="str">
        <f>IF(BANCO10[[#This Row],[SOLUÇÃO]]=DB$1,BANCO10[[#This Row],[STATUS DA ETAPA]],"")</f>
        <v/>
      </c>
      <c r="DC51" s="42" t="str">
        <f>IF(BANCO10[[#This Row],[SOLUÇÃO]]=DC$1,BANCO10[[#This Row],[STATUS DA ETAPA]],"")</f>
        <v/>
      </c>
      <c r="DD51" s="42" t="str">
        <f>IF(BANCO10[[#This Row],[SOLUÇÃO]]=DD$1,BANCO10[[#This Row],[STATUS DA ETAPA]],"")</f>
        <v/>
      </c>
      <c r="DE51" s="42" t="str">
        <f>IF(BANCO10[[#This Row],[SOLUÇÃO]]=DE$1,BANCO10[[#This Row],[STATUS DA ETAPA]],"")</f>
        <v/>
      </c>
      <c r="DF51" s="42" t="str">
        <f>IF(BANCO10[[#This Row],[SOLUÇÃO]]=DF$1,BANCO10[[#This Row],[STATUS DA ETAPA]],"")</f>
        <v/>
      </c>
      <c r="DG51" s="42" t="str">
        <f>IF(BANCO10[[#This Row],[SOLUÇÃO]]=DG$1,BANCO10[[#This Row],[STATUS DA ETAPA]],"")</f>
        <v/>
      </c>
      <c r="DH51" s="42" t="str">
        <f>IF(BANCO10[[#This Row],[SOLUÇÃO]]=DH$1,BANCO10[[#This Row],[STATUS DA ETAPA]],"")</f>
        <v/>
      </c>
      <c r="DI51" s="42" t="str">
        <f>IF(BANCO10[[#This Row],[SOLUÇÃO]]=DI$1,BANCO10[[#This Row],[STATUS DA ETAPA]],"")</f>
        <v/>
      </c>
      <c r="DJ51" s="42" t="str">
        <f>IF(BANCO10[[#This Row],[SOLUÇÃO]]=DJ$1,BANCO10[[#This Row],[STATUS DA ETAPA]],"")</f>
        <v/>
      </c>
      <c r="DK51" s="42" t="str">
        <f>IF(BANCO10[[#This Row],[SOLUÇÃO]]=DK$1,BANCO10[[#This Row],[STATUS DA ETAPA]],"")</f>
        <v/>
      </c>
      <c r="DL51" s="42" t="str">
        <f>IF(BANCO10[[#This Row],[SOLUÇÃO]]=DL$1,BANCO10[[#This Row],[STATUS DA ETAPA]],"")</f>
        <v/>
      </c>
      <c r="DM51" s="42" t="str">
        <f>IF(BANCO10[[#This Row],[SOLUÇÃO]]=DM$1,BANCO10[[#This Row],[STATUS DA ETAPA]],"")</f>
        <v/>
      </c>
      <c r="DN51" s="63" t="e">
        <f>VLOOKUP(CL53,'[1]SAP TEC'!AC:AD,2,0)</f>
        <v>#N/A</v>
      </c>
    </row>
    <row r="52" spans="1:118" s="65" customFormat="1" ht="12" x14ac:dyDescent="0.25">
      <c r="A52" s="38" t="s">
        <v>118</v>
      </c>
      <c r="B52" s="39" t="s">
        <v>119</v>
      </c>
      <c r="C52" s="40" t="str">
        <f>IFERROR(VLOOKUP(BANCO10[[#This Row],[EMPRESA]],[1]!DADOS[#Data],2,FALSE),"")</f>
        <v/>
      </c>
      <c r="D52" s="42" t="s">
        <v>298</v>
      </c>
      <c r="E52" s="42" t="str">
        <f>IFERROR(VLOOKUP(BANCO10[[#This Row],[EMPRESA]],[1]!DADOS[#Data],5,FALSE),"")</f>
        <v/>
      </c>
      <c r="F52" s="40" t="str">
        <f>IFERROR(IF(VLOOKUP(BANCO10[[#This Row],[EMPRESA]],[1]!DADOS[#Data],6,0)="","",(VLOOKUP(BANCO10[[#This Row],[EMPRESA]],[1]!DADOS[#Data],6,0))),"")</f>
        <v/>
      </c>
      <c r="G52" s="40" t="str">
        <f>IFERROR(IF(VLOOKUP(BANCO10[[#This Row],[EMPRESA]],[1]!DADOS[#Data],4)="","",(VLOOKUP($D52,[1]!DADOS[#Data],4,0))),"")</f>
        <v/>
      </c>
      <c r="H52" s="43" t="s">
        <v>7</v>
      </c>
      <c r="I52" s="43" t="s">
        <v>145</v>
      </c>
      <c r="J52" s="43" t="s">
        <v>123</v>
      </c>
      <c r="K52" s="42" t="s">
        <v>300</v>
      </c>
      <c r="L52" s="44" t="s">
        <v>301</v>
      </c>
      <c r="M52" s="44">
        <v>103</v>
      </c>
      <c r="N52" s="44" t="s">
        <v>123</v>
      </c>
      <c r="O52" s="42" t="s">
        <v>95</v>
      </c>
      <c r="P52" s="42">
        <v>100</v>
      </c>
      <c r="Q52" s="42" t="s">
        <v>168</v>
      </c>
      <c r="R52" s="45" t="s">
        <v>123</v>
      </c>
      <c r="S52" s="45"/>
      <c r="T52" s="45" t="s">
        <v>123</v>
      </c>
      <c r="U52" s="45"/>
      <c r="V52" s="45" t="s">
        <v>123</v>
      </c>
      <c r="W52" s="45"/>
      <c r="X52" s="45" t="s">
        <v>123</v>
      </c>
      <c r="Y52" s="45"/>
      <c r="Z52" s="46" t="s">
        <v>123</v>
      </c>
      <c r="AA52" s="47"/>
      <c r="AB52" s="46" t="s">
        <v>123</v>
      </c>
      <c r="AC52" s="48"/>
      <c r="AD52" s="46" t="s">
        <v>123</v>
      </c>
      <c r="AE52" s="48"/>
      <c r="AF52" s="45" t="s">
        <v>27</v>
      </c>
      <c r="AG52" s="45">
        <v>44984</v>
      </c>
      <c r="AH52" s="45" t="s">
        <v>27</v>
      </c>
      <c r="AI52" s="45">
        <v>45299</v>
      </c>
      <c r="AJ52" s="45" t="s">
        <v>27</v>
      </c>
      <c r="AK52" s="45">
        <v>45005</v>
      </c>
      <c r="AL52" s="45" t="s">
        <v>27</v>
      </c>
      <c r="AM52" s="45">
        <v>45016</v>
      </c>
      <c r="AN52" s="45" t="s">
        <v>27</v>
      </c>
      <c r="AO52" s="45"/>
      <c r="AP52" s="45" t="s">
        <v>27</v>
      </c>
      <c r="AQ52" s="45">
        <v>45016</v>
      </c>
      <c r="AR52" s="45" t="s">
        <v>27</v>
      </c>
      <c r="AS52" s="45"/>
      <c r="AT52" s="49">
        <v>45051</v>
      </c>
      <c r="AU52" s="99">
        <v>45173</v>
      </c>
      <c r="AV52" s="51" t="s">
        <v>27</v>
      </c>
      <c r="AW52" s="51" t="s">
        <v>27</v>
      </c>
      <c r="AX52" s="73" t="s">
        <v>49</v>
      </c>
      <c r="AY52" s="52" t="s">
        <v>126</v>
      </c>
      <c r="AZ52" s="53">
        <v>16500</v>
      </c>
      <c r="BA52" s="52"/>
      <c r="BB52" s="81"/>
      <c r="BC52" s="52" t="s">
        <v>123</v>
      </c>
      <c r="BD52" s="52" t="s">
        <v>123</v>
      </c>
      <c r="BE52" s="55" t="s">
        <v>123</v>
      </c>
      <c r="BF52" s="55" t="s">
        <v>123</v>
      </c>
      <c r="BG52" s="55" t="s">
        <v>27</v>
      </c>
      <c r="BH52" s="55" t="s">
        <v>123</v>
      </c>
      <c r="BI52" s="68" t="s">
        <v>123</v>
      </c>
      <c r="BJ52" s="47"/>
      <c r="BK52" s="58" t="s">
        <v>123</v>
      </c>
      <c r="BL52" s="59"/>
      <c r="BM52" s="58" t="s">
        <v>123</v>
      </c>
      <c r="BN52" s="59"/>
      <c r="BO52" s="74" t="s">
        <v>27</v>
      </c>
      <c r="BP52" s="75">
        <v>45173</v>
      </c>
      <c r="BQ52" s="74" t="s">
        <v>27</v>
      </c>
      <c r="BR52" s="75"/>
      <c r="BS52" s="60"/>
      <c r="BT52" s="38"/>
      <c r="BU52" s="61" t="s">
        <v>129</v>
      </c>
      <c r="BV52" s="61" t="s">
        <v>129</v>
      </c>
      <c r="BW52" s="61" t="s">
        <v>150</v>
      </c>
      <c r="BX52" s="61" t="s">
        <v>129</v>
      </c>
      <c r="BY52" s="62" t="s">
        <v>158</v>
      </c>
      <c r="BZ52" s="61" t="s">
        <v>260</v>
      </c>
      <c r="CA52" s="61" t="s">
        <v>248</v>
      </c>
      <c r="CB52" s="61" t="s">
        <v>170</v>
      </c>
      <c r="CC52" s="61">
        <v>45402</v>
      </c>
      <c r="CD52" s="61" t="s">
        <v>158</v>
      </c>
      <c r="CE52" s="61" t="s">
        <v>129</v>
      </c>
      <c r="CF52" s="61"/>
      <c r="CG52" s="61" t="s">
        <v>302</v>
      </c>
      <c r="CH52" s="63">
        <f>YEAR(BANCO10[[#This Row],[DATA INÍCIO]])</f>
        <v>2023</v>
      </c>
      <c r="CI52" s="63">
        <f>MONTH(BANCO10[[#This Row],[DATA INÍCIO]])</f>
        <v>5</v>
      </c>
      <c r="CJ52" s="64" t="str">
        <f t="shared" si="0"/>
        <v xml:space="preserve">ANFA CINE TELAS LTDA </v>
      </c>
      <c r="CK52" s="63"/>
      <c r="CL52" s="42" t="s">
        <v>300</v>
      </c>
      <c r="CM52" s="42" t="str">
        <f>IF(BANCO10[[#This Row],[SOLUÇÃO]]=CM$1,BANCO10[[#This Row],[STATUS DA ETAPA]],"")</f>
        <v/>
      </c>
      <c r="CN52" s="42" t="str">
        <f>IF(BANCO10[[#This Row],[SOLUÇÃO]]=CN$1,BANCO10[[#This Row],[STATUS DA ETAPA]],"")</f>
        <v/>
      </c>
      <c r="CO52" s="42" t="str">
        <f>IF(BANCO10[[#This Row],[SOLUÇÃO]]=CO$1,BANCO10[[#This Row],[STATUS DA ETAPA]],"")</f>
        <v/>
      </c>
      <c r="CP52" s="42" t="str">
        <f>IF(BANCO10[[#This Row],[SOLUÇÃO]]=CP$1,BANCO10[[#This Row],[STATUS DA ETAPA]],"")</f>
        <v/>
      </c>
      <c r="CQ52" s="42" t="str">
        <f>IF(BANCO10[[#This Row],[SOLUÇÃO]]=CQ$1,BANCO10[[#This Row],[STATUS DA ETAPA]],"")</f>
        <v/>
      </c>
      <c r="CR52" s="42" t="str">
        <f>IF(BANCO10[[#This Row],[SOLUÇÃO]]=CR$1,BANCO10[[#This Row],[STATUS DA ETAPA]],"")</f>
        <v>CONCLUÍDO</v>
      </c>
      <c r="CS52" s="42" t="str">
        <f>IF(BANCO10[[#This Row],[SOLUÇÃO]]=CS$1,BANCO10[[#This Row],[STATUS DA ETAPA]],"")</f>
        <v/>
      </c>
      <c r="CT52" s="42" t="str">
        <f>IF(BANCO10[[#This Row],[SOLUÇÃO]]=CT$1,BANCO10[[#This Row],[STATUS DA ETAPA]],"")</f>
        <v/>
      </c>
      <c r="CU52" s="42" t="str">
        <f>IF(BANCO10[[#This Row],[SOLUÇÃO]]=CU$1,BANCO10[[#This Row],[STATUS DA ETAPA]],"")</f>
        <v/>
      </c>
      <c r="CV52" s="42" t="str">
        <f>IF(BANCO10[[#This Row],[SOLUÇÃO]]=CV$1,BANCO10[[#This Row],[STATUS DA ETAPA]],"")</f>
        <v/>
      </c>
      <c r="CW52" s="42" t="str">
        <f>IF(BANCO10[[#This Row],[SOLUÇÃO]]=CW$1,BANCO10[[#This Row],[STATUS DA ETAPA]],"")</f>
        <v/>
      </c>
      <c r="CX52" s="42" t="str">
        <f>IF(BANCO10[[#This Row],[SOLUÇÃO]]=CX$1,BANCO10[[#This Row],[STATUS DA ETAPA]],"")</f>
        <v/>
      </c>
      <c r="CY52" s="42" t="str">
        <f>IF(BANCO10[[#This Row],[SOLUÇÃO]]=CY$1,BANCO10[[#This Row],[STATUS DA ETAPA]],"")</f>
        <v/>
      </c>
      <c r="CZ52" s="42" t="str">
        <f>IF(BANCO10[[#This Row],[SOLUÇÃO]]=CZ$1,BANCO10[[#This Row],[STATUS DA ETAPA]],"")</f>
        <v/>
      </c>
      <c r="DA52" s="42" t="str">
        <f>IF(BANCO10[[#This Row],[SOLUÇÃO]]=DA$1,BANCO10[[#This Row],[STATUS DA ETAPA]],"")</f>
        <v/>
      </c>
      <c r="DB52" s="42" t="str">
        <f>IF(BANCO10[[#This Row],[SOLUÇÃO]]=DB$1,BANCO10[[#This Row],[STATUS DA ETAPA]],"")</f>
        <v/>
      </c>
      <c r="DC52" s="42" t="str">
        <f>IF(BANCO10[[#This Row],[SOLUÇÃO]]=DC$1,BANCO10[[#This Row],[STATUS DA ETAPA]],"")</f>
        <v/>
      </c>
      <c r="DD52" s="42" t="str">
        <f>IF(BANCO10[[#This Row],[SOLUÇÃO]]=DD$1,BANCO10[[#This Row],[STATUS DA ETAPA]],"")</f>
        <v/>
      </c>
      <c r="DE52" s="42" t="str">
        <f>IF(BANCO10[[#This Row],[SOLUÇÃO]]=DE$1,BANCO10[[#This Row],[STATUS DA ETAPA]],"")</f>
        <v/>
      </c>
      <c r="DF52" s="42" t="str">
        <f>IF(BANCO10[[#This Row],[SOLUÇÃO]]=DF$1,BANCO10[[#This Row],[STATUS DA ETAPA]],"")</f>
        <v/>
      </c>
      <c r="DG52" s="42" t="str">
        <f>IF(BANCO10[[#This Row],[SOLUÇÃO]]=DG$1,BANCO10[[#This Row],[STATUS DA ETAPA]],"")</f>
        <v/>
      </c>
      <c r="DH52" s="42" t="str">
        <f>IF(BANCO10[[#This Row],[SOLUÇÃO]]=DH$1,BANCO10[[#This Row],[STATUS DA ETAPA]],"")</f>
        <v/>
      </c>
      <c r="DI52" s="42" t="str">
        <f>IF(BANCO10[[#This Row],[SOLUÇÃO]]=DI$1,BANCO10[[#This Row],[STATUS DA ETAPA]],"")</f>
        <v/>
      </c>
      <c r="DJ52" s="42" t="str">
        <f>IF(BANCO10[[#This Row],[SOLUÇÃO]]=DJ$1,BANCO10[[#This Row],[STATUS DA ETAPA]],"")</f>
        <v/>
      </c>
      <c r="DK52" s="42" t="str">
        <f>IF(BANCO10[[#This Row],[SOLUÇÃO]]=DK$1,BANCO10[[#This Row],[STATUS DA ETAPA]],"")</f>
        <v/>
      </c>
      <c r="DL52" s="42" t="str">
        <f>IF(BANCO10[[#This Row],[SOLUÇÃO]]=DL$1,BANCO10[[#This Row],[STATUS DA ETAPA]],"")</f>
        <v/>
      </c>
      <c r="DM52" s="42" t="str">
        <f>IF(BANCO10[[#This Row],[SOLUÇÃO]]=DM$1,BANCO10[[#This Row],[STATUS DA ETAPA]],"")</f>
        <v/>
      </c>
      <c r="DN52" s="63" t="e">
        <f>VLOOKUP(CL54,'[1]SAP TEC'!AC:AD,2,0)</f>
        <v>#N/A</v>
      </c>
    </row>
    <row r="53" spans="1:118" s="65" customFormat="1" ht="12" x14ac:dyDescent="0.25">
      <c r="A53" s="38" t="s">
        <v>118</v>
      </c>
      <c r="B53" s="39" t="s">
        <v>279</v>
      </c>
      <c r="C53" s="40" t="str">
        <f>IFERROR(VLOOKUP(BANCO10[[#This Row],[EMPRESA]],[1]!DADOS[#Data],2,FALSE),"")</f>
        <v>61.074.266/0001-73</v>
      </c>
      <c r="D53" s="42" t="s">
        <v>303</v>
      </c>
      <c r="E53" s="42" t="str">
        <f>IFERROR(VLOOKUP(BANCO10[[#This Row],[EMPRESA]],[1]!DADOS[#Data],5,FALSE),"")</f>
        <v>DEMAIS</v>
      </c>
      <c r="F53" s="40" t="str">
        <f>IFERROR(IF(VLOOKUP(BANCO10[[#This Row],[EMPRESA]],[1]!DADOS[#Data],6,0)="","",(VLOOKUP(BANCO10[[#This Row],[EMPRESA]],[1]!DADOS[#Data],6,0))),"")</f>
        <v>N/A</v>
      </c>
      <c r="G53" s="40" t="str">
        <f>IFERROR(IF(VLOOKUP(BANCO10[[#This Row],[EMPRESA]],[1]!DADOS[#Data],4)="","",(VLOOKUP($D53,[1]!DADOS[#Data],4,0))),"")</f>
        <v/>
      </c>
      <c r="H53" s="43" t="s">
        <v>7</v>
      </c>
      <c r="I53" s="42" t="s">
        <v>122</v>
      </c>
      <c r="J53" s="44" t="s">
        <v>146</v>
      </c>
      <c r="K53" s="42" t="s">
        <v>136</v>
      </c>
      <c r="L53" s="44" t="s">
        <v>123</v>
      </c>
      <c r="M53" s="44">
        <v>103</v>
      </c>
      <c r="N53" s="44" t="s">
        <v>123</v>
      </c>
      <c r="O53" s="42" t="s">
        <v>96</v>
      </c>
      <c r="P53" s="42">
        <v>400</v>
      </c>
      <c r="Q53" s="42"/>
      <c r="R53" s="45" t="s">
        <v>123</v>
      </c>
      <c r="S53" s="45"/>
      <c r="T53" s="45" t="s">
        <v>123</v>
      </c>
      <c r="U53" s="45"/>
      <c r="V53" s="45" t="s">
        <v>123</v>
      </c>
      <c r="W53" s="45"/>
      <c r="X53" s="45" t="s">
        <v>123</v>
      </c>
      <c r="Y53" s="45"/>
      <c r="Z53" s="46" t="s">
        <v>123</v>
      </c>
      <c r="AA53" s="47"/>
      <c r="AB53" s="46" t="s">
        <v>123</v>
      </c>
      <c r="AC53" s="48"/>
      <c r="AD53" s="46" t="s">
        <v>123</v>
      </c>
      <c r="AE53" s="48"/>
      <c r="AF53" s="45" t="s">
        <v>27</v>
      </c>
      <c r="AG53" s="45">
        <v>45091</v>
      </c>
      <c r="AH53" s="45" t="s">
        <v>27</v>
      </c>
      <c r="AI53" s="45">
        <v>45300</v>
      </c>
      <c r="AJ53" s="45"/>
      <c r="AK53" s="45"/>
      <c r="AL53" s="45" t="s">
        <v>123</v>
      </c>
      <c r="AM53" s="45"/>
      <c r="AN53" s="45" t="s">
        <v>123</v>
      </c>
      <c r="AO53" s="45"/>
      <c r="AP53" s="45" t="s">
        <v>123</v>
      </c>
      <c r="AQ53" s="45"/>
      <c r="AR53" s="45" t="s">
        <v>123</v>
      </c>
      <c r="AS53" s="45"/>
      <c r="AT53" s="49">
        <v>45931</v>
      </c>
      <c r="AU53" s="50">
        <v>46022</v>
      </c>
      <c r="AV53" s="66" t="s">
        <v>123</v>
      </c>
      <c r="AW53" s="66" t="s">
        <v>123</v>
      </c>
      <c r="AX53" s="73" t="s">
        <v>49</v>
      </c>
      <c r="AY53" s="52" t="s">
        <v>126</v>
      </c>
      <c r="AZ53" s="53">
        <v>0</v>
      </c>
      <c r="BA53" s="52" t="s">
        <v>123</v>
      </c>
      <c r="BB53" s="81" t="s">
        <v>123</v>
      </c>
      <c r="BC53" s="52" t="s">
        <v>123</v>
      </c>
      <c r="BD53" s="52" t="s">
        <v>123</v>
      </c>
      <c r="BE53" s="55"/>
      <c r="BF53" s="55"/>
      <c r="BG53" s="55"/>
      <c r="BH53" s="55" t="s">
        <v>123</v>
      </c>
      <c r="BI53" s="68" t="s">
        <v>123</v>
      </c>
      <c r="BJ53" s="47"/>
      <c r="BK53" s="58"/>
      <c r="BL53" s="59"/>
      <c r="BM53" s="58"/>
      <c r="BN53" s="59"/>
      <c r="BO53" s="74" t="s">
        <v>126</v>
      </c>
      <c r="BP53" s="77"/>
      <c r="BQ53" s="78" t="s">
        <v>126</v>
      </c>
      <c r="BR53" s="79"/>
      <c r="BS53" s="69" t="s">
        <v>185</v>
      </c>
      <c r="BT53" s="38"/>
      <c r="BU53" s="61" t="s">
        <v>129</v>
      </c>
      <c r="BV53" s="61" t="s">
        <v>129</v>
      </c>
      <c r="BW53" s="61" t="s">
        <v>284</v>
      </c>
      <c r="BX53" s="61"/>
      <c r="BY53" s="62"/>
      <c r="BZ53" s="61"/>
      <c r="CA53" s="61" t="s">
        <v>129</v>
      </c>
      <c r="CB53" s="61" t="s">
        <v>129</v>
      </c>
      <c r="CC53" s="61">
        <v>45402</v>
      </c>
      <c r="CD53" s="61"/>
      <c r="CE53" s="61" t="s">
        <v>129</v>
      </c>
      <c r="CF53" s="61"/>
      <c r="CG53" s="61" t="s">
        <v>304</v>
      </c>
      <c r="CH53" s="63">
        <f>YEAR(BANCO10[[#This Row],[DATA INÍCIO]])</f>
        <v>2025</v>
      </c>
      <c r="CI53" s="63">
        <f>MONTH(BANCO10[[#This Row],[DATA INÍCIO]])</f>
        <v>10</v>
      </c>
      <c r="CJ53" s="64" t="str">
        <f t="shared" si="0"/>
        <v>ANROI INDUSTRIA E COMERCIO LTDA61.074.266/0001-73</v>
      </c>
      <c r="CK53" s="63"/>
      <c r="CL53" s="42" t="s">
        <v>136</v>
      </c>
      <c r="CM53" s="42" t="str">
        <f>IF(BANCO10[[#This Row],[SOLUÇÃO]]=CM$1,BANCO10[[#This Row],[STATUS DA ETAPA]],"")</f>
        <v/>
      </c>
      <c r="CN53" s="42" t="str">
        <f>IF(BANCO10[[#This Row],[SOLUÇÃO]]=CN$1,BANCO10[[#This Row],[STATUS DA ETAPA]],"")</f>
        <v/>
      </c>
      <c r="CO53" s="42" t="str">
        <f>IF(BANCO10[[#This Row],[SOLUÇÃO]]=CO$1,BANCO10[[#This Row],[STATUS DA ETAPA]],"")</f>
        <v/>
      </c>
      <c r="CP53" s="42" t="str">
        <f>IF(BANCO10[[#This Row],[SOLUÇÃO]]=CP$1,BANCO10[[#This Row],[STATUS DA ETAPA]],"")</f>
        <v/>
      </c>
      <c r="CQ53" s="42" t="str">
        <f>IF(BANCO10[[#This Row],[SOLUÇÃO]]=CQ$1,BANCO10[[#This Row],[STATUS DA ETAPA]],"")</f>
        <v/>
      </c>
      <c r="CR53" s="42" t="str">
        <f>IF(BANCO10[[#This Row],[SOLUÇÃO]]=CR$1,BANCO10[[#This Row],[STATUS DA ETAPA]],"")</f>
        <v/>
      </c>
      <c r="CS53" s="42" t="str">
        <f>IF(BANCO10[[#This Row],[SOLUÇÃO]]=CS$1,BANCO10[[#This Row],[STATUS DA ETAPA]],"")</f>
        <v>CANCELADO</v>
      </c>
      <c r="CT53" s="42" t="str">
        <f>IF(BANCO10[[#This Row],[SOLUÇÃO]]=CT$1,BANCO10[[#This Row],[STATUS DA ETAPA]],"")</f>
        <v/>
      </c>
      <c r="CU53" s="42" t="str">
        <f>IF(BANCO10[[#This Row],[SOLUÇÃO]]=CU$1,BANCO10[[#This Row],[STATUS DA ETAPA]],"")</f>
        <v/>
      </c>
      <c r="CV53" s="42" t="str">
        <f>IF(BANCO10[[#This Row],[SOLUÇÃO]]=CV$1,BANCO10[[#This Row],[STATUS DA ETAPA]],"")</f>
        <v/>
      </c>
      <c r="CW53" s="42" t="str">
        <f>IF(BANCO10[[#This Row],[SOLUÇÃO]]=CW$1,BANCO10[[#This Row],[STATUS DA ETAPA]],"")</f>
        <v/>
      </c>
      <c r="CX53" s="42" t="str">
        <f>IF(BANCO10[[#This Row],[SOLUÇÃO]]=CX$1,BANCO10[[#This Row],[STATUS DA ETAPA]],"")</f>
        <v/>
      </c>
      <c r="CY53" s="42" t="str">
        <f>IF(BANCO10[[#This Row],[SOLUÇÃO]]=CY$1,BANCO10[[#This Row],[STATUS DA ETAPA]],"")</f>
        <v/>
      </c>
      <c r="CZ53" s="42" t="str">
        <f>IF(BANCO10[[#This Row],[SOLUÇÃO]]=CZ$1,BANCO10[[#This Row],[STATUS DA ETAPA]],"")</f>
        <v/>
      </c>
      <c r="DA53" s="42" t="str">
        <f>IF(BANCO10[[#This Row],[SOLUÇÃO]]=DA$1,BANCO10[[#This Row],[STATUS DA ETAPA]],"")</f>
        <v/>
      </c>
      <c r="DB53" s="42" t="str">
        <f>IF(BANCO10[[#This Row],[SOLUÇÃO]]=DB$1,BANCO10[[#This Row],[STATUS DA ETAPA]],"")</f>
        <v/>
      </c>
      <c r="DC53" s="42" t="str">
        <f>IF(BANCO10[[#This Row],[SOLUÇÃO]]=DC$1,BANCO10[[#This Row],[STATUS DA ETAPA]],"")</f>
        <v/>
      </c>
      <c r="DD53" s="42" t="str">
        <f>IF(BANCO10[[#This Row],[SOLUÇÃO]]=DD$1,BANCO10[[#This Row],[STATUS DA ETAPA]],"")</f>
        <v/>
      </c>
      <c r="DE53" s="42" t="str">
        <f>IF(BANCO10[[#This Row],[SOLUÇÃO]]=DE$1,BANCO10[[#This Row],[STATUS DA ETAPA]],"")</f>
        <v/>
      </c>
      <c r="DF53" s="42" t="str">
        <f>IF(BANCO10[[#This Row],[SOLUÇÃO]]=DF$1,BANCO10[[#This Row],[STATUS DA ETAPA]],"")</f>
        <v/>
      </c>
      <c r="DG53" s="42" t="str">
        <f>IF(BANCO10[[#This Row],[SOLUÇÃO]]=DG$1,BANCO10[[#This Row],[STATUS DA ETAPA]],"")</f>
        <v/>
      </c>
      <c r="DH53" s="42" t="str">
        <f>IF(BANCO10[[#This Row],[SOLUÇÃO]]=DH$1,BANCO10[[#This Row],[STATUS DA ETAPA]],"")</f>
        <v/>
      </c>
      <c r="DI53" s="42" t="str">
        <f>IF(BANCO10[[#This Row],[SOLUÇÃO]]=DI$1,BANCO10[[#This Row],[STATUS DA ETAPA]],"")</f>
        <v/>
      </c>
      <c r="DJ53" s="42" t="str">
        <f>IF(BANCO10[[#This Row],[SOLUÇÃO]]=DJ$1,BANCO10[[#This Row],[STATUS DA ETAPA]],"")</f>
        <v/>
      </c>
      <c r="DK53" s="42" t="str">
        <f>IF(BANCO10[[#This Row],[SOLUÇÃO]]=DK$1,BANCO10[[#This Row],[STATUS DA ETAPA]],"")</f>
        <v/>
      </c>
      <c r="DL53" s="42" t="str">
        <f>IF(BANCO10[[#This Row],[SOLUÇÃO]]=DL$1,BANCO10[[#This Row],[STATUS DA ETAPA]],"")</f>
        <v/>
      </c>
      <c r="DM53" s="42" t="str">
        <f>IF(BANCO10[[#This Row],[SOLUÇÃO]]=DM$1,BANCO10[[#This Row],[STATUS DA ETAPA]],"")</f>
        <v/>
      </c>
      <c r="DN53" s="63" t="e">
        <f>VLOOKUP(CL55,'[1]SAP TEC'!AC:AD,2,0)</f>
        <v>#N/A</v>
      </c>
    </row>
    <row r="54" spans="1:118" s="65" customFormat="1" ht="12" x14ac:dyDescent="0.25">
      <c r="A54" s="38" t="s">
        <v>118</v>
      </c>
      <c r="B54" s="39" t="s">
        <v>131</v>
      </c>
      <c r="C54" s="40" t="str">
        <f>IFERROR(VLOOKUP(BANCO10[[#This Row],[EMPRESA]],[1]!DADOS[#Data],2,FALSE),"")</f>
        <v>61.074.266/0001-73</v>
      </c>
      <c r="D54" s="40" t="s">
        <v>303</v>
      </c>
      <c r="E54" s="42" t="str">
        <f>IFERROR(VLOOKUP(BANCO10[[#This Row],[EMPRESA]],[1]!DADOS[#Data],5,FALSE),"")</f>
        <v>DEMAIS</v>
      </c>
      <c r="F54" s="40" t="str">
        <f>IFERROR(IF(VLOOKUP(BANCO10[[#This Row],[EMPRESA]],[1]!DADOS[#Data],6,0)="","",(VLOOKUP(BANCO10[[#This Row],[EMPRESA]],[1]!DADOS[#Data],6,0))),"")</f>
        <v>N/A</v>
      </c>
      <c r="G54" s="40" t="s">
        <v>305</v>
      </c>
      <c r="H54" s="43" t="s">
        <v>7</v>
      </c>
      <c r="I54" s="43" t="s">
        <v>306</v>
      </c>
      <c r="J54" s="43" t="s">
        <v>123</v>
      </c>
      <c r="K54" s="44" t="s">
        <v>307</v>
      </c>
      <c r="L54" s="44" t="s">
        <v>136</v>
      </c>
      <c r="M54" s="44" t="s">
        <v>137</v>
      </c>
      <c r="N54" s="44" t="s">
        <v>123</v>
      </c>
      <c r="O54" s="42" t="s">
        <v>96</v>
      </c>
      <c r="P54" s="42">
        <v>116</v>
      </c>
      <c r="Q54" s="39" t="s">
        <v>148</v>
      </c>
      <c r="R54" s="45" t="s">
        <v>27</v>
      </c>
      <c r="S54" s="45">
        <v>45889</v>
      </c>
      <c r="T54" s="45" t="s">
        <v>27</v>
      </c>
      <c r="U54" s="45">
        <v>45889</v>
      </c>
      <c r="V54" s="45" t="s">
        <v>27</v>
      </c>
      <c r="W54" s="45">
        <v>45910</v>
      </c>
      <c r="X54" s="45" t="s">
        <v>27</v>
      </c>
      <c r="Y54" s="45">
        <v>45910</v>
      </c>
      <c r="Z54" s="46" t="s">
        <v>27</v>
      </c>
      <c r="AA54" s="47">
        <v>45902</v>
      </c>
      <c r="AB54" s="46" t="s">
        <v>27</v>
      </c>
      <c r="AC54" s="48">
        <v>45902</v>
      </c>
      <c r="AD54" s="46" t="s">
        <v>27</v>
      </c>
      <c r="AE54" s="48">
        <v>45902</v>
      </c>
      <c r="AF54" s="45" t="s">
        <v>123</v>
      </c>
      <c r="AG54" s="45"/>
      <c r="AH54" s="45" t="s">
        <v>126</v>
      </c>
      <c r="AI54" s="45">
        <v>45796</v>
      </c>
      <c r="AJ54" s="45"/>
      <c r="AK54" s="45"/>
      <c r="AL54" s="45" t="s">
        <v>123</v>
      </c>
      <c r="AM54" s="45"/>
      <c r="AN54" s="45" t="s">
        <v>126</v>
      </c>
      <c r="AO54" s="45"/>
      <c r="AP54" s="45" t="s">
        <v>126</v>
      </c>
      <c r="AQ54" s="45"/>
      <c r="AR54" s="45" t="s">
        <v>126</v>
      </c>
      <c r="AS54" s="45"/>
      <c r="AT54" s="49">
        <v>45932</v>
      </c>
      <c r="AU54" s="50">
        <v>45981</v>
      </c>
      <c r="AV54" s="86" t="s">
        <v>27</v>
      </c>
      <c r="AW54" s="66" t="s">
        <v>126</v>
      </c>
      <c r="AX54" s="51" t="s">
        <v>49</v>
      </c>
      <c r="AY54" s="52" t="s">
        <v>126</v>
      </c>
      <c r="AZ54" s="53">
        <v>20140</v>
      </c>
      <c r="BA54" s="52" t="s">
        <v>153</v>
      </c>
      <c r="BB54" s="81">
        <v>710781</v>
      </c>
      <c r="BC54" s="52" t="s">
        <v>123</v>
      </c>
      <c r="BD54" s="52" t="s">
        <v>123</v>
      </c>
      <c r="BE54" s="55" t="s">
        <v>126</v>
      </c>
      <c r="BF54" s="55" t="s">
        <v>126</v>
      </c>
      <c r="BG54" s="55" t="s">
        <v>126</v>
      </c>
      <c r="BH54" s="55" t="s">
        <v>126</v>
      </c>
      <c r="BI54" s="46" t="s">
        <v>126</v>
      </c>
      <c r="BJ54" s="47"/>
      <c r="BK54" s="58" t="s">
        <v>126</v>
      </c>
      <c r="BL54" s="59"/>
      <c r="BM54" s="58" t="s">
        <v>126</v>
      </c>
      <c r="BN54" s="59"/>
      <c r="BO54" s="58" t="s">
        <v>126</v>
      </c>
      <c r="BP54" s="59"/>
      <c r="BQ54" s="58" t="s">
        <v>126</v>
      </c>
      <c r="BR54" s="59"/>
      <c r="BS54" s="60" t="s">
        <v>185</v>
      </c>
      <c r="BT54" s="38"/>
      <c r="BU54" s="61"/>
      <c r="BV54" s="61"/>
      <c r="BW54" s="61"/>
      <c r="BX54" s="61"/>
      <c r="BY54" s="61"/>
      <c r="BZ54" s="61"/>
      <c r="CA54" s="61"/>
      <c r="CB54" s="61"/>
      <c r="CC54" s="61"/>
      <c r="CD54" s="61"/>
      <c r="CE54" s="61"/>
      <c r="CF54" s="61"/>
      <c r="CG54" s="61"/>
      <c r="CH54" s="63">
        <f>YEAR(BANCO10[[#This Row],[DATA INÍCIO]])</f>
        <v>2025</v>
      </c>
      <c r="CI54" s="63">
        <f>MONTH(BANCO10[[#This Row],[DATA INÍCIO]])</f>
        <v>10</v>
      </c>
      <c r="CJ54" s="71" t="str">
        <f t="shared" si="0"/>
        <v>ANROI INDUSTRIA E COMERCIO LTDA61.074.266/0001-73</v>
      </c>
      <c r="CK54" s="63"/>
      <c r="CL54" s="63"/>
      <c r="CM54" s="42" t="str">
        <f>IF(BANCO10[[#This Row],[SOLUÇÃO]]=CM$1,BANCO10[[#This Row],[STATUS DA ETAPA]],"")</f>
        <v/>
      </c>
      <c r="CN54" s="42" t="str">
        <f>IF(BANCO10[[#This Row],[SOLUÇÃO]]=CN$1,BANCO10[[#This Row],[STATUS DA ETAPA]],"")</f>
        <v/>
      </c>
      <c r="CO54" s="42" t="str">
        <f>IF(BANCO10[[#This Row],[SOLUÇÃO]]=CO$1,BANCO10[[#This Row],[STATUS DA ETAPA]],"")</f>
        <v/>
      </c>
      <c r="CP54" s="42" t="str">
        <f>IF(BANCO10[[#This Row],[SOLUÇÃO]]=CP$1,BANCO10[[#This Row],[STATUS DA ETAPA]],"")</f>
        <v/>
      </c>
      <c r="CQ54" s="42" t="str">
        <f>IF(BANCO10[[#This Row],[SOLUÇÃO]]=CQ$1,BANCO10[[#This Row],[STATUS DA ETAPA]],"")</f>
        <v/>
      </c>
      <c r="CR54" s="42" t="str">
        <f>IF(BANCO10[[#This Row],[SOLUÇÃO]]=CR$1,BANCO10[[#This Row],[STATUS DA ETAPA]],"")</f>
        <v/>
      </c>
      <c r="CS54" s="42" t="str">
        <f>IF(BANCO10[[#This Row],[SOLUÇÃO]]=CS$1,BANCO10[[#This Row],[STATUS DA ETAPA]],"")</f>
        <v>EM ANDAMENTO</v>
      </c>
      <c r="CT54" s="42" t="str">
        <f>IF(BANCO10[[#This Row],[SOLUÇÃO]]=CT$1,BANCO10[[#This Row],[STATUS DA ETAPA]],"")</f>
        <v/>
      </c>
      <c r="CU54" s="42" t="str">
        <f>IF(BANCO10[[#This Row],[SOLUÇÃO]]=CU$1,BANCO10[[#This Row],[STATUS DA ETAPA]],"")</f>
        <v/>
      </c>
      <c r="CV54" s="42" t="str">
        <f>IF(BANCO10[[#This Row],[SOLUÇÃO]]=CV$1,BANCO10[[#This Row],[STATUS DA ETAPA]],"")</f>
        <v/>
      </c>
      <c r="CW54" s="42" t="str">
        <f>IF(BANCO10[[#This Row],[SOLUÇÃO]]=CW$1,BANCO10[[#This Row],[STATUS DA ETAPA]],"")</f>
        <v/>
      </c>
      <c r="CX54" s="42" t="str">
        <f>IF(BANCO10[[#This Row],[SOLUÇÃO]]=CX$1,BANCO10[[#This Row],[STATUS DA ETAPA]],"")</f>
        <v/>
      </c>
      <c r="CY54" s="42" t="str">
        <f>IF(BANCO10[[#This Row],[SOLUÇÃO]]=CY$1,BANCO10[[#This Row],[STATUS DA ETAPA]],"")</f>
        <v/>
      </c>
      <c r="CZ54" s="42" t="str">
        <f>IF(BANCO10[[#This Row],[SOLUÇÃO]]=CZ$1,BANCO10[[#This Row],[STATUS DA ETAPA]],"")</f>
        <v/>
      </c>
      <c r="DA54" s="42" t="str">
        <f>IF(BANCO10[[#This Row],[SOLUÇÃO]]=DA$1,BANCO10[[#This Row],[STATUS DA ETAPA]],"")</f>
        <v/>
      </c>
      <c r="DB54" s="42" t="str">
        <f>IF(BANCO10[[#This Row],[SOLUÇÃO]]=DB$1,BANCO10[[#This Row],[STATUS DA ETAPA]],"")</f>
        <v/>
      </c>
      <c r="DC54" s="42" t="str">
        <f>IF(BANCO10[[#This Row],[SOLUÇÃO]]=DC$1,BANCO10[[#This Row],[STATUS DA ETAPA]],"")</f>
        <v/>
      </c>
      <c r="DD54" s="42" t="str">
        <f>IF(BANCO10[[#This Row],[SOLUÇÃO]]=DD$1,BANCO10[[#This Row],[STATUS DA ETAPA]],"")</f>
        <v/>
      </c>
      <c r="DE54" s="42" t="str">
        <f>IF(BANCO10[[#This Row],[SOLUÇÃO]]=DE$1,BANCO10[[#This Row],[STATUS DA ETAPA]],"")</f>
        <v/>
      </c>
      <c r="DF54" s="42" t="str">
        <f>IF(BANCO10[[#This Row],[SOLUÇÃO]]=DF$1,BANCO10[[#This Row],[STATUS DA ETAPA]],"")</f>
        <v/>
      </c>
      <c r="DG54" s="42" t="str">
        <f>IF(BANCO10[[#This Row],[SOLUÇÃO]]=DG$1,BANCO10[[#This Row],[STATUS DA ETAPA]],"")</f>
        <v/>
      </c>
      <c r="DH54" s="42" t="str">
        <f>IF(BANCO10[[#This Row],[SOLUÇÃO]]=DH$1,BANCO10[[#This Row],[STATUS DA ETAPA]],"")</f>
        <v/>
      </c>
      <c r="DI54" s="42" t="str">
        <f>IF(BANCO10[[#This Row],[SOLUÇÃO]]=DI$1,BANCO10[[#This Row],[STATUS DA ETAPA]],"")</f>
        <v/>
      </c>
      <c r="DJ54" s="42" t="str">
        <f>IF(BANCO10[[#This Row],[SOLUÇÃO]]=DJ$1,BANCO10[[#This Row],[STATUS DA ETAPA]],"")</f>
        <v/>
      </c>
      <c r="DK54" s="42" t="str">
        <f>IF(BANCO10[[#This Row],[SOLUÇÃO]]=DK$1,BANCO10[[#This Row],[STATUS DA ETAPA]],"")</f>
        <v/>
      </c>
      <c r="DL54" s="42" t="str">
        <f>IF(BANCO10[[#This Row],[SOLUÇÃO]]=DL$1,BANCO10[[#This Row],[STATUS DA ETAPA]],"")</f>
        <v/>
      </c>
      <c r="DM54" s="42" t="str">
        <f>IF(BANCO10[[#This Row],[SOLUÇÃO]]=DM$1,BANCO10[[#This Row],[STATUS DA ETAPA]],"")</f>
        <v/>
      </c>
      <c r="DN54" s="63" t="e">
        <f>VLOOKUP(CL56,'[1]SAP TEC'!AC:AD,2,0)</f>
        <v>#N/A</v>
      </c>
    </row>
    <row r="55" spans="1:118" s="65" customFormat="1" ht="12" x14ac:dyDescent="0.25">
      <c r="A55" s="38" t="s">
        <v>118</v>
      </c>
      <c r="B55" s="39" t="s">
        <v>131</v>
      </c>
      <c r="C55" s="40" t="str">
        <f>IFERROR(VLOOKUP(BANCO10[[#This Row],[EMPRESA]],[1]!DADOS[#Data],2,FALSE),"")</f>
        <v>06.191.869/0001-47</v>
      </c>
      <c r="D55" s="42" t="s">
        <v>308</v>
      </c>
      <c r="E55" s="42" t="str">
        <f>IFERROR(VLOOKUP(BANCO10[[#This Row],[EMPRESA]],[1]!DADOS[#Data],5,FALSE),"")</f>
        <v>ME</v>
      </c>
      <c r="F55" s="40" t="str">
        <f>IFERROR(IF(VLOOKUP(BANCO10[[#This Row],[EMPRESA]],[1]!DADOS[#Data],6,0)="","",(VLOOKUP(BANCO10[[#This Row],[EMPRESA]],[1]!DADOS[#Data],6,0))),"")</f>
        <v>CAPITAL LESTE 2</v>
      </c>
      <c r="G55" s="40"/>
      <c r="H55" s="43" t="s">
        <v>121</v>
      </c>
      <c r="I55" s="43" t="s">
        <v>145</v>
      </c>
      <c r="J55" s="44" t="s">
        <v>146</v>
      </c>
      <c r="K55" s="44" t="s">
        <v>309</v>
      </c>
      <c r="L55" s="44" t="s">
        <v>123</v>
      </c>
      <c r="M55" s="44">
        <v>103</v>
      </c>
      <c r="N55" s="42">
        <v>110</v>
      </c>
      <c r="O55" s="42" t="s">
        <v>90</v>
      </c>
      <c r="P55" s="42">
        <v>4</v>
      </c>
      <c r="Q55" s="42" t="s">
        <v>216</v>
      </c>
      <c r="R55" s="45" t="s">
        <v>123</v>
      </c>
      <c r="S55" s="45"/>
      <c r="T55" s="45" t="s">
        <v>123</v>
      </c>
      <c r="U55" s="45"/>
      <c r="V55" s="45" t="s">
        <v>123</v>
      </c>
      <c r="W55" s="45"/>
      <c r="X55" s="45" t="s">
        <v>123</v>
      </c>
      <c r="Y55" s="45"/>
      <c r="Z55" s="46" t="s">
        <v>123</v>
      </c>
      <c r="AA55" s="47"/>
      <c r="AB55" s="46" t="s">
        <v>123</v>
      </c>
      <c r="AC55" s="48"/>
      <c r="AD55" s="46" t="s">
        <v>123</v>
      </c>
      <c r="AE55" s="48"/>
      <c r="AF55" s="45" t="s">
        <v>123</v>
      </c>
      <c r="AG55" s="45"/>
      <c r="AH55" s="45" t="s">
        <v>123</v>
      </c>
      <c r="AI55" s="45"/>
      <c r="AJ55" s="45" t="s">
        <v>123</v>
      </c>
      <c r="AK55" s="45"/>
      <c r="AL55" s="45" t="s">
        <v>123</v>
      </c>
      <c r="AM55" s="45"/>
      <c r="AN55" s="45" t="s">
        <v>123</v>
      </c>
      <c r="AO55" s="45"/>
      <c r="AP55" s="45" t="s">
        <v>123</v>
      </c>
      <c r="AQ55" s="45"/>
      <c r="AR55" s="45" t="s">
        <v>123</v>
      </c>
      <c r="AS55" s="45"/>
      <c r="AT55" s="49">
        <v>45577</v>
      </c>
      <c r="AU55" s="99">
        <v>45577</v>
      </c>
      <c r="AV55" s="66" t="s">
        <v>123</v>
      </c>
      <c r="AW55" s="66" t="s">
        <v>123</v>
      </c>
      <c r="AX55" s="51" t="s">
        <v>49</v>
      </c>
      <c r="AY55" s="52" t="s">
        <v>123</v>
      </c>
      <c r="AZ55" s="53">
        <v>0</v>
      </c>
      <c r="BA55" s="52" t="s">
        <v>123</v>
      </c>
      <c r="BB55" s="81" t="s">
        <v>123</v>
      </c>
      <c r="BC55" s="52" t="s">
        <v>123</v>
      </c>
      <c r="BD55" s="52" t="s">
        <v>123</v>
      </c>
      <c r="BE55" s="55" t="s">
        <v>123</v>
      </c>
      <c r="BF55" s="55" t="s">
        <v>123</v>
      </c>
      <c r="BG55" s="55" t="s">
        <v>123</v>
      </c>
      <c r="BH55" s="55" t="s">
        <v>123</v>
      </c>
      <c r="BI55" s="101" t="s">
        <v>123</v>
      </c>
      <c r="BJ55" s="102"/>
      <c r="BK55" s="103"/>
      <c r="BL55" s="38"/>
      <c r="BM55" s="103"/>
      <c r="BN55" s="38"/>
      <c r="BO55" s="103" t="s">
        <v>123</v>
      </c>
      <c r="BP55" s="38"/>
      <c r="BQ55" s="103" t="s">
        <v>123</v>
      </c>
      <c r="BR55" s="38"/>
      <c r="BS55" s="70"/>
      <c r="BT55" s="38"/>
      <c r="BU55" s="61"/>
      <c r="BV55" s="61"/>
      <c r="BW55" s="84"/>
      <c r="BX55" s="84"/>
      <c r="BY55" s="85"/>
      <c r="BZ55" s="84"/>
      <c r="CA55" s="86"/>
      <c r="CB55" s="87"/>
      <c r="CC55" s="88"/>
      <c r="CD55" s="87"/>
      <c r="CE55" s="87"/>
      <c r="CF55" s="87"/>
      <c r="CG55" s="87"/>
      <c r="CH55" s="42">
        <f>YEAR(BANCO10[[#This Row],[DATA INÍCIO]])</f>
        <v>2024</v>
      </c>
      <c r="CI55" s="42">
        <f>MONTH(BANCO10[[#This Row],[DATA INÍCIO]])</f>
        <v>10</v>
      </c>
      <c r="CJ55" s="42" t="str">
        <f t="shared" si="0"/>
        <v>ARBYN FAVARO TECNO METAL LTDA06.191.869/0001-47</v>
      </c>
      <c r="CK55" s="42"/>
      <c r="CL55" s="42"/>
      <c r="CM55" s="42" t="str">
        <f>IF(BANCO10[[#This Row],[SOLUÇÃO]]=CM$1,BANCO10[[#This Row],[STATUS DA ETAPA]],"")</f>
        <v>CONCLUÍDO</v>
      </c>
      <c r="CN55" s="42" t="str">
        <f>IF(BANCO10[[#This Row],[SOLUÇÃO]]=CN$1,BANCO10[[#This Row],[STATUS DA ETAPA]],"")</f>
        <v/>
      </c>
      <c r="CO55" s="42" t="str">
        <f>IF(BANCO10[[#This Row],[SOLUÇÃO]]=CO$1,BANCO10[[#This Row],[STATUS DA ETAPA]],"")</f>
        <v/>
      </c>
      <c r="CP55" s="42" t="str">
        <f>IF(BANCO10[[#This Row],[SOLUÇÃO]]=CP$1,BANCO10[[#This Row],[STATUS DA ETAPA]],"")</f>
        <v/>
      </c>
      <c r="CQ55" s="42" t="str">
        <f>IF(BANCO10[[#This Row],[SOLUÇÃO]]=CQ$1,BANCO10[[#This Row],[STATUS DA ETAPA]],"")</f>
        <v/>
      </c>
      <c r="CR55" s="42" t="str">
        <f>IF(BANCO10[[#This Row],[SOLUÇÃO]]=CR$1,BANCO10[[#This Row],[STATUS DA ETAPA]],"")</f>
        <v/>
      </c>
      <c r="CS55" s="42" t="str">
        <f>IF(BANCO10[[#This Row],[SOLUÇÃO]]=CS$1,BANCO10[[#This Row],[STATUS DA ETAPA]],"")</f>
        <v/>
      </c>
      <c r="CT55" s="42" t="str">
        <f>IF(BANCO10[[#This Row],[SOLUÇÃO]]=CT$1,BANCO10[[#This Row],[STATUS DA ETAPA]],"")</f>
        <v/>
      </c>
      <c r="CU55" s="42" t="str">
        <f>IF(BANCO10[[#This Row],[SOLUÇÃO]]=CU$1,BANCO10[[#This Row],[STATUS DA ETAPA]],"")</f>
        <v/>
      </c>
      <c r="CV55" s="42" t="str">
        <f>IF(BANCO10[[#This Row],[SOLUÇÃO]]=CV$1,BANCO10[[#This Row],[STATUS DA ETAPA]],"")</f>
        <v/>
      </c>
      <c r="CW55" s="42" t="str">
        <f>IF(BANCO10[[#This Row],[SOLUÇÃO]]=CW$1,BANCO10[[#This Row],[STATUS DA ETAPA]],"")</f>
        <v/>
      </c>
      <c r="CX55" s="42" t="str">
        <f>IF(BANCO10[[#This Row],[SOLUÇÃO]]=CX$1,BANCO10[[#This Row],[STATUS DA ETAPA]],"")</f>
        <v/>
      </c>
      <c r="CY55" s="42" t="str">
        <f>IF(BANCO10[[#This Row],[SOLUÇÃO]]=CY$1,BANCO10[[#This Row],[STATUS DA ETAPA]],"")</f>
        <v/>
      </c>
      <c r="CZ55" s="42" t="str">
        <f>IF(BANCO10[[#This Row],[SOLUÇÃO]]=CZ$1,BANCO10[[#This Row],[STATUS DA ETAPA]],"")</f>
        <v/>
      </c>
      <c r="DA55" s="42" t="str">
        <f>IF(BANCO10[[#This Row],[SOLUÇÃO]]=DA$1,BANCO10[[#This Row],[STATUS DA ETAPA]],"")</f>
        <v/>
      </c>
      <c r="DB55" s="42" t="str">
        <f>IF(BANCO10[[#This Row],[SOLUÇÃO]]=DB$1,BANCO10[[#This Row],[STATUS DA ETAPA]],"")</f>
        <v/>
      </c>
      <c r="DC55" s="63" t="str">
        <f>IF(BANCO10[[#This Row],[SOLUÇÃO]]=DC$1,BANCO10[[#This Row],[STATUS DA ETAPA]],"")</f>
        <v/>
      </c>
      <c r="DD55" s="65" t="str">
        <f>IF(BANCO10[[#This Row],[SOLUÇÃO]]=DD$1,BANCO10[[#This Row],[STATUS DA ETAPA]],"")</f>
        <v/>
      </c>
      <c r="DE55" s="65" t="str">
        <f>IF(BANCO10[[#This Row],[SOLUÇÃO]]=DE$1,BANCO10[[#This Row],[STATUS DA ETAPA]],"")</f>
        <v/>
      </c>
      <c r="DF55" s="65" t="str">
        <f>IF(BANCO10[[#This Row],[SOLUÇÃO]]=DF$1,BANCO10[[#This Row],[STATUS DA ETAPA]],"")</f>
        <v/>
      </c>
      <c r="DG55" s="65" t="str">
        <f>IF(BANCO10[[#This Row],[SOLUÇÃO]]=DG$1,BANCO10[[#This Row],[STATUS DA ETAPA]],"")</f>
        <v/>
      </c>
      <c r="DH55" s="65" t="str">
        <f>IF(BANCO10[[#This Row],[SOLUÇÃO]]=DH$1,BANCO10[[#This Row],[STATUS DA ETAPA]],"")</f>
        <v/>
      </c>
      <c r="DI55" s="65" t="str">
        <f>IF(BANCO10[[#This Row],[SOLUÇÃO]]=DI$1,BANCO10[[#This Row],[STATUS DA ETAPA]],"")</f>
        <v/>
      </c>
      <c r="DJ55" s="65" t="str">
        <f>IF(BANCO10[[#This Row],[SOLUÇÃO]]=DJ$1,BANCO10[[#This Row],[STATUS DA ETAPA]],"")</f>
        <v/>
      </c>
      <c r="DK55" s="65" t="str">
        <f>IF(BANCO10[[#This Row],[SOLUÇÃO]]=DK$1,BANCO10[[#This Row],[STATUS DA ETAPA]],"")</f>
        <v/>
      </c>
      <c r="DL55" s="65" t="str">
        <f>IF(BANCO10[[#This Row],[SOLUÇÃO]]=DL$1,BANCO10[[#This Row],[STATUS DA ETAPA]],"")</f>
        <v/>
      </c>
      <c r="DM55" s="65" t="str">
        <f>IF(BANCO10[[#This Row],[SOLUÇÃO]]=DM$1,BANCO10[[#This Row],[STATUS DA ETAPA]],"")</f>
        <v/>
      </c>
      <c r="DN55" s="63" t="e">
        <f>VLOOKUP(CL57,'[1]SAP TEC'!AC:AD,2,0)</f>
        <v>#N/A</v>
      </c>
    </row>
    <row r="56" spans="1:118" s="65" customFormat="1" ht="12" x14ac:dyDescent="0.25">
      <c r="A56" s="38" t="s">
        <v>118</v>
      </c>
      <c r="B56" s="39" t="s">
        <v>131</v>
      </c>
      <c r="C56" s="40" t="str">
        <f>IFERROR(VLOOKUP(BANCO10[[#This Row],[EMPRESA]],[1]!DADOS[#Data],2,FALSE),"")</f>
        <v>06.191.869/0001-47</v>
      </c>
      <c r="D56" s="42" t="s">
        <v>308</v>
      </c>
      <c r="E56" s="42" t="str">
        <f>IFERROR(VLOOKUP(BANCO10[[#This Row],[EMPRESA]],[1]!DADOS[#Data],5,FALSE),"")</f>
        <v>ME</v>
      </c>
      <c r="F56" s="40" t="str">
        <f>IFERROR(IF(VLOOKUP(BANCO10[[#This Row],[EMPRESA]],[1]!DADOS[#Data],6,0)="","",(VLOOKUP(BANCO10[[#This Row],[EMPRESA]],[1]!DADOS[#Data],6,0))),"")</f>
        <v>CAPITAL LESTE 2</v>
      </c>
      <c r="G56" s="40" t="str">
        <f>IFERROR(IF(VLOOKUP(BANCO10[[#This Row],[EMPRESA]],[1]!DADOS[#Data],4)="","",(VLOOKUP($D56,[1]!DADOS[#Data],4,0))),"")</f>
        <v/>
      </c>
      <c r="H56" s="43" t="s">
        <v>7</v>
      </c>
      <c r="I56" s="43" t="s">
        <v>145</v>
      </c>
      <c r="J56" s="44" t="s">
        <v>123</v>
      </c>
      <c r="K56" s="44" t="s">
        <v>310</v>
      </c>
      <c r="L56" s="44" t="s">
        <v>311</v>
      </c>
      <c r="M56" s="44" t="s">
        <v>137</v>
      </c>
      <c r="N56" s="42">
        <v>110</v>
      </c>
      <c r="O56" s="42" t="s">
        <v>96</v>
      </c>
      <c r="P56" s="42">
        <v>76</v>
      </c>
      <c r="Q56" s="42" t="s">
        <v>205</v>
      </c>
      <c r="R56" s="45" t="s">
        <v>123</v>
      </c>
      <c r="S56" s="45"/>
      <c r="T56" s="45" t="s">
        <v>123</v>
      </c>
      <c r="U56" s="45"/>
      <c r="V56" s="45" t="s">
        <v>123</v>
      </c>
      <c r="W56" s="45"/>
      <c r="X56" s="45" t="s">
        <v>123</v>
      </c>
      <c r="Y56" s="45"/>
      <c r="Z56" s="46" t="s">
        <v>123</v>
      </c>
      <c r="AA56" s="47"/>
      <c r="AB56" s="46" t="s">
        <v>123</v>
      </c>
      <c r="AC56" s="48"/>
      <c r="AD56" s="46" t="s">
        <v>123</v>
      </c>
      <c r="AE56" s="48"/>
      <c r="AF56" s="45" t="s">
        <v>27</v>
      </c>
      <c r="AG56" s="45">
        <v>45536</v>
      </c>
      <c r="AH56" s="45" t="s">
        <v>27</v>
      </c>
      <c r="AI56" s="45">
        <v>45590</v>
      </c>
      <c r="AJ56" s="45" t="s">
        <v>27</v>
      </c>
      <c r="AK56" s="45">
        <v>45594</v>
      </c>
      <c r="AL56" s="45" t="s">
        <v>123</v>
      </c>
      <c r="AM56" s="45"/>
      <c r="AN56" s="45" t="s">
        <v>123</v>
      </c>
      <c r="AO56" s="45"/>
      <c r="AP56" s="45" t="s">
        <v>123</v>
      </c>
      <c r="AQ56" s="45"/>
      <c r="AR56" s="45" t="s">
        <v>123</v>
      </c>
      <c r="AS56" s="45"/>
      <c r="AT56" s="49">
        <v>45667</v>
      </c>
      <c r="AU56" s="50">
        <v>45777</v>
      </c>
      <c r="AV56" s="66" t="s">
        <v>27</v>
      </c>
      <c r="AW56" s="66" t="s">
        <v>27</v>
      </c>
      <c r="AX56" s="51" t="s">
        <v>49</v>
      </c>
      <c r="AY56" s="52" t="s">
        <v>126</v>
      </c>
      <c r="AZ56" s="53">
        <v>14440</v>
      </c>
      <c r="BA56" s="52" t="s">
        <v>153</v>
      </c>
      <c r="BB56" s="81">
        <v>564855</v>
      </c>
      <c r="BC56" s="52" t="s">
        <v>123</v>
      </c>
      <c r="BD56" s="52" t="s">
        <v>123</v>
      </c>
      <c r="BE56" s="55" t="s">
        <v>27</v>
      </c>
      <c r="BF56" s="55" t="s">
        <v>27</v>
      </c>
      <c r="BG56" s="55" t="s">
        <v>27</v>
      </c>
      <c r="BH56" s="55" t="s">
        <v>27</v>
      </c>
      <c r="BI56" s="46" t="s">
        <v>27</v>
      </c>
      <c r="BJ56" s="47">
        <v>45803</v>
      </c>
      <c r="BK56" s="58" t="s">
        <v>123</v>
      </c>
      <c r="BL56" s="59"/>
      <c r="BM56" s="58" t="s">
        <v>123</v>
      </c>
      <c r="BN56" s="59"/>
      <c r="BO56" s="74" t="s">
        <v>27</v>
      </c>
      <c r="BP56" s="77">
        <v>45803</v>
      </c>
      <c r="BQ56" s="78" t="s">
        <v>126</v>
      </c>
      <c r="BR56" s="79"/>
      <c r="BS56" s="104" t="s">
        <v>312</v>
      </c>
      <c r="BT56" s="38" t="s">
        <v>131</v>
      </c>
      <c r="BU56" s="61"/>
      <c r="BV56" s="61"/>
      <c r="BW56" s="84"/>
      <c r="BX56" s="84"/>
      <c r="BY56" s="85"/>
      <c r="BZ56" s="84"/>
      <c r="CA56" s="86"/>
      <c r="CB56" s="87"/>
      <c r="CC56" s="88"/>
      <c r="CD56" s="87"/>
      <c r="CE56" s="87"/>
      <c r="CF56" s="87"/>
      <c r="CG56" s="87"/>
      <c r="CH56" s="42">
        <f>YEAR(BANCO10[[#This Row],[DATA INÍCIO]])</f>
        <v>2025</v>
      </c>
      <c r="CI56" s="42">
        <f>MONTH(BANCO10[[#This Row],[DATA INÍCIO]])</f>
        <v>1</v>
      </c>
      <c r="CJ56" s="42" t="str">
        <f t="shared" si="0"/>
        <v>ARBYN FAVARO TECNO METAL LTDA06.191.869/0001-47</v>
      </c>
      <c r="CK56" s="42"/>
      <c r="CL56" s="42"/>
      <c r="CM56" s="42" t="str">
        <f>IF(BANCO10[[#This Row],[SOLUÇÃO]]=CM$1,BANCO10[[#This Row],[STATUS DA ETAPA]],"")</f>
        <v/>
      </c>
      <c r="CN56" s="42" t="str">
        <f>IF(BANCO10[[#This Row],[SOLUÇÃO]]=CN$1,BANCO10[[#This Row],[STATUS DA ETAPA]],"")</f>
        <v/>
      </c>
      <c r="CO56" s="42" t="str">
        <f>IF(BANCO10[[#This Row],[SOLUÇÃO]]=CO$1,BANCO10[[#This Row],[STATUS DA ETAPA]],"")</f>
        <v/>
      </c>
      <c r="CP56" s="42" t="str">
        <f>IF(BANCO10[[#This Row],[SOLUÇÃO]]=CP$1,BANCO10[[#This Row],[STATUS DA ETAPA]],"")</f>
        <v/>
      </c>
      <c r="CQ56" s="42" t="str">
        <f>IF(BANCO10[[#This Row],[SOLUÇÃO]]=CQ$1,BANCO10[[#This Row],[STATUS DA ETAPA]],"")</f>
        <v/>
      </c>
      <c r="CR56" s="42" t="str">
        <f>IF(BANCO10[[#This Row],[SOLUÇÃO]]=CR$1,BANCO10[[#This Row],[STATUS DA ETAPA]],"")</f>
        <v/>
      </c>
      <c r="CS56" s="42" t="str">
        <f>IF(BANCO10[[#This Row],[SOLUÇÃO]]=CS$1,BANCO10[[#This Row],[STATUS DA ETAPA]],"")</f>
        <v>CONCLUÍDO</v>
      </c>
      <c r="CT56" s="42" t="str">
        <f>IF(BANCO10[[#This Row],[SOLUÇÃO]]=CT$1,BANCO10[[#This Row],[STATUS DA ETAPA]],"")</f>
        <v/>
      </c>
      <c r="CU56" s="42" t="str">
        <f>IF(BANCO10[[#This Row],[SOLUÇÃO]]=CU$1,BANCO10[[#This Row],[STATUS DA ETAPA]],"")</f>
        <v/>
      </c>
      <c r="CV56" s="42" t="str">
        <f>IF(BANCO10[[#This Row],[SOLUÇÃO]]=CV$1,BANCO10[[#This Row],[STATUS DA ETAPA]],"")</f>
        <v/>
      </c>
      <c r="CW56" s="42" t="str">
        <f>IF(BANCO10[[#This Row],[SOLUÇÃO]]=CW$1,BANCO10[[#This Row],[STATUS DA ETAPA]],"")</f>
        <v/>
      </c>
      <c r="CX56" s="42" t="str">
        <f>IF(BANCO10[[#This Row],[SOLUÇÃO]]=CX$1,BANCO10[[#This Row],[STATUS DA ETAPA]],"")</f>
        <v/>
      </c>
      <c r="CY56" s="42" t="str">
        <f>IF(BANCO10[[#This Row],[SOLUÇÃO]]=CY$1,BANCO10[[#This Row],[STATUS DA ETAPA]],"")</f>
        <v/>
      </c>
      <c r="CZ56" s="42" t="str">
        <f>IF(BANCO10[[#This Row],[SOLUÇÃO]]=CZ$1,BANCO10[[#This Row],[STATUS DA ETAPA]],"")</f>
        <v/>
      </c>
      <c r="DA56" s="42" t="str">
        <f>IF(BANCO10[[#This Row],[SOLUÇÃO]]=DA$1,BANCO10[[#This Row],[STATUS DA ETAPA]],"")</f>
        <v/>
      </c>
      <c r="DB56" s="42" t="str">
        <f>IF(BANCO10[[#This Row],[SOLUÇÃO]]=DB$1,BANCO10[[#This Row],[STATUS DA ETAPA]],"")</f>
        <v/>
      </c>
      <c r="DC56" s="63" t="str">
        <f>IF(BANCO10[[#This Row],[SOLUÇÃO]]=DC$1,BANCO10[[#This Row],[STATUS DA ETAPA]],"")</f>
        <v/>
      </c>
      <c r="DD56" s="65" t="str">
        <f>IF(BANCO10[[#This Row],[SOLUÇÃO]]=DD$1,BANCO10[[#This Row],[STATUS DA ETAPA]],"")</f>
        <v/>
      </c>
      <c r="DE56" s="65" t="str">
        <f>IF(BANCO10[[#This Row],[SOLUÇÃO]]=DE$1,BANCO10[[#This Row],[STATUS DA ETAPA]],"")</f>
        <v/>
      </c>
      <c r="DF56" s="65" t="str">
        <f>IF(BANCO10[[#This Row],[SOLUÇÃO]]=DF$1,BANCO10[[#This Row],[STATUS DA ETAPA]],"")</f>
        <v/>
      </c>
      <c r="DG56" s="65" t="str">
        <f>IF(BANCO10[[#This Row],[SOLUÇÃO]]=DG$1,BANCO10[[#This Row],[STATUS DA ETAPA]],"")</f>
        <v/>
      </c>
      <c r="DH56" s="65" t="str">
        <f>IF(BANCO10[[#This Row],[SOLUÇÃO]]=DH$1,BANCO10[[#This Row],[STATUS DA ETAPA]],"")</f>
        <v/>
      </c>
      <c r="DI56" s="65" t="str">
        <f>IF(BANCO10[[#This Row],[SOLUÇÃO]]=DI$1,BANCO10[[#This Row],[STATUS DA ETAPA]],"")</f>
        <v/>
      </c>
      <c r="DJ56" s="65" t="str">
        <f>IF(BANCO10[[#This Row],[SOLUÇÃO]]=DJ$1,BANCO10[[#This Row],[STATUS DA ETAPA]],"")</f>
        <v/>
      </c>
      <c r="DK56" s="65" t="str">
        <f>IF(BANCO10[[#This Row],[SOLUÇÃO]]=DK$1,BANCO10[[#This Row],[STATUS DA ETAPA]],"")</f>
        <v/>
      </c>
      <c r="DL56" s="65" t="str">
        <f>IF(BANCO10[[#This Row],[SOLUÇÃO]]=DL$1,BANCO10[[#This Row],[STATUS DA ETAPA]],"")</f>
        <v/>
      </c>
      <c r="DM56" s="65" t="str">
        <f>IF(BANCO10[[#This Row],[SOLUÇÃO]]=DM$1,BANCO10[[#This Row],[STATUS DA ETAPA]],"")</f>
        <v/>
      </c>
      <c r="DN56" s="63" t="e">
        <f>VLOOKUP(CL58,'[1]SAP TEC'!AC:AD,2,0)</f>
        <v>#N/A</v>
      </c>
    </row>
    <row r="57" spans="1:118" s="65" customFormat="1" ht="12" x14ac:dyDescent="0.25">
      <c r="A57" s="38" t="s">
        <v>118</v>
      </c>
      <c r="B57" s="39" t="s">
        <v>131</v>
      </c>
      <c r="C57" s="40" t="str">
        <f>IFERROR(VLOOKUP(BANCO10[[#This Row],[EMPRESA]],[1]!DADOS[#Data],2,FALSE),"")</f>
        <v>06.191.869/0001-47</v>
      </c>
      <c r="D57" s="40" t="s">
        <v>308</v>
      </c>
      <c r="E57" s="42" t="str">
        <f>IFERROR(VLOOKUP(BANCO10[[#This Row],[EMPRESA]],[1]!DADOS[#Data],5,FALSE),"")</f>
        <v>ME</v>
      </c>
      <c r="F57" s="40" t="str">
        <f>IFERROR(IF(VLOOKUP(BANCO10[[#This Row],[EMPRESA]],[1]!DADOS[#Data],6,0)="","",(VLOOKUP(BANCO10[[#This Row],[EMPRESA]],[1]!DADOS[#Data],6,0))),"")</f>
        <v>CAPITAL LESTE 2</v>
      </c>
      <c r="G57" s="40" t="str">
        <f>IFERROR(IF(VLOOKUP(BANCO10[[#This Row],[EMPRESA]],[1]!DADOS[#Data],4)="","",(VLOOKUP($D57,[1]!DADOS[#Data],4,0))),"")</f>
        <v/>
      </c>
      <c r="H57" s="43" t="s">
        <v>178</v>
      </c>
      <c r="I57" s="43" t="s">
        <v>145</v>
      </c>
      <c r="J57" s="44" t="s">
        <v>123</v>
      </c>
      <c r="K57" s="44" t="s">
        <v>313</v>
      </c>
      <c r="L57" s="44" t="s">
        <v>314</v>
      </c>
      <c r="M57" s="44" t="s">
        <v>137</v>
      </c>
      <c r="N57" s="44" t="s">
        <v>123</v>
      </c>
      <c r="O57" s="42" t="s">
        <v>315</v>
      </c>
      <c r="P57" s="42">
        <v>4</v>
      </c>
      <c r="Q57" s="39" t="s">
        <v>181</v>
      </c>
      <c r="R57" s="45" t="s">
        <v>123</v>
      </c>
      <c r="S57" s="45"/>
      <c r="T57" s="45" t="s">
        <v>123</v>
      </c>
      <c r="U57" s="45"/>
      <c r="V57" s="45" t="s">
        <v>123</v>
      </c>
      <c r="W57" s="45"/>
      <c r="X57" s="45" t="s">
        <v>123</v>
      </c>
      <c r="Y57" s="45"/>
      <c r="Z57" s="46" t="s">
        <v>123</v>
      </c>
      <c r="AA57" s="47"/>
      <c r="AB57" s="46" t="s">
        <v>123</v>
      </c>
      <c r="AC57" s="48"/>
      <c r="AD57" s="46" t="s">
        <v>123</v>
      </c>
      <c r="AE57" s="48"/>
      <c r="AF57" s="45" t="s">
        <v>123</v>
      </c>
      <c r="AG57" s="45"/>
      <c r="AH57" s="45" t="s">
        <v>123</v>
      </c>
      <c r="AI57" s="45" t="s">
        <v>123</v>
      </c>
      <c r="AJ57" s="45" t="s">
        <v>123</v>
      </c>
      <c r="AK57" s="45"/>
      <c r="AL57" s="45" t="s">
        <v>123</v>
      </c>
      <c r="AM57" s="45"/>
      <c r="AN57" s="45" t="s">
        <v>123</v>
      </c>
      <c r="AO57" s="45"/>
      <c r="AP57" s="45" t="s">
        <v>123</v>
      </c>
      <c r="AQ57" s="45"/>
      <c r="AR57" s="45" t="s">
        <v>123</v>
      </c>
      <c r="AS57" s="45"/>
      <c r="AT57" s="49">
        <v>45690</v>
      </c>
      <c r="AU57" s="50">
        <v>45690</v>
      </c>
      <c r="AV57" s="66" t="s">
        <v>123</v>
      </c>
      <c r="AW57" s="66" t="s">
        <v>123</v>
      </c>
      <c r="AX57" s="51" t="s">
        <v>182</v>
      </c>
      <c r="AY57" s="52" t="s">
        <v>126</v>
      </c>
      <c r="AZ57" s="53">
        <v>0</v>
      </c>
      <c r="BA57" s="52" t="s">
        <v>123</v>
      </c>
      <c r="BB57" s="81" t="s">
        <v>123</v>
      </c>
      <c r="BC57" s="52" t="s">
        <v>123</v>
      </c>
      <c r="BD57" s="52" t="s">
        <v>123</v>
      </c>
      <c r="BE57" s="55" t="s">
        <v>123</v>
      </c>
      <c r="BF57" s="55" t="s">
        <v>123</v>
      </c>
      <c r="BG57" s="55" t="s">
        <v>123</v>
      </c>
      <c r="BH57" s="55" t="s">
        <v>27</v>
      </c>
      <c r="BI57" s="46" t="s">
        <v>126</v>
      </c>
      <c r="BJ57" s="47"/>
      <c r="BK57" s="74" t="s">
        <v>126</v>
      </c>
      <c r="BL57" s="59"/>
      <c r="BM57" s="74" t="s">
        <v>126</v>
      </c>
      <c r="BN57" s="59"/>
      <c r="BO57" s="74" t="s">
        <v>126</v>
      </c>
      <c r="BP57" s="77"/>
      <c r="BQ57" s="78" t="s">
        <v>126</v>
      </c>
      <c r="BR57" s="79"/>
      <c r="BS57" s="69"/>
      <c r="BT57" s="38"/>
      <c r="BU57" s="61"/>
      <c r="BV57" s="61"/>
      <c r="BW57" s="61"/>
      <c r="BX57" s="61"/>
      <c r="BY57" s="61"/>
      <c r="BZ57" s="61"/>
      <c r="CA57" s="61"/>
      <c r="CB57" s="61"/>
      <c r="CC57" s="61"/>
      <c r="CD57" s="61"/>
      <c r="CE57" s="61"/>
      <c r="CF57" s="61"/>
      <c r="CG57" s="61"/>
      <c r="CH57" s="63">
        <f>YEAR(BANCO10[[#This Row],[DATA INÍCIO]])</f>
        <v>2025</v>
      </c>
      <c r="CI57" s="63">
        <f>MONTH(BANCO10[[#This Row],[DATA INÍCIO]])</f>
        <v>2</v>
      </c>
      <c r="CJ57" s="71" t="str">
        <f t="shared" si="0"/>
        <v>ARBYN FAVARO TECNO METAL LTDA06.191.869/0001-47</v>
      </c>
      <c r="CK57" s="63"/>
      <c r="CL57" s="63"/>
      <c r="CM57" s="42" t="str">
        <f>IF(BANCO10[[#This Row],[SOLUÇÃO]]=CM$1,BANCO10[[#This Row],[STATUS DA ETAPA]],"")</f>
        <v/>
      </c>
      <c r="CN57" s="42" t="str">
        <f>IF(BANCO10[[#This Row],[SOLUÇÃO]]=CN$1,BANCO10[[#This Row],[STATUS DA ETAPA]],"")</f>
        <v/>
      </c>
      <c r="CO57" s="42" t="str">
        <f>IF(BANCO10[[#This Row],[SOLUÇÃO]]=CO$1,BANCO10[[#This Row],[STATUS DA ETAPA]],"")</f>
        <v/>
      </c>
      <c r="CP57" s="42" t="str">
        <f>IF(BANCO10[[#This Row],[SOLUÇÃO]]=CP$1,BANCO10[[#This Row],[STATUS DA ETAPA]],"")</f>
        <v/>
      </c>
      <c r="CQ57" s="42" t="str">
        <f>IF(BANCO10[[#This Row],[SOLUÇÃO]]=CQ$1,BANCO10[[#This Row],[STATUS DA ETAPA]],"")</f>
        <v/>
      </c>
      <c r="CR57" s="42" t="str">
        <f>IF(BANCO10[[#This Row],[SOLUÇÃO]]=CR$1,BANCO10[[#This Row],[STATUS DA ETAPA]],"")</f>
        <v/>
      </c>
      <c r="CS57" s="42" t="str">
        <f>IF(BANCO10[[#This Row],[SOLUÇÃO]]=CS$1,BANCO10[[#This Row],[STATUS DA ETAPA]],"")</f>
        <v/>
      </c>
      <c r="CT57" s="42" t="str">
        <f>IF(BANCO10[[#This Row],[SOLUÇÃO]]=CT$1,BANCO10[[#This Row],[STATUS DA ETAPA]],"")</f>
        <v/>
      </c>
      <c r="CU57" s="42" t="str">
        <f>IF(BANCO10[[#This Row],[SOLUÇÃO]]=CU$1,BANCO10[[#This Row],[STATUS DA ETAPA]],"")</f>
        <v/>
      </c>
      <c r="CV57" s="42" t="str">
        <f>IF(BANCO10[[#This Row],[SOLUÇÃO]]=CV$1,BANCO10[[#This Row],[STATUS DA ETAPA]],"")</f>
        <v/>
      </c>
      <c r="CW57" s="42" t="str">
        <f>IF(BANCO10[[#This Row],[SOLUÇÃO]]=CW$1,BANCO10[[#This Row],[STATUS DA ETAPA]],"")</f>
        <v/>
      </c>
      <c r="CX57" s="42" t="str">
        <f>IF(BANCO10[[#This Row],[SOLUÇÃO]]=CX$1,BANCO10[[#This Row],[STATUS DA ETAPA]],"")</f>
        <v/>
      </c>
      <c r="CY57" s="42" t="str">
        <f>IF(BANCO10[[#This Row],[SOLUÇÃO]]=CY$1,BANCO10[[#This Row],[STATUS DA ETAPA]],"")</f>
        <v/>
      </c>
      <c r="CZ57" s="42" t="str">
        <f>IF(BANCO10[[#This Row],[SOLUÇÃO]]=CZ$1,BANCO10[[#This Row],[STATUS DA ETAPA]],"")</f>
        <v/>
      </c>
      <c r="DA57" s="42" t="str">
        <f>IF(BANCO10[[#This Row],[SOLUÇÃO]]=DA$1,BANCO10[[#This Row],[STATUS DA ETAPA]],"")</f>
        <v/>
      </c>
      <c r="DB57" s="42" t="str">
        <f>IF(BANCO10[[#This Row],[SOLUÇÃO]]=DB$1,BANCO10[[#This Row],[STATUS DA ETAPA]],"")</f>
        <v/>
      </c>
      <c r="DC57" s="42" t="str">
        <f>IF(BANCO10[[#This Row],[SOLUÇÃO]]=DC$1,BANCO10[[#This Row],[STATUS DA ETAPA]],"")</f>
        <v/>
      </c>
      <c r="DD57" s="42" t="str">
        <f>IF(BANCO10[[#This Row],[SOLUÇÃO]]=DD$1,BANCO10[[#This Row],[STATUS DA ETAPA]],"")</f>
        <v/>
      </c>
      <c r="DE57" s="42" t="str">
        <f>IF(BANCO10[[#This Row],[SOLUÇÃO]]=DE$1,BANCO10[[#This Row],[STATUS DA ETAPA]],"")</f>
        <v/>
      </c>
      <c r="DF57" s="42" t="str">
        <f>IF(BANCO10[[#This Row],[SOLUÇÃO]]=DF$1,BANCO10[[#This Row],[STATUS DA ETAPA]],"")</f>
        <v/>
      </c>
      <c r="DG57" s="42" t="str">
        <f>IF(BANCO10[[#This Row],[SOLUÇÃO]]=DG$1,BANCO10[[#This Row],[STATUS DA ETAPA]],"")</f>
        <v/>
      </c>
      <c r="DH57" s="42" t="str">
        <f>IF(BANCO10[[#This Row],[SOLUÇÃO]]=DH$1,BANCO10[[#This Row],[STATUS DA ETAPA]],"")</f>
        <v/>
      </c>
      <c r="DI57" s="42" t="str">
        <f>IF(BANCO10[[#This Row],[SOLUÇÃO]]=DI$1,BANCO10[[#This Row],[STATUS DA ETAPA]],"")</f>
        <v/>
      </c>
      <c r="DJ57" s="42" t="str">
        <f>IF(BANCO10[[#This Row],[SOLUÇÃO]]=DJ$1,BANCO10[[#This Row],[STATUS DA ETAPA]],"")</f>
        <v/>
      </c>
      <c r="DK57" s="42" t="str">
        <f>IF(BANCO10[[#This Row],[SOLUÇÃO]]=DK$1,BANCO10[[#This Row],[STATUS DA ETAPA]],"")</f>
        <v/>
      </c>
      <c r="DL57" s="42" t="str">
        <f>IF(BANCO10[[#This Row],[SOLUÇÃO]]=DL$1,BANCO10[[#This Row],[STATUS DA ETAPA]],"")</f>
        <v/>
      </c>
      <c r="DM57" s="42" t="str">
        <f>IF(BANCO10[[#This Row],[SOLUÇÃO]]=DM$1,BANCO10[[#This Row],[STATUS DA ETAPA]],"")</f>
        <v/>
      </c>
      <c r="DN57" s="63">
        <f>VLOOKUP(CL59,'[1]SAP TEC'!AC:AD,2,0)</f>
        <v>3390.41</v>
      </c>
    </row>
    <row r="58" spans="1:118" s="65" customFormat="1" ht="12" x14ac:dyDescent="0.25">
      <c r="A58" s="38" t="s">
        <v>118</v>
      </c>
      <c r="B58" s="39" t="s">
        <v>119</v>
      </c>
      <c r="C58" s="40" t="str">
        <f>IFERROR(VLOOKUP(BANCO10[[#This Row],[EMPRESA]],[1]!DADOS[#Data],2,FALSE),"")</f>
        <v/>
      </c>
      <c r="D58" s="42" t="s">
        <v>316</v>
      </c>
      <c r="E58" s="42" t="str">
        <f>IFERROR(VLOOKUP(BANCO10[[#This Row],[EMPRESA]],[1]!DADOS[#Data],5,FALSE),"")</f>
        <v/>
      </c>
      <c r="F58" s="40" t="str">
        <f>IFERROR(IF(VLOOKUP(BANCO10[[#This Row],[EMPRESA]],[1]!DADOS[#Data],6,0)="","",(VLOOKUP(BANCO10[[#This Row],[EMPRESA]],[1]!DADOS[#Data],6,0))),"")</f>
        <v/>
      </c>
      <c r="G58" s="40"/>
      <c r="H58" s="43" t="s">
        <v>121</v>
      </c>
      <c r="I58" s="43" t="s">
        <v>145</v>
      </c>
      <c r="J58" s="43" t="s">
        <v>146</v>
      </c>
      <c r="K58" s="42" t="s">
        <v>317</v>
      </c>
      <c r="L58" s="44" t="s">
        <v>123</v>
      </c>
      <c r="M58" s="44">
        <v>103</v>
      </c>
      <c r="N58" s="44" t="s">
        <v>123</v>
      </c>
      <c r="O58" s="42" t="s">
        <v>90</v>
      </c>
      <c r="P58" s="42">
        <v>4</v>
      </c>
      <c r="Q58" s="42" t="s">
        <v>205</v>
      </c>
      <c r="R58" s="45" t="s">
        <v>123</v>
      </c>
      <c r="S58" s="45"/>
      <c r="T58" s="45" t="s">
        <v>123</v>
      </c>
      <c r="U58" s="45"/>
      <c r="V58" s="45" t="s">
        <v>123</v>
      </c>
      <c r="W58" s="45"/>
      <c r="X58" s="45" t="s">
        <v>123</v>
      </c>
      <c r="Y58" s="45"/>
      <c r="Z58" s="46" t="s">
        <v>123</v>
      </c>
      <c r="AA58" s="47"/>
      <c r="AB58" s="46" t="s">
        <v>123</v>
      </c>
      <c r="AC58" s="48"/>
      <c r="AD58" s="46" t="s">
        <v>123</v>
      </c>
      <c r="AE58" s="48"/>
      <c r="AF58" s="45" t="s">
        <v>27</v>
      </c>
      <c r="AG58" s="45">
        <v>44704</v>
      </c>
      <c r="AH58" s="45" t="s">
        <v>126</v>
      </c>
      <c r="AI58" s="45"/>
      <c r="AJ58" s="45" t="s">
        <v>123</v>
      </c>
      <c r="AK58" s="45"/>
      <c r="AL58" s="45" t="s">
        <v>123</v>
      </c>
      <c r="AM58" s="45"/>
      <c r="AN58" s="45" t="s">
        <v>123</v>
      </c>
      <c r="AO58" s="45"/>
      <c r="AP58" s="45" t="s">
        <v>123</v>
      </c>
      <c r="AQ58" s="45"/>
      <c r="AR58" s="45" t="s">
        <v>123</v>
      </c>
      <c r="AS58" s="45"/>
      <c r="AT58" s="49">
        <v>44704</v>
      </c>
      <c r="AU58" s="50">
        <v>44704</v>
      </c>
      <c r="AV58" s="51" t="s">
        <v>123</v>
      </c>
      <c r="AW58" s="51" t="s">
        <v>123</v>
      </c>
      <c r="AX58" s="73" t="s">
        <v>49</v>
      </c>
      <c r="AY58" s="52" t="s">
        <v>123</v>
      </c>
      <c r="AZ58" s="53">
        <v>0</v>
      </c>
      <c r="BA58" s="52" t="s">
        <v>123</v>
      </c>
      <c r="BB58" s="81" t="s">
        <v>123</v>
      </c>
      <c r="BC58" s="52" t="s">
        <v>123</v>
      </c>
      <c r="BD58" s="52" t="s">
        <v>123</v>
      </c>
      <c r="BE58" s="55" t="s">
        <v>123</v>
      </c>
      <c r="BF58" s="55" t="s">
        <v>123</v>
      </c>
      <c r="BG58" s="55" t="s">
        <v>123</v>
      </c>
      <c r="BH58" s="55" t="s">
        <v>123</v>
      </c>
      <c r="BI58" s="100" t="s">
        <v>123</v>
      </c>
      <c r="BJ58" s="47"/>
      <c r="BK58" s="58" t="s">
        <v>123</v>
      </c>
      <c r="BL58" s="59"/>
      <c r="BM58" s="58" t="s">
        <v>123</v>
      </c>
      <c r="BN58" s="59"/>
      <c r="BO58" s="74" t="s">
        <v>123</v>
      </c>
      <c r="BP58" s="75"/>
      <c r="BQ58" s="74" t="s">
        <v>123</v>
      </c>
      <c r="BR58" s="75"/>
      <c r="BS58" s="60" t="s">
        <v>170</v>
      </c>
      <c r="BT58" s="38"/>
      <c r="BU58" s="61" t="s">
        <v>129</v>
      </c>
      <c r="BV58" s="61" t="s">
        <v>129</v>
      </c>
      <c r="BW58" s="61" t="s">
        <v>149</v>
      </c>
      <c r="BX58" s="61" t="s">
        <v>274</v>
      </c>
      <c r="BY58" s="62" t="s">
        <v>170</v>
      </c>
      <c r="BZ58" s="61"/>
      <c r="CA58" s="61" t="s">
        <v>129</v>
      </c>
      <c r="CB58" s="61" t="s">
        <v>129</v>
      </c>
      <c r="CC58" s="61" t="s">
        <v>129</v>
      </c>
      <c r="CD58" s="61" t="s">
        <v>129</v>
      </c>
      <c r="CE58" s="61" t="s">
        <v>129</v>
      </c>
      <c r="CF58" s="61" t="s">
        <v>129</v>
      </c>
      <c r="CG58" s="61" t="s">
        <v>129</v>
      </c>
      <c r="CH58" s="63">
        <f>YEAR(BANCO10[[#This Row],[DATA INÍCIO]])</f>
        <v>2022</v>
      </c>
      <c r="CI58" s="63">
        <f>MONTH(BANCO10[[#This Row],[DATA INÍCIO]])</f>
        <v>5</v>
      </c>
      <c r="CJ58" s="64" t="str">
        <f t="shared" si="0"/>
        <v>ARQTEC REVESTIMENTOS METALICOS E SERVICOS EIRELI</v>
      </c>
      <c r="CK58" s="63"/>
      <c r="CL58" s="42" t="s">
        <v>317</v>
      </c>
      <c r="CM58" s="42" t="str">
        <f>IF(BANCO10[[#This Row],[SOLUÇÃO]]=CM$1,BANCO10[[#This Row],[STATUS DA ETAPA]],"")</f>
        <v>CONCLUÍDO</v>
      </c>
      <c r="CN58" s="42" t="str">
        <f>IF(BANCO10[[#This Row],[SOLUÇÃO]]=CN$1,BANCO10[[#This Row],[STATUS DA ETAPA]],"")</f>
        <v/>
      </c>
      <c r="CO58" s="42" t="str">
        <f>IF(BANCO10[[#This Row],[SOLUÇÃO]]=CO$1,BANCO10[[#This Row],[STATUS DA ETAPA]],"")</f>
        <v/>
      </c>
      <c r="CP58" s="42" t="str">
        <f>IF(BANCO10[[#This Row],[SOLUÇÃO]]=CP$1,BANCO10[[#This Row],[STATUS DA ETAPA]],"")</f>
        <v/>
      </c>
      <c r="CQ58" s="42" t="str">
        <f>IF(BANCO10[[#This Row],[SOLUÇÃO]]=CQ$1,BANCO10[[#This Row],[STATUS DA ETAPA]],"")</f>
        <v/>
      </c>
      <c r="CR58" s="42" t="str">
        <f>IF(BANCO10[[#This Row],[SOLUÇÃO]]=CR$1,BANCO10[[#This Row],[STATUS DA ETAPA]],"")</f>
        <v/>
      </c>
      <c r="CS58" s="42" t="str">
        <f>IF(BANCO10[[#This Row],[SOLUÇÃO]]=CS$1,BANCO10[[#This Row],[STATUS DA ETAPA]],"")</f>
        <v/>
      </c>
      <c r="CT58" s="42" t="str">
        <f>IF(BANCO10[[#This Row],[SOLUÇÃO]]=CT$1,BANCO10[[#This Row],[STATUS DA ETAPA]],"")</f>
        <v/>
      </c>
      <c r="CU58" s="42" t="str">
        <f>IF(BANCO10[[#This Row],[SOLUÇÃO]]=CU$1,BANCO10[[#This Row],[STATUS DA ETAPA]],"")</f>
        <v/>
      </c>
      <c r="CV58" s="42" t="str">
        <f>IF(BANCO10[[#This Row],[SOLUÇÃO]]=CV$1,BANCO10[[#This Row],[STATUS DA ETAPA]],"")</f>
        <v/>
      </c>
      <c r="CW58" s="42" t="str">
        <f>IF(BANCO10[[#This Row],[SOLUÇÃO]]=CW$1,BANCO10[[#This Row],[STATUS DA ETAPA]],"")</f>
        <v/>
      </c>
      <c r="CX58" s="42" t="str">
        <f>IF(BANCO10[[#This Row],[SOLUÇÃO]]=CX$1,BANCO10[[#This Row],[STATUS DA ETAPA]],"")</f>
        <v/>
      </c>
      <c r="CY58" s="42" t="str">
        <f>IF(BANCO10[[#This Row],[SOLUÇÃO]]=CY$1,BANCO10[[#This Row],[STATUS DA ETAPA]],"")</f>
        <v/>
      </c>
      <c r="CZ58" s="42" t="str">
        <f>IF(BANCO10[[#This Row],[SOLUÇÃO]]=CZ$1,BANCO10[[#This Row],[STATUS DA ETAPA]],"")</f>
        <v/>
      </c>
      <c r="DA58" s="42" t="str">
        <f>IF(BANCO10[[#This Row],[SOLUÇÃO]]=DA$1,BANCO10[[#This Row],[STATUS DA ETAPA]],"")</f>
        <v/>
      </c>
      <c r="DB58" s="42" t="str">
        <f>IF(BANCO10[[#This Row],[SOLUÇÃO]]=DB$1,BANCO10[[#This Row],[STATUS DA ETAPA]],"")</f>
        <v/>
      </c>
      <c r="DC58" s="42" t="str">
        <f>IF(BANCO10[[#This Row],[SOLUÇÃO]]=DC$1,BANCO10[[#This Row],[STATUS DA ETAPA]],"")</f>
        <v/>
      </c>
      <c r="DD58" s="42" t="str">
        <f>IF(BANCO10[[#This Row],[SOLUÇÃO]]=DD$1,BANCO10[[#This Row],[STATUS DA ETAPA]],"")</f>
        <v/>
      </c>
      <c r="DE58" s="42" t="str">
        <f>IF(BANCO10[[#This Row],[SOLUÇÃO]]=DE$1,BANCO10[[#This Row],[STATUS DA ETAPA]],"")</f>
        <v/>
      </c>
      <c r="DF58" s="42" t="str">
        <f>IF(BANCO10[[#This Row],[SOLUÇÃO]]=DF$1,BANCO10[[#This Row],[STATUS DA ETAPA]],"")</f>
        <v/>
      </c>
      <c r="DG58" s="42" t="str">
        <f>IF(BANCO10[[#This Row],[SOLUÇÃO]]=DG$1,BANCO10[[#This Row],[STATUS DA ETAPA]],"")</f>
        <v/>
      </c>
      <c r="DH58" s="42" t="str">
        <f>IF(BANCO10[[#This Row],[SOLUÇÃO]]=DH$1,BANCO10[[#This Row],[STATUS DA ETAPA]],"")</f>
        <v/>
      </c>
      <c r="DI58" s="42" t="str">
        <f>IF(BANCO10[[#This Row],[SOLUÇÃO]]=DI$1,BANCO10[[#This Row],[STATUS DA ETAPA]],"")</f>
        <v/>
      </c>
      <c r="DJ58" s="42" t="str">
        <f>IF(BANCO10[[#This Row],[SOLUÇÃO]]=DJ$1,BANCO10[[#This Row],[STATUS DA ETAPA]],"")</f>
        <v/>
      </c>
      <c r="DK58" s="42" t="str">
        <f>IF(BANCO10[[#This Row],[SOLUÇÃO]]=DK$1,BANCO10[[#This Row],[STATUS DA ETAPA]],"")</f>
        <v/>
      </c>
      <c r="DL58" s="42" t="str">
        <f>IF(BANCO10[[#This Row],[SOLUÇÃO]]=DL$1,BANCO10[[#This Row],[STATUS DA ETAPA]],"")</f>
        <v/>
      </c>
      <c r="DM58" s="42" t="str">
        <f>IF(BANCO10[[#This Row],[SOLUÇÃO]]=DM$1,BANCO10[[#This Row],[STATUS DA ETAPA]],"")</f>
        <v/>
      </c>
      <c r="DN58" s="63" t="e">
        <f>VLOOKUP(CL60,'[1]SAP TEC'!AC:AD,2,0)</f>
        <v>#N/A</v>
      </c>
    </row>
    <row r="59" spans="1:118" s="65" customFormat="1" ht="12" x14ac:dyDescent="0.25">
      <c r="A59" s="38" t="s">
        <v>118</v>
      </c>
      <c r="B59" s="39" t="s">
        <v>119</v>
      </c>
      <c r="C59" s="40" t="str">
        <f>IFERROR(VLOOKUP(BANCO10[[#This Row],[EMPRESA]],[1]!DADOS[#Data],2,FALSE),"")</f>
        <v/>
      </c>
      <c r="D59" s="42" t="s">
        <v>316</v>
      </c>
      <c r="E59" s="42" t="str">
        <f>IFERROR(VLOOKUP(BANCO10[[#This Row],[EMPRESA]],[1]!DADOS[#Data],5,FALSE),"")</f>
        <v/>
      </c>
      <c r="F59" s="40" t="str">
        <f>IFERROR(IF(VLOOKUP(BANCO10[[#This Row],[EMPRESA]],[1]!DADOS[#Data],6,0)="","",(VLOOKUP(BANCO10[[#This Row],[EMPRESA]],[1]!DADOS[#Data],6,0))),"")</f>
        <v/>
      </c>
      <c r="G59" s="40" t="str">
        <f>IFERROR(IF(VLOOKUP(BANCO10[[#This Row],[EMPRESA]],[1]!DADOS[#Data],4)="","",(VLOOKUP($D59,[1]!DADOS[#Data],4,0))),"")</f>
        <v/>
      </c>
      <c r="H59" s="43" t="s">
        <v>7</v>
      </c>
      <c r="I59" s="43" t="s">
        <v>145</v>
      </c>
      <c r="J59" s="43" t="s">
        <v>123</v>
      </c>
      <c r="K59" s="42" t="s">
        <v>318</v>
      </c>
      <c r="L59" s="44">
        <v>13646130</v>
      </c>
      <c r="M59" s="44">
        <v>103</v>
      </c>
      <c r="N59" s="44" t="s">
        <v>123</v>
      </c>
      <c r="O59" s="42" t="s">
        <v>95</v>
      </c>
      <c r="P59" s="42">
        <v>100</v>
      </c>
      <c r="Q59" s="42" t="s">
        <v>265</v>
      </c>
      <c r="R59" s="45" t="s">
        <v>123</v>
      </c>
      <c r="S59" s="45"/>
      <c r="T59" s="45" t="s">
        <v>123</v>
      </c>
      <c r="U59" s="45"/>
      <c r="V59" s="45" t="s">
        <v>123</v>
      </c>
      <c r="W59" s="45"/>
      <c r="X59" s="45" t="s">
        <v>123</v>
      </c>
      <c r="Y59" s="45"/>
      <c r="Z59" s="46" t="s">
        <v>123</v>
      </c>
      <c r="AA59" s="47"/>
      <c r="AB59" s="46" t="s">
        <v>123</v>
      </c>
      <c r="AC59" s="48"/>
      <c r="AD59" s="46" t="s">
        <v>123</v>
      </c>
      <c r="AE59" s="48"/>
      <c r="AF59" s="45" t="s">
        <v>27</v>
      </c>
      <c r="AG59" s="45">
        <v>44704</v>
      </c>
      <c r="AH59" s="45" t="s">
        <v>27</v>
      </c>
      <c r="AI59" s="45">
        <v>45300</v>
      </c>
      <c r="AJ59" s="45" t="s">
        <v>27</v>
      </c>
      <c r="AK59" s="45">
        <v>44705</v>
      </c>
      <c r="AL59" s="45" t="s">
        <v>27</v>
      </c>
      <c r="AM59" s="45">
        <v>44979</v>
      </c>
      <c r="AN59" s="45" t="s">
        <v>27</v>
      </c>
      <c r="AO59" s="45"/>
      <c r="AP59" s="45" t="s">
        <v>27</v>
      </c>
      <c r="AQ59" s="45">
        <v>44984</v>
      </c>
      <c r="AR59" s="45" t="s">
        <v>27</v>
      </c>
      <c r="AS59" s="45"/>
      <c r="AT59" s="49">
        <v>45019</v>
      </c>
      <c r="AU59" s="50">
        <v>45138</v>
      </c>
      <c r="AV59" s="51" t="s">
        <v>27</v>
      </c>
      <c r="AW59" s="51" t="s">
        <v>27</v>
      </c>
      <c r="AX59" s="73" t="s">
        <v>49</v>
      </c>
      <c r="AY59" s="52" t="s">
        <v>126</v>
      </c>
      <c r="AZ59" s="53">
        <v>16500</v>
      </c>
      <c r="BA59" s="52"/>
      <c r="BB59" s="81"/>
      <c r="BC59" s="52">
        <v>4731</v>
      </c>
      <c r="BD59" s="52" t="s">
        <v>123</v>
      </c>
      <c r="BE59" s="55" t="s">
        <v>123</v>
      </c>
      <c r="BF59" s="55" t="s">
        <v>123</v>
      </c>
      <c r="BG59" s="55" t="s">
        <v>27</v>
      </c>
      <c r="BH59" s="55" t="s">
        <v>123</v>
      </c>
      <c r="BI59" s="46" t="s">
        <v>123</v>
      </c>
      <c r="BJ59" s="48"/>
      <c r="BK59" s="58" t="s">
        <v>123</v>
      </c>
      <c r="BL59" s="59"/>
      <c r="BM59" s="58" t="s">
        <v>123</v>
      </c>
      <c r="BN59" s="59"/>
      <c r="BO59" s="74" t="s">
        <v>27</v>
      </c>
      <c r="BP59" s="75">
        <v>45140</v>
      </c>
      <c r="BQ59" s="74" t="s">
        <v>27</v>
      </c>
      <c r="BR59" s="75"/>
      <c r="BS59" s="60"/>
      <c r="BT59" s="38"/>
      <c r="BU59" s="61" t="s">
        <v>129</v>
      </c>
      <c r="BV59" s="61" t="s">
        <v>129</v>
      </c>
      <c r="BW59" s="61" t="s">
        <v>149</v>
      </c>
      <c r="BX59" s="61" t="s">
        <v>274</v>
      </c>
      <c r="BY59" s="62" t="s">
        <v>170</v>
      </c>
      <c r="BZ59" s="61"/>
      <c r="CA59" s="61" t="s">
        <v>248</v>
      </c>
      <c r="CB59" s="61" t="s">
        <v>170</v>
      </c>
      <c r="CC59" s="61">
        <v>45402</v>
      </c>
      <c r="CD59" s="61" t="s">
        <v>158</v>
      </c>
      <c r="CE59" s="61" t="s">
        <v>129</v>
      </c>
      <c r="CF59" s="61"/>
      <c r="CG59" s="61" t="s">
        <v>304</v>
      </c>
      <c r="CH59" s="63">
        <f>YEAR(BANCO10[[#This Row],[DATA INÍCIO]])</f>
        <v>2023</v>
      </c>
      <c r="CI59" s="63">
        <f>MONTH(BANCO10[[#This Row],[DATA INÍCIO]])</f>
        <v>4</v>
      </c>
      <c r="CJ59" s="64" t="str">
        <f t="shared" si="0"/>
        <v>ARQTEC REVESTIMENTOS METALICOS E SERVICOS EIRELI</v>
      </c>
      <c r="CK59" s="63"/>
      <c r="CL59" s="42" t="s">
        <v>318</v>
      </c>
      <c r="CM59" s="42" t="str">
        <f>IF(BANCO10[[#This Row],[SOLUÇÃO]]=CM$1,BANCO10[[#This Row],[STATUS DA ETAPA]],"")</f>
        <v/>
      </c>
      <c r="CN59" s="42" t="str">
        <f>IF(BANCO10[[#This Row],[SOLUÇÃO]]=CN$1,BANCO10[[#This Row],[STATUS DA ETAPA]],"")</f>
        <v/>
      </c>
      <c r="CO59" s="42" t="str">
        <f>IF(BANCO10[[#This Row],[SOLUÇÃO]]=CO$1,BANCO10[[#This Row],[STATUS DA ETAPA]],"")</f>
        <v/>
      </c>
      <c r="CP59" s="42" t="str">
        <f>IF(BANCO10[[#This Row],[SOLUÇÃO]]=CP$1,BANCO10[[#This Row],[STATUS DA ETAPA]],"")</f>
        <v/>
      </c>
      <c r="CQ59" s="42" t="str">
        <f>IF(BANCO10[[#This Row],[SOLUÇÃO]]=CQ$1,BANCO10[[#This Row],[STATUS DA ETAPA]],"")</f>
        <v/>
      </c>
      <c r="CR59" s="42" t="str">
        <f>IF(BANCO10[[#This Row],[SOLUÇÃO]]=CR$1,BANCO10[[#This Row],[STATUS DA ETAPA]],"")</f>
        <v>CONCLUÍDO</v>
      </c>
      <c r="CS59" s="42" t="str">
        <f>IF(BANCO10[[#This Row],[SOLUÇÃO]]=CS$1,BANCO10[[#This Row],[STATUS DA ETAPA]],"")</f>
        <v/>
      </c>
      <c r="CT59" s="42" t="str">
        <f>IF(BANCO10[[#This Row],[SOLUÇÃO]]=CT$1,BANCO10[[#This Row],[STATUS DA ETAPA]],"")</f>
        <v/>
      </c>
      <c r="CU59" s="42" t="str">
        <f>IF(BANCO10[[#This Row],[SOLUÇÃO]]=CU$1,BANCO10[[#This Row],[STATUS DA ETAPA]],"")</f>
        <v/>
      </c>
      <c r="CV59" s="42" t="str">
        <f>IF(BANCO10[[#This Row],[SOLUÇÃO]]=CV$1,BANCO10[[#This Row],[STATUS DA ETAPA]],"")</f>
        <v/>
      </c>
      <c r="CW59" s="42" t="str">
        <f>IF(BANCO10[[#This Row],[SOLUÇÃO]]=CW$1,BANCO10[[#This Row],[STATUS DA ETAPA]],"")</f>
        <v/>
      </c>
      <c r="CX59" s="42" t="str">
        <f>IF(BANCO10[[#This Row],[SOLUÇÃO]]=CX$1,BANCO10[[#This Row],[STATUS DA ETAPA]],"")</f>
        <v/>
      </c>
      <c r="CY59" s="42" t="str">
        <f>IF(BANCO10[[#This Row],[SOLUÇÃO]]=CY$1,BANCO10[[#This Row],[STATUS DA ETAPA]],"")</f>
        <v/>
      </c>
      <c r="CZ59" s="42" t="str">
        <f>IF(BANCO10[[#This Row],[SOLUÇÃO]]=CZ$1,BANCO10[[#This Row],[STATUS DA ETAPA]],"")</f>
        <v/>
      </c>
      <c r="DA59" s="42" t="str">
        <f>IF(BANCO10[[#This Row],[SOLUÇÃO]]=DA$1,BANCO10[[#This Row],[STATUS DA ETAPA]],"")</f>
        <v/>
      </c>
      <c r="DB59" s="42" t="str">
        <f>IF(BANCO10[[#This Row],[SOLUÇÃO]]=DB$1,BANCO10[[#This Row],[STATUS DA ETAPA]],"")</f>
        <v/>
      </c>
      <c r="DC59" s="42" t="str">
        <f>IF(BANCO10[[#This Row],[SOLUÇÃO]]=DC$1,BANCO10[[#This Row],[STATUS DA ETAPA]],"")</f>
        <v/>
      </c>
      <c r="DD59" s="42" t="str">
        <f>IF(BANCO10[[#This Row],[SOLUÇÃO]]=DD$1,BANCO10[[#This Row],[STATUS DA ETAPA]],"")</f>
        <v/>
      </c>
      <c r="DE59" s="42" t="str">
        <f>IF(BANCO10[[#This Row],[SOLUÇÃO]]=DE$1,BANCO10[[#This Row],[STATUS DA ETAPA]],"")</f>
        <v/>
      </c>
      <c r="DF59" s="42" t="str">
        <f>IF(BANCO10[[#This Row],[SOLUÇÃO]]=DF$1,BANCO10[[#This Row],[STATUS DA ETAPA]],"")</f>
        <v/>
      </c>
      <c r="DG59" s="42" t="str">
        <f>IF(BANCO10[[#This Row],[SOLUÇÃO]]=DG$1,BANCO10[[#This Row],[STATUS DA ETAPA]],"")</f>
        <v/>
      </c>
      <c r="DH59" s="42" t="str">
        <f>IF(BANCO10[[#This Row],[SOLUÇÃO]]=DH$1,BANCO10[[#This Row],[STATUS DA ETAPA]],"")</f>
        <v/>
      </c>
      <c r="DI59" s="42" t="str">
        <f>IF(BANCO10[[#This Row],[SOLUÇÃO]]=DI$1,BANCO10[[#This Row],[STATUS DA ETAPA]],"")</f>
        <v/>
      </c>
      <c r="DJ59" s="42" t="str">
        <f>IF(BANCO10[[#This Row],[SOLUÇÃO]]=DJ$1,BANCO10[[#This Row],[STATUS DA ETAPA]],"")</f>
        <v/>
      </c>
      <c r="DK59" s="42" t="str">
        <f>IF(BANCO10[[#This Row],[SOLUÇÃO]]=DK$1,BANCO10[[#This Row],[STATUS DA ETAPA]],"")</f>
        <v/>
      </c>
      <c r="DL59" s="42" t="str">
        <f>IF(BANCO10[[#This Row],[SOLUÇÃO]]=DL$1,BANCO10[[#This Row],[STATUS DA ETAPA]],"")</f>
        <v/>
      </c>
      <c r="DM59" s="42" t="str">
        <f>IF(BANCO10[[#This Row],[SOLUÇÃO]]=DM$1,BANCO10[[#This Row],[STATUS DA ETAPA]],"")</f>
        <v/>
      </c>
      <c r="DN59" s="63" t="e">
        <f>VLOOKUP(CL61,'[1]SAP TEC'!AC:AD,2,0)</f>
        <v>#N/A</v>
      </c>
    </row>
    <row r="60" spans="1:118" s="65" customFormat="1" ht="12" x14ac:dyDescent="0.25">
      <c r="A60" s="38" t="s">
        <v>118</v>
      </c>
      <c r="B60" s="39" t="s">
        <v>119</v>
      </c>
      <c r="C60" s="40" t="str">
        <f>IFERROR(VLOOKUP(BANCO10[[#This Row],[EMPRESA]],[1]!DADOS[#Data],2,FALSE),"")</f>
        <v>64.177.785/0001-55</v>
      </c>
      <c r="D60" s="42" t="s">
        <v>319</v>
      </c>
      <c r="E60" s="42" t="str">
        <f>IFERROR(VLOOKUP(BANCO10[[#This Row],[EMPRESA]],[1]!DADOS[#Data],5,FALSE),"")</f>
        <v>ME</v>
      </c>
      <c r="F60" s="40" t="str">
        <f>IFERROR(IF(VLOOKUP(BANCO10[[#This Row],[EMPRESA]],[1]!DADOS[#Data],6,0)="","",(VLOOKUP(BANCO10[[#This Row],[EMPRESA]],[1]!DADOS[#Data],6,0))),"")</f>
        <v>CAPITAL LESTE 1</v>
      </c>
      <c r="G60" s="40"/>
      <c r="H60" s="43" t="s">
        <v>121</v>
      </c>
      <c r="I60" s="43" t="s">
        <v>145</v>
      </c>
      <c r="J60" s="43" t="s">
        <v>146</v>
      </c>
      <c r="K60" s="42" t="s">
        <v>320</v>
      </c>
      <c r="L60" s="44" t="s">
        <v>123</v>
      </c>
      <c r="M60" s="44">
        <v>103</v>
      </c>
      <c r="N60" s="44" t="s">
        <v>123</v>
      </c>
      <c r="O60" s="42" t="s">
        <v>90</v>
      </c>
      <c r="P60" s="42">
        <v>4</v>
      </c>
      <c r="Q60" s="42" t="s">
        <v>236</v>
      </c>
      <c r="R60" s="45" t="s">
        <v>123</v>
      </c>
      <c r="S60" s="45"/>
      <c r="T60" s="45" t="s">
        <v>123</v>
      </c>
      <c r="U60" s="45"/>
      <c r="V60" s="45" t="s">
        <v>123</v>
      </c>
      <c r="W60" s="45"/>
      <c r="X60" s="45" t="s">
        <v>123</v>
      </c>
      <c r="Y60" s="45"/>
      <c r="Z60" s="46" t="s">
        <v>123</v>
      </c>
      <c r="AA60" s="47"/>
      <c r="AB60" s="46" t="s">
        <v>123</v>
      </c>
      <c r="AC60" s="48"/>
      <c r="AD60" s="46" t="s">
        <v>123</v>
      </c>
      <c r="AE60" s="48"/>
      <c r="AF60" s="45" t="s">
        <v>27</v>
      </c>
      <c r="AG60" s="45">
        <v>45635</v>
      </c>
      <c r="AH60" s="45" t="s">
        <v>126</v>
      </c>
      <c r="AI60" s="45"/>
      <c r="AJ60" s="45" t="s">
        <v>123</v>
      </c>
      <c r="AK60" s="45"/>
      <c r="AL60" s="45" t="s">
        <v>123</v>
      </c>
      <c r="AM60" s="45"/>
      <c r="AN60" s="45" t="s">
        <v>123</v>
      </c>
      <c r="AO60" s="45"/>
      <c r="AP60" s="45" t="s">
        <v>123</v>
      </c>
      <c r="AQ60" s="45"/>
      <c r="AR60" s="45" t="s">
        <v>123</v>
      </c>
      <c r="AS60" s="45"/>
      <c r="AT60" s="49">
        <v>45306</v>
      </c>
      <c r="AU60" s="50">
        <v>45306</v>
      </c>
      <c r="AV60" s="51" t="s">
        <v>123</v>
      </c>
      <c r="AW60" s="51" t="s">
        <v>123</v>
      </c>
      <c r="AX60" s="73" t="s">
        <v>49</v>
      </c>
      <c r="AY60" s="52" t="s">
        <v>123</v>
      </c>
      <c r="AZ60" s="53">
        <v>0</v>
      </c>
      <c r="BA60" s="52" t="s">
        <v>123</v>
      </c>
      <c r="BB60" s="81" t="s">
        <v>123</v>
      </c>
      <c r="BC60" s="52" t="s">
        <v>123</v>
      </c>
      <c r="BD60" s="52" t="s">
        <v>123</v>
      </c>
      <c r="BE60" s="55" t="s">
        <v>123</v>
      </c>
      <c r="BF60" s="55" t="s">
        <v>123</v>
      </c>
      <c r="BG60" s="55" t="s">
        <v>123</v>
      </c>
      <c r="BH60" s="55" t="s">
        <v>123</v>
      </c>
      <c r="BI60" s="100" t="s">
        <v>123</v>
      </c>
      <c r="BJ60" s="47"/>
      <c r="BK60" s="58" t="s">
        <v>123</v>
      </c>
      <c r="BL60" s="59"/>
      <c r="BM60" s="58" t="s">
        <v>123</v>
      </c>
      <c r="BN60" s="59"/>
      <c r="BO60" s="74" t="s">
        <v>123</v>
      </c>
      <c r="BP60" s="75"/>
      <c r="BQ60" s="74" t="s">
        <v>123</v>
      </c>
      <c r="BR60" s="75"/>
      <c r="BS60" s="60" t="s">
        <v>321</v>
      </c>
      <c r="BT60" s="38" t="s">
        <v>322</v>
      </c>
      <c r="BU60" s="61" t="s">
        <v>170</v>
      </c>
      <c r="BV60" s="61" t="s">
        <v>170</v>
      </c>
      <c r="BW60" s="61" t="s">
        <v>171</v>
      </c>
      <c r="BX60" s="61" t="s">
        <v>129</v>
      </c>
      <c r="BY60" s="62" t="s">
        <v>274</v>
      </c>
      <c r="BZ60" s="61"/>
      <c r="CA60" s="61" t="s">
        <v>129</v>
      </c>
      <c r="CB60" s="61" t="s">
        <v>129</v>
      </c>
      <c r="CC60" s="61" t="s">
        <v>129</v>
      </c>
      <c r="CD60" s="61" t="s">
        <v>129</v>
      </c>
      <c r="CE60" s="61" t="s">
        <v>129</v>
      </c>
      <c r="CF60" s="61" t="s">
        <v>129</v>
      </c>
      <c r="CG60" s="61" t="s">
        <v>129</v>
      </c>
      <c r="CH60" s="63">
        <f>YEAR(BANCO10[[#This Row],[DATA INÍCIO]])</f>
        <v>2024</v>
      </c>
      <c r="CI60" s="63">
        <f>MONTH(BANCO10[[#This Row],[DATA INÍCIO]])</f>
        <v>1</v>
      </c>
      <c r="CJ60" s="64" t="str">
        <f t="shared" si="0"/>
        <v>ARTE MOBILE IND.COMERCIO E DECORACOES DE MOVEIS LTDA64.177.785/0001-55</v>
      </c>
      <c r="CK60" s="63"/>
      <c r="CL60" s="42" t="s">
        <v>320</v>
      </c>
      <c r="CM60" s="42" t="str">
        <f>IF(BANCO10[[#This Row],[SOLUÇÃO]]=CM$1,BANCO10[[#This Row],[STATUS DA ETAPA]],"")</f>
        <v>CONCLUÍDO</v>
      </c>
      <c r="CN60" s="42" t="str">
        <f>IF(BANCO10[[#This Row],[SOLUÇÃO]]=CN$1,BANCO10[[#This Row],[STATUS DA ETAPA]],"")</f>
        <v/>
      </c>
      <c r="CO60" s="42" t="str">
        <f>IF(BANCO10[[#This Row],[SOLUÇÃO]]=CO$1,BANCO10[[#This Row],[STATUS DA ETAPA]],"")</f>
        <v/>
      </c>
      <c r="CP60" s="42" t="str">
        <f>IF(BANCO10[[#This Row],[SOLUÇÃO]]=CP$1,BANCO10[[#This Row],[STATUS DA ETAPA]],"")</f>
        <v/>
      </c>
      <c r="CQ60" s="42" t="str">
        <f>IF(BANCO10[[#This Row],[SOLUÇÃO]]=CQ$1,BANCO10[[#This Row],[STATUS DA ETAPA]],"")</f>
        <v/>
      </c>
      <c r="CR60" s="42" t="str">
        <f>IF(BANCO10[[#This Row],[SOLUÇÃO]]=CR$1,BANCO10[[#This Row],[STATUS DA ETAPA]],"")</f>
        <v/>
      </c>
      <c r="CS60" s="42" t="str">
        <f>IF(BANCO10[[#This Row],[SOLUÇÃO]]=CS$1,BANCO10[[#This Row],[STATUS DA ETAPA]],"")</f>
        <v/>
      </c>
      <c r="CT60" s="42" t="str">
        <f>IF(BANCO10[[#This Row],[SOLUÇÃO]]=CT$1,BANCO10[[#This Row],[STATUS DA ETAPA]],"")</f>
        <v/>
      </c>
      <c r="CU60" s="42" t="str">
        <f>IF(BANCO10[[#This Row],[SOLUÇÃO]]=CU$1,BANCO10[[#This Row],[STATUS DA ETAPA]],"")</f>
        <v/>
      </c>
      <c r="CV60" s="42" t="str">
        <f>IF(BANCO10[[#This Row],[SOLUÇÃO]]=CV$1,BANCO10[[#This Row],[STATUS DA ETAPA]],"")</f>
        <v/>
      </c>
      <c r="CW60" s="42" t="str">
        <f>IF(BANCO10[[#This Row],[SOLUÇÃO]]=CW$1,BANCO10[[#This Row],[STATUS DA ETAPA]],"")</f>
        <v/>
      </c>
      <c r="CX60" s="42" t="str">
        <f>IF(BANCO10[[#This Row],[SOLUÇÃO]]=CX$1,BANCO10[[#This Row],[STATUS DA ETAPA]],"")</f>
        <v/>
      </c>
      <c r="CY60" s="42" t="str">
        <f>IF(BANCO10[[#This Row],[SOLUÇÃO]]=CY$1,BANCO10[[#This Row],[STATUS DA ETAPA]],"")</f>
        <v/>
      </c>
      <c r="CZ60" s="42" t="str">
        <f>IF(BANCO10[[#This Row],[SOLUÇÃO]]=CZ$1,BANCO10[[#This Row],[STATUS DA ETAPA]],"")</f>
        <v/>
      </c>
      <c r="DA60" s="42" t="str">
        <f>IF(BANCO10[[#This Row],[SOLUÇÃO]]=DA$1,BANCO10[[#This Row],[STATUS DA ETAPA]],"")</f>
        <v/>
      </c>
      <c r="DB60" s="42" t="str">
        <f>IF(BANCO10[[#This Row],[SOLUÇÃO]]=DB$1,BANCO10[[#This Row],[STATUS DA ETAPA]],"")</f>
        <v/>
      </c>
      <c r="DC60" s="42" t="str">
        <f>IF(BANCO10[[#This Row],[SOLUÇÃO]]=DC$1,BANCO10[[#This Row],[STATUS DA ETAPA]],"")</f>
        <v/>
      </c>
      <c r="DD60" s="42" t="str">
        <f>IF(BANCO10[[#This Row],[SOLUÇÃO]]=DD$1,BANCO10[[#This Row],[STATUS DA ETAPA]],"")</f>
        <v/>
      </c>
      <c r="DE60" s="42" t="str">
        <f>IF(BANCO10[[#This Row],[SOLUÇÃO]]=DE$1,BANCO10[[#This Row],[STATUS DA ETAPA]],"")</f>
        <v/>
      </c>
      <c r="DF60" s="42" t="str">
        <f>IF(BANCO10[[#This Row],[SOLUÇÃO]]=DF$1,BANCO10[[#This Row],[STATUS DA ETAPA]],"")</f>
        <v/>
      </c>
      <c r="DG60" s="42" t="str">
        <f>IF(BANCO10[[#This Row],[SOLUÇÃO]]=DG$1,BANCO10[[#This Row],[STATUS DA ETAPA]],"")</f>
        <v/>
      </c>
      <c r="DH60" s="42" t="str">
        <f>IF(BANCO10[[#This Row],[SOLUÇÃO]]=DH$1,BANCO10[[#This Row],[STATUS DA ETAPA]],"")</f>
        <v/>
      </c>
      <c r="DI60" s="42" t="str">
        <f>IF(BANCO10[[#This Row],[SOLUÇÃO]]=DI$1,BANCO10[[#This Row],[STATUS DA ETAPA]],"")</f>
        <v/>
      </c>
      <c r="DJ60" s="42" t="str">
        <f>IF(BANCO10[[#This Row],[SOLUÇÃO]]=DJ$1,BANCO10[[#This Row],[STATUS DA ETAPA]],"")</f>
        <v/>
      </c>
      <c r="DK60" s="42" t="str">
        <f>IF(BANCO10[[#This Row],[SOLUÇÃO]]=DK$1,BANCO10[[#This Row],[STATUS DA ETAPA]],"")</f>
        <v/>
      </c>
      <c r="DL60" s="42" t="str">
        <f>IF(BANCO10[[#This Row],[SOLUÇÃO]]=DL$1,BANCO10[[#This Row],[STATUS DA ETAPA]],"")</f>
        <v/>
      </c>
      <c r="DM60" s="42" t="str">
        <f>IF(BANCO10[[#This Row],[SOLUÇÃO]]=DM$1,BANCO10[[#This Row],[STATUS DA ETAPA]],"")</f>
        <v/>
      </c>
      <c r="DN60" s="63" t="e">
        <f>VLOOKUP(CL62,'[1]SAP TEC'!AC:AD,2,0)</f>
        <v>#N/A</v>
      </c>
    </row>
    <row r="61" spans="1:118" s="65" customFormat="1" ht="12" x14ac:dyDescent="0.25">
      <c r="A61" s="38" t="s">
        <v>118</v>
      </c>
      <c r="B61" s="39" t="s">
        <v>119</v>
      </c>
      <c r="C61" s="40" t="str">
        <f>IFERROR(VLOOKUP(BANCO10[[#This Row],[EMPRESA]],[1]!DADOS[#Data],2,FALSE),"")</f>
        <v>64.177.785/0001-55</v>
      </c>
      <c r="D61" s="42" t="s">
        <v>319</v>
      </c>
      <c r="E61" s="42" t="str">
        <f>IFERROR(VLOOKUP(BANCO10[[#This Row],[EMPRESA]],[1]!DADOS[#Data],5,FALSE),"")</f>
        <v>ME</v>
      </c>
      <c r="F61" s="40" t="str">
        <f>IFERROR(IF(VLOOKUP(BANCO10[[#This Row],[EMPRESA]],[1]!DADOS[#Data],6,0)="","",(VLOOKUP(BANCO10[[#This Row],[EMPRESA]],[1]!DADOS[#Data],6,0))),"")</f>
        <v>CAPITAL LESTE 1</v>
      </c>
      <c r="G61" s="40" t="str">
        <f>IFERROR(IF(VLOOKUP(BANCO10[[#This Row],[EMPRESA]],[1]!DADOS[#Data],4)="","",(VLOOKUP($D61,[1]!DADOS[#Data],4,0))),"")</f>
        <v/>
      </c>
      <c r="H61" s="43" t="s">
        <v>7</v>
      </c>
      <c r="I61" s="42" t="s">
        <v>267</v>
      </c>
      <c r="J61" s="44" t="s">
        <v>136</v>
      </c>
      <c r="K61" s="42" t="s">
        <v>136</v>
      </c>
      <c r="L61" s="44" t="s">
        <v>136</v>
      </c>
      <c r="M61" s="44">
        <v>103</v>
      </c>
      <c r="N61" s="44" t="s">
        <v>123</v>
      </c>
      <c r="O61" s="42" t="s">
        <v>95</v>
      </c>
      <c r="P61" s="42">
        <v>60</v>
      </c>
      <c r="Q61" s="42"/>
      <c r="R61" s="45" t="s">
        <v>123</v>
      </c>
      <c r="S61" s="45"/>
      <c r="T61" s="45" t="s">
        <v>123</v>
      </c>
      <c r="U61" s="45"/>
      <c r="V61" s="45" t="s">
        <v>123</v>
      </c>
      <c r="W61" s="45"/>
      <c r="X61" s="45" t="s">
        <v>123</v>
      </c>
      <c r="Y61" s="45"/>
      <c r="Z61" s="46" t="s">
        <v>123</v>
      </c>
      <c r="AA61" s="47"/>
      <c r="AB61" s="46" t="s">
        <v>123</v>
      </c>
      <c r="AC61" s="48"/>
      <c r="AD61" s="46" t="s">
        <v>123</v>
      </c>
      <c r="AE61" s="48"/>
      <c r="AF61" s="45" t="s">
        <v>27</v>
      </c>
      <c r="AG61" s="45">
        <v>45091</v>
      </c>
      <c r="AH61" s="45"/>
      <c r="AI61" s="45"/>
      <c r="AJ61" s="45"/>
      <c r="AK61" s="45"/>
      <c r="AL61" s="45"/>
      <c r="AM61" s="45"/>
      <c r="AN61" s="45"/>
      <c r="AO61" s="45"/>
      <c r="AP61" s="45"/>
      <c r="AQ61" s="45"/>
      <c r="AR61" s="45" t="s">
        <v>123</v>
      </c>
      <c r="AS61" s="45"/>
      <c r="AT61" s="49">
        <v>45963</v>
      </c>
      <c r="AU61" s="50">
        <v>45963</v>
      </c>
      <c r="AV61" s="66" t="s">
        <v>123</v>
      </c>
      <c r="AW61" s="66" t="s">
        <v>123</v>
      </c>
      <c r="AX61" s="73" t="s">
        <v>49</v>
      </c>
      <c r="AY61" s="52" t="s">
        <v>126</v>
      </c>
      <c r="AZ61" s="53">
        <v>0</v>
      </c>
      <c r="BA61" s="52"/>
      <c r="BB61" s="81" t="s">
        <v>136</v>
      </c>
      <c r="BC61" s="52" t="s">
        <v>136</v>
      </c>
      <c r="BD61" s="52" t="s">
        <v>136</v>
      </c>
      <c r="BE61" s="55" t="s">
        <v>123</v>
      </c>
      <c r="BF61" s="55" t="s">
        <v>123</v>
      </c>
      <c r="BG61" s="55"/>
      <c r="BH61" s="55" t="s">
        <v>123</v>
      </c>
      <c r="BI61" s="46" t="s">
        <v>123</v>
      </c>
      <c r="BJ61" s="47"/>
      <c r="BK61" s="58"/>
      <c r="BL61" s="59"/>
      <c r="BM61" s="58"/>
      <c r="BN61" s="59"/>
      <c r="BO61" s="74" t="s">
        <v>126</v>
      </c>
      <c r="BP61" s="77"/>
      <c r="BQ61" s="78" t="s">
        <v>126</v>
      </c>
      <c r="BR61" s="79"/>
      <c r="BS61" s="60"/>
      <c r="BT61" s="38" t="s">
        <v>322</v>
      </c>
      <c r="BU61" s="61" t="s">
        <v>170</v>
      </c>
      <c r="BV61" s="61" t="s">
        <v>170</v>
      </c>
      <c r="BW61" s="61" t="s">
        <v>171</v>
      </c>
      <c r="BX61" s="61" t="s">
        <v>129</v>
      </c>
      <c r="BY61" s="62" t="s">
        <v>274</v>
      </c>
      <c r="BZ61" s="61"/>
      <c r="CA61" s="61" t="s">
        <v>129</v>
      </c>
      <c r="CB61" s="61" t="s">
        <v>129</v>
      </c>
      <c r="CC61" s="61">
        <v>45402</v>
      </c>
      <c r="CD61" s="61"/>
      <c r="CE61" s="61" t="s">
        <v>129</v>
      </c>
      <c r="CF61" s="61"/>
      <c r="CG61" s="61" t="s">
        <v>323</v>
      </c>
      <c r="CH61" s="63">
        <f>YEAR(BANCO10[[#This Row],[DATA INÍCIO]])</f>
        <v>2025</v>
      </c>
      <c r="CI61" s="63">
        <f>MONTH(BANCO10[[#This Row],[DATA INÍCIO]])</f>
        <v>11</v>
      </c>
      <c r="CJ61" s="64" t="str">
        <f t="shared" si="0"/>
        <v>ARTE MOBILE IND.COMERCIO E DECORACOES DE MOVEIS LTDA64.177.785/0001-55</v>
      </c>
      <c r="CK61" s="63"/>
      <c r="CL61" s="42" t="s">
        <v>136</v>
      </c>
      <c r="CM61" s="42" t="str">
        <f>IF(BANCO10[[#This Row],[SOLUÇÃO]]=CM$1,BANCO10[[#This Row],[STATUS DA ETAPA]],"")</f>
        <v/>
      </c>
      <c r="CN61" s="42" t="str">
        <f>IF(BANCO10[[#This Row],[SOLUÇÃO]]=CN$1,BANCO10[[#This Row],[STATUS DA ETAPA]],"")</f>
        <v/>
      </c>
      <c r="CO61" s="42" t="str">
        <f>IF(BANCO10[[#This Row],[SOLUÇÃO]]=CO$1,BANCO10[[#This Row],[STATUS DA ETAPA]],"")</f>
        <v/>
      </c>
      <c r="CP61" s="42" t="str">
        <f>IF(BANCO10[[#This Row],[SOLUÇÃO]]=CP$1,BANCO10[[#This Row],[STATUS DA ETAPA]],"")</f>
        <v/>
      </c>
      <c r="CQ61" s="42" t="str">
        <f>IF(BANCO10[[#This Row],[SOLUÇÃO]]=CQ$1,BANCO10[[#This Row],[STATUS DA ETAPA]],"")</f>
        <v/>
      </c>
      <c r="CR61" s="42" t="str">
        <f>IF(BANCO10[[#This Row],[SOLUÇÃO]]=CR$1,BANCO10[[#This Row],[STATUS DA ETAPA]],"")</f>
        <v>PROSPECÇÃO</v>
      </c>
      <c r="CS61" s="42" t="str">
        <f>IF(BANCO10[[#This Row],[SOLUÇÃO]]=CS$1,BANCO10[[#This Row],[STATUS DA ETAPA]],"")</f>
        <v/>
      </c>
      <c r="CT61" s="42" t="str">
        <f>IF(BANCO10[[#This Row],[SOLUÇÃO]]=CT$1,BANCO10[[#This Row],[STATUS DA ETAPA]],"")</f>
        <v/>
      </c>
      <c r="CU61" s="42" t="str">
        <f>IF(BANCO10[[#This Row],[SOLUÇÃO]]=CU$1,BANCO10[[#This Row],[STATUS DA ETAPA]],"")</f>
        <v/>
      </c>
      <c r="CV61" s="42" t="str">
        <f>IF(BANCO10[[#This Row],[SOLUÇÃO]]=CV$1,BANCO10[[#This Row],[STATUS DA ETAPA]],"")</f>
        <v/>
      </c>
      <c r="CW61" s="42" t="str">
        <f>IF(BANCO10[[#This Row],[SOLUÇÃO]]=CW$1,BANCO10[[#This Row],[STATUS DA ETAPA]],"")</f>
        <v/>
      </c>
      <c r="CX61" s="42" t="str">
        <f>IF(BANCO10[[#This Row],[SOLUÇÃO]]=CX$1,BANCO10[[#This Row],[STATUS DA ETAPA]],"")</f>
        <v/>
      </c>
      <c r="CY61" s="42" t="str">
        <f>IF(BANCO10[[#This Row],[SOLUÇÃO]]=CY$1,BANCO10[[#This Row],[STATUS DA ETAPA]],"")</f>
        <v/>
      </c>
      <c r="CZ61" s="42" t="str">
        <f>IF(BANCO10[[#This Row],[SOLUÇÃO]]=CZ$1,BANCO10[[#This Row],[STATUS DA ETAPA]],"")</f>
        <v/>
      </c>
      <c r="DA61" s="42" t="str">
        <f>IF(BANCO10[[#This Row],[SOLUÇÃO]]=DA$1,BANCO10[[#This Row],[STATUS DA ETAPA]],"")</f>
        <v/>
      </c>
      <c r="DB61" s="42" t="str">
        <f>IF(BANCO10[[#This Row],[SOLUÇÃO]]=DB$1,BANCO10[[#This Row],[STATUS DA ETAPA]],"")</f>
        <v/>
      </c>
      <c r="DC61" s="42" t="str">
        <f>IF(BANCO10[[#This Row],[SOLUÇÃO]]=DC$1,BANCO10[[#This Row],[STATUS DA ETAPA]],"")</f>
        <v/>
      </c>
      <c r="DD61" s="42" t="str">
        <f>IF(BANCO10[[#This Row],[SOLUÇÃO]]=DD$1,BANCO10[[#This Row],[STATUS DA ETAPA]],"")</f>
        <v/>
      </c>
      <c r="DE61" s="42" t="str">
        <f>IF(BANCO10[[#This Row],[SOLUÇÃO]]=DE$1,BANCO10[[#This Row],[STATUS DA ETAPA]],"")</f>
        <v/>
      </c>
      <c r="DF61" s="42" t="str">
        <f>IF(BANCO10[[#This Row],[SOLUÇÃO]]=DF$1,BANCO10[[#This Row],[STATUS DA ETAPA]],"")</f>
        <v/>
      </c>
      <c r="DG61" s="42" t="str">
        <f>IF(BANCO10[[#This Row],[SOLUÇÃO]]=DG$1,BANCO10[[#This Row],[STATUS DA ETAPA]],"")</f>
        <v/>
      </c>
      <c r="DH61" s="42" t="str">
        <f>IF(BANCO10[[#This Row],[SOLUÇÃO]]=DH$1,BANCO10[[#This Row],[STATUS DA ETAPA]],"")</f>
        <v/>
      </c>
      <c r="DI61" s="42" t="str">
        <f>IF(BANCO10[[#This Row],[SOLUÇÃO]]=DI$1,BANCO10[[#This Row],[STATUS DA ETAPA]],"")</f>
        <v/>
      </c>
      <c r="DJ61" s="42" t="str">
        <f>IF(BANCO10[[#This Row],[SOLUÇÃO]]=DJ$1,BANCO10[[#This Row],[STATUS DA ETAPA]],"")</f>
        <v/>
      </c>
      <c r="DK61" s="42" t="str">
        <f>IF(BANCO10[[#This Row],[SOLUÇÃO]]=DK$1,BANCO10[[#This Row],[STATUS DA ETAPA]],"")</f>
        <v/>
      </c>
      <c r="DL61" s="42" t="str">
        <f>IF(BANCO10[[#This Row],[SOLUÇÃO]]=DL$1,BANCO10[[#This Row],[STATUS DA ETAPA]],"")</f>
        <v/>
      </c>
      <c r="DM61" s="42" t="str">
        <f>IF(BANCO10[[#This Row],[SOLUÇÃO]]=DM$1,BANCO10[[#This Row],[STATUS DA ETAPA]],"")</f>
        <v/>
      </c>
      <c r="DN61" s="63" t="e">
        <f>VLOOKUP(CL63,'[1]SAP TEC'!AC:AD,2,0)</f>
        <v>#N/A</v>
      </c>
    </row>
    <row r="62" spans="1:118" s="65" customFormat="1" ht="12" x14ac:dyDescent="0.25">
      <c r="A62" s="38" t="s">
        <v>118</v>
      </c>
      <c r="B62" s="39" t="s">
        <v>119</v>
      </c>
      <c r="C62" s="40" t="str">
        <f>IFERROR(VLOOKUP(BANCO10[[#This Row],[EMPRESA]],[1]!DADOS[#Data],2,FALSE),"")</f>
        <v>68.928.498/0001-90</v>
      </c>
      <c r="D62" s="42" t="s">
        <v>324</v>
      </c>
      <c r="E62" s="42" t="str">
        <f>IFERROR(VLOOKUP(BANCO10[[#This Row],[EMPRESA]],[1]!DADOS[#Data],5,FALSE),"")</f>
        <v>EPP</v>
      </c>
      <c r="F62" s="40" t="str">
        <f>IFERROR(IF(VLOOKUP(BANCO10[[#This Row],[EMPRESA]],[1]!DADOS[#Data],6,0)="","",(VLOOKUP(BANCO10[[#This Row],[EMPRESA]],[1]!DADOS[#Data],6,0))),"")</f>
        <v>CAPITAL CENTRO</v>
      </c>
      <c r="G62" s="40" t="s">
        <v>325</v>
      </c>
      <c r="H62" s="43" t="s">
        <v>154</v>
      </c>
      <c r="I62" s="43" t="s">
        <v>145</v>
      </c>
      <c r="J62" s="38" t="s">
        <v>123</v>
      </c>
      <c r="K62" s="44" t="s">
        <v>326</v>
      </c>
      <c r="L62" s="44" t="s">
        <v>327</v>
      </c>
      <c r="M62" s="44" t="s">
        <v>137</v>
      </c>
      <c r="N62" s="44" t="s">
        <v>328</v>
      </c>
      <c r="O62" s="42" t="s">
        <v>109</v>
      </c>
      <c r="P62" s="42">
        <v>140</v>
      </c>
      <c r="Q62" s="39" t="s">
        <v>329</v>
      </c>
      <c r="R62" s="45" t="s">
        <v>123</v>
      </c>
      <c r="S62" s="45"/>
      <c r="T62" s="45" t="s">
        <v>123</v>
      </c>
      <c r="U62" s="45"/>
      <c r="V62" s="45" t="s">
        <v>123</v>
      </c>
      <c r="W62" s="45"/>
      <c r="X62" s="45" t="s">
        <v>123</v>
      </c>
      <c r="Y62" s="45"/>
      <c r="Z62" s="46" t="s">
        <v>123</v>
      </c>
      <c r="AA62" s="47"/>
      <c r="AB62" s="46" t="s">
        <v>123</v>
      </c>
      <c r="AC62" s="48"/>
      <c r="AD62" s="46" t="s">
        <v>123</v>
      </c>
      <c r="AE62" s="48"/>
      <c r="AF62" s="45" t="s">
        <v>123</v>
      </c>
      <c r="AG62" s="45"/>
      <c r="AH62" s="45" t="s">
        <v>123</v>
      </c>
      <c r="AI62" s="45"/>
      <c r="AJ62" s="45" t="s">
        <v>123</v>
      </c>
      <c r="AK62" s="45"/>
      <c r="AL62" s="45" t="s">
        <v>27</v>
      </c>
      <c r="AM62" s="45">
        <v>45825</v>
      </c>
      <c r="AN62" s="45" t="s">
        <v>27</v>
      </c>
      <c r="AO62" s="45"/>
      <c r="AP62" s="45" t="s">
        <v>27</v>
      </c>
      <c r="AQ62" s="45"/>
      <c r="AR62" s="45" t="s">
        <v>27</v>
      </c>
      <c r="AS62" s="45"/>
      <c r="AT62" s="49">
        <v>45840</v>
      </c>
      <c r="AU62" s="50">
        <v>45924</v>
      </c>
      <c r="AV62" s="105" t="s">
        <v>27</v>
      </c>
      <c r="AW62" s="105" t="s">
        <v>27</v>
      </c>
      <c r="AX62" s="73" t="s">
        <v>49</v>
      </c>
      <c r="AY62" s="52" t="s">
        <v>126</v>
      </c>
      <c r="AZ62" s="53">
        <v>0</v>
      </c>
      <c r="BA62" s="52" t="s">
        <v>153</v>
      </c>
      <c r="BB62" s="106" t="s">
        <v>330</v>
      </c>
      <c r="BC62" s="52">
        <v>0</v>
      </c>
      <c r="BD62" s="52">
        <v>0</v>
      </c>
      <c r="BE62" s="55" t="s">
        <v>123</v>
      </c>
      <c r="BF62" s="55" t="s">
        <v>123</v>
      </c>
      <c r="BG62" s="55" t="s">
        <v>27</v>
      </c>
      <c r="BH62" s="55" t="s">
        <v>123</v>
      </c>
      <c r="BI62" s="68" t="s">
        <v>123</v>
      </c>
      <c r="BJ62" s="48"/>
      <c r="BK62" s="78" t="s">
        <v>27</v>
      </c>
      <c r="BL62" s="107">
        <v>45923</v>
      </c>
      <c r="BM62" s="58" t="s">
        <v>126</v>
      </c>
      <c r="BN62" s="59"/>
      <c r="BO62" s="74" t="s">
        <v>126</v>
      </c>
      <c r="BP62" s="77"/>
      <c r="BQ62" s="78" t="s">
        <v>126</v>
      </c>
      <c r="BR62" s="79"/>
      <c r="BS62" s="108"/>
      <c r="BT62" s="38"/>
      <c r="BU62" s="61"/>
      <c r="BV62" s="61"/>
      <c r="BW62" s="61"/>
      <c r="BX62" s="61"/>
      <c r="BY62" s="61"/>
      <c r="BZ62" s="61"/>
      <c r="CA62" s="61"/>
      <c r="CB62" s="61"/>
      <c r="CC62" s="61"/>
      <c r="CD62" s="61"/>
      <c r="CE62" s="61"/>
      <c r="CF62" s="61"/>
      <c r="CG62" s="61"/>
      <c r="CH62" s="63">
        <f>YEAR(BANCO10[[#This Row],[DATA INÍCIO]])</f>
        <v>2025</v>
      </c>
      <c r="CI62" s="63">
        <f>MONTH(BANCO10[[#This Row],[DATA INÍCIO]])</f>
        <v>7</v>
      </c>
      <c r="CJ62" s="71" t="str">
        <f t="shared" si="0"/>
        <v>ATENUA SOM INDUSTRIA E COMERCIO LTDA68.928.498/0001-90</v>
      </c>
      <c r="CK62" s="63"/>
      <c r="CL62" s="63"/>
      <c r="CM62" s="42" t="str">
        <f>IF(BANCO10[[#This Row],[SOLUÇÃO]]=CM$1,BANCO10[[#This Row],[STATUS DA ETAPA]],"")</f>
        <v/>
      </c>
      <c r="CN62" s="42" t="str">
        <f>IF(BANCO10[[#This Row],[SOLUÇÃO]]=CN$1,BANCO10[[#This Row],[STATUS DA ETAPA]],"")</f>
        <v/>
      </c>
      <c r="CO62" s="42" t="str">
        <f>IF(BANCO10[[#This Row],[SOLUÇÃO]]=CO$1,BANCO10[[#This Row],[STATUS DA ETAPA]],"")</f>
        <v/>
      </c>
      <c r="CP62" s="42" t="str">
        <f>IF(BANCO10[[#This Row],[SOLUÇÃO]]=CP$1,BANCO10[[#This Row],[STATUS DA ETAPA]],"")</f>
        <v/>
      </c>
      <c r="CQ62" s="42" t="str">
        <f>IF(BANCO10[[#This Row],[SOLUÇÃO]]=CQ$1,BANCO10[[#This Row],[STATUS DA ETAPA]],"")</f>
        <v/>
      </c>
      <c r="CR62" s="42" t="str">
        <f>IF(BANCO10[[#This Row],[SOLUÇÃO]]=CR$1,BANCO10[[#This Row],[STATUS DA ETAPA]],"")</f>
        <v/>
      </c>
      <c r="CS62" s="42" t="str">
        <f>IF(BANCO10[[#This Row],[SOLUÇÃO]]=CS$1,BANCO10[[#This Row],[STATUS DA ETAPA]],"")</f>
        <v/>
      </c>
      <c r="CT62" s="42" t="str">
        <f>IF(BANCO10[[#This Row],[SOLUÇÃO]]=CT$1,BANCO10[[#This Row],[STATUS DA ETAPA]],"")</f>
        <v/>
      </c>
      <c r="CU62" s="42" t="str">
        <f>IF(BANCO10[[#This Row],[SOLUÇÃO]]=CU$1,BANCO10[[#This Row],[STATUS DA ETAPA]],"")</f>
        <v/>
      </c>
      <c r="CV62" s="42" t="str">
        <f>IF(BANCO10[[#This Row],[SOLUÇÃO]]=CV$1,BANCO10[[#This Row],[STATUS DA ETAPA]],"")</f>
        <v/>
      </c>
      <c r="CW62" s="42" t="str">
        <f>IF(BANCO10[[#This Row],[SOLUÇÃO]]=CW$1,BANCO10[[#This Row],[STATUS DA ETAPA]],"")</f>
        <v/>
      </c>
      <c r="CX62" s="42" t="str">
        <f>IF(BANCO10[[#This Row],[SOLUÇÃO]]=CX$1,BANCO10[[#This Row],[STATUS DA ETAPA]],"")</f>
        <v/>
      </c>
      <c r="CY62" s="42" t="str">
        <f>IF(BANCO10[[#This Row],[SOLUÇÃO]]=CY$1,BANCO10[[#This Row],[STATUS DA ETAPA]],"")</f>
        <v/>
      </c>
      <c r="CZ62" s="42" t="str">
        <f>IF(BANCO10[[#This Row],[SOLUÇÃO]]=CZ$1,BANCO10[[#This Row],[STATUS DA ETAPA]],"")</f>
        <v/>
      </c>
      <c r="DA62" s="42" t="str">
        <f>IF(BANCO10[[#This Row],[SOLUÇÃO]]=DA$1,BANCO10[[#This Row],[STATUS DA ETAPA]],"")</f>
        <v/>
      </c>
      <c r="DB62" s="42" t="str">
        <f>IF(BANCO10[[#This Row],[SOLUÇÃO]]=DB$1,BANCO10[[#This Row],[STATUS DA ETAPA]],"")</f>
        <v/>
      </c>
      <c r="DC62" s="42" t="str">
        <f>IF(BANCO10[[#This Row],[SOLUÇÃO]]=DC$1,BANCO10[[#This Row],[STATUS DA ETAPA]],"")</f>
        <v/>
      </c>
      <c r="DD62" s="42" t="str">
        <f>IF(BANCO10[[#This Row],[SOLUÇÃO]]=DD$1,BANCO10[[#This Row],[STATUS DA ETAPA]],"")</f>
        <v/>
      </c>
      <c r="DE62" s="42" t="str">
        <f>IF(BANCO10[[#This Row],[SOLUÇÃO]]=DE$1,BANCO10[[#This Row],[STATUS DA ETAPA]],"")</f>
        <v/>
      </c>
      <c r="DF62" s="42" t="str">
        <f>IF(BANCO10[[#This Row],[SOLUÇÃO]]=DF$1,BANCO10[[#This Row],[STATUS DA ETAPA]],"")</f>
        <v>CONCLUÍDO</v>
      </c>
      <c r="DG62" s="42" t="str">
        <f>IF(BANCO10[[#This Row],[SOLUÇÃO]]=DG$1,BANCO10[[#This Row],[STATUS DA ETAPA]],"")</f>
        <v/>
      </c>
      <c r="DH62" s="42" t="str">
        <f>IF(BANCO10[[#This Row],[SOLUÇÃO]]=DH$1,BANCO10[[#This Row],[STATUS DA ETAPA]],"")</f>
        <v/>
      </c>
      <c r="DI62" s="42" t="str">
        <f>IF(BANCO10[[#This Row],[SOLUÇÃO]]=DI$1,BANCO10[[#This Row],[STATUS DA ETAPA]],"")</f>
        <v/>
      </c>
      <c r="DJ62" s="42" t="str">
        <f>IF(BANCO10[[#This Row],[SOLUÇÃO]]=DJ$1,BANCO10[[#This Row],[STATUS DA ETAPA]],"")</f>
        <v/>
      </c>
      <c r="DK62" s="42" t="str">
        <f>IF(BANCO10[[#This Row],[SOLUÇÃO]]=DK$1,BANCO10[[#This Row],[STATUS DA ETAPA]],"")</f>
        <v/>
      </c>
      <c r="DL62" s="42" t="str">
        <f>IF(BANCO10[[#This Row],[SOLUÇÃO]]=DL$1,BANCO10[[#This Row],[STATUS DA ETAPA]],"")</f>
        <v/>
      </c>
      <c r="DM62" s="42" t="str">
        <f>IF(BANCO10[[#This Row],[SOLUÇÃO]]=DM$1,BANCO10[[#This Row],[STATUS DA ETAPA]],"")</f>
        <v/>
      </c>
      <c r="DN62" s="63" t="e">
        <f>VLOOKUP(CL64,'[1]SAP TEC'!AC:AD,2,0)</f>
        <v>#N/A</v>
      </c>
    </row>
    <row r="63" spans="1:118" s="65" customFormat="1" ht="12" x14ac:dyDescent="0.25">
      <c r="A63" s="38" t="s">
        <v>118</v>
      </c>
      <c r="B63" s="39" t="s">
        <v>131</v>
      </c>
      <c r="C63" s="40" t="str">
        <f>IFERROR(VLOOKUP(BANCO10[[#This Row],[EMPRESA]],[1]!DADOS[#Data],2,FALSE),"")</f>
        <v>03.792.945/0001-81  </v>
      </c>
      <c r="D63" s="40" t="s">
        <v>331</v>
      </c>
      <c r="E63" s="42" t="str">
        <f>IFERROR(VLOOKUP(BANCO10[[#This Row],[EMPRESA]],[1]!DADOS[#Data],5,FALSE),"")</f>
        <v>DEMAIS</v>
      </c>
      <c r="F63" s="109" t="str">
        <f>IFERROR(IF(VLOOKUP(BANCO10[[#This Row],[EMPRESA]],[1]!DADOS[#Data],6,0)="","",(VLOOKUP(BANCO10[[#This Row],[EMPRESA]],[1]!DADOS[#Data],6,0))),"")</f>
        <v>N/A</v>
      </c>
      <c r="G63" s="40"/>
      <c r="H63" s="43" t="s">
        <v>121</v>
      </c>
      <c r="I63" s="43" t="s">
        <v>145</v>
      </c>
      <c r="J63" s="43" t="s">
        <v>146</v>
      </c>
      <c r="K63" s="44" t="s">
        <v>332</v>
      </c>
      <c r="L63" s="44" t="s">
        <v>123</v>
      </c>
      <c r="M63" s="44" t="s">
        <v>137</v>
      </c>
      <c r="N63" s="44" t="s">
        <v>333</v>
      </c>
      <c r="O63" s="42" t="s">
        <v>90</v>
      </c>
      <c r="P63" s="42">
        <v>4</v>
      </c>
      <c r="Q63" s="39"/>
      <c r="R63" s="45" t="s">
        <v>123</v>
      </c>
      <c r="S63" s="45"/>
      <c r="T63" s="45" t="s">
        <v>123</v>
      </c>
      <c r="U63" s="45"/>
      <c r="V63" s="45" t="s">
        <v>123</v>
      </c>
      <c r="W63" s="45"/>
      <c r="X63" s="45" t="s">
        <v>123</v>
      </c>
      <c r="Y63" s="45"/>
      <c r="Z63" s="46" t="s">
        <v>123</v>
      </c>
      <c r="AA63" s="47"/>
      <c r="AB63" s="46" t="s">
        <v>123</v>
      </c>
      <c r="AC63" s="48"/>
      <c r="AD63" s="46" t="s">
        <v>123</v>
      </c>
      <c r="AE63" s="48"/>
      <c r="AF63" s="45" t="s">
        <v>123</v>
      </c>
      <c r="AG63" s="45"/>
      <c r="AH63" s="45" t="s">
        <v>123</v>
      </c>
      <c r="AI63" s="45"/>
      <c r="AJ63" s="45" t="s">
        <v>123</v>
      </c>
      <c r="AK63" s="45"/>
      <c r="AL63" s="45" t="s">
        <v>123</v>
      </c>
      <c r="AM63" s="45"/>
      <c r="AN63" s="45" t="s">
        <v>123</v>
      </c>
      <c r="AO63" s="45"/>
      <c r="AP63" s="45" t="s">
        <v>123</v>
      </c>
      <c r="AQ63" s="45"/>
      <c r="AR63" s="45" t="s">
        <v>123</v>
      </c>
      <c r="AS63" s="45"/>
      <c r="AT63" s="49">
        <v>45614</v>
      </c>
      <c r="AU63" s="99">
        <v>45614</v>
      </c>
      <c r="AV63" s="66" t="s">
        <v>123</v>
      </c>
      <c r="AW63" s="66" t="s">
        <v>123</v>
      </c>
      <c r="AX63" s="51" t="s">
        <v>49</v>
      </c>
      <c r="AY63" s="52" t="s">
        <v>123</v>
      </c>
      <c r="AZ63" s="53">
        <v>0</v>
      </c>
      <c r="BA63" s="52" t="s">
        <v>123</v>
      </c>
      <c r="BB63" s="81" t="s">
        <v>123</v>
      </c>
      <c r="BC63" s="52" t="s">
        <v>123</v>
      </c>
      <c r="BD63" s="52" t="s">
        <v>123</v>
      </c>
      <c r="BE63" s="55" t="s">
        <v>123</v>
      </c>
      <c r="BF63" s="55" t="s">
        <v>123</v>
      </c>
      <c r="BG63" s="55" t="s">
        <v>123</v>
      </c>
      <c r="BH63" s="55" t="s">
        <v>123</v>
      </c>
      <c r="BI63" s="101" t="s">
        <v>123</v>
      </c>
      <c r="BJ63" s="102"/>
      <c r="BK63" s="103"/>
      <c r="BL63" s="39"/>
      <c r="BM63" s="103"/>
      <c r="BN63" s="39"/>
      <c r="BO63" s="103" t="s">
        <v>123</v>
      </c>
      <c r="BP63" s="39"/>
      <c r="BQ63" s="103" t="s">
        <v>123</v>
      </c>
      <c r="BR63" s="42"/>
      <c r="BS63" s="69"/>
      <c r="BT63" s="110"/>
      <c r="BU63" s="61"/>
      <c r="BV63" s="61"/>
      <c r="BW63" s="61"/>
      <c r="BX63" s="61"/>
      <c r="BY63" s="61"/>
      <c r="BZ63" s="61"/>
      <c r="CA63" s="61"/>
      <c r="CB63" s="61"/>
      <c r="CC63" s="61"/>
      <c r="CD63" s="61"/>
      <c r="CE63" s="61"/>
      <c r="CF63" s="61"/>
      <c r="CG63" s="61"/>
      <c r="CH63" s="63">
        <f>YEAR(BANCO10[[#This Row],[DATA INÍCIO]])</f>
        <v>2024</v>
      </c>
      <c r="CI63" s="63">
        <f>MONTH(BANCO10[[#This Row],[DATA INÍCIO]])</f>
        <v>11</v>
      </c>
      <c r="CJ63" s="71" t="str">
        <f t="shared" si="0"/>
        <v>ATODOGAS INDUSTRIA, IMPORTACAO, EXPORTACAO, COMERCIO E SERVICOS LTDA03.792.945/0001-81  </v>
      </c>
      <c r="CK63" s="63"/>
      <c r="CL63" s="63"/>
      <c r="CM63" s="42" t="str">
        <f>IF(BANCO10[[#This Row],[SOLUÇÃO]]=CM$1,BANCO10[[#This Row],[STATUS DA ETAPA]],"")</f>
        <v>CONCLUÍDO</v>
      </c>
      <c r="CN63" s="42" t="str">
        <f>IF(BANCO10[[#This Row],[SOLUÇÃO]]=CN$1,BANCO10[[#This Row],[STATUS DA ETAPA]],"")</f>
        <v/>
      </c>
      <c r="CO63" s="42" t="str">
        <f>IF(BANCO10[[#This Row],[SOLUÇÃO]]=CO$1,BANCO10[[#This Row],[STATUS DA ETAPA]],"")</f>
        <v/>
      </c>
      <c r="CP63" s="42" t="str">
        <f>IF(BANCO10[[#This Row],[SOLUÇÃO]]=CP$1,BANCO10[[#This Row],[STATUS DA ETAPA]],"")</f>
        <v/>
      </c>
      <c r="CQ63" s="42" t="str">
        <f>IF(BANCO10[[#This Row],[SOLUÇÃO]]=CQ$1,BANCO10[[#This Row],[STATUS DA ETAPA]],"")</f>
        <v/>
      </c>
      <c r="CR63" s="42" t="str">
        <f>IF(BANCO10[[#This Row],[SOLUÇÃO]]=CR$1,BANCO10[[#This Row],[STATUS DA ETAPA]],"")</f>
        <v/>
      </c>
      <c r="CS63" s="42" t="str">
        <f>IF(BANCO10[[#This Row],[SOLUÇÃO]]=CS$1,BANCO10[[#This Row],[STATUS DA ETAPA]],"")</f>
        <v/>
      </c>
      <c r="CT63" s="42" t="str">
        <f>IF(BANCO10[[#This Row],[SOLUÇÃO]]=CT$1,BANCO10[[#This Row],[STATUS DA ETAPA]],"")</f>
        <v/>
      </c>
      <c r="CU63" s="42" t="str">
        <f>IF(BANCO10[[#This Row],[SOLUÇÃO]]=CU$1,BANCO10[[#This Row],[STATUS DA ETAPA]],"")</f>
        <v/>
      </c>
      <c r="CV63" s="42" t="str">
        <f>IF(BANCO10[[#This Row],[SOLUÇÃO]]=CV$1,BANCO10[[#This Row],[STATUS DA ETAPA]],"")</f>
        <v/>
      </c>
      <c r="CW63" s="42" t="str">
        <f>IF(BANCO10[[#This Row],[SOLUÇÃO]]=CW$1,BANCO10[[#This Row],[STATUS DA ETAPA]],"")</f>
        <v/>
      </c>
      <c r="CX63" s="42" t="str">
        <f>IF(BANCO10[[#This Row],[SOLUÇÃO]]=CX$1,BANCO10[[#This Row],[STATUS DA ETAPA]],"")</f>
        <v/>
      </c>
      <c r="CY63" s="42" t="str">
        <f>IF(BANCO10[[#This Row],[SOLUÇÃO]]=CY$1,BANCO10[[#This Row],[STATUS DA ETAPA]],"")</f>
        <v/>
      </c>
      <c r="CZ63" s="42" t="str">
        <f>IF(BANCO10[[#This Row],[SOLUÇÃO]]=CZ$1,BANCO10[[#This Row],[STATUS DA ETAPA]],"")</f>
        <v/>
      </c>
      <c r="DA63" s="42" t="str">
        <f>IF(BANCO10[[#This Row],[SOLUÇÃO]]=DA$1,BANCO10[[#This Row],[STATUS DA ETAPA]],"")</f>
        <v/>
      </c>
      <c r="DB63" s="42" t="str">
        <f>IF(BANCO10[[#This Row],[SOLUÇÃO]]=DB$1,BANCO10[[#This Row],[STATUS DA ETAPA]],"")</f>
        <v/>
      </c>
      <c r="DC63" s="42" t="str">
        <f>IF(BANCO10[[#This Row],[SOLUÇÃO]]=DC$1,BANCO10[[#This Row],[STATUS DA ETAPA]],"")</f>
        <v/>
      </c>
      <c r="DD63" s="42" t="str">
        <f>IF(BANCO10[[#This Row],[SOLUÇÃO]]=DD$1,BANCO10[[#This Row],[STATUS DA ETAPA]],"")</f>
        <v/>
      </c>
      <c r="DE63" s="42" t="str">
        <f>IF(BANCO10[[#This Row],[SOLUÇÃO]]=DE$1,BANCO10[[#This Row],[STATUS DA ETAPA]],"")</f>
        <v/>
      </c>
      <c r="DF63" s="42" t="str">
        <f>IF(BANCO10[[#This Row],[SOLUÇÃO]]=DF$1,BANCO10[[#This Row],[STATUS DA ETAPA]],"")</f>
        <v/>
      </c>
      <c r="DG63" s="42" t="str">
        <f>IF(BANCO10[[#This Row],[SOLUÇÃO]]=DG$1,BANCO10[[#This Row],[STATUS DA ETAPA]],"")</f>
        <v/>
      </c>
      <c r="DH63" s="42" t="str">
        <f>IF(BANCO10[[#This Row],[SOLUÇÃO]]=DH$1,BANCO10[[#This Row],[STATUS DA ETAPA]],"")</f>
        <v/>
      </c>
      <c r="DI63" s="42" t="str">
        <f>IF(BANCO10[[#This Row],[SOLUÇÃO]]=DI$1,BANCO10[[#This Row],[STATUS DA ETAPA]],"")</f>
        <v/>
      </c>
      <c r="DJ63" s="42" t="str">
        <f>IF(BANCO10[[#This Row],[SOLUÇÃO]]=DJ$1,BANCO10[[#This Row],[STATUS DA ETAPA]],"")</f>
        <v/>
      </c>
      <c r="DK63" s="42" t="str">
        <f>IF(BANCO10[[#This Row],[SOLUÇÃO]]=DK$1,BANCO10[[#This Row],[STATUS DA ETAPA]],"")</f>
        <v/>
      </c>
      <c r="DL63" s="42" t="str">
        <f>IF(BANCO10[[#This Row],[SOLUÇÃO]]=DL$1,BANCO10[[#This Row],[STATUS DA ETAPA]],"")</f>
        <v/>
      </c>
      <c r="DM63" s="42" t="str">
        <f>IF(BANCO10[[#This Row],[SOLUÇÃO]]=DM$1,BANCO10[[#This Row],[STATUS DA ETAPA]],"")</f>
        <v/>
      </c>
      <c r="DN63" s="63" t="e">
        <f>VLOOKUP(CL65,'[1]SAP TEC'!AC:AD,2,0)</f>
        <v>#N/A</v>
      </c>
    </row>
    <row r="64" spans="1:118" s="65" customFormat="1" ht="12" x14ac:dyDescent="0.25">
      <c r="A64" s="38" t="s">
        <v>118</v>
      </c>
      <c r="B64" s="39" t="s">
        <v>131</v>
      </c>
      <c r="C64" s="40" t="str">
        <f>IFERROR(VLOOKUP(BANCO10[[#This Row],[EMPRESA]],[1]!DADOS[#Data],2,FALSE),"")</f>
        <v>03.792.945/0001-81  </v>
      </c>
      <c r="D64" s="40" t="s">
        <v>331</v>
      </c>
      <c r="E64" s="42" t="str">
        <f>IFERROR(VLOOKUP(BANCO10[[#This Row],[EMPRESA]],[1]!DADOS[#Data],5,FALSE),"")</f>
        <v>DEMAIS</v>
      </c>
      <c r="F64" s="109" t="str">
        <f>IFERROR(IF(VLOOKUP(BANCO10[[#This Row],[EMPRESA]],[1]!DADOS[#Data],6,0)="","",(VLOOKUP(BANCO10[[#This Row],[EMPRESA]],[1]!DADOS[#Data],6,0))),"")</f>
        <v>N/A</v>
      </c>
      <c r="G64" s="40" t="str">
        <f>IFERROR(IF(VLOOKUP(BANCO10[[#This Row],[EMPRESA]],[1]!DADOS[#Data],4)="","",(VLOOKUP($D64,[1]!DADOS[#Data],4,0))),"")</f>
        <v/>
      </c>
      <c r="H64" s="43" t="s">
        <v>154</v>
      </c>
      <c r="I64" s="43" t="s">
        <v>145</v>
      </c>
      <c r="J64" s="44" t="s">
        <v>123</v>
      </c>
      <c r="K64" s="44" t="s">
        <v>334</v>
      </c>
      <c r="L64" s="44" t="s">
        <v>335</v>
      </c>
      <c r="M64" s="44" t="s">
        <v>137</v>
      </c>
      <c r="N64" s="44" t="s">
        <v>333</v>
      </c>
      <c r="O64" s="42" t="s">
        <v>336</v>
      </c>
      <c r="P64" s="42">
        <v>64</v>
      </c>
      <c r="Q64" s="42" t="s">
        <v>337</v>
      </c>
      <c r="R64" s="45" t="s">
        <v>123</v>
      </c>
      <c r="S64" s="45"/>
      <c r="T64" s="45" t="s">
        <v>123</v>
      </c>
      <c r="U64" s="45"/>
      <c r="V64" s="45" t="s">
        <v>123</v>
      </c>
      <c r="W64" s="45"/>
      <c r="X64" s="45" t="s">
        <v>123</v>
      </c>
      <c r="Y64" s="45"/>
      <c r="Z64" s="46" t="s">
        <v>123</v>
      </c>
      <c r="AA64" s="47"/>
      <c r="AB64" s="46" t="s">
        <v>123</v>
      </c>
      <c r="AC64" s="48"/>
      <c r="AD64" s="46" t="s">
        <v>123</v>
      </c>
      <c r="AE64" s="48"/>
      <c r="AF64" s="45" t="s">
        <v>123</v>
      </c>
      <c r="AG64" s="45"/>
      <c r="AH64" s="45" t="s">
        <v>27</v>
      </c>
      <c r="AI64" s="45">
        <v>45610</v>
      </c>
      <c r="AJ64" s="45" t="s">
        <v>27</v>
      </c>
      <c r="AK64" s="45">
        <v>45610</v>
      </c>
      <c r="AL64" s="45" t="s">
        <v>123</v>
      </c>
      <c r="AM64" s="45"/>
      <c r="AN64" s="45" t="s">
        <v>123</v>
      </c>
      <c r="AO64" s="45"/>
      <c r="AP64" s="45" t="s">
        <v>123</v>
      </c>
      <c r="AQ64" s="45"/>
      <c r="AR64" s="45" t="s">
        <v>123</v>
      </c>
      <c r="AS64" s="45"/>
      <c r="AT64" s="49">
        <v>45672</v>
      </c>
      <c r="AU64" s="50">
        <v>45761</v>
      </c>
      <c r="AV64" s="66" t="s">
        <v>27</v>
      </c>
      <c r="AW64" s="66" t="s">
        <v>27</v>
      </c>
      <c r="AX64" s="51" t="s">
        <v>49</v>
      </c>
      <c r="AY64" s="52" t="s">
        <v>126</v>
      </c>
      <c r="AZ64" s="53">
        <v>0</v>
      </c>
      <c r="BA64" s="52" t="s">
        <v>153</v>
      </c>
      <c r="BB64" s="81">
        <v>562881</v>
      </c>
      <c r="BC64" s="52" t="s">
        <v>123</v>
      </c>
      <c r="BD64" s="52" t="s">
        <v>123</v>
      </c>
      <c r="BE64" s="55" t="s">
        <v>123</v>
      </c>
      <c r="BF64" s="55" t="s">
        <v>123</v>
      </c>
      <c r="BG64" s="55" t="s">
        <v>123</v>
      </c>
      <c r="BH64" s="55" t="s">
        <v>123</v>
      </c>
      <c r="BI64" s="46" t="s">
        <v>27</v>
      </c>
      <c r="BJ64" s="47">
        <v>45814</v>
      </c>
      <c r="BK64" s="58" t="s">
        <v>123</v>
      </c>
      <c r="BL64" s="59"/>
      <c r="BM64" s="58" t="s">
        <v>123</v>
      </c>
      <c r="BN64" s="59"/>
      <c r="BO64" s="74" t="s">
        <v>27</v>
      </c>
      <c r="BP64" s="77">
        <v>45814</v>
      </c>
      <c r="BQ64" s="78" t="s">
        <v>126</v>
      </c>
      <c r="BR64" s="79"/>
      <c r="BS64" s="60" t="s">
        <v>338</v>
      </c>
      <c r="BT64" s="38" t="s">
        <v>131</v>
      </c>
      <c r="BU64" s="61"/>
      <c r="BV64" s="61"/>
      <c r="BW64" s="61"/>
      <c r="BX64" s="61"/>
      <c r="BY64" s="61"/>
      <c r="BZ64" s="61"/>
      <c r="CA64" s="61"/>
      <c r="CB64" s="61"/>
      <c r="CC64" s="61"/>
      <c r="CD64" s="61"/>
      <c r="CE64" s="61"/>
      <c r="CF64" s="61"/>
      <c r="CG64" s="61"/>
      <c r="CH64" s="63">
        <f>YEAR(BANCO10[[#This Row],[DATA INÍCIO]])</f>
        <v>2025</v>
      </c>
      <c r="CI64" s="63">
        <f>MONTH(BANCO10[[#This Row],[DATA INÍCIO]])</f>
        <v>1</v>
      </c>
      <c r="CJ64" s="71" t="str">
        <f t="shared" si="0"/>
        <v>ATODOGAS INDUSTRIA, IMPORTACAO, EXPORTACAO, COMERCIO E SERVICOS LTDA03.792.945/0001-81  </v>
      </c>
      <c r="CK64" s="63"/>
      <c r="CL64" s="63"/>
      <c r="CM64" s="42" t="str">
        <f>IF(BANCO10[[#This Row],[SOLUÇÃO]]=CM$1,BANCO10[[#This Row],[STATUS DA ETAPA]],"")</f>
        <v/>
      </c>
      <c r="CN64" s="42" t="str">
        <f>IF(BANCO10[[#This Row],[SOLUÇÃO]]=CN$1,BANCO10[[#This Row],[STATUS DA ETAPA]],"")</f>
        <v/>
      </c>
      <c r="CO64" s="42" t="str">
        <f>IF(BANCO10[[#This Row],[SOLUÇÃO]]=CO$1,BANCO10[[#This Row],[STATUS DA ETAPA]],"")</f>
        <v/>
      </c>
      <c r="CP64" s="42" t="str">
        <f>IF(BANCO10[[#This Row],[SOLUÇÃO]]=CP$1,BANCO10[[#This Row],[STATUS DA ETAPA]],"")</f>
        <v/>
      </c>
      <c r="CQ64" s="42" t="str">
        <f>IF(BANCO10[[#This Row],[SOLUÇÃO]]=CQ$1,BANCO10[[#This Row],[STATUS DA ETAPA]],"")</f>
        <v/>
      </c>
      <c r="CR64" s="42" t="str">
        <f>IF(BANCO10[[#This Row],[SOLUÇÃO]]=CR$1,BANCO10[[#This Row],[STATUS DA ETAPA]],"")</f>
        <v/>
      </c>
      <c r="CS64" s="42" t="str">
        <f>IF(BANCO10[[#This Row],[SOLUÇÃO]]=CS$1,BANCO10[[#This Row],[STATUS DA ETAPA]],"")</f>
        <v/>
      </c>
      <c r="CT64" s="42" t="str">
        <f>IF(BANCO10[[#This Row],[SOLUÇÃO]]=CT$1,BANCO10[[#This Row],[STATUS DA ETAPA]],"")</f>
        <v/>
      </c>
      <c r="CU64" s="42" t="str">
        <f>IF(BANCO10[[#This Row],[SOLUÇÃO]]=CU$1,BANCO10[[#This Row],[STATUS DA ETAPA]],"")</f>
        <v/>
      </c>
      <c r="CV64" s="42" t="str">
        <f>IF(BANCO10[[#This Row],[SOLUÇÃO]]=CV$1,BANCO10[[#This Row],[STATUS DA ETAPA]],"")</f>
        <v/>
      </c>
      <c r="CW64" s="42" t="str">
        <f>IF(BANCO10[[#This Row],[SOLUÇÃO]]=CW$1,BANCO10[[#This Row],[STATUS DA ETAPA]],"")</f>
        <v/>
      </c>
      <c r="CX64" s="42" t="str">
        <f>IF(BANCO10[[#This Row],[SOLUÇÃO]]=CX$1,BANCO10[[#This Row],[STATUS DA ETAPA]],"")</f>
        <v/>
      </c>
      <c r="CY64" s="42" t="str">
        <f>IF(BANCO10[[#This Row],[SOLUÇÃO]]=CY$1,BANCO10[[#This Row],[STATUS DA ETAPA]],"")</f>
        <v/>
      </c>
      <c r="CZ64" s="42" t="str">
        <f>IF(BANCO10[[#This Row],[SOLUÇÃO]]=CZ$1,BANCO10[[#This Row],[STATUS DA ETAPA]],"")</f>
        <v/>
      </c>
      <c r="DA64" s="42" t="str">
        <f>IF(BANCO10[[#This Row],[SOLUÇÃO]]=DA$1,BANCO10[[#This Row],[STATUS DA ETAPA]],"")</f>
        <v/>
      </c>
      <c r="DB64" s="42" t="str">
        <f>IF(BANCO10[[#This Row],[SOLUÇÃO]]=DB$1,BANCO10[[#This Row],[STATUS DA ETAPA]],"")</f>
        <v/>
      </c>
      <c r="DC64" s="42" t="str">
        <f>IF(BANCO10[[#This Row],[SOLUÇÃO]]=DC$1,BANCO10[[#This Row],[STATUS DA ETAPA]],"")</f>
        <v/>
      </c>
      <c r="DD64" s="42" t="str">
        <f>IF(BANCO10[[#This Row],[SOLUÇÃO]]=DD$1,BANCO10[[#This Row],[STATUS DA ETAPA]],"")</f>
        <v/>
      </c>
      <c r="DE64" s="42" t="str">
        <f>IF(BANCO10[[#This Row],[SOLUÇÃO]]=DE$1,BANCO10[[#This Row],[STATUS DA ETAPA]],"")</f>
        <v/>
      </c>
      <c r="DF64" s="42" t="str">
        <f>IF(BANCO10[[#This Row],[SOLUÇÃO]]=DF$1,BANCO10[[#This Row],[STATUS DA ETAPA]],"")</f>
        <v/>
      </c>
      <c r="DG64" s="42" t="str">
        <f>IF(BANCO10[[#This Row],[SOLUÇÃO]]=DG$1,BANCO10[[#This Row],[STATUS DA ETAPA]],"")</f>
        <v/>
      </c>
      <c r="DH64" s="42" t="str">
        <f>IF(BANCO10[[#This Row],[SOLUÇÃO]]=DH$1,BANCO10[[#This Row],[STATUS DA ETAPA]],"")</f>
        <v/>
      </c>
      <c r="DI64" s="42" t="str">
        <f>IF(BANCO10[[#This Row],[SOLUÇÃO]]=DI$1,BANCO10[[#This Row],[STATUS DA ETAPA]],"")</f>
        <v/>
      </c>
      <c r="DJ64" s="42" t="str">
        <f>IF(BANCO10[[#This Row],[SOLUÇÃO]]=DJ$1,BANCO10[[#This Row],[STATUS DA ETAPA]],"")</f>
        <v/>
      </c>
      <c r="DK64" s="42" t="str">
        <f>IF(BANCO10[[#This Row],[SOLUÇÃO]]=DK$1,BANCO10[[#This Row],[STATUS DA ETAPA]],"")</f>
        <v/>
      </c>
      <c r="DL64" s="42" t="str">
        <f>IF(BANCO10[[#This Row],[SOLUÇÃO]]=DL$1,BANCO10[[#This Row],[STATUS DA ETAPA]],"")</f>
        <v/>
      </c>
      <c r="DM64" s="42" t="str">
        <f>IF(BANCO10[[#This Row],[SOLUÇÃO]]=DM$1,BANCO10[[#This Row],[STATUS DA ETAPA]],"")</f>
        <v/>
      </c>
      <c r="DN64" s="63" t="e">
        <f>VLOOKUP(CL66,'[1]SAP TEC'!AC:AD,2,0)</f>
        <v>#N/A</v>
      </c>
    </row>
    <row r="65" spans="1:118" s="65" customFormat="1" ht="12" x14ac:dyDescent="0.25">
      <c r="A65" s="38" t="s">
        <v>118</v>
      </c>
      <c r="B65" s="39" t="s">
        <v>119</v>
      </c>
      <c r="C65" s="40" t="str">
        <f>IFERROR(VLOOKUP(BANCO10[[#This Row],[EMPRESA]],[1]!DADOS[#Data],2,FALSE),"")</f>
        <v>00.019.177/0001-30</v>
      </c>
      <c r="D65" s="42" t="s">
        <v>339</v>
      </c>
      <c r="E65" s="42" t="str">
        <f>IFERROR(VLOOKUP(BANCO10[[#This Row],[EMPRESA]],[1]!DADOS[#Data],5,FALSE),"")</f>
        <v>ME</v>
      </c>
      <c r="F65" s="40" t="str">
        <f>IFERROR(IF(VLOOKUP(BANCO10[[#This Row],[EMPRESA]],[1]!DADOS[#Data],6,0)="","",(VLOOKUP(BANCO10[[#This Row],[EMPRESA]],[1]!DADOS[#Data],6,0))),"")</f>
        <v>CAPITAL SUL</v>
      </c>
      <c r="G65" s="40" t="str">
        <f>IFERROR(IF(VLOOKUP(BANCO10[[#This Row],[EMPRESA]],[1]!DADOS[#Data],4)="","",(VLOOKUP($D65,[1]!DADOS[#Data],4,0))),"")</f>
        <v/>
      </c>
      <c r="H65" s="43" t="s">
        <v>7</v>
      </c>
      <c r="I65" s="43" t="s">
        <v>145</v>
      </c>
      <c r="J65" s="43" t="s">
        <v>123</v>
      </c>
      <c r="K65" s="42" t="s">
        <v>340</v>
      </c>
      <c r="L65" s="44" t="s">
        <v>123</v>
      </c>
      <c r="M65" s="44">
        <v>103</v>
      </c>
      <c r="N65" s="44" t="s">
        <v>341</v>
      </c>
      <c r="O65" s="42" t="s">
        <v>95</v>
      </c>
      <c r="P65" s="42">
        <v>60</v>
      </c>
      <c r="Q65" s="42" t="s">
        <v>216</v>
      </c>
      <c r="R65" s="45" t="s">
        <v>123</v>
      </c>
      <c r="S65" s="45"/>
      <c r="T65" s="45" t="s">
        <v>123</v>
      </c>
      <c r="U65" s="45"/>
      <c r="V65" s="45" t="s">
        <v>123</v>
      </c>
      <c r="W65" s="45"/>
      <c r="X65" s="45" t="s">
        <v>123</v>
      </c>
      <c r="Y65" s="45"/>
      <c r="Z65" s="46" t="s">
        <v>123</v>
      </c>
      <c r="AA65" s="47"/>
      <c r="AB65" s="46" t="s">
        <v>123</v>
      </c>
      <c r="AC65" s="48"/>
      <c r="AD65" s="46" t="s">
        <v>123</v>
      </c>
      <c r="AE65" s="48"/>
      <c r="AF65" s="45" t="s">
        <v>27</v>
      </c>
      <c r="AG65" s="45">
        <v>45310</v>
      </c>
      <c r="AH65" s="45"/>
      <c r="AI65" s="45"/>
      <c r="AJ65" s="45"/>
      <c r="AK65" s="45"/>
      <c r="AL65" s="45" t="s">
        <v>123</v>
      </c>
      <c r="AM65" s="45"/>
      <c r="AN65" s="45" t="s">
        <v>123</v>
      </c>
      <c r="AO65" s="45"/>
      <c r="AP65" s="45" t="s">
        <v>123</v>
      </c>
      <c r="AQ65" s="45"/>
      <c r="AR65" s="45" t="s">
        <v>123</v>
      </c>
      <c r="AS65" s="45"/>
      <c r="AT65" s="49">
        <v>45315</v>
      </c>
      <c r="AU65" s="50">
        <v>45371</v>
      </c>
      <c r="AV65" s="51" t="s">
        <v>27</v>
      </c>
      <c r="AW65" s="51" t="s">
        <v>27</v>
      </c>
      <c r="AX65" s="73" t="s">
        <v>49</v>
      </c>
      <c r="AY65" s="52" t="s">
        <v>27</v>
      </c>
      <c r="AZ65" s="53">
        <v>0</v>
      </c>
      <c r="BA65" s="52" t="s">
        <v>123</v>
      </c>
      <c r="BB65" s="81" t="s">
        <v>123</v>
      </c>
      <c r="BC65" s="52" t="s">
        <v>123</v>
      </c>
      <c r="BD65" s="52" t="s">
        <v>123</v>
      </c>
      <c r="BE65" s="55" t="s">
        <v>123</v>
      </c>
      <c r="BF65" s="55" t="s">
        <v>123</v>
      </c>
      <c r="BG65" s="55" t="s">
        <v>27</v>
      </c>
      <c r="BH65" s="55" t="s">
        <v>123</v>
      </c>
      <c r="BI65" s="46" t="s">
        <v>123</v>
      </c>
      <c r="BJ65" s="47"/>
      <c r="BK65" s="58" t="s">
        <v>123</v>
      </c>
      <c r="BL65" s="59"/>
      <c r="BM65" s="58" t="s">
        <v>123</v>
      </c>
      <c r="BN65" s="59"/>
      <c r="BO65" s="74" t="s">
        <v>27</v>
      </c>
      <c r="BP65" s="75">
        <v>45371</v>
      </c>
      <c r="BQ65" s="74" t="s">
        <v>27</v>
      </c>
      <c r="BR65" s="75">
        <v>45625</v>
      </c>
      <c r="BS65" s="60" t="s">
        <v>342</v>
      </c>
      <c r="BT65" s="38"/>
      <c r="BU65" s="61"/>
      <c r="BV65" s="61"/>
      <c r="BW65" s="61"/>
      <c r="BX65" s="61"/>
      <c r="BY65" s="62"/>
      <c r="BZ65" s="61"/>
      <c r="CA65" s="61" t="s">
        <v>170</v>
      </c>
      <c r="CB65" s="61" t="s">
        <v>170</v>
      </c>
      <c r="CC65" s="61" t="s">
        <v>170</v>
      </c>
      <c r="CD65" s="61" t="s">
        <v>170</v>
      </c>
      <c r="CE65" s="61" t="s">
        <v>170</v>
      </c>
      <c r="CF65" s="61" t="s">
        <v>170</v>
      </c>
      <c r="CG65" s="61" t="s">
        <v>170</v>
      </c>
      <c r="CH65" s="63">
        <f>YEAR(BANCO10[[#This Row],[DATA INÍCIO]])</f>
        <v>2024</v>
      </c>
      <c r="CI65" s="63">
        <f>MONTH(BANCO10[[#This Row],[DATA INÍCIO]])</f>
        <v>1</v>
      </c>
      <c r="CJ65" s="64" t="str">
        <f t="shared" si="0"/>
        <v>AUTO CAR BITTAR CENTRO AUTOMOTIVO LTDA00.019.177/0001-30</v>
      </c>
      <c r="CK65" s="63"/>
      <c r="CL65" s="42" t="s">
        <v>340</v>
      </c>
      <c r="CM65" s="42" t="str">
        <f>IF(BANCO10[[#This Row],[SOLUÇÃO]]=CM$1,BANCO10[[#This Row],[STATUS DA ETAPA]],"")</f>
        <v/>
      </c>
      <c r="CN65" s="42" t="str">
        <f>IF(BANCO10[[#This Row],[SOLUÇÃO]]=CN$1,BANCO10[[#This Row],[STATUS DA ETAPA]],"")</f>
        <v/>
      </c>
      <c r="CO65" s="42" t="str">
        <f>IF(BANCO10[[#This Row],[SOLUÇÃO]]=CO$1,BANCO10[[#This Row],[STATUS DA ETAPA]],"")</f>
        <v/>
      </c>
      <c r="CP65" s="42" t="str">
        <f>IF(BANCO10[[#This Row],[SOLUÇÃO]]=CP$1,BANCO10[[#This Row],[STATUS DA ETAPA]],"")</f>
        <v/>
      </c>
      <c r="CQ65" s="42" t="str">
        <f>IF(BANCO10[[#This Row],[SOLUÇÃO]]=CQ$1,BANCO10[[#This Row],[STATUS DA ETAPA]],"")</f>
        <v/>
      </c>
      <c r="CR65" s="42" t="str">
        <f>IF(BANCO10[[#This Row],[SOLUÇÃO]]=CR$1,BANCO10[[#This Row],[STATUS DA ETAPA]],"")</f>
        <v>CONCLUÍDO</v>
      </c>
      <c r="CS65" s="42" t="str">
        <f>IF(BANCO10[[#This Row],[SOLUÇÃO]]=CS$1,BANCO10[[#This Row],[STATUS DA ETAPA]],"")</f>
        <v/>
      </c>
      <c r="CT65" s="42" t="str">
        <f>IF(BANCO10[[#This Row],[SOLUÇÃO]]=CT$1,BANCO10[[#This Row],[STATUS DA ETAPA]],"")</f>
        <v/>
      </c>
      <c r="CU65" s="42" t="str">
        <f>IF(BANCO10[[#This Row],[SOLUÇÃO]]=CU$1,BANCO10[[#This Row],[STATUS DA ETAPA]],"")</f>
        <v/>
      </c>
      <c r="CV65" s="42" t="str">
        <f>IF(BANCO10[[#This Row],[SOLUÇÃO]]=CV$1,BANCO10[[#This Row],[STATUS DA ETAPA]],"")</f>
        <v/>
      </c>
      <c r="CW65" s="42" t="str">
        <f>IF(BANCO10[[#This Row],[SOLUÇÃO]]=CW$1,BANCO10[[#This Row],[STATUS DA ETAPA]],"")</f>
        <v/>
      </c>
      <c r="CX65" s="42" t="str">
        <f>IF(BANCO10[[#This Row],[SOLUÇÃO]]=CX$1,BANCO10[[#This Row],[STATUS DA ETAPA]],"")</f>
        <v/>
      </c>
      <c r="CY65" s="42" t="str">
        <f>IF(BANCO10[[#This Row],[SOLUÇÃO]]=CY$1,BANCO10[[#This Row],[STATUS DA ETAPA]],"")</f>
        <v/>
      </c>
      <c r="CZ65" s="42" t="str">
        <f>IF(BANCO10[[#This Row],[SOLUÇÃO]]=CZ$1,BANCO10[[#This Row],[STATUS DA ETAPA]],"")</f>
        <v/>
      </c>
      <c r="DA65" s="42" t="str">
        <f>IF(BANCO10[[#This Row],[SOLUÇÃO]]=DA$1,BANCO10[[#This Row],[STATUS DA ETAPA]],"")</f>
        <v/>
      </c>
      <c r="DB65" s="42" t="str">
        <f>IF(BANCO10[[#This Row],[SOLUÇÃO]]=DB$1,BANCO10[[#This Row],[STATUS DA ETAPA]],"")</f>
        <v/>
      </c>
      <c r="DC65" s="42" t="str">
        <f>IF(BANCO10[[#This Row],[SOLUÇÃO]]=DC$1,BANCO10[[#This Row],[STATUS DA ETAPA]],"")</f>
        <v/>
      </c>
      <c r="DD65" s="42" t="str">
        <f>IF(BANCO10[[#This Row],[SOLUÇÃO]]=DD$1,BANCO10[[#This Row],[STATUS DA ETAPA]],"")</f>
        <v/>
      </c>
      <c r="DE65" s="42" t="str">
        <f>IF(BANCO10[[#This Row],[SOLUÇÃO]]=DE$1,BANCO10[[#This Row],[STATUS DA ETAPA]],"")</f>
        <v/>
      </c>
      <c r="DF65" s="42" t="str">
        <f>IF(BANCO10[[#This Row],[SOLUÇÃO]]=DF$1,BANCO10[[#This Row],[STATUS DA ETAPA]],"")</f>
        <v/>
      </c>
      <c r="DG65" s="42" t="str">
        <f>IF(BANCO10[[#This Row],[SOLUÇÃO]]=DG$1,BANCO10[[#This Row],[STATUS DA ETAPA]],"")</f>
        <v/>
      </c>
      <c r="DH65" s="42" t="str">
        <f>IF(BANCO10[[#This Row],[SOLUÇÃO]]=DH$1,BANCO10[[#This Row],[STATUS DA ETAPA]],"")</f>
        <v/>
      </c>
      <c r="DI65" s="42" t="str">
        <f>IF(BANCO10[[#This Row],[SOLUÇÃO]]=DI$1,BANCO10[[#This Row],[STATUS DA ETAPA]],"")</f>
        <v/>
      </c>
      <c r="DJ65" s="42" t="str">
        <f>IF(BANCO10[[#This Row],[SOLUÇÃO]]=DJ$1,BANCO10[[#This Row],[STATUS DA ETAPA]],"")</f>
        <v/>
      </c>
      <c r="DK65" s="42" t="str">
        <f>IF(BANCO10[[#This Row],[SOLUÇÃO]]=DK$1,BANCO10[[#This Row],[STATUS DA ETAPA]],"")</f>
        <v/>
      </c>
      <c r="DL65" s="42" t="str">
        <f>IF(BANCO10[[#This Row],[SOLUÇÃO]]=DL$1,BANCO10[[#This Row],[STATUS DA ETAPA]],"")</f>
        <v/>
      </c>
      <c r="DM65" s="42" t="str">
        <f>IF(BANCO10[[#This Row],[SOLUÇÃO]]=DM$1,BANCO10[[#This Row],[STATUS DA ETAPA]],"")</f>
        <v/>
      </c>
      <c r="DN65" s="63" t="e">
        <f>VLOOKUP(CL67,'[1]SAP TEC'!AC:AD,2,0)</f>
        <v>#N/A</v>
      </c>
    </row>
    <row r="66" spans="1:118" s="65" customFormat="1" ht="12" x14ac:dyDescent="0.25">
      <c r="A66" s="38" t="s">
        <v>118</v>
      </c>
      <c r="B66" s="39" t="s">
        <v>119</v>
      </c>
      <c r="C66" s="40" t="str">
        <f>IFERROR(VLOOKUP(BANCO10[[#This Row],[EMPRESA]],[1]!DADOS[#Data],2,FALSE),"")</f>
        <v>29.449.657/0001-12</v>
      </c>
      <c r="D66" s="42" t="s">
        <v>343</v>
      </c>
      <c r="E66" s="42" t="str">
        <f>IFERROR(VLOOKUP(BANCO10[[#This Row],[EMPRESA]],[1]!DADOS[#Data],5,FALSE),"")</f>
        <v>EPP</v>
      </c>
      <c r="F66" s="40" t="str">
        <f>IFERROR(IF(VLOOKUP(BANCO10[[#This Row],[EMPRESA]],[1]!DADOS[#Data],6,0)="","",(VLOOKUP(BANCO10[[#This Row],[EMPRESA]],[1]!DADOS[#Data],6,0))),"")</f>
        <v>CAPITAL LESTE 1</v>
      </c>
      <c r="G66" s="40" t="str">
        <f>IFERROR(IF(VLOOKUP(BANCO10[[#This Row],[EMPRESA]],[1]!DADOS[#Data],4)="","",(VLOOKUP($D66,[1]!DADOS[#Data],4,0))),"")</f>
        <v/>
      </c>
      <c r="H66" s="43" t="s">
        <v>196</v>
      </c>
      <c r="I66" s="43" t="s">
        <v>122</v>
      </c>
      <c r="J66" s="43" t="s">
        <v>123</v>
      </c>
      <c r="K66" s="42" t="s">
        <v>123</v>
      </c>
      <c r="L66" s="42" t="s">
        <v>123</v>
      </c>
      <c r="M66" s="44" t="s">
        <v>137</v>
      </c>
      <c r="N66" s="44" t="s">
        <v>123</v>
      </c>
      <c r="O66" s="42" t="s">
        <v>91</v>
      </c>
      <c r="P66" s="42">
        <v>120</v>
      </c>
      <c r="Q66" s="42"/>
      <c r="R66" s="45" t="s">
        <v>123</v>
      </c>
      <c r="S66" s="45"/>
      <c r="T66" s="45" t="s">
        <v>123</v>
      </c>
      <c r="U66" s="45"/>
      <c r="V66" s="45" t="s">
        <v>123</v>
      </c>
      <c r="W66" s="45"/>
      <c r="X66" s="45" t="s">
        <v>123</v>
      </c>
      <c r="Y66" s="45"/>
      <c r="Z66" s="46" t="s">
        <v>123</v>
      </c>
      <c r="AA66" s="47"/>
      <c r="AB66" s="46" t="s">
        <v>123</v>
      </c>
      <c r="AC66" s="48"/>
      <c r="AD66" s="46" t="s">
        <v>123</v>
      </c>
      <c r="AE66" s="48"/>
      <c r="AF66" s="45" t="s">
        <v>123</v>
      </c>
      <c r="AG66" s="45"/>
      <c r="AH66" s="45" t="s">
        <v>123</v>
      </c>
      <c r="AI66" s="45"/>
      <c r="AJ66" s="45" t="s">
        <v>123</v>
      </c>
      <c r="AK66" s="45"/>
      <c r="AL66" s="45" t="s">
        <v>123</v>
      </c>
      <c r="AM66" s="45"/>
      <c r="AN66" s="45" t="s">
        <v>27</v>
      </c>
      <c r="AO66" s="45"/>
      <c r="AP66" s="45" t="s">
        <v>123</v>
      </c>
      <c r="AQ66" s="45"/>
      <c r="AR66" s="45" t="s">
        <v>123</v>
      </c>
      <c r="AS66" s="45"/>
      <c r="AT66" s="49">
        <v>45963</v>
      </c>
      <c r="AU66" s="50">
        <v>45963</v>
      </c>
      <c r="AV66" s="51" t="s">
        <v>123</v>
      </c>
      <c r="AW66" s="51" t="s">
        <v>123</v>
      </c>
      <c r="AX66" s="51" t="s">
        <v>123</v>
      </c>
      <c r="AY66" s="52" t="s">
        <v>123</v>
      </c>
      <c r="AZ66" s="53">
        <v>0</v>
      </c>
      <c r="BA66" s="52" t="s">
        <v>123</v>
      </c>
      <c r="BB66" s="81" t="s">
        <v>123</v>
      </c>
      <c r="BC66" s="52" t="s">
        <v>123</v>
      </c>
      <c r="BD66" s="52" t="s">
        <v>123</v>
      </c>
      <c r="BE66" s="55" t="s">
        <v>123</v>
      </c>
      <c r="BF66" s="55" t="s">
        <v>123</v>
      </c>
      <c r="BG66" s="55" t="s">
        <v>123</v>
      </c>
      <c r="BH66" s="55" t="s">
        <v>123</v>
      </c>
      <c r="BI66" s="46" t="s">
        <v>123</v>
      </c>
      <c r="BJ66" s="111"/>
      <c r="BK66" s="58" t="s">
        <v>123</v>
      </c>
      <c r="BL66" s="59"/>
      <c r="BM66" s="58" t="s">
        <v>123</v>
      </c>
      <c r="BN66" s="59"/>
      <c r="BO66" s="58" t="s">
        <v>123</v>
      </c>
      <c r="BP66" s="59"/>
      <c r="BQ66" s="58" t="s">
        <v>123</v>
      </c>
      <c r="BR66" s="59"/>
      <c r="BS66" s="60" t="s">
        <v>344</v>
      </c>
      <c r="BT66" s="38"/>
      <c r="BU66" s="61"/>
      <c r="BV66" s="61"/>
      <c r="BW66" s="61"/>
      <c r="BX66" s="61"/>
      <c r="BY66" s="62"/>
      <c r="BZ66" s="61"/>
      <c r="CA66" s="61"/>
      <c r="CB66" s="61"/>
      <c r="CC66" s="61"/>
      <c r="CD66" s="61"/>
      <c r="CE66" s="61"/>
      <c r="CF66" s="61"/>
      <c r="CG66" s="61"/>
      <c r="CH66" s="63">
        <f>YEAR(BANCO10[[#This Row],[DATA INÍCIO]])</f>
        <v>2025</v>
      </c>
      <c r="CI66" s="63">
        <f>MONTH(BANCO10[[#This Row],[DATA INÍCIO]])</f>
        <v>11</v>
      </c>
      <c r="CJ66" s="64" t="str">
        <f t="shared" ref="CJ66:CJ129" si="1">CONCATENATE(D66,C66)</f>
        <v>AUTO COLLISION SERVICOS AUTOMOTIVOS LTDA29.449.657/0001-12</v>
      </c>
      <c r="CK66" s="63"/>
      <c r="CL66" s="42" t="s">
        <v>136</v>
      </c>
      <c r="CM66" s="42" t="str">
        <f>IF(BANCO10[[#This Row],[SOLUÇÃO]]=CM$1,BANCO10[[#This Row],[STATUS DA ETAPA]],"")</f>
        <v/>
      </c>
      <c r="CN66" s="42" t="str">
        <f>IF(BANCO10[[#This Row],[SOLUÇÃO]]=CN$1,BANCO10[[#This Row],[STATUS DA ETAPA]],"")</f>
        <v>CANCELADO</v>
      </c>
      <c r="CO66" s="42" t="str">
        <f>IF(BANCO10[[#This Row],[SOLUÇÃO]]=CO$1,BANCO10[[#This Row],[STATUS DA ETAPA]],"")</f>
        <v/>
      </c>
      <c r="CP66" s="42" t="str">
        <f>IF(BANCO10[[#This Row],[SOLUÇÃO]]=CP$1,BANCO10[[#This Row],[STATUS DA ETAPA]],"")</f>
        <v/>
      </c>
      <c r="CQ66" s="42" t="str">
        <f>IF(BANCO10[[#This Row],[SOLUÇÃO]]=CQ$1,BANCO10[[#This Row],[STATUS DA ETAPA]],"")</f>
        <v/>
      </c>
      <c r="CR66" s="42" t="str">
        <f>IF(BANCO10[[#This Row],[SOLUÇÃO]]=CR$1,BANCO10[[#This Row],[STATUS DA ETAPA]],"")</f>
        <v/>
      </c>
      <c r="CS66" s="42" t="str">
        <f>IF(BANCO10[[#This Row],[SOLUÇÃO]]=CS$1,BANCO10[[#This Row],[STATUS DA ETAPA]],"")</f>
        <v/>
      </c>
      <c r="CT66" s="42" t="str">
        <f>IF(BANCO10[[#This Row],[SOLUÇÃO]]=CT$1,BANCO10[[#This Row],[STATUS DA ETAPA]],"")</f>
        <v/>
      </c>
      <c r="CU66" s="42" t="str">
        <f>IF(BANCO10[[#This Row],[SOLUÇÃO]]=CU$1,BANCO10[[#This Row],[STATUS DA ETAPA]],"")</f>
        <v/>
      </c>
      <c r="CV66" s="42" t="str">
        <f>IF(BANCO10[[#This Row],[SOLUÇÃO]]=CV$1,BANCO10[[#This Row],[STATUS DA ETAPA]],"")</f>
        <v/>
      </c>
      <c r="CW66" s="42" t="str">
        <f>IF(BANCO10[[#This Row],[SOLUÇÃO]]=CW$1,BANCO10[[#This Row],[STATUS DA ETAPA]],"")</f>
        <v/>
      </c>
      <c r="CX66" s="42" t="str">
        <f>IF(BANCO10[[#This Row],[SOLUÇÃO]]=CX$1,BANCO10[[#This Row],[STATUS DA ETAPA]],"")</f>
        <v/>
      </c>
      <c r="CY66" s="42" t="str">
        <f>IF(BANCO10[[#This Row],[SOLUÇÃO]]=CY$1,BANCO10[[#This Row],[STATUS DA ETAPA]],"")</f>
        <v/>
      </c>
      <c r="CZ66" s="42" t="str">
        <f>IF(BANCO10[[#This Row],[SOLUÇÃO]]=CZ$1,BANCO10[[#This Row],[STATUS DA ETAPA]],"")</f>
        <v/>
      </c>
      <c r="DA66" s="42" t="str">
        <f>IF(BANCO10[[#This Row],[SOLUÇÃO]]=DA$1,BANCO10[[#This Row],[STATUS DA ETAPA]],"")</f>
        <v/>
      </c>
      <c r="DB66" s="42" t="str">
        <f>IF(BANCO10[[#This Row],[SOLUÇÃO]]=DB$1,BANCO10[[#This Row],[STATUS DA ETAPA]],"")</f>
        <v/>
      </c>
      <c r="DC66" s="42" t="str">
        <f>IF(BANCO10[[#This Row],[SOLUÇÃO]]=DC$1,BANCO10[[#This Row],[STATUS DA ETAPA]],"")</f>
        <v/>
      </c>
      <c r="DD66" s="42" t="str">
        <f>IF(BANCO10[[#This Row],[SOLUÇÃO]]=DD$1,BANCO10[[#This Row],[STATUS DA ETAPA]],"")</f>
        <v/>
      </c>
      <c r="DE66" s="42" t="str">
        <f>IF(BANCO10[[#This Row],[SOLUÇÃO]]=DE$1,BANCO10[[#This Row],[STATUS DA ETAPA]],"")</f>
        <v/>
      </c>
      <c r="DF66" s="42" t="str">
        <f>IF(BANCO10[[#This Row],[SOLUÇÃO]]=DF$1,BANCO10[[#This Row],[STATUS DA ETAPA]],"")</f>
        <v/>
      </c>
      <c r="DG66" s="42" t="str">
        <f>IF(BANCO10[[#This Row],[SOLUÇÃO]]=DG$1,BANCO10[[#This Row],[STATUS DA ETAPA]],"")</f>
        <v/>
      </c>
      <c r="DH66" s="42" t="str">
        <f>IF(BANCO10[[#This Row],[SOLUÇÃO]]=DH$1,BANCO10[[#This Row],[STATUS DA ETAPA]],"")</f>
        <v/>
      </c>
      <c r="DI66" s="42" t="str">
        <f>IF(BANCO10[[#This Row],[SOLUÇÃO]]=DI$1,BANCO10[[#This Row],[STATUS DA ETAPA]],"")</f>
        <v/>
      </c>
      <c r="DJ66" s="42" t="str">
        <f>IF(BANCO10[[#This Row],[SOLUÇÃO]]=DJ$1,BANCO10[[#This Row],[STATUS DA ETAPA]],"")</f>
        <v/>
      </c>
      <c r="DK66" s="42" t="str">
        <f>IF(BANCO10[[#This Row],[SOLUÇÃO]]=DK$1,BANCO10[[#This Row],[STATUS DA ETAPA]],"")</f>
        <v/>
      </c>
      <c r="DL66" s="42" t="str">
        <f>IF(BANCO10[[#This Row],[SOLUÇÃO]]=DL$1,BANCO10[[#This Row],[STATUS DA ETAPA]],"")</f>
        <v/>
      </c>
      <c r="DM66" s="42" t="str">
        <f>IF(BANCO10[[#This Row],[SOLUÇÃO]]=DM$1,BANCO10[[#This Row],[STATUS DA ETAPA]],"")</f>
        <v/>
      </c>
      <c r="DN66" s="63" t="e">
        <f>VLOOKUP(#REF!,'[1]SAP TEC'!AC:AD,2,0)</f>
        <v>#REF!</v>
      </c>
    </row>
    <row r="67" spans="1:118" s="65" customFormat="1" ht="12" x14ac:dyDescent="0.25">
      <c r="A67" s="38" t="s">
        <v>118</v>
      </c>
      <c r="B67" s="39" t="s">
        <v>119</v>
      </c>
      <c r="C67" s="40" t="str">
        <f>IFERROR(VLOOKUP(BANCO10[[#This Row],[EMPRESA]],[1]!DADOS[#Data],2,FALSE),"")</f>
        <v>29.449.657/0001-12</v>
      </c>
      <c r="D67" s="42" t="s">
        <v>343</v>
      </c>
      <c r="E67" s="42" t="str">
        <f>IFERROR(VLOOKUP(BANCO10[[#This Row],[EMPRESA]],[1]!DADOS[#Data],5,FALSE),"")</f>
        <v>EPP</v>
      </c>
      <c r="F67" s="40" t="str">
        <f>IFERROR(IF(VLOOKUP(BANCO10[[#This Row],[EMPRESA]],[1]!DADOS[#Data],6,0)="","",(VLOOKUP(BANCO10[[#This Row],[EMPRESA]],[1]!DADOS[#Data],6,0))),"")</f>
        <v>CAPITAL LESTE 1</v>
      </c>
      <c r="G67" s="40" t="str">
        <f>IFERROR(IF(VLOOKUP(BANCO10[[#This Row],[EMPRESA]],[1]!DADOS[#Data],4)="","",(VLOOKUP($D67,[1]!DADOS[#Data],4,0))),"")</f>
        <v/>
      </c>
      <c r="H67" s="43" t="s">
        <v>7</v>
      </c>
      <c r="I67" s="43" t="s">
        <v>145</v>
      </c>
      <c r="J67" s="43" t="s">
        <v>123</v>
      </c>
      <c r="K67" s="42" t="s">
        <v>345</v>
      </c>
      <c r="L67" s="44" t="s">
        <v>346</v>
      </c>
      <c r="M67" s="44">
        <v>103</v>
      </c>
      <c r="N67" s="44" t="s">
        <v>341</v>
      </c>
      <c r="O67" s="42" t="s">
        <v>95</v>
      </c>
      <c r="P67" s="42">
        <v>100</v>
      </c>
      <c r="Q67" s="42" t="s">
        <v>125</v>
      </c>
      <c r="R67" s="45" t="s">
        <v>123</v>
      </c>
      <c r="S67" s="45"/>
      <c r="T67" s="45" t="s">
        <v>123</v>
      </c>
      <c r="U67" s="45"/>
      <c r="V67" s="45" t="s">
        <v>123</v>
      </c>
      <c r="W67" s="45"/>
      <c r="X67" s="45" t="s">
        <v>123</v>
      </c>
      <c r="Y67" s="45"/>
      <c r="Z67" s="46" t="s">
        <v>123</v>
      </c>
      <c r="AA67" s="47"/>
      <c r="AB67" s="46" t="s">
        <v>123</v>
      </c>
      <c r="AC67" s="48"/>
      <c r="AD67" s="46" t="s">
        <v>123</v>
      </c>
      <c r="AE67" s="48"/>
      <c r="AF67" s="45" t="s">
        <v>27</v>
      </c>
      <c r="AG67" s="45">
        <v>45310</v>
      </c>
      <c r="AH67" s="45"/>
      <c r="AI67" s="45"/>
      <c r="AJ67" s="45"/>
      <c r="AK67" s="45"/>
      <c r="AL67" s="45" t="s">
        <v>123</v>
      </c>
      <c r="AM67" s="45"/>
      <c r="AN67" s="45" t="s">
        <v>123</v>
      </c>
      <c r="AO67" s="45"/>
      <c r="AP67" s="45" t="s">
        <v>123</v>
      </c>
      <c r="AQ67" s="45"/>
      <c r="AR67" s="45" t="s">
        <v>123</v>
      </c>
      <c r="AS67" s="45"/>
      <c r="AT67" s="49">
        <v>45307</v>
      </c>
      <c r="AU67" s="50">
        <v>45418</v>
      </c>
      <c r="AV67" s="51" t="s">
        <v>27</v>
      </c>
      <c r="AW67" s="51" t="s">
        <v>27</v>
      </c>
      <c r="AX67" s="73" t="s">
        <v>49</v>
      </c>
      <c r="AY67" s="52" t="s">
        <v>27</v>
      </c>
      <c r="AZ67" s="53">
        <v>0</v>
      </c>
      <c r="BA67" s="52" t="s">
        <v>123</v>
      </c>
      <c r="BB67" s="81" t="s">
        <v>123</v>
      </c>
      <c r="BC67" s="52" t="s">
        <v>123</v>
      </c>
      <c r="BD67" s="52" t="s">
        <v>123</v>
      </c>
      <c r="BE67" s="55" t="s">
        <v>123</v>
      </c>
      <c r="BF67" s="55" t="s">
        <v>123</v>
      </c>
      <c r="BG67" s="55" t="s">
        <v>27</v>
      </c>
      <c r="BH67" s="55" t="s">
        <v>123</v>
      </c>
      <c r="BI67" s="46" t="s">
        <v>123</v>
      </c>
      <c r="BJ67" s="47"/>
      <c r="BK67" s="58" t="s">
        <v>123</v>
      </c>
      <c r="BL67" s="59"/>
      <c r="BM67" s="58" t="s">
        <v>123</v>
      </c>
      <c r="BN67" s="59"/>
      <c r="BO67" s="74" t="s">
        <v>27</v>
      </c>
      <c r="BP67" s="75">
        <v>45418</v>
      </c>
      <c r="BQ67" s="74" t="s">
        <v>126</v>
      </c>
      <c r="BR67" s="75"/>
      <c r="BS67" s="60" t="s">
        <v>342</v>
      </c>
      <c r="BT67" s="38"/>
      <c r="BU67" s="61"/>
      <c r="BV67" s="61"/>
      <c r="BW67" s="61"/>
      <c r="BX67" s="61"/>
      <c r="BY67" s="62"/>
      <c r="BZ67" s="61"/>
      <c r="CA67" s="61"/>
      <c r="CB67" s="61"/>
      <c r="CC67" s="61">
        <v>45392</v>
      </c>
      <c r="CD67" s="61"/>
      <c r="CE67" s="61"/>
      <c r="CF67" s="61"/>
      <c r="CG67" s="61" t="s">
        <v>237</v>
      </c>
      <c r="CH67" s="63">
        <f>YEAR(BANCO10[[#This Row],[DATA INÍCIO]])</f>
        <v>2024</v>
      </c>
      <c r="CI67" s="63">
        <f>MONTH(BANCO10[[#This Row],[DATA INÍCIO]])</f>
        <v>1</v>
      </c>
      <c r="CJ67" s="64" t="str">
        <f t="shared" si="1"/>
        <v>AUTO COLLISION SERVICOS AUTOMOTIVOS LTDA29.449.657/0001-12</v>
      </c>
      <c r="CK67" s="63"/>
      <c r="CL67" s="42" t="s">
        <v>345</v>
      </c>
      <c r="CM67" s="42" t="str">
        <f>IF(BANCO10[[#This Row],[SOLUÇÃO]]=CM$1,BANCO10[[#This Row],[STATUS DA ETAPA]],"")</f>
        <v/>
      </c>
      <c r="CN67" s="42" t="str">
        <f>IF(BANCO10[[#This Row],[SOLUÇÃO]]=CN$1,BANCO10[[#This Row],[STATUS DA ETAPA]],"")</f>
        <v/>
      </c>
      <c r="CO67" s="42" t="str">
        <f>IF(BANCO10[[#This Row],[SOLUÇÃO]]=CO$1,BANCO10[[#This Row],[STATUS DA ETAPA]],"")</f>
        <v/>
      </c>
      <c r="CP67" s="42" t="str">
        <f>IF(BANCO10[[#This Row],[SOLUÇÃO]]=CP$1,BANCO10[[#This Row],[STATUS DA ETAPA]],"")</f>
        <v/>
      </c>
      <c r="CQ67" s="42" t="str">
        <f>IF(BANCO10[[#This Row],[SOLUÇÃO]]=CQ$1,BANCO10[[#This Row],[STATUS DA ETAPA]],"")</f>
        <v/>
      </c>
      <c r="CR67" s="42" t="str">
        <f>IF(BANCO10[[#This Row],[SOLUÇÃO]]=CR$1,BANCO10[[#This Row],[STATUS DA ETAPA]],"")</f>
        <v>CONCLUÍDO</v>
      </c>
      <c r="CS67" s="42" t="str">
        <f>IF(BANCO10[[#This Row],[SOLUÇÃO]]=CS$1,BANCO10[[#This Row],[STATUS DA ETAPA]],"")</f>
        <v/>
      </c>
      <c r="CT67" s="42" t="str">
        <f>IF(BANCO10[[#This Row],[SOLUÇÃO]]=CT$1,BANCO10[[#This Row],[STATUS DA ETAPA]],"")</f>
        <v/>
      </c>
      <c r="CU67" s="42" t="str">
        <f>IF(BANCO10[[#This Row],[SOLUÇÃO]]=CU$1,BANCO10[[#This Row],[STATUS DA ETAPA]],"")</f>
        <v/>
      </c>
      <c r="CV67" s="42" t="str">
        <f>IF(BANCO10[[#This Row],[SOLUÇÃO]]=CV$1,BANCO10[[#This Row],[STATUS DA ETAPA]],"")</f>
        <v/>
      </c>
      <c r="CW67" s="42" t="str">
        <f>IF(BANCO10[[#This Row],[SOLUÇÃO]]=CW$1,BANCO10[[#This Row],[STATUS DA ETAPA]],"")</f>
        <v/>
      </c>
      <c r="CX67" s="42" t="str">
        <f>IF(BANCO10[[#This Row],[SOLUÇÃO]]=CX$1,BANCO10[[#This Row],[STATUS DA ETAPA]],"")</f>
        <v/>
      </c>
      <c r="CY67" s="42" t="str">
        <f>IF(BANCO10[[#This Row],[SOLUÇÃO]]=CY$1,BANCO10[[#This Row],[STATUS DA ETAPA]],"")</f>
        <v/>
      </c>
      <c r="CZ67" s="42" t="str">
        <f>IF(BANCO10[[#This Row],[SOLUÇÃO]]=CZ$1,BANCO10[[#This Row],[STATUS DA ETAPA]],"")</f>
        <v/>
      </c>
      <c r="DA67" s="42" t="str">
        <f>IF(BANCO10[[#This Row],[SOLUÇÃO]]=DA$1,BANCO10[[#This Row],[STATUS DA ETAPA]],"")</f>
        <v/>
      </c>
      <c r="DB67" s="42" t="str">
        <f>IF(BANCO10[[#This Row],[SOLUÇÃO]]=DB$1,BANCO10[[#This Row],[STATUS DA ETAPA]],"")</f>
        <v/>
      </c>
      <c r="DC67" s="42" t="str">
        <f>IF(BANCO10[[#This Row],[SOLUÇÃO]]=DC$1,BANCO10[[#This Row],[STATUS DA ETAPA]],"")</f>
        <v/>
      </c>
      <c r="DD67" s="42" t="str">
        <f>IF(BANCO10[[#This Row],[SOLUÇÃO]]=DD$1,BANCO10[[#This Row],[STATUS DA ETAPA]],"")</f>
        <v/>
      </c>
      <c r="DE67" s="42" t="str">
        <f>IF(BANCO10[[#This Row],[SOLUÇÃO]]=DE$1,BANCO10[[#This Row],[STATUS DA ETAPA]],"")</f>
        <v/>
      </c>
      <c r="DF67" s="42" t="str">
        <f>IF(BANCO10[[#This Row],[SOLUÇÃO]]=DF$1,BANCO10[[#This Row],[STATUS DA ETAPA]],"")</f>
        <v/>
      </c>
      <c r="DG67" s="42" t="str">
        <f>IF(BANCO10[[#This Row],[SOLUÇÃO]]=DG$1,BANCO10[[#This Row],[STATUS DA ETAPA]],"")</f>
        <v/>
      </c>
      <c r="DH67" s="42" t="str">
        <f>IF(BANCO10[[#This Row],[SOLUÇÃO]]=DH$1,BANCO10[[#This Row],[STATUS DA ETAPA]],"")</f>
        <v/>
      </c>
      <c r="DI67" s="42" t="str">
        <f>IF(BANCO10[[#This Row],[SOLUÇÃO]]=DI$1,BANCO10[[#This Row],[STATUS DA ETAPA]],"")</f>
        <v/>
      </c>
      <c r="DJ67" s="42" t="str">
        <f>IF(BANCO10[[#This Row],[SOLUÇÃO]]=DJ$1,BANCO10[[#This Row],[STATUS DA ETAPA]],"")</f>
        <v/>
      </c>
      <c r="DK67" s="42" t="str">
        <f>IF(BANCO10[[#This Row],[SOLUÇÃO]]=DK$1,BANCO10[[#This Row],[STATUS DA ETAPA]],"")</f>
        <v/>
      </c>
      <c r="DL67" s="42" t="str">
        <f>IF(BANCO10[[#This Row],[SOLUÇÃO]]=DL$1,BANCO10[[#This Row],[STATUS DA ETAPA]],"")</f>
        <v/>
      </c>
      <c r="DM67" s="42" t="str">
        <f>IF(BANCO10[[#This Row],[SOLUÇÃO]]=DM$1,BANCO10[[#This Row],[STATUS DA ETAPA]],"")</f>
        <v/>
      </c>
      <c r="DN67" s="63" t="e">
        <f>VLOOKUP(CL68,'[1]SAP TEC'!AC:AD,2,0)</f>
        <v>#N/A</v>
      </c>
    </row>
    <row r="68" spans="1:118" s="65" customFormat="1" ht="12" x14ac:dyDescent="0.25">
      <c r="A68" s="38" t="s">
        <v>118</v>
      </c>
      <c r="B68" s="39" t="s">
        <v>119</v>
      </c>
      <c r="C68" s="40" t="str">
        <f>IFERROR(VLOOKUP(BANCO10[[#This Row],[EMPRESA]],[1]!DADOS[#Data],2,FALSE),"")</f>
        <v/>
      </c>
      <c r="D68" s="42" t="s">
        <v>347</v>
      </c>
      <c r="E68" s="42" t="str">
        <f>IFERROR(VLOOKUP(BANCO10[[#This Row],[EMPRESA]],[1]!DADOS[#Data],5,FALSE),"")</f>
        <v/>
      </c>
      <c r="F68" s="40" t="str">
        <f>IFERROR(IF(VLOOKUP(BANCO10[[#This Row],[EMPRESA]],[1]!DADOS[#Data],6,0)="","",(VLOOKUP(BANCO10[[#This Row],[EMPRESA]],[1]!DADOS[#Data],6,0))),"")</f>
        <v/>
      </c>
      <c r="G68" s="40" t="str">
        <f>IFERROR(IF(VLOOKUP(BANCO10[[#This Row],[EMPRESA]],[1]!DADOS[#Data],4)="","",(VLOOKUP($D68,[1]!DADOS[#Data],4,0))),"")</f>
        <v/>
      </c>
      <c r="H68" s="43" t="s">
        <v>7</v>
      </c>
      <c r="I68" s="43" t="s">
        <v>145</v>
      </c>
      <c r="J68" s="43" t="s">
        <v>123</v>
      </c>
      <c r="K68" s="42" t="s">
        <v>348</v>
      </c>
      <c r="L68" s="44" t="s">
        <v>349</v>
      </c>
      <c r="M68" s="44">
        <v>103</v>
      </c>
      <c r="N68" s="44" t="s">
        <v>341</v>
      </c>
      <c r="O68" s="42" t="s">
        <v>95</v>
      </c>
      <c r="P68" s="42">
        <v>100</v>
      </c>
      <c r="Q68" s="42" t="s">
        <v>205</v>
      </c>
      <c r="R68" s="45" t="s">
        <v>123</v>
      </c>
      <c r="S68" s="45"/>
      <c r="T68" s="45" t="s">
        <v>123</v>
      </c>
      <c r="U68" s="45"/>
      <c r="V68" s="45" t="s">
        <v>123</v>
      </c>
      <c r="W68" s="45"/>
      <c r="X68" s="45" t="s">
        <v>123</v>
      </c>
      <c r="Y68" s="45"/>
      <c r="Z68" s="46" t="s">
        <v>123</v>
      </c>
      <c r="AA68" s="47"/>
      <c r="AB68" s="46" t="s">
        <v>123</v>
      </c>
      <c r="AC68" s="48"/>
      <c r="AD68" s="46" t="s">
        <v>123</v>
      </c>
      <c r="AE68" s="48"/>
      <c r="AF68" s="45" t="s">
        <v>27</v>
      </c>
      <c r="AG68" s="45">
        <v>45310</v>
      </c>
      <c r="AH68" s="45"/>
      <c r="AI68" s="45"/>
      <c r="AJ68" s="45"/>
      <c r="AK68" s="45"/>
      <c r="AL68" s="45" t="s">
        <v>123</v>
      </c>
      <c r="AM68" s="45"/>
      <c r="AN68" s="45" t="s">
        <v>123</v>
      </c>
      <c r="AO68" s="45"/>
      <c r="AP68" s="45" t="s">
        <v>123</v>
      </c>
      <c r="AQ68" s="45"/>
      <c r="AR68" s="45" t="s">
        <v>123</v>
      </c>
      <c r="AS68" s="45"/>
      <c r="AT68" s="49">
        <v>45322</v>
      </c>
      <c r="AU68" s="50">
        <v>45446</v>
      </c>
      <c r="AV68" s="51" t="s">
        <v>27</v>
      </c>
      <c r="AW68" s="51" t="s">
        <v>27</v>
      </c>
      <c r="AX68" s="73" t="s">
        <v>49</v>
      </c>
      <c r="AY68" s="52" t="s">
        <v>27</v>
      </c>
      <c r="AZ68" s="53">
        <v>0</v>
      </c>
      <c r="BA68" s="52" t="s">
        <v>123</v>
      </c>
      <c r="BB68" s="81" t="s">
        <v>123</v>
      </c>
      <c r="BC68" s="52" t="s">
        <v>123</v>
      </c>
      <c r="BD68" s="52" t="s">
        <v>123</v>
      </c>
      <c r="BE68" s="55" t="s">
        <v>123</v>
      </c>
      <c r="BF68" s="55" t="s">
        <v>123</v>
      </c>
      <c r="BG68" s="55" t="s">
        <v>27</v>
      </c>
      <c r="BH68" s="55" t="s">
        <v>123</v>
      </c>
      <c r="BI68" s="46" t="s">
        <v>123</v>
      </c>
      <c r="BJ68" s="48"/>
      <c r="BK68" s="58" t="s">
        <v>123</v>
      </c>
      <c r="BL68" s="59"/>
      <c r="BM68" s="58" t="s">
        <v>123</v>
      </c>
      <c r="BN68" s="59"/>
      <c r="BO68" s="74" t="s">
        <v>27</v>
      </c>
      <c r="BP68" s="75">
        <v>45449</v>
      </c>
      <c r="BQ68" s="74" t="s">
        <v>27</v>
      </c>
      <c r="BR68" s="75">
        <v>45446</v>
      </c>
      <c r="BS68" s="60" t="s">
        <v>342</v>
      </c>
      <c r="BT68" s="38"/>
      <c r="BU68" s="61"/>
      <c r="BV68" s="61"/>
      <c r="BW68" s="61"/>
      <c r="BX68" s="61"/>
      <c r="BY68" s="62"/>
      <c r="BZ68" s="61"/>
      <c r="CA68" s="61"/>
      <c r="CB68" s="61"/>
      <c r="CC68" s="61">
        <v>45392</v>
      </c>
      <c r="CD68" s="61"/>
      <c r="CE68" s="61"/>
      <c r="CF68" s="61"/>
      <c r="CG68" s="61" t="s">
        <v>237</v>
      </c>
      <c r="CH68" s="63">
        <f>YEAR(BANCO10[[#This Row],[DATA INÍCIO]])</f>
        <v>2024</v>
      </c>
      <c r="CI68" s="63">
        <f>MONTH(BANCO10[[#This Row],[DATA INÍCIO]])</f>
        <v>1</v>
      </c>
      <c r="CJ68" s="64" t="str">
        <f t="shared" si="1"/>
        <v>AUTO PECAS E RETIFICA VS MOTORES LTDA</v>
      </c>
      <c r="CK68" s="63"/>
      <c r="CL68" s="42" t="s">
        <v>348</v>
      </c>
      <c r="CM68" s="42" t="str">
        <f>IF(BANCO10[[#This Row],[SOLUÇÃO]]=CM$1,BANCO10[[#This Row],[STATUS DA ETAPA]],"")</f>
        <v/>
      </c>
      <c r="CN68" s="42" t="str">
        <f>IF(BANCO10[[#This Row],[SOLUÇÃO]]=CN$1,BANCO10[[#This Row],[STATUS DA ETAPA]],"")</f>
        <v/>
      </c>
      <c r="CO68" s="42" t="str">
        <f>IF(BANCO10[[#This Row],[SOLUÇÃO]]=CO$1,BANCO10[[#This Row],[STATUS DA ETAPA]],"")</f>
        <v/>
      </c>
      <c r="CP68" s="42" t="str">
        <f>IF(BANCO10[[#This Row],[SOLUÇÃO]]=CP$1,BANCO10[[#This Row],[STATUS DA ETAPA]],"")</f>
        <v/>
      </c>
      <c r="CQ68" s="42" t="str">
        <f>IF(BANCO10[[#This Row],[SOLUÇÃO]]=CQ$1,BANCO10[[#This Row],[STATUS DA ETAPA]],"")</f>
        <v/>
      </c>
      <c r="CR68" s="42" t="str">
        <f>IF(BANCO10[[#This Row],[SOLUÇÃO]]=CR$1,BANCO10[[#This Row],[STATUS DA ETAPA]],"")</f>
        <v>CONCLUÍDO</v>
      </c>
      <c r="CS68" s="42" t="str">
        <f>IF(BANCO10[[#This Row],[SOLUÇÃO]]=CS$1,BANCO10[[#This Row],[STATUS DA ETAPA]],"")</f>
        <v/>
      </c>
      <c r="CT68" s="42" t="str">
        <f>IF(BANCO10[[#This Row],[SOLUÇÃO]]=CT$1,BANCO10[[#This Row],[STATUS DA ETAPA]],"")</f>
        <v/>
      </c>
      <c r="CU68" s="42" t="str">
        <f>IF(BANCO10[[#This Row],[SOLUÇÃO]]=CU$1,BANCO10[[#This Row],[STATUS DA ETAPA]],"")</f>
        <v/>
      </c>
      <c r="CV68" s="42" t="str">
        <f>IF(BANCO10[[#This Row],[SOLUÇÃO]]=CV$1,BANCO10[[#This Row],[STATUS DA ETAPA]],"")</f>
        <v/>
      </c>
      <c r="CW68" s="42" t="str">
        <f>IF(BANCO10[[#This Row],[SOLUÇÃO]]=CW$1,BANCO10[[#This Row],[STATUS DA ETAPA]],"")</f>
        <v/>
      </c>
      <c r="CX68" s="42" t="str">
        <f>IF(BANCO10[[#This Row],[SOLUÇÃO]]=CX$1,BANCO10[[#This Row],[STATUS DA ETAPA]],"")</f>
        <v/>
      </c>
      <c r="CY68" s="42" t="str">
        <f>IF(BANCO10[[#This Row],[SOLUÇÃO]]=CY$1,BANCO10[[#This Row],[STATUS DA ETAPA]],"")</f>
        <v/>
      </c>
      <c r="CZ68" s="42" t="str">
        <f>IF(BANCO10[[#This Row],[SOLUÇÃO]]=CZ$1,BANCO10[[#This Row],[STATUS DA ETAPA]],"")</f>
        <v/>
      </c>
      <c r="DA68" s="42" t="str">
        <f>IF(BANCO10[[#This Row],[SOLUÇÃO]]=DA$1,BANCO10[[#This Row],[STATUS DA ETAPA]],"")</f>
        <v/>
      </c>
      <c r="DB68" s="42" t="str">
        <f>IF(BANCO10[[#This Row],[SOLUÇÃO]]=DB$1,BANCO10[[#This Row],[STATUS DA ETAPA]],"")</f>
        <v/>
      </c>
      <c r="DC68" s="42" t="str">
        <f>IF(BANCO10[[#This Row],[SOLUÇÃO]]=DC$1,BANCO10[[#This Row],[STATUS DA ETAPA]],"")</f>
        <v/>
      </c>
      <c r="DD68" s="42" t="str">
        <f>IF(BANCO10[[#This Row],[SOLUÇÃO]]=DD$1,BANCO10[[#This Row],[STATUS DA ETAPA]],"")</f>
        <v/>
      </c>
      <c r="DE68" s="42" t="str">
        <f>IF(BANCO10[[#This Row],[SOLUÇÃO]]=DE$1,BANCO10[[#This Row],[STATUS DA ETAPA]],"")</f>
        <v/>
      </c>
      <c r="DF68" s="42" t="str">
        <f>IF(BANCO10[[#This Row],[SOLUÇÃO]]=DF$1,BANCO10[[#This Row],[STATUS DA ETAPA]],"")</f>
        <v/>
      </c>
      <c r="DG68" s="42" t="str">
        <f>IF(BANCO10[[#This Row],[SOLUÇÃO]]=DG$1,BANCO10[[#This Row],[STATUS DA ETAPA]],"")</f>
        <v/>
      </c>
      <c r="DH68" s="42" t="str">
        <f>IF(BANCO10[[#This Row],[SOLUÇÃO]]=DH$1,BANCO10[[#This Row],[STATUS DA ETAPA]],"")</f>
        <v/>
      </c>
      <c r="DI68" s="42" t="str">
        <f>IF(BANCO10[[#This Row],[SOLUÇÃO]]=DI$1,BANCO10[[#This Row],[STATUS DA ETAPA]],"")</f>
        <v/>
      </c>
      <c r="DJ68" s="42" t="str">
        <f>IF(BANCO10[[#This Row],[SOLUÇÃO]]=DJ$1,BANCO10[[#This Row],[STATUS DA ETAPA]],"")</f>
        <v/>
      </c>
      <c r="DK68" s="42" t="str">
        <f>IF(BANCO10[[#This Row],[SOLUÇÃO]]=DK$1,BANCO10[[#This Row],[STATUS DA ETAPA]],"")</f>
        <v/>
      </c>
      <c r="DL68" s="42" t="str">
        <f>IF(BANCO10[[#This Row],[SOLUÇÃO]]=DL$1,BANCO10[[#This Row],[STATUS DA ETAPA]],"")</f>
        <v/>
      </c>
      <c r="DM68" s="42" t="str">
        <f>IF(BANCO10[[#This Row],[SOLUÇÃO]]=DM$1,BANCO10[[#This Row],[STATUS DA ETAPA]],"")</f>
        <v/>
      </c>
      <c r="DN68" s="63" t="e">
        <f>VLOOKUP(CL70,'[1]SAP TEC'!AC:AD,2,0)</f>
        <v>#N/A</v>
      </c>
    </row>
    <row r="69" spans="1:118" s="65" customFormat="1" ht="12" x14ac:dyDescent="0.25">
      <c r="A69" s="38" t="s">
        <v>118</v>
      </c>
      <c r="B69" s="39" t="s">
        <v>119</v>
      </c>
      <c r="C69" s="40" t="str">
        <f>IFERROR(VLOOKUP(BANCO10[[#This Row],[EMPRESA]],[1]!DADOS[#Data],2,FALSE),"")</f>
        <v/>
      </c>
      <c r="D69" s="42" t="s">
        <v>350</v>
      </c>
      <c r="E69" s="42" t="str">
        <f>IFERROR(VLOOKUP(BANCO10[[#This Row],[EMPRESA]],[1]!DADOS[#Data],5,FALSE),"")</f>
        <v/>
      </c>
      <c r="F69" s="40" t="str">
        <f>IFERROR(IF(VLOOKUP(BANCO10[[#This Row],[EMPRESA]],[1]!DADOS[#Data],6,0)="","",(VLOOKUP(BANCO10[[#This Row],[EMPRESA]],[1]!DADOS[#Data],6,0))),"")</f>
        <v/>
      </c>
      <c r="G69" s="40" t="str">
        <f>IFERROR(IF(VLOOKUP(BANCO10[[#This Row],[EMPRESA]],[1]!DADOS[#Data],4)="","",(VLOOKUP($D69,[1]!DADOS[#Data],4,0))),"")</f>
        <v/>
      </c>
      <c r="H69" s="43" t="s">
        <v>7</v>
      </c>
      <c r="I69" s="43" t="s">
        <v>145</v>
      </c>
      <c r="J69" s="43" t="s">
        <v>123</v>
      </c>
      <c r="K69" s="42" t="s">
        <v>351</v>
      </c>
      <c r="L69" s="44" t="s">
        <v>123</v>
      </c>
      <c r="M69" s="44">
        <v>103</v>
      </c>
      <c r="N69" s="44">
        <v>113</v>
      </c>
      <c r="O69" s="42" t="s">
        <v>95</v>
      </c>
      <c r="P69" s="42">
        <v>100</v>
      </c>
      <c r="Q69" s="42" t="s">
        <v>148</v>
      </c>
      <c r="R69" s="45" t="s">
        <v>123</v>
      </c>
      <c r="S69" s="45"/>
      <c r="T69" s="45" t="s">
        <v>123</v>
      </c>
      <c r="U69" s="45"/>
      <c r="V69" s="45" t="s">
        <v>123</v>
      </c>
      <c r="W69" s="45"/>
      <c r="X69" s="45" t="s">
        <v>123</v>
      </c>
      <c r="Y69" s="45"/>
      <c r="Z69" s="46" t="s">
        <v>123</v>
      </c>
      <c r="AA69" s="47"/>
      <c r="AB69" s="46" t="s">
        <v>123</v>
      </c>
      <c r="AC69" s="48"/>
      <c r="AD69" s="46" t="s">
        <v>123</v>
      </c>
      <c r="AE69" s="48"/>
      <c r="AF69" s="45" t="s">
        <v>27</v>
      </c>
      <c r="AG69" s="45">
        <v>44927</v>
      </c>
      <c r="AH69" s="45"/>
      <c r="AI69" s="45"/>
      <c r="AJ69" s="45" t="s">
        <v>123</v>
      </c>
      <c r="AK69" s="45"/>
      <c r="AL69" s="45" t="s">
        <v>123</v>
      </c>
      <c r="AM69" s="45"/>
      <c r="AN69" s="45" t="s">
        <v>123</v>
      </c>
      <c r="AO69" s="45"/>
      <c r="AP69" s="45" t="s">
        <v>123</v>
      </c>
      <c r="AQ69" s="45"/>
      <c r="AR69" s="45" t="s">
        <v>123</v>
      </c>
      <c r="AS69" s="45"/>
      <c r="AT69" s="49">
        <v>45274</v>
      </c>
      <c r="AU69" s="99">
        <v>45447</v>
      </c>
      <c r="AV69" s="51" t="s">
        <v>27</v>
      </c>
      <c r="AW69" s="51" t="s">
        <v>27</v>
      </c>
      <c r="AX69" s="73" t="s">
        <v>49</v>
      </c>
      <c r="AY69" s="52" t="s">
        <v>27</v>
      </c>
      <c r="AZ69" s="53">
        <v>0</v>
      </c>
      <c r="BA69" s="52" t="s">
        <v>123</v>
      </c>
      <c r="BB69" s="81" t="s">
        <v>123</v>
      </c>
      <c r="BC69" s="52" t="s">
        <v>123</v>
      </c>
      <c r="BD69" s="52" t="s">
        <v>123</v>
      </c>
      <c r="BE69" s="55" t="s">
        <v>123</v>
      </c>
      <c r="BF69" s="55" t="s">
        <v>123</v>
      </c>
      <c r="BG69" s="55" t="s">
        <v>27</v>
      </c>
      <c r="BH69" s="55" t="s">
        <v>123</v>
      </c>
      <c r="BI69" s="46" t="s">
        <v>123</v>
      </c>
      <c r="BJ69" s="47"/>
      <c r="BK69" s="58" t="s">
        <v>123</v>
      </c>
      <c r="BL69" s="59"/>
      <c r="BM69" s="58" t="s">
        <v>123</v>
      </c>
      <c r="BN69" s="59"/>
      <c r="BO69" s="74" t="s">
        <v>27</v>
      </c>
      <c r="BP69" s="75">
        <v>45447</v>
      </c>
      <c r="BQ69" s="74" t="s">
        <v>126</v>
      </c>
      <c r="BR69" s="75"/>
      <c r="BS69" s="60" t="s">
        <v>342</v>
      </c>
      <c r="BT69" s="38"/>
      <c r="BU69" s="61" t="s">
        <v>170</v>
      </c>
      <c r="BV69" s="61" t="s">
        <v>170</v>
      </c>
      <c r="BW69" s="61" t="s">
        <v>129</v>
      </c>
      <c r="BX69" s="61" t="s">
        <v>170</v>
      </c>
      <c r="BY69" s="62" t="s">
        <v>274</v>
      </c>
      <c r="BZ69" s="61"/>
      <c r="CA69" s="61" t="s">
        <v>129</v>
      </c>
      <c r="CB69" s="61" t="s">
        <v>129</v>
      </c>
      <c r="CC69" s="61">
        <v>45392</v>
      </c>
      <c r="CD69" s="61"/>
      <c r="CE69" s="61" t="s">
        <v>129</v>
      </c>
      <c r="CF69" s="61"/>
      <c r="CG69" s="61" t="s">
        <v>237</v>
      </c>
      <c r="CH69" s="63">
        <f>YEAR(BANCO10[[#This Row],[DATA INÍCIO]])</f>
        <v>2023</v>
      </c>
      <c r="CI69" s="63">
        <f>MONTH(BANCO10[[#This Row],[DATA INÍCIO]])</f>
        <v>12</v>
      </c>
      <c r="CJ69" s="64" t="str">
        <f t="shared" si="1"/>
        <v>AUTOCHECK-UP OFICINA MECÂNICA LTDA</v>
      </c>
      <c r="CK69" s="63"/>
      <c r="CL69" s="42" t="s">
        <v>351</v>
      </c>
      <c r="CM69" s="42" t="str">
        <f>IF(BANCO10[[#This Row],[SOLUÇÃO]]=CM$1,BANCO10[[#This Row],[STATUS DA ETAPA]],"")</f>
        <v/>
      </c>
      <c r="CN69" s="42" t="str">
        <f>IF(BANCO10[[#This Row],[SOLUÇÃO]]=CN$1,BANCO10[[#This Row],[STATUS DA ETAPA]],"")</f>
        <v/>
      </c>
      <c r="CO69" s="42" t="str">
        <f>IF(BANCO10[[#This Row],[SOLUÇÃO]]=CO$1,BANCO10[[#This Row],[STATUS DA ETAPA]],"")</f>
        <v/>
      </c>
      <c r="CP69" s="42" t="str">
        <f>IF(BANCO10[[#This Row],[SOLUÇÃO]]=CP$1,BANCO10[[#This Row],[STATUS DA ETAPA]],"")</f>
        <v/>
      </c>
      <c r="CQ69" s="42" t="str">
        <f>IF(BANCO10[[#This Row],[SOLUÇÃO]]=CQ$1,BANCO10[[#This Row],[STATUS DA ETAPA]],"")</f>
        <v/>
      </c>
      <c r="CR69" s="42" t="str">
        <f>IF(BANCO10[[#This Row],[SOLUÇÃO]]=CR$1,BANCO10[[#This Row],[STATUS DA ETAPA]],"")</f>
        <v>CONCLUÍDO</v>
      </c>
      <c r="CS69" s="42" t="str">
        <f>IF(BANCO10[[#This Row],[SOLUÇÃO]]=CS$1,BANCO10[[#This Row],[STATUS DA ETAPA]],"")</f>
        <v/>
      </c>
      <c r="CT69" s="42" t="str">
        <f>IF(BANCO10[[#This Row],[SOLUÇÃO]]=CT$1,BANCO10[[#This Row],[STATUS DA ETAPA]],"")</f>
        <v/>
      </c>
      <c r="CU69" s="42" t="str">
        <f>IF(BANCO10[[#This Row],[SOLUÇÃO]]=CU$1,BANCO10[[#This Row],[STATUS DA ETAPA]],"")</f>
        <v/>
      </c>
      <c r="CV69" s="42" t="str">
        <f>IF(BANCO10[[#This Row],[SOLUÇÃO]]=CV$1,BANCO10[[#This Row],[STATUS DA ETAPA]],"")</f>
        <v/>
      </c>
      <c r="CW69" s="42" t="str">
        <f>IF(BANCO10[[#This Row],[SOLUÇÃO]]=CW$1,BANCO10[[#This Row],[STATUS DA ETAPA]],"")</f>
        <v/>
      </c>
      <c r="CX69" s="42" t="str">
        <f>IF(BANCO10[[#This Row],[SOLUÇÃO]]=CX$1,BANCO10[[#This Row],[STATUS DA ETAPA]],"")</f>
        <v/>
      </c>
      <c r="CY69" s="42" t="str">
        <f>IF(BANCO10[[#This Row],[SOLUÇÃO]]=CY$1,BANCO10[[#This Row],[STATUS DA ETAPA]],"")</f>
        <v/>
      </c>
      <c r="CZ69" s="42" t="str">
        <f>IF(BANCO10[[#This Row],[SOLUÇÃO]]=CZ$1,BANCO10[[#This Row],[STATUS DA ETAPA]],"")</f>
        <v/>
      </c>
      <c r="DA69" s="42" t="str">
        <f>IF(BANCO10[[#This Row],[SOLUÇÃO]]=DA$1,BANCO10[[#This Row],[STATUS DA ETAPA]],"")</f>
        <v/>
      </c>
      <c r="DB69" s="42" t="str">
        <f>IF(BANCO10[[#This Row],[SOLUÇÃO]]=DB$1,BANCO10[[#This Row],[STATUS DA ETAPA]],"")</f>
        <v/>
      </c>
      <c r="DC69" s="42" t="str">
        <f>IF(BANCO10[[#This Row],[SOLUÇÃO]]=DC$1,BANCO10[[#This Row],[STATUS DA ETAPA]],"")</f>
        <v/>
      </c>
      <c r="DD69" s="42" t="str">
        <f>IF(BANCO10[[#This Row],[SOLUÇÃO]]=DD$1,BANCO10[[#This Row],[STATUS DA ETAPA]],"")</f>
        <v/>
      </c>
      <c r="DE69" s="42" t="str">
        <f>IF(BANCO10[[#This Row],[SOLUÇÃO]]=DE$1,BANCO10[[#This Row],[STATUS DA ETAPA]],"")</f>
        <v/>
      </c>
      <c r="DF69" s="42" t="str">
        <f>IF(BANCO10[[#This Row],[SOLUÇÃO]]=DF$1,BANCO10[[#This Row],[STATUS DA ETAPA]],"")</f>
        <v/>
      </c>
      <c r="DG69" s="42" t="str">
        <f>IF(BANCO10[[#This Row],[SOLUÇÃO]]=DG$1,BANCO10[[#This Row],[STATUS DA ETAPA]],"")</f>
        <v/>
      </c>
      <c r="DH69" s="42" t="str">
        <f>IF(BANCO10[[#This Row],[SOLUÇÃO]]=DH$1,BANCO10[[#This Row],[STATUS DA ETAPA]],"")</f>
        <v/>
      </c>
      <c r="DI69" s="42" t="str">
        <f>IF(BANCO10[[#This Row],[SOLUÇÃO]]=DI$1,BANCO10[[#This Row],[STATUS DA ETAPA]],"")</f>
        <v/>
      </c>
      <c r="DJ69" s="42" t="str">
        <f>IF(BANCO10[[#This Row],[SOLUÇÃO]]=DJ$1,BANCO10[[#This Row],[STATUS DA ETAPA]],"")</f>
        <v/>
      </c>
      <c r="DK69" s="42" t="str">
        <f>IF(BANCO10[[#This Row],[SOLUÇÃO]]=DK$1,BANCO10[[#This Row],[STATUS DA ETAPA]],"")</f>
        <v/>
      </c>
      <c r="DL69" s="42" t="str">
        <f>IF(BANCO10[[#This Row],[SOLUÇÃO]]=DL$1,BANCO10[[#This Row],[STATUS DA ETAPA]],"")</f>
        <v/>
      </c>
      <c r="DM69" s="42" t="str">
        <f>IF(BANCO10[[#This Row],[SOLUÇÃO]]=DM$1,BANCO10[[#This Row],[STATUS DA ETAPA]],"")</f>
        <v/>
      </c>
      <c r="DN69" s="63">
        <f>VLOOKUP(CL71,'[1]SAP TEC'!AC:AD,2,0)</f>
        <v>2877.16</v>
      </c>
    </row>
    <row r="70" spans="1:118" s="65" customFormat="1" ht="12" x14ac:dyDescent="0.25">
      <c r="A70" s="38" t="s">
        <v>118</v>
      </c>
      <c r="B70" s="39" t="s">
        <v>131</v>
      </c>
      <c r="C70" s="40" t="str">
        <f>IFERROR(VLOOKUP(BANCO10[[#This Row],[EMPRESA]],[1]!DADOS[#Data],2,FALSE),"")</f>
        <v>26.735.334/0001-05</v>
      </c>
      <c r="D70" s="42" t="s">
        <v>352</v>
      </c>
      <c r="E70" s="42" t="str">
        <f>IFERROR(VLOOKUP(BANCO10[[#This Row],[EMPRESA]],[1]!DADOS[#Data],5,FALSE),"")</f>
        <v>EPP</v>
      </c>
      <c r="F70" s="40" t="str">
        <f>IFERROR(IF(VLOOKUP(BANCO10[[#This Row],[EMPRESA]],[1]!DADOS[#Data],6,0)="","",(VLOOKUP(BANCO10[[#This Row],[EMPRESA]],[1]!DADOS[#Data],6,0))),"")</f>
        <v>CAPITAL LESTE 2</v>
      </c>
      <c r="G70" s="40"/>
      <c r="H70" s="43" t="s">
        <v>121</v>
      </c>
      <c r="I70" s="43" t="s">
        <v>145</v>
      </c>
      <c r="J70" s="43" t="s">
        <v>146</v>
      </c>
      <c r="K70" s="42" t="s">
        <v>353</v>
      </c>
      <c r="L70" s="44" t="s">
        <v>123</v>
      </c>
      <c r="M70" s="44" t="s">
        <v>137</v>
      </c>
      <c r="N70" s="44" t="s">
        <v>123</v>
      </c>
      <c r="O70" s="42" t="s">
        <v>90</v>
      </c>
      <c r="P70" s="42">
        <v>4</v>
      </c>
      <c r="Q70" s="42" t="s">
        <v>173</v>
      </c>
      <c r="R70" s="45" t="s">
        <v>123</v>
      </c>
      <c r="S70" s="45"/>
      <c r="T70" s="45" t="s">
        <v>123</v>
      </c>
      <c r="U70" s="45"/>
      <c r="V70" s="45" t="s">
        <v>123</v>
      </c>
      <c r="W70" s="45"/>
      <c r="X70" s="45" t="s">
        <v>123</v>
      </c>
      <c r="Y70" s="45"/>
      <c r="Z70" s="46" t="s">
        <v>123</v>
      </c>
      <c r="AA70" s="47"/>
      <c r="AB70" s="46" t="s">
        <v>123</v>
      </c>
      <c r="AC70" s="48"/>
      <c r="AD70" s="46" t="s">
        <v>123</v>
      </c>
      <c r="AE70" s="48"/>
      <c r="AF70" s="45" t="s">
        <v>123</v>
      </c>
      <c r="AG70" s="45"/>
      <c r="AH70" s="45" t="s">
        <v>123</v>
      </c>
      <c r="AI70" s="45"/>
      <c r="AJ70" s="45" t="s">
        <v>123</v>
      </c>
      <c r="AK70" s="45"/>
      <c r="AL70" s="45" t="s">
        <v>123</v>
      </c>
      <c r="AM70" s="45"/>
      <c r="AN70" s="45" t="s">
        <v>123</v>
      </c>
      <c r="AO70" s="45"/>
      <c r="AP70" s="45" t="s">
        <v>123</v>
      </c>
      <c r="AQ70" s="45"/>
      <c r="AR70" s="45" t="s">
        <v>123</v>
      </c>
      <c r="AS70" s="45"/>
      <c r="AT70" s="49">
        <v>45474</v>
      </c>
      <c r="AU70" s="50">
        <v>45474</v>
      </c>
      <c r="AV70" s="66" t="s">
        <v>123</v>
      </c>
      <c r="AW70" s="66" t="s">
        <v>123</v>
      </c>
      <c r="AX70" s="51" t="s">
        <v>49</v>
      </c>
      <c r="AY70" s="52" t="s">
        <v>123</v>
      </c>
      <c r="AZ70" s="53">
        <v>0</v>
      </c>
      <c r="BA70" s="52" t="s">
        <v>123</v>
      </c>
      <c r="BB70" s="81" t="s">
        <v>123</v>
      </c>
      <c r="BC70" s="52" t="s">
        <v>123</v>
      </c>
      <c r="BD70" s="52" t="s">
        <v>123</v>
      </c>
      <c r="BE70" s="55" t="s">
        <v>123</v>
      </c>
      <c r="BF70" s="55" t="s">
        <v>123</v>
      </c>
      <c r="BG70" s="55" t="s">
        <v>123</v>
      </c>
      <c r="BH70" s="55" t="s">
        <v>123</v>
      </c>
      <c r="BI70" s="100" t="s">
        <v>123</v>
      </c>
      <c r="BJ70" s="47"/>
      <c r="BK70" s="74"/>
      <c r="BL70" s="75"/>
      <c r="BM70" s="74"/>
      <c r="BN70" s="75"/>
      <c r="BO70" s="74" t="s">
        <v>123</v>
      </c>
      <c r="BP70" s="75"/>
      <c r="BQ70" s="74" t="s">
        <v>123</v>
      </c>
      <c r="BR70" s="75"/>
      <c r="BS70" s="70" t="s">
        <v>354</v>
      </c>
      <c r="BT70" s="38"/>
      <c r="BU70" s="61"/>
      <c r="BV70" s="61"/>
      <c r="BW70" s="61"/>
      <c r="BX70" s="84"/>
      <c r="BY70" s="84"/>
      <c r="BZ70" s="85"/>
      <c r="CA70" s="84"/>
      <c r="CB70" s="87"/>
      <c r="CC70" s="88"/>
      <c r="CD70" s="87"/>
      <c r="CE70" s="87"/>
      <c r="CF70" s="87"/>
      <c r="CG70" s="87"/>
      <c r="CH70" s="42">
        <f>YEAR(BANCO10[[#This Row],[DATA INÍCIO]])</f>
        <v>2024</v>
      </c>
      <c r="CI70" s="42">
        <f>MONTH(BANCO10[[#This Row],[DATA INÍCIO]])</f>
        <v>7</v>
      </c>
      <c r="CJ70" s="42" t="str">
        <f t="shared" si="1"/>
        <v>AVELAR PLASTIC INDUSTRIA E COMERCIO LTDA26.735.334/0001-05</v>
      </c>
      <c r="CK70" s="42"/>
      <c r="CL70" s="42" t="s">
        <v>353</v>
      </c>
      <c r="CM70" s="42" t="str">
        <f>IF(BANCO10[[#This Row],[SOLUÇÃO]]=CM$1,BANCO10[[#This Row],[STATUS DA ETAPA]],"")</f>
        <v>CONCLUÍDO</v>
      </c>
      <c r="CN70" s="42" t="str">
        <f>IF(BANCO10[[#This Row],[SOLUÇÃO]]=CN$1,BANCO10[[#This Row],[STATUS DA ETAPA]],"")</f>
        <v/>
      </c>
      <c r="CO70" s="42" t="str">
        <f>IF(BANCO10[[#This Row],[SOLUÇÃO]]=CO$1,BANCO10[[#This Row],[STATUS DA ETAPA]],"")</f>
        <v/>
      </c>
      <c r="CP70" s="42" t="str">
        <f>IF(BANCO10[[#This Row],[SOLUÇÃO]]=CP$1,BANCO10[[#This Row],[STATUS DA ETAPA]],"")</f>
        <v/>
      </c>
      <c r="CQ70" s="42" t="str">
        <f>IF(BANCO10[[#This Row],[SOLUÇÃO]]=CQ$1,BANCO10[[#This Row],[STATUS DA ETAPA]],"")</f>
        <v/>
      </c>
      <c r="CR70" s="42" t="str">
        <f>IF(BANCO10[[#This Row],[SOLUÇÃO]]=CR$1,BANCO10[[#This Row],[STATUS DA ETAPA]],"")</f>
        <v/>
      </c>
      <c r="CS70" s="42" t="str">
        <f>IF(BANCO10[[#This Row],[SOLUÇÃO]]=CS$1,BANCO10[[#This Row],[STATUS DA ETAPA]],"")</f>
        <v/>
      </c>
      <c r="CT70" s="42" t="str">
        <f>IF(BANCO10[[#This Row],[SOLUÇÃO]]=CT$1,BANCO10[[#This Row],[STATUS DA ETAPA]],"")</f>
        <v/>
      </c>
      <c r="CU70" s="42" t="str">
        <f>IF(BANCO10[[#This Row],[SOLUÇÃO]]=CU$1,BANCO10[[#This Row],[STATUS DA ETAPA]],"")</f>
        <v/>
      </c>
      <c r="CV70" s="42" t="str">
        <f>IF(BANCO10[[#This Row],[SOLUÇÃO]]=CV$1,BANCO10[[#This Row],[STATUS DA ETAPA]],"")</f>
        <v/>
      </c>
      <c r="CW70" s="42" t="str">
        <f>IF(BANCO10[[#This Row],[SOLUÇÃO]]=CW$1,BANCO10[[#This Row],[STATUS DA ETAPA]],"")</f>
        <v/>
      </c>
      <c r="CX70" s="42" t="str">
        <f>IF(BANCO10[[#This Row],[SOLUÇÃO]]=CX$1,BANCO10[[#This Row],[STATUS DA ETAPA]],"")</f>
        <v/>
      </c>
      <c r="CY70" s="42" t="str">
        <f>IF(BANCO10[[#This Row],[SOLUÇÃO]]=CY$1,BANCO10[[#This Row],[STATUS DA ETAPA]],"")</f>
        <v/>
      </c>
      <c r="CZ70" s="42" t="str">
        <f>IF(BANCO10[[#This Row],[SOLUÇÃO]]=CZ$1,BANCO10[[#This Row],[STATUS DA ETAPA]],"")</f>
        <v/>
      </c>
      <c r="DA70" s="42" t="str">
        <f>IF(BANCO10[[#This Row],[SOLUÇÃO]]=DA$1,BANCO10[[#This Row],[STATUS DA ETAPA]],"")</f>
        <v/>
      </c>
      <c r="DB70" s="42" t="str">
        <f>IF(BANCO10[[#This Row],[SOLUÇÃO]]=DB$1,BANCO10[[#This Row],[STATUS DA ETAPA]],"")</f>
        <v/>
      </c>
      <c r="DC70" s="42" t="str">
        <f>IF(BANCO10[[#This Row],[SOLUÇÃO]]=DC$1,BANCO10[[#This Row],[STATUS DA ETAPA]],"")</f>
        <v/>
      </c>
      <c r="DD70" s="63" t="str">
        <f>IF(BANCO10[[#This Row],[SOLUÇÃO]]=DD$1,BANCO10[[#This Row],[STATUS DA ETAPA]],"")</f>
        <v/>
      </c>
      <c r="DE70" s="65" t="str">
        <f>IF(BANCO10[[#This Row],[SOLUÇÃO]]=DE$1,BANCO10[[#This Row],[STATUS DA ETAPA]],"")</f>
        <v/>
      </c>
      <c r="DF70" s="65" t="str">
        <f>IF(BANCO10[[#This Row],[SOLUÇÃO]]=DF$1,BANCO10[[#This Row],[STATUS DA ETAPA]],"")</f>
        <v/>
      </c>
      <c r="DG70" s="65" t="str">
        <f>IF(BANCO10[[#This Row],[SOLUÇÃO]]=DG$1,BANCO10[[#This Row],[STATUS DA ETAPA]],"")</f>
        <v/>
      </c>
      <c r="DH70" s="38" t="str">
        <f>IF(BANCO10[[#This Row],[SOLUÇÃO]]=DH$1,BANCO10[[#This Row],[STATUS DA ETAPA]],"")</f>
        <v/>
      </c>
      <c r="DI70" s="39" t="str">
        <f>IF(BANCO10[[#This Row],[SOLUÇÃO]]=DI$1,BANCO10[[#This Row],[STATUS DA ETAPA]],"")</f>
        <v/>
      </c>
      <c r="DJ70" s="40" t="str">
        <f>IF(BANCO10[[#This Row],[SOLUÇÃO]]=DJ$1,BANCO10[[#This Row],[STATUS DA ETAPA]],"")</f>
        <v/>
      </c>
      <c r="DK70" s="42" t="str">
        <f>IF(BANCO10[[#This Row],[SOLUÇÃO]]=DK$1,BANCO10[[#This Row],[STATUS DA ETAPA]],"")</f>
        <v/>
      </c>
      <c r="DL70" s="42" t="str">
        <f>IF(BANCO10[[#This Row],[SOLUÇÃO]]=DL$1,BANCO10[[#This Row],[STATUS DA ETAPA]],"")</f>
        <v/>
      </c>
      <c r="DM70" s="40" t="str">
        <f>IF(BANCO10[[#This Row],[SOLUÇÃO]]=DM$1,BANCO10[[#This Row],[STATUS DA ETAPA]],"")</f>
        <v/>
      </c>
      <c r="DN70" s="63" t="e">
        <f>VLOOKUP(CL72,'[1]SAP TEC'!AC:AD,2,0)</f>
        <v>#N/A</v>
      </c>
    </row>
    <row r="71" spans="1:118" s="65" customFormat="1" ht="12" x14ac:dyDescent="0.25">
      <c r="A71" s="38" t="s">
        <v>118</v>
      </c>
      <c r="B71" s="39" t="s">
        <v>131</v>
      </c>
      <c r="C71" s="40" t="str">
        <f>IFERROR(VLOOKUP(BANCO10[[#This Row],[EMPRESA]],[1]!DADOS[#Data],2,FALSE),"")</f>
        <v>26.735.334/0001-05</v>
      </c>
      <c r="D71" s="42" t="s">
        <v>352</v>
      </c>
      <c r="E71" s="42" t="str">
        <f>IFERROR(VLOOKUP(BANCO10[[#This Row],[EMPRESA]],[1]!DADOS[#Data],5,FALSE),"")</f>
        <v>EPP</v>
      </c>
      <c r="F71" s="40" t="str">
        <f>IFERROR(IF(VLOOKUP(BANCO10[[#This Row],[EMPRESA]],[1]!DADOS[#Data],6,0)="","",(VLOOKUP(BANCO10[[#This Row],[EMPRESA]],[1]!DADOS[#Data],6,0))),"")</f>
        <v>CAPITAL LESTE 2</v>
      </c>
      <c r="G71" s="40" t="str">
        <f>IFERROR(IF(VLOOKUP(BANCO10[[#This Row],[EMPRESA]],[1]!DADOS[#Data],4)="","",(VLOOKUP($D71,[1]!DADOS[#Data],4,0))),"")</f>
        <v/>
      </c>
      <c r="H71" s="43" t="s">
        <v>7</v>
      </c>
      <c r="I71" s="43" t="s">
        <v>145</v>
      </c>
      <c r="J71" s="43" t="s">
        <v>123</v>
      </c>
      <c r="K71" s="44" t="s">
        <v>355</v>
      </c>
      <c r="L71" s="44" t="s">
        <v>356</v>
      </c>
      <c r="M71" s="44" t="s">
        <v>137</v>
      </c>
      <c r="N71" s="44" t="s">
        <v>123</v>
      </c>
      <c r="O71" s="42" t="s">
        <v>96</v>
      </c>
      <c r="P71" s="42">
        <v>106</v>
      </c>
      <c r="Q71" s="42" t="s">
        <v>236</v>
      </c>
      <c r="R71" s="45" t="s">
        <v>27</v>
      </c>
      <c r="S71" s="45">
        <v>45383</v>
      </c>
      <c r="T71" s="45" t="s">
        <v>27</v>
      </c>
      <c r="U71" s="45">
        <v>45383</v>
      </c>
      <c r="V71" s="45" t="s">
        <v>27</v>
      </c>
      <c r="W71" s="45">
        <v>45383</v>
      </c>
      <c r="X71" s="45" t="s">
        <v>27</v>
      </c>
      <c r="Y71" s="45">
        <v>45383</v>
      </c>
      <c r="Z71" s="46" t="s">
        <v>27</v>
      </c>
      <c r="AA71" s="47">
        <v>45536</v>
      </c>
      <c r="AB71" s="46" t="s">
        <v>27</v>
      </c>
      <c r="AC71" s="48">
        <v>45536</v>
      </c>
      <c r="AD71" s="46" t="s">
        <v>27</v>
      </c>
      <c r="AE71" s="48">
        <v>45536</v>
      </c>
      <c r="AF71" s="45" t="s">
        <v>27</v>
      </c>
      <c r="AG71" s="45">
        <v>45477</v>
      </c>
      <c r="AH71" s="45" t="s">
        <v>27</v>
      </c>
      <c r="AI71" s="45">
        <v>45502</v>
      </c>
      <c r="AJ71" s="45" t="s">
        <v>27</v>
      </c>
      <c r="AK71" s="45">
        <v>45536</v>
      </c>
      <c r="AL71" s="45" t="s">
        <v>123</v>
      </c>
      <c r="AM71" s="45"/>
      <c r="AN71" s="45" t="s">
        <v>123</v>
      </c>
      <c r="AO71" s="45"/>
      <c r="AP71" s="45" t="s">
        <v>123</v>
      </c>
      <c r="AQ71" s="45"/>
      <c r="AR71" s="45" t="s">
        <v>123</v>
      </c>
      <c r="AS71" s="45"/>
      <c r="AT71" s="49">
        <v>45532</v>
      </c>
      <c r="AU71" s="50">
        <v>45622</v>
      </c>
      <c r="AV71" s="66" t="s">
        <v>27</v>
      </c>
      <c r="AW71" s="66" t="s">
        <v>27</v>
      </c>
      <c r="AX71" s="51" t="s">
        <v>49</v>
      </c>
      <c r="AY71" s="52" t="s">
        <v>126</v>
      </c>
      <c r="AZ71" s="53">
        <f>106*190</f>
        <v>20140</v>
      </c>
      <c r="BA71" s="52" t="s">
        <v>153</v>
      </c>
      <c r="BB71" s="81">
        <v>566059</v>
      </c>
      <c r="BC71" s="52" t="s">
        <v>123</v>
      </c>
      <c r="BD71" s="52" t="s">
        <v>123</v>
      </c>
      <c r="BE71" s="55" t="s">
        <v>27</v>
      </c>
      <c r="BF71" s="55" t="s">
        <v>27</v>
      </c>
      <c r="BG71" s="55" t="s">
        <v>27</v>
      </c>
      <c r="BH71" s="55" t="s">
        <v>27</v>
      </c>
      <c r="BI71" s="46" t="s">
        <v>27</v>
      </c>
      <c r="BJ71" s="47">
        <v>45643</v>
      </c>
      <c r="BK71" s="74"/>
      <c r="BL71" s="59"/>
      <c r="BM71" s="74"/>
      <c r="BN71" s="59"/>
      <c r="BO71" s="74" t="s">
        <v>27</v>
      </c>
      <c r="BP71" s="59">
        <v>45643</v>
      </c>
      <c r="BQ71" s="74" t="s">
        <v>27</v>
      </c>
      <c r="BR71" s="75">
        <v>45649</v>
      </c>
      <c r="BS71" s="69"/>
      <c r="BT71" s="38" t="s">
        <v>131</v>
      </c>
      <c r="BU71" s="61"/>
      <c r="BV71" s="61"/>
      <c r="BW71" s="61"/>
      <c r="BX71" s="61"/>
      <c r="BY71" s="62"/>
      <c r="BZ71" s="61"/>
      <c r="CA71" s="61"/>
      <c r="CB71" s="61"/>
      <c r="CC71" s="61"/>
      <c r="CD71" s="61"/>
      <c r="CE71" s="61"/>
      <c r="CF71" s="61"/>
      <c r="CG71" s="61"/>
      <c r="CH71" s="63">
        <f>YEAR(BANCO10[[#This Row],[DATA INÍCIO]])</f>
        <v>2024</v>
      </c>
      <c r="CI71" s="63">
        <f>MONTH(BANCO10[[#This Row],[DATA INÍCIO]])</f>
        <v>8</v>
      </c>
      <c r="CJ71" s="71" t="str">
        <f t="shared" si="1"/>
        <v>AVELAR PLASTIC INDUSTRIA E COMERCIO LTDA26.735.334/0001-05</v>
      </c>
      <c r="CK71" s="63"/>
      <c r="CL71" s="44" t="s">
        <v>355</v>
      </c>
      <c r="CM71" s="42" t="str">
        <f>IF(BANCO10[[#This Row],[SOLUÇÃO]]=CM$1,BANCO10[[#This Row],[STATUS DA ETAPA]],"")</f>
        <v/>
      </c>
      <c r="CN71" s="42" t="str">
        <f>IF(BANCO10[[#This Row],[SOLUÇÃO]]=CN$1,BANCO10[[#This Row],[STATUS DA ETAPA]],"")</f>
        <v/>
      </c>
      <c r="CO71" s="42" t="str">
        <f>IF(BANCO10[[#This Row],[SOLUÇÃO]]=CO$1,BANCO10[[#This Row],[STATUS DA ETAPA]],"")</f>
        <v/>
      </c>
      <c r="CP71" s="42" t="str">
        <f>IF(BANCO10[[#This Row],[SOLUÇÃO]]=CP$1,BANCO10[[#This Row],[STATUS DA ETAPA]],"")</f>
        <v/>
      </c>
      <c r="CQ71" s="42" t="str">
        <f>IF(BANCO10[[#This Row],[SOLUÇÃO]]=CQ$1,BANCO10[[#This Row],[STATUS DA ETAPA]],"")</f>
        <v/>
      </c>
      <c r="CR71" s="42" t="str">
        <f>IF(BANCO10[[#This Row],[SOLUÇÃO]]=CR$1,BANCO10[[#This Row],[STATUS DA ETAPA]],"")</f>
        <v/>
      </c>
      <c r="CS71" s="42" t="str">
        <f>IF(BANCO10[[#This Row],[SOLUÇÃO]]=CS$1,BANCO10[[#This Row],[STATUS DA ETAPA]],"")</f>
        <v>CONCLUÍDO</v>
      </c>
      <c r="CT71" s="42" t="str">
        <f>IF(BANCO10[[#This Row],[SOLUÇÃO]]=CT$1,BANCO10[[#This Row],[STATUS DA ETAPA]],"")</f>
        <v/>
      </c>
      <c r="CU71" s="42" t="str">
        <f>IF(BANCO10[[#This Row],[SOLUÇÃO]]=CU$1,BANCO10[[#This Row],[STATUS DA ETAPA]],"")</f>
        <v/>
      </c>
      <c r="CV71" s="42" t="str">
        <f>IF(BANCO10[[#This Row],[SOLUÇÃO]]=CV$1,BANCO10[[#This Row],[STATUS DA ETAPA]],"")</f>
        <v/>
      </c>
      <c r="CW71" s="42" t="str">
        <f>IF(BANCO10[[#This Row],[SOLUÇÃO]]=CW$1,BANCO10[[#This Row],[STATUS DA ETAPA]],"")</f>
        <v/>
      </c>
      <c r="CX71" s="42" t="str">
        <f>IF(BANCO10[[#This Row],[SOLUÇÃO]]=CX$1,BANCO10[[#This Row],[STATUS DA ETAPA]],"")</f>
        <v/>
      </c>
      <c r="CY71" s="42" t="str">
        <f>IF(BANCO10[[#This Row],[SOLUÇÃO]]=CY$1,BANCO10[[#This Row],[STATUS DA ETAPA]],"")</f>
        <v/>
      </c>
      <c r="CZ71" s="42" t="str">
        <f>IF(BANCO10[[#This Row],[SOLUÇÃO]]=CZ$1,BANCO10[[#This Row],[STATUS DA ETAPA]],"")</f>
        <v/>
      </c>
      <c r="DA71" s="42" t="str">
        <f>IF(BANCO10[[#This Row],[SOLUÇÃO]]=DA$1,BANCO10[[#This Row],[STATUS DA ETAPA]],"")</f>
        <v/>
      </c>
      <c r="DB71" s="42" t="str">
        <f>IF(BANCO10[[#This Row],[SOLUÇÃO]]=DB$1,BANCO10[[#This Row],[STATUS DA ETAPA]],"")</f>
        <v/>
      </c>
      <c r="DC71" s="42" t="str">
        <f>IF(BANCO10[[#This Row],[SOLUÇÃO]]=DC$1,BANCO10[[#This Row],[STATUS DA ETAPA]],"")</f>
        <v/>
      </c>
      <c r="DD71" s="42" t="str">
        <f>IF(BANCO10[[#This Row],[SOLUÇÃO]]=DD$1,BANCO10[[#This Row],[STATUS DA ETAPA]],"")</f>
        <v/>
      </c>
      <c r="DE71" s="42" t="str">
        <f>IF(BANCO10[[#This Row],[SOLUÇÃO]]=DE$1,BANCO10[[#This Row],[STATUS DA ETAPA]],"")</f>
        <v/>
      </c>
      <c r="DF71" s="42" t="str">
        <f>IF(BANCO10[[#This Row],[SOLUÇÃO]]=DF$1,BANCO10[[#This Row],[STATUS DA ETAPA]],"")</f>
        <v/>
      </c>
      <c r="DG71" s="42" t="str">
        <f>IF(BANCO10[[#This Row],[SOLUÇÃO]]=DG$1,BANCO10[[#This Row],[STATUS DA ETAPA]],"")</f>
        <v/>
      </c>
      <c r="DH71" s="42" t="str">
        <f>IF(BANCO10[[#This Row],[SOLUÇÃO]]=DH$1,BANCO10[[#This Row],[STATUS DA ETAPA]],"")</f>
        <v/>
      </c>
      <c r="DI71" s="42" t="str">
        <f>IF(BANCO10[[#This Row],[SOLUÇÃO]]=DI$1,BANCO10[[#This Row],[STATUS DA ETAPA]],"")</f>
        <v/>
      </c>
      <c r="DJ71" s="42" t="str">
        <f>IF(BANCO10[[#This Row],[SOLUÇÃO]]=DJ$1,BANCO10[[#This Row],[STATUS DA ETAPA]],"")</f>
        <v/>
      </c>
      <c r="DK71" s="42" t="str">
        <f>IF(BANCO10[[#This Row],[SOLUÇÃO]]=DK$1,BANCO10[[#This Row],[STATUS DA ETAPA]],"")</f>
        <v/>
      </c>
      <c r="DL71" s="42" t="str">
        <f>IF(BANCO10[[#This Row],[SOLUÇÃO]]=DL$1,BANCO10[[#This Row],[STATUS DA ETAPA]],"")</f>
        <v/>
      </c>
      <c r="DM71" s="42" t="str">
        <f>IF(BANCO10[[#This Row],[SOLUÇÃO]]=DM$1,BANCO10[[#This Row],[STATUS DA ETAPA]],"")</f>
        <v/>
      </c>
      <c r="DN71" s="63">
        <f>VLOOKUP(CL73,'[1]SAP TEC'!AC:AD,2,0)</f>
        <v>5500</v>
      </c>
    </row>
    <row r="72" spans="1:118" s="65" customFormat="1" ht="12" x14ac:dyDescent="0.25">
      <c r="A72" s="38" t="s">
        <v>118</v>
      </c>
      <c r="B72" s="39" t="s">
        <v>131</v>
      </c>
      <c r="C72" s="40" t="str">
        <f>IFERROR(VLOOKUP(BANCO10[[#This Row],[EMPRESA]],[1]!DADOS[#Data],2,FALSE),"")</f>
        <v>26.735.334/0001-05</v>
      </c>
      <c r="D72" s="40" t="s">
        <v>352</v>
      </c>
      <c r="E72" s="42" t="str">
        <f>IFERROR(VLOOKUP(BANCO10[[#This Row],[EMPRESA]],[1]!DADOS[#Data],5,FALSE),"")</f>
        <v>EPP</v>
      </c>
      <c r="F72" s="40" t="str">
        <f>IFERROR(IF(VLOOKUP(BANCO10[[#This Row],[EMPRESA]],[1]!DADOS[#Data],6,0)="","",(VLOOKUP(BANCO10[[#This Row],[EMPRESA]],[1]!DADOS[#Data],6,0))),"")</f>
        <v>CAPITAL LESTE 2</v>
      </c>
      <c r="G72" s="40" t="str">
        <f>IFERROR(IF(VLOOKUP(BANCO10[[#This Row],[EMPRESA]],[1]!DADOS[#Data],4)="","",(VLOOKUP($D72,[1]!DADOS[#Data],4,0))),"")</f>
        <v/>
      </c>
      <c r="H72" s="43" t="s">
        <v>178</v>
      </c>
      <c r="I72" s="43" t="s">
        <v>145</v>
      </c>
      <c r="J72" s="44" t="s">
        <v>123</v>
      </c>
      <c r="K72" s="44" t="s">
        <v>357</v>
      </c>
      <c r="L72" s="44" t="s">
        <v>123</v>
      </c>
      <c r="M72" s="44" t="s">
        <v>137</v>
      </c>
      <c r="N72" s="44" t="s">
        <v>123</v>
      </c>
      <c r="O72" s="42" t="s">
        <v>180</v>
      </c>
      <c r="P72" s="42">
        <v>4</v>
      </c>
      <c r="Q72" s="39" t="s">
        <v>181</v>
      </c>
      <c r="R72" s="45" t="s">
        <v>123</v>
      </c>
      <c r="S72" s="45"/>
      <c r="T72" s="45" t="s">
        <v>123</v>
      </c>
      <c r="U72" s="45"/>
      <c r="V72" s="45" t="s">
        <v>123</v>
      </c>
      <c r="W72" s="45"/>
      <c r="X72" s="45" t="s">
        <v>123</v>
      </c>
      <c r="Y72" s="45"/>
      <c r="Z72" s="46" t="s">
        <v>126</v>
      </c>
      <c r="AA72" s="47"/>
      <c r="AB72" s="46" t="s">
        <v>126</v>
      </c>
      <c r="AC72" s="48"/>
      <c r="AD72" s="46" t="s">
        <v>126</v>
      </c>
      <c r="AE72" s="48"/>
      <c r="AF72" s="45"/>
      <c r="AG72" s="45"/>
      <c r="AH72" s="45" t="s">
        <v>123</v>
      </c>
      <c r="AI72" s="45"/>
      <c r="AJ72" s="45"/>
      <c r="AK72" s="45"/>
      <c r="AL72" s="45"/>
      <c r="AM72" s="45"/>
      <c r="AN72" s="45"/>
      <c r="AO72" s="45"/>
      <c r="AP72" s="45"/>
      <c r="AQ72" s="45"/>
      <c r="AR72" s="45"/>
      <c r="AS72" s="45"/>
      <c r="AT72" s="49">
        <v>45636</v>
      </c>
      <c r="AU72" s="99">
        <v>45636</v>
      </c>
      <c r="AV72" s="66" t="s">
        <v>123</v>
      </c>
      <c r="AW72" s="66" t="s">
        <v>123</v>
      </c>
      <c r="AX72" s="51" t="s">
        <v>182</v>
      </c>
      <c r="AY72" s="52" t="s">
        <v>126</v>
      </c>
      <c r="AZ72" s="53">
        <v>0</v>
      </c>
      <c r="BA72" s="52" t="s">
        <v>123</v>
      </c>
      <c r="BB72" s="81" t="s">
        <v>123</v>
      </c>
      <c r="BC72" s="52" t="s">
        <v>123</v>
      </c>
      <c r="BD72" s="52" t="s">
        <v>123</v>
      </c>
      <c r="BE72" s="55" t="s">
        <v>123</v>
      </c>
      <c r="BF72" s="55" t="s">
        <v>123</v>
      </c>
      <c r="BG72" s="55" t="s">
        <v>123</v>
      </c>
      <c r="BH72" s="55" t="s">
        <v>27</v>
      </c>
      <c r="BI72" s="46" t="s">
        <v>126</v>
      </c>
      <c r="BJ72" s="47"/>
      <c r="BK72" s="74" t="s">
        <v>126</v>
      </c>
      <c r="BL72" s="59"/>
      <c r="BM72" s="74" t="s">
        <v>126</v>
      </c>
      <c r="BN72" s="59"/>
      <c r="BO72" s="74" t="s">
        <v>126</v>
      </c>
      <c r="BP72" s="77"/>
      <c r="BQ72" s="78" t="s">
        <v>126</v>
      </c>
      <c r="BR72" s="79"/>
      <c r="BS72" s="69"/>
      <c r="BT72" s="38"/>
      <c r="BU72" s="61"/>
      <c r="BV72" s="61"/>
      <c r="BW72" s="61"/>
      <c r="BX72" s="61"/>
      <c r="BY72" s="61"/>
      <c r="BZ72" s="61"/>
      <c r="CA72" s="61"/>
      <c r="CB72" s="61"/>
      <c r="CC72" s="61"/>
      <c r="CD72" s="61"/>
      <c r="CE72" s="61"/>
      <c r="CF72" s="61"/>
      <c r="CG72" s="61"/>
      <c r="CH72" s="63">
        <f>YEAR(BANCO10[[#This Row],[DATA INÍCIO]])</f>
        <v>2024</v>
      </c>
      <c r="CI72" s="63">
        <f>MONTH(BANCO10[[#This Row],[DATA INÍCIO]])</f>
        <v>12</v>
      </c>
      <c r="CJ72" s="71" t="str">
        <f t="shared" si="1"/>
        <v>AVELAR PLASTIC INDUSTRIA E COMERCIO LTDA26.735.334/0001-05</v>
      </c>
      <c r="CK72" s="63"/>
      <c r="CL72" s="63"/>
      <c r="CM72" s="42" t="str">
        <f>IF(BANCO10[[#This Row],[SOLUÇÃO]]=CM$1,BANCO10[[#This Row],[STATUS DA ETAPA]],"")</f>
        <v/>
      </c>
      <c r="CN72" s="42" t="str">
        <f>IF(BANCO10[[#This Row],[SOLUÇÃO]]=CN$1,BANCO10[[#This Row],[STATUS DA ETAPA]],"")</f>
        <v/>
      </c>
      <c r="CO72" s="42" t="str">
        <f>IF(BANCO10[[#This Row],[SOLUÇÃO]]=CO$1,BANCO10[[#This Row],[STATUS DA ETAPA]],"")</f>
        <v/>
      </c>
      <c r="CP72" s="42" t="str">
        <f>IF(BANCO10[[#This Row],[SOLUÇÃO]]=CP$1,BANCO10[[#This Row],[STATUS DA ETAPA]],"")</f>
        <v/>
      </c>
      <c r="CQ72" s="42" t="str">
        <f>IF(BANCO10[[#This Row],[SOLUÇÃO]]=CQ$1,BANCO10[[#This Row],[STATUS DA ETAPA]],"")</f>
        <v/>
      </c>
      <c r="CR72" s="42" t="str">
        <f>IF(BANCO10[[#This Row],[SOLUÇÃO]]=CR$1,BANCO10[[#This Row],[STATUS DA ETAPA]],"")</f>
        <v/>
      </c>
      <c r="CS72" s="42" t="str">
        <f>IF(BANCO10[[#This Row],[SOLUÇÃO]]=CS$1,BANCO10[[#This Row],[STATUS DA ETAPA]],"")</f>
        <v/>
      </c>
      <c r="CT72" s="42" t="str">
        <f>IF(BANCO10[[#This Row],[SOLUÇÃO]]=CT$1,BANCO10[[#This Row],[STATUS DA ETAPA]],"")</f>
        <v/>
      </c>
      <c r="CU72" s="42" t="str">
        <f>IF(BANCO10[[#This Row],[SOLUÇÃO]]=CU$1,BANCO10[[#This Row],[STATUS DA ETAPA]],"")</f>
        <v/>
      </c>
      <c r="CV72" s="42" t="str">
        <f>IF(BANCO10[[#This Row],[SOLUÇÃO]]=CV$1,BANCO10[[#This Row],[STATUS DA ETAPA]],"")</f>
        <v/>
      </c>
      <c r="CW72" s="42" t="str">
        <f>IF(BANCO10[[#This Row],[SOLUÇÃO]]=CW$1,BANCO10[[#This Row],[STATUS DA ETAPA]],"")</f>
        <v/>
      </c>
      <c r="CX72" s="42" t="str">
        <f>IF(BANCO10[[#This Row],[SOLUÇÃO]]=CX$1,BANCO10[[#This Row],[STATUS DA ETAPA]],"")</f>
        <v/>
      </c>
      <c r="CY72" s="42" t="str">
        <f>IF(BANCO10[[#This Row],[SOLUÇÃO]]=CY$1,BANCO10[[#This Row],[STATUS DA ETAPA]],"")</f>
        <v/>
      </c>
      <c r="CZ72" s="42" t="str">
        <f>IF(BANCO10[[#This Row],[SOLUÇÃO]]=CZ$1,BANCO10[[#This Row],[STATUS DA ETAPA]],"")</f>
        <v/>
      </c>
      <c r="DA72" s="42" t="str">
        <f>IF(BANCO10[[#This Row],[SOLUÇÃO]]=DA$1,BANCO10[[#This Row],[STATUS DA ETAPA]],"")</f>
        <v/>
      </c>
      <c r="DB72" s="42" t="str">
        <f>IF(BANCO10[[#This Row],[SOLUÇÃO]]=DB$1,BANCO10[[#This Row],[STATUS DA ETAPA]],"")</f>
        <v/>
      </c>
      <c r="DC72" s="42" t="str">
        <f>IF(BANCO10[[#This Row],[SOLUÇÃO]]=DC$1,BANCO10[[#This Row],[STATUS DA ETAPA]],"")</f>
        <v/>
      </c>
      <c r="DD72" s="42" t="str">
        <f>IF(BANCO10[[#This Row],[SOLUÇÃO]]=DD$1,BANCO10[[#This Row],[STATUS DA ETAPA]],"")</f>
        <v/>
      </c>
      <c r="DE72" s="42" t="str">
        <f>IF(BANCO10[[#This Row],[SOLUÇÃO]]=DE$1,BANCO10[[#This Row],[STATUS DA ETAPA]],"")</f>
        <v/>
      </c>
      <c r="DF72" s="42" t="str">
        <f>IF(BANCO10[[#This Row],[SOLUÇÃO]]=DF$1,BANCO10[[#This Row],[STATUS DA ETAPA]],"")</f>
        <v/>
      </c>
      <c r="DG72" s="42" t="str">
        <f>IF(BANCO10[[#This Row],[SOLUÇÃO]]=DG$1,BANCO10[[#This Row],[STATUS DA ETAPA]],"")</f>
        <v/>
      </c>
      <c r="DH72" s="42" t="str">
        <f>IF(BANCO10[[#This Row],[SOLUÇÃO]]=DH$1,BANCO10[[#This Row],[STATUS DA ETAPA]],"")</f>
        <v/>
      </c>
      <c r="DI72" s="42" t="str">
        <f>IF(BANCO10[[#This Row],[SOLUÇÃO]]=DI$1,BANCO10[[#This Row],[STATUS DA ETAPA]],"")</f>
        <v/>
      </c>
      <c r="DJ72" s="42" t="str">
        <f>IF(BANCO10[[#This Row],[SOLUÇÃO]]=DJ$1,BANCO10[[#This Row],[STATUS DA ETAPA]],"")</f>
        <v/>
      </c>
      <c r="DK72" s="42" t="str">
        <f>IF(BANCO10[[#This Row],[SOLUÇÃO]]=DK$1,BANCO10[[#This Row],[STATUS DA ETAPA]],"")</f>
        <v/>
      </c>
      <c r="DL72" s="42" t="str">
        <f>IF(BANCO10[[#This Row],[SOLUÇÃO]]=DL$1,BANCO10[[#This Row],[STATUS DA ETAPA]],"")</f>
        <v/>
      </c>
      <c r="DM72" s="42" t="str">
        <f>IF(BANCO10[[#This Row],[SOLUÇÃO]]=DM$1,BANCO10[[#This Row],[STATUS DA ETAPA]],"")</f>
        <v/>
      </c>
      <c r="DN72" s="63" t="e">
        <f>VLOOKUP(CL74,'[1]SAP TEC'!AC:AD,2,0)</f>
        <v>#N/A</v>
      </c>
    </row>
    <row r="73" spans="1:118" s="65" customFormat="1" ht="12" x14ac:dyDescent="0.25">
      <c r="A73" s="38" t="s">
        <v>118</v>
      </c>
      <c r="B73" s="39" t="s">
        <v>119</v>
      </c>
      <c r="C73" s="40" t="str">
        <f>IFERROR(VLOOKUP(BANCO10[[#This Row],[EMPRESA]],[1]!DADOS[#Data],2,FALSE),"")</f>
        <v>01.360.442/0001-01</v>
      </c>
      <c r="D73" s="42" t="s">
        <v>358</v>
      </c>
      <c r="E73" s="42" t="str">
        <f>IFERROR(VLOOKUP(BANCO10[[#This Row],[EMPRESA]],[1]!DADOS[#Data],5,FALSE),"")</f>
        <v>EPP</v>
      </c>
      <c r="F73" s="40" t="str">
        <f>IFERROR(IF(VLOOKUP(BANCO10[[#This Row],[EMPRESA]],[1]!DADOS[#Data],6,0)="","",(VLOOKUP(BANCO10[[#This Row],[EMPRESA]],[1]!DADOS[#Data],6,0))),"")</f>
        <v>CAPITAL LESTE 1</v>
      </c>
      <c r="G73" s="40" t="str">
        <f>IFERROR(IF(VLOOKUP(BANCO10[[#This Row],[EMPRESA]],[1]!DADOS[#Data],4)="","",(VLOOKUP($D73,[1]!DADOS[#Data],4,0))),"")</f>
        <v/>
      </c>
      <c r="H73" s="43" t="s">
        <v>7</v>
      </c>
      <c r="I73" s="43" t="s">
        <v>122</v>
      </c>
      <c r="J73" s="43" t="s">
        <v>123</v>
      </c>
      <c r="K73" s="42" t="s">
        <v>359</v>
      </c>
      <c r="L73" s="44" t="s">
        <v>360</v>
      </c>
      <c r="M73" s="44" t="s">
        <v>137</v>
      </c>
      <c r="N73" s="44" t="s">
        <v>123</v>
      </c>
      <c r="O73" s="42" t="s">
        <v>95</v>
      </c>
      <c r="P73" s="42">
        <v>100</v>
      </c>
      <c r="Q73" s="42"/>
      <c r="R73" s="45" t="s">
        <v>123</v>
      </c>
      <c r="S73" s="45"/>
      <c r="T73" s="45" t="s">
        <v>123</v>
      </c>
      <c r="U73" s="45"/>
      <c r="V73" s="45" t="s">
        <v>123</v>
      </c>
      <c r="W73" s="45"/>
      <c r="X73" s="45" t="s">
        <v>123</v>
      </c>
      <c r="Y73" s="45"/>
      <c r="Z73" s="46" t="s">
        <v>123</v>
      </c>
      <c r="AA73" s="47"/>
      <c r="AB73" s="46" t="s">
        <v>123</v>
      </c>
      <c r="AC73" s="48"/>
      <c r="AD73" s="46" t="s">
        <v>123</v>
      </c>
      <c r="AE73" s="48"/>
      <c r="AF73" s="45" t="s">
        <v>123</v>
      </c>
      <c r="AG73" s="45"/>
      <c r="AH73" s="45" t="s">
        <v>123</v>
      </c>
      <c r="AI73" s="45"/>
      <c r="AJ73" s="45" t="s">
        <v>123</v>
      </c>
      <c r="AK73" s="45"/>
      <c r="AL73" s="45" t="s">
        <v>123</v>
      </c>
      <c r="AM73" s="45"/>
      <c r="AN73" s="45" t="s">
        <v>123</v>
      </c>
      <c r="AO73" s="45"/>
      <c r="AP73" s="45" t="s">
        <v>123</v>
      </c>
      <c r="AQ73" s="45"/>
      <c r="AR73" s="45" t="s">
        <v>123</v>
      </c>
      <c r="AS73" s="45"/>
      <c r="AT73" s="49">
        <v>45963</v>
      </c>
      <c r="AU73" s="50">
        <v>45963</v>
      </c>
      <c r="AV73" s="51" t="s">
        <v>123</v>
      </c>
      <c r="AW73" s="51" t="s">
        <v>123</v>
      </c>
      <c r="AX73" s="51" t="s">
        <v>123</v>
      </c>
      <c r="AY73" s="52" t="s">
        <v>123</v>
      </c>
      <c r="AZ73" s="53">
        <v>0</v>
      </c>
      <c r="BA73" s="52" t="s">
        <v>123</v>
      </c>
      <c r="BB73" s="81" t="s">
        <v>123</v>
      </c>
      <c r="BC73" s="52" t="s">
        <v>123</v>
      </c>
      <c r="BD73" s="52" t="s">
        <v>123</v>
      </c>
      <c r="BE73" s="55" t="s">
        <v>123</v>
      </c>
      <c r="BF73" s="55" t="s">
        <v>123</v>
      </c>
      <c r="BG73" s="55" t="s">
        <v>123</v>
      </c>
      <c r="BH73" s="55" t="s">
        <v>123</v>
      </c>
      <c r="BI73" s="46" t="s">
        <v>123</v>
      </c>
      <c r="BJ73" s="111"/>
      <c r="BK73" s="58" t="s">
        <v>123</v>
      </c>
      <c r="BL73" s="59"/>
      <c r="BM73" s="58" t="s">
        <v>123</v>
      </c>
      <c r="BN73" s="59"/>
      <c r="BO73" s="58" t="s">
        <v>123</v>
      </c>
      <c r="BP73" s="59"/>
      <c r="BQ73" s="58" t="s">
        <v>123</v>
      </c>
      <c r="BR73" s="59"/>
      <c r="BS73" s="60" t="s">
        <v>361</v>
      </c>
      <c r="BT73" s="38"/>
      <c r="BU73" s="61" t="s">
        <v>129</v>
      </c>
      <c r="BV73" s="61" t="s">
        <v>129</v>
      </c>
      <c r="BW73" s="61" t="s">
        <v>129</v>
      </c>
      <c r="BX73" s="61" t="s">
        <v>129</v>
      </c>
      <c r="BY73" s="62" t="s">
        <v>129</v>
      </c>
      <c r="BZ73" s="61"/>
      <c r="CA73" s="61" t="s">
        <v>129</v>
      </c>
      <c r="CB73" s="61" t="s">
        <v>129</v>
      </c>
      <c r="CC73" s="61" t="s">
        <v>129</v>
      </c>
      <c r="CD73" s="61" t="s">
        <v>129</v>
      </c>
      <c r="CE73" s="61" t="s">
        <v>129</v>
      </c>
      <c r="CF73" s="61" t="s">
        <v>129</v>
      </c>
      <c r="CG73" s="61" t="s">
        <v>129</v>
      </c>
      <c r="CH73" s="63">
        <f>YEAR(BANCO10[[#This Row],[DATA INÍCIO]])</f>
        <v>2025</v>
      </c>
      <c r="CI73" s="63">
        <f>MONTH(BANCO10[[#This Row],[DATA INÍCIO]])</f>
        <v>11</v>
      </c>
      <c r="CJ73" s="64" t="str">
        <f t="shared" si="1"/>
        <v>BASTOS BIAFER COMERCIAL LTDA01.360.442/0001-01</v>
      </c>
      <c r="CK73" s="63"/>
      <c r="CL73" s="42" t="s">
        <v>359</v>
      </c>
      <c r="CM73" s="42" t="str">
        <f>IF(BANCO10[[#This Row],[SOLUÇÃO]]=CM$1,BANCO10[[#This Row],[STATUS DA ETAPA]],"")</f>
        <v/>
      </c>
      <c r="CN73" s="42" t="str">
        <f>IF(BANCO10[[#This Row],[SOLUÇÃO]]=CN$1,BANCO10[[#This Row],[STATUS DA ETAPA]],"")</f>
        <v/>
      </c>
      <c r="CO73" s="42" t="str">
        <f>IF(BANCO10[[#This Row],[SOLUÇÃO]]=CO$1,BANCO10[[#This Row],[STATUS DA ETAPA]],"")</f>
        <v/>
      </c>
      <c r="CP73" s="42" t="str">
        <f>IF(BANCO10[[#This Row],[SOLUÇÃO]]=CP$1,BANCO10[[#This Row],[STATUS DA ETAPA]],"")</f>
        <v/>
      </c>
      <c r="CQ73" s="42" t="str">
        <f>IF(BANCO10[[#This Row],[SOLUÇÃO]]=CQ$1,BANCO10[[#This Row],[STATUS DA ETAPA]],"")</f>
        <v/>
      </c>
      <c r="CR73" s="42" t="str">
        <f>IF(BANCO10[[#This Row],[SOLUÇÃO]]=CR$1,BANCO10[[#This Row],[STATUS DA ETAPA]],"")</f>
        <v>CANCELADO</v>
      </c>
      <c r="CS73" s="42" t="str">
        <f>IF(BANCO10[[#This Row],[SOLUÇÃO]]=CS$1,BANCO10[[#This Row],[STATUS DA ETAPA]],"")</f>
        <v/>
      </c>
      <c r="CT73" s="42" t="str">
        <f>IF(BANCO10[[#This Row],[SOLUÇÃO]]=CT$1,BANCO10[[#This Row],[STATUS DA ETAPA]],"")</f>
        <v/>
      </c>
      <c r="CU73" s="42" t="str">
        <f>IF(BANCO10[[#This Row],[SOLUÇÃO]]=CU$1,BANCO10[[#This Row],[STATUS DA ETAPA]],"")</f>
        <v/>
      </c>
      <c r="CV73" s="42" t="str">
        <f>IF(BANCO10[[#This Row],[SOLUÇÃO]]=CV$1,BANCO10[[#This Row],[STATUS DA ETAPA]],"")</f>
        <v/>
      </c>
      <c r="CW73" s="42" t="str">
        <f>IF(BANCO10[[#This Row],[SOLUÇÃO]]=CW$1,BANCO10[[#This Row],[STATUS DA ETAPA]],"")</f>
        <v/>
      </c>
      <c r="CX73" s="42" t="str">
        <f>IF(BANCO10[[#This Row],[SOLUÇÃO]]=CX$1,BANCO10[[#This Row],[STATUS DA ETAPA]],"")</f>
        <v/>
      </c>
      <c r="CY73" s="42" t="str">
        <f>IF(BANCO10[[#This Row],[SOLUÇÃO]]=CY$1,BANCO10[[#This Row],[STATUS DA ETAPA]],"")</f>
        <v/>
      </c>
      <c r="CZ73" s="42" t="str">
        <f>IF(BANCO10[[#This Row],[SOLUÇÃO]]=CZ$1,BANCO10[[#This Row],[STATUS DA ETAPA]],"")</f>
        <v/>
      </c>
      <c r="DA73" s="42" t="str">
        <f>IF(BANCO10[[#This Row],[SOLUÇÃO]]=DA$1,BANCO10[[#This Row],[STATUS DA ETAPA]],"")</f>
        <v/>
      </c>
      <c r="DB73" s="42" t="str">
        <f>IF(BANCO10[[#This Row],[SOLUÇÃO]]=DB$1,BANCO10[[#This Row],[STATUS DA ETAPA]],"")</f>
        <v/>
      </c>
      <c r="DC73" s="42" t="str">
        <f>IF(BANCO10[[#This Row],[SOLUÇÃO]]=DC$1,BANCO10[[#This Row],[STATUS DA ETAPA]],"")</f>
        <v/>
      </c>
      <c r="DD73" s="42" t="str">
        <f>IF(BANCO10[[#This Row],[SOLUÇÃO]]=DD$1,BANCO10[[#This Row],[STATUS DA ETAPA]],"")</f>
        <v/>
      </c>
      <c r="DE73" s="42" t="str">
        <f>IF(BANCO10[[#This Row],[SOLUÇÃO]]=DE$1,BANCO10[[#This Row],[STATUS DA ETAPA]],"")</f>
        <v/>
      </c>
      <c r="DF73" s="42" t="str">
        <f>IF(BANCO10[[#This Row],[SOLUÇÃO]]=DF$1,BANCO10[[#This Row],[STATUS DA ETAPA]],"")</f>
        <v/>
      </c>
      <c r="DG73" s="42" t="str">
        <f>IF(BANCO10[[#This Row],[SOLUÇÃO]]=DG$1,BANCO10[[#This Row],[STATUS DA ETAPA]],"")</f>
        <v/>
      </c>
      <c r="DH73" s="42" t="str">
        <f>IF(BANCO10[[#This Row],[SOLUÇÃO]]=DH$1,BANCO10[[#This Row],[STATUS DA ETAPA]],"")</f>
        <v/>
      </c>
      <c r="DI73" s="42" t="str">
        <f>IF(BANCO10[[#This Row],[SOLUÇÃO]]=DI$1,BANCO10[[#This Row],[STATUS DA ETAPA]],"")</f>
        <v/>
      </c>
      <c r="DJ73" s="42" t="str">
        <f>IF(BANCO10[[#This Row],[SOLUÇÃO]]=DJ$1,BANCO10[[#This Row],[STATUS DA ETAPA]],"")</f>
        <v/>
      </c>
      <c r="DK73" s="42" t="str">
        <f>IF(BANCO10[[#This Row],[SOLUÇÃO]]=DK$1,BANCO10[[#This Row],[STATUS DA ETAPA]],"")</f>
        <v/>
      </c>
      <c r="DL73" s="42" t="str">
        <f>IF(BANCO10[[#This Row],[SOLUÇÃO]]=DL$1,BANCO10[[#This Row],[STATUS DA ETAPA]],"")</f>
        <v/>
      </c>
      <c r="DM73" s="42" t="str">
        <f>IF(BANCO10[[#This Row],[SOLUÇÃO]]=DM$1,BANCO10[[#This Row],[STATUS DA ETAPA]],"")</f>
        <v/>
      </c>
      <c r="DN73" s="63" t="e">
        <f>VLOOKUP(CL75,'[1]SAP TEC'!AC:AD,2,0)</f>
        <v>#N/A</v>
      </c>
    </row>
    <row r="74" spans="1:118" s="65" customFormat="1" ht="12" x14ac:dyDescent="0.25">
      <c r="A74" s="38" t="s">
        <v>118</v>
      </c>
      <c r="B74" s="39" t="s">
        <v>119</v>
      </c>
      <c r="C74" s="40" t="str">
        <f>IFERROR(VLOOKUP(BANCO10[[#This Row],[EMPRESA]],[1]!DADOS[#Data],2,FALSE),"")</f>
        <v>01.360.442/0001-01</v>
      </c>
      <c r="D74" s="42" t="s">
        <v>358</v>
      </c>
      <c r="E74" s="42" t="str">
        <f>IFERROR(VLOOKUP(BANCO10[[#This Row],[EMPRESA]],[1]!DADOS[#Data],5,FALSE),"")</f>
        <v>EPP</v>
      </c>
      <c r="F74" s="40" t="str">
        <f>IFERROR(IF(VLOOKUP(BANCO10[[#This Row],[EMPRESA]],[1]!DADOS[#Data],6,0)="","",(VLOOKUP(BANCO10[[#This Row],[EMPRESA]],[1]!DADOS[#Data],6,0))),"")</f>
        <v>CAPITAL LESTE 1</v>
      </c>
      <c r="G74" s="40"/>
      <c r="H74" s="43" t="s">
        <v>121</v>
      </c>
      <c r="I74" s="43" t="s">
        <v>145</v>
      </c>
      <c r="J74" s="43" t="s">
        <v>146</v>
      </c>
      <c r="K74" s="42" t="s">
        <v>362</v>
      </c>
      <c r="L74" s="44" t="s">
        <v>123</v>
      </c>
      <c r="M74" s="44">
        <v>103</v>
      </c>
      <c r="N74" s="44" t="s">
        <v>123</v>
      </c>
      <c r="O74" s="42" t="s">
        <v>90</v>
      </c>
      <c r="P74" s="42">
        <v>4</v>
      </c>
      <c r="Q74" s="42" t="s">
        <v>236</v>
      </c>
      <c r="R74" s="45" t="s">
        <v>123</v>
      </c>
      <c r="S74" s="45"/>
      <c r="T74" s="45" t="s">
        <v>123</v>
      </c>
      <c r="U74" s="45"/>
      <c r="V74" s="45" t="s">
        <v>123</v>
      </c>
      <c r="W74" s="45"/>
      <c r="X74" s="45" t="s">
        <v>123</v>
      </c>
      <c r="Y74" s="45"/>
      <c r="Z74" s="46" t="s">
        <v>123</v>
      </c>
      <c r="AA74" s="47"/>
      <c r="AB74" s="46" t="s">
        <v>123</v>
      </c>
      <c r="AC74" s="48"/>
      <c r="AD74" s="46" t="s">
        <v>123</v>
      </c>
      <c r="AE74" s="48"/>
      <c r="AF74" s="45" t="s">
        <v>27</v>
      </c>
      <c r="AG74" s="45">
        <v>45005</v>
      </c>
      <c r="AH74" s="45" t="s">
        <v>126</v>
      </c>
      <c r="AI74" s="45"/>
      <c r="AJ74" s="45" t="s">
        <v>123</v>
      </c>
      <c r="AK74" s="45"/>
      <c r="AL74" s="45" t="s">
        <v>123</v>
      </c>
      <c r="AM74" s="45"/>
      <c r="AN74" s="45" t="s">
        <v>123</v>
      </c>
      <c r="AO74" s="45"/>
      <c r="AP74" s="45" t="s">
        <v>123</v>
      </c>
      <c r="AQ74" s="45"/>
      <c r="AR74" s="45" t="s">
        <v>123</v>
      </c>
      <c r="AS74" s="45"/>
      <c r="AT74" s="49">
        <v>45005</v>
      </c>
      <c r="AU74" s="99">
        <v>45005</v>
      </c>
      <c r="AV74" s="51" t="s">
        <v>123</v>
      </c>
      <c r="AW74" s="51" t="s">
        <v>123</v>
      </c>
      <c r="AX74" s="73" t="s">
        <v>49</v>
      </c>
      <c r="AY74" s="52" t="s">
        <v>123</v>
      </c>
      <c r="AZ74" s="53">
        <v>0</v>
      </c>
      <c r="BA74" s="52" t="s">
        <v>123</v>
      </c>
      <c r="BB74" s="81" t="s">
        <v>123</v>
      </c>
      <c r="BC74" s="52" t="s">
        <v>123</v>
      </c>
      <c r="BD74" s="52" t="s">
        <v>123</v>
      </c>
      <c r="BE74" s="55" t="s">
        <v>123</v>
      </c>
      <c r="BF74" s="55" t="s">
        <v>123</v>
      </c>
      <c r="BG74" s="55" t="s">
        <v>123</v>
      </c>
      <c r="BH74" s="55" t="s">
        <v>123</v>
      </c>
      <c r="BI74" s="100" t="s">
        <v>123</v>
      </c>
      <c r="BJ74" s="47"/>
      <c r="BK74" s="58" t="s">
        <v>123</v>
      </c>
      <c r="BL74" s="59"/>
      <c r="BM74" s="58" t="s">
        <v>123</v>
      </c>
      <c r="BN74" s="59"/>
      <c r="BO74" s="74" t="s">
        <v>123</v>
      </c>
      <c r="BP74" s="75"/>
      <c r="BQ74" s="74" t="s">
        <v>123</v>
      </c>
      <c r="BR74" s="75"/>
      <c r="BS74" s="60" t="s">
        <v>361</v>
      </c>
      <c r="BT74" s="38"/>
      <c r="BU74" s="61" t="s">
        <v>129</v>
      </c>
      <c r="BV74" s="61" t="s">
        <v>129</v>
      </c>
      <c r="BW74" s="61" t="s">
        <v>129</v>
      </c>
      <c r="BX74" s="61" t="s">
        <v>129</v>
      </c>
      <c r="BY74" s="62" t="s">
        <v>129</v>
      </c>
      <c r="BZ74" s="61"/>
      <c r="CA74" s="61" t="s">
        <v>129</v>
      </c>
      <c r="CB74" s="61" t="s">
        <v>129</v>
      </c>
      <c r="CC74" s="61" t="s">
        <v>129</v>
      </c>
      <c r="CD74" s="61" t="s">
        <v>129</v>
      </c>
      <c r="CE74" s="61" t="s">
        <v>129</v>
      </c>
      <c r="CF74" s="61" t="s">
        <v>129</v>
      </c>
      <c r="CG74" s="61" t="s">
        <v>129</v>
      </c>
      <c r="CH74" s="63">
        <f>YEAR(BANCO10[[#This Row],[DATA INÍCIO]])</f>
        <v>2023</v>
      </c>
      <c r="CI74" s="63">
        <f>MONTH(BANCO10[[#This Row],[DATA INÍCIO]])</f>
        <v>3</v>
      </c>
      <c r="CJ74" s="64" t="str">
        <f t="shared" si="1"/>
        <v>BASTOS BIAFER COMERCIAL LTDA01.360.442/0001-01</v>
      </c>
      <c r="CK74" s="63"/>
      <c r="CL74" s="42" t="s">
        <v>362</v>
      </c>
      <c r="CM74" s="42" t="str">
        <f>IF(BANCO10[[#This Row],[SOLUÇÃO]]=CM$1,BANCO10[[#This Row],[STATUS DA ETAPA]],"")</f>
        <v>CONCLUÍDO</v>
      </c>
      <c r="CN74" s="42" t="str">
        <f>IF(BANCO10[[#This Row],[SOLUÇÃO]]=CN$1,BANCO10[[#This Row],[STATUS DA ETAPA]],"")</f>
        <v/>
      </c>
      <c r="CO74" s="42" t="str">
        <f>IF(BANCO10[[#This Row],[SOLUÇÃO]]=CO$1,BANCO10[[#This Row],[STATUS DA ETAPA]],"")</f>
        <v/>
      </c>
      <c r="CP74" s="42" t="str">
        <f>IF(BANCO10[[#This Row],[SOLUÇÃO]]=CP$1,BANCO10[[#This Row],[STATUS DA ETAPA]],"")</f>
        <v/>
      </c>
      <c r="CQ74" s="42" t="str">
        <f>IF(BANCO10[[#This Row],[SOLUÇÃO]]=CQ$1,BANCO10[[#This Row],[STATUS DA ETAPA]],"")</f>
        <v/>
      </c>
      <c r="CR74" s="42" t="str">
        <f>IF(BANCO10[[#This Row],[SOLUÇÃO]]=CR$1,BANCO10[[#This Row],[STATUS DA ETAPA]],"")</f>
        <v/>
      </c>
      <c r="CS74" s="42" t="str">
        <f>IF(BANCO10[[#This Row],[SOLUÇÃO]]=CS$1,BANCO10[[#This Row],[STATUS DA ETAPA]],"")</f>
        <v/>
      </c>
      <c r="CT74" s="42" t="str">
        <f>IF(BANCO10[[#This Row],[SOLUÇÃO]]=CT$1,BANCO10[[#This Row],[STATUS DA ETAPA]],"")</f>
        <v/>
      </c>
      <c r="CU74" s="42" t="str">
        <f>IF(BANCO10[[#This Row],[SOLUÇÃO]]=CU$1,BANCO10[[#This Row],[STATUS DA ETAPA]],"")</f>
        <v/>
      </c>
      <c r="CV74" s="42" t="str">
        <f>IF(BANCO10[[#This Row],[SOLUÇÃO]]=CV$1,BANCO10[[#This Row],[STATUS DA ETAPA]],"")</f>
        <v/>
      </c>
      <c r="CW74" s="42" t="str">
        <f>IF(BANCO10[[#This Row],[SOLUÇÃO]]=CW$1,BANCO10[[#This Row],[STATUS DA ETAPA]],"")</f>
        <v/>
      </c>
      <c r="CX74" s="42" t="str">
        <f>IF(BANCO10[[#This Row],[SOLUÇÃO]]=CX$1,BANCO10[[#This Row],[STATUS DA ETAPA]],"")</f>
        <v/>
      </c>
      <c r="CY74" s="42" t="str">
        <f>IF(BANCO10[[#This Row],[SOLUÇÃO]]=CY$1,BANCO10[[#This Row],[STATUS DA ETAPA]],"")</f>
        <v/>
      </c>
      <c r="CZ74" s="42" t="str">
        <f>IF(BANCO10[[#This Row],[SOLUÇÃO]]=CZ$1,BANCO10[[#This Row],[STATUS DA ETAPA]],"")</f>
        <v/>
      </c>
      <c r="DA74" s="42" t="str">
        <f>IF(BANCO10[[#This Row],[SOLUÇÃO]]=DA$1,BANCO10[[#This Row],[STATUS DA ETAPA]],"")</f>
        <v/>
      </c>
      <c r="DB74" s="42" t="str">
        <f>IF(BANCO10[[#This Row],[SOLUÇÃO]]=DB$1,BANCO10[[#This Row],[STATUS DA ETAPA]],"")</f>
        <v/>
      </c>
      <c r="DC74" s="42" t="str">
        <f>IF(BANCO10[[#This Row],[SOLUÇÃO]]=DC$1,BANCO10[[#This Row],[STATUS DA ETAPA]],"")</f>
        <v/>
      </c>
      <c r="DD74" s="42" t="str">
        <f>IF(BANCO10[[#This Row],[SOLUÇÃO]]=DD$1,BANCO10[[#This Row],[STATUS DA ETAPA]],"")</f>
        <v/>
      </c>
      <c r="DE74" s="42" t="str">
        <f>IF(BANCO10[[#This Row],[SOLUÇÃO]]=DE$1,BANCO10[[#This Row],[STATUS DA ETAPA]],"")</f>
        <v/>
      </c>
      <c r="DF74" s="42" t="str">
        <f>IF(BANCO10[[#This Row],[SOLUÇÃO]]=DF$1,BANCO10[[#This Row],[STATUS DA ETAPA]],"")</f>
        <v/>
      </c>
      <c r="DG74" s="42" t="str">
        <f>IF(BANCO10[[#This Row],[SOLUÇÃO]]=DG$1,BANCO10[[#This Row],[STATUS DA ETAPA]],"")</f>
        <v/>
      </c>
      <c r="DH74" s="42" t="str">
        <f>IF(BANCO10[[#This Row],[SOLUÇÃO]]=DH$1,BANCO10[[#This Row],[STATUS DA ETAPA]],"")</f>
        <v/>
      </c>
      <c r="DI74" s="42" t="str">
        <f>IF(BANCO10[[#This Row],[SOLUÇÃO]]=DI$1,BANCO10[[#This Row],[STATUS DA ETAPA]],"")</f>
        <v/>
      </c>
      <c r="DJ74" s="42" t="str">
        <f>IF(BANCO10[[#This Row],[SOLUÇÃO]]=DJ$1,BANCO10[[#This Row],[STATUS DA ETAPA]],"")</f>
        <v/>
      </c>
      <c r="DK74" s="42" t="str">
        <f>IF(BANCO10[[#This Row],[SOLUÇÃO]]=DK$1,BANCO10[[#This Row],[STATUS DA ETAPA]],"")</f>
        <v/>
      </c>
      <c r="DL74" s="42" t="str">
        <f>IF(BANCO10[[#This Row],[SOLUÇÃO]]=DL$1,BANCO10[[#This Row],[STATUS DA ETAPA]],"")</f>
        <v/>
      </c>
      <c r="DM74" s="42" t="str">
        <f>IF(BANCO10[[#This Row],[SOLUÇÃO]]=DM$1,BANCO10[[#This Row],[STATUS DA ETAPA]],"")</f>
        <v/>
      </c>
      <c r="DN74" s="63" t="e">
        <f>VLOOKUP(CL76,'[1]SAP TEC'!AC:AD,2,0)</f>
        <v>#N/A</v>
      </c>
    </row>
    <row r="75" spans="1:118" s="65" customFormat="1" ht="12" x14ac:dyDescent="0.25">
      <c r="A75" s="38" t="s">
        <v>118</v>
      </c>
      <c r="B75" s="39" t="s">
        <v>143</v>
      </c>
      <c r="C75" s="40" t="str">
        <f>IFERROR(VLOOKUP(BANCO10[[#This Row],[EMPRESA]],[1]!DADOS[#Data],2,FALSE),"")</f>
        <v>63.002.976/0001-13</v>
      </c>
      <c r="D75" s="42" t="s">
        <v>363</v>
      </c>
      <c r="E75" s="42" t="str">
        <f>IFERROR(VLOOKUP(BANCO10[[#This Row],[EMPRESA]],[1]!DADOS[#Data],5,FALSE),"")</f>
        <v>DEMAIS</v>
      </c>
      <c r="F75" s="40" t="str">
        <f>IFERROR(IF(VLOOKUP(BANCO10[[#This Row],[EMPRESA]],[1]!DADOS[#Data],6,0)="","",(VLOOKUP(BANCO10[[#This Row],[EMPRESA]],[1]!DADOS[#Data],6,0))),"")</f>
        <v>N/A</v>
      </c>
      <c r="G75" s="40"/>
      <c r="H75" s="43" t="s">
        <v>121</v>
      </c>
      <c r="I75" s="43" t="s">
        <v>145</v>
      </c>
      <c r="J75" s="43" t="s">
        <v>146</v>
      </c>
      <c r="K75" s="42" t="s">
        <v>364</v>
      </c>
      <c r="L75" s="44" t="s">
        <v>123</v>
      </c>
      <c r="M75" s="44">
        <v>103</v>
      </c>
      <c r="N75" s="44" t="s">
        <v>123</v>
      </c>
      <c r="O75" s="42" t="s">
        <v>90</v>
      </c>
      <c r="P75" s="42">
        <v>4</v>
      </c>
      <c r="Q75" s="42" t="s">
        <v>282</v>
      </c>
      <c r="R75" s="45" t="s">
        <v>123</v>
      </c>
      <c r="S75" s="45"/>
      <c r="T75" s="45" t="s">
        <v>123</v>
      </c>
      <c r="U75" s="45"/>
      <c r="V75" s="45" t="s">
        <v>123</v>
      </c>
      <c r="W75" s="45"/>
      <c r="X75" s="45" t="s">
        <v>123</v>
      </c>
      <c r="Y75" s="45"/>
      <c r="Z75" s="46" t="s">
        <v>123</v>
      </c>
      <c r="AA75" s="47"/>
      <c r="AB75" s="46" t="s">
        <v>123</v>
      </c>
      <c r="AC75" s="48"/>
      <c r="AD75" s="46" t="s">
        <v>123</v>
      </c>
      <c r="AE75" s="48"/>
      <c r="AF75" s="45" t="s">
        <v>27</v>
      </c>
      <c r="AG75" s="45">
        <v>45106</v>
      </c>
      <c r="AH75" s="45" t="s">
        <v>126</v>
      </c>
      <c r="AI75" s="45"/>
      <c r="AJ75" s="45" t="s">
        <v>123</v>
      </c>
      <c r="AK75" s="45"/>
      <c r="AL75" s="45" t="s">
        <v>123</v>
      </c>
      <c r="AM75" s="45"/>
      <c r="AN75" s="45" t="s">
        <v>123</v>
      </c>
      <c r="AO75" s="45"/>
      <c r="AP75" s="45" t="s">
        <v>123</v>
      </c>
      <c r="AQ75" s="45"/>
      <c r="AR75" s="45" t="s">
        <v>123</v>
      </c>
      <c r="AS75" s="45"/>
      <c r="AT75" s="49">
        <v>45077</v>
      </c>
      <c r="AU75" s="50">
        <v>45077</v>
      </c>
      <c r="AV75" s="51" t="s">
        <v>123</v>
      </c>
      <c r="AW75" s="51" t="s">
        <v>123</v>
      </c>
      <c r="AX75" s="73" t="s">
        <v>49</v>
      </c>
      <c r="AY75" s="52" t="s">
        <v>123</v>
      </c>
      <c r="AZ75" s="53">
        <v>0</v>
      </c>
      <c r="BA75" s="52" t="s">
        <v>123</v>
      </c>
      <c r="BB75" s="81" t="s">
        <v>123</v>
      </c>
      <c r="BC75" s="52" t="s">
        <v>123</v>
      </c>
      <c r="BD75" s="52" t="s">
        <v>123</v>
      </c>
      <c r="BE75" s="55" t="s">
        <v>123</v>
      </c>
      <c r="BF75" s="55" t="s">
        <v>123</v>
      </c>
      <c r="BG75" s="55" t="s">
        <v>123</v>
      </c>
      <c r="BH75" s="55" t="s">
        <v>123</v>
      </c>
      <c r="BI75" s="100" t="s">
        <v>123</v>
      </c>
      <c r="BJ75" s="47"/>
      <c r="BK75" s="74"/>
      <c r="BL75" s="75"/>
      <c r="BM75" s="74"/>
      <c r="BN75" s="75"/>
      <c r="BO75" s="74" t="s">
        <v>123</v>
      </c>
      <c r="BP75" s="75"/>
      <c r="BQ75" s="74" t="s">
        <v>123</v>
      </c>
      <c r="BR75" s="75"/>
      <c r="BS75" s="60"/>
      <c r="BT75" s="38"/>
      <c r="BU75" s="61" t="s">
        <v>129</v>
      </c>
      <c r="BV75" s="61" t="s">
        <v>129</v>
      </c>
      <c r="BW75" s="61" t="s">
        <v>170</v>
      </c>
      <c r="BX75" s="61" t="s">
        <v>129</v>
      </c>
      <c r="BY75" s="62" t="s">
        <v>170</v>
      </c>
      <c r="BZ75" s="61"/>
      <c r="CA75" s="61" t="s">
        <v>129</v>
      </c>
      <c r="CB75" s="61" t="s">
        <v>129</v>
      </c>
      <c r="CC75" s="61" t="s">
        <v>129</v>
      </c>
      <c r="CD75" s="61" t="s">
        <v>129</v>
      </c>
      <c r="CE75" s="61" t="s">
        <v>129</v>
      </c>
      <c r="CF75" s="61" t="s">
        <v>129</v>
      </c>
      <c r="CG75" s="61" t="s">
        <v>129</v>
      </c>
      <c r="CH75" s="63">
        <f>YEAR(BANCO10[[#This Row],[DATA INÍCIO]])</f>
        <v>2023</v>
      </c>
      <c r="CI75" s="63">
        <f>MONTH(BANCO10[[#This Row],[DATA INÍCIO]])</f>
        <v>5</v>
      </c>
      <c r="CJ75" s="64" t="str">
        <f t="shared" si="1"/>
        <v>BCF PLASTICOS LTDA63.002.976/0001-13</v>
      </c>
      <c r="CK75" s="63"/>
      <c r="CL75" s="42" t="s">
        <v>364</v>
      </c>
      <c r="CM75" s="42" t="str">
        <f>IF(BANCO10[[#This Row],[SOLUÇÃO]]=CM$1,BANCO10[[#This Row],[STATUS DA ETAPA]],"")</f>
        <v>CONCLUÍDO</v>
      </c>
      <c r="CN75" s="42" t="str">
        <f>IF(BANCO10[[#This Row],[SOLUÇÃO]]=CN$1,BANCO10[[#This Row],[STATUS DA ETAPA]],"")</f>
        <v/>
      </c>
      <c r="CO75" s="42" t="str">
        <f>IF(BANCO10[[#This Row],[SOLUÇÃO]]=CO$1,BANCO10[[#This Row],[STATUS DA ETAPA]],"")</f>
        <v/>
      </c>
      <c r="CP75" s="42" t="str">
        <f>IF(BANCO10[[#This Row],[SOLUÇÃO]]=CP$1,BANCO10[[#This Row],[STATUS DA ETAPA]],"")</f>
        <v/>
      </c>
      <c r="CQ75" s="42" t="str">
        <f>IF(BANCO10[[#This Row],[SOLUÇÃO]]=CQ$1,BANCO10[[#This Row],[STATUS DA ETAPA]],"")</f>
        <v/>
      </c>
      <c r="CR75" s="42" t="str">
        <f>IF(BANCO10[[#This Row],[SOLUÇÃO]]=CR$1,BANCO10[[#This Row],[STATUS DA ETAPA]],"")</f>
        <v/>
      </c>
      <c r="CS75" s="42" t="str">
        <f>IF(BANCO10[[#This Row],[SOLUÇÃO]]=CS$1,BANCO10[[#This Row],[STATUS DA ETAPA]],"")</f>
        <v/>
      </c>
      <c r="CT75" s="42" t="str">
        <f>IF(BANCO10[[#This Row],[SOLUÇÃO]]=CT$1,BANCO10[[#This Row],[STATUS DA ETAPA]],"")</f>
        <v/>
      </c>
      <c r="CU75" s="42" t="str">
        <f>IF(BANCO10[[#This Row],[SOLUÇÃO]]=CU$1,BANCO10[[#This Row],[STATUS DA ETAPA]],"")</f>
        <v/>
      </c>
      <c r="CV75" s="42" t="str">
        <f>IF(BANCO10[[#This Row],[SOLUÇÃO]]=CV$1,BANCO10[[#This Row],[STATUS DA ETAPA]],"")</f>
        <v/>
      </c>
      <c r="CW75" s="42" t="str">
        <f>IF(BANCO10[[#This Row],[SOLUÇÃO]]=CW$1,BANCO10[[#This Row],[STATUS DA ETAPA]],"")</f>
        <v/>
      </c>
      <c r="CX75" s="42" t="str">
        <f>IF(BANCO10[[#This Row],[SOLUÇÃO]]=CX$1,BANCO10[[#This Row],[STATUS DA ETAPA]],"")</f>
        <v/>
      </c>
      <c r="CY75" s="42" t="str">
        <f>IF(BANCO10[[#This Row],[SOLUÇÃO]]=CY$1,BANCO10[[#This Row],[STATUS DA ETAPA]],"")</f>
        <v/>
      </c>
      <c r="CZ75" s="42" t="str">
        <f>IF(BANCO10[[#This Row],[SOLUÇÃO]]=CZ$1,BANCO10[[#This Row],[STATUS DA ETAPA]],"")</f>
        <v/>
      </c>
      <c r="DA75" s="42" t="str">
        <f>IF(BANCO10[[#This Row],[SOLUÇÃO]]=DA$1,BANCO10[[#This Row],[STATUS DA ETAPA]],"")</f>
        <v/>
      </c>
      <c r="DB75" s="42" t="str">
        <f>IF(BANCO10[[#This Row],[SOLUÇÃO]]=DB$1,BANCO10[[#This Row],[STATUS DA ETAPA]],"")</f>
        <v/>
      </c>
      <c r="DC75" s="42" t="str">
        <f>IF(BANCO10[[#This Row],[SOLUÇÃO]]=DC$1,BANCO10[[#This Row],[STATUS DA ETAPA]],"")</f>
        <v/>
      </c>
      <c r="DD75" s="42" t="str">
        <f>IF(BANCO10[[#This Row],[SOLUÇÃO]]=DD$1,BANCO10[[#This Row],[STATUS DA ETAPA]],"")</f>
        <v/>
      </c>
      <c r="DE75" s="42" t="str">
        <f>IF(BANCO10[[#This Row],[SOLUÇÃO]]=DE$1,BANCO10[[#This Row],[STATUS DA ETAPA]],"")</f>
        <v/>
      </c>
      <c r="DF75" s="42" t="str">
        <f>IF(BANCO10[[#This Row],[SOLUÇÃO]]=DF$1,BANCO10[[#This Row],[STATUS DA ETAPA]],"")</f>
        <v/>
      </c>
      <c r="DG75" s="42" t="str">
        <f>IF(BANCO10[[#This Row],[SOLUÇÃO]]=DG$1,BANCO10[[#This Row],[STATUS DA ETAPA]],"")</f>
        <v/>
      </c>
      <c r="DH75" s="42" t="str">
        <f>IF(BANCO10[[#This Row],[SOLUÇÃO]]=DH$1,BANCO10[[#This Row],[STATUS DA ETAPA]],"")</f>
        <v/>
      </c>
      <c r="DI75" s="42" t="str">
        <f>IF(BANCO10[[#This Row],[SOLUÇÃO]]=DI$1,BANCO10[[#This Row],[STATUS DA ETAPA]],"")</f>
        <v/>
      </c>
      <c r="DJ75" s="42" t="str">
        <f>IF(BANCO10[[#This Row],[SOLUÇÃO]]=DJ$1,BANCO10[[#This Row],[STATUS DA ETAPA]],"")</f>
        <v/>
      </c>
      <c r="DK75" s="42" t="str">
        <f>IF(BANCO10[[#This Row],[SOLUÇÃO]]=DK$1,BANCO10[[#This Row],[STATUS DA ETAPA]],"")</f>
        <v/>
      </c>
      <c r="DL75" s="42" t="str">
        <f>IF(BANCO10[[#This Row],[SOLUÇÃO]]=DL$1,BANCO10[[#This Row],[STATUS DA ETAPA]],"")</f>
        <v/>
      </c>
      <c r="DM75" s="42" t="str">
        <f>IF(BANCO10[[#This Row],[SOLUÇÃO]]=DM$1,BANCO10[[#This Row],[STATUS DA ETAPA]],"")</f>
        <v/>
      </c>
      <c r="DN75" s="63">
        <f>VLOOKUP(CL77,'[1]SAP TEC'!AC:AD,2,0)</f>
        <v>826.81</v>
      </c>
    </row>
    <row r="76" spans="1:118" s="65" customFormat="1" ht="12" x14ac:dyDescent="0.25">
      <c r="A76" s="38" t="s">
        <v>118</v>
      </c>
      <c r="B76" s="39" t="s">
        <v>131</v>
      </c>
      <c r="C76" s="40" t="str">
        <f>IFERROR(VLOOKUP(BANCO10[[#This Row],[EMPRESA]],[1]!DADOS[#Data],2,FALSE),"")</f>
        <v>63.002.976/0001-13</v>
      </c>
      <c r="D76" s="42" t="s">
        <v>363</v>
      </c>
      <c r="E76" s="42" t="str">
        <f>IFERROR(VLOOKUP(BANCO10[[#This Row],[EMPRESA]],[1]!DADOS[#Data],5,FALSE),"")</f>
        <v>DEMAIS</v>
      </c>
      <c r="F76" s="40" t="str">
        <f>IFERROR(IF(VLOOKUP(BANCO10[[#This Row],[EMPRESA]],[1]!DADOS[#Data],6,0)="","",(VLOOKUP(BANCO10[[#This Row],[EMPRESA]],[1]!DADOS[#Data],6,0))),"")</f>
        <v>N/A</v>
      </c>
      <c r="G76" s="40"/>
      <c r="H76" s="43" t="s">
        <v>121</v>
      </c>
      <c r="I76" s="43" t="s">
        <v>145</v>
      </c>
      <c r="J76" s="43" t="s">
        <v>146</v>
      </c>
      <c r="K76" s="44" t="s">
        <v>365</v>
      </c>
      <c r="L76" s="44" t="s">
        <v>123</v>
      </c>
      <c r="M76" s="44" t="s">
        <v>137</v>
      </c>
      <c r="N76" s="44" t="s">
        <v>123</v>
      </c>
      <c r="O76" s="42" t="s">
        <v>90</v>
      </c>
      <c r="P76" s="42">
        <v>4</v>
      </c>
      <c r="Q76" s="42" t="s">
        <v>173</v>
      </c>
      <c r="R76" s="45" t="s">
        <v>123</v>
      </c>
      <c r="S76" s="45"/>
      <c r="T76" s="45" t="s">
        <v>123</v>
      </c>
      <c r="U76" s="45"/>
      <c r="V76" s="45" t="s">
        <v>123</v>
      </c>
      <c r="W76" s="45"/>
      <c r="X76" s="45" t="s">
        <v>123</v>
      </c>
      <c r="Y76" s="45"/>
      <c r="Z76" s="46" t="s">
        <v>123</v>
      </c>
      <c r="AA76" s="47"/>
      <c r="AB76" s="46" t="s">
        <v>123</v>
      </c>
      <c r="AC76" s="48"/>
      <c r="AD76" s="46" t="s">
        <v>123</v>
      </c>
      <c r="AE76" s="48"/>
      <c r="AF76" s="45" t="s">
        <v>123</v>
      </c>
      <c r="AG76" s="45"/>
      <c r="AH76" s="45" t="s">
        <v>123</v>
      </c>
      <c r="AI76" s="45"/>
      <c r="AJ76" s="45" t="s">
        <v>123</v>
      </c>
      <c r="AK76" s="45"/>
      <c r="AL76" s="45" t="s">
        <v>123</v>
      </c>
      <c r="AM76" s="45"/>
      <c r="AN76" s="45" t="s">
        <v>123</v>
      </c>
      <c r="AO76" s="45"/>
      <c r="AP76" s="45" t="s">
        <v>123</v>
      </c>
      <c r="AQ76" s="45"/>
      <c r="AR76" s="45" t="s">
        <v>123</v>
      </c>
      <c r="AS76" s="45"/>
      <c r="AT76" s="49">
        <v>45475</v>
      </c>
      <c r="AU76" s="99">
        <v>45475</v>
      </c>
      <c r="AV76" s="66" t="s">
        <v>123</v>
      </c>
      <c r="AW76" s="66" t="s">
        <v>123</v>
      </c>
      <c r="AX76" s="51" t="s">
        <v>49</v>
      </c>
      <c r="AY76" s="52" t="s">
        <v>123</v>
      </c>
      <c r="AZ76" s="53">
        <v>0</v>
      </c>
      <c r="BA76" s="52" t="s">
        <v>123</v>
      </c>
      <c r="BB76" s="81" t="s">
        <v>123</v>
      </c>
      <c r="BC76" s="52" t="s">
        <v>123</v>
      </c>
      <c r="BD76" s="52" t="s">
        <v>123</v>
      </c>
      <c r="BE76" s="55" t="s">
        <v>123</v>
      </c>
      <c r="BF76" s="55" t="s">
        <v>123</v>
      </c>
      <c r="BG76" s="55" t="s">
        <v>123</v>
      </c>
      <c r="BH76" s="55" t="s">
        <v>123</v>
      </c>
      <c r="BI76" s="100" t="s">
        <v>123</v>
      </c>
      <c r="BJ76" s="47"/>
      <c r="BK76" s="74"/>
      <c r="BL76" s="75"/>
      <c r="BM76" s="74"/>
      <c r="BN76" s="75"/>
      <c r="BO76" s="74" t="s">
        <v>123</v>
      </c>
      <c r="BP76" s="75"/>
      <c r="BQ76" s="74" t="s">
        <v>123</v>
      </c>
      <c r="BR76" s="75"/>
      <c r="BS76" s="60" t="s">
        <v>366</v>
      </c>
      <c r="BT76" s="38" t="s">
        <v>131</v>
      </c>
      <c r="BU76" s="61"/>
      <c r="BV76" s="61"/>
      <c r="BW76" s="61"/>
      <c r="BX76" s="61"/>
      <c r="BY76" s="62"/>
      <c r="BZ76" s="61"/>
      <c r="CA76" s="61"/>
      <c r="CB76" s="61"/>
      <c r="CC76" s="61"/>
      <c r="CD76" s="61"/>
      <c r="CE76" s="61"/>
      <c r="CF76" s="61"/>
      <c r="CG76" s="61"/>
      <c r="CH76" s="63">
        <f>YEAR(BANCO10[[#This Row],[DATA INÍCIO]])</f>
        <v>2024</v>
      </c>
      <c r="CI76" s="63">
        <f>MONTH(BANCO10[[#This Row],[DATA INÍCIO]])</f>
        <v>7</v>
      </c>
      <c r="CJ76" s="71" t="str">
        <f t="shared" si="1"/>
        <v>BCF PLASTICOS LTDA63.002.976/0001-13</v>
      </c>
      <c r="CK76" s="63"/>
      <c r="CL76" s="44" t="s">
        <v>365</v>
      </c>
      <c r="CM76" s="42" t="str">
        <f>IF(BANCO10[[#This Row],[SOLUÇÃO]]=CM$1,BANCO10[[#This Row],[STATUS DA ETAPA]],"")</f>
        <v>CONCLUÍDO</v>
      </c>
      <c r="CN76" s="42" t="str">
        <f>IF(BANCO10[[#This Row],[SOLUÇÃO]]=CN$1,BANCO10[[#This Row],[STATUS DA ETAPA]],"")</f>
        <v/>
      </c>
      <c r="CO76" s="42" t="str">
        <f>IF(BANCO10[[#This Row],[SOLUÇÃO]]=CO$1,BANCO10[[#This Row],[STATUS DA ETAPA]],"")</f>
        <v/>
      </c>
      <c r="CP76" s="42" t="str">
        <f>IF(BANCO10[[#This Row],[SOLUÇÃO]]=CP$1,BANCO10[[#This Row],[STATUS DA ETAPA]],"")</f>
        <v/>
      </c>
      <c r="CQ76" s="42" t="str">
        <f>IF(BANCO10[[#This Row],[SOLUÇÃO]]=CQ$1,BANCO10[[#This Row],[STATUS DA ETAPA]],"")</f>
        <v/>
      </c>
      <c r="CR76" s="42" t="str">
        <f>IF(BANCO10[[#This Row],[SOLUÇÃO]]=CR$1,BANCO10[[#This Row],[STATUS DA ETAPA]],"")</f>
        <v/>
      </c>
      <c r="CS76" s="42" t="str">
        <f>IF(BANCO10[[#This Row],[SOLUÇÃO]]=CS$1,BANCO10[[#This Row],[STATUS DA ETAPA]],"")</f>
        <v/>
      </c>
      <c r="CT76" s="42" t="str">
        <f>IF(BANCO10[[#This Row],[SOLUÇÃO]]=CT$1,BANCO10[[#This Row],[STATUS DA ETAPA]],"")</f>
        <v/>
      </c>
      <c r="CU76" s="42" t="str">
        <f>IF(BANCO10[[#This Row],[SOLUÇÃO]]=CU$1,BANCO10[[#This Row],[STATUS DA ETAPA]],"")</f>
        <v/>
      </c>
      <c r="CV76" s="42" t="str">
        <f>IF(BANCO10[[#This Row],[SOLUÇÃO]]=CV$1,BANCO10[[#This Row],[STATUS DA ETAPA]],"")</f>
        <v/>
      </c>
      <c r="CW76" s="42" t="str">
        <f>IF(BANCO10[[#This Row],[SOLUÇÃO]]=CW$1,BANCO10[[#This Row],[STATUS DA ETAPA]],"")</f>
        <v/>
      </c>
      <c r="CX76" s="42" t="str">
        <f>IF(BANCO10[[#This Row],[SOLUÇÃO]]=CX$1,BANCO10[[#This Row],[STATUS DA ETAPA]],"")</f>
        <v/>
      </c>
      <c r="CY76" s="42" t="str">
        <f>IF(BANCO10[[#This Row],[SOLUÇÃO]]=CY$1,BANCO10[[#This Row],[STATUS DA ETAPA]],"")</f>
        <v/>
      </c>
      <c r="CZ76" s="42" t="str">
        <f>IF(BANCO10[[#This Row],[SOLUÇÃO]]=CZ$1,BANCO10[[#This Row],[STATUS DA ETAPA]],"")</f>
        <v/>
      </c>
      <c r="DA76" s="42" t="str">
        <f>IF(BANCO10[[#This Row],[SOLUÇÃO]]=DA$1,BANCO10[[#This Row],[STATUS DA ETAPA]],"")</f>
        <v/>
      </c>
      <c r="DB76" s="42" t="str">
        <f>IF(BANCO10[[#This Row],[SOLUÇÃO]]=DB$1,BANCO10[[#This Row],[STATUS DA ETAPA]],"")</f>
        <v/>
      </c>
      <c r="DC76" s="42" t="str">
        <f>IF(BANCO10[[#This Row],[SOLUÇÃO]]=DC$1,BANCO10[[#This Row],[STATUS DA ETAPA]],"")</f>
        <v/>
      </c>
      <c r="DD76" s="42" t="str">
        <f>IF(BANCO10[[#This Row],[SOLUÇÃO]]=DD$1,BANCO10[[#This Row],[STATUS DA ETAPA]],"")</f>
        <v/>
      </c>
      <c r="DE76" s="42" t="str">
        <f>IF(BANCO10[[#This Row],[SOLUÇÃO]]=DE$1,BANCO10[[#This Row],[STATUS DA ETAPA]],"")</f>
        <v/>
      </c>
      <c r="DF76" s="42" t="str">
        <f>IF(BANCO10[[#This Row],[SOLUÇÃO]]=DF$1,BANCO10[[#This Row],[STATUS DA ETAPA]],"")</f>
        <v/>
      </c>
      <c r="DG76" s="42" t="str">
        <f>IF(BANCO10[[#This Row],[SOLUÇÃO]]=DG$1,BANCO10[[#This Row],[STATUS DA ETAPA]],"")</f>
        <v/>
      </c>
      <c r="DH76" s="42" t="str">
        <f>IF(BANCO10[[#This Row],[SOLUÇÃO]]=DH$1,BANCO10[[#This Row],[STATUS DA ETAPA]],"")</f>
        <v/>
      </c>
      <c r="DI76" s="42" t="str">
        <f>IF(BANCO10[[#This Row],[SOLUÇÃO]]=DI$1,BANCO10[[#This Row],[STATUS DA ETAPA]],"")</f>
        <v/>
      </c>
      <c r="DJ76" s="42" t="str">
        <f>IF(BANCO10[[#This Row],[SOLUÇÃO]]=DJ$1,BANCO10[[#This Row],[STATUS DA ETAPA]],"")</f>
        <v/>
      </c>
      <c r="DK76" s="42" t="str">
        <f>IF(BANCO10[[#This Row],[SOLUÇÃO]]=DK$1,BANCO10[[#This Row],[STATUS DA ETAPA]],"")</f>
        <v/>
      </c>
      <c r="DL76" s="42" t="str">
        <f>IF(BANCO10[[#This Row],[SOLUÇÃO]]=DL$1,BANCO10[[#This Row],[STATUS DA ETAPA]],"")</f>
        <v/>
      </c>
      <c r="DM76" s="42" t="str">
        <f>IF(BANCO10[[#This Row],[SOLUÇÃO]]=DM$1,BANCO10[[#This Row],[STATUS DA ETAPA]],"")</f>
        <v/>
      </c>
      <c r="DN76" s="63">
        <f>VLOOKUP(CL78,'[1]SAP TEC'!AC:AD,2,0)</f>
        <v>826.81</v>
      </c>
    </row>
    <row r="77" spans="1:118" s="65" customFormat="1" ht="12" x14ac:dyDescent="0.25">
      <c r="A77" s="38" t="s">
        <v>118</v>
      </c>
      <c r="B77" s="39" t="s">
        <v>131</v>
      </c>
      <c r="C77" s="40" t="str">
        <f>IFERROR(VLOOKUP(BANCO10[[#This Row],[EMPRESA]],[1]!DADOS[#Data],2,FALSE),"")</f>
        <v>63.002.976/0001-13</v>
      </c>
      <c r="D77" s="42" t="s">
        <v>363</v>
      </c>
      <c r="E77" s="42" t="str">
        <f>IFERROR(VLOOKUP(BANCO10[[#This Row],[EMPRESA]],[1]!DADOS[#Data],5,FALSE),"")</f>
        <v>DEMAIS</v>
      </c>
      <c r="F77" s="40" t="str">
        <f>IFERROR(IF(VLOOKUP(BANCO10[[#This Row],[EMPRESA]],[1]!DADOS[#Data],6,0)="","",(VLOOKUP(BANCO10[[#This Row],[EMPRESA]],[1]!DADOS[#Data],6,0))),"")</f>
        <v>N/A</v>
      </c>
      <c r="G77" s="40" t="s">
        <v>367</v>
      </c>
      <c r="H77" s="43" t="s">
        <v>7</v>
      </c>
      <c r="I77" s="43" t="s">
        <v>145</v>
      </c>
      <c r="J77" s="43" t="s">
        <v>123</v>
      </c>
      <c r="K77" s="44" t="s">
        <v>368</v>
      </c>
      <c r="L77" s="44" t="s">
        <v>369</v>
      </c>
      <c r="M77" s="44" t="s">
        <v>137</v>
      </c>
      <c r="N77" s="44" t="s">
        <v>123</v>
      </c>
      <c r="O77" s="42" t="s">
        <v>96</v>
      </c>
      <c r="P77" s="42">
        <v>58</v>
      </c>
      <c r="Q77" s="42" t="s">
        <v>216</v>
      </c>
      <c r="R77" s="45" t="s">
        <v>27</v>
      </c>
      <c r="S77" s="45">
        <v>45383</v>
      </c>
      <c r="T77" s="45" t="s">
        <v>27</v>
      </c>
      <c r="U77" s="45">
        <v>45383</v>
      </c>
      <c r="V77" s="45" t="s">
        <v>27</v>
      </c>
      <c r="W77" s="45">
        <v>45383</v>
      </c>
      <c r="X77" s="45" t="s">
        <v>27</v>
      </c>
      <c r="Y77" s="45">
        <v>45383</v>
      </c>
      <c r="Z77" s="46" t="s">
        <v>27</v>
      </c>
      <c r="AA77" s="47">
        <v>45536</v>
      </c>
      <c r="AB77" s="46" t="s">
        <v>27</v>
      </c>
      <c r="AC77" s="48">
        <v>45536</v>
      </c>
      <c r="AD77" s="46" t="s">
        <v>27</v>
      </c>
      <c r="AE77" s="48">
        <v>45536</v>
      </c>
      <c r="AF77" s="45" t="s">
        <v>27</v>
      </c>
      <c r="AG77" s="45">
        <v>45475</v>
      </c>
      <c r="AH77" s="45" t="s">
        <v>27</v>
      </c>
      <c r="AI77" s="45">
        <v>45478</v>
      </c>
      <c r="AJ77" s="45" t="s">
        <v>27</v>
      </c>
      <c r="AK77" s="45">
        <v>45536</v>
      </c>
      <c r="AL77" s="45" t="s">
        <v>123</v>
      </c>
      <c r="AM77" s="45"/>
      <c r="AN77" s="45" t="s">
        <v>123</v>
      </c>
      <c r="AO77" s="45"/>
      <c r="AP77" s="45" t="s">
        <v>123</v>
      </c>
      <c r="AQ77" s="45"/>
      <c r="AR77" s="45" t="s">
        <v>123</v>
      </c>
      <c r="AS77" s="45"/>
      <c r="AT77" s="49">
        <v>45538</v>
      </c>
      <c r="AU77" s="50">
        <v>45640</v>
      </c>
      <c r="AV77" s="66" t="s">
        <v>27</v>
      </c>
      <c r="AW77" s="66" t="s">
        <v>27</v>
      </c>
      <c r="AX77" s="51" t="s">
        <v>49</v>
      </c>
      <c r="AY77" s="52" t="s">
        <v>126</v>
      </c>
      <c r="AZ77" s="53">
        <v>11020</v>
      </c>
      <c r="BA77" s="52" t="s">
        <v>153</v>
      </c>
      <c r="BB77" s="81">
        <v>564990</v>
      </c>
      <c r="BC77" s="52" t="s">
        <v>123</v>
      </c>
      <c r="BD77" s="52" t="s">
        <v>123</v>
      </c>
      <c r="BE77" s="55" t="s">
        <v>27</v>
      </c>
      <c r="BF77" s="55" t="s">
        <v>27</v>
      </c>
      <c r="BG77" s="55" t="s">
        <v>27</v>
      </c>
      <c r="BH77" s="55" t="s">
        <v>27</v>
      </c>
      <c r="BI77" s="46" t="s">
        <v>27</v>
      </c>
      <c r="BJ77" s="47">
        <v>45643</v>
      </c>
      <c r="BK77" s="74" t="s">
        <v>123</v>
      </c>
      <c r="BL77" s="59"/>
      <c r="BM77" s="74" t="s">
        <v>123</v>
      </c>
      <c r="BN77" s="59"/>
      <c r="BO77" s="74" t="s">
        <v>27</v>
      </c>
      <c r="BP77" s="59">
        <v>45643</v>
      </c>
      <c r="BQ77" s="74" t="s">
        <v>126</v>
      </c>
      <c r="BR77" s="59"/>
      <c r="BS77" s="60"/>
      <c r="BT77" s="38" t="s">
        <v>176</v>
      </c>
      <c r="BU77" s="61"/>
      <c r="BV77" s="61"/>
      <c r="BW77" s="61"/>
      <c r="BX77" s="61"/>
      <c r="BY77" s="62"/>
      <c r="BZ77" s="61"/>
      <c r="CA77" s="61"/>
      <c r="CB77" s="61"/>
      <c r="CC77" s="61"/>
      <c r="CD77" s="61"/>
      <c r="CE77" s="61"/>
      <c r="CF77" s="61"/>
      <c r="CG77" s="61"/>
      <c r="CH77" s="63">
        <f>YEAR(BANCO10[[#This Row],[DATA INÍCIO]])</f>
        <v>2024</v>
      </c>
      <c r="CI77" s="63">
        <f>MONTH(BANCO10[[#This Row],[DATA INÍCIO]])</f>
        <v>9</v>
      </c>
      <c r="CJ77" s="71" t="str">
        <f t="shared" si="1"/>
        <v>BCF PLASTICOS LTDA63.002.976/0001-13</v>
      </c>
      <c r="CK77" s="63"/>
      <c r="CL77" s="44" t="s">
        <v>370</v>
      </c>
      <c r="CM77" s="42" t="str">
        <f>IF(BANCO10[[#This Row],[SOLUÇÃO]]=CM$1,BANCO10[[#This Row],[STATUS DA ETAPA]],"")</f>
        <v/>
      </c>
      <c r="CN77" s="42" t="str">
        <f>IF(BANCO10[[#This Row],[SOLUÇÃO]]=CN$1,BANCO10[[#This Row],[STATUS DA ETAPA]],"")</f>
        <v/>
      </c>
      <c r="CO77" s="42" t="str">
        <f>IF(BANCO10[[#This Row],[SOLUÇÃO]]=CO$1,BANCO10[[#This Row],[STATUS DA ETAPA]],"")</f>
        <v/>
      </c>
      <c r="CP77" s="42" t="str">
        <f>IF(BANCO10[[#This Row],[SOLUÇÃO]]=CP$1,BANCO10[[#This Row],[STATUS DA ETAPA]],"")</f>
        <v/>
      </c>
      <c r="CQ77" s="42" t="str">
        <f>IF(BANCO10[[#This Row],[SOLUÇÃO]]=CQ$1,BANCO10[[#This Row],[STATUS DA ETAPA]],"")</f>
        <v/>
      </c>
      <c r="CR77" s="42" t="str">
        <f>IF(BANCO10[[#This Row],[SOLUÇÃO]]=CR$1,BANCO10[[#This Row],[STATUS DA ETAPA]],"")</f>
        <v/>
      </c>
      <c r="CS77" s="42" t="str">
        <f>IF(BANCO10[[#This Row],[SOLUÇÃO]]=CS$1,BANCO10[[#This Row],[STATUS DA ETAPA]],"")</f>
        <v>CONCLUÍDO</v>
      </c>
      <c r="CT77" s="42" t="str">
        <f>IF(BANCO10[[#This Row],[SOLUÇÃO]]=CT$1,BANCO10[[#This Row],[STATUS DA ETAPA]],"")</f>
        <v/>
      </c>
      <c r="CU77" s="42" t="str">
        <f>IF(BANCO10[[#This Row],[SOLUÇÃO]]=CU$1,BANCO10[[#This Row],[STATUS DA ETAPA]],"")</f>
        <v/>
      </c>
      <c r="CV77" s="42" t="str">
        <f>IF(BANCO10[[#This Row],[SOLUÇÃO]]=CV$1,BANCO10[[#This Row],[STATUS DA ETAPA]],"")</f>
        <v/>
      </c>
      <c r="CW77" s="42" t="str">
        <f>IF(BANCO10[[#This Row],[SOLUÇÃO]]=CW$1,BANCO10[[#This Row],[STATUS DA ETAPA]],"")</f>
        <v/>
      </c>
      <c r="CX77" s="42" t="str">
        <f>IF(BANCO10[[#This Row],[SOLUÇÃO]]=CX$1,BANCO10[[#This Row],[STATUS DA ETAPA]],"")</f>
        <v/>
      </c>
      <c r="CY77" s="42" t="str">
        <f>IF(BANCO10[[#This Row],[SOLUÇÃO]]=CY$1,BANCO10[[#This Row],[STATUS DA ETAPA]],"")</f>
        <v/>
      </c>
      <c r="CZ77" s="42" t="str">
        <f>IF(BANCO10[[#This Row],[SOLUÇÃO]]=CZ$1,BANCO10[[#This Row],[STATUS DA ETAPA]],"")</f>
        <v/>
      </c>
      <c r="DA77" s="42" t="str">
        <f>IF(BANCO10[[#This Row],[SOLUÇÃO]]=DA$1,BANCO10[[#This Row],[STATUS DA ETAPA]],"")</f>
        <v/>
      </c>
      <c r="DB77" s="42" t="str">
        <f>IF(BANCO10[[#This Row],[SOLUÇÃO]]=DB$1,BANCO10[[#This Row],[STATUS DA ETAPA]],"")</f>
        <v/>
      </c>
      <c r="DC77" s="42" t="str">
        <f>IF(BANCO10[[#This Row],[SOLUÇÃO]]=DC$1,BANCO10[[#This Row],[STATUS DA ETAPA]],"")</f>
        <v/>
      </c>
      <c r="DD77" s="42" t="str">
        <f>IF(BANCO10[[#This Row],[SOLUÇÃO]]=DD$1,BANCO10[[#This Row],[STATUS DA ETAPA]],"")</f>
        <v/>
      </c>
      <c r="DE77" s="42" t="str">
        <f>IF(BANCO10[[#This Row],[SOLUÇÃO]]=DE$1,BANCO10[[#This Row],[STATUS DA ETAPA]],"")</f>
        <v/>
      </c>
      <c r="DF77" s="42" t="str">
        <f>IF(BANCO10[[#This Row],[SOLUÇÃO]]=DF$1,BANCO10[[#This Row],[STATUS DA ETAPA]],"")</f>
        <v/>
      </c>
      <c r="DG77" s="42" t="str">
        <f>IF(BANCO10[[#This Row],[SOLUÇÃO]]=DG$1,BANCO10[[#This Row],[STATUS DA ETAPA]],"")</f>
        <v/>
      </c>
      <c r="DH77" s="42" t="str">
        <f>IF(BANCO10[[#This Row],[SOLUÇÃO]]=DH$1,BANCO10[[#This Row],[STATUS DA ETAPA]],"")</f>
        <v/>
      </c>
      <c r="DI77" s="42" t="str">
        <f>IF(BANCO10[[#This Row],[SOLUÇÃO]]=DI$1,BANCO10[[#This Row],[STATUS DA ETAPA]],"")</f>
        <v/>
      </c>
      <c r="DJ77" s="42" t="str">
        <f>IF(BANCO10[[#This Row],[SOLUÇÃO]]=DJ$1,BANCO10[[#This Row],[STATUS DA ETAPA]],"")</f>
        <v/>
      </c>
      <c r="DK77" s="42" t="str">
        <f>IF(BANCO10[[#This Row],[SOLUÇÃO]]=DK$1,BANCO10[[#This Row],[STATUS DA ETAPA]],"")</f>
        <v/>
      </c>
      <c r="DL77" s="42" t="str">
        <f>IF(BANCO10[[#This Row],[SOLUÇÃO]]=DL$1,BANCO10[[#This Row],[STATUS DA ETAPA]],"")</f>
        <v/>
      </c>
      <c r="DM77" s="42" t="str">
        <f>IF(BANCO10[[#This Row],[SOLUÇÃO]]=DM$1,BANCO10[[#This Row],[STATUS DA ETAPA]],"")</f>
        <v/>
      </c>
      <c r="DN77" s="63" t="e">
        <f>VLOOKUP(CL79,'[1]SAP TEC'!AC:AD,2,0)</f>
        <v>#N/A</v>
      </c>
    </row>
    <row r="78" spans="1:118" s="65" customFormat="1" ht="12" x14ac:dyDescent="0.25">
      <c r="A78" s="38" t="s">
        <v>118</v>
      </c>
      <c r="B78" s="39" t="s">
        <v>131</v>
      </c>
      <c r="C78" s="40" t="str">
        <f>IFERROR(VLOOKUP(BANCO10[[#This Row],[EMPRESA]],[1]!DADOS[#Data],2,FALSE),"")</f>
        <v>63.002.976/0001-13</v>
      </c>
      <c r="D78" s="42" t="s">
        <v>363</v>
      </c>
      <c r="E78" s="42" t="str">
        <f>IFERROR(VLOOKUP(BANCO10[[#This Row],[EMPRESA]],[1]!DADOS[#Data],5,FALSE),"")</f>
        <v>DEMAIS</v>
      </c>
      <c r="F78" s="40" t="str">
        <f>IFERROR(IF(VLOOKUP(BANCO10[[#This Row],[EMPRESA]],[1]!DADOS[#Data],6,0)="","",(VLOOKUP(BANCO10[[#This Row],[EMPRESA]],[1]!DADOS[#Data],6,0))),"")</f>
        <v>N/A</v>
      </c>
      <c r="G78" s="40" t="s">
        <v>371</v>
      </c>
      <c r="H78" s="43" t="s">
        <v>7</v>
      </c>
      <c r="I78" s="43" t="s">
        <v>145</v>
      </c>
      <c r="J78" s="43" t="s">
        <v>123</v>
      </c>
      <c r="K78" s="44" t="s">
        <v>372</v>
      </c>
      <c r="L78" s="44" t="s">
        <v>369</v>
      </c>
      <c r="M78" s="44" t="s">
        <v>137</v>
      </c>
      <c r="N78" s="44" t="s">
        <v>123</v>
      </c>
      <c r="O78" s="42" t="s">
        <v>96</v>
      </c>
      <c r="P78" s="42">
        <v>58</v>
      </c>
      <c r="Q78" s="42" t="s">
        <v>188</v>
      </c>
      <c r="R78" s="45" t="s">
        <v>27</v>
      </c>
      <c r="S78" s="45">
        <v>45383</v>
      </c>
      <c r="T78" s="45" t="s">
        <v>27</v>
      </c>
      <c r="U78" s="45">
        <v>45383</v>
      </c>
      <c r="V78" s="45" t="s">
        <v>27</v>
      </c>
      <c r="W78" s="45">
        <v>45383</v>
      </c>
      <c r="X78" s="45" t="s">
        <v>27</v>
      </c>
      <c r="Y78" s="45">
        <v>45383</v>
      </c>
      <c r="Z78" s="46" t="s">
        <v>27</v>
      </c>
      <c r="AA78" s="47">
        <v>45536</v>
      </c>
      <c r="AB78" s="46" t="s">
        <v>27</v>
      </c>
      <c r="AC78" s="48">
        <v>45536</v>
      </c>
      <c r="AD78" s="46" t="s">
        <v>27</v>
      </c>
      <c r="AE78" s="48">
        <v>45536</v>
      </c>
      <c r="AF78" s="45" t="s">
        <v>27</v>
      </c>
      <c r="AG78" s="45">
        <v>45475</v>
      </c>
      <c r="AH78" s="45" t="s">
        <v>27</v>
      </c>
      <c r="AI78" s="45">
        <v>45478</v>
      </c>
      <c r="AJ78" s="45" t="s">
        <v>27</v>
      </c>
      <c r="AK78" s="45">
        <v>45536</v>
      </c>
      <c r="AL78" s="45" t="s">
        <v>123</v>
      </c>
      <c r="AM78" s="45"/>
      <c r="AN78" s="45" t="s">
        <v>123</v>
      </c>
      <c r="AO78" s="45"/>
      <c r="AP78" s="45" t="s">
        <v>123</v>
      </c>
      <c r="AQ78" s="45"/>
      <c r="AR78" s="45" t="s">
        <v>123</v>
      </c>
      <c r="AS78" s="45"/>
      <c r="AT78" s="49">
        <v>45538</v>
      </c>
      <c r="AU78" s="50">
        <v>45640</v>
      </c>
      <c r="AV78" s="66" t="s">
        <v>27</v>
      </c>
      <c r="AW78" s="66" t="s">
        <v>27</v>
      </c>
      <c r="AX78" s="51" t="s">
        <v>49</v>
      </c>
      <c r="AY78" s="52" t="s">
        <v>126</v>
      </c>
      <c r="AZ78" s="53">
        <v>11020</v>
      </c>
      <c r="BA78" s="52" t="s">
        <v>153</v>
      </c>
      <c r="BB78" s="81">
        <v>564990</v>
      </c>
      <c r="BC78" s="52" t="s">
        <v>123</v>
      </c>
      <c r="BD78" s="52" t="s">
        <v>123</v>
      </c>
      <c r="BE78" s="55" t="s">
        <v>27</v>
      </c>
      <c r="BF78" s="55" t="s">
        <v>27</v>
      </c>
      <c r="BG78" s="55" t="s">
        <v>27</v>
      </c>
      <c r="BH78" s="55" t="s">
        <v>27</v>
      </c>
      <c r="BI78" s="46" t="s">
        <v>27</v>
      </c>
      <c r="BJ78" s="47">
        <v>45643</v>
      </c>
      <c r="BK78" s="74" t="s">
        <v>123</v>
      </c>
      <c r="BL78" s="59"/>
      <c r="BM78" s="74" t="s">
        <v>123</v>
      </c>
      <c r="BN78" s="59"/>
      <c r="BO78" s="74" t="s">
        <v>27</v>
      </c>
      <c r="BP78" s="59">
        <v>45643</v>
      </c>
      <c r="BQ78" s="74" t="s">
        <v>123</v>
      </c>
      <c r="BR78" s="59"/>
      <c r="BS78" s="60"/>
      <c r="BT78" s="38" t="s">
        <v>176</v>
      </c>
      <c r="BU78" s="61"/>
      <c r="BV78" s="61"/>
      <c r="BW78" s="61"/>
      <c r="BX78" s="61"/>
      <c r="BY78" s="62"/>
      <c r="BZ78" s="61"/>
      <c r="CA78" s="61"/>
      <c r="CB78" s="61"/>
      <c r="CC78" s="61"/>
      <c r="CD78" s="61"/>
      <c r="CE78" s="61"/>
      <c r="CF78" s="61"/>
      <c r="CG78" s="61"/>
      <c r="CH78" s="63">
        <f>YEAR(BANCO10[[#This Row],[DATA INÍCIO]])</f>
        <v>2024</v>
      </c>
      <c r="CI78" s="63">
        <f>MONTH(BANCO10[[#This Row],[DATA INÍCIO]])</f>
        <v>9</v>
      </c>
      <c r="CJ78" s="71" t="str">
        <f t="shared" si="1"/>
        <v>BCF PLASTICOS LTDA63.002.976/0001-13</v>
      </c>
      <c r="CK78" s="63"/>
      <c r="CL78" s="44" t="s">
        <v>370</v>
      </c>
      <c r="CM78" s="42" t="str">
        <f>IF(BANCO10[[#This Row],[SOLUÇÃO]]=CM$1,BANCO10[[#This Row],[STATUS DA ETAPA]],"")</f>
        <v/>
      </c>
      <c r="CN78" s="42" t="str">
        <f>IF(BANCO10[[#This Row],[SOLUÇÃO]]=CN$1,BANCO10[[#This Row],[STATUS DA ETAPA]],"")</f>
        <v/>
      </c>
      <c r="CO78" s="42" t="str">
        <f>IF(BANCO10[[#This Row],[SOLUÇÃO]]=CO$1,BANCO10[[#This Row],[STATUS DA ETAPA]],"")</f>
        <v/>
      </c>
      <c r="CP78" s="42" t="str">
        <f>IF(BANCO10[[#This Row],[SOLUÇÃO]]=CP$1,BANCO10[[#This Row],[STATUS DA ETAPA]],"")</f>
        <v/>
      </c>
      <c r="CQ78" s="42" t="str">
        <f>IF(BANCO10[[#This Row],[SOLUÇÃO]]=CQ$1,BANCO10[[#This Row],[STATUS DA ETAPA]],"")</f>
        <v/>
      </c>
      <c r="CR78" s="42" t="str">
        <f>IF(BANCO10[[#This Row],[SOLUÇÃO]]=CR$1,BANCO10[[#This Row],[STATUS DA ETAPA]],"")</f>
        <v/>
      </c>
      <c r="CS78" s="42" t="str">
        <f>IF(BANCO10[[#This Row],[SOLUÇÃO]]=CS$1,BANCO10[[#This Row],[STATUS DA ETAPA]],"")</f>
        <v>CONCLUÍDO</v>
      </c>
      <c r="CT78" s="42" t="str">
        <f>IF(BANCO10[[#This Row],[SOLUÇÃO]]=CT$1,BANCO10[[#This Row],[STATUS DA ETAPA]],"")</f>
        <v/>
      </c>
      <c r="CU78" s="42" t="str">
        <f>IF(BANCO10[[#This Row],[SOLUÇÃO]]=CU$1,BANCO10[[#This Row],[STATUS DA ETAPA]],"")</f>
        <v/>
      </c>
      <c r="CV78" s="42" t="str">
        <f>IF(BANCO10[[#This Row],[SOLUÇÃO]]=CV$1,BANCO10[[#This Row],[STATUS DA ETAPA]],"")</f>
        <v/>
      </c>
      <c r="CW78" s="42" t="str">
        <f>IF(BANCO10[[#This Row],[SOLUÇÃO]]=CW$1,BANCO10[[#This Row],[STATUS DA ETAPA]],"")</f>
        <v/>
      </c>
      <c r="CX78" s="42" t="str">
        <f>IF(BANCO10[[#This Row],[SOLUÇÃO]]=CX$1,BANCO10[[#This Row],[STATUS DA ETAPA]],"")</f>
        <v/>
      </c>
      <c r="CY78" s="42" t="str">
        <f>IF(BANCO10[[#This Row],[SOLUÇÃO]]=CY$1,BANCO10[[#This Row],[STATUS DA ETAPA]],"")</f>
        <v/>
      </c>
      <c r="CZ78" s="42" t="str">
        <f>IF(BANCO10[[#This Row],[SOLUÇÃO]]=CZ$1,BANCO10[[#This Row],[STATUS DA ETAPA]],"")</f>
        <v/>
      </c>
      <c r="DA78" s="42" t="str">
        <f>IF(BANCO10[[#This Row],[SOLUÇÃO]]=DA$1,BANCO10[[#This Row],[STATUS DA ETAPA]],"")</f>
        <v/>
      </c>
      <c r="DB78" s="42" t="str">
        <f>IF(BANCO10[[#This Row],[SOLUÇÃO]]=DB$1,BANCO10[[#This Row],[STATUS DA ETAPA]],"")</f>
        <v/>
      </c>
      <c r="DC78" s="42" t="str">
        <f>IF(BANCO10[[#This Row],[SOLUÇÃO]]=DC$1,BANCO10[[#This Row],[STATUS DA ETAPA]],"")</f>
        <v/>
      </c>
      <c r="DD78" s="42" t="str">
        <f>IF(BANCO10[[#This Row],[SOLUÇÃO]]=DD$1,BANCO10[[#This Row],[STATUS DA ETAPA]],"")</f>
        <v/>
      </c>
      <c r="DE78" s="42" t="str">
        <f>IF(BANCO10[[#This Row],[SOLUÇÃO]]=DE$1,BANCO10[[#This Row],[STATUS DA ETAPA]],"")</f>
        <v/>
      </c>
      <c r="DF78" s="42" t="str">
        <f>IF(BANCO10[[#This Row],[SOLUÇÃO]]=DF$1,BANCO10[[#This Row],[STATUS DA ETAPA]],"")</f>
        <v/>
      </c>
      <c r="DG78" s="42" t="str">
        <f>IF(BANCO10[[#This Row],[SOLUÇÃO]]=DG$1,BANCO10[[#This Row],[STATUS DA ETAPA]],"")</f>
        <v/>
      </c>
      <c r="DH78" s="42" t="str">
        <f>IF(BANCO10[[#This Row],[SOLUÇÃO]]=DH$1,BANCO10[[#This Row],[STATUS DA ETAPA]],"")</f>
        <v/>
      </c>
      <c r="DI78" s="42" t="str">
        <f>IF(BANCO10[[#This Row],[SOLUÇÃO]]=DI$1,BANCO10[[#This Row],[STATUS DA ETAPA]],"")</f>
        <v/>
      </c>
      <c r="DJ78" s="42" t="str">
        <f>IF(BANCO10[[#This Row],[SOLUÇÃO]]=DJ$1,BANCO10[[#This Row],[STATUS DA ETAPA]],"")</f>
        <v/>
      </c>
      <c r="DK78" s="42" t="str">
        <f>IF(BANCO10[[#This Row],[SOLUÇÃO]]=DK$1,BANCO10[[#This Row],[STATUS DA ETAPA]],"")</f>
        <v/>
      </c>
      <c r="DL78" s="42" t="str">
        <f>IF(BANCO10[[#This Row],[SOLUÇÃO]]=DL$1,BANCO10[[#This Row],[STATUS DA ETAPA]],"")</f>
        <v/>
      </c>
      <c r="DM78" s="42" t="str">
        <f>IF(BANCO10[[#This Row],[SOLUÇÃO]]=DM$1,BANCO10[[#This Row],[STATUS DA ETAPA]],"")</f>
        <v/>
      </c>
      <c r="DN78" s="63" t="e">
        <f>VLOOKUP(CL80,'[1]SAP TEC'!AC:AD,2,0)</f>
        <v>#N/A</v>
      </c>
    </row>
    <row r="79" spans="1:118" s="65" customFormat="1" ht="12" x14ac:dyDescent="0.25">
      <c r="A79" s="38" t="s">
        <v>118</v>
      </c>
      <c r="B79" s="39" t="s">
        <v>131</v>
      </c>
      <c r="C79" s="40" t="str">
        <f>IFERROR(VLOOKUP(BANCO10[[#This Row],[EMPRESA]],[1]!DADOS[#Data],2,FALSE),"")</f>
        <v>63.002.976/0001-13</v>
      </c>
      <c r="D79" s="40" t="s">
        <v>363</v>
      </c>
      <c r="E79" s="42" t="str">
        <f>IFERROR(VLOOKUP(BANCO10[[#This Row],[EMPRESA]],[1]!DADOS[#Data],5,FALSE),"")</f>
        <v>DEMAIS</v>
      </c>
      <c r="F79" s="40" t="str">
        <f>IFERROR(IF(VLOOKUP(BANCO10[[#This Row],[EMPRESA]],[1]!DADOS[#Data],6,0)="","",(VLOOKUP(BANCO10[[#This Row],[EMPRESA]],[1]!DADOS[#Data],6,0))),"")</f>
        <v>N/A</v>
      </c>
      <c r="G79" s="40" t="str">
        <f>IFERROR(IF(VLOOKUP(BANCO10[[#This Row],[EMPRESA]],[1]!DADOS[#Data],4)="","",(VLOOKUP($D79,[1]!DADOS[#Data],4,0))),"")</f>
        <v/>
      </c>
      <c r="H79" s="43" t="s">
        <v>178</v>
      </c>
      <c r="I79" s="43" t="s">
        <v>145</v>
      </c>
      <c r="J79" s="44" t="s">
        <v>123</v>
      </c>
      <c r="K79" s="44" t="s">
        <v>373</v>
      </c>
      <c r="L79" s="44" t="s">
        <v>123</v>
      </c>
      <c r="M79" s="44" t="s">
        <v>137</v>
      </c>
      <c r="N79" s="44" t="s">
        <v>123</v>
      </c>
      <c r="O79" s="42" t="s">
        <v>180</v>
      </c>
      <c r="P79" s="42">
        <v>4</v>
      </c>
      <c r="Q79" s="39" t="s">
        <v>181</v>
      </c>
      <c r="R79" s="45" t="s">
        <v>123</v>
      </c>
      <c r="S79" s="45"/>
      <c r="T79" s="45" t="s">
        <v>123</v>
      </c>
      <c r="U79" s="45"/>
      <c r="V79" s="45" t="s">
        <v>123</v>
      </c>
      <c r="W79" s="45"/>
      <c r="X79" s="45" t="s">
        <v>123</v>
      </c>
      <c r="Y79" s="45"/>
      <c r="Z79" s="46" t="s">
        <v>126</v>
      </c>
      <c r="AA79" s="47"/>
      <c r="AB79" s="46" t="s">
        <v>126</v>
      </c>
      <c r="AC79" s="48"/>
      <c r="AD79" s="46" t="s">
        <v>126</v>
      </c>
      <c r="AE79" s="48"/>
      <c r="AF79" s="45"/>
      <c r="AG79" s="45"/>
      <c r="AH79" s="45" t="s">
        <v>123</v>
      </c>
      <c r="AI79" s="45"/>
      <c r="AJ79" s="45"/>
      <c r="AK79" s="45"/>
      <c r="AL79" s="45"/>
      <c r="AM79" s="45"/>
      <c r="AN79" s="45"/>
      <c r="AO79" s="45"/>
      <c r="AP79" s="45"/>
      <c r="AQ79" s="45"/>
      <c r="AR79" s="45"/>
      <c r="AS79" s="45"/>
      <c r="AT79" s="49">
        <v>45636</v>
      </c>
      <c r="AU79" s="50">
        <v>45636</v>
      </c>
      <c r="AV79" s="66" t="s">
        <v>123</v>
      </c>
      <c r="AW79" s="66" t="s">
        <v>123</v>
      </c>
      <c r="AX79" s="51" t="s">
        <v>182</v>
      </c>
      <c r="AY79" s="52" t="s">
        <v>126</v>
      </c>
      <c r="AZ79" s="53">
        <v>0</v>
      </c>
      <c r="BA79" s="52" t="s">
        <v>123</v>
      </c>
      <c r="BB79" s="81" t="s">
        <v>123</v>
      </c>
      <c r="BC79" s="52" t="s">
        <v>123</v>
      </c>
      <c r="BD79" s="52" t="s">
        <v>123</v>
      </c>
      <c r="BE79" s="55" t="s">
        <v>123</v>
      </c>
      <c r="BF79" s="55" t="s">
        <v>123</v>
      </c>
      <c r="BG79" s="55" t="s">
        <v>123</v>
      </c>
      <c r="BH79" s="55" t="s">
        <v>27</v>
      </c>
      <c r="BI79" s="46" t="s">
        <v>126</v>
      </c>
      <c r="BJ79" s="47"/>
      <c r="BK79" s="74" t="s">
        <v>126</v>
      </c>
      <c r="BL79" s="59"/>
      <c r="BM79" s="74" t="s">
        <v>126</v>
      </c>
      <c r="BN79" s="59"/>
      <c r="BO79" s="74" t="s">
        <v>126</v>
      </c>
      <c r="BP79" s="77"/>
      <c r="BQ79" s="78" t="s">
        <v>126</v>
      </c>
      <c r="BR79" s="79"/>
      <c r="BS79" s="69"/>
      <c r="BT79" s="38"/>
      <c r="BU79" s="61"/>
      <c r="BV79" s="61"/>
      <c r="BW79" s="61"/>
      <c r="BX79" s="61"/>
      <c r="BY79" s="61"/>
      <c r="BZ79" s="61"/>
      <c r="CA79" s="61"/>
      <c r="CB79" s="61"/>
      <c r="CC79" s="61"/>
      <c r="CD79" s="61"/>
      <c r="CE79" s="61"/>
      <c r="CF79" s="61"/>
      <c r="CG79" s="61"/>
      <c r="CH79" s="63">
        <f>YEAR(BANCO10[[#This Row],[DATA INÍCIO]])</f>
        <v>2024</v>
      </c>
      <c r="CI79" s="63">
        <f>MONTH(BANCO10[[#This Row],[DATA INÍCIO]])</f>
        <v>12</v>
      </c>
      <c r="CJ79" s="71" t="str">
        <f t="shared" si="1"/>
        <v>BCF PLASTICOS LTDA63.002.976/0001-13</v>
      </c>
      <c r="CK79" s="63"/>
      <c r="CL79" s="63"/>
      <c r="CM79" s="42" t="str">
        <f>IF(BANCO10[[#This Row],[SOLUÇÃO]]=CM$1,BANCO10[[#This Row],[STATUS DA ETAPA]],"")</f>
        <v/>
      </c>
      <c r="CN79" s="42" t="str">
        <f>IF(BANCO10[[#This Row],[SOLUÇÃO]]=CN$1,BANCO10[[#This Row],[STATUS DA ETAPA]],"")</f>
        <v/>
      </c>
      <c r="CO79" s="42" t="str">
        <f>IF(BANCO10[[#This Row],[SOLUÇÃO]]=CO$1,BANCO10[[#This Row],[STATUS DA ETAPA]],"")</f>
        <v/>
      </c>
      <c r="CP79" s="42" t="str">
        <f>IF(BANCO10[[#This Row],[SOLUÇÃO]]=CP$1,BANCO10[[#This Row],[STATUS DA ETAPA]],"")</f>
        <v/>
      </c>
      <c r="CQ79" s="42" t="str">
        <f>IF(BANCO10[[#This Row],[SOLUÇÃO]]=CQ$1,BANCO10[[#This Row],[STATUS DA ETAPA]],"")</f>
        <v/>
      </c>
      <c r="CR79" s="42" t="str">
        <f>IF(BANCO10[[#This Row],[SOLUÇÃO]]=CR$1,BANCO10[[#This Row],[STATUS DA ETAPA]],"")</f>
        <v/>
      </c>
      <c r="CS79" s="42" t="str">
        <f>IF(BANCO10[[#This Row],[SOLUÇÃO]]=CS$1,BANCO10[[#This Row],[STATUS DA ETAPA]],"")</f>
        <v/>
      </c>
      <c r="CT79" s="42" t="str">
        <f>IF(BANCO10[[#This Row],[SOLUÇÃO]]=CT$1,BANCO10[[#This Row],[STATUS DA ETAPA]],"")</f>
        <v/>
      </c>
      <c r="CU79" s="42" t="str">
        <f>IF(BANCO10[[#This Row],[SOLUÇÃO]]=CU$1,BANCO10[[#This Row],[STATUS DA ETAPA]],"")</f>
        <v/>
      </c>
      <c r="CV79" s="42" t="str">
        <f>IF(BANCO10[[#This Row],[SOLUÇÃO]]=CV$1,BANCO10[[#This Row],[STATUS DA ETAPA]],"")</f>
        <v/>
      </c>
      <c r="CW79" s="42" t="str">
        <f>IF(BANCO10[[#This Row],[SOLUÇÃO]]=CW$1,BANCO10[[#This Row],[STATUS DA ETAPA]],"")</f>
        <v/>
      </c>
      <c r="CX79" s="42" t="str">
        <f>IF(BANCO10[[#This Row],[SOLUÇÃO]]=CX$1,BANCO10[[#This Row],[STATUS DA ETAPA]],"")</f>
        <v/>
      </c>
      <c r="CY79" s="42" t="str">
        <f>IF(BANCO10[[#This Row],[SOLUÇÃO]]=CY$1,BANCO10[[#This Row],[STATUS DA ETAPA]],"")</f>
        <v/>
      </c>
      <c r="CZ79" s="42" t="str">
        <f>IF(BANCO10[[#This Row],[SOLUÇÃO]]=CZ$1,BANCO10[[#This Row],[STATUS DA ETAPA]],"")</f>
        <v/>
      </c>
      <c r="DA79" s="42" t="str">
        <f>IF(BANCO10[[#This Row],[SOLUÇÃO]]=DA$1,BANCO10[[#This Row],[STATUS DA ETAPA]],"")</f>
        <v/>
      </c>
      <c r="DB79" s="42" t="str">
        <f>IF(BANCO10[[#This Row],[SOLUÇÃO]]=DB$1,BANCO10[[#This Row],[STATUS DA ETAPA]],"")</f>
        <v/>
      </c>
      <c r="DC79" s="42" t="str">
        <f>IF(BANCO10[[#This Row],[SOLUÇÃO]]=DC$1,BANCO10[[#This Row],[STATUS DA ETAPA]],"")</f>
        <v/>
      </c>
      <c r="DD79" s="42" t="str">
        <f>IF(BANCO10[[#This Row],[SOLUÇÃO]]=DD$1,BANCO10[[#This Row],[STATUS DA ETAPA]],"")</f>
        <v/>
      </c>
      <c r="DE79" s="42" t="str">
        <f>IF(BANCO10[[#This Row],[SOLUÇÃO]]=DE$1,BANCO10[[#This Row],[STATUS DA ETAPA]],"")</f>
        <v/>
      </c>
      <c r="DF79" s="42" t="str">
        <f>IF(BANCO10[[#This Row],[SOLUÇÃO]]=DF$1,BANCO10[[#This Row],[STATUS DA ETAPA]],"")</f>
        <v/>
      </c>
      <c r="DG79" s="42" t="str">
        <f>IF(BANCO10[[#This Row],[SOLUÇÃO]]=DG$1,BANCO10[[#This Row],[STATUS DA ETAPA]],"")</f>
        <v/>
      </c>
      <c r="DH79" s="42" t="str">
        <f>IF(BANCO10[[#This Row],[SOLUÇÃO]]=DH$1,BANCO10[[#This Row],[STATUS DA ETAPA]],"")</f>
        <v/>
      </c>
      <c r="DI79" s="42" t="str">
        <f>IF(BANCO10[[#This Row],[SOLUÇÃO]]=DI$1,BANCO10[[#This Row],[STATUS DA ETAPA]],"")</f>
        <v/>
      </c>
      <c r="DJ79" s="42" t="str">
        <f>IF(BANCO10[[#This Row],[SOLUÇÃO]]=DJ$1,BANCO10[[#This Row],[STATUS DA ETAPA]],"")</f>
        <v/>
      </c>
      <c r="DK79" s="42" t="str">
        <f>IF(BANCO10[[#This Row],[SOLUÇÃO]]=DK$1,BANCO10[[#This Row],[STATUS DA ETAPA]],"")</f>
        <v/>
      </c>
      <c r="DL79" s="42" t="str">
        <f>IF(BANCO10[[#This Row],[SOLUÇÃO]]=DL$1,BANCO10[[#This Row],[STATUS DA ETAPA]],"")</f>
        <v/>
      </c>
      <c r="DM79" s="42" t="str">
        <f>IF(BANCO10[[#This Row],[SOLUÇÃO]]=DM$1,BANCO10[[#This Row],[STATUS DA ETAPA]],"")</f>
        <v/>
      </c>
      <c r="DN79" s="63" t="e">
        <f>VLOOKUP(CL81,'[1]SAP TEC'!AC:AD,2,0)</f>
        <v>#N/A</v>
      </c>
    </row>
    <row r="80" spans="1:118" s="65" customFormat="1" ht="12" x14ac:dyDescent="0.25">
      <c r="A80" s="38" t="s">
        <v>118</v>
      </c>
      <c r="B80" s="39" t="s">
        <v>143</v>
      </c>
      <c r="C80" s="40" t="str">
        <f>IFERROR(VLOOKUP(BANCO10[[#This Row],[EMPRESA]],[1]!DADOS[#Data],2,FALSE),"")</f>
        <v>63.002.976/0001-13</v>
      </c>
      <c r="D80" s="42" t="s">
        <v>363</v>
      </c>
      <c r="E80" s="42" t="str">
        <f>IFERROR(VLOOKUP(BANCO10[[#This Row],[EMPRESA]],[1]!DADOS[#Data],5,FALSE),"")</f>
        <v>DEMAIS</v>
      </c>
      <c r="F80" s="40" t="str">
        <f>IFERROR(IF(VLOOKUP(BANCO10[[#This Row],[EMPRESA]],[1]!DADOS[#Data],6,0)="","",(VLOOKUP(BANCO10[[#This Row],[EMPRESA]],[1]!DADOS[#Data],6,0))),"")</f>
        <v>N/A</v>
      </c>
      <c r="G80" s="40" t="str">
        <f>IFERROR(IF(VLOOKUP(BANCO10[[#This Row],[EMPRESA]],[1]!DADOS[#Data],4)="","",(VLOOKUP($D80,[1]!DADOS[#Data],4,0))),"")</f>
        <v/>
      </c>
      <c r="H80" s="43" t="s">
        <v>7</v>
      </c>
      <c r="I80" s="42" t="s">
        <v>267</v>
      </c>
      <c r="J80" s="44" t="s">
        <v>136</v>
      </c>
      <c r="K80" s="42" t="s">
        <v>136</v>
      </c>
      <c r="L80" s="44" t="s">
        <v>136</v>
      </c>
      <c r="M80" s="44">
        <v>103</v>
      </c>
      <c r="N80" s="44" t="s">
        <v>123</v>
      </c>
      <c r="O80" s="42" t="s">
        <v>108</v>
      </c>
      <c r="P80" s="42">
        <v>280</v>
      </c>
      <c r="Q80" s="42"/>
      <c r="R80" s="45" t="s">
        <v>123</v>
      </c>
      <c r="S80" s="45"/>
      <c r="T80" s="45" t="s">
        <v>123</v>
      </c>
      <c r="U80" s="45"/>
      <c r="V80" s="45" t="s">
        <v>123</v>
      </c>
      <c r="W80" s="45"/>
      <c r="X80" s="45" t="s">
        <v>123</v>
      </c>
      <c r="Y80" s="45"/>
      <c r="Z80" s="46" t="s">
        <v>123</v>
      </c>
      <c r="AA80" s="47"/>
      <c r="AB80" s="46" t="s">
        <v>123</v>
      </c>
      <c r="AC80" s="48"/>
      <c r="AD80" s="46" t="s">
        <v>123</v>
      </c>
      <c r="AE80" s="48"/>
      <c r="AF80" s="45" t="s">
        <v>27</v>
      </c>
      <c r="AG80" s="45">
        <v>45106</v>
      </c>
      <c r="AH80" s="45" t="s">
        <v>27</v>
      </c>
      <c r="AI80" s="45">
        <v>45168</v>
      </c>
      <c r="AJ80" s="45"/>
      <c r="AK80" s="45"/>
      <c r="AL80" s="45" t="s">
        <v>123</v>
      </c>
      <c r="AM80" s="45"/>
      <c r="AN80" s="45" t="s">
        <v>123</v>
      </c>
      <c r="AO80" s="45"/>
      <c r="AP80" s="45" t="s">
        <v>123</v>
      </c>
      <c r="AQ80" s="45"/>
      <c r="AR80" s="45" t="s">
        <v>123</v>
      </c>
      <c r="AS80" s="45"/>
      <c r="AT80" s="49">
        <v>45963</v>
      </c>
      <c r="AU80" s="50">
        <v>45963</v>
      </c>
      <c r="AV80" s="66"/>
      <c r="AW80" s="66"/>
      <c r="AX80" s="73" t="s">
        <v>49</v>
      </c>
      <c r="AY80" s="52" t="s">
        <v>126</v>
      </c>
      <c r="AZ80" s="53">
        <v>0</v>
      </c>
      <c r="BA80" s="52"/>
      <c r="BB80" s="81" t="s">
        <v>136</v>
      </c>
      <c r="BC80" s="52" t="s">
        <v>136</v>
      </c>
      <c r="BD80" s="52" t="s">
        <v>136</v>
      </c>
      <c r="BE80" s="55" t="s">
        <v>123</v>
      </c>
      <c r="BF80" s="55" t="s">
        <v>123</v>
      </c>
      <c r="BG80" s="55"/>
      <c r="BH80" s="55" t="s">
        <v>123</v>
      </c>
      <c r="BI80" s="46" t="s">
        <v>123</v>
      </c>
      <c r="BJ80" s="47"/>
      <c r="BK80" s="58"/>
      <c r="BL80" s="59"/>
      <c r="BM80" s="58"/>
      <c r="BN80" s="59"/>
      <c r="BO80" s="74" t="s">
        <v>126</v>
      </c>
      <c r="BP80" s="77"/>
      <c r="BQ80" s="78" t="s">
        <v>126</v>
      </c>
      <c r="BR80" s="79"/>
      <c r="BS80" s="60"/>
      <c r="BT80" s="38"/>
      <c r="BU80" s="61" t="s">
        <v>129</v>
      </c>
      <c r="BV80" s="61" t="s">
        <v>129</v>
      </c>
      <c r="BW80" s="61" t="s">
        <v>170</v>
      </c>
      <c r="BX80" s="61" t="s">
        <v>129</v>
      </c>
      <c r="BY80" s="62" t="s">
        <v>170</v>
      </c>
      <c r="BZ80" s="61"/>
      <c r="CA80" s="61" t="s">
        <v>129</v>
      </c>
      <c r="CB80" s="61" t="s">
        <v>129</v>
      </c>
      <c r="CC80" s="61">
        <v>45402</v>
      </c>
      <c r="CD80" s="61"/>
      <c r="CE80" s="61" t="s">
        <v>129</v>
      </c>
      <c r="CF80" s="61"/>
      <c r="CG80" s="61" t="s">
        <v>304</v>
      </c>
      <c r="CH80" s="63">
        <f>YEAR(BANCO10[[#This Row],[DATA INÍCIO]])</f>
        <v>2025</v>
      </c>
      <c r="CI80" s="63">
        <f>MONTH(BANCO10[[#This Row],[DATA INÍCIO]])</f>
        <v>11</v>
      </c>
      <c r="CJ80" s="64" t="str">
        <f t="shared" si="1"/>
        <v>BCF PLASTICOS LTDA63.002.976/0001-13</v>
      </c>
      <c r="CK80" s="63"/>
      <c r="CL80" s="42" t="s">
        <v>136</v>
      </c>
      <c r="CM80" s="42" t="str">
        <f>IF(BANCO10[[#This Row],[SOLUÇÃO]]=CM$1,BANCO10[[#This Row],[STATUS DA ETAPA]],"")</f>
        <v/>
      </c>
      <c r="CN80" s="42" t="str">
        <f>IF(BANCO10[[#This Row],[SOLUÇÃO]]=CN$1,BANCO10[[#This Row],[STATUS DA ETAPA]],"")</f>
        <v/>
      </c>
      <c r="CO80" s="42" t="str">
        <f>IF(BANCO10[[#This Row],[SOLUÇÃO]]=CO$1,BANCO10[[#This Row],[STATUS DA ETAPA]],"")</f>
        <v/>
      </c>
      <c r="CP80" s="42" t="str">
        <f>IF(BANCO10[[#This Row],[SOLUÇÃO]]=CP$1,BANCO10[[#This Row],[STATUS DA ETAPA]],"")</f>
        <v/>
      </c>
      <c r="CQ80" s="42" t="str">
        <f>IF(BANCO10[[#This Row],[SOLUÇÃO]]=CQ$1,BANCO10[[#This Row],[STATUS DA ETAPA]],"")</f>
        <v/>
      </c>
      <c r="CR80" s="42" t="str">
        <f>IF(BANCO10[[#This Row],[SOLUÇÃO]]=CR$1,BANCO10[[#This Row],[STATUS DA ETAPA]],"")</f>
        <v/>
      </c>
      <c r="CS80" s="42" t="str">
        <f>IF(BANCO10[[#This Row],[SOLUÇÃO]]=CS$1,BANCO10[[#This Row],[STATUS DA ETAPA]],"")</f>
        <v/>
      </c>
      <c r="CT80" s="42" t="str">
        <f>IF(BANCO10[[#This Row],[SOLUÇÃO]]=CT$1,BANCO10[[#This Row],[STATUS DA ETAPA]],"")</f>
        <v/>
      </c>
      <c r="CU80" s="42" t="str">
        <f>IF(BANCO10[[#This Row],[SOLUÇÃO]]=CU$1,BANCO10[[#This Row],[STATUS DA ETAPA]],"")</f>
        <v/>
      </c>
      <c r="CV80" s="42" t="str">
        <f>IF(BANCO10[[#This Row],[SOLUÇÃO]]=CV$1,BANCO10[[#This Row],[STATUS DA ETAPA]],"")</f>
        <v/>
      </c>
      <c r="CW80" s="42" t="str">
        <f>IF(BANCO10[[#This Row],[SOLUÇÃO]]=CW$1,BANCO10[[#This Row],[STATUS DA ETAPA]],"")</f>
        <v/>
      </c>
      <c r="CX80" s="42" t="str">
        <f>IF(BANCO10[[#This Row],[SOLUÇÃO]]=CX$1,BANCO10[[#This Row],[STATUS DA ETAPA]],"")</f>
        <v/>
      </c>
      <c r="CY80" s="42" t="str">
        <f>IF(BANCO10[[#This Row],[SOLUÇÃO]]=CY$1,BANCO10[[#This Row],[STATUS DA ETAPA]],"")</f>
        <v/>
      </c>
      <c r="CZ80" s="42" t="str">
        <f>IF(BANCO10[[#This Row],[SOLUÇÃO]]=CZ$1,BANCO10[[#This Row],[STATUS DA ETAPA]],"")</f>
        <v/>
      </c>
      <c r="DA80" s="42" t="str">
        <f>IF(BANCO10[[#This Row],[SOLUÇÃO]]=DA$1,BANCO10[[#This Row],[STATUS DA ETAPA]],"")</f>
        <v/>
      </c>
      <c r="DB80" s="42" t="str">
        <f>IF(BANCO10[[#This Row],[SOLUÇÃO]]=DB$1,BANCO10[[#This Row],[STATUS DA ETAPA]],"")</f>
        <v/>
      </c>
      <c r="DC80" s="42" t="str">
        <f>IF(BANCO10[[#This Row],[SOLUÇÃO]]=DC$1,BANCO10[[#This Row],[STATUS DA ETAPA]],"")</f>
        <v/>
      </c>
      <c r="DD80" s="42" t="str">
        <f>IF(BANCO10[[#This Row],[SOLUÇÃO]]=DD$1,BANCO10[[#This Row],[STATUS DA ETAPA]],"")</f>
        <v/>
      </c>
      <c r="DE80" s="42" t="str">
        <f>IF(BANCO10[[#This Row],[SOLUÇÃO]]=DE$1,BANCO10[[#This Row],[STATUS DA ETAPA]],"")</f>
        <v>PROSPECÇÃO</v>
      </c>
      <c r="DF80" s="42" t="str">
        <f>IF(BANCO10[[#This Row],[SOLUÇÃO]]=DF$1,BANCO10[[#This Row],[STATUS DA ETAPA]],"")</f>
        <v/>
      </c>
      <c r="DG80" s="42" t="str">
        <f>IF(BANCO10[[#This Row],[SOLUÇÃO]]=DG$1,BANCO10[[#This Row],[STATUS DA ETAPA]],"")</f>
        <v/>
      </c>
      <c r="DH80" s="42" t="str">
        <f>IF(BANCO10[[#This Row],[SOLUÇÃO]]=DH$1,BANCO10[[#This Row],[STATUS DA ETAPA]],"")</f>
        <v/>
      </c>
      <c r="DI80" s="42" t="str">
        <f>IF(BANCO10[[#This Row],[SOLUÇÃO]]=DI$1,BANCO10[[#This Row],[STATUS DA ETAPA]],"")</f>
        <v/>
      </c>
      <c r="DJ80" s="42" t="str">
        <f>IF(BANCO10[[#This Row],[SOLUÇÃO]]=DJ$1,BANCO10[[#This Row],[STATUS DA ETAPA]],"")</f>
        <v/>
      </c>
      <c r="DK80" s="42" t="str">
        <f>IF(BANCO10[[#This Row],[SOLUÇÃO]]=DK$1,BANCO10[[#This Row],[STATUS DA ETAPA]],"")</f>
        <v/>
      </c>
      <c r="DL80" s="42" t="str">
        <f>IF(BANCO10[[#This Row],[SOLUÇÃO]]=DL$1,BANCO10[[#This Row],[STATUS DA ETAPA]],"")</f>
        <v/>
      </c>
      <c r="DM80" s="42" t="str">
        <f>IF(BANCO10[[#This Row],[SOLUÇÃO]]=DM$1,BANCO10[[#This Row],[STATUS DA ETAPA]],"")</f>
        <v/>
      </c>
      <c r="DN80" s="63">
        <f>VLOOKUP(CL82,'[1]SAP TEC'!AC:AD,2,0)</f>
        <v>785.71</v>
      </c>
    </row>
    <row r="81" spans="1:118" s="65" customFormat="1" ht="12" x14ac:dyDescent="0.25">
      <c r="A81" s="38" t="s">
        <v>118</v>
      </c>
      <c r="B81" s="39" t="s">
        <v>119</v>
      </c>
      <c r="C81" s="40" t="str">
        <f>IFERROR(VLOOKUP(BANCO10[[#This Row],[EMPRESA]],[1]!DADOS[#Data],2,FALSE),"")</f>
        <v>01.515.069/0001-10</v>
      </c>
      <c r="D81" s="42" t="s">
        <v>374</v>
      </c>
      <c r="E81" s="42" t="str">
        <f>IFERROR(VLOOKUP(BANCO10[[#This Row],[EMPRESA]],[1]!DADOS[#Data],5,FALSE),"")</f>
        <v>EPP</v>
      </c>
      <c r="F81" s="40" t="str">
        <f>IFERROR(IF(VLOOKUP(BANCO10[[#This Row],[EMPRESA]],[1]!DADOS[#Data],6,0)="","",(VLOOKUP(BANCO10[[#This Row],[EMPRESA]],[1]!DADOS[#Data],6,0))),"")</f>
        <v>CAPITAL LESTE 1</v>
      </c>
      <c r="G81" s="40"/>
      <c r="H81" s="43" t="s">
        <v>121</v>
      </c>
      <c r="I81" s="43" t="s">
        <v>145</v>
      </c>
      <c r="J81" s="43" t="s">
        <v>146</v>
      </c>
      <c r="K81" s="42" t="s">
        <v>375</v>
      </c>
      <c r="L81" s="44" t="s">
        <v>123</v>
      </c>
      <c r="M81" s="44">
        <v>103</v>
      </c>
      <c r="N81" s="44" t="s">
        <v>123</v>
      </c>
      <c r="O81" s="42" t="s">
        <v>90</v>
      </c>
      <c r="P81" s="42">
        <v>4</v>
      </c>
      <c r="Q81" s="42" t="s">
        <v>173</v>
      </c>
      <c r="R81" s="45" t="s">
        <v>123</v>
      </c>
      <c r="S81" s="45"/>
      <c r="T81" s="45" t="s">
        <v>123</v>
      </c>
      <c r="U81" s="45"/>
      <c r="V81" s="45" t="s">
        <v>123</v>
      </c>
      <c r="W81" s="45"/>
      <c r="X81" s="45" t="s">
        <v>123</v>
      </c>
      <c r="Y81" s="45"/>
      <c r="Z81" s="46" t="s">
        <v>123</v>
      </c>
      <c r="AA81" s="47"/>
      <c r="AB81" s="46" t="s">
        <v>123</v>
      </c>
      <c r="AC81" s="48"/>
      <c r="AD81" s="46" t="s">
        <v>123</v>
      </c>
      <c r="AE81" s="48"/>
      <c r="AF81" s="45" t="s">
        <v>27</v>
      </c>
      <c r="AG81" s="45">
        <v>44749</v>
      </c>
      <c r="AH81" s="45" t="s">
        <v>126</v>
      </c>
      <c r="AI81" s="45"/>
      <c r="AJ81" s="45" t="s">
        <v>123</v>
      </c>
      <c r="AK81" s="45"/>
      <c r="AL81" s="45" t="s">
        <v>123</v>
      </c>
      <c r="AM81" s="45"/>
      <c r="AN81" s="45" t="s">
        <v>123</v>
      </c>
      <c r="AO81" s="45"/>
      <c r="AP81" s="45" t="s">
        <v>123</v>
      </c>
      <c r="AQ81" s="45"/>
      <c r="AR81" s="45" t="s">
        <v>123</v>
      </c>
      <c r="AS81" s="45"/>
      <c r="AT81" s="49">
        <v>44748</v>
      </c>
      <c r="AU81" s="50">
        <v>44748</v>
      </c>
      <c r="AV81" s="51" t="s">
        <v>123</v>
      </c>
      <c r="AW81" s="51" t="s">
        <v>123</v>
      </c>
      <c r="AX81" s="73" t="s">
        <v>49</v>
      </c>
      <c r="AY81" s="52" t="s">
        <v>123</v>
      </c>
      <c r="AZ81" s="53">
        <v>0</v>
      </c>
      <c r="BA81" s="52" t="s">
        <v>123</v>
      </c>
      <c r="BB81" s="81" t="s">
        <v>123</v>
      </c>
      <c r="BC81" s="52" t="s">
        <v>123</v>
      </c>
      <c r="BD81" s="52" t="s">
        <v>123</v>
      </c>
      <c r="BE81" s="55" t="s">
        <v>123</v>
      </c>
      <c r="BF81" s="55" t="s">
        <v>123</v>
      </c>
      <c r="BG81" s="55" t="s">
        <v>123</v>
      </c>
      <c r="BH81" s="55" t="s">
        <v>123</v>
      </c>
      <c r="BI81" s="100" t="s">
        <v>123</v>
      </c>
      <c r="BJ81" s="47"/>
      <c r="BK81" s="58" t="s">
        <v>123</v>
      </c>
      <c r="BL81" s="59"/>
      <c r="BM81" s="58" t="s">
        <v>123</v>
      </c>
      <c r="BN81" s="59"/>
      <c r="BO81" s="74" t="s">
        <v>123</v>
      </c>
      <c r="BP81" s="75"/>
      <c r="BQ81" s="74" t="s">
        <v>123</v>
      </c>
      <c r="BR81" s="75"/>
      <c r="BS81" s="60"/>
      <c r="BT81" s="38"/>
      <c r="BU81" s="61" t="s">
        <v>129</v>
      </c>
      <c r="BV81" s="61" t="s">
        <v>129</v>
      </c>
      <c r="BW81" s="61" t="s">
        <v>212</v>
      </c>
      <c r="BX81" s="61" t="s">
        <v>129</v>
      </c>
      <c r="BY81" s="62" t="s">
        <v>376</v>
      </c>
      <c r="BZ81" s="61" t="s">
        <v>212</v>
      </c>
      <c r="CA81" s="61" t="s">
        <v>129</v>
      </c>
      <c r="CB81" s="61" t="s">
        <v>129</v>
      </c>
      <c r="CC81" s="61" t="s">
        <v>129</v>
      </c>
      <c r="CD81" s="61" t="s">
        <v>129</v>
      </c>
      <c r="CE81" s="61" t="s">
        <v>129</v>
      </c>
      <c r="CF81" s="61" t="s">
        <v>129</v>
      </c>
      <c r="CG81" s="61" t="s">
        <v>129</v>
      </c>
      <c r="CH81" s="63">
        <f>YEAR(BANCO10[[#This Row],[DATA INÍCIO]])</f>
        <v>2022</v>
      </c>
      <c r="CI81" s="63">
        <f>MONTH(BANCO10[[#This Row],[DATA INÍCIO]])</f>
        <v>7</v>
      </c>
      <c r="CJ81" s="64" t="str">
        <f t="shared" si="1"/>
        <v>BEG BRASIL ETIQUETAS E GRAFICA LTDA01.515.069/0001-10</v>
      </c>
      <c r="CK81" s="63"/>
      <c r="CL81" s="42" t="s">
        <v>375</v>
      </c>
      <c r="CM81" s="42" t="str">
        <f>IF(BANCO10[[#This Row],[SOLUÇÃO]]=CM$1,BANCO10[[#This Row],[STATUS DA ETAPA]],"")</f>
        <v>CONCLUÍDO</v>
      </c>
      <c r="CN81" s="42" t="str">
        <f>IF(BANCO10[[#This Row],[SOLUÇÃO]]=CN$1,BANCO10[[#This Row],[STATUS DA ETAPA]],"")</f>
        <v/>
      </c>
      <c r="CO81" s="42" t="str">
        <f>IF(BANCO10[[#This Row],[SOLUÇÃO]]=CO$1,BANCO10[[#This Row],[STATUS DA ETAPA]],"")</f>
        <v/>
      </c>
      <c r="CP81" s="42" t="str">
        <f>IF(BANCO10[[#This Row],[SOLUÇÃO]]=CP$1,BANCO10[[#This Row],[STATUS DA ETAPA]],"")</f>
        <v/>
      </c>
      <c r="CQ81" s="42" t="str">
        <f>IF(BANCO10[[#This Row],[SOLUÇÃO]]=CQ$1,BANCO10[[#This Row],[STATUS DA ETAPA]],"")</f>
        <v/>
      </c>
      <c r="CR81" s="42" t="str">
        <f>IF(BANCO10[[#This Row],[SOLUÇÃO]]=CR$1,BANCO10[[#This Row],[STATUS DA ETAPA]],"")</f>
        <v/>
      </c>
      <c r="CS81" s="42" t="str">
        <f>IF(BANCO10[[#This Row],[SOLUÇÃO]]=CS$1,BANCO10[[#This Row],[STATUS DA ETAPA]],"")</f>
        <v/>
      </c>
      <c r="CT81" s="42" t="str">
        <f>IF(BANCO10[[#This Row],[SOLUÇÃO]]=CT$1,BANCO10[[#This Row],[STATUS DA ETAPA]],"")</f>
        <v/>
      </c>
      <c r="CU81" s="42" t="str">
        <f>IF(BANCO10[[#This Row],[SOLUÇÃO]]=CU$1,BANCO10[[#This Row],[STATUS DA ETAPA]],"")</f>
        <v/>
      </c>
      <c r="CV81" s="42" t="str">
        <f>IF(BANCO10[[#This Row],[SOLUÇÃO]]=CV$1,BANCO10[[#This Row],[STATUS DA ETAPA]],"")</f>
        <v/>
      </c>
      <c r="CW81" s="42" t="str">
        <f>IF(BANCO10[[#This Row],[SOLUÇÃO]]=CW$1,BANCO10[[#This Row],[STATUS DA ETAPA]],"")</f>
        <v/>
      </c>
      <c r="CX81" s="42" t="str">
        <f>IF(BANCO10[[#This Row],[SOLUÇÃO]]=CX$1,BANCO10[[#This Row],[STATUS DA ETAPA]],"")</f>
        <v/>
      </c>
      <c r="CY81" s="42" t="str">
        <f>IF(BANCO10[[#This Row],[SOLUÇÃO]]=CY$1,BANCO10[[#This Row],[STATUS DA ETAPA]],"")</f>
        <v/>
      </c>
      <c r="CZ81" s="42" t="str">
        <f>IF(BANCO10[[#This Row],[SOLUÇÃO]]=CZ$1,BANCO10[[#This Row],[STATUS DA ETAPA]],"")</f>
        <v/>
      </c>
      <c r="DA81" s="42" t="str">
        <f>IF(BANCO10[[#This Row],[SOLUÇÃO]]=DA$1,BANCO10[[#This Row],[STATUS DA ETAPA]],"")</f>
        <v/>
      </c>
      <c r="DB81" s="42" t="str">
        <f>IF(BANCO10[[#This Row],[SOLUÇÃO]]=DB$1,BANCO10[[#This Row],[STATUS DA ETAPA]],"")</f>
        <v/>
      </c>
      <c r="DC81" s="42" t="str">
        <f>IF(BANCO10[[#This Row],[SOLUÇÃO]]=DC$1,BANCO10[[#This Row],[STATUS DA ETAPA]],"")</f>
        <v/>
      </c>
      <c r="DD81" s="42" t="str">
        <f>IF(BANCO10[[#This Row],[SOLUÇÃO]]=DD$1,BANCO10[[#This Row],[STATUS DA ETAPA]],"")</f>
        <v/>
      </c>
      <c r="DE81" s="42" t="str">
        <f>IF(BANCO10[[#This Row],[SOLUÇÃO]]=DE$1,BANCO10[[#This Row],[STATUS DA ETAPA]],"")</f>
        <v/>
      </c>
      <c r="DF81" s="42" t="str">
        <f>IF(BANCO10[[#This Row],[SOLUÇÃO]]=DF$1,BANCO10[[#This Row],[STATUS DA ETAPA]],"")</f>
        <v/>
      </c>
      <c r="DG81" s="42" t="str">
        <f>IF(BANCO10[[#This Row],[SOLUÇÃO]]=DG$1,BANCO10[[#This Row],[STATUS DA ETAPA]],"")</f>
        <v/>
      </c>
      <c r="DH81" s="42" t="str">
        <f>IF(BANCO10[[#This Row],[SOLUÇÃO]]=DH$1,BANCO10[[#This Row],[STATUS DA ETAPA]],"")</f>
        <v/>
      </c>
      <c r="DI81" s="42" t="str">
        <f>IF(BANCO10[[#This Row],[SOLUÇÃO]]=DI$1,BANCO10[[#This Row],[STATUS DA ETAPA]],"")</f>
        <v/>
      </c>
      <c r="DJ81" s="42" t="str">
        <f>IF(BANCO10[[#This Row],[SOLUÇÃO]]=DJ$1,BANCO10[[#This Row],[STATUS DA ETAPA]],"")</f>
        <v/>
      </c>
      <c r="DK81" s="42" t="str">
        <f>IF(BANCO10[[#This Row],[SOLUÇÃO]]=DK$1,BANCO10[[#This Row],[STATUS DA ETAPA]],"")</f>
        <v/>
      </c>
      <c r="DL81" s="42" t="str">
        <f>IF(BANCO10[[#This Row],[SOLUÇÃO]]=DL$1,BANCO10[[#This Row],[STATUS DA ETAPA]],"")</f>
        <v/>
      </c>
      <c r="DM81" s="42" t="str">
        <f>IF(BANCO10[[#This Row],[SOLUÇÃO]]=DM$1,BANCO10[[#This Row],[STATUS DA ETAPA]],"")</f>
        <v/>
      </c>
      <c r="DN81" s="63" t="e">
        <f>VLOOKUP(CL83,'[1]SAP TEC'!AC:AD,2,0)</f>
        <v>#N/A</v>
      </c>
    </row>
    <row r="82" spans="1:118" s="65" customFormat="1" ht="12" x14ac:dyDescent="0.25">
      <c r="A82" s="38" t="s">
        <v>118</v>
      </c>
      <c r="B82" s="39" t="s">
        <v>119</v>
      </c>
      <c r="C82" s="40" t="str">
        <f>IFERROR(VLOOKUP(BANCO10[[#This Row],[EMPRESA]],[1]!DADOS[#Data],2,FALSE),"")</f>
        <v>01.515.069/0001-10</v>
      </c>
      <c r="D82" s="42" t="s">
        <v>374</v>
      </c>
      <c r="E82" s="42" t="str">
        <f>IFERROR(VLOOKUP(BANCO10[[#This Row],[EMPRESA]],[1]!DADOS[#Data],5,FALSE),"")</f>
        <v>EPP</v>
      </c>
      <c r="F82" s="40" t="str">
        <f>IFERROR(IF(VLOOKUP(BANCO10[[#This Row],[EMPRESA]],[1]!DADOS[#Data],6,0)="","",(VLOOKUP(BANCO10[[#This Row],[EMPRESA]],[1]!DADOS[#Data],6,0))),"")</f>
        <v>CAPITAL LESTE 1</v>
      </c>
      <c r="G82" s="40" t="str">
        <f>IFERROR(IF(VLOOKUP(BANCO10[[#This Row],[EMPRESA]],[1]!DADOS[#Data],4)="","",(VLOOKUP($D82,[1]!DADOS[#Data],4,0))),"")</f>
        <v/>
      </c>
      <c r="H82" s="43" t="s">
        <v>7</v>
      </c>
      <c r="I82" s="43" t="s">
        <v>145</v>
      </c>
      <c r="J82" s="43" t="s">
        <v>123</v>
      </c>
      <c r="K82" s="42" t="s">
        <v>377</v>
      </c>
      <c r="L82" s="44">
        <v>13141299</v>
      </c>
      <c r="M82" s="44">
        <v>103</v>
      </c>
      <c r="N82" s="44" t="s">
        <v>123</v>
      </c>
      <c r="O82" s="42" t="s">
        <v>95</v>
      </c>
      <c r="P82" s="42">
        <v>100</v>
      </c>
      <c r="Q82" s="42" t="s">
        <v>173</v>
      </c>
      <c r="R82" s="45" t="s">
        <v>123</v>
      </c>
      <c r="S82" s="45"/>
      <c r="T82" s="45" t="s">
        <v>123</v>
      </c>
      <c r="U82" s="45"/>
      <c r="V82" s="45" t="s">
        <v>123</v>
      </c>
      <c r="W82" s="45"/>
      <c r="X82" s="45" t="s">
        <v>123</v>
      </c>
      <c r="Y82" s="45"/>
      <c r="Z82" s="46" t="s">
        <v>123</v>
      </c>
      <c r="AA82" s="47"/>
      <c r="AB82" s="46" t="s">
        <v>123</v>
      </c>
      <c r="AC82" s="48"/>
      <c r="AD82" s="46" t="s">
        <v>123</v>
      </c>
      <c r="AE82" s="48"/>
      <c r="AF82" s="45" t="s">
        <v>27</v>
      </c>
      <c r="AG82" s="45">
        <v>44749</v>
      </c>
      <c r="AH82" s="45" t="s">
        <v>27</v>
      </c>
      <c r="AI82" s="45">
        <v>44751</v>
      </c>
      <c r="AJ82" s="45" t="s">
        <v>123</v>
      </c>
      <c r="AK82" s="45"/>
      <c r="AL82" s="45" t="s">
        <v>27</v>
      </c>
      <c r="AM82" s="45">
        <v>44751</v>
      </c>
      <c r="AN82" s="45" t="s">
        <v>27</v>
      </c>
      <c r="AO82" s="45"/>
      <c r="AP82" s="45" t="s">
        <v>27</v>
      </c>
      <c r="AQ82" s="45">
        <v>44751</v>
      </c>
      <c r="AR82" s="45" t="s">
        <v>27</v>
      </c>
      <c r="AS82" s="45"/>
      <c r="AT82" s="49">
        <v>44981</v>
      </c>
      <c r="AU82" s="50">
        <v>45070</v>
      </c>
      <c r="AV82" s="51" t="s">
        <v>27</v>
      </c>
      <c r="AW82" s="51" t="s">
        <v>27</v>
      </c>
      <c r="AX82" s="73" t="s">
        <v>49</v>
      </c>
      <c r="AY82" s="52" t="s">
        <v>126</v>
      </c>
      <c r="AZ82" s="53">
        <v>0</v>
      </c>
      <c r="BA82" s="52"/>
      <c r="BB82" s="81"/>
      <c r="BC82" s="52">
        <v>4731</v>
      </c>
      <c r="BD82" s="52" t="s">
        <v>123</v>
      </c>
      <c r="BE82" s="55" t="s">
        <v>123</v>
      </c>
      <c r="BF82" s="55" t="s">
        <v>123</v>
      </c>
      <c r="BG82" s="55" t="s">
        <v>27</v>
      </c>
      <c r="BH82" s="55" t="s">
        <v>123</v>
      </c>
      <c r="BI82" s="46" t="s">
        <v>123</v>
      </c>
      <c r="BJ82" s="47"/>
      <c r="BK82" s="58" t="s">
        <v>123</v>
      </c>
      <c r="BL82" s="59"/>
      <c r="BM82" s="58" t="s">
        <v>123</v>
      </c>
      <c r="BN82" s="59"/>
      <c r="BO82" s="74" t="s">
        <v>27</v>
      </c>
      <c r="BP82" s="75">
        <v>45079</v>
      </c>
      <c r="BQ82" s="74" t="s">
        <v>27</v>
      </c>
      <c r="BR82" s="75"/>
      <c r="BS82" s="60"/>
      <c r="BT82" s="38"/>
      <c r="BU82" s="61" t="s">
        <v>129</v>
      </c>
      <c r="BV82" s="61" t="s">
        <v>129</v>
      </c>
      <c r="BW82" s="61" t="s">
        <v>212</v>
      </c>
      <c r="BX82" s="61" t="s">
        <v>129</v>
      </c>
      <c r="BY82" s="62" t="s">
        <v>376</v>
      </c>
      <c r="BZ82" s="61" t="s">
        <v>212</v>
      </c>
      <c r="CA82" s="61" t="s">
        <v>129</v>
      </c>
      <c r="CB82" s="61" t="s">
        <v>129</v>
      </c>
      <c r="CC82" s="61">
        <v>45412</v>
      </c>
      <c r="CD82" s="61" t="s">
        <v>158</v>
      </c>
      <c r="CE82" s="61" t="s">
        <v>129</v>
      </c>
      <c r="CF82" s="61"/>
      <c r="CG82" s="61" t="s">
        <v>378</v>
      </c>
      <c r="CH82" s="63">
        <f>YEAR(BANCO10[[#This Row],[DATA INÍCIO]])</f>
        <v>2023</v>
      </c>
      <c r="CI82" s="63">
        <f>MONTH(BANCO10[[#This Row],[DATA INÍCIO]])</f>
        <v>2</v>
      </c>
      <c r="CJ82" s="64" t="str">
        <f t="shared" si="1"/>
        <v>BEG BRASIL ETIQUETAS E GRAFICA LTDA01.515.069/0001-10</v>
      </c>
      <c r="CK82" s="63"/>
      <c r="CL82" s="42" t="s">
        <v>377</v>
      </c>
      <c r="CM82" s="42" t="str">
        <f>IF(BANCO10[[#This Row],[SOLUÇÃO]]=CM$1,BANCO10[[#This Row],[STATUS DA ETAPA]],"")</f>
        <v/>
      </c>
      <c r="CN82" s="42" t="str">
        <f>IF(BANCO10[[#This Row],[SOLUÇÃO]]=CN$1,BANCO10[[#This Row],[STATUS DA ETAPA]],"")</f>
        <v/>
      </c>
      <c r="CO82" s="42" t="str">
        <f>IF(BANCO10[[#This Row],[SOLUÇÃO]]=CO$1,BANCO10[[#This Row],[STATUS DA ETAPA]],"")</f>
        <v/>
      </c>
      <c r="CP82" s="42" t="str">
        <f>IF(BANCO10[[#This Row],[SOLUÇÃO]]=CP$1,BANCO10[[#This Row],[STATUS DA ETAPA]],"")</f>
        <v/>
      </c>
      <c r="CQ82" s="42" t="str">
        <f>IF(BANCO10[[#This Row],[SOLUÇÃO]]=CQ$1,BANCO10[[#This Row],[STATUS DA ETAPA]],"")</f>
        <v/>
      </c>
      <c r="CR82" s="42" t="str">
        <f>IF(BANCO10[[#This Row],[SOLUÇÃO]]=CR$1,BANCO10[[#This Row],[STATUS DA ETAPA]],"")</f>
        <v>CONCLUÍDO</v>
      </c>
      <c r="CS82" s="42" t="str">
        <f>IF(BANCO10[[#This Row],[SOLUÇÃO]]=CS$1,BANCO10[[#This Row],[STATUS DA ETAPA]],"")</f>
        <v/>
      </c>
      <c r="CT82" s="42" t="str">
        <f>IF(BANCO10[[#This Row],[SOLUÇÃO]]=CT$1,BANCO10[[#This Row],[STATUS DA ETAPA]],"")</f>
        <v/>
      </c>
      <c r="CU82" s="42" t="str">
        <f>IF(BANCO10[[#This Row],[SOLUÇÃO]]=CU$1,BANCO10[[#This Row],[STATUS DA ETAPA]],"")</f>
        <v/>
      </c>
      <c r="CV82" s="42" t="str">
        <f>IF(BANCO10[[#This Row],[SOLUÇÃO]]=CV$1,BANCO10[[#This Row],[STATUS DA ETAPA]],"")</f>
        <v/>
      </c>
      <c r="CW82" s="42" t="str">
        <f>IF(BANCO10[[#This Row],[SOLUÇÃO]]=CW$1,BANCO10[[#This Row],[STATUS DA ETAPA]],"")</f>
        <v/>
      </c>
      <c r="CX82" s="42" t="str">
        <f>IF(BANCO10[[#This Row],[SOLUÇÃO]]=CX$1,BANCO10[[#This Row],[STATUS DA ETAPA]],"")</f>
        <v/>
      </c>
      <c r="CY82" s="42" t="str">
        <f>IF(BANCO10[[#This Row],[SOLUÇÃO]]=CY$1,BANCO10[[#This Row],[STATUS DA ETAPA]],"")</f>
        <v/>
      </c>
      <c r="CZ82" s="42" t="str">
        <f>IF(BANCO10[[#This Row],[SOLUÇÃO]]=CZ$1,BANCO10[[#This Row],[STATUS DA ETAPA]],"")</f>
        <v/>
      </c>
      <c r="DA82" s="42" t="str">
        <f>IF(BANCO10[[#This Row],[SOLUÇÃO]]=DA$1,BANCO10[[#This Row],[STATUS DA ETAPA]],"")</f>
        <v/>
      </c>
      <c r="DB82" s="42" t="str">
        <f>IF(BANCO10[[#This Row],[SOLUÇÃO]]=DB$1,BANCO10[[#This Row],[STATUS DA ETAPA]],"")</f>
        <v/>
      </c>
      <c r="DC82" s="42" t="str">
        <f>IF(BANCO10[[#This Row],[SOLUÇÃO]]=DC$1,BANCO10[[#This Row],[STATUS DA ETAPA]],"")</f>
        <v/>
      </c>
      <c r="DD82" s="42" t="str">
        <f>IF(BANCO10[[#This Row],[SOLUÇÃO]]=DD$1,BANCO10[[#This Row],[STATUS DA ETAPA]],"")</f>
        <v/>
      </c>
      <c r="DE82" s="42" t="str">
        <f>IF(BANCO10[[#This Row],[SOLUÇÃO]]=DE$1,BANCO10[[#This Row],[STATUS DA ETAPA]],"")</f>
        <v/>
      </c>
      <c r="DF82" s="42" t="str">
        <f>IF(BANCO10[[#This Row],[SOLUÇÃO]]=DF$1,BANCO10[[#This Row],[STATUS DA ETAPA]],"")</f>
        <v/>
      </c>
      <c r="DG82" s="42" t="str">
        <f>IF(BANCO10[[#This Row],[SOLUÇÃO]]=DG$1,BANCO10[[#This Row],[STATUS DA ETAPA]],"")</f>
        <v/>
      </c>
      <c r="DH82" s="42" t="str">
        <f>IF(BANCO10[[#This Row],[SOLUÇÃO]]=DH$1,BANCO10[[#This Row],[STATUS DA ETAPA]],"")</f>
        <v/>
      </c>
      <c r="DI82" s="42" t="str">
        <f>IF(BANCO10[[#This Row],[SOLUÇÃO]]=DI$1,BANCO10[[#This Row],[STATUS DA ETAPA]],"")</f>
        <v/>
      </c>
      <c r="DJ82" s="42" t="str">
        <f>IF(BANCO10[[#This Row],[SOLUÇÃO]]=DJ$1,BANCO10[[#This Row],[STATUS DA ETAPA]],"")</f>
        <v/>
      </c>
      <c r="DK82" s="42" t="str">
        <f>IF(BANCO10[[#This Row],[SOLUÇÃO]]=DK$1,BANCO10[[#This Row],[STATUS DA ETAPA]],"")</f>
        <v/>
      </c>
      <c r="DL82" s="42" t="str">
        <f>IF(BANCO10[[#This Row],[SOLUÇÃO]]=DL$1,BANCO10[[#This Row],[STATUS DA ETAPA]],"")</f>
        <v/>
      </c>
      <c r="DM82" s="42" t="str">
        <f>IF(BANCO10[[#This Row],[SOLUÇÃO]]=DM$1,BANCO10[[#This Row],[STATUS DA ETAPA]],"")</f>
        <v/>
      </c>
      <c r="DN82" s="63" t="e">
        <f>VLOOKUP(CL84,'[1]SAP TEC'!AC:AD,2,0)</f>
        <v>#N/A</v>
      </c>
    </row>
    <row r="83" spans="1:118" s="65" customFormat="1" ht="10.5" x14ac:dyDescent="0.25">
      <c r="A83" s="38" t="s">
        <v>118</v>
      </c>
      <c r="B83" s="39" t="s">
        <v>131</v>
      </c>
      <c r="C83" s="40" t="str">
        <f>IFERROR(VLOOKUP(BANCO10[[#This Row],[EMPRESA]],[1]!DADOS[#Data],2,FALSE),"")</f>
        <v>46.183.544/0001-37</v>
      </c>
      <c r="D83" s="40" t="s">
        <v>379</v>
      </c>
      <c r="E83" s="42" t="str">
        <f>IFERROR(VLOOKUP(BANCO10[[#This Row],[EMPRESA]],[1]!DADOS[#Data],5,FALSE),"")</f>
        <v>EPP</v>
      </c>
      <c r="F83" s="40" t="str">
        <f>IFERROR(IF(VLOOKUP(BANCO10[[#This Row],[EMPRESA]],[1]!DADOS[#Data],6,0)="","",(VLOOKUP(BANCO10[[#This Row],[EMPRESA]],[1]!DADOS[#Data],6,0))),"")</f>
        <v>CAPITAL GUARULHOS</v>
      </c>
      <c r="G83" s="40" t="str">
        <f>IFERROR(IF(VLOOKUP(BANCO10[[#This Row],[EMPRESA]],[1]!DADOS[#Data],4)="","",(VLOOKUP($D83,[1]!DADOS[#Data],4,0))),"")</f>
        <v/>
      </c>
      <c r="H83" s="43" t="s">
        <v>7</v>
      </c>
      <c r="I83" s="43" t="s">
        <v>134</v>
      </c>
      <c r="J83" s="43" t="s">
        <v>123</v>
      </c>
      <c r="K83" s="44" t="s">
        <v>380</v>
      </c>
      <c r="L83" s="44" t="s">
        <v>136</v>
      </c>
      <c r="M83" s="44" t="s">
        <v>137</v>
      </c>
      <c r="N83" s="44" t="s">
        <v>123</v>
      </c>
      <c r="O83" s="42" t="s">
        <v>96</v>
      </c>
      <c r="P83" s="42">
        <v>106</v>
      </c>
      <c r="Q83" s="39"/>
      <c r="R83" s="45" t="s">
        <v>27</v>
      </c>
      <c r="S83" s="45">
        <v>45883</v>
      </c>
      <c r="T83" s="45" t="s">
        <v>27</v>
      </c>
      <c r="U83" s="45">
        <v>45902</v>
      </c>
      <c r="V83" s="45" t="s">
        <v>27</v>
      </c>
      <c r="W83" s="45">
        <v>45902</v>
      </c>
      <c r="X83" s="45" t="s">
        <v>27</v>
      </c>
      <c r="Y83" s="45">
        <v>45902</v>
      </c>
      <c r="Z83" s="46" t="s">
        <v>27</v>
      </c>
      <c r="AA83" s="47">
        <v>45901</v>
      </c>
      <c r="AB83" s="46" t="s">
        <v>27</v>
      </c>
      <c r="AC83" s="48"/>
      <c r="AD83" s="46" t="s">
        <v>27</v>
      </c>
      <c r="AE83" s="48"/>
      <c r="AF83" s="45" t="s">
        <v>123</v>
      </c>
      <c r="AG83" s="45"/>
      <c r="AH83" s="45" t="s">
        <v>123</v>
      </c>
      <c r="AI83" s="45"/>
      <c r="AJ83" s="45" t="s">
        <v>27</v>
      </c>
      <c r="AK83" s="45">
        <v>45708</v>
      </c>
      <c r="AL83" s="45" t="s">
        <v>123</v>
      </c>
      <c r="AM83" s="45"/>
      <c r="AN83" s="45" t="s">
        <v>123</v>
      </c>
      <c r="AO83" s="45"/>
      <c r="AP83" s="45" t="s">
        <v>123</v>
      </c>
      <c r="AQ83" s="45"/>
      <c r="AR83" s="45" t="s">
        <v>123</v>
      </c>
      <c r="AS83" s="45"/>
      <c r="AT83" s="49">
        <v>46022</v>
      </c>
      <c r="AU83" s="50">
        <v>46022</v>
      </c>
      <c r="AV83" s="66" t="s">
        <v>126</v>
      </c>
      <c r="AW83" s="66" t="s">
        <v>126</v>
      </c>
      <c r="AX83" s="51" t="s">
        <v>49</v>
      </c>
      <c r="AY83" s="52" t="s">
        <v>126</v>
      </c>
      <c r="AZ83" s="53">
        <v>20140</v>
      </c>
      <c r="BA83" s="52" t="s">
        <v>138</v>
      </c>
      <c r="BB83" s="42">
        <v>711245</v>
      </c>
      <c r="BC83" s="52" t="s">
        <v>123</v>
      </c>
      <c r="BD83" s="52" t="s">
        <v>123</v>
      </c>
      <c r="BE83" s="55" t="s">
        <v>126</v>
      </c>
      <c r="BF83" s="55" t="s">
        <v>126</v>
      </c>
      <c r="BG83" s="55" t="s">
        <v>126</v>
      </c>
      <c r="BH83" s="55" t="s">
        <v>126</v>
      </c>
      <c r="BI83" s="46" t="s">
        <v>126</v>
      </c>
      <c r="BJ83" s="47"/>
      <c r="BK83" s="58" t="s">
        <v>126</v>
      </c>
      <c r="BL83" s="59"/>
      <c r="BM83" s="58" t="s">
        <v>126</v>
      </c>
      <c r="BN83" s="59"/>
      <c r="BO83" s="58" t="s">
        <v>126</v>
      </c>
      <c r="BP83" s="59"/>
      <c r="BQ83" s="58" t="s">
        <v>126</v>
      </c>
      <c r="BR83" s="59"/>
      <c r="BS83" s="69" t="s">
        <v>139</v>
      </c>
      <c r="BT83" s="38" t="s">
        <v>381</v>
      </c>
      <c r="BU83" s="61"/>
      <c r="BV83" s="61"/>
      <c r="BW83" s="61"/>
      <c r="BX83" s="61"/>
      <c r="BY83" s="61"/>
      <c r="BZ83" s="61"/>
      <c r="CA83" s="61"/>
      <c r="CB83" s="61"/>
      <c r="CC83" s="61"/>
      <c r="CD83" s="61"/>
      <c r="CE83" s="61"/>
      <c r="CF83" s="61"/>
      <c r="CG83" s="61"/>
      <c r="CH83" s="63">
        <f>YEAR(BANCO10[[#This Row],[DATA INÍCIO]])</f>
        <v>2025</v>
      </c>
      <c r="CI83" s="63">
        <f>MONTH(BANCO10[[#This Row],[DATA INÍCIO]])</f>
        <v>12</v>
      </c>
      <c r="CJ83" s="71" t="str">
        <f t="shared" si="1"/>
        <v>BELMONTE SERRALHERIA LTDA46.183.544/0001-37</v>
      </c>
      <c r="CK83" s="63"/>
      <c r="CL83" s="63"/>
      <c r="CM83" s="42" t="str">
        <f>IF(BANCO10[[#This Row],[SOLUÇÃO]]=CM$1,BANCO10[[#This Row],[STATUS DA ETAPA]],"")</f>
        <v/>
      </c>
      <c r="CN83" s="42" t="str">
        <f>IF(BANCO10[[#This Row],[SOLUÇÃO]]=CN$1,BANCO10[[#This Row],[STATUS DA ETAPA]],"")</f>
        <v/>
      </c>
      <c r="CO83" s="42" t="str">
        <f>IF(BANCO10[[#This Row],[SOLUÇÃO]]=CO$1,BANCO10[[#This Row],[STATUS DA ETAPA]],"")</f>
        <v/>
      </c>
      <c r="CP83" s="42" t="str">
        <f>IF(BANCO10[[#This Row],[SOLUÇÃO]]=CP$1,BANCO10[[#This Row],[STATUS DA ETAPA]],"")</f>
        <v/>
      </c>
      <c r="CQ83" s="42" t="str">
        <f>IF(BANCO10[[#This Row],[SOLUÇÃO]]=CQ$1,BANCO10[[#This Row],[STATUS DA ETAPA]],"")</f>
        <v/>
      </c>
      <c r="CR83" s="42" t="str">
        <f>IF(BANCO10[[#This Row],[SOLUÇÃO]]=CR$1,BANCO10[[#This Row],[STATUS DA ETAPA]],"")</f>
        <v/>
      </c>
      <c r="CS83" s="42" t="str">
        <f>IF(BANCO10[[#This Row],[SOLUÇÃO]]=CS$1,BANCO10[[#This Row],[STATUS DA ETAPA]],"")</f>
        <v>AGUARDANDO SALDO</v>
      </c>
      <c r="CT83" s="42" t="str">
        <f>IF(BANCO10[[#This Row],[SOLUÇÃO]]=CT$1,BANCO10[[#This Row],[STATUS DA ETAPA]],"")</f>
        <v/>
      </c>
      <c r="CU83" s="42" t="str">
        <f>IF(BANCO10[[#This Row],[SOLUÇÃO]]=CU$1,BANCO10[[#This Row],[STATUS DA ETAPA]],"")</f>
        <v/>
      </c>
      <c r="CV83" s="42" t="str">
        <f>IF(BANCO10[[#This Row],[SOLUÇÃO]]=CV$1,BANCO10[[#This Row],[STATUS DA ETAPA]],"")</f>
        <v/>
      </c>
      <c r="CW83" s="42" t="str">
        <f>IF(BANCO10[[#This Row],[SOLUÇÃO]]=CW$1,BANCO10[[#This Row],[STATUS DA ETAPA]],"")</f>
        <v/>
      </c>
      <c r="CX83" s="42" t="str">
        <f>IF(BANCO10[[#This Row],[SOLUÇÃO]]=CX$1,BANCO10[[#This Row],[STATUS DA ETAPA]],"")</f>
        <v/>
      </c>
      <c r="CY83" s="42" t="str">
        <f>IF(BANCO10[[#This Row],[SOLUÇÃO]]=CY$1,BANCO10[[#This Row],[STATUS DA ETAPA]],"")</f>
        <v/>
      </c>
      <c r="CZ83" s="42" t="str">
        <f>IF(BANCO10[[#This Row],[SOLUÇÃO]]=CZ$1,BANCO10[[#This Row],[STATUS DA ETAPA]],"")</f>
        <v/>
      </c>
      <c r="DA83" s="42" t="str">
        <f>IF(BANCO10[[#This Row],[SOLUÇÃO]]=DA$1,BANCO10[[#This Row],[STATUS DA ETAPA]],"")</f>
        <v/>
      </c>
      <c r="DB83" s="42" t="str">
        <f>IF(BANCO10[[#This Row],[SOLUÇÃO]]=DB$1,BANCO10[[#This Row],[STATUS DA ETAPA]],"")</f>
        <v/>
      </c>
      <c r="DC83" s="42" t="str">
        <f>IF(BANCO10[[#This Row],[SOLUÇÃO]]=DC$1,BANCO10[[#This Row],[STATUS DA ETAPA]],"")</f>
        <v/>
      </c>
      <c r="DD83" s="42" t="str">
        <f>IF(BANCO10[[#This Row],[SOLUÇÃO]]=DD$1,BANCO10[[#This Row],[STATUS DA ETAPA]],"")</f>
        <v/>
      </c>
      <c r="DE83" s="42" t="str">
        <f>IF(BANCO10[[#This Row],[SOLUÇÃO]]=DE$1,BANCO10[[#This Row],[STATUS DA ETAPA]],"")</f>
        <v/>
      </c>
      <c r="DF83" s="42" t="str">
        <f>IF(BANCO10[[#This Row],[SOLUÇÃO]]=DF$1,BANCO10[[#This Row],[STATUS DA ETAPA]],"")</f>
        <v/>
      </c>
      <c r="DG83" s="42" t="str">
        <f>IF(BANCO10[[#This Row],[SOLUÇÃO]]=DG$1,BANCO10[[#This Row],[STATUS DA ETAPA]],"")</f>
        <v/>
      </c>
      <c r="DH83" s="42" t="str">
        <f>IF(BANCO10[[#This Row],[SOLUÇÃO]]=DH$1,BANCO10[[#This Row],[STATUS DA ETAPA]],"")</f>
        <v/>
      </c>
      <c r="DI83" s="42" t="str">
        <f>IF(BANCO10[[#This Row],[SOLUÇÃO]]=DI$1,BANCO10[[#This Row],[STATUS DA ETAPA]],"")</f>
        <v/>
      </c>
      <c r="DJ83" s="42" t="str">
        <f>IF(BANCO10[[#This Row],[SOLUÇÃO]]=DJ$1,BANCO10[[#This Row],[STATUS DA ETAPA]],"")</f>
        <v/>
      </c>
      <c r="DK83" s="42" t="str">
        <f>IF(BANCO10[[#This Row],[SOLUÇÃO]]=DK$1,BANCO10[[#This Row],[STATUS DA ETAPA]],"")</f>
        <v/>
      </c>
      <c r="DL83" s="42" t="str">
        <f>IF(BANCO10[[#This Row],[SOLUÇÃO]]=DL$1,BANCO10[[#This Row],[STATUS DA ETAPA]],"")</f>
        <v/>
      </c>
      <c r="DM83" s="42" t="str">
        <f>IF(BANCO10[[#This Row],[SOLUÇÃO]]=DM$1,BANCO10[[#This Row],[STATUS DA ETAPA]],"")</f>
        <v/>
      </c>
      <c r="DN83" s="63" t="e">
        <f>VLOOKUP(CL85,'[1]SAP TEC'!AC:AD,2,0)</f>
        <v>#N/A</v>
      </c>
    </row>
    <row r="84" spans="1:118" s="65" customFormat="1" ht="12" x14ac:dyDescent="0.25">
      <c r="A84" s="38" t="s">
        <v>118</v>
      </c>
      <c r="B84" s="39" t="s">
        <v>131</v>
      </c>
      <c r="C84" s="40" t="str">
        <f>IFERROR(VLOOKUP(BANCO10[[#This Row],[EMPRESA]],[1]!DADOS[#Data],2,FALSE),"")</f>
        <v>46.183.544/0001-37</v>
      </c>
      <c r="D84" s="40" t="s">
        <v>379</v>
      </c>
      <c r="E84" s="42" t="str">
        <f>IFERROR(VLOOKUP(BANCO10[[#This Row],[EMPRESA]],[1]!DADOS[#Data],5,FALSE),"")</f>
        <v>EPP</v>
      </c>
      <c r="F84" s="40" t="str">
        <f>IFERROR(IF(VLOOKUP(BANCO10[[#This Row],[EMPRESA]],[1]!DADOS[#Data],6,0)="","",(VLOOKUP(BANCO10[[#This Row],[EMPRESA]],[1]!DADOS[#Data],6,0))),"")</f>
        <v>CAPITAL GUARULHOS</v>
      </c>
      <c r="G84" s="40" t="str">
        <f>IFERROR(IF(VLOOKUP(BANCO10[[#This Row],[EMPRESA]],[1]!DADOS[#Data],4)="","",(VLOOKUP($D84,[1]!DADOS[#Data],4,0))),"")</f>
        <v/>
      </c>
      <c r="H84" s="43" t="s">
        <v>121</v>
      </c>
      <c r="I84" s="43" t="s">
        <v>145</v>
      </c>
      <c r="J84" s="43" t="s">
        <v>146</v>
      </c>
      <c r="K84" s="44" t="s">
        <v>382</v>
      </c>
      <c r="L84" s="44" t="s">
        <v>123</v>
      </c>
      <c r="M84" s="44" t="s">
        <v>137</v>
      </c>
      <c r="N84" s="44" t="s">
        <v>123</v>
      </c>
      <c r="O84" s="42" t="s">
        <v>90</v>
      </c>
      <c r="P84" s="42">
        <v>4</v>
      </c>
      <c r="Q84" s="39" t="s">
        <v>337</v>
      </c>
      <c r="R84" s="45" t="s">
        <v>123</v>
      </c>
      <c r="S84" s="45"/>
      <c r="T84" s="45" t="s">
        <v>123</v>
      </c>
      <c r="U84" s="45"/>
      <c r="V84" s="45" t="s">
        <v>123</v>
      </c>
      <c r="W84" s="45"/>
      <c r="X84" s="45" t="s">
        <v>123</v>
      </c>
      <c r="Y84" s="45"/>
      <c r="Z84" s="46" t="s">
        <v>123</v>
      </c>
      <c r="AA84" s="47"/>
      <c r="AB84" s="46" t="s">
        <v>123</v>
      </c>
      <c r="AC84" s="48"/>
      <c r="AD84" s="46" t="s">
        <v>123</v>
      </c>
      <c r="AE84" s="48"/>
      <c r="AF84" s="45" t="s">
        <v>123</v>
      </c>
      <c r="AG84" s="45"/>
      <c r="AH84" s="45" t="s">
        <v>123</v>
      </c>
      <c r="AI84" s="45"/>
      <c r="AJ84" s="45" t="s">
        <v>123</v>
      </c>
      <c r="AK84" s="45"/>
      <c r="AL84" s="45" t="s">
        <v>123</v>
      </c>
      <c r="AM84" s="45"/>
      <c r="AN84" s="45" t="s">
        <v>123</v>
      </c>
      <c r="AO84" s="45"/>
      <c r="AP84" s="45" t="s">
        <v>123</v>
      </c>
      <c r="AQ84" s="45"/>
      <c r="AR84" s="45" t="s">
        <v>123</v>
      </c>
      <c r="AS84" s="45"/>
      <c r="AT84" s="49">
        <v>45890</v>
      </c>
      <c r="AU84" s="50">
        <v>45890</v>
      </c>
      <c r="AV84" s="66" t="s">
        <v>123</v>
      </c>
      <c r="AW84" s="66" t="s">
        <v>123</v>
      </c>
      <c r="AX84" s="51" t="s">
        <v>49</v>
      </c>
      <c r="AY84" s="52" t="s">
        <v>123</v>
      </c>
      <c r="AZ84" s="53">
        <v>0</v>
      </c>
      <c r="BA84" s="52" t="s">
        <v>123</v>
      </c>
      <c r="BB84" s="81" t="s">
        <v>123</v>
      </c>
      <c r="BC84" s="52" t="s">
        <v>123</v>
      </c>
      <c r="BD84" s="52" t="s">
        <v>123</v>
      </c>
      <c r="BE84" s="55" t="s">
        <v>123</v>
      </c>
      <c r="BF84" s="55" t="s">
        <v>123</v>
      </c>
      <c r="BG84" s="55" t="s">
        <v>123</v>
      </c>
      <c r="BH84" s="55" t="s">
        <v>123</v>
      </c>
      <c r="BI84" s="46" t="s">
        <v>123</v>
      </c>
      <c r="BJ84" s="47"/>
      <c r="BK84" s="58" t="s">
        <v>126</v>
      </c>
      <c r="BL84" s="59"/>
      <c r="BM84" s="58" t="s">
        <v>126</v>
      </c>
      <c r="BN84" s="59"/>
      <c r="BO84" s="74" t="s">
        <v>123</v>
      </c>
      <c r="BP84" s="77"/>
      <c r="BQ84" s="78" t="s">
        <v>123</v>
      </c>
      <c r="BR84" s="79"/>
      <c r="BS84" s="69"/>
      <c r="BT84" s="38"/>
      <c r="BU84" s="61"/>
      <c r="BV84" s="61"/>
      <c r="BW84" s="61"/>
      <c r="BX84" s="61"/>
      <c r="BY84" s="61"/>
      <c r="BZ84" s="61"/>
      <c r="CA84" s="61"/>
      <c r="CB84" s="61"/>
      <c r="CC84" s="61"/>
      <c r="CD84" s="61"/>
      <c r="CE84" s="61"/>
      <c r="CF84" s="61"/>
      <c r="CG84" s="61"/>
      <c r="CH84" s="63">
        <f>YEAR(BANCO10[[#This Row],[DATA INÍCIO]])</f>
        <v>2025</v>
      </c>
      <c r="CI84" s="63">
        <f>MONTH(BANCO10[[#This Row],[DATA INÍCIO]])</f>
        <v>8</v>
      </c>
      <c r="CJ84" s="71" t="str">
        <f t="shared" si="1"/>
        <v>BELMONTE SERRALHERIA LTDA46.183.544/0001-37</v>
      </c>
      <c r="CK84" s="63"/>
      <c r="CL84" s="63"/>
      <c r="CM84" s="42" t="str">
        <f>IF(BANCO10[[#This Row],[SOLUÇÃO]]=CM$1,BANCO10[[#This Row],[STATUS DA ETAPA]],"")</f>
        <v>CONCLUÍDO</v>
      </c>
      <c r="CN84" s="42" t="str">
        <f>IF(BANCO10[[#This Row],[SOLUÇÃO]]=CN$1,BANCO10[[#This Row],[STATUS DA ETAPA]],"")</f>
        <v/>
      </c>
      <c r="CO84" s="42" t="str">
        <f>IF(BANCO10[[#This Row],[SOLUÇÃO]]=CO$1,BANCO10[[#This Row],[STATUS DA ETAPA]],"")</f>
        <v/>
      </c>
      <c r="CP84" s="42" t="str">
        <f>IF(BANCO10[[#This Row],[SOLUÇÃO]]=CP$1,BANCO10[[#This Row],[STATUS DA ETAPA]],"")</f>
        <v/>
      </c>
      <c r="CQ84" s="42" t="str">
        <f>IF(BANCO10[[#This Row],[SOLUÇÃO]]=CQ$1,BANCO10[[#This Row],[STATUS DA ETAPA]],"")</f>
        <v/>
      </c>
      <c r="CR84" s="42" t="str">
        <f>IF(BANCO10[[#This Row],[SOLUÇÃO]]=CR$1,BANCO10[[#This Row],[STATUS DA ETAPA]],"")</f>
        <v/>
      </c>
      <c r="CS84" s="42" t="str">
        <f>IF(BANCO10[[#This Row],[SOLUÇÃO]]=CS$1,BANCO10[[#This Row],[STATUS DA ETAPA]],"")</f>
        <v/>
      </c>
      <c r="CT84" s="42" t="str">
        <f>IF(BANCO10[[#This Row],[SOLUÇÃO]]=CT$1,BANCO10[[#This Row],[STATUS DA ETAPA]],"")</f>
        <v/>
      </c>
      <c r="CU84" s="42" t="str">
        <f>IF(BANCO10[[#This Row],[SOLUÇÃO]]=CU$1,BANCO10[[#This Row],[STATUS DA ETAPA]],"")</f>
        <v/>
      </c>
      <c r="CV84" s="42" t="str">
        <f>IF(BANCO10[[#This Row],[SOLUÇÃO]]=CV$1,BANCO10[[#This Row],[STATUS DA ETAPA]],"")</f>
        <v/>
      </c>
      <c r="CW84" s="42" t="str">
        <f>IF(BANCO10[[#This Row],[SOLUÇÃO]]=CW$1,BANCO10[[#This Row],[STATUS DA ETAPA]],"")</f>
        <v/>
      </c>
      <c r="CX84" s="42" t="str">
        <f>IF(BANCO10[[#This Row],[SOLUÇÃO]]=CX$1,BANCO10[[#This Row],[STATUS DA ETAPA]],"")</f>
        <v/>
      </c>
      <c r="CY84" s="42" t="str">
        <f>IF(BANCO10[[#This Row],[SOLUÇÃO]]=CY$1,BANCO10[[#This Row],[STATUS DA ETAPA]],"")</f>
        <v/>
      </c>
      <c r="CZ84" s="42" t="str">
        <f>IF(BANCO10[[#This Row],[SOLUÇÃO]]=CZ$1,BANCO10[[#This Row],[STATUS DA ETAPA]],"")</f>
        <v/>
      </c>
      <c r="DA84" s="42" t="str">
        <f>IF(BANCO10[[#This Row],[SOLUÇÃO]]=DA$1,BANCO10[[#This Row],[STATUS DA ETAPA]],"")</f>
        <v/>
      </c>
      <c r="DB84" s="42" t="str">
        <f>IF(BANCO10[[#This Row],[SOLUÇÃO]]=DB$1,BANCO10[[#This Row],[STATUS DA ETAPA]],"")</f>
        <v/>
      </c>
      <c r="DC84" s="42" t="str">
        <f>IF(BANCO10[[#This Row],[SOLUÇÃO]]=DC$1,BANCO10[[#This Row],[STATUS DA ETAPA]],"")</f>
        <v/>
      </c>
      <c r="DD84" s="42" t="str">
        <f>IF(BANCO10[[#This Row],[SOLUÇÃO]]=DD$1,BANCO10[[#This Row],[STATUS DA ETAPA]],"")</f>
        <v/>
      </c>
      <c r="DE84" s="42" t="str">
        <f>IF(BANCO10[[#This Row],[SOLUÇÃO]]=DE$1,BANCO10[[#This Row],[STATUS DA ETAPA]],"")</f>
        <v/>
      </c>
      <c r="DF84" s="42" t="str">
        <f>IF(BANCO10[[#This Row],[SOLUÇÃO]]=DF$1,BANCO10[[#This Row],[STATUS DA ETAPA]],"")</f>
        <v/>
      </c>
      <c r="DG84" s="42" t="str">
        <f>IF(BANCO10[[#This Row],[SOLUÇÃO]]=DG$1,BANCO10[[#This Row],[STATUS DA ETAPA]],"")</f>
        <v/>
      </c>
      <c r="DH84" s="42" t="str">
        <f>IF(BANCO10[[#This Row],[SOLUÇÃO]]=DH$1,BANCO10[[#This Row],[STATUS DA ETAPA]],"")</f>
        <v/>
      </c>
      <c r="DI84" s="42" t="str">
        <f>IF(BANCO10[[#This Row],[SOLUÇÃO]]=DI$1,BANCO10[[#This Row],[STATUS DA ETAPA]],"")</f>
        <v/>
      </c>
      <c r="DJ84" s="42" t="str">
        <f>IF(BANCO10[[#This Row],[SOLUÇÃO]]=DJ$1,BANCO10[[#This Row],[STATUS DA ETAPA]],"")</f>
        <v/>
      </c>
      <c r="DK84" s="42" t="str">
        <f>IF(BANCO10[[#This Row],[SOLUÇÃO]]=DK$1,BANCO10[[#This Row],[STATUS DA ETAPA]],"")</f>
        <v/>
      </c>
      <c r="DL84" s="42" t="str">
        <f>IF(BANCO10[[#This Row],[SOLUÇÃO]]=DL$1,BANCO10[[#This Row],[STATUS DA ETAPA]],"")</f>
        <v/>
      </c>
      <c r="DM84" s="42" t="str">
        <f>IF(BANCO10[[#This Row],[SOLUÇÃO]]=DM$1,BANCO10[[#This Row],[STATUS DA ETAPA]],"")</f>
        <v/>
      </c>
      <c r="DN84" s="63" t="e">
        <f>VLOOKUP(CL86,'[1]SAP TEC'!AC:AD,2,0)</f>
        <v>#N/A</v>
      </c>
    </row>
    <row r="85" spans="1:118" s="65" customFormat="1" ht="12" x14ac:dyDescent="0.25">
      <c r="A85" s="38" t="s">
        <v>118</v>
      </c>
      <c r="B85" s="39" t="s">
        <v>383</v>
      </c>
      <c r="C85" s="40" t="str">
        <f>IFERROR(VLOOKUP(BANCO10[[#This Row],[EMPRESA]],[1]!DADOS[#Data],2,FALSE),"")</f>
        <v>48.123.980/0001-46</v>
      </c>
      <c r="D85" s="40" t="s">
        <v>384</v>
      </c>
      <c r="E85" s="42" t="str">
        <f>IFERROR(VLOOKUP(BANCO10[[#This Row],[EMPRESA]],[1]!DADOS[#Data],5,FALSE),"")</f>
        <v>ME</v>
      </c>
      <c r="F85" s="40" t="str">
        <f>IFERROR(IF(VLOOKUP(BANCO10[[#This Row],[EMPRESA]],[1]!DADOS[#Data],6,0)="","",(VLOOKUP(BANCO10[[#This Row],[EMPRESA]],[1]!DADOS[#Data],6,0))),"")</f>
        <v>CAPITAL LESTE 1</v>
      </c>
      <c r="G85" s="40" t="str">
        <f>IFERROR(IF(VLOOKUP(BANCO10[[#This Row],[EMPRESA]],[1]!DADOS[#Data],4)="","",(VLOOKUP($D85,[1]!DADOS[#Data],4,0))),"")</f>
        <v/>
      </c>
      <c r="H85" s="43" t="s">
        <v>121</v>
      </c>
      <c r="I85" s="43" t="s">
        <v>145</v>
      </c>
      <c r="J85" s="43" t="s">
        <v>123</v>
      </c>
      <c r="K85" s="44" t="s">
        <v>123</v>
      </c>
      <c r="L85" s="44" t="s">
        <v>123</v>
      </c>
      <c r="M85" s="44" t="s">
        <v>123</v>
      </c>
      <c r="N85" s="44" t="s">
        <v>123</v>
      </c>
      <c r="O85" s="42" t="s">
        <v>90</v>
      </c>
      <c r="P85" s="42">
        <v>4</v>
      </c>
      <c r="Q85" s="42" t="s">
        <v>168</v>
      </c>
      <c r="R85" s="45" t="s">
        <v>123</v>
      </c>
      <c r="S85" s="45"/>
      <c r="T85" s="45" t="s">
        <v>123</v>
      </c>
      <c r="U85" s="45"/>
      <c r="V85" s="45" t="s">
        <v>123</v>
      </c>
      <c r="W85" s="45"/>
      <c r="X85" s="45" t="s">
        <v>123</v>
      </c>
      <c r="Y85" s="45"/>
      <c r="Z85" s="46" t="s">
        <v>123</v>
      </c>
      <c r="AA85" s="47"/>
      <c r="AB85" s="46" t="s">
        <v>123</v>
      </c>
      <c r="AC85" s="48"/>
      <c r="AD85" s="46" t="s">
        <v>123</v>
      </c>
      <c r="AE85" s="48"/>
      <c r="AF85" s="45" t="s">
        <v>123</v>
      </c>
      <c r="AG85" s="45"/>
      <c r="AH85" s="45" t="s">
        <v>123</v>
      </c>
      <c r="AI85" s="45"/>
      <c r="AJ85" s="45" t="s">
        <v>123</v>
      </c>
      <c r="AK85" s="45"/>
      <c r="AL85" s="45" t="s">
        <v>123</v>
      </c>
      <c r="AM85" s="45"/>
      <c r="AN85" s="45" t="s">
        <v>123</v>
      </c>
      <c r="AO85" s="45"/>
      <c r="AP85" s="45" t="s">
        <v>123</v>
      </c>
      <c r="AQ85" s="45"/>
      <c r="AR85" s="45" t="s">
        <v>123</v>
      </c>
      <c r="AS85" s="45"/>
      <c r="AT85" s="49">
        <v>45630</v>
      </c>
      <c r="AU85" s="112">
        <v>45630</v>
      </c>
      <c r="AV85" s="104" t="s">
        <v>123</v>
      </c>
      <c r="AW85" s="104" t="s">
        <v>123</v>
      </c>
      <c r="AX85" s="52" t="s">
        <v>49</v>
      </c>
      <c r="AY85" s="52" t="s">
        <v>123</v>
      </c>
      <c r="AZ85" s="53">
        <v>0</v>
      </c>
      <c r="BA85" s="52" t="s">
        <v>123</v>
      </c>
      <c r="BB85" s="81" t="s">
        <v>123</v>
      </c>
      <c r="BC85" s="52" t="s">
        <v>123</v>
      </c>
      <c r="BD85" s="52" t="s">
        <v>123</v>
      </c>
      <c r="BE85" s="55" t="s">
        <v>123</v>
      </c>
      <c r="BF85" s="55" t="s">
        <v>123</v>
      </c>
      <c r="BG85" s="55" t="s">
        <v>123</v>
      </c>
      <c r="BH85" s="55" t="s">
        <v>123</v>
      </c>
      <c r="BI85" s="113" t="s">
        <v>123</v>
      </c>
      <c r="BJ85" s="114"/>
      <c r="BK85" s="70"/>
      <c r="BL85" s="39"/>
      <c r="BM85" s="70"/>
      <c r="BN85" s="39"/>
      <c r="BO85" s="70" t="s">
        <v>123</v>
      </c>
      <c r="BP85" s="39"/>
      <c r="BQ85" s="104" t="s">
        <v>123</v>
      </c>
      <c r="BR85" s="39"/>
      <c r="BS85" s="60" t="s">
        <v>385</v>
      </c>
      <c r="BT85" s="38"/>
      <c r="BU85" s="38"/>
      <c r="BV85" s="38"/>
      <c r="BW85" s="38"/>
      <c r="BX85" s="38"/>
      <c r="BY85" s="38"/>
      <c r="BZ85" s="38"/>
      <c r="CA85" s="38"/>
      <c r="CB85" s="38"/>
      <c r="CC85" s="38"/>
      <c r="CD85" s="38"/>
      <c r="CE85" s="38"/>
      <c r="CF85" s="38"/>
      <c r="CG85" s="38"/>
      <c r="CH85" s="63">
        <f>YEAR(BANCO10[[#This Row],[DATA INÍCIO]])</f>
        <v>2024</v>
      </c>
      <c r="CI85" s="63">
        <f>MONTH(BANCO10[[#This Row],[DATA INÍCIO]])</f>
        <v>12</v>
      </c>
      <c r="CJ85" s="71" t="str">
        <f t="shared" si="1"/>
        <v>BELTINS FRUITS PRODUTOS ALIMENTICIOS LTDA48.123.980/0001-46</v>
      </c>
      <c r="CK85" s="63"/>
      <c r="CL85" s="63"/>
      <c r="CM85" s="42" t="str">
        <f>IF(BANCO10[[#This Row],[SOLUÇÃO]]=CM$1,BANCO10[[#This Row],[STATUS DA ETAPA]],"")</f>
        <v>CONCLUÍDO</v>
      </c>
      <c r="CN85" s="42" t="str">
        <f>IF(BANCO10[[#This Row],[SOLUÇÃO]]=CN$1,BANCO10[[#This Row],[STATUS DA ETAPA]],"")</f>
        <v/>
      </c>
      <c r="CO85" s="42" t="str">
        <f>IF(BANCO10[[#This Row],[SOLUÇÃO]]=CO$1,BANCO10[[#This Row],[STATUS DA ETAPA]],"")</f>
        <v/>
      </c>
      <c r="CP85" s="42" t="str">
        <f>IF(BANCO10[[#This Row],[SOLUÇÃO]]=CP$1,BANCO10[[#This Row],[STATUS DA ETAPA]],"")</f>
        <v/>
      </c>
      <c r="CQ85" s="42" t="str">
        <f>IF(BANCO10[[#This Row],[SOLUÇÃO]]=CQ$1,BANCO10[[#This Row],[STATUS DA ETAPA]],"")</f>
        <v/>
      </c>
      <c r="CR85" s="42" t="str">
        <f>IF(BANCO10[[#This Row],[SOLUÇÃO]]=CR$1,BANCO10[[#This Row],[STATUS DA ETAPA]],"")</f>
        <v/>
      </c>
      <c r="CS85" s="42" t="str">
        <f>IF(BANCO10[[#This Row],[SOLUÇÃO]]=CS$1,BANCO10[[#This Row],[STATUS DA ETAPA]],"")</f>
        <v/>
      </c>
      <c r="CT85" s="42" t="str">
        <f>IF(BANCO10[[#This Row],[SOLUÇÃO]]=CT$1,BANCO10[[#This Row],[STATUS DA ETAPA]],"")</f>
        <v/>
      </c>
      <c r="CU85" s="42" t="str">
        <f>IF(BANCO10[[#This Row],[SOLUÇÃO]]=CU$1,BANCO10[[#This Row],[STATUS DA ETAPA]],"")</f>
        <v/>
      </c>
      <c r="CV85" s="42" t="str">
        <f>IF(BANCO10[[#This Row],[SOLUÇÃO]]=CV$1,BANCO10[[#This Row],[STATUS DA ETAPA]],"")</f>
        <v/>
      </c>
      <c r="CW85" s="42" t="str">
        <f>IF(BANCO10[[#This Row],[SOLUÇÃO]]=CW$1,BANCO10[[#This Row],[STATUS DA ETAPA]],"")</f>
        <v/>
      </c>
      <c r="CX85" s="42" t="str">
        <f>IF(BANCO10[[#This Row],[SOLUÇÃO]]=CX$1,BANCO10[[#This Row],[STATUS DA ETAPA]],"")</f>
        <v/>
      </c>
      <c r="CY85" s="42" t="str">
        <f>IF(BANCO10[[#This Row],[SOLUÇÃO]]=CY$1,BANCO10[[#This Row],[STATUS DA ETAPA]],"")</f>
        <v/>
      </c>
      <c r="CZ85" s="42" t="str">
        <f>IF(BANCO10[[#This Row],[SOLUÇÃO]]=CZ$1,BANCO10[[#This Row],[STATUS DA ETAPA]],"")</f>
        <v/>
      </c>
      <c r="DA85" s="42" t="str">
        <f>IF(BANCO10[[#This Row],[SOLUÇÃO]]=DA$1,BANCO10[[#This Row],[STATUS DA ETAPA]],"")</f>
        <v/>
      </c>
      <c r="DB85" s="42" t="str">
        <f>IF(BANCO10[[#This Row],[SOLUÇÃO]]=DB$1,BANCO10[[#This Row],[STATUS DA ETAPA]],"")</f>
        <v/>
      </c>
      <c r="DC85" s="42" t="str">
        <f>IF(BANCO10[[#This Row],[SOLUÇÃO]]=DC$1,BANCO10[[#This Row],[STATUS DA ETAPA]],"")</f>
        <v/>
      </c>
      <c r="DD85" s="42" t="str">
        <f>IF(BANCO10[[#This Row],[SOLUÇÃO]]=DD$1,BANCO10[[#This Row],[STATUS DA ETAPA]],"")</f>
        <v/>
      </c>
      <c r="DE85" s="42" t="str">
        <f>IF(BANCO10[[#This Row],[SOLUÇÃO]]=DE$1,BANCO10[[#This Row],[STATUS DA ETAPA]],"")</f>
        <v/>
      </c>
      <c r="DF85" s="42" t="str">
        <f>IF(BANCO10[[#This Row],[SOLUÇÃO]]=DF$1,BANCO10[[#This Row],[STATUS DA ETAPA]],"")</f>
        <v/>
      </c>
      <c r="DG85" s="42" t="str">
        <f>IF(BANCO10[[#This Row],[SOLUÇÃO]]=DG$1,BANCO10[[#This Row],[STATUS DA ETAPA]],"")</f>
        <v/>
      </c>
      <c r="DH85" s="42" t="str">
        <f>IF(BANCO10[[#This Row],[SOLUÇÃO]]=DH$1,BANCO10[[#This Row],[STATUS DA ETAPA]],"")</f>
        <v/>
      </c>
      <c r="DI85" s="42" t="str">
        <f>IF(BANCO10[[#This Row],[SOLUÇÃO]]=DI$1,BANCO10[[#This Row],[STATUS DA ETAPA]],"")</f>
        <v/>
      </c>
      <c r="DJ85" s="42" t="str">
        <f>IF(BANCO10[[#This Row],[SOLUÇÃO]]=DJ$1,BANCO10[[#This Row],[STATUS DA ETAPA]],"")</f>
        <v/>
      </c>
      <c r="DK85" s="42" t="str">
        <f>IF(BANCO10[[#This Row],[SOLUÇÃO]]=DK$1,BANCO10[[#This Row],[STATUS DA ETAPA]],"")</f>
        <v/>
      </c>
      <c r="DL85" s="42" t="str">
        <f>IF(BANCO10[[#This Row],[SOLUÇÃO]]=DL$1,BANCO10[[#This Row],[STATUS DA ETAPA]],"")</f>
        <v/>
      </c>
      <c r="DM85" s="42" t="str">
        <f>IF(BANCO10[[#This Row],[SOLUÇÃO]]=DM$1,BANCO10[[#This Row],[STATUS DA ETAPA]],"")</f>
        <v/>
      </c>
      <c r="DN85" s="63" t="e">
        <f>VLOOKUP(CL87,'[1]SAP TEC'!AC:AD,2,0)</f>
        <v>#N/A</v>
      </c>
    </row>
    <row r="86" spans="1:118" s="65" customFormat="1" ht="12" x14ac:dyDescent="0.25">
      <c r="A86" s="38" t="s">
        <v>118</v>
      </c>
      <c r="B86" s="39" t="s">
        <v>119</v>
      </c>
      <c r="C86" s="40" t="str">
        <f>IFERROR(VLOOKUP(BANCO10[[#This Row],[EMPRESA]],[1]!DADOS[#Data],2,FALSE),"")</f>
        <v>00.144.494/0001-88</v>
      </c>
      <c r="D86" s="42" t="s">
        <v>386</v>
      </c>
      <c r="E86" s="42" t="str">
        <f>IFERROR(VLOOKUP(BANCO10[[#This Row],[EMPRESA]],[1]!DADOS[#Data],5,FALSE),"")</f>
        <v>EPP</v>
      </c>
      <c r="F86" s="40" t="str">
        <f>IFERROR(IF(VLOOKUP(BANCO10[[#This Row],[EMPRESA]],[1]!DADOS[#Data],6,0)="","",(VLOOKUP(BANCO10[[#This Row],[EMPRESA]],[1]!DADOS[#Data],6,0))),"")</f>
        <v>CAPITAL LESTE 1</v>
      </c>
      <c r="G86" s="40"/>
      <c r="H86" s="43" t="s">
        <v>121</v>
      </c>
      <c r="I86" s="43" t="s">
        <v>145</v>
      </c>
      <c r="J86" s="43" t="s">
        <v>146</v>
      </c>
      <c r="K86" s="42" t="s">
        <v>387</v>
      </c>
      <c r="L86" s="44" t="s">
        <v>123</v>
      </c>
      <c r="M86" s="44">
        <v>103</v>
      </c>
      <c r="N86" s="44" t="s">
        <v>123</v>
      </c>
      <c r="O86" s="42" t="s">
        <v>90</v>
      </c>
      <c r="P86" s="42">
        <v>4</v>
      </c>
      <c r="Q86" s="42" t="s">
        <v>168</v>
      </c>
      <c r="R86" s="45" t="s">
        <v>123</v>
      </c>
      <c r="S86" s="45"/>
      <c r="T86" s="45" t="s">
        <v>123</v>
      </c>
      <c r="U86" s="45"/>
      <c r="V86" s="45" t="s">
        <v>123</v>
      </c>
      <c r="W86" s="45"/>
      <c r="X86" s="45" t="s">
        <v>123</v>
      </c>
      <c r="Y86" s="45"/>
      <c r="Z86" s="46" t="s">
        <v>123</v>
      </c>
      <c r="AA86" s="47"/>
      <c r="AB86" s="46" t="s">
        <v>123</v>
      </c>
      <c r="AC86" s="48"/>
      <c r="AD86" s="46" t="s">
        <v>123</v>
      </c>
      <c r="AE86" s="48"/>
      <c r="AF86" s="45" t="s">
        <v>27</v>
      </c>
      <c r="AG86" s="45">
        <v>45132</v>
      </c>
      <c r="AH86" s="45" t="s">
        <v>126</v>
      </c>
      <c r="AI86" s="45"/>
      <c r="AJ86" s="45" t="s">
        <v>123</v>
      </c>
      <c r="AK86" s="45"/>
      <c r="AL86" s="45" t="s">
        <v>123</v>
      </c>
      <c r="AM86" s="45"/>
      <c r="AN86" s="45" t="s">
        <v>123</v>
      </c>
      <c r="AO86" s="45"/>
      <c r="AP86" s="45" t="s">
        <v>123</v>
      </c>
      <c r="AQ86" s="45"/>
      <c r="AR86" s="45" t="s">
        <v>123</v>
      </c>
      <c r="AS86" s="45"/>
      <c r="AT86" s="49">
        <v>45132</v>
      </c>
      <c r="AU86" s="50">
        <v>45132</v>
      </c>
      <c r="AV86" s="51" t="s">
        <v>123</v>
      </c>
      <c r="AW86" s="51" t="s">
        <v>123</v>
      </c>
      <c r="AX86" s="73" t="s">
        <v>49</v>
      </c>
      <c r="AY86" s="52" t="s">
        <v>123</v>
      </c>
      <c r="AZ86" s="53">
        <v>0</v>
      </c>
      <c r="BA86" s="52" t="s">
        <v>123</v>
      </c>
      <c r="BB86" s="81" t="s">
        <v>123</v>
      </c>
      <c r="BC86" s="52" t="s">
        <v>123</v>
      </c>
      <c r="BD86" s="52" t="s">
        <v>123</v>
      </c>
      <c r="BE86" s="55" t="s">
        <v>123</v>
      </c>
      <c r="BF86" s="55" t="s">
        <v>123</v>
      </c>
      <c r="BG86" s="55" t="s">
        <v>123</v>
      </c>
      <c r="BH86" s="55" t="s">
        <v>123</v>
      </c>
      <c r="BI86" s="100" t="s">
        <v>123</v>
      </c>
      <c r="BJ86" s="47"/>
      <c r="BK86" s="58" t="s">
        <v>123</v>
      </c>
      <c r="BL86" s="59"/>
      <c r="BM86" s="58" t="s">
        <v>123</v>
      </c>
      <c r="BN86" s="59"/>
      <c r="BO86" s="74" t="s">
        <v>123</v>
      </c>
      <c r="BP86" s="75"/>
      <c r="BQ86" s="74" t="s">
        <v>123</v>
      </c>
      <c r="BR86" s="75"/>
      <c r="BS86" s="60" t="s">
        <v>388</v>
      </c>
      <c r="BT86" s="38"/>
      <c r="BU86" s="61" t="s">
        <v>389</v>
      </c>
      <c r="BV86" s="61" t="s">
        <v>390</v>
      </c>
      <c r="BW86" s="61" t="s">
        <v>171</v>
      </c>
      <c r="BX86" s="61" t="s">
        <v>129</v>
      </c>
      <c r="BY86" s="62" t="s">
        <v>274</v>
      </c>
      <c r="BZ86" s="61"/>
      <c r="CA86" s="61" t="s">
        <v>129</v>
      </c>
      <c r="CB86" s="61" t="s">
        <v>129</v>
      </c>
      <c r="CC86" s="61" t="s">
        <v>129</v>
      </c>
      <c r="CD86" s="61" t="s">
        <v>129</v>
      </c>
      <c r="CE86" s="61" t="s">
        <v>129</v>
      </c>
      <c r="CF86" s="61" t="s">
        <v>129</v>
      </c>
      <c r="CG86" s="61" t="s">
        <v>129</v>
      </c>
      <c r="CH86" s="63">
        <f>YEAR(BANCO10[[#This Row],[DATA INÍCIO]])</f>
        <v>2023</v>
      </c>
      <c r="CI86" s="63">
        <f>MONTH(BANCO10[[#This Row],[DATA INÍCIO]])</f>
        <v>7</v>
      </c>
      <c r="CJ86" s="64" t="str">
        <f t="shared" si="1"/>
        <v>BETELFIX INDUSTRIA E COMERCIO DE PARAFUSOS E FERRAMENTAS LTDA00.144.494/0001-88</v>
      </c>
      <c r="CK86" s="63"/>
      <c r="CL86" s="42" t="s">
        <v>387</v>
      </c>
      <c r="CM86" s="42" t="str">
        <f>IF(BANCO10[[#This Row],[SOLUÇÃO]]=CM$1,BANCO10[[#This Row],[STATUS DA ETAPA]],"")</f>
        <v>CONCLUÍDO</v>
      </c>
      <c r="CN86" s="42" t="str">
        <f>IF(BANCO10[[#This Row],[SOLUÇÃO]]=CN$1,BANCO10[[#This Row],[STATUS DA ETAPA]],"")</f>
        <v/>
      </c>
      <c r="CO86" s="42" t="str">
        <f>IF(BANCO10[[#This Row],[SOLUÇÃO]]=CO$1,BANCO10[[#This Row],[STATUS DA ETAPA]],"")</f>
        <v/>
      </c>
      <c r="CP86" s="42" t="str">
        <f>IF(BANCO10[[#This Row],[SOLUÇÃO]]=CP$1,BANCO10[[#This Row],[STATUS DA ETAPA]],"")</f>
        <v/>
      </c>
      <c r="CQ86" s="42" t="str">
        <f>IF(BANCO10[[#This Row],[SOLUÇÃO]]=CQ$1,BANCO10[[#This Row],[STATUS DA ETAPA]],"")</f>
        <v/>
      </c>
      <c r="CR86" s="42" t="str">
        <f>IF(BANCO10[[#This Row],[SOLUÇÃO]]=CR$1,BANCO10[[#This Row],[STATUS DA ETAPA]],"")</f>
        <v/>
      </c>
      <c r="CS86" s="42" t="str">
        <f>IF(BANCO10[[#This Row],[SOLUÇÃO]]=CS$1,BANCO10[[#This Row],[STATUS DA ETAPA]],"")</f>
        <v/>
      </c>
      <c r="CT86" s="42" t="str">
        <f>IF(BANCO10[[#This Row],[SOLUÇÃO]]=CT$1,BANCO10[[#This Row],[STATUS DA ETAPA]],"")</f>
        <v/>
      </c>
      <c r="CU86" s="42" t="str">
        <f>IF(BANCO10[[#This Row],[SOLUÇÃO]]=CU$1,BANCO10[[#This Row],[STATUS DA ETAPA]],"")</f>
        <v/>
      </c>
      <c r="CV86" s="42" t="str">
        <f>IF(BANCO10[[#This Row],[SOLUÇÃO]]=CV$1,BANCO10[[#This Row],[STATUS DA ETAPA]],"")</f>
        <v/>
      </c>
      <c r="CW86" s="42" t="str">
        <f>IF(BANCO10[[#This Row],[SOLUÇÃO]]=CW$1,BANCO10[[#This Row],[STATUS DA ETAPA]],"")</f>
        <v/>
      </c>
      <c r="CX86" s="42" t="str">
        <f>IF(BANCO10[[#This Row],[SOLUÇÃO]]=CX$1,BANCO10[[#This Row],[STATUS DA ETAPA]],"")</f>
        <v/>
      </c>
      <c r="CY86" s="42" t="str">
        <f>IF(BANCO10[[#This Row],[SOLUÇÃO]]=CY$1,BANCO10[[#This Row],[STATUS DA ETAPA]],"")</f>
        <v/>
      </c>
      <c r="CZ86" s="42" t="str">
        <f>IF(BANCO10[[#This Row],[SOLUÇÃO]]=CZ$1,BANCO10[[#This Row],[STATUS DA ETAPA]],"")</f>
        <v/>
      </c>
      <c r="DA86" s="42" t="str">
        <f>IF(BANCO10[[#This Row],[SOLUÇÃO]]=DA$1,BANCO10[[#This Row],[STATUS DA ETAPA]],"")</f>
        <v/>
      </c>
      <c r="DB86" s="42" t="str">
        <f>IF(BANCO10[[#This Row],[SOLUÇÃO]]=DB$1,BANCO10[[#This Row],[STATUS DA ETAPA]],"")</f>
        <v/>
      </c>
      <c r="DC86" s="42" t="str">
        <f>IF(BANCO10[[#This Row],[SOLUÇÃO]]=DC$1,BANCO10[[#This Row],[STATUS DA ETAPA]],"")</f>
        <v/>
      </c>
      <c r="DD86" s="42" t="str">
        <f>IF(BANCO10[[#This Row],[SOLUÇÃO]]=DD$1,BANCO10[[#This Row],[STATUS DA ETAPA]],"")</f>
        <v/>
      </c>
      <c r="DE86" s="42" t="str">
        <f>IF(BANCO10[[#This Row],[SOLUÇÃO]]=DE$1,BANCO10[[#This Row],[STATUS DA ETAPA]],"")</f>
        <v/>
      </c>
      <c r="DF86" s="42" t="str">
        <f>IF(BANCO10[[#This Row],[SOLUÇÃO]]=DF$1,BANCO10[[#This Row],[STATUS DA ETAPA]],"")</f>
        <v/>
      </c>
      <c r="DG86" s="42" t="str">
        <f>IF(BANCO10[[#This Row],[SOLUÇÃO]]=DG$1,BANCO10[[#This Row],[STATUS DA ETAPA]],"")</f>
        <v/>
      </c>
      <c r="DH86" s="42" t="str">
        <f>IF(BANCO10[[#This Row],[SOLUÇÃO]]=DH$1,BANCO10[[#This Row],[STATUS DA ETAPA]],"")</f>
        <v/>
      </c>
      <c r="DI86" s="42" t="str">
        <f>IF(BANCO10[[#This Row],[SOLUÇÃO]]=DI$1,BANCO10[[#This Row],[STATUS DA ETAPA]],"")</f>
        <v/>
      </c>
      <c r="DJ86" s="42" t="str">
        <f>IF(BANCO10[[#This Row],[SOLUÇÃO]]=DJ$1,BANCO10[[#This Row],[STATUS DA ETAPA]],"")</f>
        <v/>
      </c>
      <c r="DK86" s="42" t="str">
        <f>IF(BANCO10[[#This Row],[SOLUÇÃO]]=DK$1,BANCO10[[#This Row],[STATUS DA ETAPA]],"")</f>
        <v/>
      </c>
      <c r="DL86" s="42" t="str">
        <f>IF(BANCO10[[#This Row],[SOLUÇÃO]]=DL$1,BANCO10[[#This Row],[STATUS DA ETAPA]],"")</f>
        <v/>
      </c>
      <c r="DM86" s="42" t="str">
        <f>IF(BANCO10[[#This Row],[SOLUÇÃO]]=DM$1,BANCO10[[#This Row],[STATUS DA ETAPA]],"")</f>
        <v/>
      </c>
      <c r="DN86" s="63">
        <f>VLOOKUP(CL88,'[1]SAP TEC'!AC:AD,2,0)</f>
        <v>2014</v>
      </c>
    </row>
    <row r="87" spans="1:118" s="65" customFormat="1" ht="12" x14ac:dyDescent="0.25">
      <c r="A87" s="38" t="s">
        <v>118</v>
      </c>
      <c r="B87" s="39" t="s">
        <v>131</v>
      </c>
      <c r="C87" s="40" t="str">
        <f>IFERROR(VLOOKUP(BANCO10[[#This Row],[EMPRESA]],[1]!DADOS[#Data],2,FALSE),"")</f>
        <v>00.144.494/0001-88</v>
      </c>
      <c r="D87" s="42" t="s">
        <v>386</v>
      </c>
      <c r="E87" s="42" t="str">
        <f>IFERROR(VLOOKUP(BANCO10[[#This Row],[EMPRESA]],[1]!DADOS[#Data],5,FALSE),"")</f>
        <v>EPP</v>
      </c>
      <c r="F87" s="40" t="str">
        <f>IFERROR(IF(VLOOKUP(BANCO10[[#This Row],[EMPRESA]],[1]!DADOS[#Data],6,0)="","",(VLOOKUP(BANCO10[[#This Row],[EMPRESA]],[1]!DADOS[#Data],6,0))),"")</f>
        <v>CAPITAL LESTE 1</v>
      </c>
      <c r="G87" s="40"/>
      <c r="H87" s="43" t="s">
        <v>121</v>
      </c>
      <c r="I87" s="43" t="s">
        <v>145</v>
      </c>
      <c r="J87" s="43" t="s">
        <v>146</v>
      </c>
      <c r="K87" s="42" t="s">
        <v>391</v>
      </c>
      <c r="L87" s="44" t="s">
        <v>123</v>
      </c>
      <c r="M87" s="44" t="s">
        <v>137</v>
      </c>
      <c r="N87" s="44" t="s">
        <v>123</v>
      </c>
      <c r="O87" s="42" t="s">
        <v>90</v>
      </c>
      <c r="P87" s="42">
        <v>4</v>
      </c>
      <c r="Q87" s="42" t="s">
        <v>173</v>
      </c>
      <c r="R87" s="45" t="s">
        <v>123</v>
      </c>
      <c r="S87" s="45"/>
      <c r="T87" s="45" t="s">
        <v>123</v>
      </c>
      <c r="U87" s="45"/>
      <c r="V87" s="45" t="s">
        <v>123</v>
      </c>
      <c r="W87" s="45"/>
      <c r="X87" s="45" t="s">
        <v>123</v>
      </c>
      <c r="Y87" s="45"/>
      <c r="Z87" s="46" t="s">
        <v>123</v>
      </c>
      <c r="AA87" s="47"/>
      <c r="AB87" s="46" t="s">
        <v>123</v>
      </c>
      <c r="AC87" s="48"/>
      <c r="AD87" s="46" t="s">
        <v>123</v>
      </c>
      <c r="AE87" s="48"/>
      <c r="AF87" s="45" t="s">
        <v>123</v>
      </c>
      <c r="AG87" s="45"/>
      <c r="AH87" s="45" t="s">
        <v>123</v>
      </c>
      <c r="AI87" s="45"/>
      <c r="AJ87" s="45" t="s">
        <v>123</v>
      </c>
      <c r="AK87" s="45"/>
      <c r="AL87" s="45" t="s">
        <v>123</v>
      </c>
      <c r="AM87" s="45"/>
      <c r="AN87" s="45" t="s">
        <v>123</v>
      </c>
      <c r="AO87" s="45"/>
      <c r="AP87" s="45" t="s">
        <v>123</v>
      </c>
      <c r="AQ87" s="45"/>
      <c r="AR87" s="45" t="s">
        <v>123</v>
      </c>
      <c r="AS87" s="45"/>
      <c r="AT87" s="49">
        <v>45408</v>
      </c>
      <c r="AU87" s="50">
        <v>45408</v>
      </c>
      <c r="AV87" s="66" t="s">
        <v>123</v>
      </c>
      <c r="AW87" s="66" t="s">
        <v>123</v>
      </c>
      <c r="AX87" s="51" t="s">
        <v>49</v>
      </c>
      <c r="AY87" s="52" t="s">
        <v>123</v>
      </c>
      <c r="AZ87" s="53">
        <v>0</v>
      </c>
      <c r="BA87" s="52" t="s">
        <v>123</v>
      </c>
      <c r="BB87" s="81" t="s">
        <v>123</v>
      </c>
      <c r="BC87" s="52" t="s">
        <v>123</v>
      </c>
      <c r="BD87" s="52" t="s">
        <v>123</v>
      </c>
      <c r="BE87" s="55" t="s">
        <v>123</v>
      </c>
      <c r="BF87" s="55" t="s">
        <v>123</v>
      </c>
      <c r="BG87" s="55" t="s">
        <v>123</v>
      </c>
      <c r="BH87" s="55" t="s">
        <v>123</v>
      </c>
      <c r="BI87" s="100" t="s">
        <v>123</v>
      </c>
      <c r="BJ87" s="47"/>
      <c r="BK87" s="74"/>
      <c r="BL87" s="75"/>
      <c r="BM87" s="74"/>
      <c r="BN87" s="75"/>
      <c r="BO87" s="74" t="s">
        <v>123</v>
      </c>
      <c r="BP87" s="75"/>
      <c r="BQ87" s="74" t="s">
        <v>123</v>
      </c>
      <c r="BR87" s="75"/>
      <c r="BS87" s="60"/>
      <c r="BT87" s="38" t="s">
        <v>131</v>
      </c>
      <c r="BU87" s="61"/>
      <c r="BV87" s="61"/>
      <c r="BW87" s="61"/>
      <c r="BX87" s="61"/>
      <c r="BY87" s="62"/>
      <c r="BZ87" s="61"/>
      <c r="CA87" s="61"/>
      <c r="CB87" s="61"/>
      <c r="CC87" s="61"/>
      <c r="CD87" s="61"/>
      <c r="CE87" s="61"/>
      <c r="CF87" s="61"/>
      <c r="CG87" s="61"/>
      <c r="CH87" s="63">
        <f>YEAR(BANCO10[[#This Row],[DATA INÍCIO]])</f>
        <v>2024</v>
      </c>
      <c r="CI87" s="63">
        <f>MONTH(BANCO10[[#This Row],[DATA INÍCIO]])</f>
        <v>4</v>
      </c>
      <c r="CJ87" s="64" t="str">
        <f t="shared" si="1"/>
        <v>BETELFIX INDUSTRIA E COMERCIO DE PARAFUSOS E FERRAMENTAS LTDA00.144.494/0001-88</v>
      </c>
      <c r="CK87" s="63"/>
      <c r="CL87" s="42" t="s">
        <v>391</v>
      </c>
      <c r="CM87" s="42" t="str">
        <f>IF(BANCO10[[#This Row],[SOLUÇÃO]]=CM$1,BANCO10[[#This Row],[STATUS DA ETAPA]],"")</f>
        <v>CONCLUÍDO</v>
      </c>
      <c r="CN87" s="42" t="str">
        <f>IF(BANCO10[[#This Row],[SOLUÇÃO]]=CN$1,BANCO10[[#This Row],[STATUS DA ETAPA]],"")</f>
        <v/>
      </c>
      <c r="CO87" s="42" t="str">
        <f>IF(BANCO10[[#This Row],[SOLUÇÃO]]=CO$1,BANCO10[[#This Row],[STATUS DA ETAPA]],"")</f>
        <v/>
      </c>
      <c r="CP87" s="42" t="str">
        <f>IF(BANCO10[[#This Row],[SOLUÇÃO]]=CP$1,BANCO10[[#This Row],[STATUS DA ETAPA]],"")</f>
        <v/>
      </c>
      <c r="CQ87" s="42" t="str">
        <f>IF(BANCO10[[#This Row],[SOLUÇÃO]]=CQ$1,BANCO10[[#This Row],[STATUS DA ETAPA]],"")</f>
        <v/>
      </c>
      <c r="CR87" s="42" t="str">
        <f>IF(BANCO10[[#This Row],[SOLUÇÃO]]=CR$1,BANCO10[[#This Row],[STATUS DA ETAPA]],"")</f>
        <v/>
      </c>
      <c r="CS87" s="42" t="str">
        <f>IF(BANCO10[[#This Row],[SOLUÇÃO]]=CS$1,BANCO10[[#This Row],[STATUS DA ETAPA]],"")</f>
        <v/>
      </c>
      <c r="CT87" s="42" t="str">
        <f>IF(BANCO10[[#This Row],[SOLUÇÃO]]=CT$1,BANCO10[[#This Row],[STATUS DA ETAPA]],"")</f>
        <v/>
      </c>
      <c r="CU87" s="42" t="str">
        <f>IF(BANCO10[[#This Row],[SOLUÇÃO]]=CU$1,BANCO10[[#This Row],[STATUS DA ETAPA]],"")</f>
        <v/>
      </c>
      <c r="CV87" s="42" t="str">
        <f>IF(BANCO10[[#This Row],[SOLUÇÃO]]=CV$1,BANCO10[[#This Row],[STATUS DA ETAPA]],"")</f>
        <v/>
      </c>
      <c r="CW87" s="42" t="str">
        <f>IF(BANCO10[[#This Row],[SOLUÇÃO]]=CW$1,BANCO10[[#This Row],[STATUS DA ETAPA]],"")</f>
        <v/>
      </c>
      <c r="CX87" s="42" t="str">
        <f>IF(BANCO10[[#This Row],[SOLUÇÃO]]=CX$1,BANCO10[[#This Row],[STATUS DA ETAPA]],"")</f>
        <v/>
      </c>
      <c r="CY87" s="42" t="str">
        <f>IF(BANCO10[[#This Row],[SOLUÇÃO]]=CY$1,BANCO10[[#This Row],[STATUS DA ETAPA]],"")</f>
        <v/>
      </c>
      <c r="CZ87" s="42" t="str">
        <f>IF(BANCO10[[#This Row],[SOLUÇÃO]]=CZ$1,BANCO10[[#This Row],[STATUS DA ETAPA]],"")</f>
        <v/>
      </c>
      <c r="DA87" s="42" t="str">
        <f>IF(BANCO10[[#This Row],[SOLUÇÃO]]=DA$1,BANCO10[[#This Row],[STATUS DA ETAPA]],"")</f>
        <v/>
      </c>
      <c r="DB87" s="42" t="str">
        <f>IF(BANCO10[[#This Row],[SOLUÇÃO]]=DB$1,BANCO10[[#This Row],[STATUS DA ETAPA]],"")</f>
        <v/>
      </c>
      <c r="DC87" s="42" t="str">
        <f>IF(BANCO10[[#This Row],[SOLUÇÃO]]=DC$1,BANCO10[[#This Row],[STATUS DA ETAPA]],"")</f>
        <v/>
      </c>
      <c r="DD87" s="42" t="str">
        <f>IF(BANCO10[[#This Row],[SOLUÇÃO]]=DD$1,BANCO10[[#This Row],[STATUS DA ETAPA]],"")</f>
        <v/>
      </c>
      <c r="DE87" s="42" t="str">
        <f>IF(BANCO10[[#This Row],[SOLUÇÃO]]=DE$1,BANCO10[[#This Row],[STATUS DA ETAPA]],"")</f>
        <v/>
      </c>
      <c r="DF87" s="42" t="str">
        <f>IF(BANCO10[[#This Row],[SOLUÇÃO]]=DF$1,BANCO10[[#This Row],[STATUS DA ETAPA]],"")</f>
        <v/>
      </c>
      <c r="DG87" s="42" t="str">
        <f>IF(BANCO10[[#This Row],[SOLUÇÃO]]=DG$1,BANCO10[[#This Row],[STATUS DA ETAPA]],"")</f>
        <v/>
      </c>
      <c r="DH87" s="42" t="str">
        <f>IF(BANCO10[[#This Row],[SOLUÇÃO]]=DH$1,BANCO10[[#This Row],[STATUS DA ETAPA]],"")</f>
        <v/>
      </c>
      <c r="DI87" s="42" t="str">
        <f>IF(BANCO10[[#This Row],[SOLUÇÃO]]=DI$1,BANCO10[[#This Row],[STATUS DA ETAPA]],"")</f>
        <v/>
      </c>
      <c r="DJ87" s="42" t="str">
        <f>IF(BANCO10[[#This Row],[SOLUÇÃO]]=DJ$1,BANCO10[[#This Row],[STATUS DA ETAPA]],"")</f>
        <v/>
      </c>
      <c r="DK87" s="42" t="str">
        <f>IF(BANCO10[[#This Row],[SOLUÇÃO]]=DK$1,BANCO10[[#This Row],[STATUS DA ETAPA]],"")</f>
        <v/>
      </c>
      <c r="DL87" s="42" t="str">
        <f>IF(BANCO10[[#This Row],[SOLUÇÃO]]=DL$1,BANCO10[[#This Row],[STATUS DA ETAPA]],"")</f>
        <v/>
      </c>
      <c r="DM87" s="42" t="str">
        <f>IF(BANCO10[[#This Row],[SOLUÇÃO]]=DM$1,BANCO10[[#This Row],[STATUS DA ETAPA]],"")</f>
        <v/>
      </c>
      <c r="DN87" s="63" t="e">
        <f>VLOOKUP(#REF!,'[1]SAP TEC'!AC:AD,2,0)</f>
        <v>#REF!</v>
      </c>
    </row>
    <row r="88" spans="1:118" s="65" customFormat="1" ht="12" x14ac:dyDescent="0.25">
      <c r="A88" s="38" t="s">
        <v>118</v>
      </c>
      <c r="B88" s="39" t="s">
        <v>131</v>
      </c>
      <c r="C88" s="38" t="str">
        <f>IFERROR(VLOOKUP(BANCO10[[#This Row],[EMPRESA]],[1]!DADOS[#Data],2,FALSE),"")</f>
        <v>00.144.494/0001-88</v>
      </c>
      <c r="D88" s="42" t="s">
        <v>386</v>
      </c>
      <c r="E88" s="42" t="str">
        <f>IFERROR(VLOOKUP(BANCO10[[#This Row],[EMPRESA]],[1]!DADOS[#Data],5,FALSE),"")</f>
        <v>EPP</v>
      </c>
      <c r="F88" s="40" t="str">
        <f>IFERROR(IF(VLOOKUP(BANCO10[[#This Row],[EMPRESA]],[1]!DADOS[#Data],6,0)="","",(VLOOKUP(BANCO10[[#This Row],[EMPRESA]],[1]!DADOS[#Data],6,0))),"")</f>
        <v>CAPITAL LESTE 1</v>
      </c>
      <c r="G88" s="40" t="s">
        <v>392</v>
      </c>
      <c r="H88" s="43" t="s">
        <v>7</v>
      </c>
      <c r="I88" s="43" t="s">
        <v>145</v>
      </c>
      <c r="J88" s="43" t="s">
        <v>123</v>
      </c>
      <c r="K88" s="43" t="s">
        <v>393</v>
      </c>
      <c r="L88" s="44" t="s">
        <v>394</v>
      </c>
      <c r="M88" s="44">
        <v>103</v>
      </c>
      <c r="N88" s="44" t="s">
        <v>123</v>
      </c>
      <c r="O88" s="42" t="s">
        <v>96</v>
      </c>
      <c r="P88" s="42">
        <v>106</v>
      </c>
      <c r="Q88" s="42" t="s">
        <v>216</v>
      </c>
      <c r="R88" s="45" t="s">
        <v>27</v>
      </c>
      <c r="S88" s="45">
        <v>45383</v>
      </c>
      <c r="T88" s="45" t="s">
        <v>27</v>
      </c>
      <c r="U88" s="45">
        <v>45383</v>
      </c>
      <c r="V88" s="45" t="s">
        <v>27</v>
      </c>
      <c r="W88" s="45">
        <v>45383</v>
      </c>
      <c r="X88" s="45" t="s">
        <v>27</v>
      </c>
      <c r="Y88" s="45">
        <v>45383</v>
      </c>
      <c r="Z88" s="46" t="s">
        <v>27</v>
      </c>
      <c r="AA88" s="47">
        <v>45536</v>
      </c>
      <c r="AB88" s="46" t="s">
        <v>27</v>
      </c>
      <c r="AC88" s="48">
        <v>45536</v>
      </c>
      <c r="AD88" s="46" t="s">
        <v>27</v>
      </c>
      <c r="AE88" s="48">
        <v>45536</v>
      </c>
      <c r="AF88" s="45" t="s">
        <v>27</v>
      </c>
      <c r="AG88" s="45">
        <v>45475</v>
      </c>
      <c r="AH88" s="45" t="s">
        <v>27</v>
      </c>
      <c r="AI88" s="45">
        <v>45478</v>
      </c>
      <c r="AJ88" s="45" t="s">
        <v>27</v>
      </c>
      <c r="AK88" s="45">
        <v>45536</v>
      </c>
      <c r="AL88" s="45" t="s">
        <v>123</v>
      </c>
      <c r="AM88" s="45"/>
      <c r="AN88" s="45" t="s">
        <v>123</v>
      </c>
      <c r="AO88" s="45"/>
      <c r="AP88" s="45" t="s">
        <v>123</v>
      </c>
      <c r="AQ88" s="45"/>
      <c r="AR88" s="45" t="s">
        <v>123</v>
      </c>
      <c r="AS88" s="45"/>
      <c r="AT88" s="49">
        <v>45425</v>
      </c>
      <c r="AU88" s="99">
        <v>45553</v>
      </c>
      <c r="AV88" s="66" t="s">
        <v>27</v>
      </c>
      <c r="AW88" s="66" t="s">
        <v>27</v>
      </c>
      <c r="AX88" s="51" t="s">
        <v>49</v>
      </c>
      <c r="AY88" s="52" t="s">
        <v>126</v>
      </c>
      <c r="AZ88" s="53">
        <v>0</v>
      </c>
      <c r="BA88" s="52" t="s">
        <v>153</v>
      </c>
      <c r="BB88" s="81">
        <v>549273</v>
      </c>
      <c r="BC88" s="52" t="s">
        <v>123</v>
      </c>
      <c r="BD88" s="52" t="s">
        <v>123</v>
      </c>
      <c r="BE88" s="55" t="s">
        <v>27</v>
      </c>
      <c r="BF88" s="55" t="s">
        <v>27</v>
      </c>
      <c r="BG88" s="55" t="s">
        <v>27</v>
      </c>
      <c r="BH88" s="55" t="s">
        <v>27</v>
      </c>
      <c r="BI88" s="46" t="s">
        <v>27</v>
      </c>
      <c r="BJ88" s="47">
        <v>45614</v>
      </c>
      <c r="BK88" s="74" t="s">
        <v>123</v>
      </c>
      <c r="BL88" s="59"/>
      <c r="BM88" s="74" t="s">
        <v>123</v>
      </c>
      <c r="BN88" s="59"/>
      <c r="BO88" s="74" t="s">
        <v>27</v>
      </c>
      <c r="BP88" s="59">
        <v>45614</v>
      </c>
      <c r="BQ88" s="74" t="s">
        <v>126</v>
      </c>
      <c r="BR88" s="59"/>
      <c r="BS88" s="60" t="s">
        <v>395</v>
      </c>
      <c r="BT88" s="38" t="s">
        <v>176</v>
      </c>
      <c r="BU88" s="61"/>
      <c r="BV88" s="61"/>
      <c r="BW88" s="61"/>
      <c r="BX88" s="61"/>
      <c r="BY88" s="62"/>
      <c r="BZ88" s="61"/>
      <c r="CA88" s="61"/>
      <c r="CB88" s="61"/>
      <c r="CC88" s="61"/>
      <c r="CD88" s="61"/>
      <c r="CE88" s="61"/>
      <c r="CF88" s="61"/>
      <c r="CG88" s="61"/>
      <c r="CH88" s="63">
        <f>YEAR(BANCO10[[#This Row],[DATA INÍCIO]])</f>
        <v>2024</v>
      </c>
      <c r="CI88" s="63">
        <f>MONTH(BANCO10[[#This Row],[DATA INÍCIO]])</f>
        <v>5</v>
      </c>
      <c r="CJ88" s="71" t="str">
        <f t="shared" si="1"/>
        <v>BETELFIX INDUSTRIA E COMERCIO DE PARAFUSOS E FERRAMENTAS LTDA00.144.494/0001-88</v>
      </c>
      <c r="CK88" s="63"/>
      <c r="CL88" s="43" t="s">
        <v>393</v>
      </c>
      <c r="CM88" s="43" t="str">
        <f>IF(BANCO10[[#This Row],[SOLUÇÃO]]=CM$1,BANCO10[[#This Row],[STATUS DA ETAPA]],"")</f>
        <v/>
      </c>
      <c r="CN88" s="43" t="str">
        <f>IF(BANCO10[[#This Row],[SOLUÇÃO]]=CN$1,BANCO10[[#This Row],[STATUS DA ETAPA]],"")</f>
        <v/>
      </c>
      <c r="CO88" s="43" t="str">
        <f>IF(BANCO10[[#This Row],[SOLUÇÃO]]=CO$1,BANCO10[[#This Row],[STATUS DA ETAPA]],"")</f>
        <v/>
      </c>
      <c r="CP88" s="43" t="str">
        <f>IF(BANCO10[[#This Row],[SOLUÇÃO]]=CP$1,BANCO10[[#This Row],[STATUS DA ETAPA]],"")</f>
        <v/>
      </c>
      <c r="CQ88" s="43" t="str">
        <f>IF(BANCO10[[#This Row],[SOLUÇÃO]]=CQ$1,BANCO10[[#This Row],[STATUS DA ETAPA]],"")</f>
        <v/>
      </c>
      <c r="CR88" s="43" t="str">
        <f>IF(BANCO10[[#This Row],[SOLUÇÃO]]=CR$1,BANCO10[[#This Row],[STATUS DA ETAPA]],"")</f>
        <v/>
      </c>
      <c r="CS88" s="43" t="str">
        <f>IF(BANCO10[[#This Row],[SOLUÇÃO]]=CS$1,BANCO10[[#This Row],[STATUS DA ETAPA]],"")</f>
        <v>CONCLUÍDO</v>
      </c>
      <c r="CT88" s="43" t="str">
        <f>IF(BANCO10[[#This Row],[SOLUÇÃO]]=CT$1,BANCO10[[#This Row],[STATUS DA ETAPA]],"")</f>
        <v/>
      </c>
      <c r="CU88" s="43" t="str">
        <f>IF(BANCO10[[#This Row],[SOLUÇÃO]]=CU$1,BANCO10[[#This Row],[STATUS DA ETAPA]],"")</f>
        <v/>
      </c>
      <c r="CV88" s="43" t="str">
        <f>IF(BANCO10[[#This Row],[SOLUÇÃO]]=CV$1,BANCO10[[#This Row],[STATUS DA ETAPA]],"")</f>
        <v/>
      </c>
      <c r="CW88" s="43" t="str">
        <f>IF(BANCO10[[#This Row],[SOLUÇÃO]]=CW$1,BANCO10[[#This Row],[STATUS DA ETAPA]],"")</f>
        <v/>
      </c>
      <c r="CX88" s="43" t="str">
        <f>IF(BANCO10[[#This Row],[SOLUÇÃO]]=CX$1,BANCO10[[#This Row],[STATUS DA ETAPA]],"")</f>
        <v/>
      </c>
      <c r="CY88" s="43" t="str">
        <f>IF(BANCO10[[#This Row],[SOLUÇÃO]]=CY$1,BANCO10[[#This Row],[STATUS DA ETAPA]],"")</f>
        <v/>
      </c>
      <c r="CZ88" s="43" t="str">
        <f>IF(BANCO10[[#This Row],[SOLUÇÃO]]=CZ$1,BANCO10[[#This Row],[STATUS DA ETAPA]],"")</f>
        <v/>
      </c>
      <c r="DA88" s="43" t="str">
        <f>IF(BANCO10[[#This Row],[SOLUÇÃO]]=DA$1,BANCO10[[#This Row],[STATUS DA ETAPA]],"")</f>
        <v/>
      </c>
      <c r="DB88" s="43" t="str">
        <f>IF(BANCO10[[#This Row],[SOLUÇÃO]]=DB$1,BANCO10[[#This Row],[STATUS DA ETAPA]],"")</f>
        <v/>
      </c>
      <c r="DC88" s="43" t="str">
        <f>IF(BANCO10[[#This Row],[SOLUÇÃO]]=DC$1,BANCO10[[#This Row],[STATUS DA ETAPA]],"")</f>
        <v/>
      </c>
      <c r="DD88" s="43" t="str">
        <f>IF(BANCO10[[#This Row],[SOLUÇÃO]]=DD$1,BANCO10[[#This Row],[STATUS DA ETAPA]],"")</f>
        <v/>
      </c>
      <c r="DE88" s="43" t="str">
        <f>IF(BANCO10[[#This Row],[SOLUÇÃO]]=DE$1,BANCO10[[#This Row],[STATUS DA ETAPA]],"")</f>
        <v/>
      </c>
      <c r="DF88" s="43" t="str">
        <f>IF(BANCO10[[#This Row],[SOLUÇÃO]]=DF$1,BANCO10[[#This Row],[STATUS DA ETAPA]],"")</f>
        <v/>
      </c>
      <c r="DG88" s="43" t="str">
        <f>IF(BANCO10[[#This Row],[SOLUÇÃO]]=DG$1,BANCO10[[#This Row],[STATUS DA ETAPA]],"")</f>
        <v/>
      </c>
      <c r="DH88" s="43" t="str">
        <f>IF(BANCO10[[#This Row],[SOLUÇÃO]]=DH$1,BANCO10[[#This Row],[STATUS DA ETAPA]],"")</f>
        <v/>
      </c>
      <c r="DI88" s="43" t="str">
        <f>IF(BANCO10[[#This Row],[SOLUÇÃO]]=DI$1,BANCO10[[#This Row],[STATUS DA ETAPA]],"")</f>
        <v/>
      </c>
      <c r="DJ88" s="43" t="str">
        <f>IF(BANCO10[[#This Row],[SOLUÇÃO]]=DJ$1,BANCO10[[#This Row],[STATUS DA ETAPA]],"")</f>
        <v/>
      </c>
      <c r="DK88" s="43" t="str">
        <f>IF(BANCO10[[#This Row],[SOLUÇÃO]]=DK$1,BANCO10[[#This Row],[STATUS DA ETAPA]],"")</f>
        <v/>
      </c>
      <c r="DL88" s="43" t="str">
        <f>IF(BANCO10[[#This Row],[SOLUÇÃO]]=DL$1,BANCO10[[#This Row],[STATUS DA ETAPA]],"")</f>
        <v/>
      </c>
      <c r="DM88" s="43" t="str">
        <f>IF(BANCO10[[#This Row],[SOLUÇÃO]]=DM$1,BANCO10[[#This Row],[STATUS DA ETAPA]],"")</f>
        <v/>
      </c>
      <c r="DN88" s="63" t="e">
        <f>VLOOKUP(CL89,'[1]SAP TEC'!AC:AD,2,0)</f>
        <v>#N/A</v>
      </c>
    </row>
    <row r="89" spans="1:118" s="65" customFormat="1" ht="12" x14ac:dyDescent="0.25">
      <c r="A89" s="38" t="s">
        <v>118</v>
      </c>
      <c r="B89" s="39" t="s">
        <v>131</v>
      </c>
      <c r="C89" s="40" t="str">
        <f>IFERROR(VLOOKUP(BANCO10[[#This Row],[EMPRESA]],[1]!DADOS[#Data],2,FALSE),"")</f>
        <v>00.144.494/0001-88</v>
      </c>
      <c r="D89" s="40" t="s">
        <v>386</v>
      </c>
      <c r="E89" s="42" t="str">
        <f>IFERROR(VLOOKUP(BANCO10[[#This Row],[EMPRESA]],[1]!DADOS[#Data],5,FALSE),"")</f>
        <v>EPP</v>
      </c>
      <c r="F89" s="40" t="str">
        <f>IFERROR(IF(VLOOKUP(BANCO10[[#This Row],[EMPRESA]],[1]!DADOS[#Data],6,0)="","",(VLOOKUP(BANCO10[[#This Row],[EMPRESA]],[1]!DADOS[#Data],6,0))),"")</f>
        <v>CAPITAL LESTE 1</v>
      </c>
      <c r="G89" s="40" t="str">
        <f>IFERROR(IF(VLOOKUP(BANCO10[[#This Row],[EMPRESA]],[1]!DADOS[#Data],4)="","",(VLOOKUP($D89,[1]!DADOS[#Data],4,0))),"")</f>
        <v/>
      </c>
      <c r="H89" s="43" t="s">
        <v>178</v>
      </c>
      <c r="I89" s="43" t="s">
        <v>145</v>
      </c>
      <c r="J89" s="44" t="s">
        <v>123</v>
      </c>
      <c r="K89" s="44" t="s">
        <v>396</v>
      </c>
      <c r="L89" s="44" t="s">
        <v>123</v>
      </c>
      <c r="M89" s="44" t="s">
        <v>137</v>
      </c>
      <c r="N89" s="44" t="s">
        <v>123</v>
      </c>
      <c r="O89" s="42" t="s">
        <v>180</v>
      </c>
      <c r="P89" s="42">
        <v>4</v>
      </c>
      <c r="Q89" s="39" t="s">
        <v>181</v>
      </c>
      <c r="R89" s="45" t="s">
        <v>123</v>
      </c>
      <c r="S89" s="45"/>
      <c r="T89" s="45" t="s">
        <v>123</v>
      </c>
      <c r="U89" s="45"/>
      <c r="V89" s="45" t="s">
        <v>123</v>
      </c>
      <c r="W89" s="45"/>
      <c r="X89" s="45" t="s">
        <v>123</v>
      </c>
      <c r="Y89" s="45"/>
      <c r="Z89" s="46" t="s">
        <v>126</v>
      </c>
      <c r="AA89" s="47"/>
      <c r="AB89" s="46" t="s">
        <v>126</v>
      </c>
      <c r="AC89" s="48"/>
      <c r="AD89" s="46" t="s">
        <v>126</v>
      </c>
      <c r="AE89" s="48"/>
      <c r="AF89" s="45"/>
      <c r="AG89" s="45"/>
      <c r="AH89" s="45" t="s">
        <v>123</v>
      </c>
      <c r="AI89" s="45"/>
      <c r="AJ89" s="45"/>
      <c r="AK89" s="45"/>
      <c r="AL89" s="45"/>
      <c r="AM89" s="45"/>
      <c r="AN89" s="45"/>
      <c r="AO89" s="45"/>
      <c r="AP89" s="45"/>
      <c r="AQ89" s="45"/>
      <c r="AR89" s="45"/>
      <c r="AS89" s="45"/>
      <c r="AT89" s="49">
        <v>45636</v>
      </c>
      <c r="AU89" s="50">
        <v>45636</v>
      </c>
      <c r="AV89" s="66" t="s">
        <v>123</v>
      </c>
      <c r="AW89" s="66" t="s">
        <v>123</v>
      </c>
      <c r="AX89" s="51" t="s">
        <v>182</v>
      </c>
      <c r="AY89" s="52" t="s">
        <v>126</v>
      </c>
      <c r="AZ89" s="53">
        <v>0</v>
      </c>
      <c r="BA89" s="52" t="s">
        <v>123</v>
      </c>
      <c r="BB89" s="81" t="s">
        <v>123</v>
      </c>
      <c r="BC89" s="52" t="s">
        <v>123</v>
      </c>
      <c r="BD89" s="52" t="s">
        <v>123</v>
      </c>
      <c r="BE89" s="55" t="s">
        <v>123</v>
      </c>
      <c r="BF89" s="55" t="s">
        <v>123</v>
      </c>
      <c r="BG89" s="55" t="s">
        <v>123</v>
      </c>
      <c r="BH89" s="55" t="s">
        <v>27</v>
      </c>
      <c r="BI89" s="46" t="s">
        <v>126</v>
      </c>
      <c r="BJ89" s="47"/>
      <c r="BK89" s="74" t="s">
        <v>126</v>
      </c>
      <c r="BL89" s="59"/>
      <c r="BM89" s="74" t="s">
        <v>126</v>
      </c>
      <c r="BN89" s="59"/>
      <c r="BO89" s="74" t="s">
        <v>126</v>
      </c>
      <c r="BP89" s="77"/>
      <c r="BQ89" s="78" t="s">
        <v>126</v>
      </c>
      <c r="BR89" s="79"/>
      <c r="BS89" s="69"/>
      <c r="BT89" s="38"/>
      <c r="BU89" s="61"/>
      <c r="BV89" s="61"/>
      <c r="BW89" s="61"/>
      <c r="BX89" s="61"/>
      <c r="BY89" s="61"/>
      <c r="BZ89" s="61"/>
      <c r="CA89" s="61"/>
      <c r="CB89" s="61"/>
      <c r="CC89" s="61"/>
      <c r="CD89" s="61"/>
      <c r="CE89" s="61"/>
      <c r="CF89" s="61"/>
      <c r="CG89" s="61"/>
      <c r="CH89" s="63">
        <f>YEAR(BANCO10[[#This Row],[DATA INÍCIO]])</f>
        <v>2024</v>
      </c>
      <c r="CI89" s="63">
        <f>MONTH(BANCO10[[#This Row],[DATA INÍCIO]])</f>
        <v>12</v>
      </c>
      <c r="CJ89" s="71" t="str">
        <f t="shared" si="1"/>
        <v>BETELFIX INDUSTRIA E COMERCIO DE PARAFUSOS E FERRAMENTAS LTDA00.144.494/0001-88</v>
      </c>
      <c r="CK89" s="63"/>
      <c r="CL89" s="63"/>
      <c r="CM89" s="42" t="str">
        <f>IF(BANCO10[[#This Row],[SOLUÇÃO]]=CM$1,BANCO10[[#This Row],[STATUS DA ETAPA]],"")</f>
        <v/>
      </c>
      <c r="CN89" s="42" t="str">
        <f>IF(BANCO10[[#This Row],[SOLUÇÃO]]=CN$1,BANCO10[[#This Row],[STATUS DA ETAPA]],"")</f>
        <v/>
      </c>
      <c r="CO89" s="42" t="str">
        <f>IF(BANCO10[[#This Row],[SOLUÇÃO]]=CO$1,BANCO10[[#This Row],[STATUS DA ETAPA]],"")</f>
        <v/>
      </c>
      <c r="CP89" s="42" t="str">
        <f>IF(BANCO10[[#This Row],[SOLUÇÃO]]=CP$1,BANCO10[[#This Row],[STATUS DA ETAPA]],"")</f>
        <v/>
      </c>
      <c r="CQ89" s="42" t="str">
        <f>IF(BANCO10[[#This Row],[SOLUÇÃO]]=CQ$1,BANCO10[[#This Row],[STATUS DA ETAPA]],"")</f>
        <v/>
      </c>
      <c r="CR89" s="42" t="str">
        <f>IF(BANCO10[[#This Row],[SOLUÇÃO]]=CR$1,BANCO10[[#This Row],[STATUS DA ETAPA]],"")</f>
        <v/>
      </c>
      <c r="CS89" s="42" t="str">
        <f>IF(BANCO10[[#This Row],[SOLUÇÃO]]=CS$1,BANCO10[[#This Row],[STATUS DA ETAPA]],"")</f>
        <v/>
      </c>
      <c r="CT89" s="42" t="str">
        <f>IF(BANCO10[[#This Row],[SOLUÇÃO]]=CT$1,BANCO10[[#This Row],[STATUS DA ETAPA]],"")</f>
        <v/>
      </c>
      <c r="CU89" s="42" t="str">
        <f>IF(BANCO10[[#This Row],[SOLUÇÃO]]=CU$1,BANCO10[[#This Row],[STATUS DA ETAPA]],"")</f>
        <v/>
      </c>
      <c r="CV89" s="42" t="str">
        <f>IF(BANCO10[[#This Row],[SOLUÇÃO]]=CV$1,BANCO10[[#This Row],[STATUS DA ETAPA]],"")</f>
        <v/>
      </c>
      <c r="CW89" s="42" t="str">
        <f>IF(BANCO10[[#This Row],[SOLUÇÃO]]=CW$1,BANCO10[[#This Row],[STATUS DA ETAPA]],"")</f>
        <v/>
      </c>
      <c r="CX89" s="42" t="str">
        <f>IF(BANCO10[[#This Row],[SOLUÇÃO]]=CX$1,BANCO10[[#This Row],[STATUS DA ETAPA]],"")</f>
        <v/>
      </c>
      <c r="CY89" s="42" t="str">
        <f>IF(BANCO10[[#This Row],[SOLUÇÃO]]=CY$1,BANCO10[[#This Row],[STATUS DA ETAPA]],"")</f>
        <v/>
      </c>
      <c r="CZ89" s="42" t="str">
        <f>IF(BANCO10[[#This Row],[SOLUÇÃO]]=CZ$1,BANCO10[[#This Row],[STATUS DA ETAPA]],"")</f>
        <v/>
      </c>
      <c r="DA89" s="42" t="str">
        <f>IF(BANCO10[[#This Row],[SOLUÇÃO]]=DA$1,BANCO10[[#This Row],[STATUS DA ETAPA]],"")</f>
        <v/>
      </c>
      <c r="DB89" s="42" t="str">
        <f>IF(BANCO10[[#This Row],[SOLUÇÃO]]=DB$1,BANCO10[[#This Row],[STATUS DA ETAPA]],"")</f>
        <v/>
      </c>
      <c r="DC89" s="42" t="str">
        <f>IF(BANCO10[[#This Row],[SOLUÇÃO]]=DC$1,BANCO10[[#This Row],[STATUS DA ETAPA]],"")</f>
        <v/>
      </c>
      <c r="DD89" s="42" t="str">
        <f>IF(BANCO10[[#This Row],[SOLUÇÃO]]=DD$1,BANCO10[[#This Row],[STATUS DA ETAPA]],"")</f>
        <v/>
      </c>
      <c r="DE89" s="42" t="str">
        <f>IF(BANCO10[[#This Row],[SOLUÇÃO]]=DE$1,BANCO10[[#This Row],[STATUS DA ETAPA]],"")</f>
        <v/>
      </c>
      <c r="DF89" s="42" t="str">
        <f>IF(BANCO10[[#This Row],[SOLUÇÃO]]=DF$1,BANCO10[[#This Row],[STATUS DA ETAPA]],"")</f>
        <v/>
      </c>
      <c r="DG89" s="42" t="str">
        <f>IF(BANCO10[[#This Row],[SOLUÇÃO]]=DG$1,BANCO10[[#This Row],[STATUS DA ETAPA]],"")</f>
        <v/>
      </c>
      <c r="DH89" s="42" t="str">
        <f>IF(BANCO10[[#This Row],[SOLUÇÃO]]=DH$1,BANCO10[[#This Row],[STATUS DA ETAPA]],"")</f>
        <v/>
      </c>
      <c r="DI89" s="42" t="str">
        <f>IF(BANCO10[[#This Row],[SOLUÇÃO]]=DI$1,BANCO10[[#This Row],[STATUS DA ETAPA]],"")</f>
        <v/>
      </c>
      <c r="DJ89" s="42" t="str">
        <f>IF(BANCO10[[#This Row],[SOLUÇÃO]]=DJ$1,BANCO10[[#This Row],[STATUS DA ETAPA]],"")</f>
        <v/>
      </c>
      <c r="DK89" s="42" t="str">
        <f>IF(BANCO10[[#This Row],[SOLUÇÃO]]=DK$1,BANCO10[[#This Row],[STATUS DA ETAPA]],"")</f>
        <v/>
      </c>
      <c r="DL89" s="42" t="str">
        <f>IF(BANCO10[[#This Row],[SOLUÇÃO]]=DL$1,BANCO10[[#This Row],[STATUS DA ETAPA]],"")</f>
        <v/>
      </c>
      <c r="DM89" s="42" t="str">
        <f>IF(BANCO10[[#This Row],[SOLUÇÃO]]=DM$1,BANCO10[[#This Row],[STATUS DA ETAPA]],"")</f>
        <v/>
      </c>
      <c r="DN89" s="63" t="e">
        <f>VLOOKUP(CL91,'[1]SAP TEC'!AC:AD,2,0)</f>
        <v>#N/A</v>
      </c>
    </row>
    <row r="90" spans="1:118" s="65" customFormat="1" ht="12" x14ac:dyDescent="0.25">
      <c r="A90" s="38" t="s">
        <v>118</v>
      </c>
      <c r="B90" s="39" t="s">
        <v>131</v>
      </c>
      <c r="C90" s="40" t="str">
        <f>IFERROR(VLOOKUP(BANCO10[[#This Row],[EMPRESA]],[1]!DADOS[#Data],2,FALSE),"")</f>
        <v>45.002.953/0001-27</v>
      </c>
      <c r="D90" s="42" t="s">
        <v>397</v>
      </c>
      <c r="E90" s="42" t="str">
        <f>IFERROR(VLOOKUP(BANCO10[[#This Row],[EMPRESA]],[1]!DADOS[#Data],5,FALSE),"")</f>
        <v>EPP</v>
      </c>
      <c r="F90" s="40" t="str">
        <f>IFERROR(IF(VLOOKUP(BANCO10[[#This Row],[EMPRESA]],[1]!DADOS[#Data],6,0)="","",(VLOOKUP(BANCO10[[#This Row],[EMPRESA]],[1]!DADOS[#Data],6,0))),"")</f>
        <v>CAPITAL NORTE</v>
      </c>
      <c r="G90" s="40"/>
      <c r="H90" s="43" t="s">
        <v>121</v>
      </c>
      <c r="I90" s="43" t="s">
        <v>145</v>
      </c>
      <c r="J90" s="43" t="s">
        <v>146</v>
      </c>
      <c r="K90" s="44" t="s">
        <v>398</v>
      </c>
      <c r="L90" s="44" t="s">
        <v>123</v>
      </c>
      <c r="M90" s="44" t="s">
        <v>137</v>
      </c>
      <c r="N90" s="42">
        <v>101</v>
      </c>
      <c r="O90" s="42" t="s">
        <v>90</v>
      </c>
      <c r="P90" s="42">
        <v>4</v>
      </c>
      <c r="Q90" s="42"/>
      <c r="R90" s="45" t="s">
        <v>123</v>
      </c>
      <c r="S90" s="45"/>
      <c r="T90" s="45" t="s">
        <v>123</v>
      </c>
      <c r="U90" s="45"/>
      <c r="V90" s="45" t="s">
        <v>123</v>
      </c>
      <c r="W90" s="45"/>
      <c r="X90" s="45" t="s">
        <v>123</v>
      </c>
      <c r="Y90" s="45"/>
      <c r="Z90" s="46" t="s">
        <v>123</v>
      </c>
      <c r="AA90" s="47"/>
      <c r="AB90" s="46" t="s">
        <v>123</v>
      </c>
      <c r="AC90" s="48"/>
      <c r="AD90" s="46" t="s">
        <v>123</v>
      </c>
      <c r="AE90" s="48"/>
      <c r="AF90" s="45" t="s">
        <v>123</v>
      </c>
      <c r="AG90" s="45"/>
      <c r="AH90" s="45" t="s">
        <v>123</v>
      </c>
      <c r="AI90" s="45"/>
      <c r="AJ90" s="45" t="s">
        <v>123</v>
      </c>
      <c r="AK90" s="45"/>
      <c r="AL90" s="45" t="s">
        <v>123</v>
      </c>
      <c r="AM90" s="45"/>
      <c r="AN90" s="45" t="s">
        <v>123</v>
      </c>
      <c r="AO90" s="45"/>
      <c r="AP90" s="45" t="s">
        <v>123</v>
      </c>
      <c r="AQ90" s="45"/>
      <c r="AR90" s="45" t="s">
        <v>123</v>
      </c>
      <c r="AS90" s="45"/>
      <c r="AT90" s="49">
        <v>45536</v>
      </c>
      <c r="AU90" s="50">
        <v>45536</v>
      </c>
      <c r="AV90" s="66" t="s">
        <v>123</v>
      </c>
      <c r="AW90" s="66" t="s">
        <v>123</v>
      </c>
      <c r="AX90" s="51" t="s">
        <v>49</v>
      </c>
      <c r="AY90" s="52" t="s">
        <v>123</v>
      </c>
      <c r="AZ90" s="53">
        <v>0</v>
      </c>
      <c r="BA90" s="52" t="s">
        <v>123</v>
      </c>
      <c r="BB90" s="81" t="s">
        <v>123</v>
      </c>
      <c r="BC90" s="52" t="s">
        <v>123</v>
      </c>
      <c r="BD90" s="52" t="s">
        <v>123</v>
      </c>
      <c r="BE90" s="55" t="s">
        <v>123</v>
      </c>
      <c r="BF90" s="55" t="s">
        <v>123</v>
      </c>
      <c r="BG90" s="55" t="s">
        <v>123</v>
      </c>
      <c r="BH90" s="55" t="s">
        <v>123</v>
      </c>
      <c r="BI90" s="101" t="s">
        <v>123</v>
      </c>
      <c r="BJ90" s="102"/>
      <c r="BK90" s="103"/>
      <c r="BL90" s="38"/>
      <c r="BM90" s="103"/>
      <c r="BN90" s="38"/>
      <c r="BO90" s="103" t="s">
        <v>123</v>
      </c>
      <c r="BP90" s="38"/>
      <c r="BQ90" s="103" t="s">
        <v>123</v>
      </c>
      <c r="BR90" s="38"/>
      <c r="BS90" s="70"/>
      <c r="BT90" s="38"/>
      <c r="BU90" s="61"/>
      <c r="BV90" s="61"/>
      <c r="BW90" s="84"/>
      <c r="BX90" s="84"/>
      <c r="BY90" s="85"/>
      <c r="BZ90" s="84"/>
      <c r="CA90" s="86"/>
      <c r="CB90" s="87"/>
      <c r="CC90" s="88"/>
      <c r="CD90" s="87"/>
      <c r="CE90" s="87"/>
      <c r="CF90" s="87"/>
      <c r="CG90" s="87"/>
      <c r="CH90" s="42">
        <f>YEAR(BANCO10[[#This Row],[DATA INÍCIO]])</f>
        <v>2024</v>
      </c>
      <c r="CI90" s="42">
        <f>MONTH(BANCO10[[#This Row],[DATA INÍCIO]])</f>
        <v>9</v>
      </c>
      <c r="CJ90" s="42" t="str">
        <f t="shared" si="1"/>
        <v>BEZAFER INDUSTRIA, COMERCIO E SERVICOS LTDA45.002.953/0001-27</v>
      </c>
      <c r="CK90" s="42"/>
      <c r="CL90" s="42"/>
      <c r="CM90" s="42" t="str">
        <f>IF(BANCO10[[#This Row],[SOLUÇÃO]]=CM$1,BANCO10[[#This Row],[STATUS DA ETAPA]],"")</f>
        <v>CONCLUÍDO</v>
      </c>
      <c r="CN90" s="42" t="str">
        <f>IF(BANCO10[[#This Row],[SOLUÇÃO]]=CN$1,BANCO10[[#This Row],[STATUS DA ETAPA]],"")</f>
        <v/>
      </c>
      <c r="CO90" s="42" t="str">
        <f>IF(BANCO10[[#This Row],[SOLUÇÃO]]=CO$1,BANCO10[[#This Row],[STATUS DA ETAPA]],"")</f>
        <v/>
      </c>
      <c r="CP90" s="42" t="str">
        <f>IF(BANCO10[[#This Row],[SOLUÇÃO]]=CP$1,BANCO10[[#This Row],[STATUS DA ETAPA]],"")</f>
        <v/>
      </c>
      <c r="CQ90" s="42" t="str">
        <f>IF(BANCO10[[#This Row],[SOLUÇÃO]]=CQ$1,BANCO10[[#This Row],[STATUS DA ETAPA]],"")</f>
        <v/>
      </c>
      <c r="CR90" s="42" t="str">
        <f>IF(BANCO10[[#This Row],[SOLUÇÃO]]=CR$1,BANCO10[[#This Row],[STATUS DA ETAPA]],"")</f>
        <v/>
      </c>
      <c r="CS90" s="42" t="str">
        <f>IF(BANCO10[[#This Row],[SOLUÇÃO]]=CS$1,BANCO10[[#This Row],[STATUS DA ETAPA]],"")</f>
        <v/>
      </c>
      <c r="CT90" s="42" t="str">
        <f>IF(BANCO10[[#This Row],[SOLUÇÃO]]=CT$1,BANCO10[[#This Row],[STATUS DA ETAPA]],"")</f>
        <v/>
      </c>
      <c r="CU90" s="42" t="str">
        <f>IF(BANCO10[[#This Row],[SOLUÇÃO]]=CU$1,BANCO10[[#This Row],[STATUS DA ETAPA]],"")</f>
        <v/>
      </c>
      <c r="CV90" s="42" t="str">
        <f>IF(BANCO10[[#This Row],[SOLUÇÃO]]=CV$1,BANCO10[[#This Row],[STATUS DA ETAPA]],"")</f>
        <v/>
      </c>
      <c r="CW90" s="42" t="str">
        <f>IF(BANCO10[[#This Row],[SOLUÇÃO]]=CW$1,BANCO10[[#This Row],[STATUS DA ETAPA]],"")</f>
        <v/>
      </c>
      <c r="CX90" s="42" t="str">
        <f>IF(BANCO10[[#This Row],[SOLUÇÃO]]=CX$1,BANCO10[[#This Row],[STATUS DA ETAPA]],"")</f>
        <v/>
      </c>
      <c r="CY90" s="42" t="str">
        <f>IF(BANCO10[[#This Row],[SOLUÇÃO]]=CY$1,BANCO10[[#This Row],[STATUS DA ETAPA]],"")</f>
        <v/>
      </c>
      <c r="CZ90" s="42" t="str">
        <f>IF(BANCO10[[#This Row],[SOLUÇÃO]]=CZ$1,BANCO10[[#This Row],[STATUS DA ETAPA]],"")</f>
        <v/>
      </c>
      <c r="DA90" s="42" t="str">
        <f>IF(BANCO10[[#This Row],[SOLUÇÃO]]=DA$1,BANCO10[[#This Row],[STATUS DA ETAPA]],"")</f>
        <v/>
      </c>
      <c r="DB90" s="42" t="str">
        <f>IF(BANCO10[[#This Row],[SOLUÇÃO]]=DB$1,BANCO10[[#This Row],[STATUS DA ETAPA]],"")</f>
        <v/>
      </c>
      <c r="DC90" s="63" t="str">
        <f>IF(BANCO10[[#This Row],[SOLUÇÃO]]=DC$1,BANCO10[[#This Row],[STATUS DA ETAPA]],"")</f>
        <v/>
      </c>
      <c r="DD90" s="65" t="str">
        <f>IF(BANCO10[[#This Row],[SOLUÇÃO]]=DD$1,BANCO10[[#This Row],[STATUS DA ETAPA]],"")</f>
        <v/>
      </c>
      <c r="DE90" s="65" t="str">
        <f>IF(BANCO10[[#This Row],[SOLUÇÃO]]=DE$1,BANCO10[[#This Row],[STATUS DA ETAPA]],"")</f>
        <v/>
      </c>
      <c r="DF90" s="65" t="str">
        <f>IF(BANCO10[[#This Row],[SOLUÇÃO]]=DF$1,BANCO10[[#This Row],[STATUS DA ETAPA]],"")</f>
        <v/>
      </c>
      <c r="DG90" s="65" t="str">
        <f>IF(BANCO10[[#This Row],[SOLUÇÃO]]=DG$1,BANCO10[[#This Row],[STATUS DA ETAPA]],"")</f>
        <v/>
      </c>
      <c r="DH90" s="65" t="str">
        <f>IF(BANCO10[[#This Row],[SOLUÇÃO]]=DH$1,BANCO10[[#This Row],[STATUS DA ETAPA]],"")</f>
        <v/>
      </c>
      <c r="DI90" s="65" t="str">
        <f>IF(BANCO10[[#This Row],[SOLUÇÃO]]=DI$1,BANCO10[[#This Row],[STATUS DA ETAPA]],"")</f>
        <v/>
      </c>
      <c r="DJ90" s="65" t="str">
        <f>IF(BANCO10[[#This Row],[SOLUÇÃO]]=DJ$1,BANCO10[[#This Row],[STATUS DA ETAPA]],"")</f>
        <v/>
      </c>
      <c r="DK90" s="65" t="str">
        <f>IF(BANCO10[[#This Row],[SOLUÇÃO]]=DK$1,BANCO10[[#This Row],[STATUS DA ETAPA]],"")</f>
        <v/>
      </c>
      <c r="DL90" s="65" t="str">
        <f>IF(BANCO10[[#This Row],[SOLUÇÃO]]=DL$1,BANCO10[[#This Row],[STATUS DA ETAPA]],"")</f>
        <v/>
      </c>
      <c r="DM90" s="65" t="str">
        <f>IF(BANCO10[[#This Row],[SOLUÇÃO]]=DM$1,BANCO10[[#This Row],[STATUS DA ETAPA]],"")</f>
        <v/>
      </c>
      <c r="DN90" s="63" t="e">
        <f>VLOOKUP(CL92,'[1]SAP TEC'!AC:AD,2,0)</f>
        <v>#N/A</v>
      </c>
    </row>
    <row r="91" spans="1:118" s="65" customFormat="1" ht="12" x14ac:dyDescent="0.25">
      <c r="A91" s="38" t="s">
        <v>118</v>
      </c>
      <c r="B91" s="39" t="s">
        <v>131</v>
      </c>
      <c r="C91" s="40" t="str">
        <f>IFERROR(VLOOKUP(BANCO10[[#This Row],[EMPRESA]],[1]!DADOS[#Data],2,FALSE),"")</f>
        <v>45.002.953/0001-27</v>
      </c>
      <c r="D91" s="42" t="s">
        <v>397</v>
      </c>
      <c r="E91" s="42" t="str">
        <f>IFERROR(VLOOKUP(BANCO10[[#This Row],[EMPRESA]],[1]!DADOS[#Data],5,FALSE),"")</f>
        <v>EPP</v>
      </c>
      <c r="F91" s="40" t="str">
        <f>IFERROR(IF(VLOOKUP(BANCO10[[#This Row],[EMPRESA]],[1]!DADOS[#Data],6,0)="","",(VLOOKUP(BANCO10[[#This Row],[EMPRESA]],[1]!DADOS[#Data],6,0))),"")</f>
        <v>CAPITAL NORTE</v>
      </c>
      <c r="G91" s="40" t="str">
        <f>IFERROR(IF(VLOOKUP(BANCO10[[#This Row],[EMPRESA]],[1]!DADOS[#Data],4)="","",(VLOOKUP($D91,[1]!DADOS[#Data],4,0))),"")</f>
        <v/>
      </c>
      <c r="H91" s="43" t="s">
        <v>7</v>
      </c>
      <c r="I91" s="43" t="s">
        <v>399</v>
      </c>
      <c r="J91" s="43" t="s">
        <v>123</v>
      </c>
      <c r="K91" s="43" t="s">
        <v>123</v>
      </c>
      <c r="L91" s="43" t="s">
        <v>123</v>
      </c>
      <c r="M91" s="44" t="s">
        <v>137</v>
      </c>
      <c r="N91" s="42">
        <v>101</v>
      </c>
      <c r="O91" s="42" t="s">
        <v>96</v>
      </c>
      <c r="P91" s="43" t="s">
        <v>123</v>
      </c>
      <c r="Q91" s="42"/>
      <c r="R91" s="45" t="s">
        <v>123</v>
      </c>
      <c r="S91" s="45"/>
      <c r="T91" s="45" t="s">
        <v>123</v>
      </c>
      <c r="U91" s="45"/>
      <c r="V91" s="45" t="s">
        <v>123</v>
      </c>
      <c r="W91" s="45"/>
      <c r="X91" s="45" t="s">
        <v>123</v>
      </c>
      <c r="Y91" s="45"/>
      <c r="Z91" s="46" t="s">
        <v>123</v>
      </c>
      <c r="AA91" s="47"/>
      <c r="AB91" s="46" t="s">
        <v>123</v>
      </c>
      <c r="AC91" s="48"/>
      <c r="AD91" s="46" t="s">
        <v>123</v>
      </c>
      <c r="AE91" s="48"/>
      <c r="AF91" s="45" t="s">
        <v>27</v>
      </c>
      <c r="AG91" s="45">
        <v>45531</v>
      </c>
      <c r="AH91" s="45" t="s">
        <v>27</v>
      </c>
      <c r="AI91" s="45">
        <v>45536</v>
      </c>
      <c r="AJ91" s="45" t="s">
        <v>123</v>
      </c>
      <c r="AK91" s="45"/>
      <c r="AL91" s="45" t="s">
        <v>123</v>
      </c>
      <c r="AM91" s="45"/>
      <c r="AN91" s="45" t="s">
        <v>123</v>
      </c>
      <c r="AO91" s="45"/>
      <c r="AP91" s="45" t="s">
        <v>123</v>
      </c>
      <c r="AQ91" s="45"/>
      <c r="AR91" s="45" t="s">
        <v>123</v>
      </c>
      <c r="AS91" s="45"/>
      <c r="AT91" s="49">
        <v>45963</v>
      </c>
      <c r="AU91" s="50">
        <v>45963</v>
      </c>
      <c r="AV91" s="66" t="s">
        <v>123</v>
      </c>
      <c r="AW91" s="66" t="s">
        <v>126</v>
      </c>
      <c r="AX91" s="51" t="s">
        <v>49</v>
      </c>
      <c r="AY91" s="52" t="s">
        <v>123</v>
      </c>
      <c r="AZ91" s="53">
        <v>0</v>
      </c>
      <c r="BA91" s="52" t="s">
        <v>123</v>
      </c>
      <c r="BB91" s="81">
        <v>580497</v>
      </c>
      <c r="BC91" s="52" t="s">
        <v>123</v>
      </c>
      <c r="BD91" s="52" t="s">
        <v>123</v>
      </c>
      <c r="BE91" s="55" t="s">
        <v>126</v>
      </c>
      <c r="BF91" s="55" t="s">
        <v>126</v>
      </c>
      <c r="BG91" s="55" t="s">
        <v>126</v>
      </c>
      <c r="BH91" s="55" t="s">
        <v>126</v>
      </c>
      <c r="BI91" s="46" t="s">
        <v>126</v>
      </c>
      <c r="BJ91" s="47"/>
      <c r="BK91" s="58" t="s">
        <v>123</v>
      </c>
      <c r="BL91" s="59"/>
      <c r="BM91" s="58" t="s">
        <v>123</v>
      </c>
      <c r="BN91" s="59"/>
      <c r="BO91" s="74" t="s">
        <v>27</v>
      </c>
      <c r="BP91" s="77"/>
      <c r="BQ91" s="78" t="s">
        <v>126</v>
      </c>
      <c r="BR91" s="79"/>
      <c r="BS91" s="70"/>
      <c r="BT91" s="38"/>
      <c r="BU91" s="61"/>
      <c r="BV91" s="61"/>
      <c r="BW91" s="84"/>
      <c r="BX91" s="84"/>
      <c r="BY91" s="85"/>
      <c r="BZ91" s="84"/>
      <c r="CA91" s="86"/>
      <c r="CB91" s="87"/>
      <c r="CC91" s="88"/>
      <c r="CD91" s="87"/>
      <c r="CE91" s="87"/>
      <c r="CF91" s="87"/>
      <c r="CG91" s="87"/>
      <c r="CH91" s="42">
        <f>YEAR(BANCO10[[#This Row],[DATA INÍCIO]])</f>
        <v>2025</v>
      </c>
      <c r="CI91" s="42">
        <f>MONTH(BANCO10[[#This Row],[DATA INÍCIO]])</f>
        <v>11</v>
      </c>
      <c r="CJ91" s="42" t="str">
        <f t="shared" si="1"/>
        <v>BEZAFER INDUSTRIA, COMERCIO E SERVICOS LTDA45.002.953/0001-27</v>
      </c>
      <c r="CK91" s="42"/>
      <c r="CL91" s="42"/>
      <c r="CM91" s="42" t="str">
        <f>IF(BANCO10[[#This Row],[SOLUÇÃO]]=CM$1,BANCO10[[#This Row],[STATUS DA ETAPA]],"")</f>
        <v/>
      </c>
      <c r="CN91" s="42" t="str">
        <f>IF(BANCO10[[#This Row],[SOLUÇÃO]]=CN$1,BANCO10[[#This Row],[STATUS DA ETAPA]],"")</f>
        <v/>
      </c>
      <c r="CO91" s="42" t="str">
        <f>IF(BANCO10[[#This Row],[SOLUÇÃO]]=CO$1,BANCO10[[#This Row],[STATUS DA ETAPA]],"")</f>
        <v/>
      </c>
      <c r="CP91" s="42" t="str">
        <f>IF(BANCO10[[#This Row],[SOLUÇÃO]]=CP$1,BANCO10[[#This Row],[STATUS DA ETAPA]],"")</f>
        <v/>
      </c>
      <c r="CQ91" s="42" t="str">
        <f>IF(BANCO10[[#This Row],[SOLUÇÃO]]=CQ$1,BANCO10[[#This Row],[STATUS DA ETAPA]],"")</f>
        <v/>
      </c>
      <c r="CR91" s="42" t="str">
        <f>IF(BANCO10[[#This Row],[SOLUÇÃO]]=CR$1,BANCO10[[#This Row],[STATUS DA ETAPA]],"")</f>
        <v/>
      </c>
      <c r="CS91" s="42" t="str">
        <f>IF(BANCO10[[#This Row],[SOLUÇÃO]]=CS$1,BANCO10[[#This Row],[STATUS DA ETAPA]],"")</f>
        <v>TRANSFERIDO</v>
      </c>
      <c r="CT91" s="42" t="str">
        <f>IF(BANCO10[[#This Row],[SOLUÇÃO]]=CT$1,BANCO10[[#This Row],[STATUS DA ETAPA]],"")</f>
        <v/>
      </c>
      <c r="CU91" s="42" t="str">
        <f>IF(BANCO10[[#This Row],[SOLUÇÃO]]=CU$1,BANCO10[[#This Row],[STATUS DA ETAPA]],"")</f>
        <v/>
      </c>
      <c r="CV91" s="42" t="str">
        <f>IF(BANCO10[[#This Row],[SOLUÇÃO]]=CV$1,BANCO10[[#This Row],[STATUS DA ETAPA]],"")</f>
        <v/>
      </c>
      <c r="CW91" s="42" t="str">
        <f>IF(BANCO10[[#This Row],[SOLUÇÃO]]=CW$1,BANCO10[[#This Row],[STATUS DA ETAPA]],"")</f>
        <v/>
      </c>
      <c r="CX91" s="42" t="str">
        <f>IF(BANCO10[[#This Row],[SOLUÇÃO]]=CX$1,BANCO10[[#This Row],[STATUS DA ETAPA]],"")</f>
        <v/>
      </c>
      <c r="CY91" s="42" t="str">
        <f>IF(BANCO10[[#This Row],[SOLUÇÃO]]=CY$1,BANCO10[[#This Row],[STATUS DA ETAPA]],"")</f>
        <v/>
      </c>
      <c r="CZ91" s="42" t="str">
        <f>IF(BANCO10[[#This Row],[SOLUÇÃO]]=CZ$1,BANCO10[[#This Row],[STATUS DA ETAPA]],"")</f>
        <v/>
      </c>
      <c r="DA91" s="42" t="str">
        <f>IF(BANCO10[[#This Row],[SOLUÇÃO]]=DA$1,BANCO10[[#This Row],[STATUS DA ETAPA]],"")</f>
        <v/>
      </c>
      <c r="DB91" s="42" t="str">
        <f>IF(BANCO10[[#This Row],[SOLUÇÃO]]=DB$1,BANCO10[[#This Row],[STATUS DA ETAPA]],"")</f>
        <v/>
      </c>
      <c r="DC91" s="63" t="str">
        <f>IF(BANCO10[[#This Row],[SOLUÇÃO]]=DC$1,BANCO10[[#This Row],[STATUS DA ETAPA]],"")</f>
        <v/>
      </c>
      <c r="DD91" s="65" t="str">
        <f>IF(BANCO10[[#This Row],[SOLUÇÃO]]=DD$1,BANCO10[[#This Row],[STATUS DA ETAPA]],"")</f>
        <v/>
      </c>
      <c r="DE91" s="65" t="str">
        <f>IF(BANCO10[[#This Row],[SOLUÇÃO]]=DE$1,BANCO10[[#This Row],[STATUS DA ETAPA]],"")</f>
        <v/>
      </c>
      <c r="DF91" s="65" t="str">
        <f>IF(BANCO10[[#This Row],[SOLUÇÃO]]=DF$1,BANCO10[[#This Row],[STATUS DA ETAPA]],"")</f>
        <v/>
      </c>
      <c r="DG91" s="65" t="str">
        <f>IF(BANCO10[[#This Row],[SOLUÇÃO]]=DG$1,BANCO10[[#This Row],[STATUS DA ETAPA]],"")</f>
        <v/>
      </c>
      <c r="DH91" s="65" t="str">
        <f>IF(BANCO10[[#This Row],[SOLUÇÃO]]=DH$1,BANCO10[[#This Row],[STATUS DA ETAPA]],"")</f>
        <v/>
      </c>
      <c r="DI91" s="65" t="str">
        <f>IF(BANCO10[[#This Row],[SOLUÇÃO]]=DI$1,BANCO10[[#This Row],[STATUS DA ETAPA]],"")</f>
        <v/>
      </c>
      <c r="DJ91" s="65" t="str">
        <f>IF(BANCO10[[#This Row],[SOLUÇÃO]]=DJ$1,BANCO10[[#This Row],[STATUS DA ETAPA]],"")</f>
        <v/>
      </c>
      <c r="DK91" s="65" t="str">
        <f>IF(BANCO10[[#This Row],[SOLUÇÃO]]=DK$1,BANCO10[[#This Row],[STATUS DA ETAPA]],"")</f>
        <v/>
      </c>
      <c r="DL91" s="65" t="str">
        <f>IF(BANCO10[[#This Row],[SOLUÇÃO]]=DL$1,BANCO10[[#This Row],[STATUS DA ETAPA]],"")</f>
        <v/>
      </c>
      <c r="DM91" s="65" t="str">
        <f>IF(BANCO10[[#This Row],[SOLUÇÃO]]=DM$1,BANCO10[[#This Row],[STATUS DA ETAPA]],"")</f>
        <v/>
      </c>
      <c r="DN91" s="63" t="e">
        <f>VLOOKUP(CL93,'[1]SAP TEC'!AC:AD,2,0)</f>
        <v>#N/A</v>
      </c>
    </row>
    <row r="92" spans="1:118" s="65" customFormat="1" ht="10.5" x14ac:dyDescent="0.25">
      <c r="A92" s="38" t="s">
        <v>118</v>
      </c>
      <c r="B92" s="39" t="s">
        <v>131</v>
      </c>
      <c r="C92" s="40" t="str">
        <f>IFERROR(VLOOKUP(BANCO10[[#This Row],[EMPRESA]],[1]!DADOS[#Data],2,FALSE),"")</f>
        <v>49.782.998/0001-12</v>
      </c>
      <c r="D92" s="40" t="s">
        <v>400</v>
      </c>
      <c r="E92" s="42" t="str">
        <f>IFERROR(VLOOKUP(BANCO10[[#This Row],[EMPRESA]],[1]!DADOS[#Data],5,FALSE),"")</f>
        <v>EPP</v>
      </c>
      <c r="F92" s="40" t="str">
        <f>IFERROR(IF(VLOOKUP(BANCO10[[#This Row],[EMPRESA]],[1]!DADOS[#Data],6,0)="","",(VLOOKUP(BANCO10[[#This Row],[EMPRESA]],[1]!DADOS[#Data],6,0))),"")</f>
        <v>CAPITAL LESTE 1</v>
      </c>
      <c r="G92" s="40" t="str">
        <f>IFERROR(IF(VLOOKUP(BANCO10[[#This Row],[EMPRESA]],[1]!DADOS[#Data],4)="","",(VLOOKUP($D92,[1]!DADOS[#Data],4,0))),"")</f>
        <v/>
      </c>
      <c r="H92" s="43" t="s">
        <v>7</v>
      </c>
      <c r="I92" s="43" t="s">
        <v>134</v>
      </c>
      <c r="J92" s="43" t="s">
        <v>123</v>
      </c>
      <c r="K92" s="44" t="s">
        <v>401</v>
      </c>
      <c r="L92" s="44" t="s">
        <v>136</v>
      </c>
      <c r="M92" s="44" t="s">
        <v>137</v>
      </c>
      <c r="N92" s="44" t="s">
        <v>123</v>
      </c>
      <c r="O92" s="42" t="s">
        <v>96</v>
      </c>
      <c r="P92" s="42">
        <v>106</v>
      </c>
      <c r="Q92" s="39"/>
      <c r="R92" s="45" t="s">
        <v>27</v>
      </c>
      <c r="S92" s="45">
        <v>45713</v>
      </c>
      <c r="T92" s="45" t="s">
        <v>27</v>
      </c>
      <c r="U92" s="45">
        <v>45713</v>
      </c>
      <c r="V92" s="45" t="s">
        <v>27</v>
      </c>
      <c r="W92" s="45">
        <v>45713</v>
      </c>
      <c r="X92" s="45" t="s">
        <v>27</v>
      </c>
      <c r="Y92" s="45">
        <v>45713</v>
      </c>
      <c r="Z92" s="46" t="s">
        <v>27</v>
      </c>
      <c r="AA92" s="47">
        <v>45736</v>
      </c>
      <c r="AB92" s="46" t="s">
        <v>126</v>
      </c>
      <c r="AC92" s="48"/>
      <c r="AD92" s="46" t="s">
        <v>126</v>
      </c>
      <c r="AE92" s="48"/>
      <c r="AF92" s="45" t="s">
        <v>123</v>
      </c>
      <c r="AG92" s="45"/>
      <c r="AH92" s="45" t="s">
        <v>123</v>
      </c>
      <c r="AI92" s="45"/>
      <c r="AJ92" s="45" t="s">
        <v>27</v>
      </c>
      <c r="AK92" s="45">
        <v>45708</v>
      </c>
      <c r="AL92" s="45" t="s">
        <v>123</v>
      </c>
      <c r="AM92" s="45"/>
      <c r="AN92" s="45" t="s">
        <v>123</v>
      </c>
      <c r="AO92" s="45"/>
      <c r="AP92" s="45" t="s">
        <v>123</v>
      </c>
      <c r="AQ92" s="45"/>
      <c r="AR92" s="45" t="s">
        <v>123</v>
      </c>
      <c r="AS92" s="45"/>
      <c r="AT92" s="49">
        <v>46022</v>
      </c>
      <c r="AU92" s="50">
        <v>46022</v>
      </c>
      <c r="AV92" s="66" t="s">
        <v>126</v>
      </c>
      <c r="AW92" s="66" t="s">
        <v>126</v>
      </c>
      <c r="AX92" s="51" t="s">
        <v>49</v>
      </c>
      <c r="AY92" s="52" t="s">
        <v>126</v>
      </c>
      <c r="AZ92" s="53">
        <v>20140</v>
      </c>
      <c r="BA92" s="52" t="s">
        <v>138</v>
      </c>
      <c r="BB92" s="42">
        <v>678859</v>
      </c>
      <c r="BC92" s="52" t="s">
        <v>123</v>
      </c>
      <c r="BD92" s="52" t="s">
        <v>123</v>
      </c>
      <c r="BE92" s="55" t="s">
        <v>126</v>
      </c>
      <c r="BF92" s="55" t="s">
        <v>126</v>
      </c>
      <c r="BG92" s="55" t="s">
        <v>126</v>
      </c>
      <c r="BH92" s="55" t="s">
        <v>126</v>
      </c>
      <c r="BI92" s="46" t="s">
        <v>126</v>
      </c>
      <c r="BJ92" s="47"/>
      <c r="BK92" s="58" t="s">
        <v>126</v>
      </c>
      <c r="BL92" s="59"/>
      <c r="BM92" s="58" t="s">
        <v>126</v>
      </c>
      <c r="BN92" s="59"/>
      <c r="BO92" s="58" t="s">
        <v>126</v>
      </c>
      <c r="BP92" s="59"/>
      <c r="BQ92" s="58" t="s">
        <v>126</v>
      </c>
      <c r="BR92" s="59"/>
      <c r="BS92" s="69" t="s">
        <v>185</v>
      </c>
      <c r="BT92" s="38" t="s">
        <v>402</v>
      </c>
      <c r="BU92" s="61"/>
      <c r="BV92" s="61"/>
      <c r="BW92" s="61"/>
      <c r="BX92" s="61"/>
      <c r="BY92" s="61"/>
      <c r="BZ92" s="61"/>
      <c r="CA92" s="61"/>
      <c r="CB92" s="61"/>
      <c r="CC92" s="61"/>
      <c r="CD92" s="61"/>
      <c r="CE92" s="61"/>
      <c r="CF92" s="61"/>
      <c r="CG92" s="61"/>
      <c r="CH92" s="63">
        <f>YEAR(BANCO10[[#This Row],[DATA INÍCIO]])</f>
        <v>2025</v>
      </c>
      <c r="CI92" s="63">
        <f>MONTH(BANCO10[[#This Row],[DATA INÍCIO]])</f>
        <v>12</v>
      </c>
      <c r="CJ92" s="71" t="str">
        <f t="shared" si="1"/>
        <v>BIMETAL IND E COM DE APARELHOS DE MEDICAO LTDA49.782.998/0001-12</v>
      </c>
      <c r="CK92" s="63"/>
      <c r="CL92" s="63"/>
      <c r="CM92" s="42" t="str">
        <f>IF(BANCO10[[#This Row],[SOLUÇÃO]]=CM$1,BANCO10[[#This Row],[STATUS DA ETAPA]],"")</f>
        <v/>
      </c>
      <c r="CN92" s="42" t="str">
        <f>IF(BANCO10[[#This Row],[SOLUÇÃO]]=CN$1,BANCO10[[#This Row],[STATUS DA ETAPA]],"")</f>
        <v/>
      </c>
      <c r="CO92" s="42" t="str">
        <f>IF(BANCO10[[#This Row],[SOLUÇÃO]]=CO$1,BANCO10[[#This Row],[STATUS DA ETAPA]],"")</f>
        <v/>
      </c>
      <c r="CP92" s="42" t="str">
        <f>IF(BANCO10[[#This Row],[SOLUÇÃO]]=CP$1,BANCO10[[#This Row],[STATUS DA ETAPA]],"")</f>
        <v/>
      </c>
      <c r="CQ92" s="42" t="str">
        <f>IF(BANCO10[[#This Row],[SOLUÇÃO]]=CQ$1,BANCO10[[#This Row],[STATUS DA ETAPA]],"")</f>
        <v/>
      </c>
      <c r="CR92" s="42" t="str">
        <f>IF(BANCO10[[#This Row],[SOLUÇÃO]]=CR$1,BANCO10[[#This Row],[STATUS DA ETAPA]],"")</f>
        <v/>
      </c>
      <c r="CS92" s="42" t="str">
        <f>IF(BANCO10[[#This Row],[SOLUÇÃO]]=CS$1,BANCO10[[#This Row],[STATUS DA ETAPA]],"")</f>
        <v>AGUARDANDO SALDO</v>
      </c>
      <c r="CT92" s="42" t="str">
        <f>IF(BANCO10[[#This Row],[SOLUÇÃO]]=CT$1,BANCO10[[#This Row],[STATUS DA ETAPA]],"")</f>
        <v/>
      </c>
      <c r="CU92" s="42" t="str">
        <f>IF(BANCO10[[#This Row],[SOLUÇÃO]]=CU$1,BANCO10[[#This Row],[STATUS DA ETAPA]],"")</f>
        <v/>
      </c>
      <c r="CV92" s="42" t="str">
        <f>IF(BANCO10[[#This Row],[SOLUÇÃO]]=CV$1,BANCO10[[#This Row],[STATUS DA ETAPA]],"")</f>
        <v/>
      </c>
      <c r="CW92" s="42" t="str">
        <f>IF(BANCO10[[#This Row],[SOLUÇÃO]]=CW$1,BANCO10[[#This Row],[STATUS DA ETAPA]],"")</f>
        <v/>
      </c>
      <c r="CX92" s="42" t="str">
        <f>IF(BANCO10[[#This Row],[SOLUÇÃO]]=CX$1,BANCO10[[#This Row],[STATUS DA ETAPA]],"")</f>
        <v/>
      </c>
      <c r="CY92" s="42" t="str">
        <f>IF(BANCO10[[#This Row],[SOLUÇÃO]]=CY$1,BANCO10[[#This Row],[STATUS DA ETAPA]],"")</f>
        <v/>
      </c>
      <c r="CZ92" s="42" t="str">
        <f>IF(BANCO10[[#This Row],[SOLUÇÃO]]=CZ$1,BANCO10[[#This Row],[STATUS DA ETAPA]],"")</f>
        <v/>
      </c>
      <c r="DA92" s="42" t="str">
        <f>IF(BANCO10[[#This Row],[SOLUÇÃO]]=DA$1,BANCO10[[#This Row],[STATUS DA ETAPA]],"")</f>
        <v/>
      </c>
      <c r="DB92" s="42" t="str">
        <f>IF(BANCO10[[#This Row],[SOLUÇÃO]]=DB$1,BANCO10[[#This Row],[STATUS DA ETAPA]],"")</f>
        <v/>
      </c>
      <c r="DC92" s="42" t="str">
        <f>IF(BANCO10[[#This Row],[SOLUÇÃO]]=DC$1,BANCO10[[#This Row],[STATUS DA ETAPA]],"")</f>
        <v/>
      </c>
      <c r="DD92" s="42" t="str">
        <f>IF(BANCO10[[#This Row],[SOLUÇÃO]]=DD$1,BANCO10[[#This Row],[STATUS DA ETAPA]],"")</f>
        <v/>
      </c>
      <c r="DE92" s="42" t="str">
        <f>IF(BANCO10[[#This Row],[SOLUÇÃO]]=DE$1,BANCO10[[#This Row],[STATUS DA ETAPA]],"")</f>
        <v/>
      </c>
      <c r="DF92" s="42" t="str">
        <f>IF(BANCO10[[#This Row],[SOLUÇÃO]]=DF$1,BANCO10[[#This Row],[STATUS DA ETAPA]],"")</f>
        <v/>
      </c>
      <c r="DG92" s="42" t="str">
        <f>IF(BANCO10[[#This Row],[SOLUÇÃO]]=DG$1,BANCO10[[#This Row],[STATUS DA ETAPA]],"")</f>
        <v/>
      </c>
      <c r="DH92" s="42" t="str">
        <f>IF(BANCO10[[#This Row],[SOLUÇÃO]]=DH$1,BANCO10[[#This Row],[STATUS DA ETAPA]],"")</f>
        <v/>
      </c>
      <c r="DI92" s="42" t="str">
        <f>IF(BANCO10[[#This Row],[SOLUÇÃO]]=DI$1,BANCO10[[#This Row],[STATUS DA ETAPA]],"")</f>
        <v/>
      </c>
      <c r="DJ92" s="42" t="str">
        <f>IF(BANCO10[[#This Row],[SOLUÇÃO]]=DJ$1,BANCO10[[#This Row],[STATUS DA ETAPA]],"")</f>
        <v/>
      </c>
      <c r="DK92" s="42" t="str">
        <f>IF(BANCO10[[#This Row],[SOLUÇÃO]]=DK$1,BANCO10[[#This Row],[STATUS DA ETAPA]],"")</f>
        <v/>
      </c>
      <c r="DL92" s="42" t="str">
        <f>IF(BANCO10[[#This Row],[SOLUÇÃO]]=DL$1,BANCO10[[#This Row],[STATUS DA ETAPA]],"")</f>
        <v/>
      </c>
      <c r="DM92" s="42" t="str">
        <f>IF(BANCO10[[#This Row],[SOLUÇÃO]]=DM$1,BANCO10[[#This Row],[STATUS DA ETAPA]],"")</f>
        <v/>
      </c>
      <c r="DN92" s="63">
        <f>VLOOKUP(CL94,'[1]SAP TEC'!AC:AD,2,0)</f>
        <v>16500</v>
      </c>
    </row>
    <row r="93" spans="1:118" s="65" customFormat="1" ht="12" x14ac:dyDescent="0.25">
      <c r="A93" s="38" t="s">
        <v>118</v>
      </c>
      <c r="B93" s="39" t="s">
        <v>119</v>
      </c>
      <c r="C93" s="40" t="str">
        <f>IFERROR(VLOOKUP(BANCO10[[#This Row],[EMPRESA]],[1]!DADOS[#Data],2,FALSE),"")</f>
        <v>49.782.998/0001-12</v>
      </c>
      <c r="D93" s="42" t="s">
        <v>400</v>
      </c>
      <c r="E93" s="42" t="str">
        <f>IFERROR(VLOOKUP(BANCO10[[#This Row],[EMPRESA]],[1]!DADOS[#Data],5,FALSE),"")</f>
        <v>EPP</v>
      </c>
      <c r="F93" s="40" t="str">
        <f>IFERROR(IF(VLOOKUP(BANCO10[[#This Row],[EMPRESA]],[1]!DADOS[#Data],6,0)="","",(VLOOKUP(BANCO10[[#This Row],[EMPRESA]],[1]!DADOS[#Data],6,0))),"")</f>
        <v>CAPITAL LESTE 1</v>
      </c>
      <c r="G93" s="40"/>
      <c r="H93" s="43" t="s">
        <v>121</v>
      </c>
      <c r="I93" s="43" t="s">
        <v>145</v>
      </c>
      <c r="J93" s="43" t="s">
        <v>146</v>
      </c>
      <c r="K93" s="42" t="s">
        <v>403</v>
      </c>
      <c r="L93" s="44" t="s">
        <v>123</v>
      </c>
      <c r="M93" s="44">
        <v>103</v>
      </c>
      <c r="N93" s="44" t="s">
        <v>123</v>
      </c>
      <c r="O93" s="42" t="s">
        <v>90</v>
      </c>
      <c r="P93" s="42">
        <v>4</v>
      </c>
      <c r="Q93" s="42" t="s">
        <v>205</v>
      </c>
      <c r="R93" s="45" t="s">
        <v>123</v>
      </c>
      <c r="S93" s="45"/>
      <c r="T93" s="45" t="s">
        <v>123</v>
      </c>
      <c r="U93" s="45"/>
      <c r="V93" s="45" t="s">
        <v>123</v>
      </c>
      <c r="W93" s="45"/>
      <c r="X93" s="45" t="s">
        <v>123</v>
      </c>
      <c r="Y93" s="45"/>
      <c r="Z93" s="46" t="s">
        <v>123</v>
      </c>
      <c r="AA93" s="47"/>
      <c r="AB93" s="46" t="s">
        <v>123</v>
      </c>
      <c r="AC93" s="48"/>
      <c r="AD93" s="46" t="s">
        <v>123</v>
      </c>
      <c r="AE93" s="48"/>
      <c r="AF93" s="45" t="s">
        <v>27</v>
      </c>
      <c r="AG93" s="45">
        <v>44707</v>
      </c>
      <c r="AH93" s="45" t="s">
        <v>126</v>
      </c>
      <c r="AI93" s="45"/>
      <c r="AJ93" s="45" t="s">
        <v>123</v>
      </c>
      <c r="AK93" s="45"/>
      <c r="AL93" s="45" t="s">
        <v>123</v>
      </c>
      <c r="AM93" s="45"/>
      <c r="AN93" s="45" t="s">
        <v>123</v>
      </c>
      <c r="AO93" s="45"/>
      <c r="AP93" s="45" t="s">
        <v>123</v>
      </c>
      <c r="AQ93" s="45"/>
      <c r="AR93" s="45" t="s">
        <v>123</v>
      </c>
      <c r="AS93" s="45"/>
      <c r="AT93" s="49">
        <v>44706</v>
      </c>
      <c r="AU93" s="50">
        <v>44706</v>
      </c>
      <c r="AV93" s="51" t="s">
        <v>123</v>
      </c>
      <c r="AW93" s="51" t="s">
        <v>123</v>
      </c>
      <c r="AX93" s="73" t="s">
        <v>49</v>
      </c>
      <c r="AY93" s="52" t="s">
        <v>123</v>
      </c>
      <c r="AZ93" s="53">
        <v>0</v>
      </c>
      <c r="BA93" s="52" t="s">
        <v>123</v>
      </c>
      <c r="BB93" s="81" t="s">
        <v>123</v>
      </c>
      <c r="BC93" s="52" t="s">
        <v>123</v>
      </c>
      <c r="BD93" s="52" t="s">
        <v>123</v>
      </c>
      <c r="BE93" s="55" t="s">
        <v>123</v>
      </c>
      <c r="BF93" s="55" t="s">
        <v>123</v>
      </c>
      <c r="BG93" s="55" t="s">
        <v>123</v>
      </c>
      <c r="BH93" s="55" t="s">
        <v>123</v>
      </c>
      <c r="BI93" s="100" t="s">
        <v>123</v>
      </c>
      <c r="BJ93" s="47"/>
      <c r="BK93" s="58" t="s">
        <v>123</v>
      </c>
      <c r="BL93" s="59"/>
      <c r="BM93" s="58" t="s">
        <v>123</v>
      </c>
      <c r="BN93" s="59"/>
      <c r="BO93" s="74" t="s">
        <v>123</v>
      </c>
      <c r="BP93" s="75"/>
      <c r="BQ93" s="74" t="s">
        <v>123</v>
      </c>
      <c r="BR93" s="75"/>
      <c r="BS93" s="60" t="s">
        <v>170</v>
      </c>
      <c r="BT93" s="38"/>
      <c r="BU93" s="61" t="s">
        <v>129</v>
      </c>
      <c r="BV93" s="61" t="s">
        <v>129</v>
      </c>
      <c r="BW93" s="61" t="s">
        <v>150</v>
      </c>
      <c r="BX93" s="61" t="s">
        <v>149</v>
      </c>
      <c r="BY93" s="62" t="s">
        <v>170</v>
      </c>
      <c r="BZ93" s="61"/>
      <c r="CA93" s="61" t="s">
        <v>129</v>
      </c>
      <c r="CB93" s="61" t="s">
        <v>129</v>
      </c>
      <c r="CC93" s="61" t="s">
        <v>129</v>
      </c>
      <c r="CD93" s="61" t="s">
        <v>129</v>
      </c>
      <c r="CE93" s="61" t="s">
        <v>129</v>
      </c>
      <c r="CF93" s="61" t="s">
        <v>129</v>
      </c>
      <c r="CG93" s="61" t="s">
        <v>129</v>
      </c>
      <c r="CH93" s="63">
        <f>YEAR(BANCO10[[#This Row],[DATA INÍCIO]])</f>
        <v>2022</v>
      </c>
      <c r="CI93" s="63">
        <f>MONTH(BANCO10[[#This Row],[DATA INÍCIO]])</f>
        <v>5</v>
      </c>
      <c r="CJ93" s="64" t="str">
        <f t="shared" si="1"/>
        <v>BIMETAL IND E COM DE APARELHOS DE MEDICAO LTDA49.782.998/0001-12</v>
      </c>
      <c r="CK93" s="63"/>
      <c r="CL93" s="42" t="s">
        <v>403</v>
      </c>
      <c r="CM93" s="42" t="str">
        <f>IF(BANCO10[[#This Row],[SOLUÇÃO]]=CM$1,BANCO10[[#This Row],[STATUS DA ETAPA]],"")</f>
        <v>CONCLUÍDO</v>
      </c>
      <c r="CN93" s="42" t="str">
        <f>IF(BANCO10[[#This Row],[SOLUÇÃO]]=CN$1,BANCO10[[#This Row],[STATUS DA ETAPA]],"")</f>
        <v/>
      </c>
      <c r="CO93" s="42" t="str">
        <f>IF(BANCO10[[#This Row],[SOLUÇÃO]]=CO$1,BANCO10[[#This Row],[STATUS DA ETAPA]],"")</f>
        <v/>
      </c>
      <c r="CP93" s="42" t="str">
        <f>IF(BANCO10[[#This Row],[SOLUÇÃO]]=CP$1,BANCO10[[#This Row],[STATUS DA ETAPA]],"")</f>
        <v/>
      </c>
      <c r="CQ93" s="42" t="str">
        <f>IF(BANCO10[[#This Row],[SOLUÇÃO]]=CQ$1,BANCO10[[#This Row],[STATUS DA ETAPA]],"")</f>
        <v/>
      </c>
      <c r="CR93" s="42" t="str">
        <f>IF(BANCO10[[#This Row],[SOLUÇÃO]]=CR$1,BANCO10[[#This Row],[STATUS DA ETAPA]],"")</f>
        <v/>
      </c>
      <c r="CS93" s="42" t="str">
        <f>IF(BANCO10[[#This Row],[SOLUÇÃO]]=CS$1,BANCO10[[#This Row],[STATUS DA ETAPA]],"")</f>
        <v/>
      </c>
      <c r="CT93" s="42" t="str">
        <f>IF(BANCO10[[#This Row],[SOLUÇÃO]]=CT$1,BANCO10[[#This Row],[STATUS DA ETAPA]],"")</f>
        <v/>
      </c>
      <c r="CU93" s="42" t="str">
        <f>IF(BANCO10[[#This Row],[SOLUÇÃO]]=CU$1,BANCO10[[#This Row],[STATUS DA ETAPA]],"")</f>
        <v/>
      </c>
      <c r="CV93" s="42" t="str">
        <f>IF(BANCO10[[#This Row],[SOLUÇÃO]]=CV$1,BANCO10[[#This Row],[STATUS DA ETAPA]],"")</f>
        <v/>
      </c>
      <c r="CW93" s="42" t="str">
        <f>IF(BANCO10[[#This Row],[SOLUÇÃO]]=CW$1,BANCO10[[#This Row],[STATUS DA ETAPA]],"")</f>
        <v/>
      </c>
      <c r="CX93" s="42" t="str">
        <f>IF(BANCO10[[#This Row],[SOLUÇÃO]]=CX$1,BANCO10[[#This Row],[STATUS DA ETAPA]],"")</f>
        <v/>
      </c>
      <c r="CY93" s="42" t="str">
        <f>IF(BANCO10[[#This Row],[SOLUÇÃO]]=CY$1,BANCO10[[#This Row],[STATUS DA ETAPA]],"")</f>
        <v/>
      </c>
      <c r="CZ93" s="42" t="str">
        <f>IF(BANCO10[[#This Row],[SOLUÇÃO]]=CZ$1,BANCO10[[#This Row],[STATUS DA ETAPA]],"")</f>
        <v/>
      </c>
      <c r="DA93" s="42" t="str">
        <f>IF(BANCO10[[#This Row],[SOLUÇÃO]]=DA$1,BANCO10[[#This Row],[STATUS DA ETAPA]],"")</f>
        <v/>
      </c>
      <c r="DB93" s="42" t="str">
        <f>IF(BANCO10[[#This Row],[SOLUÇÃO]]=DB$1,BANCO10[[#This Row],[STATUS DA ETAPA]],"")</f>
        <v/>
      </c>
      <c r="DC93" s="42" t="str">
        <f>IF(BANCO10[[#This Row],[SOLUÇÃO]]=DC$1,BANCO10[[#This Row],[STATUS DA ETAPA]],"")</f>
        <v/>
      </c>
      <c r="DD93" s="42" t="str">
        <f>IF(BANCO10[[#This Row],[SOLUÇÃO]]=DD$1,BANCO10[[#This Row],[STATUS DA ETAPA]],"")</f>
        <v/>
      </c>
      <c r="DE93" s="42" t="str">
        <f>IF(BANCO10[[#This Row],[SOLUÇÃO]]=DE$1,BANCO10[[#This Row],[STATUS DA ETAPA]],"")</f>
        <v/>
      </c>
      <c r="DF93" s="42" t="str">
        <f>IF(BANCO10[[#This Row],[SOLUÇÃO]]=DF$1,BANCO10[[#This Row],[STATUS DA ETAPA]],"")</f>
        <v/>
      </c>
      <c r="DG93" s="42" t="str">
        <f>IF(BANCO10[[#This Row],[SOLUÇÃO]]=DG$1,BANCO10[[#This Row],[STATUS DA ETAPA]],"")</f>
        <v/>
      </c>
      <c r="DH93" s="42" t="str">
        <f>IF(BANCO10[[#This Row],[SOLUÇÃO]]=DH$1,BANCO10[[#This Row],[STATUS DA ETAPA]],"")</f>
        <v/>
      </c>
      <c r="DI93" s="42" t="str">
        <f>IF(BANCO10[[#This Row],[SOLUÇÃO]]=DI$1,BANCO10[[#This Row],[STATUS DA ETAPA]],"")</f>
        <v/>
      </c>
      <c r="DJ93" s="42" t="str">
        <f>IF(BANCO10[[#This Row],[SOLUÇÃO]]=DJ$1,BANCO10[[#This Row],[STATUS DA ETAPA]],"")</f>
        <v/>
      </c>
      <c r="DK93" s="42" t="str">
        <f>IF(BANCO10[[#This Row],[SOLUÇÃO]]=DK$1,BANCO10[[#This Row],[STATUS DA ETAPA]],"")</f>
        <v/>
      </c>
      <c r="DL93" s="42" t="str">
        <f>IF(BANCO10[[#This Row],[SOLUÇÃO]]=DL$1,BANCO10[[#This Row],[STATUS DA ETAPA]],"")</f>
        <v/>
      </c>
      <c r="DM93" s="42" t="str">
        <f>IF(BANCO10[[#This Row],[SOLUÇÃO]]=DM$1,BANCO10[[#This Row],[STATUS DA ETAPA]],"")</f>
        <v/>
      </c>
      <c r="DN93" s="63" t="e">
        <f>VLOOKUP(CL95,'[1]SAP TEC'!AC:AD,2,0)</f>
        <v>#N/A</v>
      </c>
    </row>
    <row r="94" spans="1:118" s="65" customFormat="1" ht="12" x14ac:dyDescent="0.25">
      <c r="A94" s="38" t="s">
        <v>118</v>
      </c>
      <c r="B94" s="39" t="s">
        <v>119</v>
      </c>
      <c r="C94" s="40" t="str">
        <f>IFERROR(VLOOKUP(BANCO10[[#This Row],[EMPRESA]],[1]!DADOS[#Data],2,FALSE),"")</f>
        <v>49.782.998/0001-12</v>
      </c>
      <c r="D94" s="42" t="s">
        <v>400</v>
      </c>
      <c r="E94" s="42" t="str">
        <f>IFERROR(VLOOKUP(BANCO10[[#This Row],[EMPRESA]],[1]!DADOS[#Data],5,FALSE),"")</f>
        <v>EPP</v>
      </c>
      <c r="F94" s="40" t="str">
        <f>IFERROR(IF(VLOOKUP(BANCO10[[#This Row],[EMPRESA]],[1]!DADOS[#Data],6,0)="","",(VLOOKUP(BANCO10[[#This Row],[EMPRESA]],[1]!DADOS[#Data],6,0))),"")</f>
        <v>CAPITAL LESTE 1</v>
      </c>
      <c r="G94" s="40" t="str">
        <f>IFERROR(IF(VLOOKUP(BANCO10[[#This Row],[EMPRESA]],[1]!DADOS[#Data],4)="","",(VLOOKUP($D94,[1]!DADOS[#Data],4,0))),"")</f>
        <v/>
      </c>
      <c r="H94" s="43" t="s">
        <v>7</v>
      </c>
      <c r="I94" s="43" t="s">
        <v>145</v>
      </c>
      <c r="J94" s="43" t="s">
        <v>123</v>
      </c>
      <c r="K94" s="42" t="s">
        <v>404</v>
      </c>
      <c r="L94" s="44" t="s">
        <v>405</v>
      </c>
      <c r="M94" s="44">
        <v>103</v>
      </c>
      <c r="N94" s="44" t="s">
        <v>123</v>
      </c>
      <c r="O94" s="42" t="s">
        <v>95</v>
      </c>
      <c r="P94" s="42">
        <v>100</v>
      </c>
      <c r="Q94" s="42" t="s">
        <v>173</v>
      </c>
      <c r="R94" s="45" t="s">
        <v>123</v>
      </c>
      <c r="S94" s="45"/>
      <c r="T94" s="45" t="s">
        <v>123</v>
      </c>
      <c r="U94" s="45"/>
      <c r="V94" s="45" t="s">
        <v>123</v>
      </c>
      <c r="W94" s="45"/>
      <c r="X94" s="45" t="s">
        <v>123</v>
      </c>
      <c r="Y94" s="45"/>
      <c r="Z94" s="46" t="s">
        <v>123</v>
      </c>
      <c r="AA94" s="47"/>
      <c r="AB94" s="46" t="s">
        <v>123</v>
      </c>
      <c r="AC94" s="48"/>
      <c r="AD94" s="46" t="s">
        <v>123</v>
      </c>
      <c r="AE94" s="48"/>
      <c r="AF94" s="45" t="s">
        <v>27</v>
      </c>
      <c r="AG94" s="45">
        <v>44707</v>
      </c>
      <c r="AH94" s="45" t="s">
        <v>27</v>
      </c>
      <c r="AI94" s="45">
        <v>44708</v>
      </c>
      <c r="AJ94" s="45" t="s">
        <v>27</v>
      </c>
      <c r="AK94" s="45">
        <v>44709</v>
      </c>
      <c r="AL94" s="45" t="s">
        <v>27</v>
      </c>
      <c r="AM94" s="45">
        <v>44928</v>
      </c>
      <c r="AN94" s="45" t="s">
        <v>27</v>
      </c>
      <c r="AO94" s="45"/>
      <c r="AP94" s="45" t="s">
        <v>27</v>
      </c>
      <c r="AQ94" s="45">
        <v>44928</v>
      </c>
      <c r="AR94" s="45" t="s">
        <v>27</v>
      </c>
      <c r="AS94" s="45"/>
      <c r="AT94" s="49">
        <v>44952</v>
      </c>
      <c r="AU94" s="99">
        <v>45070</v>
      </c>
      <c r="AV94" s="51" t="s">
        <v>27</v>
      </c>
      <c r="AW94" s="51" t="s">
        <v>27</v>
      </c>
      <c r="AX94" s="73" t="s">
        <v>49</v>
      </c>
      <c r="AY94" s="52" t="s">
        <v>126</v>
      </c>
      <c r="AZ94" s="53">
        <v>0</v>
      </c>
      <c r="BA94" s="52"/>
      <c r="BB94" s="81"/>
      <c r="BC94" s="52">
        <v>4731</v>
      </c>
      <c r="BD94" s="52" t="s">
        <v>123</v>
      </c>
      <c r="BE94" s="55" t="s">
        <v>123</v>
      </c>
      <c r="BF94" s="55" t="s">
        <v>123</v>
      </c>
      <c r="BG94" s="55" t="s">
        <v>27</v>
      </c>
      <c r="BH94" s="55" t="s">
        <v>123</v>
      </c>
      <c r="BI94" s="46" t="s">
        <v>123</v>
      </c>
      <c r="BJ94" s="47"/>
      <c r="BK94" s="58" t="s">
        <v>123</v>
      </c>
      <c r="BL94" s="59"/>
      <c r="BM94" s="58" t="s">
        <v>123</v>
      </c>
      <c r="BN94" s="59"/>
      <c r="BO94" s="74" t="s">
        <v>27</v>
      </c>
      <c r="BP94" s="75">
        <v>45077</v>
      </c>
      <c r="BQ94" s="74" t="s">
        <v>27</v>
      </c>
      <c r="BR94" s="75"/>
      <c r="BS94" s="60"/>
      <c r="BT94" s="38"/>
      <c r="BU94" s="61" t="s">
        <v>129</v>
      </c>
      <c r="BV94" s="61" t="s">
        <v>129</v>
      </c>
      <c r="BW94" s="61" t="s">
        <v>150</v>
      </c>
      <c r="BX94" s="61" t="s">
        <v>149</v>
      </c>
      <c r="BY94" s="62" t="s">
        <v>170</v>
      </c>
      <c r="BZ94" s="61"/>
      <c r="CA94" s="61" t="s">
        <v>129</v>
      </c>
      <c r="CB94" s="61" t="s">
        <v>129</v>
      </c>
      <c r="CC94" s="61">
        <v>45402</v>
      </c>
      <c r="CD94" s="61" t="s">
        <v>158</v>
      </c>
      <c r="CE94" s="61" t="s">
        <v>129</v>
      </c>
      <c r="CF94" s="61"/>
      <c r="CG94" s="61" t="s">
        <v>406</v>
      </c>
      <c r="CH94" s="63">
        <f>YEAR(BANCO10[[#This Row],[DATA INÍCIO]])</f>
        <v>2023</v>
      </c>
      <c r="CI94" s="63">
        <f>MONTH(BANCO10[[#This Row],[DATA INÍCIO]])</f>
        <v>1</v>
      </c>
      <c r="CJ94" s="64" t="str">
        <f t="shared" si="1"/>
        <v>BIMETAL IND E COM DE APARELHOS DE MEDICAO LTDA49.782.998/0001-12</v>
      </c>
      <c r="CK94" s="63"/>
      <c r="CL94" s="42" t="s">
        <v>404</v>
      </c>
      <c r="CM94" s="42" t="str">
        <f>IF(BANCO10[[#This Row],[SOLUÇÃO]]=CM$1,BANCO10[[#This Row],[STATUS DA ETAPA]],"")</f>
        <v/>
      </c>
      <c r="CN94" s="42" t="str">
        <f>IF(BANCO10[[#This Row],[SOLUÇÃO]]=CN$1,BANCO10[[#This Row],[STATUS DA ETAPA]],"")</f>
        <v/>
      </c>
      <c r="CO94" s="42" t="str">
        <f>IF(BANCO10[[#This Row],[SOLUÇÃO]]=CO$1,BANCO10[[#This Row],[STATUS DA ETAPA]],"")</f>
        <v/>
      </c>
      <c r="CP94" s="42" t="str">
        <f>IF(BANCO10[[#This Row],[SOLUÇÃO]]=CP$1,BANCO10[[#This Row],[STATUS DA ETAPA]],"")</f>
        <v/>
      </c>
      <c r="CQ94" s="42" t="str">
        <f>IF(BANCO10[[#This Row],[SOLUÇÃO]]=CQ$1,BANCO10[[#This Row],[STATUS DA ETAPA]],"")</f>
        <v/>
      </c>
      <c r="CR94" s="42" t="str">
        <f>IF(BANCO10[[#This Row],[SOLUÇÃO]]=CR$1,BANCO10[[#This Row],[STATUS DA ETAPA]],"")</f>
        <v>CONCLUÍDO</v>
      </c>
      <c r="CS94" s="42" t="str">
        <f>IF(BANCO10[[#This Row],[SOLUÇÃO]]=CS$1,BANCO10[[#This Row],[STATUS DA ETAPA]],"")</f>
        <v/>
      </c>
      <c r="CT94" s="42" t="str">
        <f>IF(BANCO10[[#This Row],[SOLUÇÃO]]=CT$1,BANCO10[[#This Row],[STATUS DA ETAPA]],"")</f>
        <v/>
      </c>
      <c r="CU94" s="42" t="str">
        <f>IF(BANCO10[[#This Row],[SOLUÇÃO]]=CU$1,BANCO10[[#This Row],[STATUS DA ETAPA]],"")</f>
        <v/>
      </c>
      <c r="CV94" s="42" t="str">
        <f>IF(BANCO10[[#This Row],[SOLUÇÃO]]=CV$1,BANCO10[[#This Row],[STATUS DA ETAPA]],"")</f>
        <v/>
      </c>
      <c r="CW94" s="42" t="str">
        <f>IF(BANCO10[[#This Row],[SOLUÇÃO]]=CW$1,BANCO10[[#This Row],[STATUS DA ETAPA]],"")</f>
        <v/>
      </c>
      <c r="CX94" s="42" t="str">
        <f>IF(BANCO10[[#This Row],[SOLUÇÃO]]=CX$1,BANCO10[[#This Row],[STATUS DA ETAPA]],"")</f>
        <v/>
      </c>
      <c r="CY94" s="42" t="str">
        <f>IF(BANCO10[[#This Row],[SOLUÇÃO]]=CY$1,BANCO10[[#This Row],[STATUS DA ETAPA]],"")</f>
        <v/>
      </c>
      <c r="CZ94" s="42" t="str">
        <f>IF(BANCO10[[#This Row],[SOLUÇÃO]]=CZ$1,BANCO10[[#This Row],[STATUS DA ETAPA]],"")</f>
        <v/>
      </c>
      <c r="DA94" s="42" t="str">
        <f>IF(BANCO10[[#This Row],[SOLUÇÃO]]=DA$1,BANCO10[[#This Row],[STATUS DA ETAPA]],"")</f>
        <v/>
      </c>
      <c r="DB94" s="42" t="str">
        <f>IF(BANCO10[[#This Row],[SOLUÇÃO]]=DB$1,BANCO10[[#This Row],[STATUS DA ETAPA]],"")</f>
        <v/>
      </c>
      <c r="DC94" s="42" t="str">
        <f>IF(BANCO10[[#This Row],[SOLUÇÃO]]=DC$1,BANCO10[[#This Row],[STATUS DA ETAPA]],"")</f>
        <v/>
      </c>
      <c r="DD94" s="42" t="str">
        <f>IF(BANCO10[[#This Row],[SOLUÇÃO]]=DD$1,BANCO10[[#This Row],[STATUS DA ETAPA]],"")</f>
        <v/>
      </c>
      <c r="DE94" s="42" t="str">
        <f>IF(BANCO10[[#This Row],[SOLUÇÃO]]=DE$1,BANCO10[[#This Row],[STATUS DA ETAPA]],"")</f>
        <v/>
      </c>
      <c r="DF94" s="42" t="str">
        <f>IF(BANCO10[[#This Row],[SOLUÇÃO]]=DF$1,BANCO10[[#This Row],[STATUS DA ETAPA]],"")</f>
        <v/>
      </c>
      <c r="DG94" s="42" t="str">
        <f>IF(BANCO10[[#This Row],[SOLUÇÃO]]=DG$1,BANCO10[[#This Row],[STATUS DA ETAPA]],"")</f>
        <v/>
      </c>
      <c r="DH94" s="42" t="str">
        <f>IF(BANCO10[[#This Row],[SOLUÇÃO]]=DH$1,BANCO10[[#This Row],[STATUS DA ETAPA]],"")</f>
        <v/>
      </c>
      <c r="DI94" s="42" t="str">
        <f>IF(BANCO10[[#This Row],[SOLUÇÃO]]=DI$1,BANCO10[[#This Row],[STATUS DA ETAPA]],"")</f>
        <v/>
      </c>
      <c r="DJ94" s="42" t="str">
        <f>IF(BANCO10[[#This Row],[SOLUÇÃO]]=DJ$1,BANCO10[[#This Row],[STATUS DA ETAPA]],"")</f>
        <v/>
      </c>
      <c r="DK94" s="42" t="str">
        <f>IF(BANCO10[[#This Row],[SOLUÇÃO]]=DK$1,BANCO10[[#This Row],[STATUS DA ETAPA]],"")</f>
        <v/>
      </c>
      <c r="DL94" s="42" t="str">
        <f>IF(BANCO10[[#This Row],[SOLUÇÃO]]=DL$1,BANCO10[[#This Row],[STATUS DA ETAPA]],"")</f>
        <v/>
      </c>
      <c r="DM94" s="42" t="str">
        <f>IF(BANCO10[[#This Row],[SOLUÇÃO]]=DM$1,BANCO10[[#This Row],[STATUS DA ETAPA]],"")</f>
        <v/>
      </c>
      <c r="DN94" s="63" t="e">
        <f>VLOOKUP(CL96,'[1]SAP TEC'!AC:AD,2,0)</f>
        <v>#N/A</v>
      </c>
    </row>
    <row r="95" spans="1:118" s="65" customFormat="1" ht="12" x14ac:dyDescent="0.25">
      <c r="A95" s="38" t="s">
        <v>118</v>
      </c>
      <c r="B95" s="39" t="s">
        <v>119</v>
      </c>
      <c r="C95" s="40" t="str">
        <f>IFERROR(VLOOKUP(BANCO10[[#This Row],[EMPRESA]],[1]!DADOS[#Data],2,FALSE),"")</f>
        <v>49.782.998/0001-12</v>
      </c>
      <c r="D95" s="42" t="s">
        <v>400</v>
      </c>
      <c r="E95" s="42" t="str">
        <f>IFERROR(VLOOKUP(BANCO10[[#This Row],[EMPRESA]],[1]!DADOS[#Data],5,FALSE),"")</f>
        <v>EPP</v>
      </c>
      <c r="F95" s="40" t="str">
        <f>IFERROR(IF(VLOOKUP(BANCO10[[#This Row],[EMPRESA]],[1]!DADOS[#Data],6,0)="","",(VLOOKUP(BANCO10[[#This Row],[EMPRESA]],[1]!DADOS[#Data],6,0))),"")</f>
        <v>CAPITAL LESTE 1</v>
      </c>
      <c r="G95" s="40" t="s">
        <v>407</v>
      </c>
      <c r="H95" s="43" t="s">
        <v>7</v>
      </c>
      <c r="I95" s="43" t="s">
        <v>145</v>
      </c>
      <c r="J95" s="38" t="s">
        <v>123</v>
      </c>
      <c r="K95" s="44" t="s">
        <v>408</v>
      </c>
      <c r="L95" s="44">
        <v>16596111</v>
      </c>
      <c r="M95" s="44" t="s">
        <v>137</v>
      </c>
      <c r="N95" s="44" t="s">
        <v>123</v>
      </c>
      <c r="O95" s="42" t="s">
        <v>106</v>
      </c>
      <c r="P95" s="42">
        <v>80</v>
      </c>
      <c r="Q95" s="39" t="s">
        <v>409</v>
      </c>
      <c r="R95" s="45" t="s">
        <v>123</v>
      </c>
      <c r="S95" s="45"/>
      <c r="T95" s="45" t="s">
        <v>123</v>
      </c>
      <c r="U95" s="45"/>
      <c r="V95" s="45" t="s">
        <v>123</v>
      </c>
      <c r="W95" s="45"/>
      <c r="X95" s="45" t="s">
        <v>123</v>
      </c>
      <c r="Y95" s="45"/>
      <c r="Z95" s="46" t="s">
        <v>123</v>
      </c>
      <c r="AA95" s="47"/>
      <c r="AB95" s="46" t="s">
        <v>123</v>
      </c>
      <c r="AC95" s="48"/>
      <c r="AD95" s="46" t="s">
        <v>123</v>
      </c>
      <c r="AE95" s="48"/>
      <c r="AF95" s="45" t="s">
        <v>123</v>
      </c>
      <c r="AG95" s="45"/>
      <c r="AH95" s="45" t="s">
        <v>123</v>
      </c>
      <c r="AI95" s="45"/>
      <c r="AJ95" s="45" t="s">
        <v>123</v>
      </c>
      <c r="AK95" s="45"/>
      <c r="AL95" s="45" t="s">
        <v>123</v>
      </c>
      <c r="AM95" s="45"/>
      <c r="AN95" s="45" t="s">
        <v>123</v>
      </c>
      <c r="AO95" s="45"/>
      <c r="AP95" s="45" t="s">
        <v>123</v>
      </c>
      <c r="AQ95" s="45"/>
      <c r="AR95" s="45" t="s">
        <v>27</v>
      </c>
      <c r="AS95" s="45"/>
      <c r="AT95" s="49">
        <v>45862</v>
      </c>
      <c r="AU95" s="50">
        <v>45922</v>
      </c>
      <c r="AV95" s="105" t="s">
        <v>27</v>
      </c>
      <c r="AW95" s="105" t="s">
        <v>27</v>
      </c>
      <c r="AX95" s="73" t="s">
        <v>49</v>
      </c>
      <c r="AY95" s="52" t="s">
        <v>126</v>
      </c>
      <c r="AZ95" s="53">
        <v>0</v>
      </c>
      <c r="BA95" s="52" t="s">
        <v>153</v>
      </c>
      <c r="BB95" s="81" t="s">
        <v>410</v>
      </c>
      <c r="BC95" s="52">
        <v>0</v>
      </c>
      <c r="BD95" s="52">
        <v>0</v>
      </c>
      <c r="BE95" s="55" t="s">
        <v>123</v>
      </c>
      <c r="BF95" s="55" t="s">
        <v>123</v>
      </c>
      <c r="BG95" s="55" t="s">
        <v>27</v>
      </c>
      <c r="BH95" s="55" t="s">
        <v>123</v>
      </c>
      <c r="BI95" s="68" t="s">
        <v>123</v>
      </c>
      <c r="BJ95" s="48"/>
      <c r="BK95" s="58" t="s">
        <v>27</v>
      </c>
      <c r="BL95" s="107">
        <v>45922</v>
      </c>
      <c r="BM95" s="58" t="s">
        <v>126</v>
      </c>
      <c r="BN95" s="59"/>
      <c r="BO95" s="74" t="s">
        <v>126</v>
      </c>
      <c r="BP95" s="77"/>
      <c r="BQ95" s="78" t="s">
        <v>126</v>
      </c>
      <c r="BR95" s="79"/>
      <c r="BS95" s="70">
        <v>45835</v>
      </c>
      <c r="BT95" s="38" t="s">
        <v>411</v>
      </c>
      <c r="BU95" s="61"/>
      <c r="BV95" s="61"/>
      <c r="BW95" s="61"/>
      <c r="BX95" s="61"/>
      <c r="BY95" s="61"/>
      <c r="BZ95" s="61"/>
      <c r="CA95" s="61"/>
      <c r="CB95" s="61"/>
      <c r="CC95" s="61"/>
      <c r="CD95" s="61"/>
      <c r="CE95" s="61"/>
      <c r="CF95" s="61"/>
      <c r="CG95" s="61"/>
      <c r="CH95" s="63">
        <f>YEAR(BANCO10[[#This Row],[DATA INÍCIO]])</f>
        <v>2025</v>
      </c>
      <c r="CI95" s="63">
        <f>MONTH(BANCO10[[#This Row],[DATA INÍCIO]])</f>
        <v>7</v>
      </c>
      <c r="CJ95" s="71" t="str">
        <f t="shared" si="1"/>
        <v>BIMETAL IND E COM DE APARELHOS DE MEDICAO LTDA49.782.998/0001-12</v>
      </c>
      <c r="CK95" s="63"/>
      <c r="CL95" s="63"/>
      <c r="CM95" s="42" t="str">
        <f>IF(BANCO10[[#This Row],[SOLUÇÃO]]=CM$1,BANCO10[[#This Row],[STATUS DA ETAPA]],"")</f>
        <v/>
      </c>
      <c r="CN95" s="42" t="str">
        <f>IF(BANCO10[[#This Row],[SOLUÇÃO]]=CN$1,BANCO10[[#This Row],[STATUS DA ETAPA]],"")</f>
        <v/>
      </c>
      <c r="CO95" s="42" t="str">
        <f>IF(BANCO10[[#This Row],[SOLUÇÃO]]=CO$1,BANCO10[[#This Row],[STATUS DA ETAPA]],"")</f>
        <v/>
      </c>
      <c r="CP95" s="42" t="str">
        <f>IF(BANCO10[[#This Row],[SOLUÇÃO]]=CP$1,BANCO10[[#This Row],[STATUS DA ETAPA]],"")</f>
        <v/>
      </c>
      <c r="CQ95" s="42" t="str">
        <f>IF(BANCO10[[#This Row],[SOLUÇÃO]]=CQ$1,BANCO10[[#This Row],[STATUS DA ETAPA]],"")</f>
        <v/>
      </c>
      <c r="CR95" s="42" t="str">
        <f>IF(BANCO10[[#This Row],[SOLUÇÃO]]=CR$1,BANCO10[[#This Row],[STATUS DA ETAPA]],"")</f>
        <v/>
      </c>
      <c r="CS95" s="42" t="str">
        <f>IF(BANCO10[[#This Row],[SOLUÇÃO]]=CS$1,BANCO10[[#This Row],[STATUS DA ETAPA]],"")</f>
        <v/>
      </c>
      <c r="CT95" s="42" t="str">
        <f>IF(BANCO10[[#This Row],[SOLUÇÃO]]=CT$1,BANCO10[[#This Row],[STATUS DA ETAPA]],"")</f>
        <v/>
      </c>
      <c r="CU95" s="42" t="str">
        <f>IF(BANCO10[[#This Row],[SOLUÇÃO]]=CU$1,BANCO10[[#This Row],[STATUS DA ETAPA]],"")</f>
        <v/>
      </c>
      <c r="CV95" s="42" t="str">
        <f>IF(BANCO10[[#This Row],[SOLUÇÃO]]=CV$1,BANCO10[[#This Row],[STATUS DA ETAPA]],"")</f>
        <v/>
      </c>
      <c r="CW95" s="42" t="str">
        <f>IF(BANCO10[[#This Row],[SOLUÇÃO]]=CW$1,BANCO10[[#This Row],[STATUS DA ETAPA]],"")</f>
        <v/>
      </c>
      <c r="CX95" s="42" t="str">
        <f>IF(BANCO10[[#This Row],[SOLUÇÃO]]=CX$1,BANCO10[[#This Row],[STATUS DA ETAPA]],"")</f>
        <v/>
      </c>
      <c r="CY95" s="42" t="str">
        <f>IF(BANCO10[[#This Row],[SOLUÇÃO]]=CY$1,BANCO10[[#This Row],[STATUS DA ETAPA]],"")</f>
        <v/>
      </c>
      <c r="CZ95" s="42" t="str">
        <f>IF(BANCO10[[#This Row],[SOLUÇÃO]]=CZ$1,BANCO10[[#This Row],[STATUS DA ETAPA]],"")</f>
        <v/>
      </c>
      <c r="DA95" s="42" t="str">
        <f>IF(BANCO10[[#This Row],[SOLUÇÃO]]=DA$1,BANCO10[[#This Row],[STATUS DA ETAPA]],"")</f>
        <v/>
      </c>
      <c r="DB95" s="42" t="str">
        <f>IF(BANCO10[[#This Row],[SOLUÇÃO]]=DB$1,BANCO10[[#This Row],[STATUS DA ETAPA]],"")</f>
        <v/>
      </c>
      <c r="DC95" s="42" t="str">
        <f>IF(BANCO10[[#This Row],[SOLUÇÃO]]=DC$1,BANCO10[[#This Row],[STATUS DA ETAPA]],"")</f>
        <v>CONCLUÍDO</v>
      </c>
      <c r="DD95" s="42" t="str">
        <f>IF(BANCO10[[#This Row],[SOLUÇÃO]]=DD$1,BANCO10[[#This Row],[STATUS DA ETAPA]],"")</f>
        <v/>
      </c>
      <c r="DE95" s="42" t="str">
        <f>IF(BANCO10[[#This Row],[SOLUÇÃO]]=DE$1,BANCO10[[#This Row],[STATUS DA ETAPA]],"")</f>
        <v/>
      </c>
      <c r="DF95" s="42" t="str">
        <f>IF(BANCO10[[#This Row],[SOLUÇÃO]]=DF$1,BANCO10[[#This Row],[STATUS DA ETAPA]],"")</f>
        <v/>
      </c>
      <c r="DG95" s="42" t="str">
        <f>IF(BANCO10[[#This Row],[SOLUÇÃO]]=DG$1,BANCO10[[#This Row],[STATUS DA ETAPA]],"")</f>
        <v/>
      </c>
      <c r="DH95" s="42" t="str">
        <f>IF(BANCO10[[#This Row],[SOLUÇÃO]]=DH$1,BANCO10[[#This Row],[STATUS DA ETAPA]],"")</f>
        <v/>
      </c>
      <c r="DI95" s="42" t="str">
        <f>IF(BANCO10[[#This Row],[SOLUÇÃO]]=DI$1,BANCO10[[#This Row],[STATUS DA ETAPA]],"")</f>
        <v/>
      </c>
      <c r="DJ95" s="42" t="str">
        <f>IF(BANCO10[[#This Row],[SOLUÇÃO]]=DJ$1,BANCO10[[#This Row],[STATUS DA ETAPA]],"")</f>
        <v/>
      </c>
      <c r="DK95" s="42" t="str">
        <f>IF(BANCO10[[#This Row],[SOLUÇÃO]]=DK$1,BANCO10[[#This Row],[STATUS DA ETAPA]],"")</f>
        <v/>
      </c>
      <c r="DL95" s="42" t="str">
        <f>IF(BANCO10[[#This Row],[SOLUÇÃO]]=DL$1,BANCO10[[#This Row],[STATUS DA ETAPA]],"")</f>
        <v/>
      </c>
      <c r="DM95" s="42" t="str">
        <f>IF(BANCO10[[#This Row],[SOLUÇÃO]]=DM$1,BANCO10[[#This Row],[STATUS DA ETAPA]],"")</f>
        <v/>
      </c>
      <c r="DN95" s="63" t="e">
        <f>VLOOKUP(CL97,'[1]SAP TEC'!AC:AD,2,0)</f>
        <v>#N/A</v>
      </c>
    </row>
    <row r="96" spans="1:118" s="65" customFormat="1" ht="12" x14ac:dyDescent="0.25">
      <c r="A96" s="38" t="s">
        <v>118</v>
      </c>
      <c r="B96" s="39" t="s">
        <v>119</v>
      </c>
      <c r="C96" s="40" t="str">
        <f>IFERROR(VLOOKUP(BANCO10[[#This Row],[EMPRESA]],[1]!DADOS[#Data],2,FALSE),"")</f>
        <v>17.830.557/0001-52</v>
      </c>
      <c r="D96" s="42" t="s">
        <v>412</v>
      </c>
      <c r="E96" s="42" t="str">
        <f>IFERROR(VLOOKUP(BANCO10[[#This Row],[EMPRESA]],[1]!DADOS[#Data],5,FALSE),"")</f>
        <v>EPP</v>
      </c>
      <c r="F96" s="40" t="str">
        <f>IFERROR(IF(VLOOKUP(BANCO10[[#This Row],[EMPRESA]],[1]!DADOS[#Data],6,0)="","",(VLOOKUP(BANCO10[[#This Row],[EMPRESA]],[1]!DADOS[#Data],6,0))),"")</f>
        <v>CAPITAL LESTE 1</v>
      </c>
      <c r="G96" s="40"/>
      <c r="H96" s="43" t="s">
        <v>121</v>
      </c>
      <c r="I96" s="43" t="s">
        <v>145</v>
      </c>
      <c r="J96" s="43" t="s">
        <v>146</v>
      </c>
      <c r="K96" s="42" t="s">
        <v>413</v>
      </c>
      <c r="L96" s="44" t="s">
        <v>123</v>
      </c>
      <c r="M96" s="44">
        <v>107</v>
      </c>
      <c r="N96" s="44">
        <v>103</v>
      </c>
      <c r="O96" s="42" t="s">
        <v>90</v>
      </c>
      <c r="P96" s="42">
        <v>4</v>
      </c>
      <c r="Q96" s="42" t="s">
        <v>173</v>
      </c>
      <c r="R96" s="45" t="s">
        <v>123</v>
      </c>
      <c r="S96" s="45"/>
      <c r="T96" s="45" t="s">
        <v>123</v>
      </c>
      <c r="U96" s="45"/>
      <c r="V96" s="45" t="s">
        <v>123</v>
      </c>
      <c r="W96" s="45"/>
      <c r="X96" s="45" t="s">
        <v>123</v>
      </c>
      <c r="Y96" s="45"/>
      <c r="Z96" s="46" t="s">
        <v>123</v>
      </c>
      <c r="AA96" s="47"/>
      <c r="AB96" s="46" t="s">
        <v>123</v>
      </c>
      <c r="AC96" s="48"/>
      <c r="AD96" s="46" t="s">
        <v>123</v>
      </c>
      <c r="AE96" s="48"/>
      <c r="AF96" s="45" t="s">
        <v>123</v>
      </c>
      <c r="AG96" s="45"/>
      <c r="AH96" s="45" t="s">
        <v>123</v>
      </c>
      <c r="AI96" s="45"/>
      <c r="AJ96" s="45" t="s">
        <v>123</v>
      </c>
      <c r="AK96" s="45"/>
      <c r="AL96" s="45" t="s">
        <v>123</v>
      </c>
      <c r="AM96" s="45"/>
      <c r="AN96" s="45" t="s">
        <v>123</v>
      </c>
      <c r="AO96" s="45"/>
      <c r="AP96" s="45" t="s">
        <v>123</v>
      </c>
      <c r="AQ96" s="45"/>
      <c r="AR96" s="45" t="s">
        <v>123</v>
      </c>
      <c r="AS96" s="45"/>
      <c r="AT96" s="49">
        <v>45274</v>
      </c>
      <c r="AU96" s="99">
        <v>45274</v>
      </c>
      <c r="AV96" s="51" t="s">
        <v>123</v>
      </c>
      <c r="AW96" s="51" t="s">
        <v>123</v>
      </c>
      <c r="AX96" s="73" t="s">
        <v>49</v>
      </c>
      <c r="AY96" s="52" t="s">
        <v>123</v>
      </c>
      <c r="AZ96" s="53">
        <v>0</v>
      </c>
      <c r="BA96" s="52" t="s">
        <v>123</v>
      </c>
      <c r="BB96" s="81" t="s">
        <v>123</v>
      </c>
      <c r="BC96" s="52" t="s">
        <v>123</v>
      </c>
      <c r="BD96" s="52" t="s">
        <v>123</v>
      </c>
      <c r="BE96" s="55" t="s">
        <v>123</v>
      </c>
      <c r="BF96" s="55" t="s">
        <v>123</v>
      </c>
      <c r="BG96" s="55" t="s">
        <v>123</v>
      </c>
      <c r="BH96" s="55" t="s">
        <v>123</v>
      </c>
      <c r="BI96" s="100" t="s">
        <v>123</v>
      </c>
      <c r="BJ96" s="48"/>
      <c r="BK96" s="58" t="s">
        <v>123</v>
      </c>
      <c r="BL96" s="59"/>
      <c r="BM96" s="58" t="s">
        <v>123</v>
      </c>
      <c r="BN96" s="59"/>
      <c r="BO96" s="74" t="s">
        <v>123</v>
      </c>
      <c r="BP96" s="75"/>
      <c r="BQ96" s="74" t="s">
        <v>123</v>
      </c>
      <c r="BR96" s="75"/>
      <c r="BS96" s="60" t="s">
        <v>127</v>
      </c>
      <c r="BT96" s="38" t="s">
        <v>128</v>
      </c>
      <c r="BU96" s="61"/>
      <c r="BV96" s="61"/>
      <c r="BW96" s="61"/>
      <c r="BX96" s="61"/>
      <c r="BY96" s="62"/>
      <c r="BZ96" s="61"/>
      <c r="CA96" s="61" t="s">
        <v>129</v>
      </c>
      <c r="CB96" s="61" t="s">
        <v>129</v>
      </c>
      <c r="CC96" s="61" t="s">
        <v>129</v>
      </c>
      <c r="CD96" s="61" t="s">
        <v>129</v>
      </c>
      <c r="CE96" s="61" t="s">
        <v>129</v>
      </c>
      <c r="CF96" s="61" t="s">
        <v>129</v>
      </c>
      <c r="CG96" s="61" t="s">
        <v>129</v>
      </c>
      <c r="CH96" s="63">
        <f>YEAR(BANCO10[[#This Row],[DATA INÍCIO]])</f>
        <v>2023</v>
      </c>
      <c r="CI96" s="63">
        <f>MONTH(BANCO10[[#This Row],[DATA INÍCIO]])</f>
        <v>12</v>
      </c>
      <c r="CJ96" s="64" t="str">
        <f t="shared" si="1"/>
        <v>BIOBELA MALHAS COMPRESSIVAS LTDA.17.830.557/0001-52</v>
      </c>
      <c r="CK96" s="63"/>
      <c r="CL96" s="42" t="s">
        <v>414</v>
      </c>
      <c r="CM96" s="42" t="str">
        <f>IF(BANCO10[[#This Row],[SOLUÇÃO]]=CM$1,BANCO10[[#This Row],[STATUS DA ETAPA]],"")</f>
        <v>CONCLUÍDO</v>
      </c>
      <c r="CN96" s="42" t="str">
        <f>IF(BANCO10[[#This Row],[SOLUÇÃO]]=CN$1,BANCO10[[#This Row],[STATUS DA ETAPA]],"")</f>
        <v/>
      </c>
      <c r="CO96" s="42" t="str">
        <f>IF(BANCO10[[#This Row],[SOLUÇÃO]]=CO$1,BANCO10[[#This Row],[STATUS DA ETAPA]],"")</f>
        <v/>
      </c>
      <c r="CP96" s="42" t="str">
        <f>IF(BANCO10[[#This Row],[SOLUÇÃO]]=CP$1,BANCO10[[#This Row],[STATUS DA ETAPA]],"")</f>
        <v/>
      </c>
      <c r="CQ96" s="42" t="str">
        <f>IF(BANCO10[[#This Row],[SOLUÇÃO]]=CQ$1,BANCO10[[#This Row],[STATUS DA ETAPA]],"")</f>
        <v/>
      </c>
      <c r="CR96" s="42" t="str">
        <f>IF(BANCO10[[#This Row],[SOLUÇÃO]]=CR$1,BANCO10[[#This Row],[STATUS DA ETAPA]],"")</f>
        <v/>
      </c>
      <c r="CS96" s="42" t="str">
        <f>IF(BANCO10[[#This Row],[SOLUÇÃO]]=CS$1,BANCO10[[#This Row],[STATUS DA ETAPA]],"")</f>
        <v/>
      </c>
      <c r="CT96" s="42" t="str">
        <f>IF(BANCO10[[#This Row],[SOLUÇÃO]]=CT$1,BANCO10[[#This Row],[STATUS DA ETAPA]],"")</f>
        <v/>
      </c>
      <c r="CU96" s="42" t="str">
        <f>IF(BANCO10[[#This Row],[SOLUÇÃO]]=CU$1,BANCO10[[#This Row],[STATUS DA ETAPA]],"")</f>
        <v/>
      </c>
      <c r="CV96" s="42" t="str">
        <f>IF(BANCO10[[#This Row],[SOLUÇÃO]]=CV$1,BANCO10[[#This Row],[STATUS DA ETAPA]],"")</f>
        <v/>
      </c>
      <c r="CW96" s="42" t="str">
        <f>IF(BANCO10[[#This Row],[SOLUÇÃO]]=CW$1,BANCO10[[#This Row],[STATUS DA ETAPA]],"")</f>
        <v/>
      </c>
      <c r="CX96" s="42" t="str">
        <f>IF(BANCO10[[#This Row],[SOLUÇÃO]]=CX$1,BANCO10[[#This Row],[STATUS DA ETAPA]],"")</f>
        <v/>
      </c>
      <c r="CY96" s="42" t="str">
        <f>IF(BANCO10[[#This Row],[SOLUÇÃO]]=CY$1,BANCO10[[#This Row],[STATUS DA ETAPA]],"")</f>
        <v/>
      </c>
      <c r="CZ96" s="42" t="str">
        <f>IF(BANCO10[[#This Row],[SOLUÇÃO]]=CZ$1,BANCO10[[#This Row],[STATUS DA ETAPA]],"")</f>
        <v/>
      </c>
      <c r="DA96" s="42" t="str">
        <f>IF(BANCO10[[#This Row],[SOLUÇÃO]]=DA$1,BANCO10[[#This Row],[STATUS DA ETAPA]],"")</f>
        <v/>
      </c>
      <c r="DB96" s="42" t="str">
        <f>IF(BANCO10[[#This Row],[SOLUÇÃO]]=DB$1,BANCO10[[#This Row],[STATUS DA ETAPA]],"")</f>
        <v/>
      </c>
      <c r="DC96" s="42" t="str">
        <f>IF(BANCO10[[#This Row],[SOLUÇÃO]]=DC$1,BANCO10[[#This Row],[STATUS DA ETAPA]],"")</f>
        <v/>
      </c>
      <c r="DD96" s="42" t="str">
        <f>IF(BANCO10[[#This Row],[SOLUÇÃO]]=DD$1,BANCO10[[#This Row],[STATUS DA ETAPA]],"")</f>
        <v/>
      </c>
      <c r="DE96" s="42" t="str">
        <f>IF(BANCO10[[#This Row],[SOLUÇÃO]]=DE$1,BANCO10[[#This Row],[STATUS DA ETAPA]],"")</f>
        <v/>
      </c>
      <c r="DF96" s="42" t="str">
        <f>IF(BANCO10[[#This Row],[SOLUÇÃO]]=DF$1,BANCO10[[#This Row],[STATUS DA ETAPA]],"")</f>
        <v/>
      </c>
      <c r="DG96" s="42" t="str">
        <f>IF(BANCO10[[#This Row],[SOLUÇÃO]]=DG$1,BANCO10[[#This Row],[STATUS DA ETAPA]],"")</f>
        <v/>
      </c>
      <c r="DH96" s="42" t="str">
        <f>IF(BANCO10[[#This Row],[SOLUÇÃO]]=DH$1,BANCO10[[#This Row],[STATUS DA ETAPA]],"")</f>
        <v/>
      </c>
      <c r="DI96" s="42" t="str">
        <f>IF(BANCO10[[#This Row],[SOLUÇÃO]]=DI$1,BANCO10[[#This Row],[STATUS DA ETAPA]],"")</f>
        <v/>
      </c>
      <c r="DJ96" s="42" t="str">
        <f>IF(BANCO10[[#This Row],[SOLUÇÃO]]=DJ$1,BANCO10[[#This Row],[STATUS DA ETAPA]],"")</f>
        <v/>
      </c>
      <c r="DK96" s="42" t="str">
        <f>IF(BANCO10[[#This Row],[SOLUÇÃO]]=DK$1,BANCO10[[#This Row],[STATUS DA ETAPA]],"")</f>
        <v/>
      </c>
      <c r="DL96" s="42" t="str">
        <f>IF(BANCO10[[#This Row],[SOLUÇÃO]]=DL$1,BANCO10[[#This Row],[STATUS DA ETAPA]],"")</f>
        <v/>
      </c>
      <c r="DM96" s="42" t="str">
        <f>IF(BANCO10[[#This Row],[SOLUÇÃO]]=DM$1,BANCO10[[#This Row],[STATUS DA ETAPA]],"")</f>
        <v/>
      </c>
      <c r="DN96" s="63" t="e">
        <f>VLOOKUP(CL98,'[1]SAP TEC'!AC:AD,2,0)</f>
        <v>#N/A</v>
      </c>
    </row>
    <row r="97" spans="1:118" s="65" customFormat="1" ht="12" x14ac:dyDescent="0.25">
      <c r="A97" s="38" t="s">
        <v>118</v>
      </c>
      <c r="B97" s="39" t="s">
        <v>119</v>
      </c>
      <c r="C97" s="40" t="str">
        <f>IFERROR(VLOOKUP(BANCO10[[#This Row],[EMPRESA]],[1]!DADOS[#Data],2,FALSE),"")</f>
        <v>40.450.792/0001-10</v>
      </c>
      <c r="D97" s="42" t="s">
        <v>415</v>
      </c>
      <c r="E97" s="42" t="str">
        <f>IFERROR(VLOOKUP(BANCO10[[#This Row],[EMPRESA]],[1]!DADOS[#Data],5,FALSE),"")</f>
        <v>ME</v>
      </c>
      <c r="F97" s="40" t="str">
        <f>IFERROR(IF(VLOOKUP(BANCO10[[#This Row],[EMPRESA]],[1]!DADOS[#Data],6,0)="","",(VLOOKUP(BANCO10[[#This Row],[EMPRESA]],[1]!DADOS[#Data],6,0))),"")</f>
        <v>CAPITAL LESTE 2</v>
      </c>
      <c r="G97" s="40"/>
      <c r="H97" s="43" t="s">
        <v>121</v>
      </c>
      <c r="I97" s="43" t="s">
        <v>145</v>
      </c>
      <c r="J97" s="43" t="s">
        <v>146</v>
      </c>
      <c r="K97" s="42" t="s">
        <v>416</v>
      </c>
      <c r="L97" s="44" t="s">
        <v>123</v>
      </c>
      <c r="M97" s="44">
        <v>107</v>
      </c>
      <c r="N97" s="44">
        <v>103</v>
      </c>
      <c r="O97" s="42" t="s">
        <v>90</v>
      </c>
      <c r="P97" s="42">
        <v>4</v>
      </c>
      <c r="Q97" s="42" t="s">
        <v>173</v>
      </c>
      <c r="R97" s="45" t="s">
        <v>123</v>
      </c>
      <c r="S97" s="45"/>
      <c r="T97" s="45" t="s">
        <v>123</v>
      </c>
      <c r="U97" s="45"/>
      <c r="V97" s="45" t="s">
        <v>123</v>
      </c>
      <c r="W97" s="45"/>
      <c r="X97" s="45" t="s">
        <v>123</v>
      </c>
      <c r="Y97" s="45"/>
      <c r="Z97" s="46" t="s">
        <v>123</v>
      </c>
      <c r="AA97" s="47"/>
      <c r="AB97" s="46" t="s">
        <v>123</v>
      </c>
      <c r="AC97" s="48"/>
      <c r="AD97" s="46" t="s">
        <v>123</v>
      </c>
      <c r="AE97" s="48"/>
      <c r="AF97" s="45" t="s">
        <v>123</v>
      </c>
      <c r="AG97" s="45"/>
      <c r="AH97" s="45" t="s">
        <v>123</v>
      </c>
      <c r="AI97" s="45"/>
      <c r="AJ97" s="45" t="s">
        <v>123</v>
      </c>
      <c r="AK97" s="45"/>
      <c r="AL97" s="45" t="s">
        <v>123</v>
      </c>
      <c r="AM97" s="45"/>
      <c r="AN97" s="45" t="s">
        <v>123</v>
      </c>
      <c r="AO97" s="45"/>
      <c r="AP97" s="45" t="s">
        <v>123</v>
      </c>
      <c r="AQ97" s="45"/>
      <c r="AR97" s="45" t="s">
        <v>123</v>
      </c>
      <c r="AS97" s="45"/>
      <c r="AT97" s="49">
        <v>45267</v>
      </c>
      <c r="AU97" s="50">
        <v>45267</v>
      </c>
      <c r="AV97" s="51" t="s">
        <v>123</v>
      </c>
      <c r="AW97" s="51" t="s">
        <v>123</v>
      </c>
      <c r="AX97" s="73" t="s">
        <v>49</v>
      </c>
      <c r="AY97" s="52" t="s">
        <v>123</v>
      </c>
      <c r="AZ97" s="53">
        <v>0</v>
      </c>
      <c r="BA97" s="52" t="s">
        <v>123</v>
      </c>
      <c r="BB97" s="81" t="s">
        <v>123</v>
      </c>
      <c r="BC97" s="52" t="s">
        <v>123</v>
      </c>
      <c r="BD97" s="52" t="s">
        <v>123</v>
      </c>
      <c r="BE97" s="55" t="s">
        <v>123</v>
      </c>
      <c r="BF97" s="55" t="s">
        <v>123</v>
      </c>
      <c r="BG97" s="55" t="s">
        <v>123</v>
      </c>
      <c r="BH97" s="55" t="s">
        <v>123</v>
      </c>
      <c r="BI97" s="100" t="s">
        <v>123</v>
      </c>
      <c r="BJ97" s="48"/>
      <c r="BK97" s="58" t="s">
        <v>123</v>
      </c>
      <c r="BL97" s="59"/>
      <c r="BM97" s="58" t="s">
        <v>123</v>
      </c>
      <c r="BN97" s="59"/>
      <c r="BO97" s="74" t="s">
        <v>123</v>
      </c>
      <c r="BP97" s="75"/>
      <c r="BQ97" s="74" t="s">
        <v>123</v>
      </c>
      <c r="BR97" s="75"/>
      <c r="BS97" s="60" t="s">
        <v>127</v>
      </c>
      <c r="BT97" s="38" t="s">
        <v>128</v>
      </c>
      <c r="BU97" s="61"/>
      <c r="BV97" s="61"/>
      <c r="BW97" s="61"/>
      <c r="BX97" s="61"/>
      <c r="BY97" s="62"/>
      <c r="BZ97" s="61"/>
      <c r="CA97" s="61" t="s">
        <v>129</v>
      </c>
      <c r="CB97" s="61" t="s">
        <v>129</v>
      </c>
      <c r="CC97" s="61" t="s">
        <v>129</v>
      </c>
      <c r="CD97" s="61" t="s">
        <v>129</v>
      </c>
      <c r="CE97" s="61" t="s">
        <v>129</v>
      </c>
      <c r="CF97" s="61" t="s">
        <v>129</v>
      </c>
      <c r="CG97" s="61" t="s">
        <v>129</v>
      </c>
      <c r="CH97" s="63">
        <f>YEAR(BANCO10[[#This Row],[DATA INÍCIO]])</f>
        <v>2023</v>
      </c>
      <c r="CI97" s="63">
        <f>MONTH(BANCO10[[#This Row],[DATA INÍCIO]])</f>
        <v>12</v>
      </c>
      <c r="CJ97" s="64" t="str">
        <f t="shared" si="1"/>
        <v>BLINDADOS CONFECCAO LTDA40.450.792/0001-10</v>
      </c>
      <c r="CK97" s="63"/>
      <c r="CL97" s="42" t="s">
        <v>417</v>
      </c>
      <c r="CM97" s="42" t="str">
        <f>IF(BANCO10[[#This Row],[SOLUÇÃO]]=CM$1,BANCO10[[#This Row],[STATUS DA ETAPA]],"")</f>
        <v>CONCLUÍDO</v>
      </c>
      <c r="CN97" s="42" t="str">
        <f>IF(BANCO10[[#This Row],[SOLUÇÃO]]=CN$1,BANCO10[[#This Row],[STATUS DA ETAPA]],"")</f>
        <v/>
      </c>
      <c r="CO97" s="42" t="str">
        <f>IF(BANCO10[[#This Row],[SOLUÇÃO]]=CO$1,BANCO10[[#This Row],[STATUS DA ETAPA]],"")</f>
        <v/>
      </c>
      <c r="CP97" s="42" t="str">
        <f>IF(BANCO10[[#This Row],[SOLUÇÃO]]=CP$1,BANCO10[[#This Row],[STATUS DA ETAPA]],"")</f>
        <v/>
      </c>
      <c r="CQ97" s="42" t="str">
        <f>IF(BANCO10[[#This Row],[SOLUÇÃO]]=CQ$1,BANCO10[[#This Row],[STATUS DA ETAPA]],"")</f>
        <v/>
      </c>
      <c r="CR97" s="42" t="str">
        <f>IF(BANCO10[[#This Row],[SOLUÇÃO]]=CR$1,BANCO10[[#This Row],[STATUS DA ETAPA]],"")</f>
        <v/>
      </c>
      <c r="CS97" s="42" t="str">
        <f>IF(BANCO10[[#This Row],[SOLUÇÃO]]=CS$1,BANCO10[[#This Row],[STATUS DA ETAPA]],"")</f>
        <v/>
      </c>
      <c r="CT97" s="42" t="str">
        <f>IF(BANCO10[[#This Row],[SOLUÇÃO]]=CT$1,BANCO10[[#This Row],[STATUS DA ETAPA]],"")</f>
        <v/>
      </c>
      <c r="CU97" s="42" t="str">
        <f>IF(BANCO10[[#This Row],[SOLUÇÃO]]=CU$1,BANCO10[[#This Row],[STATUS DA ETAPA]],"")</f>
        <v/>
      </c>
      <c r="CV97" s="42" t="str">
        <f>IF(BANCO10[[#This Row],[SOLUÇÃO]]=CV$1,BANCO10[[#This Row],[STATUS DA ETAPA]],"")</f>
        <v/>
      </c>
      <c r="CW97" s="42" t="str">
        <f>IF(BANCO10[[#This Row],[SOLUÇÃO]]=CW$1,BANCO10[[#This Row],[STATUS DA ETAPA]],"")</f>
        <v/>
      </c>
      <c r="CX97" s="42" t="str">
        <f>IF(BANCO10[[#This Row],[SOLUÇÃO]]=CX$1,BANCO10[[#This Row],[STATUS DA ETAPA]],"")</f>
        <v/>
      </c>
      <c r="CY97" s="42" t="str">
        <f>IF(BANCO10[[#This Row],[SOLUÇÃO]]=CY$1,BANCO10[[#This Row],[STATUS DA ETAPA]],"")</f>
        <v/>
      </c>
      <c r="CZ97" s="42" t="str">
        <f>IF(BANCO10[[#This Row],[SOLUÇÃO]]=CZ$1,BANCO10[[#This Row],[STATUS DA ETAPA]],"")</f>
        <v/>
      </c>
      <c r="DA97" s="42" t="str">
        <f>IF(BANCO10[[#This Row],[SOLUÇÃO]]=DA$1,BANCO10[[#This Row],[STATUS DA ETAPA]],"")</f>
        <v/>
      </c>
      <c r="DB97" s="42" t="str">
        <f>IF(BANCO10[[#This Row],[SOLUÇÃO]]=DB$1,BANCO10[[#This Row],[STATUS DA ETAPA]],"")</f>
        <v/>
      </c>
      <c r="DC97" s="42" t="str">
        <f>IF(BANCO10[[#This Row],[SOLUÇÃO]]=DC$1,BANCO10[[#This Row],[STATUS DA ETAPA]],"")</f>
        <v/>
      </c>
      <c r="DD97" s="42" t="str">
        <f>IF(BANCO10[[#This Row],[SOLUÇÃO]]=DD$1,BANCO10[[#This Row],[STATUS DA ETAPA]],"")</f>
        <v/>
      </c>
      <c r="DE97" s="42" t="str">
        <f>IF(BANCO10[[#This Row],[SOLUÇÃO]]=DE$1,BANCO10[[#This Row],[STATUS DA ETAPA]],"")</f>
        <v/>
      </c>
      <c r="DF97" s="42" t="str">
        <f>IF(BANCO10[[#This Row],[SOLUÇÃO]]=DF$1,BANCO10[[#This Row],[STATUS DA ETAPA]],"")</f>
        <v/>
      </c>
      <c r="DG97" s="42" t="str">
        <f>IF(BANCO10[[#This Row],[SOLUÇÃO]]=DG$1,BANCO10[[#This Row],[STATUS DA ETAPA]],"")</f>
        <v/>
      </c>
      <c r="DH97" s="42" t="str">
        <f>IF(BANCO10[[#This Row],[SOLUÇÃO]]=DH$1,BANCO10[[#This Row],[STATUS DA ETAPA]],"")</f>
        <v/>
      </c>
      <c r="DI97" s="42" t="str">
        <f>IF(BANCO10[[#This Row],[SOLUÇÃO]]=DI$1,BANCO10[[#This Row],[STATUS DA ETAPA]],"")</f>
        <v/>
      </c>
      <c r="DJ97" s="42" t="str">
        <f>IF(BANCO10[[#This Row],[SOLUÇÃO]]=DJ$1,BANCO10[[#This Row],[STATUS DA ETAPA]],"")</f>
        <v/>
      </c>
      <c r="DK97" s="42" t="str">
        <f>IF(BANCO10[[#This Row],[SOLUÇÃO]]=DK$1,BANCO10[[#This Row],[STATUS DA ETAPA]],"")</f>
        <v/>
      </c>
      <c r="DL97" s="42" t="str">
        <f>IF(BANCO10[[#This Row],[SOLUÇÃO]]=DL$1,BANCO10[[#This Row],[STATUS DA ETAPA]],"")</f>
        <v/>
      </c>
      <c r="DM97" s="42" t="str">
        <f>IF(BANCO10[[#This Row],[SOLUÇÃO]]=DM$1,BANCO10[[#This Row],[STATUS DA ETAPA]],"")</f>
        <v/>
      </c>
      <c r="DN97" s="63" t="e">
        <f>VLOOKUP(CL99,'[1]SAP TEC'!AC:AD,2,0)</f>
        <v>#N/A</v>
      </c>
    </row>
    <row r="98" spans="1:118" s="65" customFormat="1" ht="12" x14ac:dyDescent="0.25">
      <c r="A98" s="38" t="s">
        <v>118</v>
      </c>
      <c r="B98" s="39" t="s">
        <v>131</v>
      </c>
      <c r="C98" s="40" t="str">
        <f>IFERROR(VLOOKUP(BANCO10[[#This Row],[EMPRESA]],[1]!DADOS[#Data],2,FALSE),"")</f>
        <v>71.977.722/0001-49</v>
      </c>
      <c r="D98" s="42" t="s">
        <v>418</v>
      </c>
      <c r="E98" s="42" t="str">
        <f>IFERROR(VLOOKUP(BANCO10[[#This Row],[EMPRESA]],[1]!DADOS[#Data],5,FALSE),"")</f>
        <v>ME</v>
      </c>
      <c r="F98" s="40" t="str">
        <f>IFERROR(IF(VLOOKUP(BANCO10[[#This Row],[EMPRESA]],[1]!DADOS[#Data],6,0)="","",(VLOOKUP(BANCO10[[#This Row],[EMPRESA]],[1]!DADOS[#Data],6,0))),"")</f>
        <v>CAPITAL LESTE 2</v>
      </c>
      <c r="G98" s="40"/>
      <c r="H98" s="43" t="s">
        <v>121</v>
      </c>
      <c r="I98" s="43" t="s">
        <v>122</v>
      </c>
      <c r="J98" s="43" t="s">
        <v>146</v>
      </c>
      <c r="K98" s="42" t="s">
        <v>419</v>
      </c>
      <c r="L98" s="44" t="s">
        <v>123</v>
      </c>
      <c r="M98" s="44" t="s">
        <v>137</v>
      </c>
      <c r="N98" s="44" t="s">
        <v>123</v>
      </c>
      <c r="O98" s="42" t="s">
        <v>90</v>
      </c>
      <c r="P98" s="44" t="s">
        <v>420</v>
      </c>
      <c r="Q98" s="40"/>
      <c r="R98" s="45" t="s">
        <v>123</v>
      </c>
      <c r="S98" s="45"/>
      <c r="T98" s="45" t="s">
        <v>123</v>
      </c>
      <c r="U98" s="45"/>
      <c r="V98" s="45" t="s">
        <v>123</v>
      </c>
      <c r="W98" s="45"/>
      <c r="X98" s="45" t="s">
        <v>123</v>
      </c>
      <c r="Y98" s="45"/>
      <c r="Z98" s="46" t="s">
        <v>123</v>
      </c>
      <c r="AA98" s="47"/>
      <c r="AB98" s="46" t="s">
        <v>123</v>
      </c>
      <c r="AC98" s="48"/>
      <c r="AD98" s="46" t="s">
        <v>123</v>
      </c>
      <c r="AE98" s="48"/>
      <c r="AF98" s="45" t="s">
        <v>123</v>
      </c>
      <c r="AG98" s="45"/>
      <c r="AH98" s="45" t="s">
        <v>126</v>
      </c>
      <c r="AI98" s="45"/>
      <c r="AJ98" s="45" t="s">
        <v>123</v>
      </c>
      <c r="AK98" s="45"/>
      <c r="AL98" s="45" t="s">
        <v>123</v>
      </c>
      <c r="AM98" s="45"/>
      <c r="AN98" s="45" t="s">
        <v>123</v>
      </c>
      <c r="AO98" s="45"/>
      <c r="AP98" s="45" t="s">
        <v>123</v>
      </c>
      <c r="AQ98" s="45"/>
      <c r="AR98" s="45" t="s">
        <v>123</v>
      </c>
      <c r="AS98" s="45"/>
      <c r="AT98" s="49">
        <v>45963</v>
      </c>
      <c r="AU98" s="50">
        <v>45963</v>
      </c>
      <c r="AV98" s="66" t="s">
        <v>123</v>
      </c>
      <c r="AW98" s="66" t="s">
        <v>123</v>
      </c>
      <c r="AX98" s="51" t="s">
        <v>49</v>
      </c>
      <c r="AY98" s="52" t="s">
        <v>123</v>
      </c>
      <c r="AZ98" s="53">
        <v>0</v>
      </c>
      <c r="BA98" s="52" t="s">
        <v>123</v>
      </c>
      <c r="BB98" s="81" t="s">
        <v>123</v>
      </c>
      <c r="BC98" s="52" t="s">
        <v>123</v>
      </c>
      <c r="BD98" s="52" t="s">
        <v>123</v>
      </c>
      <c r="BE98" s="55" t="s">
        <v>123</v>
      </c>
      <c r="BF98" s="55" t="s">
        <v>123</v>
      </c>
      <c r="BG98" s="55" t="s">
        <v>123</v>
      </c>
      <c r="BH98" s="55" t="s">
        <v>123</v>
      </c>
      <c r="BI98" s="100" t="s">
        <v>123</v>
      </c>
      <c r="BJ98" s="57"/>
      <c r="BK98" s="58" t="s">
        <v>123</v>
      </c>
      <c r="BL98" s="59"/>
      <c r="BM98" s="58" t="s">
        <v>123</v>
      </c>
      <c r="BN98" s="59"/>
      <c r="BO98" s="58" t="s">
        <v>123</v>
      </c>
      <c r="BP98" s="59"/>
      <c r="BQ98" s="58" t="s">
        <v>123</v>
      </c>
      <c r="BR98" s="59"/>
      <c r="BS98" s="115"/>
      <c r="BT98" s="38" t="s">
        <v>131</v>
      </c>
      <c r="BU98" s="61"/>
      <c r="BV98" s="61"/>
      <c r="BW98" s="61"/>
      <c r="BX98" s="61"/>
      <c r="BY98" s="62"/>
      <c r="BZ98" s="61"/>
      <c r="CA98" s="61"/>
      <c r="CB98" s="61"/>
      <c r="CC98" s="61"/>
      <c r="CD98" s="61"/>
      <c r="CE98" s="61"/>
      <c r="CF98" s="61"/>
      <c r="CG98" s="61" t="s">
        <v>421</v>
      </c>
      <c r="CH98" s="63">
        <f>YEAR(BANCO10[[#This Row],[DATA INÍCIO]])</f>
        <v>2025</v>
      </c>
      <c r="CI98" s="63">
        <f>MONTH(BANCO10[[#This Row],[DATA INÍCIO]])</f>
        <v>11</v>
      </c>
      <c r="CJ98" s="64" t="str">
        <f t="shared" si="1"/>
        <v>BLUMA INDUSTRIA E COMERCIO LTDA71.977.722/0001-49</v>
      </c>
      <c r="CK98" s="63"/>
      <c r="CL98" s="42" t="s">
        <v>419</v>
      </c>
      <c r="CM98" s="42" t="str">
        <f>IF(BANCO10[[#This Row],[SOLUÇÃO]]=CM$1,BANCO10[[#This Row],[STATUS DA ETAPA]],"")</f>
        <v>CANCELADO</v>
      </c>
      <c r="CN98" s="42" t="str">
        <f>IF(BANCO10[[#This Row],[SOLUÇÃO]]=CN$1,BANCO10[[#This Row],[STATUS DA ETAPA]],"")</f>
        <v/>
      </c>
      <c r="CO98" s="42" t="str">
        <f>IF(BANCO10[[#This Row],[SOLUÇÃO]]=CO$1,BANCO10[[#This Row],[STATUS DA ETAPA]],"")</f>
        <v/>
      </c>
      <c r="CP98" s="42" t="str">
        <f>IF(BANCO10[[#This Row],[SOLUÇÃO]]=CP$1,BANCO10[[#This Row],[STATUS DA ETAPA]],"")</f>
        <v/>
      </c>
      <c r="CQ98" s="42" t="str">
        <f>IF(BANCO10[[#This Row],[SOLUÇÃO]]=CQ$1,BANCO10[[#This Row],[STATUS DA ETAPA]],"")</f>
        <v/>
      </c>
      <c r="CR98" s="42" t="str">
        <f>IF(BANCO10[[#This Row],[SOLUÇÃO]]=CR$1,BANCO10[[#This Row],[STATUS DA ETAPA]],"")</f>
        <v/>
      </c>
      <c r="CS98" s="42" t="str">
        <f>IF(BANCO10[[#This Row],[SOLUÇÃO]]=CS$1,BANCO10[[#This Row],[STATUS DA ETAPA]],"")</f>
        <v/>
      </c>
      <c r="CT98" s="42" t="str">
        <f>IF(BANCO10[[#This Row],[SOLUÇÃO]]=CT$1,BANCO10[[#This Row],[STATUS DA ETAPA]],"")</f>
        <v/>
      </c>
      <c r="CU98" s="42" t="str">
        <f>IF(BANCO10[[#This Row],[SOLUÇÃO]]=CU$1,BANCO10[[#This Row],[STATUS DA ETAPA]],"")</f>
        <v/>
      </c>
      <c r="CV98" s="42" t="str">
        <f>IF(BANCO10[[#This Row],[SOLUÇÃO]]=CV$1,BANCO10[[#This Row],[STATUS DA ETAPA]],"")</f>
        <v/>
      </c>
      <c r="CW98" s="42" t="str">
        <f>IF(BANCO10[[#This Row],[SOLUÇÃO]]=CW$1,BANCO10[[#This Row],[STATUS DA ETAPA]],"")</f>
        <v/>
      </c>
      <c r="CX98" s="42" t="str">
        <f>IF(BANCO10[[#This Row],[SOLUÇÃO]]=CX$1,BANCO10[[#This Row],[STATUS DA ETAPA]],"")</f>
        <v/>
      </c>
      <c r="CY98" s="42" t="str">
        <f>IF(BANCO10[[#This Row],[SOLUÇÃO]]=CY$1,BANCO10[[#This Row],[STATUS DA ETAPA]],"")</f>
        <v/>
      </c>
      <c r="CZ98" s="42" t="str">
        <f>IF(BANCO10[[#This Row],[SOLUÇÃO]]=CZ$1,BANCO10[[#This Row],[STATUS DA ETAPA]],"")</f>
        <v/>
      </c>
      <c r="DA98" s="42" t="str">
        <f>IF(BANCO10[[#This Row],[SOLUÇÃO]]=DA$1,BANCO10[[#This Row],[STATUS DA ETAPA]],"")</f>
        <v/>
      </c>
      <c r="DB98" s="42" t="str">
        <f>IF(BANCO10[[#This Row],[SOLUÇÃO]]=DB$1,BANCO10[[#This Row],[STATUS DA ETAPA]],"")</f>
        <v/>
      </c>
      <c r="DC98" s="42" t="str">
        <f>IF(BANCO10[[#This Row],[SOLUÇÃO]]=DC$1,BANCO10[[#This Row],[STATUS DA ETAPA]],"")</f>
        <v/>
      </c>
      <c r="DD98" s="42" t="str">
        <f>IF(BANCO10[[#This Row],[SOLUÇÃO]]=DD$1,BANCO10[[#This Row],[STATUS DA ETAPA]],"")</f>
        <v/>
      </c>
      <c r="DE98" s="42" t="str">
        <f>IF(BANCO10[[#This Row],[SOLUÇÃO]]=DE$1,BANCO10[[#This Row],[STATUS DA ETAPA]],"")</f>
        <v/>
      </c>
      <c r="DF98" s="42" t="str">
        <f>IF(BANCO10[[#This Row],[SOLUÇÃO]]=DF$1,BANCO10[[#This Row],[STATUS DA ETAPA]],"")</f>
        <v/>
      </c>
      <c r="DG98" s="42" t="str">
        <f>IF(BANCO10[[#This Row],[SOLUÇÃO]]=DG$1,BANCO10[[#This Row],[STATUS DA ETAPA]],"")</f>
        <v/>
      </c>
      <c r="DH98" s="42" t="str">
        <f>IF(BANCO10[[#This Row],[SOLUÇÃO]]=DH$1,BANCO10[[#This Row],[STATUS DA ETAPA]],"")</f>
        <v/>
      </c>
      <c r="DI98" s="42" t="str">
        <f>IF(BANCO10[[#This Row],[SOLUÇÃO]]=DI$1,BANCO10[[#This Row],[STATUS DA ETAPA]],"")</f>
        <v/>
      </c>
      <c r="DJ98" s="42" t="str">
        <f>IF(BANCO10[[#This Row],[SOLUÇÃO]]=DJ$1,BANCO10[[#This Row],[STATUS DA ETAPA]],"")</f>
        <v/>
      </c>
      <c r="DK98" s="42" t="str">
        <f>IF(BANCO10[[#This Row],[SOLUÇÃO]]=DK$1,BANCO10[[#This Row],[STATUS DA ETAPA]],"")</f>
        <v/>
      </c>
      <c r="DL98" s="42" t="str">
        <f>IF(BANCO10[[#This Row],[SOLUÇÃO]]=DL$1,BANCO10[[#This Row],[STATUS DA ETAPA]],"")</f>
        <v/>
      </c>
      <c r="DM98" s="42" t="str">
        <f>IF(BANCO10[[#This Row],[SOLUÇÃO]]=DM$1,BANCO10[[#This Row],[STATUS DA ETAPA]],"")</f>
        <v/>
      </c>
      <c r="DN98" s="63" t="e">
        <f>VLOOKUP(CL100,'[1]SAP TEC'!AC:AD,2,0)</f>
        <v>#N/A</v>
      </c>
    </row>
    <row r="99" spans="1:118" s="65" customFormat="1" ht="12" x14ac:dyDescent="0.25">
      <c r="A99" s="38" t="s">
        <v>118</v>
      </c>
      <c r="B99" s="39" t="s">
        <v>119</v>
      </c>
      <c r="C99" s="40" t="str">
        <f>IFERROR(VLOOKUP(BANCO10[[#This Row],[EMPRESA]],[1]!DADOS[#Data],2,FALSE),"")</f>
        <v>71.977.722/0001-49</v>
      </c>
      <c r="D99" s="42" t="s">
        <v>418</v>
      </c>
      <c r="E99" s="42" t="str">
        <f>IFERROR(VLOOKUP(BANCO10[[#This Row],[EMPRESA]],[1]!DADOS[#Data],5,FALSE),"")</f>
        <v>ME</v>
      </c>
      <c r="F99" s="40" t="str">
        <f>IFERROR(IF(VLOOKUP(BANCO10[[#This Row],[EMPRESA]],[1]!DADOS[#Data],6,0)="","",(VLOOKUP(BANCO10[[#This Row],[EMPRESA]],[1]!DADOS[#Data],6,0))),"")</f>
        <v>CAPITAL LESTE 2</v>
      </c>
      <c r="G99" s="40"/>
      <c r="H99" s="43" t="s">
        <v>121</v>
      </c>
      <c r="I99" s="43" t="s">
        <v>145</v>
      </c>
      <c r="J99" s="43" t="s">
        <v>146</v>
      </c>
      <c r="K99" s="42" t="s">
        <v>422</v>
      </c>
      <c r="L99" s="44" t="s">
        <v>123</v>
      </c>
      <c r="M99" s="44">
        <v>103</v>
      </c>
      <c r="N99" s="44" t="s">
        <v>123</v>
      </c>
      <c r="O99" s="42" t="s">
        <v>90</v>
      </c>
      <c r="P99" s="42">
        <v>4</v>
      </c>
      <c r="Q99" s="42" t="s">
        <v>173</v>
      </c>
      <c r="R99" s="45" t="s">
        <v>123</v>
      </c>
      <c r="S99" s="45"/>
      <c r="T99" s="45" t="s">
        <v>123</v>
      </c>
      <c r="U99" s="45"/>
      <c r="V99" s="45" t="s">
        <v>123</v>
      </c>
      <c r="W99" s="45"/>
      <c r="X99" s="45" t="s">
        <v>123</v>
      </c>
      <c r="Y99" s="45"/>
      <c r="Z99" s="46" t="s">
        <v>123</v>
      </c>
      <c r="AA99" s="47"/>
      <c r="AB99" s="46" t="s">
        <v>123</v>
      </c>
      <c r="AC99" s="48"/>
      <c r="AD99" s="46" t="s">
        <v>123</v>
      </c>
      <c r="AE99" s="48"/>
      <c r="AF99" s="45" t="s">
        <v>27</v>
      </c>
      <c r="AG99" s="45">
        <v>44985</v>
      </c>
      <c r="AH99" s="45" t="s">
        <v>126</v>
      </c>
      <c r="AI99" s="45"/>
      <c r="AJ99" s="45" t="s">
        <v>123</v>
      </c>
      <c r="AK99" s="45"/>
      <c r="AL99" s="45" t="s">
        <v>123</v>
      </c>
      <c r="AM99" s="45"/>
      <c r="AN99" s="45" t="s">
        <v>123</v>
      </c>
      <c r="AO99" s="45"/>
      <c r="AP99" s="45" t="s">
        <v>123</v>
      </c>
      <c r="AQ99" s="45"/>
      <c r="AR99" s="45" t="s">
        <v>123</v>
      </c>
      <c r="AS99" s="45"/>
      <c r="AT99" s="49">
        <v>44984</v>
      </c>
      <c r="AU99" s="50">
        <v>44984</v>
      </c>
      <c r="AV99" s="51" t="s">
        <v>123</v>
      </c>
      <c r="AW99" s="51" t="s">
        <v>123</v>
      </c>
      <c r="AX99" s="73" t="s">
        <v>49</v>
      </c>
      <c r="AY99" s="52" t="s">
        <v>123</v>
      </c>
      <c r="AZ99" s="53">
        <v>0</v>
      </c>
      <c r="BA99" s="52" t="s">
        <v>123</v>
      </c>
      <c r="BB99" s="81" t="s">
        <v>123</v>
      </c>
      <c r="BC99" s="52" t="s">
        <v>123</v>
      </c>
      <c r="BD99" s="52" t="s">
        <v>123</v>
      </c>
      <c r="BE99" s="55" t="s">
        <v>123</v>
      </c>
      <c r="BF99" s="55" t="s">
        <v>123</v>
      </c>
      <c r="BG99" s="55" t="s">
        <v>123</v>
      </c>
      <c r="BH99" s="55" t="s">
        <v>123</v>
      </c>
      <c r="BI99" s="100" t="s">
        <v>123</v>
      </c>
      <c r="BJ99" s="48"/>
      <c r="BK99" s="58" t="s">
        <v>123</v>
      </c>
      <c r="BL99" s="59"/>
      <c r="BM99" s="58" t="s">
        <v>123</v>
      </c>
      <c r="BN99" s="59"/>
      <c r="BO99" s="74" t="s">
        <v>123</v>
      </c>
      <c r="BP99" s="75"/>
      <c r="BQ99" s="74" t="s">
        <v>123</v>
      </c>
      <c r="BR99" s="75"/>
      <c r="BS99" s="60" t="s">
        <v>423</v>
      </c>
      <c r="BT99" s="38"/>
      <c r="BU99" s="61" t="s">
        <v>170</v>
      </c>
      <c r="BV99" s="61" t="s">
        <v>170</v>
      </c>
      <c r="BW99" s="61" t="s">
        <v>171</v>
      </c>
      <c r="BX99" s="61" t="s">
        <v>129</v>
      </c>
      <c r="BY99" s="62" t="s">
        <v>274</v>
      </c>
      <c r="BZ99" s="61"/>
      <c r="CA99" s="61" t="s">
        <v>129</v>
      </c>
      <c r="CB99" s="61" t="s">
        <v>129</v>
      </c>
      <c r="CC99" s="61" t="s">
        <v>129</v>
      </c>
      <c r="CD99" s="61" t="s">
        <v>129</v>
      </c>
      <c r="CE99" s="61" t="s">
        <v>129</v>
      </c>
      <c r="CF99" s="61" t="s">
        <v>129</v>
      </c>
      <c r="CG99" s="61" t="s">
        <v>129</v>
      </c>
      <c r="CH99" s="63">
        <f>YEAR(BANCO10[[#This Row],[DATA INÍCIO]])</f>
        <v>2023</v>
      </c>
      <c r="CI99" s="63">
        <f>MONTH(BANCO10[[#This Row],[DATA INÍCIO]])</f>
        <v>2</v>
      </c>
      <c r="CJ99" s="64" t="str">
        <f t="shared" si="1"/>
        <v>BLUMA INDUSTRIA E COMERCIO LTDA71.977.722/0001-49</v>
      </c>
      <c r="CK99" s="63"/>
      <c r="CL99" s="42" t="s">
        <v>422</v>
      </c>
      <c r="CM99" s="42" t="str">
        <f>IF(BANCO10[[#This Row],[SOLUÇÃO]]=CM$1,BANCO10[[#This Row],[STATUS DA ETAPA]],"")</f>
        <v>CONCLUÍDO</v>
      </c>
      <c r="CN99" s="42" t="str">
        <f>IF(BANCO10[[#This Row],[SOLUÇÃO]]=CN$1,BANCO10[[#This Row],[STATUS DA ETAPA]],"")</f>
        <v/>
      </c>
      <c r="CO99" s="42" t="str">
        <f>IF(BANCO10[[#This Row],[SOLUÇÃO]]=CO$1,BANCO10[[#This Row],[STATUS DA ETAPA]],"")</f>
        <v/>
      </c>
      <c r="CP99" s="42" t="str">
        <f>IF(BANCO10[[#This Row],[SOLUÇÃO]]=CP$1,BANCO10[[#This Row],[STATUS DA ETAPA]],"")</f>
        <v/>
      </c>
      <c r="CQ99" s="42" t="str">
        <f>IF(BANCO10[[#This Row],[SOLUÇÃO]]=CQ$1,BANCO10[[#This Row],[STATUS DA ETAPA]],"")</f>
        <v/>
      </c>
      <c r="CR99" s="42" t="str">
        <f>IF(BANCO10[[#This Row],[SOLUÇÃO]]=CR$1,BANCO10[[#This Row],[STATUS DA ETAPA]],"")</f>
        <v/>
      </c>
      <c r="CS99" s="42" t="str">
        <f>IF(BANCO10[[#This Row],[SOLUÇÃO]]=CS$1,BANCO10[[#This Row],[STATUS DA ETAPA]],"")</f>
        <v/>
      </c>
      <c r="CT99" s="42" t="str">
        <f>IF(BANCO10[[#This Row],[SOLUÇÃO]]=CT$1,BANCO10[[#This Row],[STATUS DA ETAPA]],"")</f>
        <v/>
      </c>
      <c r="CU99" s="42" t="str">
        <f>IF(BANCO10[[#This Row],[SOLUÇÃO]]=CU$1,BANCO10[[#This Row],[STATUS DA ETAPA]],"")</f>
        <v/>
      </c>
      <c r="CV99" s="42" t="str">
        <f>IF(BANCO10[[#This Row],[SOLUÇÃO]]=CV$1,BANCO10[[#This Row],[STATUS DA ETAPA]],"")</f>
        <v/>
      </c>
      <c r="CW99" s="42" t="str">
        <f>IF(BANCO10[[#This Row],[SOLUÇÃO]]=CW$1,BANCO10[[#This Row],[STATUS DA ETAPA]],"")</f>
        <v/>
      </c>
      <c r="CX99" s="42" t="str">
        <f>IF(BANCO10[[#This Row],[SOLUÇÃO]]=CX$1,BANCO10[[#This Row],[STATUS DA ETAPA]],"")</f>
        <v/>
      </c>
      <c r="CY99" s="42" t="str">
        <f>IF(BANCO10[[#This Row],[SOLUÇÃO]]=CY$1,BANCO10[[#This Row],[STATUS DA ETAPA]],"")</f>
        <v/>
      </c>
      <c r="CZ99" s="42" t="str">
        <f>IF(BANCO10[[#This Row],[SOLUÇÃO]]=CZ$1,BANCO10[[#This Row],[STATUS DA ETAPA]],"")</f>
        <v/>
      </c>
      <c r="DA99" s="42" t="str">
        <f>IF(BANCO10[[#This Row],[SOLUÇÃO]]=DA$1,BANCO10[[#This Row],[STATUS DA ETAPA]],"")</f>
        <v/>
      </c>
      <c r="DB99" s="42" t="str">
        <f>IF(BANCO10[[#This Row],[SOLUÇÃO]]=DB$1,BANCO10[[#This Row],[STATUS DA ETAPA]],"")</f>
        <v/>
      </c>
      <c r="DC99" s="42" t="str">
        <f>IF(BANCO10[[#This Row],[SOLUÇÃO]]=DC$1,BANCO10[[#This Row],[STATUS DA ETAPA]],"")</f>
        <v/>
      </c>
      <c r="DD99" s="42" t="str">
        <f>IF(BANCO10[[#This Row],[SOLUÇÃO]]=DD$1,BANCO10[[#This Row],[STATUS DA ETAPA]],"")</f>
        <v/>
      </c>
      <c r="DE99" s="42" t="str">
        <f>IF(BANCO10[[#This Row],[SOLUÇÃO]]=DE$1,BANCO10[[#This Row],[STATUS DA ETAPA]],"")</f>
        <v/>
      </c>
      <c r="DF99" s="42" t="str">
        <f>IF(BANCO10[[#This Row],[SOLUÇÃO]]=DF$1,BANCO10[[#This Row],[STATUS DA ETAPA]],"")</f>
        <v/>
      </c>
      <c r="DG99" s="42" t="str">
        <f>IF(BANCO10[[#This Row],[SOLUÇÃO]]=DG$1,BANCO10[[#This Row],[STATUS DA ETAPA]],"")</f>
        <v/>
      </c>
      <c r="DH99" s="42" t="str">
        <f>IF(BANCO10[[#This Row],[SOLUÇÃO]]=DH$1,BANCO10[[#This Row],[STATUS DA ETAPA]],"")</f>
        <v/>
      </c>
      <c r="DI99" s="42" t="str">
        <f>IF(BANCO10[[#This Row],[SOLUÇÃO]]=DI$1,BANCO10[[#This Row],[STATUS DA ETAPA]],"")</f>
        <v/>
      </c>
      <c r="DJ99" s="42" t="str">
        <f>IF(BANCO10[[#This Row],[SOLUÇÃO]]=DJ$1,BANCO10[[#This Row],[STATUS DA ETAPA]],"")</f>
        <v/>
      </c>
      <c r="DK99" s="42" t="str">
        <f>IF(BANCO10[[#This Row],[SOLUÇÃO]]=DK$1,BANCO10[[#This Row],[STATUS DA ETAPA]],"")</f>
        <v/>
      </c>
      <c r="DL99" s="42" t="str">
        <f>IF(BANCO10[[#This Row],[SOLUÇÃO]]=DL$1,BANCO10[[#This Row],[STATUS DA ETAPA]],"")</f>
        <v/>
      </c>
      <c r="DM99" s="42" t="str">
        <f>IF(BANCO10[[#This Row],[SOLUÇÃO]]=DM$1,BANCO10[[#This Row],[STATUS DA ETAPA]],"")</f>
        <v/>
      </c>
      <c r="DN99" s="63">
        <f>VLOOKUP(CL101,'[1]SAP TEC'!AC:AD,2,0)</f>
        <v>3824</v>
      </c>
    </row>
    <row r="100" spans="1:118" s="65" customFormat="1" ht="12" x14ac:dyDescent="0.25">
      <c r="A100" s="38" t="s">
        <v>118</v>
      </c>
      <c r="B100" s="39" t="s">
        <v>143</v>
      </c>
      <c r="C100" s="40" t="str">
        <f>IFERROR(VLOOKUP(BANCO10[[#This Row],[EMPRESA]],[1]!DADOS[#Data],2,FALSE),"")</f>
        <v>60.332.749/0001-68</v>
      </c>
      <c r="D100" s="42" t="s">
        <v>424</v>
      </c>
      <c r="E100" s="42" t="str">
        <f>IFERROR(VLOOKUP(BANCO10[[#This Row],[EMPRESA]],[1]!DADOS[#Data],5,FALSE),"")</f>
        <v>DEMAIS</v>
      </c>
      <c r="F100" s="40" t="str">
        <f>IFERROR(IF(VLOOKUP(BANCO10[[#This Row],[EMPRESA]],[1]!DADOS[#Data],6,0)="","",(VLOOKUP(BANCO10[[#This Row],[EMPRESA]],[1]!DADOS[#Data],6,0))),"")</f>
        <v>N/A</v>
      </c>
      <c r="G100" s="40"/>
      <c r="H100" s="43" t="s">
        <v>121</v>
      </c>
      <c r="I100" s="43" t="s">
        <v>145</v>
      </c>
      <c r="J100" s="43" t="s">
        <v>146</v>
      </c>
      <c r="K100" s="42" t="s">
        <v>425</v>
      </c>
      <c r="L100" s="44" t="s">
        <v>123</v>
      </c>
      <c r="M100" s="44">
        <v>103</v>
      </c>
      <c r="N100" s="44" t="s">
        <v>123</v>
      </c>
      <c r="O100" s="42" t="s">
        <v>90</v>
      </c>
      <c r="P100" s="42">
        <v>4</v>
      </c>
      <c r="Q100" s="42" t="s">
        <v>173</v>
      </c>
      <c r="R100" s="45" t="s">
        <v>123</v>
      </c>
      <c r="S100" s="45"/>
      <c r="T100" s="45" t="s">
        <v>123</v>
      </c>
      <c r="U100" s="45"/>
      <c r="V100" s="45" t="s">
        <v>123</v>
      </c>
      <c r="W100" s="45"/>
      <c r="X100" s="45" t="s">
        <v>123</v>
      </c>
      <c r="Y100" s="45"/>
      <c r="Z100" s="46" t="s">
        <v>123</v>
      </c>
      <c r="AA100" s="47"/>
      <c r="AB100" s="46" t="s">
        <v>123</v>
      </c>
      <c r="AC100" s="48"/>
      <c r="AD100" s="46" t="s">
        <v>123</v>
      </c>
      <c r="AE100" s="48"/>
      <c r="AF100" s="45" t="s">
        <v>27</v>
      </c>
      <c r="AG100" s="45">
        <v>45392</v>
      </c>
      <c r="AH100" s="45" t="s">
        <v>126</v>
      </c>
      <c r="AI100" s="45"/>
      <c r="AJ100" s="45" t="s">
        <v>123</v>
      </c>
      <c r="AK100" s="45"/>
      <c r="AL100" s="45" t="s">
        <v>123</v>
      </c>
      <c r="AM100" s="45"/>
      <c r="AN100" s="45" t="s">
        <v>123</v>
      </c>
      <c r="AO100" s="45"/>
      <c r="AP100" s="45" t="s">
        <v>123</v>
      </c>
      <c r="AQ100" s="45"/>
      <c r="AR100" s="45" t="s">
        <v>123</v>
      </c>
      <c r="AS100" s="45"/>
      <c r="AT100" s="49">
        <v>45392</v>
      </c>
      <c r="AU100" s="50">
        <v>45392</v>
      </c>
      <c r="AV100" s="51" t="s">
        <v>123</v>
      </c>
      <c r="AW100" s="51" t="s">
        <v>123</v>
      </c>
      <c r="AX100" s="73" t="s">
        <v>49</v>
      </c>
      <c r="AY100" s="52" t="s">
        <v>123</v>
      </c>
      <c r="AZ100" s="53">
        <v>0</v>
      </c>
      <c r="BA100" s="52" t="s">
        <v>123</v>
      </c>
      <c r="BB100" s="81" t="s">
        <v>123</v>
      </c>
      <c r="BC100" s="52" t="s">
        <v>123</v>
      </c>
      <c r="BD100" s="52" t="s">
        <v>123</v>
      </c>
      <c r="BE100" s="55" t="s">
        <v>123</v>
      </c>
      <c r="BF100" s="55" t="s">
        <v>123</v>
      </c>
      <c r="BG100" s="55" t="s">
        <v>123</v>
      </c>
      <c r="BH100" s="55" t="s">
        <v>123</v>
      </c>
      <c r="BI100" s="100" t="s">
        <v>123</v>
      </c>
      <c r="BJ100" s="48"/>
      <c r="BK100" s="74"/>
      <c r="BL100" s="59"/>
      <c r="BM100" s="74"/>
      <c r="BN100" s="59"/>
      <c r="BO100" s="74" t="s">
        <v>123</v>
      </c>
      <c r="BP100" s="59"/>
      <c r="BQ100" s="74" t="s">
        <v>123</v>
      </c>
      <c r="BR100" s="75"/>
      <c r="BS100" s="60"/>
      <c r="BT100" s="38"/>
      <c r="BU100" s="61" t="s">
        <v>129</v>
      </c>
      <c r="BV100" s="61" t="s">
        <v>129</v>
      </c>
      <c r="BW100" s="61" t="s">
        <v>129</v>
      </c>
      <c r="BX100" s="61" t="s">
        <v>129</v>
      </c>
      <c r="BY100" s="62" t="s">
        <v>129</v>
      </c>
      <c r="BZ100" s="61"/>
      <c r="CA100" s="61" t="s">
        <v>129</v>
      </c>
      <c r="CB100" s="61" t="s">
        <v>129</v>
      </c>
      <c r="CC100" s="61" t="s">
        <v>129</v>
      </c>
      <c r="CD100" s="61" t="s">
        <v>129</v>
      </c>
      <c r="CE100" s="61" t="s">
        <v>129</v>
      </c>
      <c r="CF100" s="61" t="s">
        <v>129</v>
      </c>
      <c r="CG100" s="61" t="s">
        <v>129</v>
      </c>
      <c r="CH100" s="63">
        <f>YEAR(BANCO10[[#This Row],[DATA INÍCIO]])</f>
        <v>2024</v>
      </c>
      <c r="CI100" s="63">
        <f>MONTH(BANCO10[[#This Row],[DATA INÍCIO]])</f>
        <v>4</v>
      </c>
      <c r="CJ100" s="64" t="str">
        <f t="shared" si="1"/>
        <v>BOARD LINEA INDUSTRIA, COMERCIO, IMPORTACAO E EXPORTACAO LTDA60.332.749/0001-68</v>
      </c>
      <c r="CK100" s="63"/>
      <c r="CL100" s="42" t="s">
        <v>425</v>
      </c>
      <c r="CM100" s="42" t="str">
        <f>IF(BANCO10[[#This Row],[SOLUÇÃO]]=CM$1,BANCO10[[#This Row],[STATUS DA ETAPA]],"")</f>
        <v>CONCLUÍDO</v>
      </c>
      <c r="CN100" s="42" t="str">
        <f>IF(BANCO10[[#This Row],[SOLUÇÃO]]=CN$1,BANCO10[[#This Row],[STATUS DA ETAPA]],"")</f>
        <v/>
      </c>
      <c r="CO100" s="42" t="str">
        <f>IF(BANCO10[[#This Row],[SOLUÇÃO]]=CO$1,BANCO10[[#This Row],[STATUS DA ETAPA]],"")</f>
        <v/>
      </c>
      <c r="CP100" s="42" t="str">
        <f>IF(BANCO10[[#This Row],[SOLUÇÃO]]=CP$1,BANCO10[[#This Row],[STATUS DA ETAPA]],"")</f>
        <v/>
      </c>
      <c r="CQ100" s="42" t="str">
        <f>IF(BANCO10[[#This Row],[SOLUÇÃO]]=CQ$1,BANCO10[[#This Row],[STATUS DA ETAPA]],"")</f>
        <v/>
      </c>
      <c r="CR100" s="42" t="str">
        <f>IF(BANCO10[[#This Row],[SOLUÇÃO]]=CR$1,BANCO10[[#This Row],[STATUS DA ETAPA]],"")</f>
        <v/>
      </c>
      <c r="CS100" s="42" t="str">
        <f>IF(BANCO10[[#This Row],[SOLUÇÃO]]=CS$1,BANCO10[[#This Row],[STATUS DA ETAPA]],"")</f>
        <v/>
      </c>
      <c r="CT100" s="42" t="str">
        <f>IF(BANCO10[[#This Row],[SOLUÇÃO]]=CT$1,BANCO10[[#This Row],[STATUS DA ETAPA]],"")</f>
        <v/>
      </c>
      <c r="CU100" s="42" t="str">
        <f>IF(BANCO10[[#This Row],[SOLUÇÃO]]=CU$1,BANCO10[[#This Row],[STATUS DA ETAPA]],"")</f>
        <v/>
      </c>
      <c r="CV100" s="42" t="str">
        <f>IF(BANCO10[[#This Row],[SOLUÇÃO]]=CV$1,BANCO10[[#This Row],[STATUS DA ETAPA]],"")</f>
        <v/>
      </c>
      <c r="CW100" s="42" t="str">
        <f>IF(BANCO10[[#This Row],[SOLUÇÃO]]=CW$1,BANCO10[[#This Row],[STATUS DA ETAPA]],"")</f>
        <v/>
      </c>
      <c r="CX100" s="42" t="str">
        <f>IF(BANCO10[[#This Row],[SOLUÇÃO]]=CX$1,BANCO10[[#This Row],[STATUS DA ETAPA]],"")</f>
        <v/>
      </c>
      <c r="CY100" s="42" t="str">
        <f>IF(BANCO10[[#This Row],[SOLUÇÃO]]=CY$1,BANCO10[[#This Row],[STATUS DA ETAPA]],"")</f>
        <v/>
      </c>
      <c r="CZ100" s="42" t="str">
        <f>IF(BANCO10[[#This Row],[SOLUÇÃO]]=CZ$1,BANCO10[[#This Row],[STATUS DA ETAPA]],"")</f>
        <v/>
      </c>
      <c r="DA100" s="42" t="str">
        <f>IF(BANCO10[[#This Row],[SOLUÇÃO]]=DA$1,BANCO10[[#This Row],[STATUS DA ETAPA]],"")</f>
        <v/>
      </c>
      <c r="DB100" s="42" t="str">
        <f>IF(BANCO10[[#This Row],[SOLUÇÃO]]=DB$1,BANCO10[[#This Row],[STATUS DA ETAPA]],"")</f>
        <v/>
      </c>
      <c r="DC100" s="42" t="str">
        <f>IF(BANCO10[[#This Row],[SOLUÇÃO]]=DC$1,BANCO10[[#This Row],[STATUS DA ETAPA]],"")</f>
        <v/>
      </c>
      <c r="DD100" s="42" t="str">
        <f>IF(BANCO10[[#This Row],[SOLUÇÃO]]=DD$1,BANCO10[[#This Row],[STATUS DA ETAPA]],"")</f>
        <v/>
      </c>
      <c r="DE100" s="42" t="str">
        <f>IF(BANCO10[[#This Row],[SOLUÇÃO]]=DE$1,BANCO10[[#This Row],[STATUS DA ETAPA]],"")</f>
        <v/>
      </c>
      <c r="DF100" s="42" t="str">
        <f>IF(BANCO10[[#This Row],[SOLUÇÃO]]=DF$1,BANCO10[[#This Row],[STATUS DA ETAPA]],"")</f>
        <v/>
      </c>
      <c r="DG100" s="42" t="str">
        <f>IF(BANCO10[[#This Row],[SOLUÇÃO]]=DG$1,BANCO10[[#This Row],[STATUS DA ETAPA]],"")</f>
        <v/>
      </c>
      <c r="DH100" s="42" t="str">
        <f>IF(BANCO10[[#This Row],[SOLUÇÃO]]=DH$1,BANCO10[[#This Row],[STATUS DA ETAPA]],"")</f>
        <v/>
      </c>
      <c r="DI100" s="42" t="str">
        <f>IF(BANCO10[[#This Row],[SOLUÇÃO]]=DI$1,BANCO10[[#This Row],[STATUS DA ETAPA]],"")</f>
        <v/>
      </c>
      <c r="DJ100" s="42" t="str">
        <f>IF(BANCO10[[#This Row],[SOLUÇÃO]]=DJ$1,BANCO10[[#This Row],[STATUS DA ETAPA]],"")</f>
        <v/>
      </c>
      <c r="DK100" s="42" t="str">
        <f>IF(BANCO10[[#This Row],[SOLUÇÃO]]=DK$1,BANCO10[[#This Row],[STATUS DA ETAPA]],"")</f>
        <v/>
      </c>
      <c r="DL100" s="42" t="str">
        <f>IF(BANCO10[[#This Row],[SOLUÇÃO]]=DL$1,BANCO10[[#This Row],[STATUS DA ETAPA]],"")</f>
        <v/>
      </c>
      <c r="DM100" s="42" t="str">
        <f>IF(BANCO10[[#This Row],[SOLUÇÃO]]=DM$1,BANCO10[[#This Row],[STATUS DA ETAPA]],"")</f>
        <v/>
      </c>
      <c r="DN100" s="63" t="e">
        <f>VLOOKUP(CL102,'[1]SAP TEC'!AC:AD,2,0)</f>
        <v>#N/A</v>
      </c>
    </row>
    <row r="101" spans="1:118" s="117" customFormat="1" ht="12" x14ac:dyDescent="0.25">
      <c r="A101" s="38" t="s">
        <v>118</v>
      </c>
      <c r="B101" s="39" t="s">
        <v>383</v>
      </c>
      <c r="C101" s="40" t="str">
        <f>IFERROR(VLOOKUP(BANCO10[[#This Row],[EMPRESA]],[1]!DADOS[#Data],2,FALSE),"")</f>
        <v>60.332.749/0001-68</v>
      </c>
      <c r="D101" s="42" t="s">
        <v>424</v>
      </c>
      <c r="E101" s="42" t="str">
        <f>IFERROR(VLOOKUP(BANCO10[[#This Row],[EMPRESA]],[1]!DADOS[#Data],5,FALSE),"")</f>
        <v>DEMAIS</v>
      </c>
      <c r="F101" s="40" t="str">
        <f>IFERROR(IF(VLOOKUP(BANCO10[[#This Row],[EMPRESA]],[1]!DADOS[#Data],6,0)="","",(VLOOKUP(BANCO10[[#This Row],[EMPRESA]],[1]!DADOS[#Data],6,0))),"")</f>
        <v>N/A</v>
      </c>
      <c r="G101" s="40" t="str">
        <f>IFERROR(IF(VLOOKUP(BANCO10[[#This Row],[EMPRESA]],[1]!DADOS[#Data],4)="","",(VLOOKUP($D101,[1]!DADOS[#Data],4,0))),"")</f>
        <v/>
      </c>
      <c r="H101" s="43" t="s">
        <v>7</v>
      </c>
      <c r="I101" s="43" t="s">
        <v>145</v>
      </c>
      <c r="J101" s="43" t="s">
        <v>123</v>
      </c>
      <c r="K101" s="42" t="s">
        <v>426</v>
      </c>
      <c r="L101" s="44" t="s">
        <v>427</v>
      </c>
      <c r="M101" s="44">
        <v>103</v>
      </c>
      <c r="N101" s="44" t="s">
        <v>123</v>
      </c>
      <c r="O101" s="42" t="s">
        <v>110</v>
      </c>
      <c r="P101" s="42">
        <v>98</v>
      </c>
      <c r="Q101" s="42" t="s">
        <v>173</v>
      </c>
      <c r="R101" s="45" t="s">
        <v>123</v>
      </c>
      <c r="S101" s="45"/>
      <c r="T101" s="45" t="s">
        <v>123</v>
      </c>
      <c r="U101" s="45"/>
      <c r="V101" s="45" t="s">
        <v>123</v>
      </c>
      <c r="W101" s="45"/>
      <c r="X101" s="45" t="s">
        <v>123</v>
      </c>
      <c r="Y101" s="45"/>
      <c r="Z101" s="46" t="s">
        <v>123</v>
      </c>
      <c r="AA101" s="47"/>
      <c r="AB101" s="46" t="s">
        <v>123</v>
      </c>
      <c r="AC101" s="48"/>
      <c r="AD101" s="46" t="s">
        <v>123</v>
      </c>
      <c r="AE101" s="48"/>
      <c r="AF101" s="45" t="s">
        <v>27</v>
      </c>
      <c r="AG101" s="45">
        <v>45392</v>
      </c>
      <c r="AH101" s="45" t="s">
        <v>27</v>
      </c>
      <c r="AI101" s="45">
        <v>45392</v>
      </c>
      <c r="AJ101" s="45" t="s">
        <v>123</v>
      </c>
      <c r="AK101" s="45"/>
      <c r="AL101" s="45" t="s">
        <v>123</v>
      </c>
      <c r="AM101" s="45"/>
      <c r="AN101" s="45" t="s">
        <v>123</v>
      </c>
      <c r="AO101" s="45"/>
      <c r="AP101" s="45" t="s">
        <v>123</v>
      </c>
      <c r="AQ101" s="45"/>
      <c r="AR101" s="45" t="s">
        <v>123</v>
      </c>
      <c r="AS101" s="45"/>
      <c r="AT101" s="49">
        <v>45450</v>
      </c>
      <c r="AU101" s="50">
        <v>45503</v>
      </c>
      <c r="AV101" s="73" t="s">
        <v>27</v>
      </c>
      <c r="AW101" s="73" t="s">
        <v>27</v>
      </c>
      <c r="AX101" s="73" t="s">
        <v>49</v>
      </c>
      <c r="AY101" s="52" t="s">
        <v>126</v>
      </c>
      <c r="AZ101" s="53">
        <v>0</v>
      </c>
      <c r="BA101" s="52" t="s">
        <v>153</v>
      </c>
      <c r="BB101" s="81" t="s">
        <v>123</v>
      </c>
      <c r="BC101" s="52" t="s">
        <v>123</v>
      </c>
      <c r="BD101" s="52" t="s">
        <v>123</v>
      </c>
      <c r="BE101" s="55" t="s">
        <v>123</v>
      </c>
      <c r="BF101" s="55" t="s">
        <v>123</v>
      </c>
      <c r="BG101" s="55" t="s">
        <v>27</v>
      </c>
      <c r="BH101" s="55" t="s">
        <v>123</v>
      </c>
      <c r="BI101" s="46" t="s">
        <v>123</v>
      </c>
      <c r="BJ101" s="48"/>
      <c r="BK101" s="74"/>
      <c r="BL101" s="59"/>
      <c r="BM101" s="74"/>
      <c r="BN101" s="59"/>
      <c r="BO101" s="74" t="s">
        <v>27</v>
      </c>
      <c r="BP101" s="59">
        <v>45503</v>
      </c>
      <c r="BQ101" s="74" t="s">
        <v>123</v>
      </c>
      <c r="BR101" s="59"/>
      <c r="BS101" s="60"/>
      <c r="BT101" s="38"/>
      <c r="BU101" s="61" t="s">
        <v>129</v>
      </c>
      <c r="BV101" s="61" t="s">
        <v>129</v>
      </c>
      <c r="BW101" s="61" t="s">
        <v>129</v>
      </c>
      <c r="BX101" s="61" t="s">
        <v>129</v>
      </c>
      <c r="BY101" s="62" t="s">
        <v>129</v>
      </c>
      <c r="BZ101" s="61"/>
      <c r="CA101" s="61" t="s">
        <v>129</v>
      </c>
      <c r="CB101" s="61" t="s">
        <v>129</v>
      </c>
      <c r="CC101" s="61" t="s">
        <v>129</v>
      </c>
      <c r="CD101" s="61" t="s">
        <v>129</v>
      </c>
      <c r="CE101" s="61" t="s">
        <v>129</v>
      </c>
      <c r="CF101" s="61" t="s">
        <v>129</v>
      </c>
      <c r="CG101" s="61" t="s">
        <v>129</v>
      </c>
      <c r="CH101" s="63">
        <f>YEAR(BANCO10[[#This Row],[DATA INÍCIO]])</f>
        <v>2024</v>
      </c>
      <c r="CI101" s="63">
        <f>MONTH(BANCO10[[#This Row],[DATA INÍCIO]])</f>
        <v>6</v>
      </c>
      <c r="CJ101" s="64" t="str">
        <f t="shared" si="1"/>
        <v>BOARD LINEA INDUSTRIA, COMERCIO, IMPORTACAO E EXPORTACAO LTDA60.332.749/0001-68</v>
      </c>
      <c r="CK101" s="63"/>
      <c r="CL101" s="42" t="s">
        <v>426</v>
      </c>
      <c r="CM101" s="42" t="str">
        <f>IF(BANCO10[[#This Row],[SOLUÇÃO]]=CM$1,BANCO10[[#This Row],[STATUS DA ETAPA]],"")</f>
        <v/>
      </c>
      <c r="CN101" s="42" t="str">
        <f>IF(BANCO10[[#This Row],[SOLUÇÃO]]=CN$1,BANCO10[[#This Row],[STATUS DA ETAPA]],"")</f>
        <v/>
      </c>
      <c r="CO101" s="42" t="str">
        <f>IF(BANCO10[[#This Row],[SOLUÇÃO]]=CO$1,BANCO10[[#This Row],[STATUS DA ETAPA]],"")</f>
        <v/>
      </c>
      <c r="CP101" s="42" t="str">
        <f>IF(BANCO10[[#This Row],[SOLUÇÃO]]=CP$1,BANCO10[[#This Row],[STATUS DA ETAPA]],"")</f>
        <v/>
      </c>
      <c r="CQ101" s="42" t="str">
        <f>IF(BANCO10[[#This Row],[SOLUÇÃO]]=CQ$1,BANCO10[[#This Row],[STATUS DA ETAPA]],"")</f>
        <v/>
      </c>
      <c r="CR101" s="42" t="str">
        <f>IF(BANCO10[[#This Row],[SOLUÇÃO]]=CR$1,BANCO10[[#This Row],[STATUS DA ETAPA]],"")</f>
        <v/>
      </c>
      <c r="CS101" s="42" t="str">
        <f>IF(BANCO10[[#This Row],[SOLUÇÃO]]=CS$1,BANCO10[[#This Row],[STATUS DA ETAPA]],"")</f>
        <v/>
      </c>
      <c r="CT101" s="42" t="str">
        <f>IF(BANCO10[[#This Row],[SOLUÇÃO]]=CT$1,BANCO10[[#This Row],[STATUS DA ETAPA]],"")</f>
        <v/>
      </c>
      <c r="CU101" s="42" t="str">
        <f>IF(BANCO10[[#This Row],[SOLUÇÃO]]=CU$1,BANCO10[[#This Row],[STATUS DA ETAPA]],"")</f>
        <v/>
      </c>
      <c r="CV101" s="42" t="str">
        <f>IF(BANCO10[[#This Row],[SOLUÇÃO]]=CV$1,BANCO10[[#This Row],[STATUS DA ETAPA]],"")</f>
        <v/>
      </c>
      <c r="CW101" s="42" t="str">
        <f>IF(BANCO10[[#This Row],[SOLUÇÃO]]=CW$1,BANCO10[[#This Row],[STATUS DA ETAPA]],"")</f>
        <v/>
      </c>
      <c r="CX101" s="42" t="str">
        <f>IF(BANCO10[[#This Row],[SOLUÇÃO]]=CX$1,BANCO10[[#This Row],[STATUS DA ETAPA]],"")</f>
        <v/>
      </c>
      <c r="CY101" s="42" t="str">
        <f>IF(BANCO10[[#This Row],[SOLUÇÃO]]=CY$1,BANCO10[[#This Row],[STATUS DA ETAPA]],"")</f>
        <v/>
      </c>
      <c r="CZ101" s="42" t="str">
        <f>IF(BANCO10[[#This Row],[SOLUÇÃO]]=CZ$1,BANCO10[[#This Row],[STATUS DA ETAPA]],"")</f>
        <v/>
      </c>
      <c r="DA101" s="42" t="str">
        <f>IF(BANCO10[[#This Row],[SOLUÇÃO]]=DA$1,BANCO10[[#This Row],[STATUS DA ETAPA]],"")</f>
        <v/>
      </c>
      <c r="DB101" s="42" t="str">
        <f>IF(BANCO10[[#This Row],[SOLUÇÃO]]=DB$1,BANCO10[[#This Row],[STATUS DA ETAPA]],"")</f>
        <v/>
      </c>
      <c r="DC101" s="42" t="str">
        <f>IF(BANCO10[[#This Row],[SOLUÇÃO]]=DC$1,BANCO10[[#This Row],[STATUS DA ETAPA]],"")</f>
        <v/>
      </c>
      <c r="DD101" s="42" t="str">
        <f>IF(BANCO10[[#This Row],[SOLUÇÃO]]=DD$1,BANCO10[[#This Row],[STATUS DA ETAPA]],"")</f>
        <v/>
      </c>
      <c r="DE101" s="42" t="str">
        <f>IF(BANCO10[[#This Row],[SOLUÇÃO]]=DE$1,BANCO10[[#This Row],[STATUS DA ETAPA]],"")</f>
        <v/>
      </c>
      <c r="DF101" s="42" t="str">
        <f>IF(BANCO10[[#This Row],[SOLUÇÃO]]=DF$1,BANCO10[[#This Row],[STATUS DA ETAPA]],"")</f>
        <v/>
      </c>
      <c r="DG101" s="42" t="str">
        <f>IF(BANCO10[[#This Row],[SOLUÇÃO]]=DG$1,BANCO10[[#This Row],[STATUS DA ETAPA]],"")</f>
        <v>CONCLUÍDO</v>
      </c>
      <c r="DH101" s="42" t="str">
        <f>IF(BANCO10[[#This Row],[SOLUÇÃO]]=DH$1,BANCO10[[#This Row],[STATUS DA ETAPA]],"")</f>
        <v/>
      </c>
      <c r="DI101" s="42" t="str">
        <f>IF(BANCO10[[#This Row],[SOLUÇÃO]]=DI$1,BANCO10[[#This Row],[STATUS DA ETAPA]],"")</f>
        <v/>
      </c>
      <c r="DJ101" s="42" t="str">
        <f>IF(BANCO10[[#This Row],[SOLUÇÃO]]=DJ$1,BANCO10[[#This Row],[STATUS DA ETAPA]],"")</f>
        <v/>
      </c>
      <c r="DK101" s="42" t="str">
        <f>IF(BANCO10[[#This Row],[SOLUÇÃO]]=DK$1,BANCO10[[#This Row],[STATUS DA ETAPA]],"")</f>
        <v/>
      </c>
      <c r="DL101" s="42" t="str">
        <f>IF(BANCO10[[#This Row],[SOLUÇÃO]]=DL$1,BANCO10[[#This Row],[STATUS DA ETAPA]],"")</f>
        <v/>
      </c>
      <c r="DM101" s="42" t="str">
        <f>IF(BANCO10[[#This Row],[SOLUÇÃO]]=DM$1,BANCO10[[#This Row],[STATUS DA ETAPA]],"")</f>
        <v/>
      </c>
      <c r="DN101" s="116" t="e">
        <f>VLOOKUP(#REF!,'[1]SAP TEC'!AC:AD,2,0)</f>
        <v>#REF!</v>
      </c>
    </row>
    <row r="102" spans="1:118" s="65" customFormat="1" ht="12" x14ac:dyDescent="0.25">
      <c r="A102" s="38" t="s">
        <v>118</v>
      </c>
      <c r="B102" s="39" t="s">
        <v>131</v>
      </c>
      <c r="C102" s="40" t="str">
        <f>IFERROR(VLOOKUP(BANCO10[[#This Row],[EMPRESA]],[1]!DADOS[#Data],2,FALSE),"")</f>
        <v>60.332.749/0001-68</v>
      </c>
      <c r="D102" s="42" t="s">
        <v>424</v>
      </c>
      <c r="E102" s="42" t="str">
        <f>IFERROR(VLOOKUP(BANCO10[[#This Row],[EMPRESA]],[1]!DADOS[#Data],5,FALSE),"")</f>
        <v>DEMAIS</v>
      </c>
      <c r="F102" s="40" t="str">
        <f>IFERROR(IF(VLOOKUP(BANCO10[[#This Row],[EMPRESA]],[1]!DADOS[#Data],6,0)="","",(VLOOKUP(BANCO10[[#This Row],[EMPRESA]],[1]!DADOS[#Data],6,0))),"")</f>
        <v>N/A</v>
      </c>
      <c r="G102" s="40"/>
      <c r="H102" s="43" t="s">
        <v>121</v>
      </c>
      <c r="I102" s="43" t="s">
        <v>145</v>
      </c>
      <c r="J102" s="43" t="s">
        <v>146</v>
      </c>
      <c r="K102" s="44" t="s">
        <v>428</v>
      </c>
      <c r="L102" s="44" t="s">
        <v>123</v>
      </c>
      <c r="M102" s="44">
        <v>103</v>
      </c>
      <c r="N102" s="44" t="s">
        <v>123</v>
      </c>
      <c r="O102" s="42" t="s">
        <v>90</v>
      </c>
      <c r="P102" s="42">
        <v>4</v>
      </c>
      <c r="Q102" s="44" t="s">
        <v>173</v>
      </c>
      <c r="R102" s="45" t="s">
        <v>123</v>
      </c>
      <c r="S102" s="45"/>
      <c r="T102" s="45" t="s">
        <v>123</v>
      </c>
      <c r="U102" s="45"/>
      <c r="V102" s="45" t="s">
        <v>123</v>
      </c>
      <c r="W102" s="45"/>
      <c r="X102" s="45" t="s">
        <v>123</v>
      </c>
      <c r="Y102" s="45"/>
      <c r="Z102" s="46" t="s">
        <v>123</v>
      </c>
      <c r="AA102" s="47"/>
      <c r="AB102" s="46" t="s">
        <v>123</v>
      </c>
      <c r="AC102" s="48"/>
      <c r="AD102" s="46" t="s">
        <v>123</v>
      </c>
      <c r="AE102" s="48"/>
      <c r="AF102" s="45" t="s">
        <v>123</v>
      </c>
      <c r="AG102" s="45"/>
      <c r="AH102" s="45" t="s">
        <v>123</v>
      </c>
      <c r="AI102" s="45"/>
      <c r="AJ102" s="45" t="s">
        <v>123</v>
      </c>
      <c r="AK102" s="45"/>
      <c r="AL102" s="45" t="s">
        <v>123</v>
      </c>
      <c r="AM102" s="45"/>
      <c r="AN102" s="45" t="s">
        <v>123</v>
      </c>
      <c r="AO102" s="45"/>
      <c r="AP102" s="45" t="s">
        <v>123</v>
      </c>
      <c r="AQ102" s="45"/>
      <c r="AR102" s="45" t="s">
        <v>123</v>
      </c>
      <c r="AS102" s="45"/>
      <c r="AT102" s="49">
        <v>45491</v>
      </c>
      <c r="AU102" s="50">
        <v>45491</v>
      </c>
      <c r="AV102" s="66" t="s">
        <v>123</v>
      </c>
      <c r="AW102" s="66" t="s">
        <v>123</v>
      </c>
      <c r="AX102" s="51" t="s">
        <v>49</v>
      </c>
      <c r="AY102" s="52" t="s">
        <v>123</v>
      </c>
      <c r="AZ102" s="53">
        <v>0</v>
      </c>
      <c r="BA102" s="52" t="s">
        <v>123</v>
      </c>
      <c r="BB102" s="81" t="s">
        <v>123</v>
      </c>
      <c r="BC102" s="52" t="s">
        <v>123</v>
      </c>
      <c r="BD102" s="52" t="s">
        <v>123</v>
      </c>
      <c r="BE102" s="55" t="s">
        <v>123</v>
      </c>
      <c r="BF102" s="55" t="s">
        <v>123</v>
      </c>
      <c r="BG102" s="55" t="s">
        <v>123</v>
      </c>
      <c r="BH102" s="55" t="s">
        <v>123</v>
      </c>
      <c r="BI102" s="100" t="s">
        <v>123</v>
      </c>
      <c r="BJ102" s="48"/>
      <c r="BK102" s="74"/>
      <c r="BL102" s="75"/>
      <c r="BM102" s="74"/>
      <c r="BN102" s="75"/>
      <c r="BO102" s="74" t="s">
        <v>123</v>
      </c>
      <c r="BP102" s="75"/>
      <c r="BQ102" s="74" t="s">
        <v>123</v>
      </c>
      <c r="BR102" s="75"/>
      <c r="BS102" s="60" t="s">
        <v>429</v>
      </c>
      <c r="BT102" s="38" t="s">
        <v>131</v>
      </c>
      <c r="BU102" s="61"/>
      <c r="BV102" s="61"/>
      <c r="BW102" s="61"/>
      <c r="BX102" s="61"/>
      <c r="BY102" s="62"/>
      <c r="BZ102" s="61"/>
      <c r="CA102" s="61"/>
      <c r="CB102" s="61"/>
      <c r="CC102" s="61">
        <v>45390</v>
      </c>
      <c r="CD102" s="61"/>
      <c r="CE102" s="61" t="s">
        <v>129</v>
      </c>
      <c r="CF102" s="61"/>
      <c r="CG102" s="61" t="s">
        <v>430</v>
      </c>
      <c r="CH102" s="63">
        <f>YEAR(BANCO10[[#This Row],[DATA INÍCIO]])</f>
        <v>2024</v>
      </c>
      <c r="CI102" s="63">
        <f>MONTH(BANCO10[[#This Row],[DATA INÍCIO]])</f>
        <v>7</v>
      </c>
      <c r="CJ102" s="71" t="str">
        <f t="shared" si="1"/>
        <v>BOARD LINEA INDUSTRIA, COMERCIO, IMPORTACAO E EXPORTACAO LTDA60.332.749/0001-68</v>
      </c>
      <c r="CK102" s="63"/>
      <c r="CL102" s="44" t="s">
        <v>428</v>
      </c>
      <c r="CM102" s="42" t="str">
        <f>IF(BANCO10[[#This Row],[SOLUÇÃO]]=CM$1,BANCO10[[#This Row],[STATUS DA ETAPA]],"")</f>
        <v>CONCLUÍDO</v>
      </c>
      <c r="CN102" s="42" t="str">
        <f>IF(BANCO10[[#This Row],[SOLUÇÃO]]=CN$1,BANCO10[[#This Row],[STATUS DA ETAPA]],"")</f>
        <v/>
      </c>
      <c r="CO102" s="42" t="str">
        <f>IF(BANCO10[[#This Row],[SOLUÇÃO]]=CO$1,BANCO10[[#This Row],[STATUS DA ETAPA]],"")</f>
        <v/>
      </c>
      <c r="CP102" s="42" t="str">
        <f>IF(BANCO10[[#This Row],[SOLUÇÃO]]=CP$1,BANCO10[[#This Row],[STATUS DA ETAPA]],"")</f>
        <v/>
      </c>
      <c r="CQ102" s="42" t="str">
        <f>IF(BANCO10[[#This Row],[SOLUÇÃO]]=CQ$1,BANCO10[[#This Row],[STATUS DA ETAPA]],"")</f>
        <v/>
      </c>
      <c r="CR102" s="42" t="str">
        <f>IF(BANCO10[[#This Row],[SOLUÇÃO]]=CR$1,BANCO10[[#This Row],[STATUS DA ETAPA]],"")</f>
        <v/>
      </c>
      <c r="CS102" s="42" t="str">
        <f>IF(BANCO10[[#This Row],[SOLUÇÃO]]=CS$1,BANCO10[[#This Row],[STATUS DA ETAPA]],"")</f>
        <v/>
      </c>
      <c r="CT102" s="42" t="str">
        <f>IF(BANCO10[[#This Row],[SOLUÇÃO]]=CT$1,BANCO10[[#This Row],[STATUS DA ETAPA]],"")</f>
        <v/>
      </c>
      <c r="CU102" s="42" t="str">
        <f>IF(BANCO10[[#This Row],[SOLUÇÃO]]=CU$1,BANCO10[[#This Row],[STATUS DA ETAPA]],"")</f>
        <v/>
      </c>
      <c r="CV102" s="42" t="str">
        <f>IF(BANCO10[[#This Row],[SOLUÇÃO]]=CV$1,BANCO10[[#This Row],[STATUS DA ETAPA]],"")</f>
        <v/>
      </c>
      <c r="CW102" s="42" t="str">
        <f>IF(BANCO10[[#This Row],[SOLUÇÃO]]=CW$1,BANCO10[[#This Row],[STATUS DA ETAPA]],"")</f>
        <v/>
      </c>
      <c r="CX102" s="42" t="str">
        <f>IF(BANCO10[[#This Row],[SOLUÇÃO]]=CX$1,BANCO10[[#This Row],[STATUS DA ETAPA]],"")</f>
        <v/>
      </c>
      <c r="CY102" s="42" t="str">
        <f>IF(BANCO10[[#This Row],[SOLUÇÃO]]=CY$1,BANCO10[[#This Row],[STATUS DA ETAPA]],"")</f>
        <v/>
      </c>
      <c r="CZ102" s="42" t="str">
        <f>IF(BANCO10[[#This Row],[SOLUÇÃO]]=CZ$1,BANCO10[[#This Row],[STATUS DA ETAPA]],"")</f>
        <v/>
      </c>
      <c r="DA102" s="42" t="str">
        <f>IF(BANCO10[[#This Row],[SOLUÇÃO]]=DA$1,BANCO10[[#This Row],[STATUS DA ETAPA]],"")</f>
        <v/>
      </c>
      <c r="DB102" s="42" t="str">
        <f>IF(BANCO10[[#This Row],[SOLUÇÃO]]=DB$1,BANCO10[[#This Row],[STATUS DA ETAPA]],"")</f>
        <v/>
      </c>
      <c r="DC102" s="42" t="str">
        <f>IF(BANCO10[[#This Row],[SOLUÇÃO]]=DC$1,BANCO10[[#This Row],[STATUS DA ETAPA]],"")</f>
        <v/>
      </c>
      <c r="DD102" s="42" t="str">
        <f>IF(BANCO10[[#This Row],[SOLUÇÃO]]=DD$1,BANCO10[[#This Row],[STATUS DA ETAPA]],"")</f>
        <v/>
      </c>
      <c r="DE102" s="42" t="str">
        <f>IF(BANCO10[[#This Row],[SOLUÇÃO]]=DE$1,BANCO10[[#This Row],[STATUS DA ETAPA]],"")</f>
        <v/>
      </c>
      <c r="DF102" s="42" t="str">
        <f>IF(BANCO10[[#This Row],[SOLUÇÃO]]=DF$1,BANCO10[[#This Row],[STATUS DA ETAPA]],"")</f>
        <v/>
      </c>
      <c r="DG102" s="42" t="str">
        <f>IF(BANCO10[[#This Row],[SOLUÇÃO]]=DG$1,BANCO10[[#This Row],[STATUS DA ETAPA]],"")</f>
        <v/>
      </c>
      <c r="DH102" s="42" t="str">
        <f>IF(BANCO10[[#This Row],[SOLUÇÃO]]=DH$1,BANCO10[[#This Row],[STATUS DA ETAPA]],"")</f>
        <v/>
      </c>
      <c r="DI102" s="42" t="str">
        <f>IF(BANCO10[[#This Row],[SOLUÇÃO]]=DI$1,BANCO10[[#This Row],[STATUS DA ETAPA]],"")</f>
        <v/>
      </c>
      <c r="DJ102" s="42" t="str">
        <f>IF(BANCO10[[#This Row],[SOLUÇÃO]]=DJ$1,BANCO10[[#This Row],[STATUS DA ETAPA]],"")</f>
        <v/>
      </c>
      <c r="DK102" s="42" t="str">
        <f>IF(BANCO10[[#This Row],[SOLUÇÃO]]=DK$1,BANCO10[[#This Row],[STATUS DA ETAPA]],"")</f>
        <v/>
      </c>
      <c r="DL102" s="42" t="str">
        <f>IF(BANCO10[[#This Row],[SOLUÇÃO]]=DL$1,BANCO10[[#This Row],[STATUS DA ETAPA]],"")</f>
        <v/>
      </c>
      <c r="DM102" s="42" t="str">
        <f>IF(BANCO10[[#This Row],[SOLUÇÃO]]=DM$1,BANCO10[[#This Row],[STATUS DA ETAPA]],"")</f>
        <v/>
      </c>
      <c r="DN102" s="63">
        <f>VLOOKUP(CL103,'[1]SAP TEC'!AC:AD,2,0)</f>
        <v>1100.1199999999999</v>
      </c>
    </row>
    <row r="103" spans="1:118" s="65" customFormat="1" ht="12" x14ac:dyDescent="0.25">
      <c r="A103" s="38" t="s">
        <v>118</v>
      </c>
      <c r="B103" s="39" t="s">
        <v>131</v>
      </c>
      <c r="C103" s="40" t="str">
        <f>IFERROR(VLOOKUP(BANCO10[[#This Row],[EMPRESA]],[1]!DADOS[#Data],2,FALSE),"")</f>
        <v>60.332.749/0001-68</v>
      </c>
      <c r="D103" s="42" t="s">
        <v>424</v>
      </c>
      <c r="E103" s="42" t="str">
        <f>IFERROR(VLOOKUP(BANCO10[[#This Row],[EMPRESA]],[1]!DADOS[#Data],5,FALSE),"")</f>
        <v>DEMAIS</v>
      </c>
      <c r="F103" s="40" t="str">
        <f>IFERROR(IF(VLOOKUP(BANCO10[[#This Row],[EMPRESA]],[1]!DADOS[#Data],6,0)="","",(VLOOKUP(BANCO10[[#This Row],[EMPRESA]],[1]!DADOS[#Data],6,0))),"")</f>
        <v>N/A</v>
      </c>
      <c r="G103" s="40" t="s">
        <v>431</v>
      </c>
      <c r="H103" s="43" t="s">
        <v>7</v>
      </c>
      <c r="I103" s="43" t="s">
        <v>145</v>
      </c>
      <c r="J103" s="43" t="s">
        <v>123</v>
      </c>
      <c r="K103" s="44" t="s">
        <v>432</v>
      </c>
      <c r="L103" s="44" t="s">
        <v>433</v>
      </c>
      <c r="M103" s="44">
        <v>103</v>
      </c>
      <c r="N103" s="44" t="s">
        <v>123</v>
      </c>
      <c r="O103" s="42" t="s">
        <v>96</v>
      </c>
      <c r="P103" s="42">
        <v>58</v>
      </c>
      <c r="Q103" s="42" t="s">
        <v>188</v>
      </c>
      <c r="R103" s="45" t="s">
        <v>27</v>
      </c>
      <c r="S103" s="45">
        <v>45383</v>
      </c>
      <c r="T103" s="45" t="s">
        <v>27</v>
      </c>
      <c r="U103" s="45">
        <v>45383</v>
      </c>
      <c r="V103" s="45" t="s">
        <v>27</v>
      </c>
      <c r="W103" s="45">
        <v>45383</v>
      </c>
      <c r="X103" s="45" t="s">
        <v>27</v>
      </c>
      <c r="Y103" s="45">
        <v>45383</v>
      </c>
      <c r="Z103" s="46" t="s">
        <v>27</v>
      </c>
      <c r="AA103" s="47">
        <v>45536</v>
      </c>
      <c r="AB103" s="46" t="s">
        <v>27</v>
      </c>
      <c r="AC103" s="48">
        <v>45536</v>
      </c>
      <c r="AD103" s="46" t="s">
        <v>27</v>
      </c>
      <c r="AE103" s="48">
        <v>45536</v>
      </c>
      <c r="AF103" s="45" t="s">
        <v>27</v>
      </c>
      <c r="AG103" s="45">
        <v>45491</v>
      </c>
      <c r="AH103" s="45" t="s">
        <v>27</v>
      </c>
      <c r="AI103" s="45">
        <v>45503</v>
      </c>
      <c r="AJ103" s="45" t="s">
        <v>27</v>
      </c>
      <c r="AK103" s="45">
        <v>45536</v>
      </c>
      <c r="AL103" s="45" t="s">
        <v>123</v>
      </c>
      <c r="AM103" s="45"/>
      <c r="AN103" s="45" t="s">
        <v>123</v>
      </c>
      <c r="AO103" s="45"/>
      <c r="AP103" s="45" t="s">
        <v>123</v>
      </c>
      <c r="AQ103" s="45"/>
      <c r="AR103" s="45" t="s">
        <v>123</v>
      </c>
      <c r="AS103" s="45"/>
      <c r="AT103" s="49">
        <v>45562</v>
      </c>
      <c r="AU103" s="50">
        <v>45618</v>
      </c>
      <c r="AV103" s="66" t="s">
        <v>27</v>
      </c>
      <c r="AW103" s="66" t="s">
        <v>27</v>
      </c>
      <c r="AX103" s="51" t="s">
        <v>49</v>
      </c>
      <c r="AY103" s="52" t="s">
        <v>126</v>
      </c>
      <c r="AZ103" s="53">
        <v>0</v>
      </c>
      <c r="BA103" s="52" t="s">
        <v>153</v>
      </c>
      <c r="BB103" s="81">
        <v>566121</v>
      </c>
      <c r="BC103" s="52" t="s">
        <v>123</v>
      </c>
      <c r="BD103" s="52" t="s">
        <v>123</v>
      </c>
      <c r="BE103" s="55" t="s">
        <v>27</v>
      </c>
      <c r="BF103" s="55" t="s">
        <v>27</v>
      </c>
      <c r="BG103" s="55" t="s">
        <v>27</v>
      </c>
      <c r="BH103" s="55" t="s">
        <v>27</v>
      </c>
      <c r="BI103" s="46" t="s">
        <v>27</v>
      </c>
      <c r="BJ103" s="48">
        <v>45643</v>
      </c>
      <c r="BK103" s="74" t="s">
        <v>123</v>
      </c>
      <c r="BL103" s="59"/>
      <c r="BM103" s="74" t="s">
        <v>123</v>
      </c>
      <c r="BN103" s="59"/>
      <c r="BO103" s="74" t="s">
        <v>27</v>
      </c>
      <c r="BP103" s="59">
        <v>45635</v>
      </c>
      <c r="BQ103" s="74" t="s">
        <v>123</v>
      </c>
      <c r="BR103" s="75"/>
      <c r="BS103" s="60"/>
      <c r="BT103" s="38" t="s">
        <v>176</v>
      </c>
      <c r="BU103" s="61"/>
      <c r="BV103" s="61"/>
      <c r="BW103" s="61"/>
      <c r="BX103" s="61"/>
      <c r="BY103" s="62"/>
      <c r="BZ103" s="61"/>
      <c r="CA103" s="61"/>
      <c r="CB103" s="61"/>
      <c r="CC103" s="61">
        <v>45390</v>
      </c>
      <c r="CD103" s="61"/>
      <c r="CE103" s="61" t="s">
        <v>129</v>
      </c>
      <c r="CF103" s="61"/>
      <c r="CG103" s="61" t="s">
        <v>430</v>
      </c>
      <c r="CH103" s="63">
        <f>YEAR(BANCO10[[#This Row],[DATA INÍCIO]])</f>
        <v>2024</v>
      </c>
      <c r="CI103" s="63">
        <f>MONTH(BANCO10[[#This Row],[DATA INÍCIO]])</f>
        <v>9</v>
      </c>
      <c r="CJ103" s="71" t="str">
        <f t="shared" si="1"/>
        <v>BOARD LINEA INDUSTRIA, COMERCIO, IMPORTACAO E EXPORTACAO LTDA60.332.749/0001-68</v>
      </c>
      <c r="CK103" s="63"/>
      <c r="CL103" s="44" t="s">
        <v>434</v>
      </c>
      <c r="CM103" s="42" t="str">
        <f>IF(BANCO10[[#This Row],[SOLUÇÃO]]=CM$1,BANCO10[[#This Row],[STATUS DA ETAPA]],"")</f>
        <v/>
      </c>
      <c r="CN103" s="42" t="str">
        <f>IF(BANCO10[[#This Row],[SOLUÇÃO]]=CN$1,BANCO10[[#This Row],[STATUS DA ETAPA]],"")</f>
        <v/>
      </c>
      <c r="CO103" s="42" t="str">
        <f>IF(BANCO10[[#This Row],[SOLUÇÃO]]=CO$1,BANCO10[[#This Row],[STATUS DA ETAPA]],"")</f>
        <v/>
      </c>
      <c r="CP103" s="42" t="str">
        <f>IF(BANCO10[[#This Row],[SOLUÇÃO]]=CP$1,BANCO10[[#This Row],[STATUS DA ETAPA]],"")</f>
        <v/>
      </c>
      <c r="CQ103" s="42" t="str">
        <f>IF(BANCO10[[#This Row],[SOLUÇÃO]]=CQ$1,BANCO10[[#This Row],[STATUS DA ETAPA]],"")</f>
        <v/>
      </c>
      <c r="CR103" s="42" t="str">
        <f>IF(BANCO10[[#This Row],[SOLUÇÃO]]=CR$1,BANCO10[[#This Row],[STATUS DA ETAPA]],"")</f>
        <v/>
      </c>
      <c r="CS103" s="42" t="str">
        <f>IF(BANCO10[[#This Row],[SOLUÇÃO]]=CS$1,BANCO10[[#This Row],[STATUS DA ETAPA]],"")</f>
        <v>CONCLUÍDO</v>
      </c>
      <c r="CT103" s="42" t="str">
        <f>IF(BANCO10[[#This Row],[SOLUÇÃO]]=CT$1,BANCO10[[#This Row],[STATUS DA ETAPA]],"")</f>
        <v/>
      </c>
      <c r="CU103" s="42" t="str">
        <f>IF(BANCO10[[#This Row],[SOLUÇÃO]]=CU$1,BANCO10[[#This Row],[STATUS DA ETAPA]],"")</f>
        <v/>
      </c>
      <c r="CV103" s="42" t="str">
        <f>IF(BANCO10[[#This Row],[SOLUÇÃO]]=CV$1,BANCO10[[#This Row],[STATUS DA ETAPA]],"")</f>
        <v/>
      </c>
      <c r="CW103" s="42" t="str">
        <f>IF(BANCO10[[#This Row],[SOLUÇÃO]]=CW$1,BANCO10[[#This Row],[STATUS DA ETAPA]],"")</f>
        <v/>
      </c>
      <c r="CX103" s="42" t="str">
        <f>IF(BANCO10[[#This Row],[SOLUÇÃO]]=CX$1,BANCO10[[#This Row],[STATUS DA ETAPA]],"")</f>
        <v/>
      </c>
      <c r="CY103" s="42" t="str">
        <f>IF(BANCO10[[#This Row],[SOLUÇÃO]]=CY$1,BANCO10[[#This Row],[STATUS DA ETAPA]],"")</f>
        <v/>
      </c>
      <c r="CZ103" s="42" t="str">
        <f>IF(BANCO10[[#This Row],[SOLUÇÃO]]=CZ$1,BANCO10[[#This Row],[STATUS DA ETAPA]],"")</f>
        <v/>
      </c>
      <c r="DA103" s="42" t="str">
        <f>IF(BANCO10[[#This Row],[SOLUÇÃO]]=DA$1,BANCO10[[#This Row],[STATUS DA ETAPA]],"")</f>
        <v/>
      </c>
      <c r="DB103" s="42" t="str">
        <f>IF(BANCO10[[#This Row],[SOLUÇÃO]]=DB$1,BANCO10[[#This Row],[STATUS DA ETAPA]],"")</f>
        <v/>
      </c>
      <c r="DC103" s="42" t="str">
        <f>IF(BANCO10[[#This Row],[SOLUÇÃO]]=DC$1,BANCO10[[#This Row],[STATUS DA ETAPA]],"")</f>
        <v/>
      </c>
      <c r="DD103" s="42" t="str">
        <f>IF(BANCO10[[#This Row],[SOLUÇÃO]]=DD$1,BANCO10[[#This Row],[STATUS DA ETAPA]],"")</f>
        <v/>
      </c>
      <c r="DE103" s="42" t="str">
        <f>IF(BANCO10[[#This Row],[SOLUÇÃO]]=DE$1,BANCO10[[#This Row],[STATUS DA ETAPA]],"")</f>
        <v/>
      </c>
      <c r="DF103" s="42" t="str">
        <f>IF(BANCO10[[#This Row],[SOLUÇÃO]]=DF$1,BANCO10[[#This Row],[STATUS DA ETAPA]],"")</f>
        <v/>
      </c>
      <c r="DG103" s="42" t="str">
        <f>IF(BANCO10[[#This Row],[SOLUÇÃO]]=DG$1,BANCO10[[#This Row],[STATUS DA ETAPA]],"")</f>
        <v/>
      </c>
      <c r="DH103" s="42" t="str">
        <f>IF(BANCO10[[#This Row],[SOLUÇÃO]]=DH$1,BANCO10[[#This Row],[STATUS DA ETAPA]],"")</f>
        <v/>
      </c>
      <c r="DI103" s="42" t="str">
        <f>IF(BANCO10[[#This Row],[SOLUÇÃO]]=DI$1,BANCO10[[#This Row],[STATUS DA ETAPA]],"")</f>
        <v/>
      </c>
      <c r="DJ103" s="42" t="str">
        <f>IF(BANCO10[[#This Row],[SOLUÇÃO]]=DJ$1,BANCO10[[#This Row],[STATUS DA ETAPA]],"")</f>
        <v/>
      </c>
      <c r="DK103" s="42" t="str">
        <f>IF(BANCO10[[#This Row],[SOLUÇÃO]]=DK$1,BANCO10[[#This Row],[STATUS DA ETAPA]],"")</f>
        <v/>
      </c>
      <c r="DL103" s="42" t="str">
        <f>IF(BANCO10[[#This Row],[SOLUÇÃO]]=DL$1,BANCO10[[#This Row],[STATUS DA ETAPA]],"")</f>
        <v/>
      </c>
      <c r="DM103" s="42" t="str">
        <f>IF(BANCO10[[#This Row],[SOLUÇÃO]]=DM$1,BANCO10[[#This Row],[STATUS DA ETAPA]],"")</f>
        <v/>
      </c>
      <c r="DN103" s="63">
        <f>VLOOKUP(CL105,'[1]SAP TEC'!AC:AD,2,0)</f>
        <v>1100.1199999999999</v>
      </c>
    </row>
    <row r="104" spans="1:118" s="65" customFormat="1" ht="12" x14ac:dyDescent="0.25">
      <c r="A104" s="38" t="s">
        <v>118</v>
      </c>
      <c r="B104" s="39" t="s">
        <v>131</v>
      </c>
      <c r="C104" s="40" t="str">
        <f>IFERROR(VLOOKUP(BANCO10[[#This Row],[EMPRESA]],[1]!DADOS[#Data],2,FALSE),"")</f>
        <v>60.332.749/0001-68</v>
      </c>
      <c r="D104" s="42" t="s">
        <v>424</v>
      </c>
      <c r="E104" s="42" t="str">
        <f>IFERROR(VLOOKUP(BANCO10[[#This Row],[EMPRESA]],[1]!DADOS[#Data],5,FALSE),"")</f>
        <v>DEMAIS</v>
      </c>
      <c r="F104" s="40" t="str">
        <f>IFERROR(IF(VLOOKUP(BANCO10[[#This Row],[EMPRESA]],[1]!DADOS[#Data],6,0)="","",(VLOOKUP(BANCO10[[#This Row],[EMPRESA]],[1]!DADOS[#Data],6,0))),"")</f>
        <v>N/A</v>
      </c>
      <c r="G104" s="40" t="s">
        <v>435</v>
      </c>
      <c r="H104" s="43" t="s">
        <v>7</v>
      </c>
      <c r="I104" s="43" t="s">
        <v>145</v>
      </c>
      <c r="J104" s="43" t="s">
        <v>123</v>
      </c>
      <c r="K104" s="44" t="s">
        <v>436</v>
      </c>
      <c r="L104" s="44" t="s">
        <v>433</v>
      </c>
      <c r="M104" s="44">
        <v>103</v>
      </c>
      <c r="N104" s="44" t="s">
        <v>123</v>
      </c>
      <c r="O104" s="42" t="s">
        <v>96</v>
      </c>
      <c r="P104" s="42">
        <v>58</v>
      </c>
      <c r="Q104" s="42" t="s">
        <v>188</v>
      </c>
      <c r="R104" s="45" t="s">
        <v>27</v>
      </c>
      <c r="S104" s="45">
        <v>45383</v>
      </c>
      <c r="T104" s="45" t="s">
        <v>27</v>
      </c>
      <c r="U104" s="45">
        <v>45383</v>
      </c>
      <c r="V104" s="45" t="s">
        <v>27</v>
      </c>
      <c r="W104" s="45">
        <v>45383</v>
      </c>
      <c r="X104" s="45" t="s">
        <v>27</v>
      </c>
      <c r="Y104" s="45">
        <v>45383</v>
      </c>
      <c r="Z104" s="46" t="s">
        <v>27</v>
      </c>
      <c r="AA104" s="47">
        <v>45536</v>
      </c>
      <c r="AB104" s="46" t="s">
        <v>27</v>
      </c>
      <c r="AC104" s="48">
        <v>45536</v>
      </c>
      <c r="AD104" s="46" t="s">
        <v>27</v>
      </c>
      <c r="AE104" s="48">
        <v>45536</v>
      </c>
      <c r="AF104" s="45" t="s">
        <v>27</v>
      </c>
      <c r="AG104" s="45">
        <v>45491</v>
      </c>
      <c r="AH104" s="45" t="s">
        <v>27</v>
      </c>
      <c r="AI104" s="45">
        <v>45503</v>
      </c>
      <c r="AJ104" s="45" t="s">
        <v>27</v>
      </c>
      <c r="AK104" s="45">
        <v>45536</v>
      </c>
      <c r="AL104" s="45" t="s">
        <v>123</v>
      </c>
      <c r="AM104" s="45"/>
      <c r="AN104" s="45" t="s">
        <v>123</v>
      </c>
      <c r="AO104" s="45"/>
      <c r="AP104" s="45" t="s">
        <v>123</v>
      </c>
      <c r="AQ104" s="45"/>
      <c r="AR104" s="45" t="s">
        <v>123</v>
      </c>
      <c r="AS104" s="45"/>
      <c r="AT104" s="49">
        <v>45562</v>
      </c>
      <c r="AU104" s="50">
        <v>45618</v>
      </c>
      <c r="AV104" s="66" t="s">
        <v>27</v>
      </c>
      <c r="AW104" s="66" t="s">
        <v>27</v>
      </c>
      <c r="AX104" s="51" t="s">
        <v>49</v>
      </c>
      <c r="AY104" s="52" t="s">
        <v>126</v>
      </c>
      <c r="AZ104" s="53">
        <v>0</v>
      </c>
      <c r="BA104" s="52" t="s">
        <v>153</v>
      </c>
      <c r="BB104" s="81">
        <v>566121</v>
      </c>
      <c r="BC104" s="52" t="s">
        <v>123</v>
      </c>
      <c r="BD104" s="52" t="s">
        <v>123</v>
      </c>
      <c r="BE104" s="55" t="s">
        <v>27</v>
      </c>
      <c r="BF104" s="55" t="s">
        <v>27</v>
      </c>
      <c r="BG104" s="55" t="s">
        <v>27</v>
      </c>
      <c r="BH104" s="55" t="s">
        <v>27</v>
      </c>
      <c r="BI104" s="46" t="s">
        <v>27</v>
      </c>
      <c r="BJ104" s="48">
        <v>45643</v>
      </c>
      <c r="BK104" s="74" t="s">
        <v>123</v>
      </c>
      <c r="BL104" s="59"/>
      <c r="BM104" s="74" t="s">
        <v>123</v>
      </c>
      <c r="BN104" s="59"/>
      <c r="BO104" s="74" t="s">
        <v>27</v>
      </c>
      <c r="BP104" s="59">
        <v>45635</v>
      </c>
      <c r="BQ104" s="74" t="s">
        <v>126</v>
      </c>
      <c r="BR104" s="75"/>
      <c r="BS104" s="60"/>
      <c r="BT104" s="38" t="s">
        <v>176</v>
      </c>
      <c r="BU104" s="61"/>
      <c r="BV104" s="61"/>
      <c r="BW104" s="61"/>
      <c r="BX104" s="61"/>
      <c r="BY104" s="62"/>
      <c r="BZ104" s="61"/>
      <c r="CA104" s="61"/>
      <c r="CB104" s="61"/>
      <c r="CC104" s="61">
        <v>45390</v>
      </c>
      <c r="CD104" s="61"/>
      <c r="CE104" s="61" t="s">
        <v>129</v>
      </c>
      <c r="CF104" s="61"/>
      <c r="CG104" s="61" t="s">
        <v>430</v>
      </c>
      <c r="CH104" s="63">
        <f>YEAR(BANCO10[[#This Row],[DATA INÍCIO]])</f>
        <v>2024</v>
      </c>
      <c r="CI104" s="63">
        <f>MONTH(BANCO10[[#This Row],[DATA INÍCIO]])</f>
        <v>9</v>
      </c>
      <c r="CJ104" s="71" t="str">
        <f t="shared" si="1"/>
        <v>BOARD LINEA INDUSTRIA, COMERCIO, IMPORTACAO E EXPORTACAO LTDA60.332.749/0001-68</v>
      </c>
      <c r="CK104" s="63"/>
      <c r="CL104" s="44" t="s">
        <v>434</v>
      </c>
      <c r="CM104" s="42" t="str">
        <f>IF(BANCO10[[#This Row],[SOLUÇÃO]]=CM$1,BANCO10[[#This Row],[STATUS DA ETAPA]],"")</f>
        <v/>
      </c>
      <c r="CN104" s="42" t="str">
        <f>IF(BANCO10[[#This Row],[SOLUÇÃO]]=CN$1,BANCO10[[#This Row],[STATUS DA ETAPA]],"")</f>
        <v/>
      </c>
      <c r="CO104" s="42" t="str">
        <f>IF(BANCO10[[#This Row],[SOLUÇÃO]]=CO$1,BANCO10[[#This Row],[STATUS DA ETAPA]],"")</f>
        <v/>
      </c>
      <c r="CP104" s="42" t="str">
        <f>IF(BANCO10[[#This Row],[SOLUÇÃO]]=CP$1,BANCO10[[#This Row],[STATUS DA ETAPA]],"")</f>
        <v/>
      </c>
      <c r="CQ104" s="42" t="str">
        <f>IF(BANCO10[[#This Row],[SOLUÇÃO]]=CQ$1,BANCO10[[#This Row],[STATUS DA ETAPA]],"")</f>
        <v/>
      </c>
      <c r="CR104" s="42" t="str">
        <f>IF(BANCO10[[#This Row],[SOLUÇÃO]]=CR$1,BANCO10[[#This Row],[STATUS DA ETAPA]],"")</f>
        <v/>
      </c>
      <c r="CS104" s="42" t="str">
        <f>IF(BANCO10[[#This Row],[SOLUÇÃO]]=CS$1,BANCO10[[#This Row],[STATUS DA ETAPA]],"")</f>
        <v>CONCLUÍDO</v>
      </c>
      <c r="CT104" s="42" t="str">
        <f>IF(BANCO10[[#This Row],[SOLUÇÃO]]=CT$1,BANCO10[[#This Row],[STATUS DA ETAPA]],"")</f>
        <v/>
      </c>
      <c r="CU104" s="42" t="str">
        <f>IF(BANCO10[[#This Row],[SOLUÇÃO]]=CU$1,BANCO10[[#This Row],[STATUS DA ETAPA]],"")</f>
        <v/>
      </c>
      <c r="CV104" s="42" t="str">
        <f>IF(BANCO10[[#This Row],[SOLUÇÃO]]=CV$1,BANCO10[[#This Row],[STATUS DA ETAPA]],"")</f>
        <v/>
      </c>
      <c r="CW104" s="42" t="str">
        <f>IF(BANCO10[[#This Row],[SOLUÇÃO]]=CW$1,BANCO10[[#This Row],[STATUS DA ETAPA]],"")</f>
        <v/>
      </c>
      <c r="CX104" s="42" t="str">
        <f>IF(BANCO10[[#This Row],[SOLUÇÃO]]=CX$1,BANCO10[[#This Row],[STATUS DA ETAPA]],"")</f>
        <v/>
      </c>
      <c r="CY104" s="42" t="str">
        <f>IF(BANCO10[[#This Row],[SOLUÇÃO]]=CY$1,BANCO10[[#This Row],[STATUS DA ETAPA]],"")</f>
        <v/>
      </c>
      <c r="CZ104" s="42" t="str">
        <f>IF(BANCO10[[#This Row],[SOLUÇÃO]]=CZ$1,BANCO10[[#This Row],[STATUS DA ETAPA]],"")</f>
        <v/>
      </c>
      <c r="DA104" s="42" t="str">
        <f>IF(BANCO10[[#This Row],[SOLUÇÃO]]=DA$1,BANCO10[[#This Row],[STATUS DA ETAPA]],"")</f>
        <v/>
      </c>
      <c r="DB104" s="42" t="str">
        <f>IF(BANCO10[[#This Row],[SOLUÇÃO]]=DB$1,BANCO10[[#This Row],[STATUS DA ETAPA]],"")</f>
        <v/>
      </c>
      <c r="DC104" s="42" t="str">
        <f>IF(BANCO10[[#This Row],[SOLUÇÃO]]=DC$1,BANCO10[[#This Row],[STATUS DA ETAPA]],"")</f>
        <v/>
      </c>
      <c r="DD104" s="42" t="str">
        <f>IF(BANCO10[[#This Row],[SOLUÇÃO]]=DD$1,BANCO10[[#This Row],[STATUS DA ETAPA]],"")</f>
        <v/>
      </c>
      <c r="DE104" s="42" t="str">
        <f>IF(BANCO10[[#This Row],[SOLUÇÃO]]=DE$1,BANCO10[[#This Row],[STATUS DA ETAPA]],"")</f>
        <v/>
      </c>
      <c r="DF104" s="42" t="str">
        <f>IF(BANCO10[[#This Row],[SOLUÇÃO]]=DF$1,BANCO10[[#This Row],[STATUS DA ETAPA]],"")</f>
        <v/>
      </c>
      <c r="DG104" s="42" t="str">
        <f>IF(BANCO10[[#This Row],[SOLUÇÃO]]=DG$1,BANCO10[[#This Row],[STATUS DA ETAPA]],"")</f>
        <v/>
      </c>
      <c r="DH104" s="42" t="str">
        <f>IF(BANCO10[[#This Row],[SOLUÇÃO]]=DH$1,BANCO10[[#This Row],[STATUS DA ETAPA]],"")</f>
        <v/>
      </c>
      <c r="DI104" s="42" t="str">
        <f>IF(BANCO10[[#This Row],[SOLUÇÃO]]=DI$1,BANCO10[[#This Row],[STATUS DA ETAPA]],"")</f>
        <v/>
      </c>
      <c r="DJ104" s="42" t="str">
        <f>IF(BANCO10[[#This Row],[SOLUÇÃO]]=DJ$1,BANCO10[[#This Row],[STATUS DA ETAPA]],"")</f>
        <v/>
      </c>
      <c r="DK104" s="42" t="str">
        <f>IF(BANCO10[[#This Row],[SOLUÇÃO]]=DK$1,BANCO10[[#This Row],[STATUS DA ETAPA]],"")</f>
        <v/>
      </c>
      <c r="DL104" s="42" t="str">
        <f>IF(BANCO10[[#This Row],[SOLUÇÃO]]=DL$1,BANCO10[[#This Row],[STATUS DA ETAPA]],"")</f>
        <v/>
      </c>
      <c r="DM104" s="42" t="str">
        <f>IF(BANCO10[[#This Row],[SOLUÇÃO]]=DM$1,BANCO10[[#This Row],[STATUS DA ETAPA]],"")</f>
        <v/>
      </c>
      <c r="DN104" s="63">
        <f>VLOOKUP(CL106,'[1]SAP TEC'!AC:AD,2,0)</f>
        <v>1100.1199999999999</v>
      </c>
    </row>
    <row r="105" spans="1:118" s="65" customFormat="1" ht="12" x14ac:dyDescent="0.25">
      <c r="A105" s="38" t="s">
        <v>118</v>
      </c>
      <c r="B105" s="39" t="s">
        <v>383</v>
      </c>
      <c r="C105" s="40" t="str">
        <f>IFERROR(VLOOKUP(BANCO10[[#This Row],[EMPRESA]],[1]!DADOS[#Data],2,FALSE),"")</f>
        <v>60.332.749/0001-68</v>
      </c>
      <c r="D105" s="42" t="s">
        <v>424</v>
      </c>
      <c r="E105" s="42" t="str">
        <f>IFERROR(VLOOKUP(BANCO10[[#This Row],[EMPRESA]],[1]!DADOS[#Data],5,FALSE),"")</f>
        <v>DEMAIS</v>
      </c>
      <c r="F105" s="40" t="str">
        <f>IFERROR(IF(VLOOKUP(BANCO10[[#This Row],[EMPRESA]],[1]!DADOS[#Data],6,0)="","",(VLOOKUP(BANCO10[[#This Row],[EMPRESA]],[1]!DADOS[#Data],6,0))),"")</f>
        <v>N/A</v>
      </c>
      <c r="G105" s="40" t="s">
        <v>437</v>
      </c>
      <c r="H105" s="43" t="s">
        <v>7</v>
      </c>
      <c r="I105" s="43" t="s">
        <v>145</v>
      </c>
      <c r="J105" s="43" t="s">
        <v>123</v>
      </c>
      <c r="K105" s="44" t="s">
        <v>438</v>
      </c>
      <c r="L105" s="44" t="s">
        <v>439</v>
      </c>
      <c r="M105" s="44">
        <v>103</v>
      </c>
      <c r="N105" s="44" t="s">
        <v>123</v>
      </c>
      <c r="O105" s="42" t="s">
        <v>104</v>
      </c>
      <c r="P105" s="42">
        <v>8</v>
      </c>
      <c r="Q105" s="42" t="s">
        <v>173</v>
      </c>
      <c r="R105" s="45" t="s">
        <v>123</v>
      </c>
      <c r="S105" s="45"/>
      <c r="T105" s="45" t="s">
        <v>123</v>
      </c>
      <c r="U105" s="45"/>
      <c r="V105" s="45" t="s">
        <v>123</v>
      </c>
      <c r="W105" s="45"/>
      <c r="X105" s="45" t="s">
        <v>123</v>
      </c>
      <c r="Y105" s="45"/>
      <c r="Z105" s="46" t="s">
        <v>123</v>
      </c>
      <c r="AA105" s="47"/>
      <c r="AB105" s="46" t="s">
        <v>123</v>
      </c>
      <c r="AC105" s="48"/>
      <c r="AD105" s="46" t="s">
        <v>123</v>
      </c>
      <c r="AE105" s="48"/>
      <c r="AF105" s="45" t="s">
        <v>27</v>
      </c>
      <c r="AG105" s="45">
        <v>45491</v>
      </c>
      <c r="AH105" s="45" t="s">
        <v>27</v>
      </c>
      <c r="AI105" s="45">
        <v>45503</v>
      </c>
      <c r="AJ105" s="45" t="s">
        <v>27</v>
      </c>
      <c r="AK105" s="45">
        <v>45491</v>
      </c>
      <c r="AL105" s="45" t="s">
        <v>123</v>
      </c>
      <c r="AM105" s="45"/>
      <c r="AN105" s="45" t="s">
        <v>123</v>
      </c>
      <c r="AO105" s="45"/>
      <c r="AP105" s="45" t="s">
        <v>123</v>
      </c>
      <c r="AQ105" s="45"/>
      <c r="AR105" s="45" t="s">
        <v>123</v>
      </c>
      <c r="AS105" s="45"/>
      <c r="AT105" s="49">
        <v>45508</v>
      </c>
      <c r="AU105" s="50">
        <v>45508</v>
      </c>
      <c r="AV105" s="66" t="s">
        <v>27</v>
      </c>
      <c r="AW105" s="66" t="s">
        <v>27</v>
      </c>
      <c r="AX105" s="73" t="s">
        <v>49</v>
      </c>
      <c r="AY105" s="52" t="s">
        <v>126</v>
      </c>
      <c r="AZ105" s="53">
        <v>0</v>
      </c>
      <c r="BA105" s="52"/>
      <c r="BB105" s="81" t="s">
        <v>123</v>
      </c>
      <c r="BC105" s="52" t="s">
        <v>123</v>
      </c>
      <c r="BD105" s="52" t="s">
        <v>123</v>
      </c>
      <c r="BE105" s="55" t="s">
        <v>126</v>
      </c>
      <c r="BF105" s="55" t="s">
        <v>126</v>
      </c>
      <c r="BG105" s="55" t="s">
        <v>27</v>
      </c>
      <c r="BH105" s="55" t="s">
        <v>123</v>
      </c>
      <c r="BI105" s="46" t="s">
        <v>123</v>
      </c>
      <c r="BJ105" s="48"/>
      <c r="BK105" s="74"/>
      <c r="BL105" s="59"/>
      <c r="BM105" s="74"/>
      <c r="BN105" s="59"/>
      <c r="BO105" s="74" t="s">
        <v>27</v>
      </c>
      <c r="BP105" s="59">
        <v>45508</v>
      </c>
      <c r="BQ105" s="74" t="s">
        <v>123</v>
      </c>
      <c r="BR105" s="75"/>
      <c r="BS105" s="60" t="s">
        <v>440</v>
      </c>
      <c r="BT105" s="38"/>
      <c r="BU105" s="61"/>
      <c r="BV105" s="61"/>
      <c r="BW105" s="61"/>
      <c r="BX105" s="61"/>
      <c r="BY105" s="62"/>
      <c r="BZ105" s="61"/>
      <c r="CA105" s="61"/>
      <c r="CB105" s="61"/>
      <c r="CC105" s="61">
        <v>45390</v>
      </c>
      <c r="CD105" s="61"/>
      <c r="CE105" s="61" t="s">
        <v>129</v>
      </c>
      <c r="CF105" s="61"/>
      <c r="CG105" s="61" t="s">
        <v>430</v>
      </c>
      <c r="CH105" s="63">
        <f>YEAR(BANCO10[[#This Row],[DATA INÍCIO]])</f>
        <v>2024</v>
      </c>
      <c r="CI105" s="63">
        <f>MONTH(BANCO10[[#This Row],[DATA INÍCIO]])</f>
        <v>8</v>
      </c>
      <c r="CJ105" s="71" t="str">
        <f t="shared" si="1"/>
        <v>BOARD LINEA INDUSTRIA, COMERCIO, IMPORTACAO E EXPORTACAO LTDA60.332.749/0001-68</v>
      </c>
      <c r="CK105" s="63"/>
      <c r="CL105" s="44" t="s">
        <v>434</v>
      </c>
      <c r="CM105" s="42" t="str">
        <f>IF(BANCO10[[#This Row],[SOLUÇÃO]]=CM$1,BANCO10[[#This Row],[STATUS DA ETAPA]],"")</f>
        <v/>
      </c>
      <c r="CN105" s="42" t="str">
        <f>IF(BANCO10[[#This Row],[SOLUÇÃO]]=CN$1,BANCO10[[#This Row],[STATUS DA ETAPA]],"")</f>
        <v/>
      </c>
      <c r="CO105" s="42" t="str">
        <f>IF(BANCO10[[#This Row],[SOLUÇÃO]]=CO$1,BANCO10[[#This Row],[STATUS DA ETAPA]],"")</f>
        <v/>
      </c>
      <c r="CP105" s="42" t="str">
        <f>IF(BANCO10[[#This Row],[SOLUÇÃO]]=CP$1,BANCO10[[#This Row],[STATUS DA ETAPA]],"")</f>
        <v/>
      </c>
      <c r="CQ105" s="42" t="str">
        <f>IF(BANCO10[[#This Row],[SOLUÇÃO]]=CQ$1,BANCO10[[#This Row],[STATUS DA ETAPA]],"")</f>
        <v/>
      </c>
      <c r="CR105" s="42" t="str">
        <f>IF(BANCO10[[#This Row],[SOLUÇÃO]]=CR$1,BANCO10[[#This Row],[STATUS DA ETAPA]],"")</f>
        <v/>
      </c>
      <c r="CS105" s="42" t="str">
        <f>IF(BANCO10[[#This Row],[SOLUÇÃO]]=CS$1,BANCO10[[#This Row],[STATUS DA ETAPA]],"")</f>
        <v/>
      </c>
      <c r="CT105" s="42" t="str">
        <f>IF(BANCO10[[#This Row],[SOLUÇÃO]]=CT$1,BANCO10[[#This Row],[STATUS DA ETAPA]],"")</f>
        <v/>
      </c>
      <c r="CU105" s="42" t="str">
        <f>IF(BANCO10[[#This Row],[SOLUÇÃO]]=CU$1,BANCO10[[#This Row],[STATUS DA ETAPA]],"")</f>
        <v/>
      </c>
      <c r="CV105" s="42" t="str">
        <f>IF(BANCO10[[#This Row],[SOLUÇÃO]]=CV$1,BANCO10[[#This Row],[STATUS DA ETAPA]],"")</f>
        <v/>
      </c>
      <c r="CW105" s="42" t="str">
        <f>IF(BANCO10[[#This Row],[SOLUÇÃO]]=CW$1,BANCO10[[#This Row],[STATUS DA ETAPA]],"")</f>
        <v/>
      </c>
      <c r="CX105" s="42" t="str">
        <f>IF(BANCO10[[#This Row],[SOLUÇÃO]]=CX$1,BANCO10[[#This Row],[STATUS DA ETAPA]],"")</f>
        <v/>
      </c>
      <c r="CY105" s="42" t="str">
        <f>IF(BANCO10[[#This Row],[SOLUÇÃO]]=CY$1,BANCO10[[#This Row],[STATUS DA ETAPA]],"")</f>
        <v/>
      </c>
      <c r="CZ105" s="42" t="str">
        <f>IF(BANCO10[[#This Row],[SOLUÇÃO]]=CZ$1,BANCO10[[#This Row],[STATUS DA ETAPA]],"")</f>
        <v/>
      </c>
      <c r="DA105" s="42" t="str">
        <f>IF(BANCO10[[#This Row],[SOLUÇÃO]]=DA$1,BANCO10[[#This Row],[STATUS DA ETAPA]],"")</f>
        <v>CONCLUÍDO</v>
      </c>
      <c r="DB105" s="42" t="str">
        <f>IF(BANCO10[[#This Row],[SOLUÇÃO]]=DB$1,BANCO10[[#This Row],[STATUS DA ETAPA]],"")</f>
        <v/>
      </c>
      <c r="DC105" s="42" t="str">
        <f>IF(BANCO10[[#This Row],[SOLUÇÃO]]=DC$1,BANCO10[[#This Row],[STATUS DA ETAPA]],"")</f>
        <v/>
      </c>
      <c r="DD105" s="42" t="str">
        <f>IF(BANCO10[[#This Row],[SOLUÇÃO]]=DD$1,BANCO10[[#This Row],[STATUS DA ETAPA]],"")</f>
        <v/>
      </c>
      <c r="DE105" s="42" t="str">
        <f>IF(BANCO10[[#This Row],[SOLUÇÃO]]=DE$1,BANCO10[[#This Row],[STATUS DA ETAPA]],"")</f>
        <v/>
      </c>
      <c r="DF105" s="42" t="str">
        <f>IF(BANCO10[[#This Row],[SOLUÇÃO]]=DF$1,BANCO10[[#This Row],[STATUS DA ETAPA]],"")</f>
        <v/>
      </c>
      <c r="DG105" s="42" t="str">
        <f>IF(BANCO10[[#This Row],[SOLUÇÃO]]=DG$1,BANCO10[[#This Row],[STATUS DA ETAPA]],"")</f>
        <v/>
      </c>
      <c r="DH105" s="42" t="str">
        <f>IF(BANCO10[[#This Row],[SOLUÇÃO]]=DH$1,BANCO10[[#This Row],[STATUS DA ETAPA]],"")</f>
        <v/>
      </c>
      <c r="DI105" s="42" t="str">
        <f>IF(BANCO10[[#This Row],[SOLUÇÃO]]=DI$1,BANCO10[[#This Row],[STATUS DA ETAPA]],"")</f>
        <v/>
      </c>
      <c r="DJ105" s="42" t="str">
        <f>IF(BANCO10[[#This Row],[SOLUÇÃO]]=DJ$1,BANCO10[[#This Row],[STATUS DA ETAPA]],"")</f>
        <v/>
      </c>
      <c r="DK105" s="42" t="str">
        <f>IF(BANCO10[[#This Row],[SOLUÇÃO]]=DK$1,BANCO10[[#This Row],[STATUS DA ETAPA]],"")</f>
        <v/>
      </c>
      <c r="DL105" s="42" t="str">
        <f>IF(BANCO10[[#This Row],[SOLUÇÃO]]=DL$1,BANCO10[[#This Row],[STATUS DA ETAPA]],"")</f>
        <v/>
      </c>
      <c r="DM105" s="42" t="str">
        <f>IF(BANCO10[[#This Row],[SOLUÇÃO]]=DM$1,BANCO10[[#This Row],[STATUS DA ETAPA]],"")</f>
        <v/>
      </c>
      <c r="DN105" s="63" t="e">
        <f>VLOOKUP(CL107,'[1]SAP TEC'!AC:AD,2,0)</f>
        <v>#N/A</v>
      </c>
    </row>
    <row r="106" spans="1:118" s="65" customFormat="1" ht="12" x14ac:dyDescent="0.25">
      <c r="A106" s="38" t="s">
        <v>118</v>
      </c>
      <c r="B106" s="39" t="s">
        <v>383</v>
      </c>
      <c r="C106" s="40" t="str">
        <f>IFERROR(VLOOKUP(BANCO10[[#This Row],[EMPRESA]],[1]!DADOS[#Data],2,FALSE),"")</f>
        <v>60.332.749/0001-68</v>
      </c>
      <c r="D106" s="42" t="s">
        <v>424</v>
      </c>
      <c r="E106" s="42" t="str">
        <f>IFERROR(VLOOKUP(BANCO10[[#This Row],[EMPRESA]],[1]!DADOS[#Data],5,FALSE),"")</f>
        <v>DEMAIS</v>
      </c>
      <c r="F106" s="40" t="str">
        <f>IFERROR(IF(VLOOKUP(BANCO10[[#This Row],[EMPRESA]],[1]!DADOS[#Data],6,0)="","",(VLOOKUP(BANCO10[[#This Row],[EMPRESA]],[1]!DADOS[#Data],6,0))),"")</f>
        <v>N/A</v>
      </c>
      <c r="G106" s="40" t="s">
        <v>441</v>
      </c>
      <c r="H106" s="43" t="s">
        <v>7</v>
      </c>
      <c r="I106" s="43" t="s">
        <v>145</v>
      </c>
      <c r="J106" s="43" t="s">
        <v>123</v>
      </c>
      <c r="K106" s="44" t="s">
        <v>442</v>
      </c>
      <c r="L106" s="44" t="s">
        <v>439</v>
      </c>
      <c r="M106" s="44">
        <v>103</v>
      </c>
      <c r="N106" s="42" t="s">
        <v>123</v>
      </c>
      <c r="O106" s="42" t="s">
        <v>104</v>
      </c>
      <c r="P106" s="42">
        <v>36</v>
      </c>
      <c r="Q106" s="42" t="s">
        <v>168</v>
      </c>
      <c r="R106" s="45" t="s">
        <v>123</v>
      </c>
      <c r="S106" s="45"/>
      <c r="T106" s="45" t="s">
        <v>123</v>
      </c>
      <c r="U106" s="45"/>
      <c r="V106" s="45" t="s">
        <v>123</v>
      </c>
      <c r="W106" s="45"/>
      <c r="X106" s="45" t="s">
        <v>123</v>
      </c>
      <c r="Y106" s="45"/>
      <c r="Z106" s="46" t="s">
        <v>123</v>
      </c>
      <c r="AA106" s="47"/>
      <c r="AB106" s="46" t="s">
        <v>123</v>
      </c>
      <c r="AC106" s="48"/>
      <c r="AD106" s="46" t="s">
        <v>123</v>
      </c>
      <c r="AE106" s="48"/>
      <c r="AF106" s="45" t="s">
        <v>27</v>
      </c>
      <c r="AG106" s="45">
        <v>45491</v>
      </c>
      <c r="AH106" s="45" t="s">
        <v>27</v>
      </c>
      <c r="AI106" s="45">
        <v>45503</v>
      </c>
      <c r="AJ106" s="45" t="s">
        <v>27</v>
      </c>
      <c r="AK106" s="45">
        <v>45491</v>
      </c>
      <c r="AL106" s="45" t="s">
        <v>123</v>
      </c>
      <c r="AM106" s="45"/>
      <c r="AN106" s="45" t="s">
        <v>123</v>
      </c>
      <c r="AO106" s="45"/>
      <c r="AP106" s="45" t="s">
        <v>123</v>
      </c>
      <c r="AQ106" s="45"/>
      <c r="AR106" s="45" t="s">
        <v>123</v>
      </c>
      <c r="AS106" s="45"/>
      <c r="AT106" s="49">
        <v>45527</v>
      </c>
      <c r="AU106" s="99">
        <v>45555</v>
      </c>
      <c r="AV106" s="51" t="s">
        <v>27</v>
      </c>
      <c r="AW106" s="51" t="s">
        <v>27</v>
      </c>
      <c r="AX106" s="51" t="s">
        <v>49</v>
      </c>
      <c r="AY106" s="52" t="s">
        <v>126</v>
      </c>
      <c r="AZ106" s="53">
        <v>0</v>
      </c>
      <c r="BA106" s="52" t="s">
        <v>153</v>
      </c>
      <c r="BB106" s="81" t="s">
        <v>123</v>
      </c>
      <c r="BC106" s="52" t="s">
        <v>123</v>
      </c>
      <c r="BD106" s="52" t="s">
        <v>123</v>
      </c>
      <c r="BE106" s="55" t="s">
        <v>126</v>
      </c>
      <c r="BF106" s="55" t="s">
        <v>126</v>
      </c>
      <c r="BG106" s="55" t="s">
        <v>27</v>
      </c>
      <c r="BH106" s="55" t="s">
        <v>123</v>
      </c>
      <c r="BI106" s="46" t="s">
        <v>123</v>
      </c>
      <c r="BJ106" s="48"/>
      <c r="BK106" s="74"/>
      <c r="BL106" s="75"/>
      <c r="BM106" s="74"/>
      <c r="BN106" s="75"/>
      <c r="BO106" s="74" t="s">
        <v>27</v>
      </c>
      <c r="BP106" s="75">
        <v>45555</v>
      </c>
      <c r="BQ106" s="74" t="s">
        <v>126</v>
      </c>
      <c r="BR106" s="75"/>
      <c r="BS106" s="70" t="s">
        <v>440</v>
      </c>
      <c r="BT106" s="38"/>
      <c r="BU106" s="61"/>
      <c r="BV106" s="61"/>
      <c r="BW106" s="84"/>
      <c r="BX106" s="84"/>
      <c r="BY106" s="85"/>
      <c r="BZ106" s="84"/>
      <c r="CA106" s="86"/>
      <c r="CB106" s="87"/>
      <c r="CC106" s="88">
        <v>45390</v>
      </c>
      <c r="CD106" s="87"/>
      <c r="CE106" s="87" t="s">
        <v>129</v>
      </c>
      <c r="CF106" s="87"/>
      <c r="CG106" s="87" t="s">
        <v>430</v>
      </c>
      <c r="CH106" s="42">
        <f>YEAR(BANCO10[[#This Row],[DATA INÍCIO]])</f>
        <v>2024</v>
      </c>
      <c r="CI106" s="42">
        <f>MONTH(BANCO10[[#This Row],[DATA INÍCIO]])</f>
        <v>8</v>
      </c>
      <c r="CJ106" s="42" t="str">
        <f t="shared" si="1"/>
        <v>BOARD LINEA INDUSTRIA, COMERCIO, IMPORTACAO E EXPORTACAO LTDA60.332.749/0001-68</v>
      </c>
      <c r="CK106" s="42"/>
      <c r="CL106" s="42" t="s">
        <v>434</v>
      </c>
      <c r="CM106" s="42" t="str">
        <f>IF(BANCO10[[#This Row],[SOLUÇÃO]]=CM$1,BANCO10[[#This Row],[STATUS DA ETAPA]],"")</f>
        <v/>
      </c>
      <c r="CN106" s="42" t="str">
        <f>IF(BANCO10[[#This Row],[SOLUÇÃO]]=CN$1,BANCO10[[#This Row],[STATUS DA ETAPA]],"")</f>
        <v/>
      </c>
      <c r="CO106" s="42" t="str">
        <f>IF(BANCO10[[#This Row],[SOLUÇÃO]]=CO$1,BANCO10[[#This Row],[STATUS DA ETAPA]],"")</f>
        <v/>
      </c>
      <c r="CP106" s="42" t="str">
        <f>IF(BANCO10[[#This Row],[SOLUÇÃO]]=CP$1,BANCO10[[#This Row],[STATUS DA ETAPA]],"")</f>
        <v/>
      </c>
      <c r="CQ106" s="42" t="str">
        <f>IF(BANCO10[[#This Row],[SOLUÇÃO]]=CQ$1,BANCO10[[#This Row],[STATUS DA ETAPA]],"")</f>
        <v/>
      </c>
      <c r="CR106" s="42" t="str">
        <f>IF(BANCO10[[#This Row],[SOLUÇÃO]]=CR$1,BANCO10[[#This Row],[STATUS DA ETAPA]],"")</f>
        <v/>
      </c>
      <c r="CS106" s="42" t="str">
        <f>IF(BANCO10[[#This Row],[SOLUÇÃO]]=CS$1,BANCO10[[#This Row],[STATUS DA ETAPA]],"")</f>
        <v/>
      </c>
      <c r="CT106" s="42" t="str">
        <f>IF(BANCO10[[#This Row],[SOLUÇÃO]]=CT$1,BANCO10[[#This Row],[STATUS DA ETAPA]],"")</f>
        <v/>
      </c>
      <c r="CU106" s="42" t="str">
        <f>IF(BANCO10[[#This Row],[SOLUÇÃO]]=CU$1,BANCO10[[#This Row],[STATUS DA ETAPA]],"")</f>
        <v/>
      </c>
      <c r="CV106" s="42" t="str">
        <f>IF(BANCO10[[#This Row],[SOLUÇÃO]]=CV$1,BANCO10[[#This Row],[STATUS DA ETAPA]],"")</f>
        <v/>
      </c>
      <c r="CW106" s="42" t="str">
        <f>IF(BANCO10[[#This Row],[SOLUÇÃO]]=CW$1,BANCO10[[#This Row],[STATUS DA ETAPA]],"")</f>
        <v/>
      </c>
      <c r="CX106" s="42" t="str">
        <f>IF(BANCO10[[#This Row],[SOLUÇÃO]]=CX$1,BANCO10[[#This Row],[STATUS DA ETAPA]],"")</f>
        <v/>
      </c>
      <c r="CY106" s="42" t="str">
        <f>IF(BANCO10[[#This Row],[SOLUÇÃO]]=CY$1,BANCO10[[#This Row],[STATUS DA ETAPA]],"")</f>
        <v/>
      </c>
      <c r="CZ106" s="42" t="str">
        <f>IF(BANCO10[[#This Row],[SOLUÇÃO]]=CZ$1,BANCO10[[#This Row],[STATUS DA ETAPA]],"")</f>
        <v/>
      </c>
      <c r="DA106" s="42" t="str">
        <f>IF(BANCO10[[#This Row],[SOLUÇÃO]]=DA$1,BANCO10[[#This Row],[STATUS DA ETAPA]],"")</f>
        <v>CONCLUÍDO</v>
      </c>
      <c r="DB106" s="42" t="str">
        <f>IF(BANCO10[[#This Row],[SOLUÇÃO]]=DB$1,BANCO10[[#This Row],[STATUS DA ETAPA]],"")</f>
        <v/>
      </c>
      <c r="DC106" s="63" t="str">
        <f>IF(BANCO10[[#This Row],[SOLUÇÃO]]=DC$1,BANCO10[[#This Row],[STATUS DA ETAPA]],"")</f>
        <v/>
      </c>
      <c r="DD106" s="65" t="str">
        <f>IF(BANCO10[[#This Row],[SOLUÇÃO]]=DD$1,BANCO10[[#This Row],[STATUS DA ETAPA]],"")</f>
        <v/>
      </c>
      <c r="DE106" s="65" t="str">
        <f>IF(BANCO10[[#This Row],[SOLUÇÃO]]=DE$1,BANCO10[[#This Row],[STATUS DA ETAPA]],"")</f>
        <v/>
      </c>
      <c r="DF106" s="65" t="str">
        <f>IF(BANCO10[[#This Row],[SOLUÇÃO]]=DF$1,BANCO10[[#This Row],[STATUS DA ETAPA]],"")</f>
        <v/>
      </c>
      <c r="DG106" s="65" t="str">
        <f>IF(BANCO10[[#This Row],[SOLUÇÃO]]=DG$1,BANCO10[[#This Row],[STATUS DA ETAPA]],"")</f>
        <v/>
      </c>
      <c r="DH106" s="65" t="str">
        <f>IF(BANCO10[[#This Row],[SOLUÇÃO]]=DH$1,BANCO10[[#This Row],[STATUS DA ETAPA]],"")</f>
        <v/>
      </c>
      <c r="DI106" s="65" t="str">
        <f>IF(BANCO10[[#This Row],[SOLUÇÃO]]=DI$1,BANCO10[[#This Row],[STATUS DA ETAPA]],"")</f>
        <v/>
      </c>
      <c r="DJ106" s="65" t="str">
        <f>IF(BANCO10[[#This Row],[SOLUÇÃO]]=DJ$1,BANCO10[[#This Row],[STATUS DA ETAPA]],"")</f>
        <v/>
      </c>
      <c r="DK106" s="65" t="str">
        <f>IF(BANCO10[[#This Row],[SOLUÇÃO]]=DK$1,BANCO10[[#This Row],[STATUS DA ETAPA]],"")</f>
        <v/>
      </c>
      <c r="DL106" s="65" t="str">
        <f>IF(BANCO10[[#This Row],[SOLUÇÃO]]=DL$1,BANCO10[[#This Row],[STATUS DA ETAPA]],"")</f>
        <v/>
      </c>
      <c r="DM106" s="65" t="str">
        <f>IF(BANCO10[[#This Row],[SOLUÇÃO]]=DM$1,BANCO10[[#This Row],[STATUS DA ETAPA]],"")</f>
        <v/>
      </c>
      <c r="DN106" s="63" t="e">
        <f>VLOOKUP(CL108,'[1]SAP TEC'!AC:AD,2,0)</f>
        <v>#N/A</v>
      </c>
    </row>
    <row r="107" spans="1:118" s="65" customFormat="1" ht="12" x14ac:dyDescent="0.25">
      <c r="A107" s="38" t="s">
        <v>118</v>
      </c>
      <c r="B107" s="39" t="s">
        <v>131</v>
      </c>
      <c r="C107" s="40" t="str">
        <f>IFERROR(VLOOKUP(BANCO10[[#This Row],[EMPRESA]],[1]!DADOS[#Data],2,FALSE),"")</f>
        <v>60.332.749/0001-68</v>
      </c>
      <c r="D107" s="40" t="s">
        <v>424</v>
      </c>
      <c r="E107" s="42" t="str">
        <f>IFERROR(VLOOKUP(BANCO10[[#This Row],[EMPRESA]],[1]!DADOS[#Data],5,FALSE),"")</f>
        <v>DEMAIS</v>
      </c>
      <c r="F107" s="40" t="str">
        <f>IFERROR(IF(VLOOKUP(BANCO10[[#This Row],[EMPRESA]],[1]!DADOS[#Data],6,0)="","",(VLOOKUP(BANCO10[[#This Row],[EMPRESA]],[1]!DADOS[#Data],6,0))),"")</f>
        <v>N/A</v>
      </c>
      <c r="G107" s="40" t="str">
        <f>IFERROR(IF(VLOOKUP(BANCO10[[#This Row],[EMPRESA]],[1]!DADOS[#Data],4)="","",(VLOOKUP($D107,[1]!DADOS[#Data],4,0))),"")</f>
        <v/>
      </c>
      <c r="H107" s="43" t="s">
        <v>178</v>
      </c>
      <c r="I107" s="43" t="s">
        <v>145</v>
      </c>
      <c r="J107" s="44" t="s">
        <v>123</v>
      </c>
      <c r="K107" s="44" t="s">
        <v>443</v>
      </c>
      <c r="L107" s="44" t="s">
        <v>123</v>
      </c>
      <c r="M107" s="44" t="s">
        <v>137</v>
      </c>
      <c r="N107" s="44" t="s">
        <v>123</v>
      </c>
      <c r="O107" s="42" t="s">
        <v>180</v>
      </c>
      <c r="P107" s="42">
        <v>4</v>
      </c>
      <c r="Q107" s="39" t="s">
        <v>181</v>
      </c>
      <c r="R107" s="45" t="s">
        <v>123</v>
      </c>
      <c r="S107" s="45"/>
      <c r="T107" s="45" t="s">
        <v>123</v>
      </c>
      <c r="U107" s="45"/>
      <c r="V107" s="45" t="s">
        <v>123</v>
      </c>
      <c r="W107" s="45"/>
      <c r="X107" s="45" t="s">
        <v>123</v>
      </c>
      <c r="Y107" s="45"/>
      <c r="Z107" s="46" t="s">
        <v>126</v>
      </c>
      <c r="AA107" s="47"/>
      <c r="AB107" s="46" t="s">
        <v>126</v>
      </c>
      <c r="AC107" s="48"/>
      <c r="AD107" s="46" t="s">
        <v>126</v>
      </c>
      <c r="AE107" s="48"/>
      <c r="AF107" s="45"/>
      <c r="AG107" s="45"/>
      <c r="AH107" s="45" t="s">
        <v>123</v>
      </c>
      <c r="AI107" s="45"/>
      <c r="AJ107" s="45"/>
      <c r="AK107" s="45"/>
      <c r="AL107" s="45"/>
      <c r="AM107" s="45"/>
      <c r="AN107" s="45"/>
      <c r="AO107" s="45"/>
      <c r="AP107" s="45"/>
      <c r="AQ107" s="45"/>
      <c r="AR107" s="45"/>
      <c r="AS107" s="45"/>
      <c r="AT107" s="49">
        <v>45636</v>
      </c>
      <c r="AU107" s="99">
        <v>45636</v>
      </c>
      <c r="AV107" s="66" t="s">
        <v>123</v>
      </c>
      <c r="AW107" s="66" t="s">
        <v>123</v>
      </c>
      <c r="AX107" s="51" t="s">
        <v>182</v>
      </c>
      <c r="AY107" s="52" t="s">
        <v>126</v>
      </c>
      <c r="AZ107" s="53">
        <v>0</v>
      </c>
      <c r="BA107" s="52" t="s">
        <v>123</v>
      </c>
      <c r="BB107" s="81" t="s">
        <v>123</v>
      </c>
      <c r="BC107" s="52" t="s">
        <v>123</v>
      </c>
      <c r="BD107" s="52" t="s">
        <v>123</v>
      </c>
      <c r="BE107" s="55" t="s">
        <v>123</v>
      </c>
      <c r="BF107" s="55" t="s">
        <v>123</v>
      </c>
      <c r="BG107" s="55" t="s">
        <v>123</v>
      </c>
      <c r="BH107" s="55" t="s">
        <v>27</v>
      </c>
      <c r="BI107" s="46" t="s">
        <v>126</v>
      </c>
      <c r="BJ107" s="48"/>
      <c r="BK107" s="74" t="s">
        <v>126</v>
      </c>
      <c r="BL107" s="59"/>
      <c r="BM107" s="74" t="s">
        <v>126</v>
      </c>
      <c r="BN107" s="59"/>
      <c r="BO107" s="74" t="s">
        <v>126</v>
      </c>
      <c r="BP107" s="77"/>
      <c r="BQ107" s="78" t="s">
        <v>126</v>
      </c>
      <c r="BR107" s="79"/>
      <c r="BS107" s="69"/>
      <c r="BT107" s="38"/>
      <c r="BU107" s="61"/>
      <c r="BV107" s="61"/>
      <c r="BW107" s="61"/>
      <c r="BX107" s="61"/>
      <c r="BY107" s="61"/>
      <c r="BZ107" s="61"/>
      <c r="CA107" s="61"/>
      <c r="CB107" s="61"/>
      <c r="CC107" s="61"/>
      <c r="CD107" s="61"/>
      <c r="CE107" s="61"/>
      <c r="CF107" s="61"/>
      <c r="CG107" s="61"/>
      <c r="CH107" s="63">
        <f>YEAR(BANCO10[[#This Row],[DATA INÍCIO]])</f>
        <v>2024</v>
      </c>
      <c r="CI107" s="63">
        <f>MONTH(BANCO10[[#This Row],[DATA INÍCIO]])</f>
        <v>12</v>
      </c>
      <c r="CJ107" s="71" t="str">
        <f t="shared" si="1"/>
        <v>BOARD LINEA INDUSTRIA, COMERCIO, IMPORTACAO E EXPORTACAO LTDA60.332.749/0001-68</v>
      </c>
      <c r="CK107" s="63"/>
      <c r="CL107" s="63"/>
      <c r="CM107" s="42" t="str">
        <f>IF(BANCO10[[#This Row],[SOLUÇÃO]]=CM$1,BANCO10[[#This Row],[STATUS DA ETAPA]],"")</f>
        <v/>
      </c>
      <c r="CN107" s="42" t="str">
        <f>IF(BANCO10[[#This Row],[SOLUÇÃO]]=CN$1,BANCO10[[#This Row],[STATUS DA ETAPA]],"")</f>
        <v/>
      </c>
      <c r="CO107" s="42" t="str">
        <f>IF(BANCO10[[#This Row],[SOLUÇÃO]]=CO$1,BANCO10[[#This Row],[STATUS DA ETAPA]],"")</f>
        <v/>
      </c>
      <c r="CP107" s="42" t="str">
        <f>IF(BANCO10[[#This Row],[SOLUÇÃO]]=CP$1,BANCO10[[#This Row],[STATUS DA ETAPA]],"")</f>
        <v/>
      </c>
      <c r="CQ107" s="42" t="str">
        <f>IF(BANCO10[[#This Row],[SOLUÇÃO]]=CQ$1,BANCO10[[#This Row],[STATUS DA ETAPA]],"")</f>
        <v/>
      </c>
      <c r="CR107" s="42" t="str">
        <f>IF(BANCO10[[#This Row],[SOLUÇÃO]]=CR$1,BANCO10[[#This Row],[STATUS DA ETAPA]],"")</f>
        <v/>
      </c>
      <c r="CS107" s="42" t="str">
        <f>IF(BANCO10[[#This Row],[SOLUÇÃO]]=CS$1,BANCO10[[#This Row],[STATUS DA ETAPA]],"")</f>
        <v/>
      </c>
      <c r="CT107" s="42" t="str">
        <f>IF(BANCO10[[#This Row],[SOLUÇÃO]]=CT$1,BANCO10[[#This Row],[STATUS DA ETAPA]],"")</f>
        <v/>
      </c>
      <c r="CU107" s="42" t="str">
        <f>IF(BANCO10[[#This Row],[SOLUÇÃO]]=CU$1,BANCO10[[#This Row],[STATUS DA ETAPA]],"")</f>
        <v/>
      </c>
      <c r="CV107" s="42" t="str">
        <f>IF(BANCO10[[#This Row],[SOLUÇÃO]]=CV$1,BANCO10[[#This Row],[STATUS DA ETAPA]],"")</f>
        <v/>
      </c>
      <c r="CW107" s="42" t="str">
        <f>IF(BANCO10[[#This Row],[SOLUÇÃO]]=CW$1,BANCO10[[#This Row],[STATUS DA ETAPA]],"")</f>
        <v/>
      </c>
      <c r="CX107" s="42" t="str">
        <f>IF(BANCO10[[#This Row],[SOLUÇÃO]]=CX$1,BANCO10[[#This Row],[STATUS DA ETAPA]],"")</f>
        <v/>
      </c>
      <c r="CY107" s="42" t="str">
        <f>IF(BANCO10[[#This Row],[SOLUÇÃO]]=CY$1,BANCO10[[#This Row],[STATUS DA ETAPA]],"")</f>
        <v/>
      </c>
      <c r="CZ107" s="42" t="str">
        <f>IF(BANCO10[[#This Row],[SOLUÇÃO]]=CZ$1,BANCO10[[#This Row],[STATUS DA ETAPA]],"")</f>
        <v/>
      </c>
      <c r="DA107" s="42" t="str">
        <f>IF(BANCO10[[#This Row],[SOLUÇÃO]]=DA$1,BANCO10[[#This Row],[STATUS DA ETAPA]],"")</f>
        <v/>
      </c>
      <c r="DB107" s="42" t="str">
        <f>IF(BANCO10[[#This Row],[SOLUÇÃO]]=DB$1,BANCO10[[#This Row],[STATUS DA ETAPA]],"")</f>
        <v/>
      </c>
      <c r="DC107" s="42" t="str">
        <f>IF(BANCO10[[#This Row],[SOLUÇÃO]]=DC$1,BANCO10[[#This Row],[STATUS DA ETAPA]],"")</f>
        <v/>
      </c>
      <c r="DD107" s="42" t="str">
        <f>IF(BANCO10[[#This Row],[SOLUÇÃO]]=DD$1,BANCO10[[#This Row],[STATUS DA ETAPA]],"")</f>
        <v/>
      </c>
      <c r="DE107" s="42" t="str">
        <f>IF(BANCO10[[#This Row],[SOLUÇÃO]]=DE$1,BANCO10[[#This Row],[STATUS DA ETAPA]],"")</f>
        <v/>
      </c>
      <c r="DF107" s="42" t="str">
        <f>IF(BANCO10[[#This Row],[SOLUÇÃO]]=DF$1,BANCO10[[#This Row],[STATUS DA ETAPA]],"")</f>
        <v/>
      </c>
      <c r="DG107" s="42" t="str">
        <f>IF(BANCO10[[#This Row],[SOLUÇÃO]]=DG$1,BANCO10[[#This Row],[STATUS DA ETAPA]],"")</f>
        <v/>
      </c>
      <c r="DH107" s="42" t="str">
        <f>IF(BANCO10[[#This Row],[SOLUÇÃO]]=DH$1,BANCO10[[#This Row],[STATUS DA ETAPA]],"")</f>
        <v/>
      </c>
      <c r="DI107" s="42" t="str">
        <f>IF(BANCO10[[#This Row],[SOLUÇÃO]]=DI$1,BANCO10[[#This Row],[STATUS DA ETAPA]],"")</f>
        <v/>
      </c>
      <c r="DJ107" s="42" t="str">
        <f>IF(BANCO10[[#This Row],[SOLUÇÃO]]=DJ$1,BANCO10[[#This Row],[STATUS DA ETAPA]],"")</f>
        <v/>
      </c>
      <c r="DK107" s="42" t="str">
        <f>IF(BANCO10[[#This Row],[SOLUÇÃO]]=DK$1,BANCO10[[#This Row],[STATUS DA ETAPA]],"")</f>
        <v/>
      </c>
      <c r="DL107" s="42" t="str">
        <f>IF(BANCO10[[#This Row],[SOLUÇÃO]]=DL$1,BANCO10[[#This Row],[STATUS DA ETAPA]],"")</f>
        <v/>
      </c>
      <c r="DM107" s="42" t="str">
        <f>IF(BANCO10[[#This Row],[SOLUÇÃO]]=DM$1,BANCO10[[#This Row],[STATUS DA ETAPA]],"")</f>
        <v/>
      </c>
      <c r="DN107" s="63" t="e">
        <f>VLOOKUP(CL109,'[1]SAP TEC'!AC:AD,2,0)</f>
        <v>#N/A</v>
      </c>
    </row>
    <row r="108" spans="1:118" s="65" customFormat="1" ht="12" x14ac:dyDescent="0.25">
      <c r="A108" s="38" t="s">
        <v>118</v>
      </c>
      <c r="B108" s="39" t="s">
        <v>119</v>
      </c>
      <c r="C108" s="40" t="str">
        <f>IFERROR(VLOOKUP(BANCO10[[#This Row],[EMPRESA]],[1]!DADOS[#Data],2,FALSE),"")</f>
        <v>08.665.506/0001-21</v>
      </c>
      <c r="D108" s="42" t="s">
        <v>444</v>
      </c>
      <c r="E108" s="42" t="str">
        <f>IFERROR(VLOOKUP(BANCO10[[#This Row],[EMPRESA]],[1]!DADOS[#Data],5,FALSE),"")</f>
        <v>ME</v>
      </c>
      <c r="F108" s="40" t="str">
        <f>IFERROR(IF(VLOOKUP(BANCO10[[#This Row],[EMPRESA]],[1]!DADOS[#Data],6,0)="","",(VLOOKUP(BANCO10[[#This Row],[EMPRESA]],[1]!DADOS[#Data],6,0))),"")</f>
        <v>CAPITAL NORTE</v>
      </c>
      <c r="G108" s="40"/>
      <c r="H108" s="43" t="s">
        <v>121</v>
      </c>
      <c r="I108" s="43" t="s">
        <v>145</v>
      </c>
      <c r="J108" s="43" t="s">
        <v>146</v>
      </c>
      <c r="K108" s="42" t="s">
        <v>445</v>
      </c>
      <c r="L108" s="44" t="s">
        <v>123</v>
      </c>
      <c r="M108" s="44">
        <v>107</v>
      </c>
      <c r="N108" s="44">
        <v>103</v>
      </c>
      <c r="O108" s="42" t="s">
        <v>90</v>
      </c>
      <c r="P108" s="42">
        <v>4</v>
      </c>
      <c r="Q108" s="42" t="s">
        <v>205</v>
      </c>
      <c r="R108" s="45" t="s">
        <v>123</v>
      </c>
      <c r="S108" s="45"/>
      <c r="T108" s="45" t="s">
        <v>123</v>
      </c>
      <c r="U108" s="45"/>
      <c r="V108" s="45" t="s">
        <v>123</v>
      </c>
      <c r="W108" s="45"/>
      <c r="X108" s="45" t="s">
        <v>123</v>
      </c>
      <c r="Y108" s="45"/>
      <c r="Z108" s="46" t="s">
        <v>123</v>
      </c>
      <c r="AA108" s="47"/>
      <c r="AB108" s="46" t="s">
        <v>123</v>
      </c>
      <c r="AC108" s="48"/>
      <c r="AD108" s="46" t="s">
        <v>123</v>
      </c>
      <c r="AE108" s="48"/>
      <c r="AF108" s="45" t="s">
        <v>123</v>
      </c>
      <c r="AG108" s="45"/>
      <c r="AH108" s="45" t="s">
        <v>123</v>
      </c>
      <c r="AI108" s="45"/>
      <c r="AJ108" s="45" t="s">
        <v>123</v>
      </c>
      <c r="AK108" s="45"/>
      <c r="AL108" s="45" t="s">
        <v>123</v>
      </c>
      <c r="AM108" s="45"/>
      <c r="AN108" s="45" t="s">
        <v>123</v>
      </c>
      <c r="AO108" s="45"/>
      <c r="AP108" s="45" t="s">
        <v>123</v>
      </c>
      <c r="AQ108" s="45"/>
      <c r="AR108" s="45" t="s">
        <v>123</v>
      </c>
      <c r="AS108" s="45"/>
      <c r="AT108" s="49">
        <v>45275</v>
      </c>
      <c r="AU108" s="50">
        <v>45275</v>
      </c>
      <c r="AV108" s="51" t="s">
        <v>123</v>
      </c>
      <c r="AW108" s="51" t="s">
        <v>123</v>
      </c>
      <c r="AX108" s="73" t="s">
        <v>49</v>
      </c>
      <c r="AY108" s="52" t="s">
        <v>123</v>
      </c>
      <c r="AZ108" s="53">
        <v>0</v>
      </c>
      <c r="BA108" s="52" t="s">
        <v>123</v>
      </c>
      <c r="BB108" s="81" t="s">
        <v>123</v>
      </c>
      <c r="BC108" s="52" t="s">
        <v>123</v>
      </c>
      <c r="BD108" s="52" t="s">
        <v>123</v>
      </c>
      <c r="BE108" s="55" t="s">
        <v>123</v>
      </c>
      <c r="BF108" s="55" t="s">
        <v>123</v>
      </c>
      <c r="BG108" s="55" t="s">
        <v>123</v>
      </c>
      <c r="BH108" s="55" t="s">
        <v>123</v>
      </c>
      <c r="BI108" s="100" t="s">
        <v>123</v>
      </c>
      <c r="BJ108" s="48"/>
      <c r="BK108" s="58" t="s">
        <v>123</v>
      </c>
      <c r="BL108" s="59"/>
      <c r="BM108" s="58" t="s">
        <v>123</v>
      </c>
      <c r="BN108" s="59"/>
      <c r="BO108" s="74" t="s">
        <v>123</v>
      </c>
      <c r="BP108" s="75"/>
      <c r="BQ108" s="74" t="s">
        <v>123</v>
      </c>
      <c r="BR108" s="75"/>
      <c r="BS108" s="60" t="s">
        <v>127</v>
      </c>
      <c r="BT108" s="38" t="s">
        <v>128</v>
      </c>
      <c r="BU108" s="61"/>
      <c r="BV108" s="61"/>
      <c r="BW108" s="61"/>
      <c r="BX108" s="61"/>
      <c r="BY108" s="62"/>
      <c r="BZ108" s="61"/>
      <c r="CA108" s="61" t="s">
        <v>129</v>
      </c>
      <c r="CB108" s="61" t="s">
        <v>129</v>
      </c>
      <c r="CC108" s="61" t="s">
        <v>129</v>
      </c>
      <c r="CD108" s="61" t="s">
        <v>129</v>
      </c>
      <c r="CE108" s="61" t="s">
        <v>129</v>
      </c>
      <c r="CF108" s="61" t="s">
        <v>129</v>
      </c>
      <c r="CG108" s="61" t="s">
        <v>129</v>
      </c>
      <c r="CH108" s="63">
        <f>YEAR(BANCO10[[#This Row],[DATA INÍCIO]])</f>
        <v>2023</v>
      </c>
      <c r="CI108" s="63">
        <f>MONTH(BANCO10[[#This Row],[DATA INÍCIO]])</f>
        <v>12</v>
      </c>
      <c r="CJ108" s="64" t="str">
        <f t="shared" si="1"/>
        <v>BORGES PEREIRA CONFECCOES E COMERCIO LTDA08.665.506/0001-21</v>
      </c>
      <c r="CK108" s="63"/>
      <c r="CL108" s="42" t="s">
        <v>446</v>
      </c>
      <c r="CM108" s="42" t="str">
        <f>IF(BANCO10[[#This Row],[SOLUÇÃO]]=CM$1,BANCO10[[#This Row],[STATUS DA ETAPA]],"")</f>
        <v>CONCLUÍDO</v>
      </c>
      <c r="CN108" s="42" t="str">
        <f>IF(BANCO10[[#This Row],[SOLUÇÃO]]=CN$1,BANCO10[[#This Row],[STATUS DA ETAPA]],"")</f>
        <v/>
      </c>
      <c r="CO108" s="42" t="str">
        <f>IF(BANCO10[[#This Row],[SOLUÇÃO]]=CO$1,BANCO10[[#This Row],[STATUS DA ETAPA]],"")</f>
        <v/>
      </c>
      <c r="CP108" s="42" t="str">
        <f>IF(BANCO10[[#This Row],[SOLUÇÃO]]=CP$1,BANCO10[[#This Row],[STATUS DA ETAPA]],"")</f>
        <v/>
      </c>
      <c r="CQ108" s="42" t="str">
        <f>IF(BANCO10[[#This Row],[SOLUÇÃO]]=CQ$1,BANCO10[[#This Row],[STATUS DA ETAPA]],"")</f>
        <v/>
      </c>
      <c r="CR108" s="42" t="str">
        <f>IF(BANCO10[[#This Row],[SOLUÇÃO]]=CR$1,BANCO10[[#This Row],[STATUS DA ETAPA]],"")</f>
        <v/>
      </c>
      <c r="CS108" s="42" t="str">
        <f>IF(BANCO10[[#This Row],[SOLUÇÃO]]=CS$1,BANCO10[[#This Row],[STATUS DA ETAPA]],"")</f>
        <v/>
      </c>
      <c r="CT108" s="42" t="str">
        <f>IF(BANCO10[[#This Row],[SOLUÇÃO]]=CT$1,BANCO10[[#This Row],[STATUS DA ETAPA]],"")</f>
        <v/>
      </c>
      <c r="CU108" s="42" t="str">
        <f>IF(BANCO10[[#This Row],[SOLUÇÃO]]=CU$1,BANCO10[[#This Row],[STATUS DA ETAPA]],"")</f>
        <v/>
      </c>
      <c r="CV108" s="42" t="str">
        <f>IF(BANCO10[[#This Row],[SOLUÇÃO]]=CV$1,BANCO10[[#This Row],[STATUS DA ETAPA]],"")</f>
        <v/>
      </c>
      <c r="CW108" s="42" t="str">
        <f>IF(BANCO10[[#This Row],[SOLUÇÃO]]=CW$1,BANCO10[[#This Row],[STATUS DA ETAPA]],"")</f>
        <v/>
      </c>
      <c r="CX108" s="42" t="str">
        <f>IF(BANCO10[[#This Row],[SOLUÇÃO]]=CX$1,BANCO10[[#This Row],[STATUS DA ETAPA]],"")</f>
        <v/>
      </c>
      <c r="CY108" s="42" t="str">
        <f>IF(BANCO10[[#This Row],[SOLUÇÃO]]=CY$1,BANCO10[[#This Row],[STATUS DA ETAPA]],"")</f>
        <v/>
      </c>
      <c r="CZ108" s="42" t="str">
        <f>IF(BANCO10[[#This Row],[SOLUÇÃO]]=CZ$1,BANCO10[[#This Row],[STATUS DA ETAPA]],"")</f>
        <v/>
      </c>
      <c r="DA108" s="42" t="str">
        <f>IF(BANCO10[[#This Row],[SOLUÇÃO]]=DA$1,BANCO10[[#This Row],[STATUS DA ETAPA]],"")</f>
        <v/>
      </c>
      <c r="DB108" s="42" t="str">
        <f>IF(BANCO10[[#This Row],[SOLUÇÃO]]=DB$1,BANCO10[[#This Row],[STATUS DA ETAPA]],"")</f>
        <v/>
      </c>
      <c r="DC108" s="42" t="str">
        <f>IF(BANCO10[[#This Row],[SOLUÇÃO]]=DC$1,BANCO10[[#This Row],[STATUS DA ETAPA]],"")</f>
        <v/>
      </c>
      <c r="DD108" s="42" t="str">
        <f>IF(BANCO10[[#This Row],[SOLUÇÃO]]=DD$1,BANCO10[[#This Row],[STATUS DA ETAPA]],"")</f>
        <v/>
      </c>
      <c r="DE108" s="42" t="str">
        <f>IF(BANCO10[[#This Row],[SOLUÇÃO]]=DE$1,BANCO10[[#This Row],[STATUS DA ETAPA]],"")</f>
        <v/>
      </c>
      <c r="DF108" s="42" t="str">
        <f>IF(BANCO10[[#This Row],[SOLUÇÃO]]=DF$1,BANCO10[[#This Row],[STATUS DA ETAPA]],"")</f>
        <v/>
      </c>
      <c r="DG108" s="42" t="str">
        <f>IF(BANCO10[[#This Row],[SOLUÇÃO]]=DG$1,BANCO10[[#This Row],[STATUS DA ETAPA]],"")</f>
        <v/>
      </c>
      <c r="DH108" s="42" t="str">
        <f>IF(BANCO10[[#This Row],[SOLUÇÃO]]=DH$1,BANCO10[[#This Row],[STATUS DA ETAPA]],"")</f>
        <v/>
      </c>
      <c r="DI108" s="42" t="str">
        <f>IF(BANCO10[[#This Row],[SOLUÇÃO]]=DI$1,BANCO10[[#This Row],[STATUS DA ETAPA]],"")</f>
        <v/>
      </c>
      <c r="DJ108" s="42" t="str">
        <f>IF(BANCO10[[#This Row],[SOLUÇÃO]]=DJ$1,BANCO10[[#This Row],[STATUS DA ETAPA]],"")</f>
        <v/>
      </c>
      <c r="DK108" s="42" t="str">
        <f>IF(BANCO10[[#This Row],[SOLUÇÃO]]=DK$1,BANCO10[[#This Row],[STATUS DA ETAPA]],"")</f>
        <v/>
      </c>
      <c r="DL108" s="42" t="str">
        <f>IF(BANCO10[[#This Row],[SOLUÇÃO]]=DL$1,BANCO10[[#This Row],[STATUS DA ETAPA]],"")</f>
        <v/>
      </c>
      <c r="DM108" s="42" t="str">
        <f>IF(BANCO10[[#This Row],[SOLUÇÃO]]=DM$1,BANCO10[[#This Row],[STATUS DA ETAPA]],"")</f>
        <v/>
      </c>
      <c r="DN108" s="63" t="e">
        <f>VLOOKUP(CL110,'[1]SAP TEC'!AC:AD,2,0)</f>
        <v>#N/A</v>
      </c>
    </row>
    <row r="109" spans="1:118" s="65" customFormat="1" ht="10.5" x14ac:dyDescent="0.25">
      <c r="A109" s="38" t="s">
        <v>118</v>
      </c>
      <c r="B109" s="38" t="s">
        <v>131</v>
      </c>
      <c r="C109" s="40" t="str">
        <f>IFERROR(VLOOKUP(BANCO10[[#This Row],[EMPRESA]],[1]!DADOS[#Data],2,FALSE),"")</f>
        <v>65.637.043/0001-28</v>
      </c>
      <c r="D109" s="40" t="s">
        <v>447</v>
      </c>
      <c r="E109" s="42" t="str">
        <f>IFERROR(VLOOKUP(BANCO10[[#This Row],[EMPRESA]],[1]!DADOS[#Data],5,FALSE),"")</f>
        <v>EPP</v>
      </c>
      <c r="F109" s="40" t="str">
        <f>IFERROR(IF(VLOOKUP(BANCO10[[#This Row],[EMPRESA]],[1]!DADOS[#Data],6,0)="","",(VLOOKUP(BANCO10[[#This Row],[EMPRESA]],[1]!DADOS[#Data],6,0))),"")</f>
        <v>CAPITAL LESTE 1</v>
      </c>
      <c r="G109" s="40" t="str">
        <f>IFERROR(IF(VLOOKUP(BANCO10[[#This Row],[EMPRESA]],[1]!DADOS[#Data],4)="","",(VLOOKUP($D109,[1]!DADOS[#Data],4,0))),"")</f>
        <v/>
      </c>
      <c r="H109" s="43" t="s">
        <v>7</v>
      </c>
      <c r="I109" s="38" t="s">
        <v>134</v>
      </c>
      <c r="J109" s="43" t="s">
        <v>123</v>
      </c>
      <c r="K109" s="38" t="s">
        <v>448</v>
      </c>
      <c r="L109" s="44" t="s">
        <v>136</v>
      </c>
      <c r="M109" s="44" t="s">
        <v>137</v>
      </c>
      <c r="N109" s="44" t="s">
        <v>123</v>
      </c>
      <c r="O109" s="42" t="s">
        <v>96</v>
      </c>
      <c r="P109" s="42">
        <v>106</v>
      </c>
      <c r="Q109" s="39"/>
      <c r="R109" s="45" t="s">
        <v>27</v>
      </c>
      <c r="S109" s="45">
        <v>45733</v>
      </c>
      <c r="T109" s="45" t="s">
        <v>27</v>
      </c>
      <c r="U109" s="45">
        <v>45733</v>
      </c>
      <c r="V109" s="45" t="s">
        <v>27</v>
      </c>
      <c r="W109" s="45">
        <v>45733</v>
      </c>
      <c r="X109" s="45" t="s">
        <v>27</v>
      </c>
      <c r="Y109" s="45">
        <v>45733</v>
      </c>
      <c r="Z109" s="46" t="s">
        <v>27</v>
      </c>
      <c r="AA109" s="47">
        <v>45736</v>
      </c>
      <c r="AB109" s="46" t="s">
        <v>126</v>
      </c>
      <c r="AC109" s="48"/>
      <c r="AD109" s="46" t="s">
        <v>126</v>
      </c>
      <c r="AE109" s="48"/>
      <c r="AF109" s="45" t="s">
        <v>123</v>
      </c>
      <c r="AG109" s="45"/>
      <c r="AH109" s="45" t="s">
        <v>123</v>
      </c>
      <c r="AI109" s="45"/>
      <c r="AJ109" s="45" t="s">
        <v>27</v>
      </c>
      <c r="AK109" s="45">
        <v>45708</v>
      </c>
      <c r="AL109" s="45" t="s">
        <v>123</v>
      </c>
      <c r="AM109" s="45"/>
      <c r="AN109" s="45" t="s">
        <v>123</v>
      </c>
      <c r="AO109" s="45"/>
      <c r="AP109" s="45" t="s">
        <v>123</v>
      </c>
      <c r="AQ109" s="45"/>
      <c r="AR109" s="45" t="s">
        <v>123</v>
      </c>
      <c r="AS109" s="45"/>
      <c r="AT109" s="49">
        <v>46022</v>
      </c>
      <c r="AU109" s="50">
        <v>46022</v>
      </c>
      <c r="AV109" s="66" t="s">
        <v>126</v>
      </c>
      <c r="AW109" s="66" t="s">
        <v>126</v>
      </c>
      <c r="AX109" s="51" t="s">
        <v>49</v>
      </c>
      <c r="AY109" s="52" t="s">
        <v>126</v>
      </c>
      <c r="AZ109" s="53">
        <v>20140</v>
      </c>
      <c r="BA109" s="52" t="s">
        <v>138</v>
      </c>
      <c r="BB109" s="42">
        <v>678871</v>
      </c>
      <c r="BC109" s="52" t="s">
        <v>123</v>
      </c>
      <c r="BD109" s="52" t="s">
        <v>123</v>
      </c>
      <c r="BE109" s="55" t="s">
        <v>126</v>
      </c>
      <c r="BF109" s="55" t="s">
        <v>126</v>
      </c>
      <c r="BG109" s="55" t="s">
        <v>126</v>
      </c>
      <c r="BH109" s="55" t="s">
        <v>126</v>
      </c>
      <c r="BI109" s="68" t="s">
        <v>126</v>
      </c>
      <c r="BJ109" s="48"/>
      <c r="BK109" s="58" t="s">
        <v>126</v>
      </c>
      <c r="BL109" s="59"/>
      <c r="BM109" s="58" t="s">
        <v>126</v>
      </c>
      <c r="BN109" s="59"/>
      <c r="BO109" s="58" t="s">
        <v>126</v>
      </c>
      <c r="BP109" s="59"/>
      <c r="BQ109" s="58" t="s">
        <v>126</v>
      </c>
      <c r="BR109" s="59"/>
      <c r="BS109" s="69" t="s">
        <v>185</v>
      </c>
      <c r="BT109" s="38"/>
      <c r="BU109" s="61"/>
      <c r="BV109" s="61"/>
      <c r="BW109" s="61"/>
      <c r="BX109" s="61"/>
      <c r="BY109" s="61"/>
      <c r="BZ109" s="61"/>
      <c r="CA109" s="61"/>
      <c r="CB109" s="61"/>
      <c r="CC109" s="61"/>
      <c r="CD109" s="61"/>
      <c r="CE109" s="61"/>
      <c r="CF109" s="61"/>
      <c r="CG109" s="61"/>
      <c r="CH109" s="63">
        <f>YEAR(BANCO10[[#This Row],[DATA INÍCIO]])</f>
        <v>2025</v>
      </c>
      <c r="CI109" s="63">
        <f>MONTH(BANCO10[[#This Row],[DATA INÍCIO]])</f>
        <v>12</v>
      </c>
      <c r="CJ109" s="71" t="str">
        <f t="shared" si="1"/>
        <v>BORVEDA INDUSTRIA E COMERCIO DE PRODUTOS DE BORRACHA E PLASTICO LTDA65.637.043/0001-28</v>
      </c>
      <c r="CK109" s="63"/>
      <c r="CL109" s="63"/>
      <c r="CM109" s="42" t="str">
        <f>IF(BANCO10[[#This Row],[SOLUÇÃO]]=CM$1,BANCO10[[#This Row],[STATUS DA ETAPA]],"")</f>
        <v/>
      </c>
      <c r="CN109" s="42" t="str">
        <f>IF(BANCO10[[#This Row],[SOLUÇÃO]]=CN$1,BANCO10[[#This Row],[STATUS DA ETAPA]],"")</f>
        <v/>
      </c>
      <c r="CO109" s="42" t="str">
        <f>IF(BANCO10[[#This Row],[SOLUÇÃO]]=CO$1,BANCO10[[#This Row],[STATUS DA ETAPA]],"")</f>
        <v/>
      </c>
      <c r="CP109" s="42" t="str">
        <f>IF(BANCO10[[#This Row],[SOLUÇÃO]]=CP$1,BANCO10[[#This Row],[STATUS DA ETAPA]],"")</f>
        <v/>
      </c>
      <c r="CQ109" s="42" t="str">
        <f>IF(BANCO10[[#This Row],[SOLUÇÃO]]=CQ$1,BANCO10[[#This Row],[STATUS DA ETAPA]],"")</f>
        <v/>
      </c>
      <c r="CR109" s="42" t="str">
        <f>IF(BANCO10[[#This Row],[SOLUÇÃO]]=CR$1,BANCO10[[#This Row],[STATUS DA ETAPA]],"")</f>
        <v/>
      </c>
      <c r="CS109" s="42" t="str">
        <f>IF(BANCO10[[#This Row],[SOLUÇÃO]]=CS$1,BANCO10[[#This Row],[STATUS DA ETAPA]],"")</f>
        <v>AGUARDANDO SALDO</v>
      </c>
      <c r="CT109" s="42" t="str">
        <f>IF(BANCO10[[#This Row],[SOLUÇÃO]]=CT$1,BANCO10[[#This Row],[STATUS DA ETAPA]],"")</f>
        <v/>
      </c>
      <c r="CU109" s="42" t="str">
        <f>IF(BANCO10[[#This Row],[SOLUÇÃO]]=CU$1,BANCO10[[#This Row],[STATUS DA ETAPA]],"")</f>
        <v/>
      </c>
      <c r="CV109" s="42" t="str">
        <f>IF(BANCO10[[#This Row],[SOLUÇÃO]]=CV$1,BANCO10[[#This Row],[STATUS DA ETAPA]],"")</f>
        <v/>
      </c>
      <c r="CW109" s="42" t="str">
        <f>IF(BANCO10[[#This Row],[SOLUÇÃO]]=CW$1,BANCO10[[#This Row],[STATUS DA ETAPA]],"")</f>
        <v/>
      </c>
      <c r="CX109" s="42" t="str">
        <f>IF(BANCO10[[#This Row],[SOLUÇÃO]]=CX$1,BANCO10[[#This Row],[STATUS DA ETAPA]],"")</f>
        <v/>
      </c>
      <c r="CY109" s="42" t="str">
        <f>IF(BANCO10[[#This Row],[SOLUÇÃO]]=CY$1,BANCO10[[#This Row],[STATUS DA ETAPA]],"")</f>
        <v/>
      </c>
      <c r="CZ109" s="42" t="str">
        <f>IF(BANCO10[[#This Row],[SOLUÇÃO]]=CZ$1,BANCO10[[#This Row],[STATUS DA ETAPA]],"")</f>
        <v/>
      </c>
      <c r="DA109" s="42" t="str">
        <f>IF(BANCO10[[#This Row],[SOLUÇÃO]]=DA$1,BANCO10[[#This Row],[STATUS DA ETAPA]],"")</f>
        <v/>
      </c>
      <c r="DB109" s="42" t="str">
        <f>IF(BANCO10[[#This Row],[SOLUÇÃO]]=DB$1,BANCO10[[#This Row],[STATUS DA ETAPA]],"")</f>
        <v/>
      </c>
      <c r="DC109" s="42" t="str">
        <f>IF(BANCO10[[#This Row],[SOLUÇÃO]]=DC$1,BANCO10[[#This Row],[STATUS DA ETAPA]],"")</f>
        <v/>
      </c>
      <c r="DD109" s="42" t="str">
        <f>IF(BANCO10[[#This Row],[SOLUÇÃO]]=DD$1,BANCO10[[#This Row],[STATUS DA ETAPA]],"")</f>
        <v/>
      </c>
      <c r="DE109" s="42" t="str">
        <f>IF(BANCO10[[#This Row],[SOLUÇÃO]]=DE$1,BANCO10[[#This Row],[STATUS DA ETAPA]],"")</f>
        <v/>
      </c>
      <c r="DF109" s="42" t="str">
        <f>IF(BANCO10[[#This Row],[SOLUÇÃO]]=DF$1,BANCO10[[#This Row],[STATUS DA ETAPA]],"")</f>
        <v/>
      </c>
      <c r="DG109" s="42" t="str">
        <f>IF(BANCO10[[#This Row],[SOLUÇÃO]]=DG$1,BANCO10[[#This Row],[STATUS DA ETAPA]],"")</f>
        <v/>
      </c>
      <c r="DH109" s="42" t="str">
        <f>IF(BANCO10[[#This Row],[SOLUÇÃO]]=DH$1,BANCO10[[#This Row],[STATUS DA ETAPA]],"")</f>
        <v/>
      </c>
      <c r="DI109" s="42" t="str">
        <f>IF(BANCO10[[#This Row],[SOLUÇÃO]]=DI$1,BANCO10[[#This Row],[STATUS DA ETAPA]],"")</f>
        <v/>
      </c>
      <c r="DJ109" s="42" t="str">
        <f>IF(BANCO10[[#This Row],[SOLUÇÃO]]=DJ$1,BANCO10[[#This Row],[STATUS DA ETAPA]],"")</f>
        <v/>
      </c>
      <c r="DK109" s="42" t="str">
        <f>IF(BANCO10[[#This Row],[SOLUÇÃO]]=DK$1,BANCO10[[#This Row],[STATUS DA ETAPA]],"")</f>
        <v/>
      </c>
      <c r="DL109" s="42" t="str">
        <f>IF(BANCO10[[#This Row],[SOLUÇÃO]]=DL$1,BANCO10[[#This Row],[STATUS DA ETAPA]],"")</f>
        <v/>
      </c>
      <c r="DM109" s="42" t="str">
        <f>IF(BANCO10[[#This Row],[SOLUÇÃO]]=DM$1,BANCO10[[#This Row],[STATUS DA ETAPA]],"")</f>
        <v/>
      </c>
      <c r="DN109" s="63" t="e">
        <f>VLOOKUP(CL111,'[1]SAP TEC'!AC:AD,2,0)</f>
        <v>#N/A</v>
      </c>
    </row>
    <row r="110" spans="1:118" s="65" customFormat="1" ht="12" x14ac:dyDescent="0.25">
      <c r="A110" s="38" t="s">
        <v>118</v>
      </c>
      <c r="B110" s="39" t="s">
        <v>131</v>
      </c>
      <c r="C110" s="40" t="str">
        <f>IFERROR(VLOOKUP(BANCO10[[#This Row],[EMPRESA]],[1]!DADOS[#Data],2,FALSE),"")</f>
        <v> 32.230.113/0001-70</v>
      </c>
      <c r="D110" s="42" t="s">
        <v>449</v>
      </c>
      <c r="E110" s="42" t="str">
        <f>IFERROR(VLOOKUP(BANCO10[[#This Row],[EMPRESA]],[1]!DADOS[#Data],5,FALSE),"")</f>
        <v>DEMAIS</v>
      </c>
      <c r="F110" s="40" t="str">
        <f>IFERROR(IF(VLOOKUP(BANCO10[[#This Row],[EMPRESA]],[1]!DADOS[#Data],6,0)="","",(VLOOKUP(BANCO10[[#This Row],[EMPRESA]],[1]!DADOS[#Data],6,0))),"")</f>
        <v>N/A</v>
      </c>
      <c r="G110" s="40"/>
      <c r="H110" s="43" t="s">
        <v>121</v>
      </c>
      <c r="I110" s="43" t="s">
        <v>145</v>
      </c>
      <c r="J110" s="43" t="s">
        <v>146</v>
      </c>
      <c r="K110" s="44" t="s">
        <v>450</v>
      </c>
      <c r="L110" s="44" t="s">
        <v>123</v>
      </c>
      <c r="M110" s="44" t="s">
        <v>137</v>
      </c>
      <c r="N110" s="42" t="s">
        <v>137</v>
      </c>
      <c r="O110" s="42" t="s">
        <v>90</v>
      </c>
      <c r="P110" s="42">
        <v>4</v>
      </c>
      <c r="Q110" s="42"/>
      <c r="R110" s="45" t="s">
        <v>123</v>
      </c>
      <c r="S110" s="45"/>
      <c r="T110" s="45" t="s">
        <v>123</v>
      </c>
      <c r="U110" s="45"/>
      <c r="V110" s="45" t="s">
        <v>123</v>
      </c>
      <c r="W110" s="45"/>
      <c r="X110" s="45" t="s">
        <v>123</v>
      </c>
      <c r="Y110" s="45"/>
      <c r="Z110" s="46" t="s">
        <v>123</v>
      </c>
      <c r="AA110" s="47"/>
      <c r="AB110" s="46" t="s">
        <v>123</v>
      </c>
      <c r="AC110" s="48"/>
      <c r="AD110" s="46" t="s">
        <v>123</v>
      </c>
      <c r="AE110" s="48"/>
      <c r="AF110" s="45" t="s">
        <v>123</v>
      </c>
      <c r="AG110" s="45"/>
      <c r="AH110" s="45" t="s">
        <v>123</v>
      </c>
      <c r="AI110" s="45"/>
      <c r="AJ110" s="45" t="s">
        <v>123</v>
      </c>
      <c r="AK110" s="45"/>
      <c r="AL110" s="45" t="s">
        <v>123</v>
      </c>
      <c r="AM110" s="45"/>
      <c r="AN110" s="45" t="s">
        <v>123</v>
      </c>
      <c r="AO110" s="45"/>
      <c r="AP110" s="45" t="s">
        <v>123</v>
      </c>
      <c r="AQ110" s="45"/>
      <c r="AR110" s="45" t="s">
        <v>123</v>
      </c>
      <c r="AS110" s="45"/>
      <c r="AT110" s="49">
        <v>45577</v>
      </c>
      <c r="AU110" s="99">
        <v>45577</v>
      </c>
      <c r="AV110" s="66" t="s">
        <v>123</v>
      </c>
      <c r="AW110" s="66" t="s">
        <v>123</v>
      </c>
      <c r="AX110" s="51" t="s">
        <v>49</v>
      </c>
      <c r="AY110" s="52" t="s">
        <v>123</v>
      </c>
      <c r="AZ110" s="53">
        <v>0</v>
      </c>
      <c r="BA110" s="52" t="s">
        <v>123</v>
      </c>
      <c r="BB110" s="81" t="s">
        <v>123</v>
      </c>
      <c r="BC110" s="52" t="s">
        <v>123</v>
      </c>
      <c r="BD110" s="52" t="s">
        <v>123</v>
      </c>
      <c r="BE110" s="55" t="s">
        <v>123</v>
      </c>
      <c r="BF110" s="55" t="s">
        <v>123</v>
      </c>
      <c r="BG110" s="55" t="s">
        <v>123</v>
      </c>
      <c r="BH110" s="55" t="s">
        <v>123</v>
      </c>
      <c r="BI110" s="118" t="s">
        <v>123</v>
      </c>
      <c r="BJ110" s="119"/>
      <c r="BK110" s="103"/>
      <c r="BL110" s="38"/>
      <c r="BM110" s="103"/>
      <c r="BN110" s="38"/>
      <c r="BO110" s="103" t="s">
        <v>123</v>
      </c>
      <c r="BP110" s="38"/>
      <c r="BQ110" s="103" t="s">
        <v>123</v>
      </c>
      <c r="BR110" s="38"/>
      <c r="BS110" s="70"/>
      <c r="BT110" s="38"/>
      <c r="BU110" s="61"/>
      <c r="BV110" s="61"/>
      <c r="BW110" s="84"/>
      <c r="BX110" s="84"/>
      <c r="BY110" s="85"/>
      <c r="BZ110" s="84"/>
      <c r="CA110" s="86"/>
      <c r="CB110" s="87"/>
      <c r="CC110" s="88"/>
      <c r="CD110" s="87"/>
      <c r="CE110" s="87"/>
      <c r="CF110" s="87"/>
      <c r="CG110" s="87"/>
      <c r="CH110" s="42">
        <f>YEAR(BANCO10[[#This Row],[DATA INÍCIO]])</f>
        <v>2024</v>
      </c>
      <c r="CI110" s="42">
        <f>MONTH(BANCO10[[#This Row],[DATA INÍCIO]])</f>
        <v>10</v>
      </c>
      <c r="CJ110" s="42" t="str">
        <f t="shared" si="1"/>
        <v>BRASILFUSO INDUSTRIA E COMERCIO DE PARAFUSOS E FERRAMENTAS LTDA 32.230.113/0001-70</v>
      </c>
      <c r="CK110" s="42"/>
      <c r="CL110" s="42"/>
      <c r="CM110" s="42" t="str">
        <f>IF(BANCO10[[#This Row],[SOLUÇÃO]]=CM$1,BANCO10[[#This Row],[STATUS DA ETAPA]],"")</f>
        <v>CONCLUÍDO</v>
      </c>
      <c r="CN110" s="42" t="str">
        <f>IF(BANCO10[[#This Row],[SOLUÇÃO]]=CN$1,BANCO10[[#This Row],[STATUS DA ETAPA]],"")</f>
        <v/>
      </c>
      <c r="CO110" s="42" t="str">
        <f>IF(BANCO10[[#This Row],[SOLUÇÃO]]=CO$1,BANCO10[[#This Row],[STATUS DA ETAPA]],"")</f>
        <v/>
      </c>
      <c r="CP110" s="42" t="str">
        <f>IF(BANCO10[[#This Row],[SOLUÇÃO]]=CP$1,BANCO10[[#This Row],[STATUS DA ETAPA]],"")</f>
        <v/>
      </c>
      <c r="CQ110" s="42" t="str">
        <f>IF(BANCO10[[#This Row],[SOLUÇÃO]]=CQ$1,BANCO10[[#This Row],[STATUS DA ETAPA]],"")</f>
        <v/>
      </c>
      <c r="CR110" s="42" t="str">
        <f>IF(BANCO10[[#This Row],[SOLUÇÃO]]=CR$1,BANCO10[[#This Row],[STATUS DA ETAPA]],"")</f>
        <v/>
      </c>
      <c r="CS110" s="42" t="str">
        <f>IF(BANCO10[[#This Row],[SOLUÇÃO]]=CS$1,BANCO10[[#This Row],[STATUS DA ETAPA]],"")</f>
        <v/>
      </c>
      <c r="CT110" s="42" t="str">
        <f>IF(BANCO10[[#This Row],[SOLUÇÃO]]=CT$1,BANCO10[[#This Row],[STATUS DA ETAPA]],"")</f>
        <v/>
      </c>
      <c r="CU110" s="42" t="str">
        <f>IF(BANCO10[[#This Row],[SOLUÇÃO]]=CU$1,BANCO10[[#This Row],[STATUS DA ETAPA]],"")</f>
        <v/>
      </c>
      <c r="CV110" s="42" t="str">
        <f>IF(BANCO10[[#This Row],[SOLUÇÃO]]=CV$1,BANCO10[[#This Row],[STATUS DA ETAPA]],"")</f>
        <v/>
      </c>
      <c r="CW110" s="42" t="str">
        <f>IF(BANCO10[[#This Row],[SOLUÇÃO]]=CW$1,BANCO10[[#This Row],[STATUS DA ETAPA]],"")</f>
        <v/>
      </c>
      <c r="CX110" s="42" t="str">
        <f>IF(BANCO10[[#This Row],[SOLUÇÃO]]=CX$1,BANCO10[[#This Row],[STATUS DA ETAPA]],"")</f>
        <v/>
      </c>
      <c r="CY110" s="42" t="str">
        <f>IF(BANCO10[[#This Row],[SOLUÇÃO]]=CY$1,BANCO10[[#This Row],[STATUS DA ETAPA]],"")</f>
        <v/>
      </c>
      <c r="CZ110" s="42" t="str">
        <f>IF(BANCO10[[#This Row],[SOLUÇÃO]]=CZ$1,BANCO10[[#This Row],[STATUS DA ETAPA]],"")</f>
        <v/>
      </c>
      <c r="DA110" s="42" t="str">
        <f>IF(BANCO10[[#This Row],[SOLUÇÃO]]=DA$1,BANCO10[[#This Row],[STATUS DA ETAPA]],"")</f>
        <v/>
      </c>
      <c r="DB110" s="42" t="str">
        <f>IF(BANCO10[[#This Row],[SOLUÇÃO]]=DB$1,BANCO10[[#This Row],[STATUS DA ETAPA]],"")</f>
        <v/>
      </c>
      <c r="DC110" s="63" t="str">
        <f>IF(BANCO10[[#This Row],[SOLUÇÃO]]=DC$1,BANCO10[[#This Row],[STATUS DA ETAPA]],"")</f>
        <v/>
      </c>
      <c r="DD110" s="65" t="str">
        <f>IF(BANCO10[[#This Row],[SOLUÇÃO]]=DD$1,BANCO10[[#This Row],[STATUS DA ETAPA]],"")</f>
        <v/>
      </c>
      <c r="DE110" s="65" t="str">
        <f>IF(BANCO10[[#This Row],[SOLUÇÃO]]=DE$1,BANCO10[[#This Row],[STATUS DA ETAPA]],"")</f>
        <v/>
      </c>
      <c r="DF110" s="65" t="str">
        <f>IF(BANCO10[[#This Row],[SOLUÇÃO]]=DF$1,BANCO10[[#This Row],[STATUS DA ETAPA]],"")</f>
        <v/>
      </c>
      <c r="DG110" s="65" t="str">
        <f>IF(BANCO10[[#This Row],[SOLUÇÃO]]=DG$1,BANCO10[[#This Row],[STATUS DA ETAPA]],"")</f>
        <v/>
      </c>
      <c r="DH110" s="65" t="str">
        <f>IF(BANCO10[[#This Row],[SOLUÇÃO]]=DH$1,BANCO10[[#This Row],[STATUS DA ETAPA]],"")</f>
        <v/>
      </c>
      <c r="DI110" s="65" t="str">
        <f>IF(BANCO10[[#This Row],[SOLUÇÃO]]=DI$1,BANCO10[[#This Row],[STATUS DA ETAPA]],"")</f>
        <v/>
      </c>
      <c r="DJ110" s="65" t="str">
        <f>IF(BANCO10[[#This Row],[SOLUÇÃO]]=DJ$1,BANCO10[[#This Row],[STATUS DA ETAPA]],"")</f>
        <v/>
      </c>
      <c r="DK110" s="65" t="str">
        <f>IF(BANCO10[[#This Row],[SOLUÇÃO]]=DK$1,BANCO10[[#This Row],[STATUS DA ETAPA]],"")</f>
        <v/>
      </c>
      <c r="DL110" s="65" t="str">
        <f>IF(BANCO10[[#This Row],[SOLUÇÃO]]=DL$1,BANCO10[[#This Row],[STATUS DA ETAPA]],"")</f>
        <v/>
      </c>
      <c r="DM110" s="65" t="str">
        <f>IF(BANCO10[[#This Row],[SOLUÇÃO]]=DM$1,BANCO10[[#This Row],[STATUS DA ETAPA]],"")</f>
        <v/>
      </c>
      <c r="DN110" s="63" t="e">
        <f>VLOOKUP(CL112,'[1]SAP TEC'!AC:AD,2,0)</f>
        <v>#N/A</v>
      </c>
    </row>
    <row r="111" spans="1:118" s="65" customFormat="1" ht="12" x14ac:dyDescent="0.25">
      <c r="A111" s="38" t="s">
        <v>118</v>
      </c>
      <c r="B111" s="39" t="s">
        <v>131</v>
      </c>
      <c r="C111" s="40" t="str">
        <f>IFERROR(VLOOKUP(BANCO10[[#This Row],[EMPRESA]],[1]!DADOS[#Data],2,FALSE),"")</f>
        <v> 32.230.113/0001-70</v>
      </c>
      <c r="D111" s="42" t="s">
        <v>449</v>
      </c>
      <c r="E111" s="42" t="str">
        <f>IFERROR(VLOOKUP(BANCO10[[#This Row],[EMPRESA]],[1]!DADOS[#Data],5,FALSE),"")</f>
        <v>DEMAIS</v>
      </c>
      <c r="F111" s="40" t="str">
        <f>IFERROR(IF(VLOOKUP(BANCO10[[#This Row],[EMPRESA]],[1]!DADOS[#Data],6,0)="","",(VLOOKUP(BANCO10[[#This Row],[EMPRESA]],[1]!DADOS[#Data],6,0))),"")</f>
        <v>N/A</v>
      </c>
      <c r="G111" s="40" t="str">
        <f>IFERROR(IF(VLOOKUP(BANCO10[[#This Row],[EMPRESA]],[1]!DADOS[#Data],4)="","",(VLOOKUP($D111,[1]!DADOS[#Data],4,0))),"")</f>
        <v/>
      </c>
      <c r="H111" s="43" t="s">
        <v>7</v>
      </c>
      <c r="I111" s="43" t="s">
        <v>145</v>
      </c>
      <c r="J111" s="44" t="s">
        <v>123</v>
      </c>
      <c r="K111" s="44" t="s">
        <v>451</v>
      </c>
      <c r="L111" s="44" t="s">
        <v>452</v>
      </c>
      <c r="M111" s="44" t="s">
        <v>137</v>
      </c>
      <c r="N111" s="42" t="s">
        <v>123</v>
      </c>
      <c r="O111" s="42" t="s">
        <v>96</v>
      </c>
      <c r="P111" s="42">
        <v>116</v>
      </c>
      <c r="Q111" s="42" t="s">
        <v>216</v>
      </c>
      <c r="R111" s="45" t="s">
        <v>123</v>
      </c>
      <c r="S111" s="45"/>
      <c r="T111" s="45" t="s">
        <v>123</v>
      </c>
      <c r="U111" s="45"/>
      <c r="V111" s="45" t="s">
        <v>123</v>
      </c>
      <c r="W111" s="45"/>
      <c r="X111" s="45" t="s">
        <v>123</v>
      </c>
      <c r="Y111" s="45"/>
      <c r="Z111" s="46" t="s">
        <v>123</v>
      </c>
      <c r="AA111" s="47"/>
      <c r="AB111" s="46" t="s">
        <v>123</v>
      </c>
      <c r="AC111" s="48"/>
      <c r="AD111" s="46" t="s">
        <v>123</v>
      </c>
      <c r="AE111" s="48"/>
      <c r="AF111" s="45" t="s">
        <v>27</v>
      </c>
      <c r="AG111" s="45">
        <v>45536</v>
      </c>
      <c r="AH111" s="45" t="s">
        <v>27</v>
      </c>
      <c r="AI111" s="45">
        <v>45536</v>
      </c>
      <c r="AJ111" s="45" t="s">
        <v>27</v>
      </c>
      <c r="AK111" s="45">
        <v>45567</v>
      </c>
      <c r="AL111" s="45" t="s">
        <v>123</v>
      </c>
      <c r="AM111" s="45"/>
      <c r="AN111" s="45" t="s">
        <v>123</v>
      </c>
      <c r="AO111" s="45"/>
      <c r="AP111" s="45" t="s">
        <v>123</v>
      </c>
      <c r="AQ111" s="45"/>
      <c r="AR111" s="45" t="s">
        <v>123</v>
      </c>
      <c r="AS111" s="45"/>
      <c r="AT111" s="49">
        <v>45688</v>
      </c>
      <c r="AU111" s="50">
        <v>45800</v>
      </c>
      <c r="AV111" s="66" t="s">
        <v>27</v>
      </c>
      <c r="AW111" s="66" t="s">
        <v>27</v>
      </c>
      <c r="AX111" s="51" t="s">
        <v>49</v>
      </c>
      <c r="AY111" s="52" t="s">
        <v>126</v>
      </c>
      <c r="AZ111" s="53">
        <v>0</v>
      </c>
      <c r="BA111" s="52" t="s">
        <v>153</v>
      </c>
      <c r="BB111" s="81">
        <v>562881</v>
      </c>
      <c r="BC111" s="52" t="s">
        <v>123</v>
      </c>
      <c r="BD111" s="52" t="s">
        <v>123</v>
      </c>
      <c r="BE111" s="55" t="s">
        <v>27</v>
      </c>
      <c r="BF111" s="55" t="s">
        <v>27</v>
      </c>
      <c r="BG111" s="55" t="s">
        <v>27</v>
      </c>
      <c r="BH111" s="55" t="s">
        <v>27</v>
      </c>
      <c r="BI111" s="68" t="s">
        <v>27</v>
      </c>
      <c r="BJ111" s="48">
        <v>45811</v>
      </c>
      <c r="BK111" s="58" t="s">
        <v>123</v>
      </c>
      <c r="BL111" s="59"/>
      <c r="BM111" s="58" t="s">
        <v>123</v>
      </c>
      <c r="BN111" s="59"/>
      <c r="BO111" s="74" t="s">
        <v>27</v>
      </c>
      <c r="BP111" s="77">
        <v>45814</v>
      </c>
      <c r="BQ111" s="78" t="s">
        <v>126</v>
      </c>
      <c r="BR111" s="79"/>
      <c r="BS111" s="104" t="s">
        <v>312</v>
      </c>
      <c r="BT111" s="38" t="s">
        <v>453</v>
      </c>
      <c r="BU111" s="61"/>
      <c r="BV111" s="61"/>
      <c r="BW111" s="84"/>
      <c r="BX111" s="84"/>
      <c r="BY111" s="85"/>
      <c r="BZ111" s="84"/>
      <c r="CA111" s="86"/>
      <c r="CB111" s="87"/>
      <c r="CC111" s="88"/>
      <c r="CD111" s="87"/>
      <c r="CE111" s="87"/>
      <c r="CF111" s="87"/>
      <c r="CG111" s="87"/>
      <c r="CH111" s="42">
        <f>YEAR(BANCO10[[#This Row],[DATA INÍCIO]])</f>
        <v>2025</v>
      </c>
      <c r="CI111" s="42">
        <f>MONTH(BANCO10[[#This Row],[DATA INÍCIO]])</f>
        <v>1</v>
      </c>
      <c r="CJ111" s="42" t="str">
        <f t="shared" si="1"/>
        <v>BRASILFUSO INDUSTRIA E COMERCIO DE PARAFUSOS E FERRAMENTAS LTDA 32.230.113/0001-70</v>
      </c>
      <c r="CK111" s="42"/>
      <c r="CL111" s="42"/>
      <c r="CM111" s="42" t="str">
        <f>IF(BANCO10[[#This Row],[SOLUÇÃO]]=CM$1,BANCO10[[#This Row],[STATUS DA ETAPA]],"")</f>
        <v/>
      </c>
      <c r="CN111" s="42" t="str">
        <f>IF(BANCO10[[#This Row],[SOLUÇÃO]]=CN$1,BANCO10[[#This Row],[STATUS DA ETAPA]],"")</f>
        <v/>
      </c>
      <c r="CO111" s="42" t="str">
        <f>IF(BANCO10[[#This Row],[SOLUÇÃO]]=CO$1,BANCO10[[#This Row],[STATUS DA ETAPA]],"")</f>
        <v/>
      </c>
      <c r="CP111" s="42" t="str">
        <f>IF(BANCO10[[#This Row],[SOLUÇÃO]]=CP$1,BANCO10[[#This Row],[STATUS DA ETAPA]],"")</f>
        <v/>
      </c>
      <c r="CQ111" s="42" t="str">
        <f>IF(BANCO10[[#This Row],[SOLUÇÃO]]=CQ$1,BANCO10[[#This Row],[STATUS DA ETAPA]],"")</f>
        <v/>
      </c>
      <c r="CR111" s="42" t="str">
        <f>IF(BANCO10[[#This Row],[SOLUÇÃO]]=CR$1,BANCO10[[#This Row],[STATUS DA ETAPA]],"")</f>
        <v/>
      </c>
      <c r="CS111" s="42" t="str">
        <f>IF(BANCO10[[#This Row],[SOLUÇÃO]]=CS$1,BANCO10[[#This Row],[STATUS DA ETAPA]],"")</f>
        <v>CONCLUÍDO</v>
      </c>
      <c r="CT111" s="42" t="str">
        <f>IF(BANCO10[[#This Row],[SOLUÇÃO]]=CT$1,BANCO10[[#This Row],[STATUS DA ETAPA]],"")</f>
        <v/>
      </c>
      <c r="CU111" s="42" t="str">
        <f>IF(BANCO10[[#This Row],[SOLUÇÃO]]=CU$1,BANCO10[[#This Row],[STATUS DA ETAPA]],"")</f>
        <v/>
      </c>
      <c r="CV111" s="42" t="str">
        <f>IF(BANCO10[[#This Row],[SOLUÇÃO]]=CV$1,BANCO10[[#This Row],[STATUS DA ETAPA]],"")</f>
        <v/>
      </c>
      <c r="CW111" s="42" t="str">
        <f>IF(BANCO10[[#This Row],[SOLUÇÃO]]=CW$1,BANCO10[[#This Row],[STATUS DA ETAPA]],"")</f>
        <v/>
      </c>
      <c r="CX111" s="42" t="str">
        <f>IF(BANCO10[[#This Row],[SOLUÇÃO]]=CX$1,BANCO10[[#This Row],[STATUS DA ETAPA]],"")</f>
        <v/>
      </c>
      <c r="CY111" s="42" t="str">
        <f>IF(BANCO10[[#This Row],[SOLUÇÃO]]=CY$1,BANCO10[[#This Row],[STATUS DA ETAPA]],"")</f>
        <v/>
      </c>
      <c r="CZ111" s="42" t="str">
        <f>IF(BANCO10[[#This Row],[SOLUÇÃO]]=CZ$1,BANCO10[[#This Row],[STATUS DA ETAPA]],"")</f>
        <v/>
      </c>
      <c r="DA111" s="42" t="str">
        <f>IF(BANCO10[[#This Row],[SOLUÇÃO]]=DA$1,BANCO10[[#This Row],[STATUS DA ETAPA]],"")</f>
        <v/>
      </c>
      <c r="DB111" s="42" t="str">
        <f>IF(BANCO10[[#This Row],[SOLUÇÃO]]=DB$1,BANCO10[[#This Row],[STATUS DA ETAPA]],"")</f>
        <v/>
      </c>
      <c r="DC111" s="63" t="str">
        <f>IF(BANCO10[[#This Row],[SOLUÇÃO]]=DC$1,BANCO10[[#This Row],[STATUS DA ETAPA]],"")</f>
        <v/>
      </c>
      <c r="DD111" s="65" t="str">
        <f>IF(BANCO10[[#This Row],[SOLUÇÃO]]=DD$1,BANCO10[[#This Row],[STATUS DA ETAPA]],"")</f>
        <v/>
      </c>
      <c r="DE111" s="65" t="str">
        <f>IF(BANCO10[[#This Row],[SOLUÇÃO]]=DE$1,BANCO10[[#This Row],[STATUS DA ETAPA]],"")</f>
        <v/>
      </c>
      <c r="DF111" s="65" t="str">
        <f>IF(BANCO10[[#This Row],[SOLUÇÃO]]=DF$1,BANCO10[[#This Row],[STATUS DA ETAPA]],"")</f>
        <v/>
      </c>
      <c r="DG111" s="65" t="str">
        <f>IF(BANCO10[[#This Row],[SOLUÇÃO]]=DG$1,BANCO10[[#This Row],[STATUS DA ETAPA]],"")</f>
        <v/>
      </c>
      <c r="DH111" s="65" t="str">
        <f>IF(BANCO10[[#This Row],[SOLUÇÃO]]=DH$1,BANCO10[[#This Row],[STATUS DA ETAPA]],"")</f>
        <v/>
      </c>
      <c r="DI111" s="65" t="str">
        <f>IF(BANCO10[[#This Row],[SOLUÇÃO]]=DI$1,BANCO10[[#This Row],[STATUS DA ETAPA]],"")</f>
        <v/>
      </c>
      <c r="DJ111" s="65" t="str">
        <f>IF(BANCO10[[#This Row],[SOLUÇÃO]]=DJ$1,BANCO10[[#This Row],[STATUS DA ETAPA]],"")</f>
        <v/>
      </c>
      <c r="DK111" s="65" t="str">
        <f>IF(BANCO10[[#This Row],[SOLUÇÃO]]=DK$1,BANCO10[[#This Row],[STATUS DA ETAPA]],"")</f>
        <v/>
      </c>
      <c r="DL111" s="65" t="str">
        <f>IF(BANCO10[[#This Row],[SOLUÇÃO]]=DL$1,BANCO10[[#This Row],[STATUS DA ETAPA]],"")</f>
        <v/>
      </c>
      <c r="DM111" s="65" t="str">
        <f>IF(BANCO10[[#This Row],[SOLUÇÃO]]=DM$1,BANCO10[[#This Row],[STATUS DA ETAPA]],"")</f>
        <v/>
      </c>
      <c r="DN111" s="63" t="e">
        <f>VLOOKUP(CL113,'[1]SAP TEC'!AC:AD,2,0)</f>
        <v>#N/A</v>
      </c>
    </row>
    <row r="112" spans="1:118" s="65" customFormat="1" ht="12" x14ac:dyDescent="0.25">
      <c r="A112" s="38" t="s">
        <v>118</v>
      </c>
      <c r="B112" s="39" t="s">
        <v>131</v>
      </c>
      <c r="C112" s="40" t="str">
        <f>IFERROR(VLOOKUP(BANCO10[[#This Row],[EMPRESA]],[1]!DADOS[#Data],2,FALSE),"")</f>
        <v> 32.230.113/0001-70</v>
      </c>
      <c r="D112" s="40" t="s">
        <v>449</v>
      </c>
      <c r="E112" s="42" t="str">
        <f>IFERROR(VLOOKUP(BANCO10[[#This Row],[EMPRESA]],[1]!DADOS[#Data],5,FALSE),"")</f>
        <v>DEMAIS</v>
      </c>
      <c r="F112" s="40" t="str">
        <f>IFERROR(IF(VLOOKUP(BANCO10[[#This Row],[EMPRESA]],[1]!DADOS[#Data],6,0)="","",(VLOOKUP(BANCO10[[#This Row],[EMPRESA]],[1]!DADOS[#Data],6,0))),"")</f>
        <v>N/A</v>
      </c>
      <c r="G112" s="40" t="str">
        <f>IFERROR(IF(VLOOKUP(BANCO10[[#This Row],[EMPRESA]],[1]!DADOS[#Data],4)="","",(VLOOKUP($D112,[1]!DADOS[#Data],4,0))),"")</f>
        <v/>
      </c>
      <c r="H112" s="43" t="s">
        <v>178</v>
      </c>
      <c r="I112" s="43" t="s">
        <v>145</v>
      </c>
      <c r="J112" s="44" t="s">
        <v>123</v>
      </c>
      <c r="K112" s="39" t="s">
        <v>454</v>
      </c>
      <c r="L112" s="44" t="s">
        <v>123</v>
      </c>
      <c r="M112" s="44" t="s">
        <v>137</v>
      </c>
      <c r="N112" s="44" t="s">
        <v>123</v>
      </c>
      <c r="O112" s="42" t="s">
        <v>180</v>
      </c>
      <c r="P112" s="42">
        <v>4</v>
      </c>
      <c r="Q112" s="39" t="s">
        <v>181</v>
      </c>
      <c r="R112" s="45" t="s">
        <v>123</v>
      </c>
      <c r="S112" s="45"/>
      <c r="T112" s="45" t="s">
        <v>123</v>
      </c>
      <c r="U112" s="45"/>
      <c r="V112" s="45" t="s">
        <v>123</v>
      </c>
      <c r="W112" s="45"/>
      <c r="X112" s="45" t="s">
        <v>123</v>
      </c>
      <c r="Y112" s="45"/>
      <c r="Z112" s="46" t="s">
        <v>123</v>
      </c>
      <c r="AA112" s="47"/>
      <c r="AB112" s="46" t="s">
        <v>123</v>
      </c>
      <c r="AC112" s="48"/>
      <c r="AD112" s="46" t="s">
        <v>123</v>
      </c>
      <c r="AE112" s="48"/>
      <c r="AF112" s="45" t="s">
        <v>123</v>
      </c>
      <c r="AG112" s="45"/>
      <c r="AH112" s="45" t="s">
        <v>123</v>
      </c>
      <c r="AI112" s="45"/>
      <c r="AJ112" s="45" t="s">
        <v>123</v>
      </c>
      <c r="AK112" s="45"/>
      <c r="AL112" s="45" t="s">
        <v>123</v>
      </c>
      <c r="AM112" s="45"/>
      <c r="AN112" s="45" t="s">
        <v>123</v>
      </c>
      <c r="AO112" s="45"/>
      <c r="AP112" s="45" t="s">
        <v>123</v>
      </c>
      <c r="AQ112" s="45"/>
      <c r="AR112" s="45" t="s">
        <v>123</v>
      </c>
      <c r="AS112" s="45"/>
      <c r="AT112" s="49">
        <v>45807</v>
      </c>
      <c r="AU112" s="50">
        <v>45807</v>
      </c>
      <c r="AV112" s="66" t="s">
        <v>123</v>
      </c>
      <c r="AW112" s="66" t="s">
        <v>123</v>
      </c>
      <c r="AX112" s="51" t="s">
        <v>182</v>
      </c>
      <c r="AY112" s="52" t="s">
        <v>126</v>
      </c>
      <c r="AZ112" s="53">
        <v>0</v>
      </c>
      <c r="BA112" s="52" t="s">
        <v>123</v>
      </c>
      <c r="BB112" s="81" t="s">
        <v>123</v>
      </c>
      <c r="BC112" s="52" t="s">
        <v>123</v>
      </c>
      <c r="BD112" s="52" t="s">
        <v>123</v>
      </c>
      <c r="BE112" s="55" t="s">
        <v>123</v>
      </c>
      <c r="BF112" s="55" t="s">
        <v>123</v>
      </c>
      <c r="BG112" s="55" t="s">
        <v>123</v>
      </c>
      <c r="BH112" s="55" t="s">
        <v>27</v>
      </c>
      <c r="BI112" s="68" t="s">
        <v>126</v>
      </c>
      <c r="BJ112" s="48"/>
      <c r="BK112" s="74" t="s">
        <v>126</v>
      </c>
      <c r="BL112" s="59"/>
      <c r="BM112" s="74" t="s">
        <v>126</v>
      </c>
      <c r="BN112" s="59"/>
      <c r="BO112" s="74" t="s">
        <v>126</v>
      </c>
      <c r="BP112" s="77"/>
      <c r="BQ112" s="78" t="s">
        <v>126</v>
      </c>
      <c r="BR112" s="79"/>
      <c r="BS112" s="69"/>
      <c r="BT112" s="38"/>
      <c r="BU112" s="61"/>
      <c r="BV112" s="61"/>
      <c r="BW112" s="61"/>
      <c r="BX112" s="61"/>
      <c r="BY112" s="61"/>
      <c r="BZ112" s="61"/>
      <c r="CA112" s="61"/>
      <c r="CB112" s="61"/>
      <c r="CC112" s="61"/>
      <c r="CD112" s="61"/>
      <c r="CE112" s="61"/>
      <c r="CF112" s="61"/>
      <c r="CG112" s="61"/>
      <c r="CH112" s="63">
        <f>YEAR(BANCO10[[#This Row],[DATA INÍCIO]])</f>
        <v>2025</v>
      </c>
      <c r="CI112" s="63">
        <f>MONTH(BANCO10[[#This Row],[DATA INÍCIO]])</f>
        <v>5</v>
      </c>
      <c r="CJ112" s="71" t="str">
        <f t="shared" si="1"/>
        <v>BRASILFUSO INDUSTRIA E COMERCIO DE PARAFUSOS E FERRAMENTAS LTDA 32.230.113/0001-70</v>
      </c>
      <c r="CK112" s="63"/>
      <c r="CL112" s="63"/>
      <c r="CM112" s="42" t="str">
        <f>IF(BANCO10[[#This Row],[SOLUÇÃO]]=CM$1,BANCO10[[#This Row],[STATUS DA ETAPA]],"")</f>
        <v/>
      </c>
      <c r="CN112" s="42" t="str">
        <f>IF(BANCO10[[#This Row],[SOLUÇÃO]]=CN$1,BANCO10[[#This Row],[STATUS DA ETAPA]],"")</f>
        <v/>
      </c>
      <c r="CO112" s="42" t="str">
        <f>IF(BANCO10[[#This Row],[SOLUÇÃO]]=CO$1,BANCO10[[#This Row],[STATUS DA ETAPA]],"")</f>
        <v/>
      </c>
      <c r="CP112" s="42" t="str">
        <f>IF(BANCO10[[#This Row],[SOLUÇÃO]]=CP$1,BANCO10[[#This Row],[STATUS DA ETAPA]],"")</f>
        <v/>
      </c>
      <c r="CQ112" s="42" t="str">
        <f>IF(BANCO10[[#This Row],[SOLUÇÃO]]=CQ$1,BANCO10[[#This Row],[STATUS DA ETAPA]],"")</f>
        <v/>
      </c>
      <c r="CR112" s="42" t="str">
        <f>IF(BANCO10[[#This Row],[SOLUÇÃO]]=CR$1,BANCO10[[#This Row],[STATUS DA ETAPA]],"")</f>
        <v/>
      </c>
      <c r="CS112" s="42" t="str">
        <f>IF(BANCO10[[#This Row],[SOLUÇÃO]]=CS$1,BANCO10[[#This Row],[STATUS DA ETAPA]],"")</f>
        <v/>
      </c>
      <c r="CT112" s="42" t="str">
        <f>IF(BANCO10[[#This Row],[SOLUÇÃO]]=CT$1,BANCO10[[#This Row],[STATUS DA ETAPA]],"")</f>
        <v/>
      </c>
      <c r="CU112" s="42" t="str">
        <f>IF(BANCO10[[#This Row],[SOLUÇÃO]]=CU$1,BANCO10[[#This Row],[STATUS DA ETAPA]],"")</f>
        <v/>
      </c>
      <c r="CV112" s="42" t="str">
        <f>IF(BANCO10[[#This Row],[SOLUÇÃO]]=CV$1,BANCO10[[#This Row],[STATUS DA ETAPA]],"")</f>
        <v/>
      </c>
      <c r="CW112" s="42" t="str">
        <f>IF(BANCO10[[#This Row],[SOLUÇÃO]]=CW$1,BANCO10[[#This Row],[STATUS DA ETAPA]],"")</f>
        <v/>
      </c>
      <c r="CX112" s="42" t="str">
        <f>IF(BANCO10[[#This Row],[SOLUÇÃO]]=CX$1,BANCO10[[#This Row],[STATUS DA ETAPA]],"")</f>
        <v/>
      </c>
      <c r="CY112" s="42" t="str">
        <f>IF(BANCO10[[#This Row],[SOLUÇÃO]]=CY$1,BANCO10[[#This Row],[STATUS DA ETAPA]],"")</f>
        <v/>
      </c>
      <c r="CZ112" s="42" t="str">
        <f>IF(BANCO10[[#This Row],[SOLUÇÃO]]=CZ$1,BANCO10[[#This Row],[STATUS DA ETAPA]],"")</f>
        <v/>
      </c>
      <c r="DA112" s="42" t="str">
        <f>IF(BANCO10[[#This Row],[SOLUÇÃO]]=DA$1,BANCO10[[#This Row],[STATUS DA ETAPA]],"")</f>
        <v/>
      </c>
      <c r="DB112" s="42" t="str">
        <f>IF(BANCO10[[#This Row],[SOLUÇÃO]]=DB$1,BANCO10[[#This Row],[STATUS DA ETAPA]],"")</f>
        <v/>
      </c>
      <c r="DC112" s="42" t="str">
        <f>IF(BANCO10[[#This Row],[SOLUÇÃO]]=DC$1,BANCO10[[#This Row],[STATUS DA ETAPA]],"")</f>
        <v/>
      </c>
      <c r="DD112" s="42" t="str">
        <f>IF(BANCO10[[#This Row],[SOLUÇÃO]]=DD$1,BANCO10[[#This Row],[STATUS DA ETAPA]],"")</f>
        <v/>
      </c>
      <c r="DE112" s="42" t="str">
        <f>IF(BANCO10[[#This Row],[SOLUÇÃO]]=DE$1,BANCO10[[#This Row],[STATUS DA ETAPA]],"")</f>
        <v/>
      </c>
      <c r="DF112" s="42" t="str">
        <f>IF(BANCO10[[#This Row],[SOLUÇÃO]]=DF$1,BANCO10[[#This Row],[STATUS DA ETAPA]],"")</f>
        <v/>
      </c>
      <c r="DG112" s="42" t="str">
        <f>IF(BANCO10[[#This Row],[SOLUÇÃO]]=DG$1,BANCO10[[#This Row],[STATUS DA ETAPA]],"")</f>
        <v/>
      </c>
      <c r="DH112" s="42" t="str">
        <f>IF(BANCO10[[#This Row],[SOLUÇÃO]]=DH$1,BANCO10[[#This Row],[STATUS DA ETAPA]],"")</f>
        <v/>
      </c>
      <c r="DI112" s="42" t="str">
        <f>IF(BANCO10[[#This Row],[SOLUÇÃO]]=DI$1,BANCO10[[#This Row],[STATUS DA ETAPA]],"")</f>
        <v/>
      </c>
      <c r="DJ112" s="42" t="str">
        <f>IF(BANCO10[[#This Row],[SOLUÇÃO]]=DJ$1,BANCO10[[#This Row],[STATUS DA ETAPA]],"")</f>
        <v/>
      </c>
      <c r="DK112" s="42" t="str">
        <f>IF(BANCO10[[#This Row],[SOLUÇÃO]]=DK$1,BANCO10[[#This Row],[STATUS DA ETAPA]],"")</f>
        <v/>
      </c>
      <c r="DL112" s="42" t="str">
        <f>IF(BANCO10[[#This Row],[SOLUÇÃO]]=DL$1,BANCO10[[#This Row],[STATUS DA ETAPA]],"")</f>
        <v/>
      </c>
      <c r="DM112" s="42" t="str">
        <f>IF(BANCO10[[#This Row],[SOLUÇÃO]]=DM$1,BANCO10[[#This Row],[STATUS DA ETAPA]],"")</f>
        <v/>
      </c>
      <c r="DN112" s="63" t="e">
        <f>VLOOKUP(CL114,'[1]SAP TEC'!AC:AD,2,0)</f>
        <v>#N/A</v>
      </c>
    </row>
    <row r="113" spans="1:118" s="65" customFormat="1" ht="12" x14ac:dyDescent="0.25">
      <c r="A113" s="38" t="s">
        <v>118</v>
      </c>
      <c r="B113" s="39" t="s">
        <v>119</v>
      </c>
      <c r="C113" s="40" t="str">
        <f>IFERROR(VLOOKUP(BANCO10[[#This Row],[EMPRESA]],[1]!DADOS[#Data],2,FALSE),"")</f>
        <v>61.335.881/0001-96</v>
      </c>
      <c r="D113" s="42" t="s">
        <v>455</v>
      </c>
      <c r="E113" s="42" t="str">
        <f>IFERROR(VLOOKUP(BANCO10[[#This Row],[EMPRESA]],[1]!DADOS[#Data],5,FALSE),"")</f>
        <v>EPP</v>
      </c>
      <c r="F113" s="40" t="str">
        <f>IFERROR(IF(VLOOKUP(BANCO10[[#This Row],[EMPRESA]],[1]!DADOS[#Data],6,0)="","",(VLOOKUP(BANCO10[[#This Row],[EMPRESA]],[1]!DADOS[#Data],6,0))),"")</f>
        <v>CAPITAL LESTE 1</v>
      </c>
      <c r="G113" s="40"/>
      <c r="H113" s="43" t="s">
        <v>121</v>
      </c>
      <c r="I113" s="43" t="s">
        <v>145</v>
      </c>
      <c r="J113" s="43" t="s">
        <v>146</v>
      </c>
      <c r="K113" s="42" t="s">
        <v>456</v>
      </c>
      <c r="L113" s="44" t="s">
        <v>123</v>
      </c>
      <c r="M113" s="44">
        <v>103</v>
      </c>
      <c r="N113" s="44" t="s">
        <v>123</v>
      </c>
      <c r="O113" s="42" t="s">
        <v>90</v>
      </c>
      <c r="P113" s="42">
        <v>4</v>
      </c>
      <c r="Q113" s="42" t="s">
        <v>168</v>
      </c>
      <c r="R113" s="45" t="s">
        <v>123</v>
      </c>
      <c r="S113" s="45"/>
      <c r="T113" s="45" t="s">
        <v>123</v>
      </c>
      <c r="U113" s="45"/>
      <c r="V113" s="45" t="s">
        <v>123</v>
      </c>
      <c r="W113" s="45"/>
      <c r="X113" s="45" t="s">
        <v>123</v>
      </c>
      <c r="Y113" s="45"/>
      <c r="Z113" s="46" t="s">
        <v>123</v>
      </c>
      <c r="AA113" s="47"/>
      <c r="AB113" s="46" t="s">
        <v>123</v>
      </c>
      <c r="AC113" s="48"/>
      <c r="AD113" s="46" t="s">
        <v>123</v>
      </c>
      <c r="AE113" s="48"/>
      <c r="AF113" s="45" t="s">
        <v>27</v>
      </c>
      <c r="AG113" s="45">
        <v>45148</v>
      </c>
      <c r="AH113" s="45" t="s">
        <v>126</v>
      </c>
      <c r="AI113" s="45"/>
      <c r="AJ113" s="45" t="s">
        <v>123</v>
      </c>
      <c r="AK113" s="45"/>
      <c r="AL113" s="45" t="s">
        <v>123</v>
      </c>
      <c r="AM113" s="45"/>
      <c r="AN113" s="45" t="s">
        <v>123</v>
      </c>
      <c r="AO113" s="45"/>
      <c r="AP113" s="45" t="s">
        <v>123</v>
      </c>
      <c r="AQ113" s="45"/>
      <c r="AR113" s="45" t="s">
        <v>123</v>
      </c>
      <c r="AS113" s="45"/>
      <c r="AT113" s="49">
        <v>45148</v>
      </c>
      <c r="AU113" s="99">
        <v>45148</v>
      </c>
      <c r="AV113" s="51" t="s">
        <v>123</v>
      </c>
      <c r="AW113" s="51" t="s">
        <v>123</v>
      </c>
      <c r="AX113" s="73" t="s">
        <v>49</v>
      </c>
      <c r="AY113" s="52" t="s">
        <v>123</v>
      </c>
      <c r="AZ113" s="53">
        <v>0</v>
      </c>
      <c r="BA113" s="52" t="s">
        <v>123</v>
      </c>
      <c r="BB113" s="81" t="s">
        <v>123</v>
      </c>
      <c r="BC113" s="52" t="s">
        <v>123</v>
      </c>
      <c r="BD113" s="52" t="s">
        <v>123</v>
      </c>
      <c r="BE113" s="55" t="s">
        <v>123</v>
      </c>
      <c r="BF113" s="55" t="s">
        <v>123</v>
      </c>
      <c r="BG113" s="55" t="s">
        <v>123</v>
      </c>
      <c r="BH113" s="55" t="s">
        <v>123</v>
      </c>
      <c r="BI113" s="56" t="s">
        <v>123</v>
      </c>
      <c r="BJ113" s="48"/>
      <c r="BK113" s="58" t="s">
        <v>123</v>
      </c>
      <c r="BL113" s="59"/>
      <c r="BM113" s="58" t="s">
        <v>123</v>
      </c>
      <c r="BN113" s="59"/>
      <c r="BO113" s="74" t="s">
        <v>123</v>
      </c>
      <c r="BP113" s="75"/>
      <c r="BQ113" s="74" t="s">
        <v>123</v>
      </c>
      <c r="BR113" s="75"/>
      <c r="BS113" s="60"/>
      <c r="BT113" s="38"/>
      <c r="BU113" s="61" t="s">
        <v>170</v>
      </c>
      <c r="BV113" s="61" t="s">
        <v>170</v>
      </c>
      <c r="BW113" s="61" t="s">
        <v>171</v>
      </c>
      <c r="BX113" s="61" t="s">
        <v>129</v>
      </c>
      <c r="BY113" s="62" t="s">
        <v>274</v>
      </c>
      <c r="BZ113" s="61"/>
      <c r="CA113" s="61" t="s">
        <v>129</v>
      </c>
      <c r="CB113" s="61" t="s">
        <v>129</v>
      </c>
      <c r="CC113" s="61" t="s">
        <v>129</v>
      </c>
      <c r="CD113" s="61" t="s">
        <v>129</v>
      </c>
      <c r="CE113" s="61" t="s">
        <v>129</v>
      </c>
      <c r="CF113" s="61" t="s">
        <v>129</v>
      </c>
      <c r="CG113" s="61" t="s">
        <v>129</v>
      </c>
      <c r="CH113" s="63">
        <f>YEAR(BANCO10[[#This Row],[DATA INÍCIO]])</f>
        <v>2023</v>
      </c>
      <c r="CI113" s="63">
        <f>MONTH(BANCO10[[#This Row],[DATA INÍCIO]])</f>
        <v>8</v>
      </c>
      <c r="CJ113" s="64" t="str">
        <f t="shared" si="1"/>
        <v>BRUNO &amp; BUTRICO LTDA61.335.881/0001-96</v>
      </c>
      <c r="CK113" s="63"/>
      <c r="CL113" s="42" t="s">
        <v>456</v>
      </c>
      <c r="CM113" s="42" t="str">
        <f>IF(BANCO10[[#This Row],[SOLUÇÃO]]=CM$1,BANCO10[[#This Row],[STATUS DA ETAPA]],"")</f>
        <v>CONCLUÍDO</v>
      </c>
      <c r="CN113" s="42" t="str">
        <f>IF(BANCO10[[#This Row],[SOLUÇÃO]]=CN$1,BANCO10[[#This Row],[STATUS DA ETAPA]],"")</f>
        <v/>
      </c>
      <c r="CO113" s="42" t="str">
        <f>IF(BANCO10[[#This Row],[SOLUÇÃO]]=CO$1,BANCO10[[#This Row],[STATUS DA ETAPA]],"")</f>
        <v/>
      </c>
      <c r="CP113" s="42" t="str">
        <f>IF(BANCO10[[#This Row],[SOLUÇÃO]]=CP$1,BANCO10[[#This Row],[STATUS DA ETAPA]],"")</f>
        <v/>
      </c>
      <c r="CQ113" s="42" t="str">
        <f>IF(BANCO10[[#This Row],[SOLUÇÃO]]=CQ$1,BANCO10[[#This Row],[STATUS DA ETAPA]],"")</f>
        <v/>
      </c>
      <c r="CR113" s="42" t="str">
        <f>IF(BANCO10[[#This Row],[SOLUÇÃO]]=CR$1,BANCO10[[#This Row],[STATUS DA ETAPA]],"")</f>
        <v/>
      </c>
      <c r="CS113" s="42" t="str">
        <f>IF(BANCO10[[#This Row],[SOLUÇÃO]]=CS$1,BANCO10[[#This Row],[STATUS DA ETAPA]],"")</f>
        <v/>
      </c>
      <c r="CT113" s="42" t="str">
        <f>IF(BANCO10[[#This Row],[SOLUÇÃO]]=CT$1,BANCO10[[#This Row],[STATUS DA ETAPA]],"")</f>
        <v/>
      </c>
      <c r="CU113" s="42" t="str">
        <f>IF(BANCO10[[#This Row],[SOLUÇÃO]]=CU$1,BANCO10[[#This Row],[STATUS DA ETAPA]],"")</f>
        <v/>
      </c>
      <c r="CV113" s="42" t="str">
        <f>IF(BANCO10[[#This Row],[SOLUÇÃO]]=CV$1,BANCO10[[#This Row],[STATUS DA ETAPA]],"")</f>
        <v/>
      </c>
      <c r="CW113" s="42" t="str">
        <f>IF(BANCO10[[#This Row],[SOLUÇÃO]]=CW$1,BANCO10[[#This Row],[STATUS DA ETAPA]],"")</f>
        <v/>
      </c>
      <c r="CX113" s="42" t="str">
        <f>IF(BANCO10[[#This Row],[SOLUÇÃO]]=CX$1,BANCO10[[#This Row],[STATUS DA ETAPA]],"")</f>
        <v/>
      </c>
      <c r="CY113" s="42" t="str">
        <f>IF(BANCO10[[#This Row],[SOLUÇÃO]]=CY$1,BANCO10[[#This Row],[STATUS DA ETAPA]],"")</f>
        <v/>
      </c>
      <c r="CZ113" s="42" t="str">
        <f>IF(BANCO10[[#This Row],[SOLUÇÃO]]=CZ$1,BANCO10[[#This Row],[STATUS DA ETAPA]],"")</f>
        <v/>
      </c>
      <c r="DA113" s="42" t="str">
        <f>IF(BANCO10[[#This Row],[SOLUÇÃO]]=DA$1,BANCO10[[#This Row],[STATUS DA ETAPA]],"")</f>
        <v/>
      </c>
      <c r="DB113" s="42" t="str">
        <f>IF(BANCO10[[#This Row],[SOLUÇÃO]]=DB$1,BANCO10[[#This Row],[STATUS DA ETAPA]],"")</f>
        <v/>
      </c>
      <c r="DC113" s="42" t="str">
        <f>IF(BANCO10[[#This Row],[SOLUÇÃO]]=DC$1,BANCO10[[#This Row],[STATUS DA ETAPA]],"")</f>
        <v/>
      </c>
      <c r="DD113" s="42" t="str">
        <f>IF(BANCO10[[#This Row],[SOLUÇÃO]]=DD$1,BANCO10[[#This Row],[STATUS DA ETAPA]],"")</f>
        <v/>
      </c>
      <c r="DE113" s="42" t="str">
        <f>IF(BANCO10[[#This Row],[SOLUÇÃO]]=DE$1,BANCO10[[#This Row],[STATUS DA ETAPA]],"")</f>
        <v/>
      </c>
      <c r="DF113" s="42" t="str">
        <f>IF(BANCO10[[#This Row],[SOLUÇÃO]]=DF$1,BANCO10[[#This Row],[STATUS DA ETAPA]],"")</f>
        <v/>
      </c>
      <c r="DG113" s="42" t="str">
        <f>IF(BANCO10[[#This Row],[SOLUÇÃO]]=DG$1,BANCO10[[#This Row],[STATUS DA ETAPA]],"")</f>
        <v/>
      </c>
      <c r="DH113" s="42" t="str">
        <f>IF(BANCO10[[#This Row],[SOLUÇÃO]]=DH$1,BANCO10[[#This Row],[STATUS DA ETAPA]],"")</f>
        <v/>
      </c>
      <c r="DI113" s="42" t="str">
        <f>IF(BANCO10[[#This Row],[SOLUÇÃO]]=DI$1,BANCO10[[#This Row],[STATUS DA ETAPA]],"")</f>
        <v/>
      </c>
      <c r="DJ113" s="42" t="str">
        <f>IF(BANCO10[[#This Row],[SOLUÇÃO]]=DJ$1,BANCO10[[#This Row],[STATUS DA ETAPA]],"")</f>
        <v/>
      </c>
      <c r="DK113" s="42" t="str">
        <f>IF(BANCO10[[#This Row],[SOLUÇÃO]]=DK$1,BANCO10[[#This Row],[STATUS DA ETAPA]],"")</f>
        <v/>
      </c>
      <c r="DL113" s="42" t="str">
        <f>IF(BANCO10[[#This Row],[SOLUÇÃO]]=DL$1,BANCO10[[#This Row],[STATUS DA ETAPA]],"")</f>
        <v/>
      </c>
      <c r="DM113" s="42" t="str">
        <f>IF(BANCO10[[#This Row],[SOLUÇÃO]]=DM$1,BANCO10[[#This Row],[STATUS DA ETAPA]],"")</f>
        <v/>
      </c>
      <c r="DN113" s="63">
        <f>VLOOKUP(CL115,'[1]SAP TEC'!AC:AD,2,0)</f>
        <v>2014</v>
      </c>
    </row>
    <row r="114" spans="1:118" s="65" customFormat="1" ht="12" x14ac:dyDescent="0.25">
      <c r="A114" s="38" t="s">
        <v>118</v>
      </c>
      <c r="B114" s="39" t="s">
        <v>131</v>
      </c>
      <c r="C114" s="40" t="str">
        <f>IFERROR(VLOOKUP(BANCO10[[#This Row],[EMPRESA]],[1]!DADOS[#Data],2,FALSE),"")</f>
        <v>61.335.881/0001-96</v>
      </c>
      <c r="D114" s="42" t="s">
        <v>455</v>
      </c>
      <c r="E114" s="42" t="str">
        <f>IFERROR(VLOOKUP(BANCO10[[#This Row],[EMPRESA]],[1]!DADOS[#Data],5,FALSE),"")</f>
        <v>EPP</v>
      </c>
      <c r="F114" s="40" t="str">
        <f>IFERROR(IF(VLOOKUP(BANCO10[[#This Row],[EMPRESA]],[1]!DADOS[#Data],6,0)="","",(VLOOKUP(BANCO10[[#This Row],[EMPRESA]],[1]!DADOS[#Data],6,0))),"")</f>
        <v>CAPITAL LESTE 1</v>
      </c>
      <c r="G114" s="40"/>
      <c r="H114" s="43" t="s">
        <v>121</v>
      </c>
      <c r="I114" s="43" t="s">
        <v>145</v>
      </c>
      <c r="J114" s="43" t="s">
        <v>146</v>
      </c>
      <c r="K114" s="42" t="s">
        <v>457</v>
      </c>
      <c r="L114" s="44" t="s">
        <v>123</v>
      </c>
      <c r="M114" s="44" t="s">
        <v>137</v>
      </c>
      <c r="N114" s="44" t="s">
        <v>123</v>
      </c>
      <c r="O114" s="42" t="s">
        <v>90</v>
      </c>
      <c r="P114" s="42">
        <v>4</v>
      </c>
      <c r="Q114" s="42" t="s">
        <v>148</v>
      </c>
      <c r="R114" s="45" t="s">
        <v>123</v>
      </c>
      <c r="S114" s="45"/>
      <c r="T114" s="45" t="s">
        <v>123</v>
      </c>
      <c r="U114" s="45"/>
      <c r="V114" s="45" t="s">
        <v>123</v>
      </c>
      <c r="W114" s="45"/>
      <c r="X114" s="45" t="s">
        <v>123</v>
      </c>
      <c r="Y114" s="45"/>
      <c r="Z114" s="46" t="s">
        <v>123</v>
      </c>
      <c r="AA114" s="47"/>
      <c r="AB114" s="46" t="s">
        <v>123</v>
      </c>
      <c r="AC114" s="48"/>
      <c r="AD114" s="46" t="s">
        <v>123</v>
      </c>
      <c r="AE114" s="48"/>
      <c r="AF114" s="45" t="s">
        <v>123</v>
      </c>
      <c r="AG114" s="45"/>
      <c r="AH114" s="45" t="s">
        <v>123</v>
      </c>
      <c r="AI114" s="45"/>
      <c r="AJ114" s="45" t="s">
        <v>123</v>
      </c>
      <c r="AK114" s="45"/>
      <c r="AL114" s="45" t="s">
        <v>123</v>
      </c>
      <c r="AM114" s="45"/>
      <c r="AN114" s="45" t="s">
        <v>123</v>
      </c>
      <c r="AO114" s="45"/>
      <c r="AP114" s="45" t="s">
        <v>123</v>
      </c>
      <c r="AQ114" s="45"/>
      <c r="AR114" s="45" t="s">
        <v>123</v>
      </c>
      <c r="AS114" s="45"/>
      <c r="AT114" s="49">
        <v>45408</v>
      </c>
      <c r="AU114" s="99">
        <v>45408</v>
      </c>
      <c r="AV114" s="66" t="s">
        <v>123</v>
      </c>
      <c r="AW114" s="66" t="s">
        <v>123</v>
      </c>
      <c r="AX114" s="51" t="s">
        <v>49</v>
      </c>
      <c r="AY114" s="52" t="s">
        <v>123</v>
      </c>
      <c r="AZ114" s="53">
        <v>0</v>
      </c>
      <c r="BA114" s="52" t="s">
        <v>123</v>
      </c>
      <c r="BB114" s="81" t="s">
        <v>123</v>
      </c>
      <c r="BC114" s="52" t="s">
        <v>123</v>
      </c>
      <c r="BD114" s="52" t="s">
        <v>123</v>
      </c>
      <c r="BE114" s="55" t="s">
        <v>123</v>
      </c>
      <c r="BF114" s="55" t="s">
        <v>123</v>
      </c>
      <c r="BG114" s="55" t="s">
        <v>123</v>
      </c>
      <c r="BH114" s="55" t="s">
        <v>123</v>
      </c>
      <c r="BI114" s="56" t="s">
        <v>123</v>
      </c>
      <c r="BJ114" s="48"/>
      <c r="BK114" s="74"/>
      <c r="BL114" s="75"/>
      <c r="BM114" s="74"/>
      <c r="BN114" s="75"/>
      <c r="BO114" s="74" t="s">
        <v>123</v>
      </c>
      <c r="BP114" s="75"/>
      <c r="BQ114" s="74" t="s">
        <v>123</v>
      </c>
      <c r="BR114" s="75"/>
      <c r="BS114" s="60"/>
      <c r="BT114" s="38" t="s">
        <v>131</v>
      </c>
      <c r="BU114" s="61"/>
      <c r="BV114" s="61"/>
      <c r="BW114" s="61"/>
      <c r="BX114" s="61"/>
      <c r="BY114" s="62"/>
      <c r="BZ114" s="61"/>
      <c r="CA114" s="61"/>
      <c r="CB114" s="61"/>
      <c r="CC114" s="61"/>
      <c r="CD114" s="61"/>
      <c r="CE114" s="61"/>
      <c r="CF114" s="61"/>
      <c r="CG114" s="61"/>
      <c r="CH114" s="63">
        <f>YEAR(BANCO10[[#This Row],[DATA INÍCIO]])</f>
        <v>2024</v>
      </c>
      <c r="CI114" s="63">
        <f>MONTH(BANCO10[[#This Row],[DATA INÍCIO]])</f>
        <v>4</v>
      </c>
      <c r="CJ114" s="64" t="str">
        <f t="shared" si="1"/>
        <v>BRUNO &amp; BUTRICO LTDA61.335.881/0001-96</v>
      </c>
      <c r="CK114" s="63"/>
      <c r="CL114" s="42" t="s">
        <v>457</v>
      </c>
      <c r="CM114" s="42" t="str">
        <f>IF(BANCO10[[#This Row],[SOLUÇÃO]]=CM$1,BANCO10[[#This Row],[STATUS DA ETAPA]],"")</f>
        <v>CONCLUÍDO</v>
      </c>
      <c r="CN114" s="42" t="str">
        <f>IF(BANCO10[[#This Row],[SOLUÇÃO]]=CN$1,BANCO10[[#This Row],[STATUS DA ETAPA]],"")</f>
        <v/>
      </c>
      <c r="CO114" s="42" t="str">
        <f>IF(BANCO10[[#This Row],[SOLUÇÃO]]=CO$1,BANCO10[[#This Row],[STATUS DA ETAPA]],"")</f>
        <v/>
      </c>
      <c r="CP114" s="42" t="str">
        <f>IF(BANCO10[[#This Row],[SOLUÇÃO]]=CP$1,BANCO10[[#This Row],[STATUS DA ETAPA]],"")</f>
        <v/>
      </c>
      <c r="CQ114" s="42" t="str">
        <f>IF(BANCO10[[#This Row],[SOLUÇÃO]]=CQ$1,BANCO10[[#This Row],[STATUS DA ETAPA]],"")</f>
        <v/>
      </c>
      <c r="CR114" s="42" t="str">
        <f>IF(BANCO10[[#This Row],[SOLUÇÃO]]=CR$1,BANCO10[[#This Row],[STATUS DA ETAPA]],"")</f>
        <v/>
      </c>
      <c r="CS114" s="42" t="str">
        <f>IF(BANCO10[[#This Row],[SOLUÇÃO]]=CS$1,BANCO10[[#This Row],[STATUS DA ETAPA]],"")</f>
        <v/>
      </c>
      <c r="CT114" s="42" t="str">
        <f>IF(BANCO10[[#This Row],[SOLUÇÃO]]=CT$1,BANCO10[[#This Row],[STATUS DA ETAPA]],"")</f>
        <v/>
      </c>
      <c r="CU114" s="42" t="str">
        <f>IF(BANCO10[[#This Row],[SOLUÇÃO]]=CU$1,BANCO10[[#This Row],[STATUS DA ETAPA]],"")</f>
        <v/>
      </c>
      <c r="CV114" s="42" t="str">
        <f>IF(BANCO10[[#This Row],[SOLUÇÃO]]=CV$1,BANCO10[[#This Row],[STATUS DA ETAPA]],"")</f>
        <v/>
      </c>
      <c r="CW114" s="42" t="str">
        <f>IF(BANCO10[[#This Row],[SOLUÇÃO]]=CW$1,BANCO10[[#This Row],[STATUS DA ETAPA]],"")</f>
        <v/>
      </c>
      <c r="CX114" s="42" t="str">
        <f>IF(BANCO10[[#This Row],[SOLUÇÃO]]=CX$1,BANCO10[[#This Row],[STATUS DA ETAPA]],"")</f>
        <v/>
      </c>
      <c r="CY114" s="42" t="str">
        <f>IF(BANCO10[[#This Row],[SOLUÇÃO]]=CY$1,BANCO10[[#This Row],[STATUS DA ETAPA]],"")</f>
        <v/>
      </c>
      <c r="CZ114" s="42" t="str">
        <f>IF(BANCO10[[#This Row],[SOLUÇÃO]]=CZ$1,BANCO10[[#This Row],[STATUS DA ETAPA]],"")</f>
        <v/>
      </c>
      <c r="DA114" s="42" t="str">
        <f>IF(BANCO10[[#This Row],[SOLUÇÃO]]=DA$1,BANCO10[[#This Row],[STATUS DA ETAPA]],"")</f>
        <v/>
      </c>
      <c r="DB114" s="42" t="str">
        <f>IF(BANCO10[[#This Row],[SOLUÇÃO]]=DB$1,BANCO10[[#This Row],[STATUS DA ETAPA]],"")</f>
        <v/>
      </c>
      <c r="DC114" s="42" t="str">
        <f>IF(BANCO10[[#This Row],[SOLUÇÃO]]=DC$1,BANCO10[[#This Row],[STATUS DA ETAPA]],"")</f>
        <v/>
      </c>
      <c r="DD114" s="42" t="str">
        <f>IF(BANCO10[[#This Row],[SOLUÇÃO]]=DD$1,BANCO10[[#This Row],[STATUS DA ETAPA]],"")</f>
        <v/>
      </c>
      <c r="DE114" s="42" t="str">
        <f>IF(BANCO10[[#This Row],[SOLUÇÃO]]=DE$1,BANCO10[[#This Row],[STATUS DA ETAPA]],"")</f>
        <v/>
      </c>
      <c r="DF114" s="42" t="str">
        <f>IF(BANCO10[[#This Row],[SOLUÇÃO]]=DF$1,BANCO10[[#This Row],[STATUS DA ETAPA]],"")</f>
        <v/>
      </c>
      <c r="DG114" s="42" t="str">
        <f>IF(BANCO10[[#This Row],[SOLUÇÃO]]=DG$1,BANCO10[[#This Row],[STATUS DA ETAPA]],"")</f>
        <v/>
      </c>
      <c r="DH114" s="42" t="str">
        <f>IF(BANCO10[[#This Row],[SOLUÇÃO]]=DH$1,BANCO10[[#This Row],[STATUS DA ETAPA]],"")</f>
        <v/>
      </c>
      <c r="DI114" s="42" t="str">
        <f>IF(BANCO10[[#This Row],[SOLUÇÃO]]=DI$1,BANCO10[[#This Row],[STATUS DA ETAPA]],"")</f>
        <v/>
      </c>
      <c r="DJ114" s="42" t="str">
        <f>IF(BANCO10[[#This Row],[SOLUÇÃO]]=DJ$1,BANCO10[[#This Row],[STATUS DA ETAPA]],"")</f>
        <v/>
      </c>
      <c r="DK114" s="42" t="str">
        <f>IF(BANCO10[[#This Row],[SOLUÇÃO]]=DK$1,BANCO10[[#This Row],[STATUS DA ETAPA]],"")</f>
        <v/>
      </c>
      <c r="DL114" s="42" t="str">
        <f>IF(BANCO10[[#This Row],[SOLUÇÃO]]=DL$1,BANCO10[[#This Row],[STATUS DA ETAPA]],"")</f>
        <v/>
      </c>
      <c r="DM114" s="42" t="str">
        <f>IF(BANCO10[[#This Row],[SOLUÇÃO]]=DM$1,BANCO10[[#This Row],[STATUS DA ETAPA]],"")</f>
        <v/>
      </c>
      <c r="DN114" s="63" t="e">
        <f>VLOOKUP(CL116,'[1]SAP TEC'!AC:AD,2,0)</f>
        <v>#N/A</v>
      </c>
    </row>
    <row r="115" spans="1:118" s="65" customFormat="1" ht="12" x14ac:dyDescent="0.25">
      <c r="A115" s="38" t="s">
        <v>118</v>
      </c>
      <c r="B115" s="39" t="s">
        <v>131</v>
      </c>
      <c r="C115" s="38" t="str">
        <f>IFERROR(VLOOKUP(BANCO10[[#This Row],[EMPRESA]],[1]!DADOS[#Data],2,FALSE),"")</f>
        <v>61.335.881/0001-96</v>
      </c>
      <c r="D115" s="42" t="s">
        <v>455</v>
      </c>
      <c r="E115" s="42" t="str">
        <f>IFERROR(VLOOKUP(BANCO10[[#This Row],[EMPRESA]],[1]!DADOS[#Data],5,FALSE),"")</f>
        <v>EPP</v>
      </c>
      <c r="F115" s="40" t="str">
        <f>IFERROR(IF(VLOOKUP(BANCO10[[#This Row],[EMPRESA]],[1]!DADOS[#Data],6,0)="","",(VLOOKUP(BANCO10[[#This Row],[EMPRESA]],[1]!DADOS[#Data],6,0))),"")</f>
        <v>CAPITAL LESTE 1</v>
      </c>
      <c r="G115" s="40" t="s">
        <v>458</v>
      </c>
      <c r="H115" s="43" t="s">
        <v>7</v>
      </c>
      <c r="I115" s="43" t="s">
        <v>145</v>
      </c>
      <c r="J115" s="43" t="s">
        <v>123</v>
      </c>
      <c r="K115" s="43" t="s">
        <v>459</v>
      </c>
      <c r="L115" s="44" t="s">
        <v>460</v>
      </c>
      <c r="M115" s="44">
        <v>103</v>
      </c>
      <c r="N115" s="44" t="s">
        <v>123</v>
      </c>
      <c r="O115" s="42" t="s">
        <v>96</v>
      </c>
      <c r="P115" s="42">
        <v>106</v>
      </c>
      <c r="Q115" s="42" t="s">
        <v>236</v>
      </c>
      <c r="R115" s="45" t="s">
        <v>27</v>
      </c>
      <c r="S115" s="45">
        <v>45383</v>
      </c>
      <c r="T115" s="45" t="s">
        <v>27</v>
      </c>
      <c r="U115" s="45">
        <v>45383</v>
      </c>
      <c r="V115" s="45" t="s">
        <v>27</v>
      </c>
      <c r="W115" s="45">
        <v>45383</v>
      </c>
      <c r="X115" s="45" t="s">
        <v>27</v>
      </c>
      <c r="Y115" s="45">
        <v>45383</v>
      </c>
      <c r="Z115" s="46" t="s">
        <v>27</v>
      </c>
      <c r="AA115" s="47">
        <v>45536</v>
      </c>
      <c r="AB115" s="46" t="s">
        <v>27</v>
      </c>
      <c r="AC115" s="48">
        <v>45536</v>
      </c>
      <c r="AD115" s="46" t="s">
        <v>27</v>
      </c>
      <c r="AE115" s="48">
        <v>45536</v>
      </c>
      <c r="AF115" s="45" t="s">
        <v>27</v>
      </c>
      <c r="AG115" s="45">
        <v>45491</v>
      </c>
      <c r="AH115" s="45" t="s">
        <v>27</v>
      </c>
      <c r="AI115" s="45">
        <v>45503</v>
      </c>
      <c r="AJ115" s="45" t="s">
        <v>27</v>
      </c>
      <c r="AK115" s="45">
        <v>45536</v>
      </c>
      <c r="AL115" s="45" t="s">
        <v>123</v>
      </c>
      <c r="AM115" s="45"/>
      <c r="AN115" s="45" t="s">
        <v>123</v>
      </c>
      <c r="AO115" s="45"/>
      <c r="AP115" s="45" t="s">
        <v>123</v>
      </c>
      <c r="AQ115" s="45"/>
      <c r="AR115" s="45" t="s">
        <v>123</v>
      </c>
      <c r="AS115" s="45"/>
      <c r="AT115" s="49">
        <v>45425</v>
      </c>
      <c r="AU115" s="49">
        <v>45608</v>
      </c>
      <c r="AV115" s="66" t="s">
        <v>27</v>
      </c>
      <c r="AW115" s="66" t="s">
        <v>27</v>
      </c>
      <c r="AX115" s="51" t="s">
        <v>49</v>
      </c>
      <c r="AY115" s="52" t="s">
        <v>126</v>
      </c>
      <c r="AZ115" s="53">
        <v>0</v>
      </c>
      <c r="BA115" s="52" t="s">
        <v>153</v>
      </c>
      <c r="BB115" s="81">
        <v>549529</v>
      </c>
      <c r="BC115" s="52" t="s">
        <v>123</v>
      </c>
      <c r="BD115" s="52" t="s">
        <v>123</v>
      </c>
      <c r="BE115" s="55" t="s">
        <v>27</v>
      </c>
      <c r="BF115" s="55" t="s">
        <v>27</v>
      </c>
      <c r="BG115" s="55" t="s">
        <v>27</v>
      </c>
      <c r="BH115" s="55" t="s">
        <v>27</v>
      </c>
      <c r="BI115" s="68" t="s">
        <v>27</v>
      </c>
      <c r="BJ115" s="48">
        <v>45643</v>
      </c>
      <c r="BK115" s="74"/>
      <c r="BL115" s="59"/>
      <c r="BM115" s="74"/>
      <c r="BN115" s="59"/>
      <c r="BO115" s="74" t="s">
        <v>27</v>
      </c>
      <c r="BP115" s="59">
        <v>45643</v>
      </c>
      <c r="BQ115" s="74" t="s">
        <v>27</v>
      </c>
      <c r="BR115" s="75">
        <v>45624</v>
      </c>
      <c r="BS115" s="60" t="s">
        <v>461</v>
      </c>
      <c r="BT115" s="38" t="s">
        <v>131</v>
      </c>
      <c r="BU115" s="61"/>
      <c r="BV115" s="61"/>
      <c r="BW115" s="61"/>
      <c r="BX115" s="61"/>
      <c r="BY115" s="62"/>
      <c r="BZ115" s="61"/>
      <c r="CA115" s="61"/>
      <c r="CB115" s="61"/>
      <c r="CC115" s="61"/>
      <c r="CD115" s="61"/>
      <c r="CE115" s="61"/>
      <c r="CF115" s="61"/>
      <c r="CG115" s="61"/>
      <c r="CH115" s="63">
        <f>YEAR(BANCO10[[#This Row],[DATA INÍCIO]])</f>
        <v>2024</v>
      </c>
      <c r="CI115" s="63">
        <f>MONTH(BANCO10[[#This Row],[DATA INÍCIO]])</f>
        <v>5</v>
      </c>
      <c r="CJ115" s="71" t="str">
        <f t="shared" si="1"/>
        <v>BRUNO &amp; BUTRICO LTDA61.335.881/0001-96</v>
      </c>
      <c r="CK115" s="63"/>
      <c r="CL115" s="43" t="s">
        <v>459</v>
      </c>
      <c r="CM115" s="43" t="str">
        <f>IF(BANCO10[[#This Row],[SOLUÇÃO]]=CM$1,BANCO10[[#This Row],[STATUS DA ETAPA]],"")</f>
        <v/>
      </c>
      <c r="CN115" s="43" t="str">
        <f>IF(BANCO10[[#This Row],[SOLUÇÃO]]=CN$1,BANCO10[[#This Row],[STATUS DA ETAPA]],"")</f>
        <v/>
      </c>
      <c r="CO115" s="43" t="str">
        <f>IF(BANCO10[[#This Row],[SOLUÇÃO]]=CO$1,BANCO10[[#This Row],[STATUS DA ETAPA]],"")</f>
        <v/>
      </c>
      <c r="CP115" s="43" t="str">
        <f>IF(BANCO10[[#This Row],[SOLUÇÃO]]=CP$1,BANCO10[[#This Row],[STATUS DA ETAPA]],"")</f>
        <v/>
      </c>
      <c r="CQ115" s="43" t="str">
        <f>IF(BANCO10[[#This Row],[SOLUÇÃO]]=CQ$1,BANCO10[[#This Row],[STATUS DA ETAPA]],"")</f>
        <v/>
      </c>
      <c r="CR115" s="43" t="str">
        <f>IF(BANCO10[[#This Row],[SOLUÇÃO]]=CR$1,BANCO10[[#This Row],[STATUS DA ETAPA]],"")</f>
        <v/>
      </c>
      <c r="CS115" s="43" t="str">
        <f>IF(BANCO10[[#This Row],[SOLUÇÃO]]=CS$1,BANCO10[[#This Row],[STATUS DA ETAPA]],"")</f>
        <v>CONCLUÍDO</v>
      </c>
      <c r="CT115" s="43" t="str">
        <f>IF(BANCO10[[#This Row],[SOLUÇÃO]]=CT$1,BANCO10[[#This Row],[STATUS DA ETAPA]],"")</f>
        <v/>
      </c>
      <c r="CU115" s="43" t="str">
        <f>IF(BANCO10[[#This Row],[SOLUÇÃO]]=CU$1,BANCO10[[#This Row],[STATUS DA ETAPA]],"")</f>
        <v/>
      </c>
      <c r="CV115" s="43" t="str">
        <f>IF(BANCO10[[#This Row],[SOLUÇÃO]]=CV$1,BANCO10[[#This Row],[STATUS DA ETAPA]],"")</f>
        <v/>
      </c>
      <c r="CW115" s="43" t="str">
        <f>IF(BANCO10[[#This Row],[SOLUÇÃO]]=CW$1,BANCO10[[#This Row],[STATUS DA ETAPA]],"")</f>
        <v/>
      </c>
      <c r="CX115" s="43" t="str">
        <f>IF(BANCO10[[#This Row],[SOLUÇÃO]]=CX$1,BANCO10[[#This Row],[STATUS DA ETAPA]],"")</f>
        <v/>
      </c>
      <c r="CY115" s="43" t="str">
        <f>IF(BANCO10[[#This Row],[SOLUÇÃO]]=CY$1,BANCO10[[#This Row],[STATUS DA ETAPA]],"")</f>
        <v/>
      </c>
      <c r="CZ115" s="43" t="str">
        <f>IF(BANCO10[[#This Row],[SOLUÇÃO]]=CZ$1,BANCO10[[#This Row],[STATUS DA ETAPA]],"")</f>
        <v/>
      </c>
      <c r="DA115" s="43" t="str">
        <f>IF(BANCO10[[#This Row],[SOLUÇÃO]]=DA$1,BANCO10[[#This Row],[STATUS DA ETAPA]],"")</f>
        <v/>
      </c>
      <c r="DB115" s="43" t="str">
        <f>IF(BANCO10[[#This Row],[SOLUÇÃO]]=DB$1,BANCO10[[#This Row],[STATUS DA ETAPA]],"")</f>
        <v/>
      </c>
      <c r="DC115" s="43" t="str">
        <f>IF(BANCO10[[#This Row],[SOLUÇÃO]]=DC$1,BANCO10[[#This Row],[STATUS DA ETAPA]],"")</f>
        <v/>
      </c>
      <c r="DD115" s="43" t="str">
        <f>IF(BANCO10[[#This Row],[SOLUÇÃO]]=DD$1,BANCO10[[#This Row],[STATUS DA ETAPA]],"")</f>
        <v/>
      </c>
      <c r="DE115" s="43" t="str">
        <f>IF(BANCO10[[#This Row],[SOLUÇÃO]]=DE$1,BANCO10[[#This Row],[STATUS DA ETAPA]],"")</f>
        <v/>
      </c>
      <c r="DF115" s="43" t="str">
        <f>IF(BANCO10[[#This Row],[SOLUÇÃO]]=DF$1,BANCO10[[#This Row],[STATUS DA ETAPA]],"")</f>
        <v/>
      </c>
      <c r="DG115" s="43" t="str">
        <f>IF(BANCO10[[#This Row],[SOLUÇÃO]]=DG$1,BANCO10[[#This Row],[STATUS DA ETAPA]],"")</f>
        <v/>
      </c>
      <c r="DH115" s="43" t="str">
        <f>IF(BANCO10[[#This Row],[SOLUÇÃO]]=DH$1,BANCO10[[#This Row],[STATUS DA ETAPA]],"")</f>
        <v/>
      </c>
      <c r="DI115" s="43" t="str">
        <f>IF(BANCO10[[#This Row],[SOLUÇÃO]]=DI$1,BANCO10[[#This Row],[STATUS DA ETAPA]],"")</f>
        <v/>
      </c>
      <c r="DJ115" s="43" t="str">
        <f>IF(BANCO10[[#This Row],[SOLUÇÃO]]=DJ$1,BANCO10[[#This Row],[STATUS DA ETAPA]],"")</f>
        <v/>
      </c>
      <c r="DK115" s="43" t="str">
        <f>IF(BANCO10[[#This Row],[SOLUÇÃO]]=DK$1,BANCO10[[#This Row],[STATUS DA ETAPA]],"")</f>
        <v/>
      </c>
      <c r="DL115" s="43" t="str">
        <f>IF(BANCO10[[#This Row],[SOLUÇÃO]]=DL$1,BANCO10[[#This Row],[STATUS DA ETAPA]],"")</f>
        <v/>
      </c>
      <c r="DM115" s="43" t="str">
        <f>IF(BANCO10[[#This Row],[SOLUÇÃO]]=DM$1,BANCO10[[#This Row],[STATUS DA ETAPA]],"")</f>
        <v/>
      </c>
      <c r="DN115" s="63" t="e">
        <f>VLOOKUP(CL117,'[1]SAP TEC'!AC:AD,2,0)</f>
        <v>#N/A</v>
      </c>
    </row>
    <row r="116" spans="1:118" s="65" customFormat="1" ht="12" x14ac:dyDescent="0.25">
      <c r="A116" s="38" t="s">
        <v>118</v>
      </c>
      <c r="B116" s="39" t="s">
        <v>131</v>
      </c>
      <c r="C116" s="40" t="str">
        <f>IFERROR(VLOOKUP(BANCO10[[#This Row],[EMPRESA]],[1]!DADOS[#Data],2,FALSE),"")</f>
        <v>61.335.881/0001-96</v>
      </c>
      <c r="D116" s="40" t="s">
        <v>455</v>
      </c>
      <c r="E116" s="42" t="str">
        <f>IFERROR(VLOOKUP(BANCO10[[#This Row],[EMPRESA]],[1]!DADOS[#Data],5,FALSE),"")</f>
        <v>EPP</v>
      </c>
      <c r="F116" s="40" t="str">
        <f>IFERROR(IF(VLOOKUP(BANCO10[[#This Row],[EMPRESA]],[1]!DADOS[#Data],6,0)="","",(VLOOKUP(BANCO10[[#This Row],[EMPRESA]],[1]!DADOS[#Data],6,0))),"")</f>
        <v>CAPITAL LESTE 1</v>
      </c>
      <c r="G116" s="40" t="str">
        <f>IFERROR(IF(VLOOKUP(BANCO10[[#This Row],[EMPRESA]],[1]!DADOS[#Data],4)="","",(VLOOKUP($D116,[1]!DADOS[#Data],4,0))),"")</f>
        <v/>
      </c>
      <c r="H116" s="43" t="s">
        <v>178</v>
      </c>
      <c r="I116" s="43" t="s">
        <v>145</v>
      </c>
      <c r="J116" s="44" t="s">
        <v>123</v>
      </c>
      <c r="K116" s="44" t="s">
        <v>462</v>
      </c>
      <c r="L116" s="44" t="s">
        <v>123</v>
      </c>
      <c r="M116" s="44" t="s">
        <v>137</v>
      </c>
      <c r="N116" s="44" t="s">
        <v>123</v>
      </c>
      <c r="O116" s="42" t="s">
        <v>180</v>
      </c>
      <c r="P116" s="42">
        <v>4</v>
      </c>
      <c r="Q116" s="39" t="s">
        <v>181</v>
      </c>
      <c r="R116" s="45" t="s">
        <v>123</v>
      </c>
      <c r="S116" s="45"/>
      <c r="T116" s="45" t="s">
        <v>123</v>
      </c>
      <c r="U116" s="45"/>
      <c r="V116" s="45" t="s">
        <v>123</v>
      </c>
      <c r="W116" s="45"/>
      <c r="X116" s="45" t="s">
        <v>123</v>
      </c>
      <c r="Y116" s="45"/>
      <c r="Z116" s="46" t="s">
        <v>126</v>
      </c>
      <c r="AA116" s="47"/>
      <c r="AB116" s="46" t="s">
        <v>126</v>
      </c>
      <c r="AC116" s="48"/>
      <c r="AD116" s="46" t="s">
        <v>126</v>
      </c>
      <c r="AE116" s="48"/>
      <c r="AF116" s="45"/>
      <c r="AG116" s="45"/>
      <c r="AH116" s="45" t="s">
        <v>123</v>
      </c>
      <c r="AI116" s="45"/>
      <c r="AJ116" s="45"/>
      <c r="AK116" s="45"/>
      <c r="AL116" s="45"/>
      <c r="AM116" s="45"/>
      <c r="AN116" s="45"/>
      <c r="AO116" s="45"/>
      <c r="AP116" s="45"/>
      <c r="AQ116" s="45"/>
      <c r="AR116" s="45"/>
      <c r="AS116" s="45"/>
      <c r="AT116" s="49">
        <v>45636</v>
      </c>
      <c r="AU116" s="50">
        <v>45636</v>
      </c>
      <c r="AV116" s="66" t="s">
        <v>123</v>
      </c>
      <c r="AW116" s="66" t="s">
        <v>123</v>
      </c>
      <c r="AX116" s="51" t="s">
        <v>182</v>
      </c>
      <c r="AY116" s="52" t="s">
        <v>126</v>
      </c>
      <c r="AZ116" s="53">
        <v>0</v>
      </c>
      <c r="BA116" s="52" t="s">
        <v>123</v>
      </c>
      <c r="BB116" s="81" t="s">
        <v>123</v>
      </c>
      <c r="BC116" s="52" t="s">
        <v>123</v>
      </c>
      <c r="BD116" s="52" t="s">
        <v>123</v>
      </c>
      <c r="BE116" s="55" t="s">
        <v>123</v>
      </c>
      <c r="BF116" s="55" t="s">
        <v>123</v>
      </c>
      <c r="BG116" s="55" t="s">
        <v>123</v>
      </c>
      <c r="BH116" s="55" t="s">
        <v>27</v>
      </c>
      <c r="BI116" s="68" t="s">
        <v>126</v>
      </c>
      <c r="BJ116" s="48"/>
      <c r="BK116" s="74" t="s">
        <v>126</v>
      </c>
      <c r="BL116" s="59"/>
      <c r="BM116" s="74" t="s">
        <v>126</v>
      </c>
      <c r="BN116" s="59"/>
      <c r="BO116" s="74" t="s">
        <v>126</v>
      </c>
      <c r="BP116" s="77"/>
      <c r="BQ116" s="78" t="s">
        <v>126</v>
      </c>
      <c r="BR116" s="79"/>
      <c r="BS116" s="69"/>
      <c r="BT116" s="38"/>
      <c r="BU116" s="61"/>
      <c r="BV116" s="61"/>
      <c r="BW116" s="61"/>
      <c r="BX116" s="61"/>
      <c r="BY116" s="61"/>
      <c r="BZ116" s="61"/>
      <c r="CA116" s="61"/>
      <c r="CB116" s="61"/>
      <c r="CC116" s="61"/>
      <c r="CD116" s="61"/>
      <c r="CE116" s="61"/>
      <c r="CF116" s="61"/>
      <c r="CG116" s="61"/>
      <c r="CH116" s="63">
        <f>YEAR(BANCO10[[#This Row],[DATA INÍCIO]])</f>
        <v>2024</v>
      </c>
      <c r="CI116" s="63">
        <f>MONTH(BANCO10[[#This Row],[DATA INÍCIO]])</f>
        <v>12</v>
      </c>
      <c r="CJ116" s="71" t="str">
        <f t="shared" si="1"/>
        <v>BRUNO &amp; BUTRICO LTDA61.335.881/0001-96</v>
      </c>
      <c r="CK116" s="63"/>
      <c r="CL116" s="63"/>
      <c r="CM116" s="42" t="str">
        <f>IF(BANCO10[[#This Row],[SOLUÇÃO]]=CM$1,BANCO10[[#This Row],[STATUS DA ETAPA]],"")</f>
        <v/>
      </c>
      <c r="CN116" s="42" t="str">
        <f>IF(BANCO10[[#This Row],[SOLUÇÃO]]=CN$1,BANCO10[[#This Row],[STATUS DA ETAPA]],"")</f>
        <v/>
      </c>
      <c r="CO116" s="42" t="str">
        <f>IF(BANCO10[[#This Row],[SOLUÇÃO]]=CO$1,BANCO10[[#This Row],[STATUS DA ETAPA]],"")</f>
        <v/>
      </c>
      <c r="CP116" s="42" t="str">
        <f>IF(BANCO10[[#This Row],[SOLUÇÃO]]=CP$1,BANCO10[[#This Row],[STATUS DA ETAPA]],"")</f>
        <v/>
      </c>
      <c r="CQ116" s="42" t="str">
        <f>IF(BANCO10[[#This Row],[SOLUÇÃO]]=CQ$1,BANCO10[[#This Row],[STATUS DA ETAPA]],"")</f>
        <v/>
      </c>
      <c r="CR116" s="42" t="str">
        <f>IF(BANCO10[[#This Row],[SOLUÇÃO]]=CR$1,BANCO10[[#This Row],[STATUS DA ETAPA]],"")</f>
        <v/>
      </c>
      <c r="CS116" s="42" t="str">
        <f>IF(BANCO10[[#This Row],[SOLUÇÃO]]=CS$1,BANCO10[[#This Row],[STATUS DA ETAPA]],"")</f>
        <v/>
      </c>
      <c r="CT116" s="42" t="str">
        <f>IF(BANCO10[[#This Row],[SOLUÇÃO]]=CT$1,BANCO10[[#This Row],[STATUS DA ETAPA]],"")</f>
        <v/>
      </c>
      <c r="CU116" s="42" t="str">
        <f>IF(BANCO10[[#This Row],[SOLUÇÃO]]=CU$1,BANCO10[[#This Row],[STATUS DA ETAPA]],"")</f>
        <v/>
      </c>
      <c r="CV116" s="42" t="str">
        <f>IF(BANCO10[[#This Row],[SOLUÇÃO]]=CV$1,BANCO10[[#This Row],[STATUS DA ETAPA]],"")</f>
        <v/>
      </c>
      <c r="CW116" s="42" t="str">
        <f>IF(BANCO10[[#This Row],[SOLUÇÃO]]=CW$1,BANCO10[[#This Row],[STATUS DA ETAPA]],"")</f>
        <v/>
      </c>
      <c r="CX116" s="42" t="str">
        <f>IF(BANCO10[[#This Row],[SOLUÇÃO]]=CX$1,BANCO10[[#This Row],[STATUS DA ETAPA]],"")</f>
        <v/>
      </c>
      <c r="CY116" s="42" t="str">
        <f>IF(BANCO10[[#This Row],[SOLUÇÃO]]=CY$1,BANCO10[[#This Row],[STATUS DA ETAPA]],"")</f>
        <v/>
      </c>
      <c r="CZ116" s="42" t="str">
        <f>IF(BANCO10[[#This Row],[SOLUÇÃO]]=CZ$1,BANCO10[[#This Row],[STATUS DA ETAPA]],"")</f>
        <v/>
      </c>
      <c r="DA116" s="42" t="str">
        <f>IF(BANCO10[[#This Row],[SOLUÇÃO]]=DA$1,BANCO10[[#This Row],[STATUS DA ETAPA]],"")</f>
        <v/>
      </c>
      <c r="DB116" s="42" t="str">
        <f>IF(BANCO10[[#This Row],[SOLUÇÃO]]=DB$1,BANCO10[[#This Row],[STATUS DA ETAPA]],"")</f>
        <v/>
      </c>
      <c r="DC116" s="42" t="str">
        <f>IF(BANCO10[[#This Row],[SOLUÇÃO]]=DC$1,BANCO10[[#This Row],[STATUS DA ETAPA]],"")</f>
        <v/>
      </c>
      <c r="DD116" s="42" t="str">
        <f>IF(BANCO10[[#This Row],[SOLUÇÃO]]=DD$1,BANCO10[[#This Row],[STATUS DA ETAPA]],"")</f>
        <v/>
      </c>
      <c r="DE116" s="42" t="str">
        <f>IF(BANCO10[[#This Row],[SOLUÇÃO]]=DE$1,BANCO10[[#This Row],[STATUS DA ETAPA]],"")</f>
        <v/>
      </c>
      <c r="DF116" s="42" t="str">
        <f>IF(BANCO10[[#This Row],[SOLUÇÃO]]=DF$1,BANCO10[[#This Row],[STATUS DA ETAPA]],"")</f>
        <v/>
      </c>
      <c r="DG116" s="42" t="str">
        <f>IF(BANCO10[[#This Row],[SOLUÇÃO]]=DG$1,BANCO10[[#This Row],[STATUS DA ETAPA]],"")</f>
        <v/>
      </c>
      <c r="DH116" s="42" t="str">
        <f>IF(BANCO10[[#This Row],[SOLUÇÃO]]=DH$1,BANCO10[[#This Row],[STATUS DA ETAPA]],"")</f>
        <v/>
      </c>
      <c r="DI116" s="42" t="str">
        <f>IF(BANCO10[[#This Row],[SOLUÇÃO]]=DI$1,BANCO10[[#This Row],[STATUS DA ETAPA]],"")</f>
        <v/>
      </c>
      <c r="DJ116" s="42" t="str">
        <f>IF(BANCO10[[#This Row],[SOLUÇÃO]]=DJ$1,BANCO10[[#This Row],[STATUS DA ETAPA]],"")</f>
        <v/>
      </c>
      <c r="DK116" s="42" t="str">
        <f>IF(BANCO10[[#This Row],[SOLUÇÃO]]=DK$1,BANCO10[[#This Row],[STATUS DA ETAPA]],"")</f>
        <v/>
      </c>
      <c r="DL116" s="42" t="str">
        <f>IF(BANCO10[[#This Row],[SOLUÇÃO]]=DL$1,BANCO10[[#This Row],[STATUS DA ETAPA]],"")</f>
        <v/>
      </c>
      <c r="DM116" s="42" t="str">
        <f>IF(BANCO10[[#This Row],[SOLUÇÃO]]=DM$1,BANCO10[[#This Row],[STATUS DA ETAPA]],"")</f>
        <v/>
      </c>
      <c r="DN116" s="63" t="e">
        <f>VLOOKUP(CL118,'[1]SAP TEC'!AC:AD,2,0)</f>
        <v>#N/A</v>
      </c>
    </row>
    <row r="117" spans="1:118" s="65" customFormat="1" ht="12" x14ac:dyDescent="0.25">
      <c r="A117" s="38" t="s">
        <v>118</v>
      </c>
      <c r="B117" s="39" t="s">
        <v>119</v>
      </c>
      <c r="C117" s="40" t="str">
        <f>IFERROR(VLOOKUP(BANCO10[[#This Row],[EMPRESA]],[1]!DADOS[#Data],2,FALSE),"")</f>
        <v>61.335.881/0001-96</v>
      </c>
      <c r="D117" s="40" t="s">
        <v>455</v>
      </c>
      <c r="E117" s="42" t="str">
        <f>IFERROR(VLOOKUP(BANCO10[[#This Row],[EMPRESA]],[1]!DADOS[#Data],5,FALSE),"")</f>
        <v>EPP</v>
      </c>
      <c r="F117" s="40" t="str">
        <f>IFERROR(IF(VLOOKUP(BANCO10[[#This Row],[EMPRESA]],[1]!DADOS[#Data],6,0)="","",(VLOOKUP(BANCO10[[#This Row],[EMPRESA]],[1]!DADOS[#Data],6,0))),"")</f>
        <v>CAPITAL LESTE 1</v>
      </c>
      <c r="G117" s="40" t="s">
        <v>463</v>
      </c>
      <c r="H117" s="43" t="s">
        <v>7</v>
      </c>
      <c r="I117" s="43" t="s">
        <v>145</v>
      </c>
      <c r="J117" s="38" t="s">
        <v>123</v>
      </c>
      <c r="K117" s="44" t="s">
        <v>464</v>
      </c>
      <c r="L117" s="44" t="s">
        <v>465</v>
      </c>
      <c r="M117" s="44" t="s">
        <v>137</v>
      </c>
      <c r="N117" s="44" t="s">
        <v>123</v>
      </c>
      <c r="O117" s="42" t="s">
        <v>106</v>
      </c>
      <c r="P117" s="42">
        <v>80</v>
      </c>
      <c r="Q117" s="42" t="s">
        <v>205</v>
      </c>
      <c r="R117" s="45" t="s">
        <v>123</v>
      </c>
      <c r="S117" s="45"/>
      <c r="T117" s="45" t="s">
        <v>123</v>
      </c>
      <c r="U117" s="45"/>
      <c r="V117" s="45" t="s">
        <v>123</v>
      </c>
      <c r="W117" s="45"/>
      <c r="X117" s="45" t="s">
        <v>123</v>
      </c>
      <c r="Y117" s="45"/>
      <c r="Z117" s="46" t="s">
        <v>123</v>
      </c>
      <c r="AA117" s="47"/>
      <c r="AB117" s="46" t="s">
        <v>123</v>
      </c>
      <c r="AC117" s="48"/>
      <c r="AD117" s="46" t="s">
        <v>123</v>
      </c>
      <c r="AE117" s="48"/>
      <c r="AF117" s="45" t="s">
        <v>123</v>
      </c>
      <c r="AG117" s="45"/>
      <c r="AH117" s="45" t="s">
        <v>123</v>
      </c>
      <c r="AI117" s="45"/>
      <c r="AJ117" s="45" t="s">
        <v>123</v>
      </c>
      <c r="AK117" s="45"/>
      <c r="AL117" s="45" t="s">
        <v>27</v>
      </c>
      <c r="AM117" s="45"/>
      <c r="AN117" s="45" t="s">
        <v>27</v>
      </c>
      <c r="AO117" s="45"/>
      <c r="AP117" s="45" t="s">
        <v>27</v>
      </c>
      <c r="AQ117" s="45"/>
      <c r="AR117" s="45" t="s">
        <v>27</v>
      </c>
      <c r="AS117" s="45"/>
      <c r="AT117" s="49">
        <v>45894</v>
      </c>
      <c r="AU117" s="50">
        <v>45925</v>
      </c>
      <c r="AV117" s="105" t="s">
        <v>27</v>
      </c>
      <c r="AW117" s="105" t="s">
        <v>27</v>
      </c>
      <c r="AX117" s="73" t="s">
        <v>49</v>
      </c>
      <c r="AY117" s="52" t="s">
        <v>126</v>
      </c>
      <c r="AZ117" s="53">
        <v>0</v>
      </c>
      <c r="BA117" s="52" t="s">
        <v>153</v>
      </c>
      <c r="BB117" s="81" t="s">
        <v>466</v>
      </c>
      <c r="BC117" s="52" t="s">
        <v>467</v>
      </c>
      <c r="BD117" s="52" t="s">
        <v>468</v>
      </c>
      <c r="BE117" s="55" t="s">
        <v>123</v>
      </c>
      <c r="BF117" s="55" t="s">
        <v>123</v>
      </c>
      <c r="BG117" s="55" t="s">
        <v>123</v>
      </c>
      <c r="BH117" s="55" t="s">
        <v>123</v>
      </c>
      <c r="BI117" s="68" t="s">
        <v>123</v>
      </c>
      <c r="BJ117" s="48"/>
      <c r="BK117" s="74" t="s">
        <v>126</v>
      </c>
      <c r="BL117" s="59">
        <v>45926</v>
      </c>
      <c r="BM117" s="74" t="s">
        <v>126</v>
      </c>
      <c r="BN117" s="59">
        <v>45926</v>
      </c>
      <c r="BO117" s="74" t="s">
        <v>27</v>
      </c>
      <c r="BP117" s="77">
        <v>45943</v>
      </c>
      <c r="BQ117" s="78" t="s">
        <v>126</v>
      </c>
      <c r="BR117" s="79"/>
      <c r="BS117" s="70">
        <v>45835</v>
      </c>
      <c r="BT117" s="38" t="s">
        <v>469</v>
      </c>
      <c r="BU117" s="61"/>
      <c r="BV117" s="61"/>
      <c r="BW117" s="61"/>
      <c r="BX117" s="61"/>
      <c r="BY117" s="61"/>
      <c r="BZ117" s="61"/>
      <c r="CA117" s="61"/>
      <c r="CB117" s="61"/>
      <c r="CC117" s="61"/>
      <c r="CD117" s="61"/>
      <c r="CE117" s="61"/>
      <c r="CF117" s="61"/>
      <c r="CG117" s="61"/>
      <c r="CH117" s="63">
        <f>YEAR(BANCO10[[#This Row],[DATA INÍCIO]])</f>
        <v>2025</v>
      </c>
      <c r="CI117" s="63">
        <f>MONTH(BANCO10[[#This Row],[DATA INÍCIO]])</f>
        <v>8</v>
      </c>
      <c r="CJ117" s="71" t="str">
        <f t="shared" si="1"/>
        <v>BRUNO &amp; BUTRICO LTDA61.335.881/0001-96</v>
      </c>
      <c r="CK117" s="63"/>
      <c r="CL117" s="63"/>
      <c r="CM117" s="42" t="str">
        <f>IF(BANCO10[[#This Row],[SOLUÇÃO]]=CM$1,BANCO10[[#This Row],[STATUS DA ETAPA]],"")</f>
        <v/>
      </c>
      <c r="CN117" s="42" t="str">
        <f>IF(BANCO10[[#This Row],[SOLUÇÃO]]=CN$1,BANCO10[[#This Row],[STATUS DA ETAPA]],"")</f>
        <v/>
      </c>
      <c r="CO117" s="42" t="str">
        <f>IF(BANCO10[[#This Row],[SOLUÇÃO]]=CO$1,BANCO10[[#This Row],[STATUS DA ETAPA]],"")</f>
        <v/>
      </c>
      <c r="CP117" s="42" t="str">
        <f>IF(BANCO10[[#This Row],[SOLUÇÃO]]=CP$1,BANCO10[[#This Row],[STATUS DA ETAPA]],"")</f>
        <v/>
      </c>
      <c r="CQ117" s="42" t="str">
        <f>IF(BANCO10[[#This Row],[SOLUÇÃO]]=CQ$1,BANCO10[[#This Row],[STATUS DA ETAPA]],"")</f>
        <v/>
      </c>
      <c r="CR117" s="42" t="str">
        <f>IF(BANCO10[[#This Row],[SOLUÇÃO]]=CR$1,BANCO10[[#This Row],[STATUS DA ETAPA]],"")</f>
        <v/>
      </c>
      <c r="CS117" s="42" t="str">
        <f>IF(BANCO10[[#This Row],[SOLUÇÃO]]=CS$1,BANCO10[[#This Row],[STATUS DA ETAPA]],"")</f>
        <v/>
      </c>
      <c r="CT117" s="42" t="str">
        <f>IF(BANCO10[[#This Row],[SOLUÇÃO]]=CT$1,BANCO10[[#This Row],[STATUS DA ETAPA]],"")</f>
        <v/>
      </c>
      <c r="CU117" s="42" t="str">
        <f>IF(BANCO10[[#This Row],[SOLUÇÃO]]=CU$1,BANCO10[[#This Row],[STATUS DA ETAPA]],"")</f>
        <v/>
      </c>
      <c r="CV117" s="42" t="str">
        <f>IF(BANCO10[[#This Row],[SOLUÇÃO]]=CV$1,BANCO10[[#This Row],[STATUS DA ETAPA]],"")</f>
        <v/>
      </c>
      <c r="CW117" s="42" t="str">
        <f>IF(BANCO10[[#This Row],[SOLUÇÃO]]=CW$1,BANCO10[[#This Row],[STATUS DA ETAPA]],"")</f>
        <v/>
      </c>
      <c r="CX117" s="42" t="str">
        <f>IF(BANCO10[[#This Row],[SOLUÇÃO]]=CX$1,BANCO10[[#This Row],[STATUS DA ETAPA]],"")</f>
        <v/>
      </c>
      <c r="CY117" s="42" t="str">
        <f>IF(BANCO10[[#This Row],[SOLUÇÃO]]=CY$1,BANCO10[[#This Row],[STATUS DA ETAPA]],"")</f>
        <v/>
      </c>
      <c r="CZ117" s="42" t="str">
        <f>IF(BANCO10[[#This Row],[SOLUÇÃO]]=CZ$1,BANCO10[[#This Row],[STATUS DA ETAPA]],"")</f>
        <v/>
      </c>
      <c r="DA117" s="42" t="str">
        <f>IF(BANCO10[[#This Row],[SOLUÇÃO]]=DA$1,BANCO10[[#This Row],[STATUS DA ETAPA]],"")</f>
        <v/>
      </c>
      <c r="DB117" s="42" t="str">
        <f>IF(BANCO10[[#This Row],[SOLUÇÃO]]=DB$1,BANCO10[[#This Row],[STATUS DA ETAPA]],"")</f>
        <v/>
      </c>
      <c r="DC117" s="42" t="str">
        <f>IF(BANCO10[[#This Row],[SOLUÇÃO]]=DC$1,BANCO10[[#This Row],[STATUS DA ETAPA]],"")</f>
        <v>CONCLUÍDO</v>
      </c>
      <c r="DD117" s="42" t="str">
        <f>IF(BANCO10[[#This Row],[SOLUÇÃO]]=DD$1,BANCO10[[#This Row],[STATUS DA ETAPA]],"")</f>
        <v/>
      </c>
      <c r="DE117" s="42" t="str">
        <f>IF(BANCO10[[#This Row],[SOLUÇÃO]]=DE$1,BANCO10[[#This Row],[STATUS DA ETAPA]],"")</f>
        <v/>
      </c>
      <c r="DF117" s="42" t="str">
        <f>IF(BANCO10[[#This Row],[SOLUÇÃO]]=DF$1,BANCO10[[#This Row],[STATUS DA ETAPA]],"")</f>
        <v/>
      </c>
      <c r="DG117" s="42" t="str">
        <f>IF(BANCO10[[#This Row],[SOLUÇÃO]]=DG$1,BANCO10[[#This Row],[STATUS DA ETAPA]],"")</f>
        <v/>
      </c>
      <c r="DH117" s="42" t="str">
        <f>IF(BANCO10[[#This Row],[SOLUÇÃO]]=DH$1,BANCO10[[#This Row],[STATUS DA ETAPA]],"")</f>
        <v/>
      </c>
      <c r="DI117" s="42" t="str">
        <f>IF(BANCO10[[#This Row],[SOLUÇÃO]]=DI$1,BANCO10[[#This Row],[STATUS DA ETAPA]],"")</f>
        <v/>
      </c>
      <c r="DJ117" s="42" t="str">
        <f>IF(BANCO10[[#This Row],[SOLUÇÃO]]=DJ$1,BANCO10[[#This Row],[STATUS DA ETAPA]],"")</f>
        <v/>
      </c>
      <c r="DK117" s="42" t="str">
        <f>IF(BANCO10[[#This Row],[SOLUÇÃO]]=DK$1,BANCO10[[#This Row],[STATUS DA ETAPA]],"")</f>
        <v/>
      </c>
      <c r="DL117" s="42" t="str">
        <f>IF(BANCO10[[#This Row],[SOLUÇÃO]]=DL$1,BANCO10[[#This Row],[STATUS DA ETAPA]],"")</f>
        <v/>
      </c>
      <c r="DM117" s="42" t="str">
        <f>IF(BANCO10[[#This Row],[SOLUÇÃO]]=DM$1,BANCO10[[#This Row],[STATUS DA ETAPA]],"")</f>
        <v/>
      </c>
      <c r="DN117" s="63">
        <f>VLOOKUP(CL119,'[1]SAP TEC'!AC:AD,2,0)</f>
        <v>543.96</v>
      </c>
    </row>
    <row r="118" spans="1:118" s="65" customFormat="1" ht="12" x14ac:dyDescent="0.25">
      <c r="A118" s="38" t="s">
        <v>118</v>
      </c>
      <c r="B118" s="39" t="s">
        <v>119</v>
      </c>
      <c r="C118" s="40" t="str">
        <f>IFERROR(VLOOKUP(BANCO10[[#This Row],[EMPRESA]],[1]!DADOS[#Data],2,FALSE),"")</f>
        <v>46.291.274/0001-88</v>
      </c>
      <c r="D118" s="42" t="s">
        <v>470</v>
      </c>
      <c r="E118" s="42" t="str">
        <f>IFERROR(VLOOKUP(BANCO10[[#This Row],[EMPRESA]],[1]!DADOS[#Data],5,FALSE),"")</f>
        <v>EPP</v>
      </c>
      <c r="F118" s="40" t="str">
        <f>IFERROR(IF(VLOOKUP(BANCO10[[#This Row],[EMPRESA]],[1]!DADOS[#Data],6,0)="","",(VLOOKUP(BANCO10[[#This Row],[EMPRESA]],[1]!DADOS[#Data],6,0))),"")</f>
        <v>CAPITAL LESTE 1</v>
      </c>
      <c r="G118" s="40"/>
      <c r="H118" s="43" t="s">
        <v>121</v>
      </c>
      <c r="I118" s="43" t="s">
        <v>145</v>
      </c>
      <c r="J118" s="43" t="s">
        <v>146</v>
      </c>
      <c r="K118" s="42" t="s">
        <v>471</v>
      </c>
      <c r="L118" s="44" t="s">
        <v>123</v>
      </c>
      <c r="M118" s="44">
        <v>103</v>
      </c>
      <c r="N118" s="44" t="s">
        <v>123</v>
      </c>
      <c r="O118" s="42" t="s">
        <v>90</v>
      </c>
      <c r="P118" s="42">
        <v>4</v>
      </c>
      <c r="Q118" s="42" t="s">
        <v>188</v>
      </c>
      <c r="R118" s="45" t="s">
        <v>123</v>
      </c>
      <c r="S118" s="45"/>
      <c r="T118" s="45" t="s">
        <v>123</v>
      </c>
      <c r="U118" s="45"/>
      <c r="V118" s="45" t="s">
        <v>123</v>
      </c>
      <c r="W118" s="45"/>
      <c r="X118" s="45" t="s">
        <v>123</v>
      </c>
      <c r="Y118" s="45"/>
      <c r="Z118" s="46" t="s">
        <v>123</v>
      </c>
      <c r="AA118" s="47"/>
      <c r="AB118" s="46" t="s">
        <v>123</v>
      </c>
      <c r="AC118" s="48"/>
      <c r="AD118" s="46" t="s">
        <v>123</v>
      </c>
      <c r="AE118" s="48"/>
      <c r="AF118" s="45" t="s">
        <v>27</v>
      </c>
      <c r="AG118" s="45">
        <v>44974</v>
      </c>
      <c r="AH118" s="45" t="s">
        <v>126</v>
      </c>
      <c r="AI118" s="45"/>
      <c r="AJ118" s="45" t="s">
        <v>123</v>
      </c>
      <c r="AK118" s="45"/>
      <c r="AL118" s="45" t="s">
        <v>123</v>
      </c>
      <c r="AM118" s="45"/>
      <c r="AN118" s="45" t="s">
        <v>123</v>
      </c>
      <c r="AO118" s="45"/>
      <c r="AP118" s="45" t="s">
        <v>123</v>
      </c>
      <c r="AQ118" s="45"/>
      <c r="AR118" s="45" t="s">
        <v>123</v>
      </c>
      <c r="AS118" s="45"/>
      <c r="AT118" s="49">
        <v>44974</v>
      </c>
      <c r="AU118" s="50">
        <v>44974</v>
      </c>
      <c r="AV118" s="51" t="s">
        <v>123</v>
      </c>
      <c r="AW118" s="51" t="s">
        <v>123</v>
      </c>
      <c r="AX118" s="73" t="s">
        <v>49</v>
      </c>
      <c r="AY118" s="52" t="s">
        <v>123</v>
      </c>
      <c r="AZ118" s="53">
        <v>0</v>
      </c>
      <c r="BA118" s="52" t="s">
        <v>123</v>
      </c>
      <c r="BB118" s="81" t="s">
        <v>123</v>
      </c>
      <c r="BC118" s="52" t="s">
        <v>123</v>
      </c>
      <c r="BD118" s="52" t="s">
        <v>123</v>
      </c>
      <c r="BE118" s="55" t="s">
        <v>123</v>
      </c>
      <c r="BF118" s="55" t="s">
        <v>123</v>
      </c>
      <c r="BG118" s="55" t="s">
        <v>123</v>
      </c>
      <c r="BH118" s="55" t="s">
        <v>123</v>
      </c>
      <c r="BI118" s="56" t="s">
        <v>123</v>
      </c>
      <c r="BJ118" s="48"/>
      <c r="BK118" s="58" t="s">
        <v>123</v>
      </c>
      <c r="BL118" s="59"/>
      <c r="BM118" s="58" t="s">
        <v>123</v>
      </c>
      <c r="BN118" s="59"/>
      <c r="BO118" s="74" t="s">
        <v>123</v>
      </c>
      <c r="BP118" s="75"/>
      <c r="BQ118" s="74" t="s">
        <v>123</v>
      </c>
      <c r="BR118" s="75"/>
      <c r="BS118" s="60" t="s">
        <v>170</v>
      </c>
      <c r="BT118" s="38"/>
      <c r="BU118" s="61" t="s">
        <v>129</v>
      </c>
      <c r="BV118" s="61" t="s">
        <v>129</v>
      </c>
      <c r="BW118" s="61" t="s">
        <v>150</v>
      </c>
      <c r="BX118" s="61" t="s">
        <v>149</v>
      </c>
      <c r="BY118" s="62" t="s">
        <v>158</v>
      </c>
      <c r="BZ118" s="61" t="s">
        <v>260</v>
      </c>
      <c r="CA118" s="61" t="s">
        <v>129</v>
      </c>
      <c r="CB118" s="61" t="s">
        <v>129</v>
      </c>
      <c r="CC118" s="61" t="s">
        <v>129</v>
      </c>
      <c r="CD118" s="61" t="s">
        <v>129</v>
      </c>
      <c r="CE118" s="61" t="s">
        <v>129</v>
      </c>
      <c r="CF118" s="61" t="s">
        <v>129</v>
      </c>
      <c r="CG118" s="61" t="s">
        <v>129</v>
      </c>
      <c r="CH118" s="63">
        <f>YEAR(BANCO10[[#This Row],[DATA INÍCIO]])</f>
        <v>2023</v>
      </c>
      <c r="CI118" s="63">
        <f>MONTH(BANCO10[[#This Row],[DATA INÍCIO]])</f>
        <v>2</v>
      </c>
      <c r="CJ118" s="64" t="str">
        <f t="shared" si="1"/>
        <v>BUILDING INDUSTRIAL DE CONECTORES LTDA46.291.274/0001-88</v>
      </c>
      <c r="CK118" s="63"/>
      <c r="CL118" s="42" t="s">
        <v>471</v>
      </c>
      <c r="CM118" s="42" t="str">
        <f>IF(BANCO10[[#This Row],[SOLUÇÃO]]=CM$1,BANCO10[[#This Row],[STATUS DA ETAPA]],"")</f>
        <v>CONCLUÍDO</v>
      </c>
      <c r="CN118" s="42" t="str">
        <f>IF(BANCO10[[#This Row],[SOLUÇÃO]]=CN$1,BANCO10[[#This Row],[STATUS DA ETAPA]],"")</f>
        <v/>
      </c>
      <c r="CO118" s="42" t="str">
        <f>IF(BANCO10[[#This Row],[SOLUÇÃO]]=CO$1,BANCO10[[#This Row],[STATUS DA ETAPA]],"")</f>
        <v/>
      </c>
      <c r="CP118" s="42" t="str">
        <f>IF(BANCO10[[#This Row],[SOLUÇÃO]]=CP$1,BANCO10[[#This Row],[STATUS DA ETAPA]],"")</f>
        <v/>
      </c>
      <c r="CQ118" s="42" t="str">
        <f>IF(BANCO10[[#This Row],[SOLUÇÃO]]=CQ$1,BANCO10[[#This Row],[STATUS DA ETAPA]],"")</f>
        <v/>
      </c>
      <c r="CR118" s="42" t="str">
        <f>IF(BANCO10[[#This Row],[SOLUÇÃO]]=CR$1,BANCO10[[#This Row],[STATUS DA ETAPA]],"")</f>
        <v/>
      </c>
      <c r="CS118" s="42" t="str">
        <f>IF(BANCO10[[#This Row],[SOLUÇÃO]]=CS$1,BANCO10[[#This Row],[STATUS DA ETAPA]],"")</f>
        <v/>
      </c>
      <c r="CT118" s="42" t="str">
        <f>IF(BANCO10[[#This Row],[SOLUÇÃO]]=CT$1,BANCO10[[#This Row],[STATUS DA ETAPA]],"")</f>
        <v/>
      </c>
      <c r="CU118" s="42" t="str">
        <f>IF(BANCO10[[#This Row],[SOLUÇÃO]]=CU$1,BANCO10[[#This Row],[STATUS DA ETAPA]],"")</f>
        <v/>
      </c>
      <c r="CV118" s="42" t="str">
        <f>IF(BANCO10[[#This Row],[SOLUÇÃO]]=CV$1,BANCO10[[#This Row],[STATUS DA ETAPA]],"")</f>
        <v/>
      </c>
      <c r="CW118" s="42" t="str">
        <f>IF(BANCO10[[#This Row],[SOLUÇÃO]]=CW$1,BANCO10[[#This Row],[STATUS DA ETAPA]],"")</f>
        <v/>
      </c>
      <c r="CX118" s="42" t="str">
        <f>IF(BANCO10[[#This Row],[SOLUÇÃO]]=CX$1,BANCO10[[#This Row],[STATUS DA ETAPA]],"")</f>
        <v/>
      </c>
      <c r="CY118" s="42" t="str">
        <f>IF(BANCO10[[#This Row],[SOLUÇÃO]]=CY$1,BANCO10[[#This Row],[STATUS DA ETAPA]],"")</f>
        <v/>
      </c>
      <c r="CZ118" s="42" t="str">
        <f>IF(BANCO10[[#This Row],[SOLUÇÃO]]=CZ$1,BANCO10[[#This Row],[STATUS DA ETAPA]],"")</f>
        <v/>
      </c>
      <c r="DA118" s="42" t="str">
        <f>IF(BANCO10[[#This Row],[SOLUÇÃO]]=DA$1,BANCO10[[#This Row],[STATUS DA ETAPA]],"")</f>
        <v/>
      </c>
      <c r="DB118" s="42" t="str">
        <f>IF(BANCO10[[#This Row],[SOLUÇÃO]]=DB$1,BANCO10[[#This Row],[STATUS DA ETAPA]],"")</f>
        <v/>
      </c>
      <c r="DC118" s="42" t="str">
        <f>IF(BANCO10[[#This Row],[SOLUÇÃO]]=DC$1,BANCO10[[#This Row],[STATUS DA ETAPA]],"")</f>
        <v/>
      </c>
      <c r="DD118" s="42" t="str">
        <f>IF(BANCO10[[#This Row],[SOLUÇÃO]]=DD$1,BANCO10[[#This Row],[STATUS DA ETAPA]],"")</f>
        <v/>
      </c>
      <c r="DE118" s="42" t="str">
        <f>IF(BANCO10[[#This Row],[SOLUÇÃO]]=DE$1,BANCO10[[#This Row],[STATUS DA ETAPA]],"")</f>
        <v/>
      </c>
      <c r="DF118" s="42" t="str">
        <f>IF(BANCO10[[#This Row],[SOLUÇÃO]]=DF$1,BANCO10[[#This Row],[STATUS DA ETAPA]],"")</f>
        <v/>
      </c>
      <c r="DG118" s="42" t="str">
        <f>IF(BANCO10[[#This Row],[SOLUÇÃO]]=DG$1,BANCO10[[#This Row],[STATUS DA ETAPA]],"")</f>
        <v/>
      </c>
      <c r="DH118" s="42" t="str">
        <f>IF(BANCO10[[#This Row],[SOLUÇÃO]]=DH$1,BANCO10[[#This Row],[STATUS DA ETAPA]],"")</f>
        <v/>
      </c>
      <c r="DI118" s="42" t="str">
        <f>IF(BANCO10[[#This Row],[SOLUÇÃO]]=DI$1,BANCO10[[#This Row],[STATUS DA ETAPA]],"")</f>
        <v/>
      </c>
      <c r="DJ118" s="42" t="str">
        <f>IF(BANCO10[[#This Row],[SOLUÇÃO]]=DJ$1,BANCO10[[#This Row],[STATUS DA ETAPA]],"")</f>
        <v/>
      </c>
      <c r="DK118" s="42" t="str">
        <f>IF(BANCO10[[#This Row],[SOLUÇÃO]]=DK$1,BANCO10[[#This Row],[STATUS DA ETAPA]],"")</f>
        <v/>
      </c>
      <c r="DL118" s="42" t="str">
        <f>IF(BANCO10[[#This Row],[SOLUÇÃO]]=DL$1,BANCO10[[#This Row],[STATUS DA ETAPA]],"")</f>
        <v/>
      </c>
      <c r="DM118" s="42" t="str">
        <f>IF(BANCO10[[#This Row],[SOLUÇÃO]]=DM$1,BANCO10[[#This Row],[STATUS DA ETAPA]],"")</f>
        <v/>
      </c>
      <c r="DN118" s="63" t="e">
        <f>VLOOKUP(CL120,'[1]SAP TEC'!AC:AD,2,0)</f>
        <v>#N/A</v>
      </c>
    </row>
    <row r="119" spans="1:118" s="65" customFormat="1" ht="12" x14ac:dyDescent="0.25">
      <c r="A119" s="38" t="s">
        <v>118</v>
      </c>
      <c r="B119" s="39" t="s">
        <v>119</v>
      </c>
      <c r="C119" s="40" t="str">
        <f>IFERROR(VLOOKUP(BANCO10[[#This Row],[EMPRESA]],[1]!DADOS[#Data],2,FALSE),"")</f>
        <v>46.291.274/0001-88</v>
      </c>
      <c r="D119" s="42" t="s">
        <v>470</v>
      </c>
      <c r="E119" s="42" t="str">
        <f>IFERROR(VLOOKUP(BANCO10[[#This Row],[EMPRESA]],[1]!DADOS[#Data],5,FALSE),"")</f>
        <v>EPP</v>
      </c>
      <c r="F119" s="40" t="str">
        <f>IFERROR(IF(VLOOKUP(BANCO10[[#This Row],[EMPRESA]],[1]!DADOS[#Data],6,0)="","",(VLOOKUP(BANCO10[[#This Row],[EMPRESA]],[1]!DADOS[#Data],6,0))),"")</f>
        <v>CAPITAL LESTE 1</v>
      </c>
      <c r="G119" s="40" t="str">
        <f>IFERROR(IF(VLOOKUP(BANCO10[[#This Row],[EMPRESA]],[1]!DADOS[#Data],4)="","",(VLOOKUP($D119,[1]!DADOS[#Data],4,0))),"")</f>
        <v/>
      </c>
      <c r="H119" s="43" t="s">
        <v>7</v>
      </c>
      <c r="I119" s="43" t="s">
        <v>145</v>
      </c>
      <c r="J119" s="43" t="s">
        <v>123</v>
      </c>
      <c r="K119" s="42" t="s">
        <v>472</v>
      </c>
      <c r="L119" s="44" t="s">
        <v>473</v>
      </c>
      <c r="M119" s="44">
        <v>103</v>
      </c>
      <c r="N119" s="44" t="s">
        <v>123</v>
      </c>
      <c r="O119" s="42" t="s">
        <v>95</v>
      </c>
      <c r="P119" s="42">
        <v>100</v>
      </c>
      <c r="Q119" s="42" t="s">
        <v>282</v>
      </c>
      <c r="R119" s="45" t="s">
        <v>123</v>
      </c>
      <c r="S119" s="45"/>
      <c r="T119" s="45" t="s">
        <v>123</v>
      </c>
      <c r="U119" s="45"/>
      <c r="V119" s="45" t="s">
        <v>123</v>
      </c>
      <c r="W119" s="45"/>
      <c r="X119" s="45" t="s">
        <v>123</v>
      </c>
      <c r="Y119" s="45"/>
      <c r="Z119" s="46" t="s">
        <v>123</v>
      </c>
      <c r="AA119" s="47"/>
      <c r="AB119" s="46" t="s">
        <v>123</v>
      </c>
      <c r="AC119" s="48"/>
      <c r="AD119" s="46" t="s">
        <v>123</v>
      </c>
      <c r="AE119" s="48"/>
      <c r="AF119" s="45" t="s">
        <v>27</v>
      </c>
      <c r="AG119" s="45">
        <v>44974</v>
      </c>
      <c r="AH119" s="45" t="s">
        <v>27</v>
      </c>
      <c r="AI119" s="45">
        <v>45004</v>
      </c>
      <c r="AJ119" s="45" t="s">
        <v>27</v>
      </c>
      <c r="AK119" s="45">
        <v>45004</v>
      </c>
      <c r="AL119" s="45" t="s">
        <v>27</v>
      </c>
      <c r="AM119" s="45">
        <v>45007</v>
      </c>
      <c r="AN119" s="45" t="s">
        <v>27</v>
      </c>
      <c r="AO119" s="45"/>
      <c r="AP119" s="45" t="s">
        <v>27</v>
      </c>
      <c r="AQ119" s="45">
        <v>45007</v>
      </c>
      <c r="AR119" s="45" t="s">
        <v>27</v>
      </c>
      <c r="AS119" s="45"/>
      <c r="AT119" s="49">
        <v>45044</v>
      </c>
      <c r="AU119" s="50">
        <v>45141</v>
      </c>
      <c r="AV119" s="51" t="s">
        <v>27</v>
      </c>
      <c r="AW119" s="51" t="s">
        <v>27</v>
      </c>
      <c r="AX119" s="73" t="s">
        <v>49</v>
      </c>
      <c r="AY119" s="52" t="s">
        <v>126</v>
      </c>
      <c r="AZ119" s="53">
        <v>0</v>
      </c>
      <c r="BA119" s="52"/>
      <c r="BB119" s="81"/>
      <c r="BC119" s="52" t="s">
        <v>474</v>
      </c>
      <c r="BD119" s="52" t="s">
        <v>123</v>
      </c>
      <c r="BE119" s="55" t="s">
        <v>123</v>
      </c>
      <c r="BF119" s="55" t="s">
        <v>123</v>
      </c>
      <c r="BG119" s="55" t="s">
        <v>27</v>
      </c>
      <c r="BH119" s="55" t="s">
        <v>123</v>
      </c>
      <c r="BI119" s="68" t="s">
        <v>123</v>
      </c>
      <c r="BJ119" s="48"/>
      <c r="BK119" s="58" t="s">
        <v>123</v>
      </c>
      <c r="BL119" s="59"/>
      <c r="BM119" s="58" t="s">
        <v>123</v>
      </c>
      <c r="BN119" s="59"/>
      <c r="BO119" s="74" t="s">
        <v>27</v>
      </c>
      <c r="BP119" s="75">
        <v>45141</v>
      </c>
      <c r="BQ119" s="74" t="s">
        <v>27</v>
      </c>
      <c r="BR119" s="75"/>
      <c r="BS119" s="60"/>
      <c r="BT119" s="38"/>
      <c r="BU119" s="61" t="s">
        <v>129</v>
      </c>
      <c r="BV119" s="61" t="s">
        <v>129</v>
      </c>
      <c r="BW119" s="61" t="s">
        <v>150</v>
      </c>
      <c r="BX119" s="61" t="s">
        <v>149</v>
      </c>
      <c r="BY119" s="62" t="s">
        <v>158</v>
      </c>
      <c r="BZ119" s="61" t="s">
        <v>260</v>
      </c>
      <c r="CA119" s="61" t="s">
        <v>129</v>
      </c>
      <c r="CB119" s="61" t="s">
        <v>129</v>
      </c>
      <c r="CC119" s="61">
        <v>45390</v>
      </c>
      <c r="CD119" s="61" t="s">
        <v>158</v>
      </c>
      <c r="CE119" s="61" t="s">
        <v>129</v>
      </c>
      <c r="CF119" s="61"/>
      <c r="CG119" s="61" t="s">
        <v>475</v>
      </c>
      <c r="CH119" s="63">
        <f>YEAR(BANCO10[[#This Row],[DATA INÍCIO]])</f>
        <v>2023</v>
      </c>
      <c r="CI119" s="63">
        <f>MONTH(BANCO10[[#This Row],[DATA INÍCIO]])</f>
        <v>4</v>
      </c>
      <c r="CJ119" s="64" t="str">
        <f t="shared" si="1"/>
        <v>BUILDING INDUSTRIAL DE CONECTORES LTDA46.291.274/0001-88</v>
      </c>
      <c r="CK119" s="63"/>
      <c r="CL119" s="42" t="s">
        <v>472</v>
      </c>
      <c r="CM119" s="42" t="str">
        <f>IF(BANCO10[[#This Row],[SOLUÇÃO]]=CM$1,BANCO10[[#This Row],[STATUS DA ETAPA]],"")</f>
        <v/>
      </c>
      <c r="CN119" s="42" t="str">
        <f>IF(BANCO10[[#This Row],[SOLUÇÃO]]=CN$1,BANCO10[[#This Row],[STATUS DA ETAPA]],"")</f>
        <v/>
      </c>
      <c r="CO119" s="42" t="str">
        <f>IF(BANCO10[[#This Row],[SOLUÇÃO]]=CO$1,BANCO10[[#This Row],[STATUS DA ETAPA]],"")</f>
        <v/>
      </c>
      <c r="CP119" s="42" t="str">
        <f>IF(BANCO10[[#This Row],[SOLUÇÃO]]=CP$1,BANCO10[[#This Row],[STATUS DA ETAPA]],"")</f>
        <v/>
      </c>
      <c r="CQ119" s="42" t="str">
        <f>IF(BANCO10[[#This Row],[SOLUÇÃO]]=CQ$1,BANCO10[[#This Row],[STATUS DA ETAPA]],"")</f>
        <v/>
      </c>
      <c r="CR119" s="42" t="str">
        <f>IF(BANCO10[[#This Row],[SOLUÇÃO]]=CR$1,BANCO10[[#This Row],[STATUS DA ETAPA]],"")</f>
        <v>CONCLUÍDO</v>
      </c>
      <c r="CS119" s="42" t="str">
        <f>IF(BANCO10[[#This Row],[SOLUÇÃO]]=CS$1,BANCO10[[#This Row],[STATUS DA ETAPA]],"")</f>
        <v/>
      </c>
      <c r="CT119" s="42" t="str">
        <f>IF(BANCO10[[#This Row],[SOLUÇÃO]]=CT$1,BANCO10[[#This Row],[STATUS DA ETAPA]],"")</f>
        <v/>
      </c>
      <c r="CU119" s="42" t="str">
        <f>IF(BANCO10[[#This Row],[SOLUÇÃO]]=CU$1,BANCO10[[#This Row],[STATUS DA ETAPA]],"")</f>
        <v/>
      </c>
      <c r="CV119" s="42" t="str">
        <f>IF(BANCO10[[#This Row],[SOLUÇÃO]]=CV$1,BANCO10[[#This Row],[STATUS DA ETAPA]],"")</f>
        <v/>
      </c>
      <c r="CW119" s="42" t="str">
        <f>IF(BANCO10[[#This Row],[SOLUÇÃO]]=CW$1,BANCO10[[#This Row],[STATUS DA ETAPA]],"")</f>
        <v/>
      </c>
      <c r="CX119" s="42" t="str">
        <f>IF(BANCO10[[#This Row],[SOLUÇÃO]]=CX$1,BANCO10[[#This Row],[STATUS DA ETAPA]],"")</f>
        <v/>
      </c>
      <c r="CY119" s="42" t="str">
        <f>IF(BANCO10[[#This Row],[SOLUÇÃO]]=CY$1,BANCO10[[#This Row],[STATUS DA ETAPA]],"")</f>
        <v/>
      </c>
      <c r="CZ119" s="42" t="str">
        <f>IF(BANCO10[[#This Row],[SOLUÇÃO]]=CZ$1,BANCO10[[#This Row],[STATUS DA ETAPA]],"")</f>
        <v/>
      </c>
      <c r="DA119" s="42" t="str">
        <f>IF(BANCO10[[#This Row],[SOLUÇÃO]]=DA$1,BANCO10[[#This Row],[STATUS DA ETAPA]],"")</f>
        <v/>
      </c>
      <c r="DB119" s="42" t="str">
        <f>IF(BANCO10[[#This Row],[SOLUÇÃO]]=DB$1,BANCO10[[#This Row],[STATUS DA ETAPA]],"")</f>
        <v/>
      </c>
      <c r="DC119" s="42" t="str">
        <f>IF(BANCO10[[#This Row],[SOLUÇÃO]]=DC$1,BANCO10[[#This Row],[STATUS DA ETAPA]],"")</f>
        <v/>
      </c>
      <c r="DD119" s="42" t="str">
        <f>IF(BANCO10[[#This Row],[SOLUÇÃO]]=DD$1,BANCO10[[#This Row],[STATUS DA ETAPA]],"")</f>
        <v/>
      </c>
      <c r="DE119" s="42" t="str">
        <f>IF(BANCO10[[#This Row],[SOLUÇÃO]]=DE$1,BANCO10[[#This Row],[STATUS DA ETAPA]],"")</f>
        <v/>
      </c>
      <c r="DF119" s="42" t="str">
        <f>IF(BANCO10[[#This Row],[SOLUÇÃO]]=DF$1,BANCO10[[#This Row],[STATUS DA ETAPA]],"")</f>
        <v/>
      </c>
      <c r="DG119" s="42" t="str">
        <f>IF(BANCO10[[#This Row],[SOLUÇÃO]]=DG$1,BANCO10[[#This Row],[STATUS DA ETAPA]],"")</f>
        <v/>
      </c>
      <c r="DH119" s="42" t="str">
        <f>IF(BANCO10[[#This Row],[SOLUÇÃO]]=DH$1,BANCO10[[#This Row],[STATUS DA ETAPA]],"")</f>
        <v/>
      </c>
      <c r="DI119" s="42" t="str">
        <f>IF(BANCO10[[#This Row],[SOLUÇÃO]]=DI$1,BANCO10[[#This Row],[STATUS DA ETAPA]],"")</f>
        <v/>
      </c>
      <c r="DJ119" s="42" t="str">
        <f>IF(BANCO10[[#This Row],[SOLUÇÃO]]=DJ$1,BANCO10[[#This Row],[STATUS DA ETAPA]],"")</f>
        <v/>
      </c>
      <c r="DK119" s="42" t="str">
        <f>IF(BANCO10[[#This Row],[SOLUÇÃO]]=DK$1,BANCO10[[#This Row],[STATUS DA ETAPA]],"")</f>
        <v/>
      </c>
      <c r="DL119" s="42" t="str">
        <f>IF(BANCO10[[#This Row],[SOLUÇÃO]]=DL$1,BANCO10[[#This Row],[STATUS DA ETAPA]],"")</f>
        <v/>
      </c>
      <c r="DM119" s="42" t="str">
        <f>IF(BANCO10[[#This Row],[SOLUÇÃO]]=DM$1,BANCO10[[#This Row],[STATUS DA ETAPA]],"")</f>
        <v/>
      </c>
      <c r="DN119" s="63" t="e">
        <f>VLOOKUP(CL121,'[1]SAP TEC'!AC:AD,2,0)</f>
        <v>#N/A</v>
      </c>
    </row>
    <row r="120" spans="1:118" s="65" customFormat="1" ht="12" x14ac:dyDescent="0.25">
      <c r="A120" s="38" t="s">
        <v>118</v>
      </c>
      <c r="B120" s="39" t="s">
        <v>476</v>
      </c>
      <c r="C120" s="40" t="str">
        <f>IFERROR(VLOOKUP(BANCO10[[#This Row],[EMPRESA]],[1]!DADOS[#Data],2,FALSE),"")</f>
        <v>09.193.580/0001-55</v>
      </c>
      <c r="D120" s="42" t="s">
        <v>477</v>
      </c>
      <c r="E120" s="42" t="str">
        <f>IFERROR(VLOOKUP(BANCO10[[#This Row],[EMPRESA]],[1]!DADOS[#Data],5,FALSE),"")</f>
        <v>DEMAIS</v>
      </c>
      <c r="F120" s="40" t="str">
        <f>IFERROR(IF(VLOOKUP(BANCO10[[#This Row],[EMPRESA]],[1]!DADOS[#Data],6,0)="","",(VLOOKUP(BANCO10[[#This Row],[EMPRESA]],[1]!DADOS[#Data],6,0))),"")</f>
        <v>N/A</v>
      </c>
      <c r="G120" s="40"/>
      <c r="H120" s="43" t="s">
        <v>121</v>
      </c>
      <c r="I120" s="43" t="s">
        <v>145</v>
      </c>
      <c r="J120" s="43" t="s">
        <v>146</v>
      </c>
      <c r="K120" s="42" t="s">
        <v>478</v>
      </c>
      <c r="L120" s="44" t="s">
        <v>123</v>
      </c>
      <c r="M120" s="44">
        <v>103</v>
      </c>
      <c r="N120" s="44" t="s">
        <v>123</v>
      </c>
      <c r="O120" s="42" t="s">
        <v>90</v>
      </c>
      <c r="P120" s="42">
        <v>4</v>
      </c>
      <c r="Q120" s="42" t="s">
        <v>282</v>
      </c>
      <c r="R120" s="45" t="s">
        <v>123</v>
      </c>
      <c r="S120" s="45"/>
      <c r="T120" s="45" t="s">
        <v>123</v>
      </c>
      <c r="U120" s="45"/>
      <c r="V120" s="45" t="s">
        <v>123</v>
      </c>
      <c r="W120" s="45"/>
      <c r="X120" s="45" t="s">
        <v>123</v>
      </c>
      <c r="Y120" s="45"/>
      <c r="Z120" s="46" t="s">
        <v>123</v>
      </c>
      <c r="AA120" s="47"/>
      <c r="AB120" s="46" t="s">
        <v>123</v>
      </c>
      <c r="AC120" s="48"/>
      <c r="AD120" s="46" t="s">
        <v>123</v>
      </c>
      <c r="AE120" s="48"/>
      <c r="AF120" s="45" t="s">
        <v>27</v>
      </c>
      <c r="AG120" s="45">
        <v>45070</v>
      </c>
      <c r="AH120" s="45" t="s">
        <v>126</v>
      </c>
      <c r="AI120" s="45"/>
      <c r="AJ120" s="45" t="s">
        <v>123</v>
      </c>
      <c r="AK120" s="45"/>
      <c r="AL120" s="45" t="s">
        <v>123</v>
      </c>
      <c r="AM120" s="45"/>
      <c r="AN120" s="45" t="s">
        <v>123</v>
      </c>
      <c r="AO120" s="45"/>
      <c r="AP120" s="45" t="s">
        <v>123</v>
      </c>
      <c r="AQ120" s="45"/>
      <c r="AR120" s="45" t="s">
        <v>123</v>
      </c>
      <c r="AS120" s="45"/>
      <c r="AT120" s="49">
        <v>45061</v>
      </c>
      <c r="AU120" s="50">
        <v>45061</v>
      </c>
      <c r="AV120" s="51" t="s">
        <v>123</v>
      </c>
      <c r="AW120" s="51" t="s">
        <v>123</v>
      </c>
      <c r="AX120" s="73" t="s">
        <v>49</v>
      </c>
      <c r="AY120" s="52" t="s">
        <v>123</v>
      </c>
      <c r="AZ120" s="53">
        <v>0</v>
      </c>
      <c r="BA120" s="52" t="s">
        <v>123</v>
      </c>
      <c r="BB120" s="81" t="s">
        <v>123</v>
      </c>
      <c r="BC120" s="52" t="s">
        <v>123</v>
      </c>
      <c r="BD120" s="52" t="s">
        <v>123</v>
      </c>
      <c r="BE120" s="55" t="s">
        <v>123</v>
      </c>
      <c r="BF120" s="55" t="s">
        <v>123</v>
      </c>
      <c r="BG120" s="55" t="s">
        <v>123</v>
      </c>
      <c r="BH120" s="55" t="s">
        <v>123</v>
      </c>
      <c r="BI120" s="56" t="s">
        <v>123</v>
      </c>
      <c r="BJ120" s="48"/>
      <c r="BK120" s="74"/>
      <c r="BL120" s="75"/>
      <c r="BM120" s="74"/>
      <c r="BN120" s="75"/>
      <c r="BO120" s="74" t="s">
        <v>123</v>
      </c>
      <c r="BP120" s="75"/>
      <c r="BQ120" s="74" t="s">
        <v>123</v>
      </c>
      <c r="BR120" s="75"/>
      <c r="BS120" s="60"/>
      <c r="BT120" s="38"/>
      <c r="BU120" s="61" t="s">
        <v>129</v>
      </c>
      <c r="BV120" s="61" t="s">
        <v>129</v>
      </c>
      <c r="BW120" s="61" t="s">
        <v>170</v>
      </c>
      <c r="BX120" s="61" t="s">
        <v>129</v>
      </c>
      <c r="BY120" s="62" t="s">
        <v>170</v>
      </c>
      <c r="BZ120" s="61"/>
      <c r="CA120" s="61" t="s">
        <v>129</v>
      </c>
      <c r="CB120" s="61" t="s">
        <v>129</v>
      </c>
      <c r="CC120" s="61" t="s">
        <v>129</v>
      </c>
      <c r="CD120" s="61" t="s">
        <v>129</v>
      </c>
      <c r="CE120" s="61" t="s">
        <v>129</v>
      </c>
      <c r="CF120" s="61" t="s">
        <v>129</v>
      </c>
      <c r="CG120" s="61" t="s">
        <v>129</v>
      </c>
      <c r="CH120" s="63">
        <f>YEAR(BANCO10[[#This Row],[DATA INÍCIO]])</f>
        <v>2023</v>
      </c>
      <c r="CI120" s="63">
        <f>MONTH(BANCO10[[#This Row],[DATA INÍCIO]])</f>
        <v>5</v>
      </c>
      <c r="CJ120" s="64" t="str">
        <f t="shared" si="1"/>
        <v>BUSCARIOLI COMERCIO E OFICINA DE MOTORES ELETRICOS LTDA.09.193.580/0001-55</v>
      </c>
      <c r="CK120" s="63"/>
      <c r="CL120" s="42" t="s">
        <v>478</v>
      </c>
      <c r="CM120" s="42" t="str">
        <f>IF(BANCO10[[#This Row],[SOLUÇÃO]]=CM$1,BANCO10[[#This Row],[STATUS DA ETAPA]],"")</f>
        <v>CONCLUÍDO</v>
      </c>
      <c r="CN120" s="42" t="str">
        <f>IF(BANCO10[[#This Row],[SOLUÇÃO]]=CN$1,BANCO10[[#This Row],[STATUS DA ETAPA]],"")</f>
        <v/>
      </c>
      <c r="CO120" s="42" t="str">
        <f>IF(BANCO10[[#This Row],[SOLUÇÃO]]=CO$1,BANCO10[[#This Row],[STATUS DA ETAPA]],"")</f>
        <v/>
      </c>
      <c r="CP120" s="42" t="str">
        <f>IF(BANCO10[[#This Row],[SOLUÇÃO]]=CP$1,BANCO10[[#This Row],[STATUS DA ETAPA]],"")</f>
        <v/>
      </c>
      <c r="CQ120" s="42" t="str">
        <f>IF(BANCO10[[#This Row],[SOLUÇÃO]]=CQ$1,BANCO10[[#This Row],[STATUS DA ETAPA]],"")</f>
        <v/>
      </c>
      <c r="CR120" s="42" t="str">
        <f>IF(BANCO10[[#This Row],[SOLUÇÃO]]=CR$1,BANCO10[[#This Row],[STATUS DA ETAPA]],"")</f>
        <v/>
      </c>
      <c r="CS120" s="42" t="str">
        <f>IF(BANCO10[[#This Row],[SOLUÇÃO]]=CS$1,BANCO10[[#This Row],[STATUS DA ETAPA]],"")</f>
        <v/>
      </c>
      <c r="CT120" s="42" t="str">
        <f>IF(BANCO10[[#This Row],[SOLUÇÃO]]=CT$1,BANCO10[[#This Row],[STATUS DA ETAPA]],"")</f>
        <v/>
      </c>
      <c r="CU120" s="42" t="str">
        <f>IF(BANCO10[[#This Row],[SOLUÇÃO]]=CU$1,BANCO10[[#This Row],[STATUS DA ETAPA]],"")</f>
        <v/>
      </c>
      <c r="CV120" s="42" t="str">
        <f>IF(BANCO10[[#This Row],[SOLUÇÃO]]=CV$1,BANCO10[[#This Row],[STATUS DA ETAPA]],"")</f>
        <v/>
      </c>
      <c r="CW120" s="42" t="str">
        <f>IF(BANCO10[[#This Row],[SOLUÇÃO]]=CW$1,BANCO10[[#This Row],[STATUS DA ETAPA]],"")</f>
        <v/>
      </c>
      <c r="CX120" s="42" t="str">
        <f>IF(BANCO10[[#This Row],[SOLUÇÃO]]=CX$1,BANCO10[[#This Row],[STATUS DA ETAPA]],"")</f>
        <v/>
      </c>
      <c r="CY120" s="42" t="str">
        <f>IF(BANCO10[[#This Row],[SOLUÇÃO]]=CY$1,BANCO10[[#This Row],[STATUS DA ETAPA]],"")</f>
        <v/>
      </c>
      <c r="CZ120" s="42" t="str">
        <f>IF(BANCO10[[#This Row],[SOLUÇÃO]]=CZ$1,BANCO10[[#This Row],[STATUS DA ETAPA]],"")</f>
        <v/>
      </c>
      <c r="DA120" s="42" t="str">
        <f>IF(BANCO10[[#This Row],[SOLUÇÃO]]=DA$1,BANCO10[[#This Row],[STATUS DA ETAPA]],"")</f>
        <v/>
      </c>
      <c r="DB120" s="42" t="str">
        <f>IF(BANCO10[[#This Row],[SOLUÇÃO]]=DB$1,BANCO10[[#This Row],[STATUS DA ETAPA]],"")</f>
        <v/>
      </c>
      <c r="DC120" s="42" t="str">
        <f>IF(BANCO10[[#This Row],[SOLUÇÃO]]=DC$1,BANCO10[[#This Row],[STATUS DA ETAPA]],"")</f>
        <v/>
      </c>
      <c r="DD120" s="42" t="str">
        <f>IF(BANCO10[[#This Row],[SOLUÇÃO]]=DD$1,BANCO10[[#This Row],[STATUS DA ETAPA]],"")</f>
        <v/>
      </c>
      <c r="DE120" s="42" t="str">
        <f>IF(BANCO10[[#This Row],[SOLUÇÃO]]=DE$1,BANCO10[[#This Row],[STATUS DA ETAPA]],"")</f>
        <v/>
      </c>
      <c r="DF120" s="42" t="str">
        <f>IF(BANCO10[[#This Row],[SOLUÇÃO]]=DF$1,BANCO10[[#This Row],[STATUS DA ETAPA]],"")</f>
        <v/>
      </c>
      <c r="DG120" s="42" t="str">
        <f>IF(BANCO10[[#This Row],[SOLUÇÃO]]=DG$1,BANCO10[[#This Row],[STATUS DA ETAPA]],"")</f>
        <v/>
      </c>
      <c r="DH120" s="42" t="str">
        <f>IF(BANCO10[[#This Row],[SOLUÇÃO]]=DH$1,BANCO10[[#This Row],[STATUS DA ETAPA]],"")</f>
        <v/>
      </c>
      <c r="DI120" s="42" t="str">
        <f>IF(BANCO10[[#This Row],[SOLUÇÃO]]=DI$1,BANCO10[[#This Row],[STATUS DA ETAPA]],"")</f>
        <v/>
      </c>
      <c r="DJ120" s="42" t="str">
        <f>IF(BANCO10[[#This Row],[SOLUÇÃO]]=DJ$1,BANCO10[[#This Row],[STATUS DA ETAPA]],"")</f>
        <v/>
      </c>
      <c r="DK120" s="42" t="str">
        <f>IF(BANCO10[[#This Row],[SOLUÇÃO]]=DK$1,BANCO10[[#This Row],[STATUS DA ETAPA]],"")</f>
        <v/>
      </c>
      <c r="DL120" s="42" t="str">
        <f>IF(BANCO10[[#This Row],[SOLUÇÃO]]=DL$1,BANCO10[[#This Row],[STATUS DA ETAPA]],"")</f>
        <v/>
      </c>
      <c r="DM120" s="42" t="str">
        <f>IF(BANCO10[[#This Row],[SOLUÇÃO]]=DM$1,BANCO10[[#This Row],[STATUS DA ETAPA]],"")</f>
        <v/>
      </c>
      <c r="DN120" s="63" t="e">
        <f>VLOOKUP(CL122,'[1]SAP TEC'!AC:AD,2,0)</f>
        <v>#N/A</v>
      </c>
    </row>
    <row r="121" spans="1:118" s="65" customFormat="1" ht="12" x14ac:dyDescent="0.25">
      <c r="A121" s="38" t="s">
        <v>118</v>
      </c>
      <c r="B121" s="39" t="s">
        <v>476</v>
      </c>
      <c r="C121" s="40" t="str">
        <f>IFERROR(VLOOKUP(BANCO10[[#This Row],[EMPRESA]],[1]!DADOS[#Data],2,FALSE),"")</f>
        <v>09.193.580/0001-55</v>
      </c>
      <c r="D121" s="42" t="s">
        <v>477</v>
      </c>
      <c r="E121" s="42" t="str">
        <f>IFERROR(VLOOKUP(BANCO10[[#This Row],[EMPRESA]],[1]!DADOS[#Data],5,FALSE),"")</f>
        <v>DEMAIS</v>
      </c>
      <c r="F121" s="40" t="str">
        <f>IFERROR(IF(VLOOKUP(BANCO10[[#This Row],[EMPRESA]],[1]!DADOS[#Data],6,0)="","",(VLOOKUP(BANCO10[[#This Row],[EMPRESA]],[1]!DADOS[#Data],6,0))),"")</f>
        <v>N/A</v>
      </c>
      <c r="G121" s="40" t="str">
        <f>IFERROR(IF(VLOOKUP(BANCO10[[#This Row],[EMPRESA]],[1]!DADOS[#Data],4)="","",(VLOOKUP($D121,[1]!DADOS[#Data],4,0))),"")</f>
        <v/>
      </c>
      <c r="H121" s="43" t="s">
        <v>7</v>
      </c>
      <c r="I121" s="42" t="s">
        <v>267</v>
      </c>
      <c r="J121" s="44" t="s">
        <v>136</v>
      </c>
      <c r="K121" s="42" t="s">
        <v>136</v>
      </c>
      <c r="L121" s="44" t="s">
        <v>136</v>
      </c>
      <c r="M121" s="44">
        <v>103</v>
      </c>
      <c r="N121" s="44" t="s">
        <v>123</v>
      </c>
      <c r="O121" s="42" t="s">
        <v>105</v>
      </c>
      <c r="P121" s="42">
        <v>666</v>
      </c>
      <c r="Q121" s="42"/>
      <c r="R121" s="45" t="s">
        <v>123</v>
      </c>
      <c r="S121" s="45"/>
      <c r="T121" s="45" t="s">
        <v>123</v>
      </c>
      <c r="U121" s="45"/>
      <c r="V121" s="45" t="s">
        <v>123</v>
      </c>
      <c r="W121" s="45"/>
      <c r="X121" s="45" t="s">
        <v>123</v>
      </c>
      <c r="Y121" s="45"/>
      <c r="Z121" s="46" t="s">
        <v>123</v>
      </c>
      <c r="AA121" s="47"/>
      <c r="AB121" s="46" t="s">
        <v>123</v>
      </c>
      <c r="AC121" s="48"/>
      <c r="AD121" s="46" t="s">
        <v>123</v>
      </c>
      <c r="AE121" s="48"/>
      <c r="AF121" s="45" t="s">
        <v>27</v>
      </c>
      <c r="AG121" s="45">
        <v>45070</v>
      </c>
      <c r="AH121" s="45" t="s">
        <v>27</v>
      </c>
      <c r="AI121" s="45">
        <v>45168</v>
      </c>
      <c r="AJ121" s="45"/>
      <c r="AK121" s="45"/>
      <c r="AL121" s="45" t="s">
        <v>123</v>
      </c>
      <c r="AM121" s="45"/>
      <c r="AN121" s="45" t="s">
        <v>123</v>
      </c>
      <c r="AO121" s="45"/>
      <c r="AP121" s="45" t="s">
        <v>123</v>
      </c>
      <c r="AQ121" s="45"/>
      <c r="AR121" s="45" t="s">
        <v>123</v>
      </c>
      <c r="AS121" s="45"/>
      <c r="AT121" s="49">
        <v>45963</v>
      </c>
      <c r="AU121" s="50">
        <v>45963</v>
      </c>
      <c r="AV121" s="66"/>
      <c r="AW121" s="66"/>
      <c r="AX121" s="73" t="s">
        <v>49</v>
      </c>
      <c r="AY121" s="52" t="s">
        <v>126</v>
      </c>
      <c r="AZ121" s="53">
        <v>0</v>
      </c>
      <c r="BA121" s="52"/>
      <c r="BB121" s="81" t="s">
        <v>136</v>
      </c>
      <c r="BC121" s="52" t="s">
        <v>136</v>
      </c>
      <c r="BD121" s="52" t="s">
        <v>136</v>
      </c>
      <c r="BE121" s="55" t="s">
        <v>123</v>
      </c>
      <c r="BF121" s="55" t="s">
        <v>123</v>
      </c>
      <c r="BG121" s="55"/>
      <c r="BH121" s="55" t="s">
        <v>123</v>
      </c>
      <c r="BI121" s="68" t="s">
        <v>123</v>
      </c>
      <c r="BJ121" s="48"/>
      <c r="BK121" s="58"/>
      <c r="BL121" s="59"/>
      <c r="BM121" s="58"/>
      <c r="BN121" s="59"/>
      <c r="BO121" s="74" t="s">
        <v>126</v>
      </c>
      <c r="BP121" s="77"/>
      <c r="BQ121" s="78" t="s">
        <v>126</v>
      </c>
      <c r="BR121" s="79"/>
      <c r="BS121" s="60"/>
      <c r="BT121" s="38"/>
      <c r="BU121" s="61" t="s">
        <v>129</v>
      </c>
      <c r="BV121" s="61" t="s">
        <v>129</v>
      </c>
      <c r="BW121" s="61" t="s">
        <v>170</v>
      </c>
      <c r="BX121" s="61" t="s">
        <v>129</v>
      </c>
      <c r="BY121" s="62" t="s">
        <v>170</v>
      </c>
      <c r="BZ121" s="61"/>
      <c r="CA121" s="61" t="s">
        <v>129</v>
      </c>
      <c r="CB121" s="61" t="s">
        <v>129</v>
      </c>
      <c r="CC121" s="61">
        <v>45391</v>
      </c>
      <c r="CD121" s="61"/>
      <c r="CE121" s="61" t="s">
        <v>129</v>
      </c>
      <c r="CF121" s="61"/>
      <c r="CG121" s="61" t="s">
        <v>479</v>
      </c>
      <c r="CH121" s="63">
        <f>YEAR(BANCO10[[#This Row],[DATA INÍCIO]])</f>
        <v>2025</v>
      </c>
      <c r="CI121" s="63">
        <f>MONTH(BANCO10[[#This Row],[DATA INÍCIO]])</f>
        <v>11</v>
      </c>
      <c r="CJ121" s="64" t="str">
        <f t="shared" si="1"/>
        <v>BUSCARIOLI COMERCIO E OFICINA DE MOTORES ELETRICOS LTDA.09.193.580/0001-55</v>
      </c>
      <c r="CK121" s="63"/>
      <c r="CL121" s="42" t="s">
        <v>136</v>
      </c>
      <c r="CM121" s="42" t="str">
        <f>IF(BANCO10[[#This Row],[SOLUÇÃO]]=CM$1,BANCO10[[#This Row],[STATUS DA ETAPA]],"")</f>
        <v/>
      </c>
      <c r="CN121" s="42" t="str">
        <f>IF(BANCO10[[#This Row],[SOLUÇÃO]]=CN$1,BANCO10[[#This Row],[STATUS DA ETAPA]],"")</f>
        <v/>
      </c>
      <c r="CO121" s="42" t="str">
        <f>IF(BANCO10[[#This Row],[SOLUÇÃO]]=CO$1,BANCO10[[#This Row],[STATUS DA ETAPA]],"")</f>
        <v/>
      </c>
      <c r="CP121" s="42" t="str">
        <f>IF(BANCO10[[#This Row],[SOLUÇÃO]]=CP$1,BANCO10[[#This Row],[STATUS DA ETAPA]],"")</f>
        <v/>
      </c>
      <c r="CQ121" s="42" t="str">
        <f>IF(BANCO10[[#This Row],[SOLUÇÃO]]=CQ$1,BANCO10[[#This Row],[STATUS DA ETAPA]],"")</f>
        <v/>
      </c>
      <c r="CR121" s="42" t="str">
        <f>IF(BANCO10[[#This Row],[SOLUÇÃO]]=CR$1,BANCO10[[#This Row],[STATUS DA ETAPA]],"")</f>
        <v/>
      </c>
      <c r="CS121" s="42" t="str">
        <f>IF(BANCO10[[#This Row],[SOLUÇÃO]]=CS$1,BANCO10[[#This Row],[STATUS DA ETAPA]],"")</f>
        <v/>
      </c>
      <c r="CT121" s="42" t="str">
        <f>IF(BANCO10[[#This Row],[SOLUÇÃO]]=CT$1,BANCO10[[#This Row],[STATUS DA ETAPA]],"")</f>
        <v/>
      </c>
      <c r="CU121" s="42" t="str">
        <f>IF(BANCO10[[#This Row],[SOLUÇÃO]]=CU$1,BANCO10[[#This Row],[STATUS DA ETAPA]],"")</f>
        <v/>
      </c>
      <c r="CV121" s="42" t="str">
        <f>IF(BANCO10[[#This Row],[SOLUÇÃO]]=CV$1,BANCO10[[#This Row],[STATUS DA ETAPA]],"")</f>
        <v/>
      </c>
      <c r="CW121" s="42" t="str">
        <f>IF(BANCO10[[#This Row],[SOLUÇÃO]]=CW$1,BANCO10[[#This Row],[STATUS DA ETAPA]],"")</f>
        <v/>
      </c>
      <c r="CX121" s="42" t="str">
        <f>IF(BANCO10[[#This Row],[SOLUÇÃO]]=CX$1,BANCO10[[#This Row],[STATUS DA ETAPA]],"")</f>
        <v/>
      </c>
      <c r="CY121" s="42" t="str">
        <f>IF(BANCO10[[#This Row],[SOLUÇÃO]]=CY$1,BANCO10[[#This Row],[STATUS DA ETAPA]],"")</f>
        <v/>
      </c>
      <c r="CZ121" s="42" t="str">
        <f>IF(BANCO10[[#This Row],[SOLUÇÃO]]=CZ$1,BANCO10[[#This Row],[STATUS DA ETAPA]],"")</f>
        <v/>
      </c>
      <c r="DA121" s="42" t="str">
        <f>IF(BANCO10[[#This Row],[SOLUÇÃO]]=DA$1,BANCO10[[#This Row],[STATUS DA ETAPA]],"")</f>
        <v/>
      </c>
      <c r="DB121" s="42" t="str">
        <f>IF(BANCO10[[#This Row],[SOLUÇÃO]]=DB$1,BANCO10[[#This Row],[STATUS DA ETAPA]],"")</f>
        <v>PROSPECÇÃO</v>
      </c>
      <c r="DC121" s="42" t="str">
        <f>IF(BANCO10[[#This Row],[SOLUÇÃO]]=DC$1,BANCO10[[#This Row],[STATUS DA ETAPA]],"")</f>
        <v/>
      </c>
      <c r="DD121" s="42" t="str">
        <f>IF(BANCO10[[#This Row],[SOLUÇÃO]]=DD$1,BANCO10[[#This Row],[STATUS DA ETAPA]],"")</f>
        <v/>
      </c>
      <c r="DE121" s="42" t="str">
        <f>IF(BANCO10[[#This Row],[SOLUÇÃO]]=DE$1,BANCO10[[#This Row],[STATUS DA ETAPA]],"")</f>
        <v/>
      </c>
      <c r="DF121" s="42" t="str">
        <f>IF(BANCO10[[#This Row],[SOLUÇÃO]]=DF$1,BANCO10[[#This Row],[STATUS DA ETAPA]],"")</f>
        <v/>
      </c>
      <c r="DG121" s="42" t="str">
        <f>IF(BANCO10[[#This Row],[SOLUÇÃO]]=DG$1,BANCO10[[#This Row],[STATUS DA ETAPA]],"")</f>
        <v/>
      </c>
      <c r="DH121" s="42" t="str">
        <f>IF(BANCO10[[#This Row],[SOLUÇÃO]]=DH$1,BANCO10[[#This Row],[STATUS DA ETAPA]],"")</f>
        <v/>
      </c>
      <c r="DI121" s="42" t="str">
        <f>IF(BANCO10[[#This Row],[SOLUÇÃO]]=DI$1,BANCO10[[#This Row],[STATUS DA ETAPA]],"")</f>
        <v/>
      </c>
      <c r="DJ121" s="42" t="str">
        <f>IF(BANCO10[[#This Row],[SOLUÇÃO]]=DJ$1,BANCO10[[#This Row],[STATUS DA ETAPA]],"")</f>
        <v/>
      </c>
      <c r="DK121" s="42" t="str">
        <f>IF(BANCO10[[#This Row],[SOLUÇÃO]]=DK$1,BANCO10[[#This Row],[STATUS DA ETAPA]],"")</f>
        <v/>
      </c>
      <c r="DL121" s="42" t="str">
        <f>IF(BANCO10[[#This Row],[SOLUÇÃO]]=DL$1,BANCO10[[#This Row],[STATUS DA ETAPA]],"")</f>
        <v/>
      </c>
      <c r="DM121" s="42" t="str">
        <f>IF(BANCO10[[#This Row],[SOLUÇÃO]]=DM$1,BANCO10[[#This Row],[STATUS DA ETAPA]],"")</f>
        <v/>
      </c>
      <c r="DN121" s="63" t="e">
        <f>VLOOKUP(CL123,'[1]SAP TEC'!AC:AD,2,0)</f>
        <v>#N/A</v>
      </c>
    </row>
    <row r="122" spans="1:118" s="65" customFormat="1" ht="12" x14ac:dyDescent="0.25">
      <c r="A122" s="38" t="s">
        <v>118</v>
      </c>
      <c r="B122" s="39" t="s">
        <v>131</v>
      </c>
      <c r="C122" s="40" t="str">
        <f>IFERROR(VLOOKUP(BANCO10[[#This Row],[EMPRESA]],[1]!DADOS[#Data],2,FALSE),"")</f>
        <v>00.700.191/0001-02</v>
      </c>
      <c r="D122" s="42" t="s">
        <v>480</v>
      </c>
      <c r="E122" s="42" t="str">
        <f>IFERROR(VLOOKUP(BANCO10[[#This Row],[EMPRESA]],[1]!DADOS[#Data],5,FALSE),"")</f>
        <v>EPP</v>
      </c>
      <c r="F122" s="40" t="str">
        <f>IFERROR(IF(VLOOKUP(BANCO10[[#This Row],[EMPRESA]],[1]!DADOS[#Data],6,0)="","",(VLOOKUP(BANCO10[[#This Row],[EMPRESA]],[1]!DADOS[#Data],6,0))),"")</f>
        <v>CAPITAL SUL</v>
      </c>
      <c r="G122" s="40"/>
      <c r="H122" s="43" t="s">
        <v>121</v>
      </c>
      <c r="I122" s="43" t="s">
        <v>145</v>
      </c>
      <c r="J122" s="43" t="s">
        <v>146</v>
      </c>
      <c r="K122" s="44" t="s">
        <v>481</v>
      </c>
      <c r="L122" s="44" t="s">
        <v>123</v>
      </c>
      <c r="M122" s="44">
        <v>103</v>
      </c>
      <c r="N122" s="42" t="s">
        <v>482</v>
      </c>
      <c r="O122" s="42" t="s">
        <v>90</v>
      </c>
      <c r="P122" s="42">
        <v>4</v>
      </c>
      <c r="Q122" s="42" t="s">
        <v>188</v>
      </c>
      <c r="R122" s="45" t="s">
        <v>123</v>
      </c>
      <c r="S122" s="45"/>
      <c r="T122" s="45" t="s">
        <v>123</v>
      </c>
      <c r="U122" s="45"/>
      <c r="V122" s="45" t="s">
        <v>123</v>
      </c>
      <c r="W122" s="45"/>
      <c r="X122" s="45" t="s">
        <v>123</v>
      </c>
      <c r="Y122" s="45"/>
      <c r="Z122" s="46" t="s">
        <v>123</v>
      </c>
      <c r="AA122" s="47"/>
      <c r="AB122" s="46" t="s">
        <v>123</v>
      </c>
      <c r="AC122" s="48"/>
      <c r="AD122" s="46" t="s">
        <v>123</v>
      </c>
      <c r="AE122" s="48"/>
      <c r="AF122" s="45" t="s">
        <v>123</v>
      </c>
      <c r="AG122" s="45"/>
      <c r="AH122" s="45" t="s">
        <v>123</v>
      </c>
      <c r="AI122" s="45"/>
      <c r="AJ122" s="45" t="s">
        <v>123</v>
      </c>
      <c r="AK122" s="45"/>
      <c r="AL122" s="45" t="s">
        <v>123</v>
      </c>
      <c r="AM122" s="45"/>
      <c r="AN122" s="45" t="s">
        <v>123</v>
      </c>
      <c r="AO122" s="45"/>
      <c r="AP122" s="45" t="s">
        <v>123</v>
      </c>
      <c r="AQ122" s="45"/>
      <c r="AR122" s="45" t="s">
        <v>123</v>
      </c>
      <c r="AS122" s="45"/>
      <c r="AT122" s="49">
        <v>45548</v>
      </c>
      <c r="AU122" s="49">
        <v>45548</v>
      </c>
      <c r="AV122" s="66" t="s">
        <v>123</v>
      </c>
      <c r="AW122" s="66" t="s">
        <v>123</v>
      </c>
      <c r="AX122" s="51" t="s">
        <v>49</v>
      </c>
      <c r="AY122" s="52" t="s">
        <v>123</v>
      </c>
      <c r="AZ122" s="53">
        <v>0</v>
      </c>
      <c r="BA122" s="52" t="s">
        <v>123</v>
      </c>
      <c r="BB122" s="81" t="s">
        <v>123</v>
      </c>
      <c r="BC122" s="52" t="s">
        <v>123</v>
      </c>
      <c r="BD122" s="52" t="s">
        <v>123</v>
      </c>
      <c r="BE122" s="55" t="s">
        <v>123</v>
      </c>
      <c r="BF122" s="55" t="s">
        <v>123</v>
      </c>
      <c r="BG122" s="55" t="s">
        <v>123</v>
      </c>
      <c r="BH122" s="55" t="s">
        <v>123</v>
      </c>
      <c r="BI122" s="118" t="s">
        <v>123</v>
      </c>
      <c r="BJ122" s="119"/>
      <c r="BK122" s="103"/>
      <c r="BL122" s="38"/>
      <c r="BM122" s="103"/>
      <c r="BN122" s="38"/>
      <c r="BO122" s="103" t="s">
        <v>123</v>
      </c>
      <c r="BP122" s="38"/>
      <c r="BQ122" s="103" t="s">
        <v>123</v>
      </c>
      <c r="BR122" s="38"/>
      <c r="BS122" s="70" t="s">
        <v>483</v>
      </c>
      <c r="BT122" s="38"/>
      <c r="BU122" s="61"/>
      <c r="BV122" s="61"/>
      <c r="BW122" s="84"/>
      <c r="BX122" s="84"/>
      <c r="BY122" s="85"/>
      <c r="BZ122" s="84"/>
      <c r="CA122" s="86"/>
      <c r="CB122" s="87"/>
      <c r="CC122" s="88"/>
      <c r="CD122" s="87"/>
      <c r="CE122" s="87"/>
      <c r="CF122" s="87"/>
      <c r="CG122" s="87"/>
      <c r="CH122" s="42">
        <f>YEAR(BANCO10[[#This Row],[DATA INÍCIO]])</f>
        <v>2024</v>
      </c>
      <c r="CI122" s="42">
        <f>MONTH(BANCO10[[#This Row],[DATA INÍCIO]])</f>
        <v>9</v>
      </c>
      <c r="CJ122" s="42" t="str">
        <f t="shared" si="1"/>
        <v>C &amp; R INDUSTRIA E COMERCIO DE COSMETICOS LTDA00.700.191/0001-02</v>
      </c>
      <c r="CK122" s="42"/>
      <c r="CL122" s="42"/>
      <c r="CM122" s="42" t="str">
        <f>IF(BANCO10[[#This Row],[SOLUÇÃO]]=CM$1,BANCO10[[#This Row],[STATUS DA ETAPA]],"")</f>
        <v>CONCLUÍDO</v>
      </c>
      <c r="CN122" s="42" t="str">
        <f>IF(BANCO10[[#This Row],[SOLUÇÃO]]=CN$1,BANCO10[[#This Row],[STATUS DA ETAPA]],"")</f>
        <v/>
      </c>
      <c r="CO122" s="42" t="str">
        <f>IF(BANCO10[[#This Row],[SOLUÇÃO]]=CO$1,BANCO10[[#This Row],[STATUS DA ETAPA]],"")</f>
        <v/>
      </c>
      <c r="CP122" s="42" t="str">
        <f>IF(BANCO10[[#This Row],[SOLUÇÃO]]=CP$1,BANCO10[[#This Row],[STATUS DA ETAPA]],"")</f>
        <v/>
      </c>
      <c r="CQ122" s="42" t="str">
        <f>IF(BANCO10[[#This Row],[SOLUÇÃO]]=CQ$1,BANCO10[[#This Row],[STATUS DA ETAPA]],"")</f>
        <v/>
      </c>
      <c r="CR122" s="42" t="str">
        <f>IF(BANCO10[[#This Row],[SOLUÇÃO]]=CR$1,BANCO10[[#This Row],[STATUS DA ETAPA]],"")</f>
        <v/>
      </c>
      <c r="CS122" s="42" t="str">
        <f>IF(BANCO10[[#This Row],[SOLUÇÃO]]=CS$1,BANCO10[[#This Row],[STATUS DA ETAPA]],"")</f>
        <v/>
      </c>
      <c r="CT122" s="42" t="str">
        <f>IF(BANCO10[[#This Row],[SOLUÇÃO]]=CT$1,BANCO10[[#This Row],[STATUS DA ETAPA]],"")</f>
        <v/>
      </c>
      <c r="CU122" s="42" t="str">
        <f>IF(BANCO10[[#This Row],[SOLUÇÃO]]=CU$1,BANCO10[[#This Row],[STATUS DA ETAPA]],"")</f>
        <v/>
      </c>
      <c r="CV122" s="42" t="str">
        <f>IF(BANCO10[[#This Row],[SOLUÇÃO]]=CV$1,BANCO10[[#This Row],[STATUS DA ETAPA]],"")</f>
        <v/>
      </c>
      <c r="CW122" s="42" t="str">
        <f>IF(BANCO10[[#This Row],[SOLUÇÃO]]=CW$1,BANCO10[[#This Row],[STATUS DA ETAPA]],"")</f>
        <v/>
      </c>
      <c r="CX122" s="42" t="str">
        <f>IF(BANCO10[[#This Row],[SOLUÇÃO]]=CX$1,BANCO10[[#This Row],[STATUS DA ETAPA]],"")</f>
        <v/>
      </c>
      <c r="CY122" s="42" t="str">
        <f>IF(BANCO10[[#This Row],[SOLUÇÃO]]=CY$1,BANCO10[[#This Row],[STATUS DA ETAPA]],"")</f>
        <v/>
      </c>
      <c r="CZ122" s="42" t="str">
        <f>IF(BANCO10[[#This Row],[SOLUÇÃO]]=CZ$1,BANCO10[[#This Row],[STATUS DA ETAPA]],"")</f>
        <v/>
      </c>
      <c r="DA122" s="42" t="str">
        <f>IF(BANCO10[[#This Row],[SOLUÇÃO]]=DA$1,BANCO10[[#This Row],[STATUS DA ETAPA]],"")</f>
        <v/>
      </c>
      <c r="DB122" s="42" t="str">
        <f>IF(BANCO10[[#This Row],[SOLUÇÃO]]=DB$1,BANCO10[[#This Row],[STATUS DA ETAPA]],"")</f>
        <v/>
      </c>
      <c r="DC122" s="63" t="str">
        <f>IF(BANCO10[[#This Row],[SOLUÇÃO]]=DC$1,BANCO10[[#This Row],[STATUS DA ETAPA]],"")</f>
        <v/>
      </c>
      <c r="DD122" s="65" t="str">
        <f>IF(BANCO10[[#This Row],[SOLUÇÃO]]=DD$1,BANCO10[[#This Row],[STATUS DA ETAPA]],"")</f>
        <v/>
      </c>
      <c r="DE122" s="65" t="str">
        <f>IF(BANCO10[[#This Row],[SOLUÇÃO]]=DE$1,BANCO10[[#This Row],[STATUS DA ETAPA]],"")</f>
        <v/>
      </c>
      <c r="DF122" s="65" t="str">
        <f>IF(BANCO10[[#This Row],[SOLUÇÃO]]=DF$1,BANCO10[[#This Row],[STATUS DA ETAPA]],"")</f>
        <v/>
      </c>
      <c r="DG122" s="65" t="str">
        <f>IF(BANCO10[[#This Row],[SOLUÇÃO]]=DG$1,BANCO10[[#This Row],[STATUS DA ETAPA]],"")</f>
        <v/>
      </c>
      <c r="DH122" s="65" t="str">
        <f>IF(BANCO10[[#This Row],[SOLUÇÃO]]=DH$1,BANCO10[[#This Row],[STATUS DA ETAPA]],"")</f>
        <v/>
      </c>
      <c r="DI122" s="65" t="str">
        <f>IF(BANCO10[[#This Row],[SOLUÇÃO]]=DI$1,BANCO10[[#This Row],[STATUS DA ETAPA]],"")</f>
        <v/>
      </c>
      <c r="DJ122" s="65" t="str">
        <f>IF(BANCO10[[#This Row],[SOLUÇÃO]]=DJ$1,BANCO10[[#This Row],[STATUS DA ETAPA]],"")</f>
        <v/>
      </c>
      <c r="DK122" s="65" t="str">
        <f>IF(BANCO10[[#This Row],[SOLUÇÃO]]=DK$1,BANCO10[[#This Row],[STATUS DA ETAPA]],"")</f>
        <v/>
      </c>
      <c r="DL122" s="65" t="str">
        <f>IF(BANCO10[[#This Row],[SOLUÇÃO]]=DL$1,BANCO10[[#This Row],[STATUS DA ETAPA]],"")</f>
        <v/>
      </c>
      <c r="DM122" s="65" t="str">
        <f>IF(BANCO10[[#This Row],[SOLUÇÃO]]=DM$1,BANCO10[[#This Row],[STATUS DA ETAPA]],"")</f>
        <v/>
      </c>
      <c r="DN122" s="63" t="e">
        <f>VLOOKUP(CL124,'[1]SAP TEC'!AC:AD,2,0)</f>
        <v>#N/A</v>
      </c>
    </row>
    <row r="123" spans="1:118" s="65" customFormat="1" ht="12" x14ac:dyDescent="0.25">
      <c r="A123" s="38" t="s">
        <v>118</v>
      </c>
      <c r="B123" s="39" t="s">
        <v>131</v>
      </c>
      <c r="C123" s="40" t="str">
        <f>IFERROR(VLOOKUP(BANCO10[[#This Row],[EMPRESA]],[1]!DADOS[#Data],2,FALSE),"")</f>
        <v>00.700.191/0001-02</v>
      </c>
      <c r="D123" s="42" t="s">
        <v>480</v>
      </c>
      <c r="E123" s="42" t="str">
        <f>IFERROR(VLOOKUP(BANCO10[[#This Row],[EMPRESA]],[1]!DADOS[#Data],5,FALSE),"")</f>
        <v>EPP</v>
      </c>
      <c r="F123" s="40" t="str">
        <f>IFERROR(IF(VLOOKUP(BANCO10[[#This Row],[EMPRESA]],[1]!DADOS[#Data],6,0)="","",(VLOOKUP(BANCO10[[#This Row],[EMPRESA]],[1]!DADOS[#Data],6,0))),"")</f>
        <v>CAPITAL SUL</v>
      </c>
      <c r="G123" s="40" t="str">
        <f>IFERROR(IF(VLOOKUP(BANCO10[[#This Row],[EMPRESA]],[1]!DADOS[#Data],4)="","",(VLOOKUP($D123,[1]!DADOS[#Data],4,0))),"")</f>
        <v/>
      </c>
      <c r="H123" s="43" t="s">
        <v>7</v>
      </c>
      <c r="I123" s="43" t="s">
        <v>145</v>
      </c>
      <c r="J123" s="43" t="s">
        <v>123</v>
      </c>
      <c r="K123" s="44" t="s">
        <v>484</v>
      </c>
      <c r="L123" s="44" t="s">
        <v>485</v>
      </c>
      <c r="M123" s="44" t="s">
        <v>137</v>
      </c>
      <c r="N123" s="42" t="s">
        <v>482</v>
      </c>
      <c r="O123" s="42" t="s">
        <v>96</v>
      </c>
      <c r="P123" s="42">
        <v>106</v>
      </c>
      <c r="Q123" s="42" t="s">
        <v>337</v>
      </c>
      <c r="R123" s="45" t="s">
        <v>123</v>
      </c>
      <c r="S123" s="45"/>
      <c r="T123" s="45" t="s">
        <v>123</v>
      </c>
      <c r="U123" s="45"/>
      <c r="V123" s="45" t="s">
        <v>123</v>
      </c>
      <c r="W123" s="45"/>
      <c r="X123" s="45" t="s">
        <v>123</v>
      </c>
      <c r="Y123" s="45"/>
      <c r="Z123" s="46" t="s">
        <v>123</v>
      </c>
      <c r="AA123" s="47"/>
      <c r="AB123" s="46" t="s">
        <v>123</v>
      </c>
      <c r="AC123" s="48"/>
      <c r="AD123" s="46" t="s">
        <v>123</v>
      </c>
      <c r="AE123" s="48"/>
      <c r="AF123" s="45" t="s">
        <v>123</v>
      </c>
      <c r="AG123" s="45">
        <v>45531</v>
      </c>
      <c r="AH123" s="45" t="s">
        <v>27</v>
      </c>
      <c r="AI123" s="45">
        <v>45536</v>
      </c>
      <c r="AJ123" s="45" t="s">
        <v>27</v>
      </c>
      <c r="AK123" s="45">
        <v>45594</v>
      </c>
      <c r="AL123" s="45" t="s">
        <v>123</v>
      </c>
      <c r="AM123" s="45"/>
      <c r="AN123" s="45" t="s">
        <v>123</v>
      </c>
      <c r="AO123" s="45"/>
      <c r="AP123" s="45" t="s">
        <v>123</v>
      </c>
      <c r="AQ123" s="45"/>
      <c r="AR123" s="45" t="s">
        <v>123</v>
      </c>
      <c r="AS123" s="45"/>
      <c r="AT123" s="49">
        <v>45692</v>
      </c>
      <c r="AU123" s="50">
        <v>45832</v>
      </c>
      <c r="AV123" s="66" t="s">
        <v>27</v>
      </c>
      <c r="AW123" s="66" t="s">
        <v>27</v>
      </c>
      <c r="AX123" s="51" t="s">
        <v>49</v>
      </c>
      <c r="AY123" s="52" t="s">
        <v>126</v>
      </c>
      <c r="AZ123" s="53">
        <v>0</v>
      </c>
      <c r="BA123" s="52" t="s">
        <v>153</v>
      </c>
      <c r="BB123" s="81">
        <v>574659</v>
      </c>
      <c r="BC123" s="52" t="s">
        <v>123</v>
      </c>
      <c r="BD123" s="52" t="s">
        <v>123</v>
      </c>
      <c r="BE123" s="55" t="s">
        <v>27</v>
      </c>
      <c r="BF123" s="55" t="s">
        <v>27</v>
      </c>
      <c r="BG123" s="55" t="s">
        <v>27</v>
      </c>
      <c r="BH123" s="55" t="s">
        <v>27</v>
      </c>
      <c r="BI123" s="68" t="s">
        <v>27</v>
      </c>
      <c r="BJ123" s="48">
        <v>45803</v>
      </c>
      <c r="BK123" s="58" t="s">
        <v>123</v>
      </c>
      <c r="BL123" s="59"/>
      <c r="BM123" s="58" t="s">
        <v>123</v>
      </c>
      <c r="BN123" s="59"/>
      <c r="BO123" s="74" t="s">
        <v>27</v>
      </c>
      <c r="BP123" s="77">
        <v>45803</v>
      </c>
      <c r="BQ123" s="78" t="s">
        <v>126</v>
      </c>
      <c r="BR123" s="79"/>
      <c r="BS123" s="70" t="s">
        <v>486</v>
      </c>
      <c r="BT123" s="63">
        <v>0</v>
      </c>
      <c r="BU123" s="61"/>
      <c r="BV123" s="61"/>
      <c r="BW123" s="84"/>
      <c r="BX123" s="84"/>
      <c r="BY123" s="85"/>
      <c r="BZ123" s="84"/>
      <c r="CA123" s="86"/>
      <c r="CB123" s="87"/>
      <c r="CC123" s="88"/>
      <c r="CD123" s="87"/>
      <c r="CE123" s="87"/>
      <c r="CF123" s="87"/>
      <c r="CG123" s="87"/>
      <c r="CH123" s="42">
        <f>YEAR(BANCO10[[#This Row],[DATA INÍCIO]])</f>
        <v>2025</v>
      </c>
      <c r="CI123" s="42">
        <f>MONTH(BANCO10[[#This Row],[DATA INÍCIO]])</f>
        <v>2</v>
      </c>
      <c r="CJ123" s="42" t="str">
        <f t="shared" si="1"/>
        <v>C &amp; R INDUSTRIA E COMERCIO DE COSMETICOS LTDA00.700.191/0001-02</v>
      </c>
      <c r="CK123" s="42"/>
      <c r="CL123" s="42"/>
      <c r="CM123" s="42" t="str">
        <f>IF(BANCO10[[#This Row],[SOLUÇÃO]]=CM$1,BANCO10[[#This Row],[STATUS DA ETAPA]],"")</f>
        <v/>
      </c>
      <c r="CN123" s="42" t="str">
        <f>IF(BANCO10[[#This Row],[SOLUÇÃO]]=CN$1,BANCO10[[#This Row],[STATUS DA ETAPA]],"")</f>
        <v/>
      </c>
      <c r="CO123" s="42" t="str">
        <f>IF(BANCO10[[#This Row],[SOLUÇÃO]]=CO$1,BANCO10[[#This Row],[STATUS DA ETAPA]],"")</f>
        <v/>
      </c>
      <c r="CP123" s="42" t="str">
        <f>IF(BANCO10[[#This Row],[SOLUÇÃO]]=CP$1,BANCO10[[#This Row],[STATUS DA ETAPA]],"")</f>
        <v/>
      </c>
      <c r="CQ123" s="42" t="str">
        <f>IF(BANCO10[[#This Row],[SOLUÇÃO]]=CQ$1,BANCO10[[#This Row],[STATUS DA ETAPA]],"")</f>
        <v/>
      </c>
      <c r="CR123" s="42" t="str">
        <f>IF(BANCO10[[#This Row],[SOLUÇÃO]]=CR$1,BANCO10[[#This Row],[STATUS DA ETAPA]],"")</f>
        <v/>
      </c>
      <c r="CS123" s="42" t="str">
        <f>IF(BANCO10[[#This Row],[SOLUÇÃO]]=CS$1,BANCO10[[#This Row],[STATUS DA ETAPA]],"")</f>
        <v>CONCLUÍDO</v>
      </c>
      <c r="CT123" s="42" t="str">
        <f>IF(BANCO10[[#This Row],[SOLUÇÃO]]=CT$1,BANCO10[[#This Row],[STATUS DA ETAPA]],"")</f>
        <v/>
      </c>
      <c r="CU123" s="42" t="str">
        <f>IF(BANCO10[[#This Row],[SOLUÇÃO]]=CU$1,BANCO10[[#This Row],[STATUS DA ETAPA]],"")</f>
        <v/>
      </c>
      <c r="CV123" s="42" t="str">
        <f>IF(BANCO10[[#This Row],[SOLUÇÃO]]=CV$1,BANCO10[[#This Row],[STATUS DA ETAPA]],"")</f>
        <v/>
      </c>
      <c r="CW123" s="42" t="str">
        <f>IF(BANCO10[[#This Row],[SOLUÇÃO]]=CW$1,BANCO10[[#This Row],[STATUS DA ETAPA]],"")</f>
        <v/>
      </c>
      <c r="CX123" s="42" t="str">
        <f>IF(BANCO10[[#This Row],[SOLUÇÃO]]=CX$1,BANCO10[[#This Row],[STATUS DA ETAPA]],"")</f>
        <v/>
      </c>
      <c r="CY123" s="42" t="str">
        <f>IF(BANCO10[[#This Row],[SOLUÇÃO]]=CY$1,BANCO10[[#This Row],[STATUS DA ETAPA]],"")</f>
        <v/>
      </c>
      <c r="CZ123" s="42" t="str">
        <f>IF(BANCO10[[#This Row],[SOLUÇÃO]]=CZ$1,BANCO10[[#This Row],[STATUS DA ETAPA]],"")</f>
        <v/>
      </c>
      <c r="DA123" s="42" t="str">
        <f>IF(BANCO10[[#This Row],[SOLUÇÃO]]=DA$1,BANCO10[[#This Row],[STATUS DA ETAPA]],"")</f>
        <v/>
      </c>
      <c r="DB123" s="42" t="str">
        <f>IF(BANCO10[[#This Row],[SOLUÇÃO]]=DB$1,BANCO10[[#This Row],[STATUS DA ETAPA]],"")</f>
        <v/>
      </c>
      <c r="DC123" s="63" t="str">
        <f>IF(BANCO10[[#This Row],[SOLUÇÃO]]=DC$1,BANCO10[[#This Row],[STATUS DA ETAPA]],"")</f>
        <v/>
      </c>
      <c r="DD123" s="65" t="str">
        <f>IF(BANCO10[[#This Row],[SOLUÇÃO]]=DD$1,BANCO10[[#This Row],[STATUS DA ETAPA]],"")</f>
        <v/>
      </c>
      <c r="DE123" s="65" t="str">
        <f>IF(BANCO10[[#This Row],[SOLUÇÃO]]=DE$1,BANCO10[[#This Row],[STATUS DA ETAPA]],"")</f>
        <v/>
      </c>
      <c r="DF123" s="65" t="str">
        <f>IF(BANCO10[[#This Row],[SOLUÇÃO]]=DF$1,BANCO10[[#This Row],[STATUS DA ETAPA]],"")</f>
        <v/>
      </c>
      <c r="DG123" s="65" t="str">
        <f>IF(BANCO10[[#This Row],[SOLUÇÃO]]=DG$1,BANCO10[[#This Row],[STATUS DA ETAPA]],"")</f>
        <v/>
      </c>
      <c r="DH123" s="65" t="str">
        <f>IF(BANCO10[[#This Row],[SOLUÇÃO]]=DH$1,BANCO10[[#This Row],[STATUS DA ETAPA]],"")</f>
        <v/>
      </c>
      <c r="DI123" s="65" t="str">
        <f>IF(BANCO10[[#This Row],[SOLUÇÃO]]=DI$1,BANCO10[[#This Row],[STATUS DA ETAPA]],"")</f>
        <v/>
      </c>
      <c r="DJ123" s="65" t="str">
        <f>IF(BANCO10[[#This Row],[SOLUÇÃO]]=DJ$1,BANCO10[[#This Row],[STATUS DA ETAPA]],"")</f>
        <v/>
      </c>
      <c r="DK123" s="65" t="str">
        <f>IF(BANCO10[[#This Row],[SOLUÇÃO]]=DK$1,BANCO10[[#This Row],[STATUS DA ETAPA]],"")</f>
        <v/>
      </c>
      <c r="DL123" s="65" t="str">
        <f>IF(BANCO10[[#This Row],[SOLUÇÃO]]=DL$1,BANCO10[[#This Row],[STATUS DA ETAPA]],"")</f>
        <v/>
      </c>
      <c r="DM123" s="65" t="str">
        <f>IF(BANCO10[[#This Row],[SOLUÇÃO]]=DM$1,BANCO10[[#This Row],[STATUS DA ETAPA]],"")</f>
        <v/>
      </c>
      <c r="DN123" s="63" t="e">
        <f>VLOOKUP(CL125,'[1]SAP TEC'!AC:AD,2,0)</f>
        <v>#N/A</v>
      </c>
    </row>
    <row r="124" spans="1:118" s="65" customFormat="1" ht="12" x14ac:dyDescent="0.25">
      <c r="A124" s="38" t="s">
        <v>118</v>
      </c>
      <c r="B124" s="39" t="s">
        <v>131</v>
      </c>
      <c r="C124" s="40" t="str">
        <f>IFERROR(VLOOKUP(BANCO10[[#This Row],[EMPRESA]],[1]!DADOS[#Data],2,FALSE),"")</f>
        <v>00.700.191/0001-02</v>
      </c>
      <c r="D124" s="40" t="s">
        <v>480</v>
      </c>
      <c r="E124" s="42" t="str">
        <f>IFERROR(VLOOKUP(BANCO10[[#This Row],[EMPRESA]],[1]!DADOS[#Data],5,FALSE),"")</f>
        <v>EPP</v>
      </c>
      <c r="F124" s="40" t="str">
        <f>IFERROR(IF(VLOOKUP(BANCO10[[#This Row],[EMPRESA]],[1]!DADOS[#Data],6,0)="","",(VLOOKUP(BANCO10[[#This Row],[EMPRESA]],[1]!DADOS[#Data],6,0))),"")</f>
        <v>CAPITAL SUL</v>
      </c>
      <c r="G124" s="40" t="str">
        <f>IFERROR(IF(VLOOKUP(BANCO10[[#This Row],[EMPRESA]],[1]!DADOS[#Data],4)="","",(VLOOKUP($D124,[1]!DADOS[#Data],4,0))),"")</f>
        <v/>
      </c>
      <c r="H124" s="43" t="s">
        <v>178</v>
      </c>
      <c r="I124" s="43" t="s">
        <v>145</v>
      </c>
      <c r="J124" s="44" t="s">
        <v>123</v>
      </c>
      <c r="K124" s="39" t="s">
        <v>487</v>
      </c>
      <c r="L124" s="44" t="s">
        <v>123</v>
      </c>
      <c r="M124" s="44" t="s">
        <v>137</v>
      </c>
      <c r="N124" s="44" t="s">
        <v>123</v>
      </c>
      <c r="O124" s="42" t="s">
        <v>180</v>
      </c>
      <c r="P124" s="42">
        <v>4</v>
      </c>
      <c r="Q124" s="39" t="s">
        <v>181</v>
      </c>
      <c r="R124" s="45" t="s">
        <v>123</v>
      </c>
      <c r="S124" s="45"/>
      <c r="T124" s="45" t="s">
        <v>123</v>
      </c>
      <c r="U124" s="45"/>
      <c r="V124" s="45" t="s">
        <v>123</v>
      </c>
      <c r="W124" s="45"/>
      <c r="X124" s="45" t="s">
        <v>123</v>
      </c>
      <c r="Y124" s="45"/>
      <c r="Z124" s="46" t="s">
        <v>123</v>
      </c>
      <c r="AA124" s="47"/>
      <c r="AB124" s="46" t="s">
        <v>123</v>
      </c>
      <c r="AC124" s="48"/>
      <c r="AD124" s="46" t="s">
        <v>123</v>
      </c>
      <c r="AE124" s="48"/>
      <c r="AF124" s="45" t="s">
        <v>123</v>
      </c>
      <c r="AG124" s="45"/>
      <c r="AH124" s="45" t="s">
        <v>123</v>
      </c>
      <c r="AI124" s="45"/>
      <c r="AJ124" s="45" t="s">
        <v>123</v>
      </c>
      <c r="AK124" s="45"/>
      <c r="AL124" s="45" t="s">
        <v>123</v>
      </c>
      <c r="AM124" s="45"/>
      <c r="AN124" s="45" t="s">
        <v>123</v>
      </c>
      <c r="AO124" s="45"/>
      <c r="AP124" s="45" t="s">
        <v>123</v>
      </c>
      <c r="AQ124" s="45"/>
      <c r="AR124" s="45" t="s">
        <v>123</v>
      </c>
      <c r="AS124" s="45"/>
      <c r="AT124" s="49">
        <v>45807</v>
      </c>
      <c r="AU124" s="50">
        <v>45807</v>
      </c>
      <c r="AV124" s="66" t="s">
        <v>123</v>
      </c>
      <c r="AW124" s="66" t="s">
        <v>123</v>
      </c>
      <c r="AX124" s="51" t="s">
        <v>182</v>
      </c>
      <c r="AY124" s="52" t="s">
        <v>126</v>
      </c>
      <c r="AZ124" s="53">
        <v>0</v>
      </c>
      <c r="BA124" s="52" t="s">
        <v>123</v>
      </c>
      <c r="BB124" s="81" t="s">
        <v>123</v>
      </c>
      <c r="BC124" s="52" t="s">
        <v>123</v>
      </c>
      <c r="BD124" s="52" t="s">
        <v>123</v>
      </c>
      <c r="BE124" s="55" t="s">
        <v>123</v>
      </c>
      <c r="BF124" s="55" t="s">
        <v>123</v>
      </c>
      <c r="BG124" s="55" t="s">
        <v>123</v>
      </c>
      <c r="BH124" s="55" t="s">
        <v>27</v>
      </c>
      <c r="BI124" s="68" t="s">
        <v>126</v>
      </c>
      <c r="BJ124" s="48"/>
      <c r="BK124" s="74" t="s">
        <v>126</v>
      </c>
      <c r="BL124" s="59"/>
      <c r="BM124" s="74" t="s">
        <v>126</v>
      </c>
      <c r="BN124" s="59"/>
      <c r="BO124" s="74" t="s">
        <v>126</v>
      </c>
      <c r="BP124" s="77"/>
      <c r="BQ124" s="78" t="s">
        <v>126</v>
      </c>
      <c r="BR124" s="79"/>
      <c r="BS124" s="69"/>
      <c r="BT124" s="38"/>
      <c r="BU124" s="61"/>
      <c r="BV124" s="61"/>
      <c r="BW124" s="61"/>
      <c r="BX124" s="61"/>
      <c r="BY124" s="61"/>
      <c r="BZ124" s="61"/>
      <c r="CA124" s="61"/>
      <c r="CB124" s="61"/>
      <c r="CC124" s="61"/>
      <c r="CD124" s="61"/>
      <c r="CE124" s="61"/>
      <c r="CF124" s="61"/>
      <c r="CG124" s="61"/>
      <c r="CH124" s="63">
        <f>YEAR(BANCO10[[#This Row],[DATA INÍCIO]])</f>
        <v>2025</v>
      </c>
      <c r="CI124" s="63">
        <f>MONTH(BANCO10[[#This Row],[DATA INÍCIO]])</f>
        <v>5</v>
      </c>
      <c r="CJ124" s="71" t="str">
        <f t="shared" si="1"/>
        <v>C &amp; R INDUSTRIA E COMERCIO DE COSMETICOS LTDA00.700.191/0001-02</v>
      </c>
      <c r="CK124" s="63"/>
      <c r="CL124" s="63"/>
      <c r="CM124" s="42" t="str">
        <f>IF(BANCO10[[#This Row],[SOLUÇÃO]]=CM$1,BANCO10[[#This Row],[STATUS DA ETAPA]],"")</f>
        <v/>
      </c>
      <c r="CN124" s="42" t="str">
        <f>IF(BANCO10[[#This Row],[SOLUÇÃO]]=CN$1,BANCO10[[#This Row],[STATUS DA ETAPA]],"")</f>
        <v/>
      </c>
      <c r="CO124" s="42" t="str">
        <f>IF(BANCO10[[#This Row],[SOLUÇÃO]]=CO$1,BANCO10[[#This Row],[STATUS DA ETAPA]],"")</f>
        <v/>
      </c>
      <c r="CP124" s="42" t="str">
        <f>IF(BANCO10[[#This Row],[SOLUÇÃO]]=CP$1,BANCO10[[#This Row],[STATUS DA ETAPA]],"")</f>
        <v/>
      </c>
      <c r="CQ124" s="42" t="str">
        <f>IF(BANCO10[[#This Row],[SOLUÇÃO]]=CQ$1,BANCO10[[#This Row],[STATUS DA ETAPA]],"")</f>
        <v/>
      </c>
      <c r="CR124" s="42" t="str">
        <f>IF(BANCO10[[#This Row],[SOLUÇÃO]]=CR$1,BANCO10[[#This Row],[STATUS DA ETAPA]],"")</f>
        <v/>
      </c>
      <c r="CS124" s="42" t="str">
        <f>IF(BANCO10[[#This Row],[SOLUÇÃO]]=CS$1,BANCO10[[#This Row],[STATUS DA ETAPA]],"")</f>
        <v/>
      </c>
      <c r="CT124" s="42" t="str">
        <f>IF(BANCO10[[#This Row],[SOLUÇÃO]]=CT$1,BANCO10[[#This Row],[STATUS DA ETAPA]],"")</f>
        <v/>
      </c>
      <c r="CU124" s="42" t="str">
        <f>IF(BANCO10[[#This Row],[SOLUÇÃO]]=CU$1,BANCO10[[#This Row],[STATUS DA ETAPA]],"")</f>
        <v/>
      </c>
      <c r="CV124" s="42" t="str">
        <f>IF(BANCO10[[#This Row],[SOLUÇÃO]]=CV$1,BANCO10[[#This Row],[STATUS DA ETAPA]],"")</f>
        <v/>
      </c>
      <c r="CW124" s="42" t="str">
        <f>IF(BANCO10[[#This Row],[SOLUÇÃO]]=CW$1,BANCO10[[#This Row],[STATUS DA ETAPA]],"")</f>
        <v/>
      </c>
      <c r="CX124" s="42" t="str">
        <f>IF(BANCO10[[#This Row],[SOLUÇÃO]]=CX$1,BANCO10[[#This Row],[STATUS DA ETAPA]],"")</f>
        <v/>
      </c>
      <c r="CY124" s="42" t="str">
        <f>IF(BANCO10[[#This Row],[SOLUÇÃO]]=CY$1,BANCO10[[#This Row],[STATUS DA ETAPA]],"")</f>
        <v/>
      </c>
      <c r="CZ124" s="42" t="str">
        <f>IF(BANCO10[[#This Row],[SOLUÇÃO]]=CZ$1,BANCO10[[#This Row],[STATUS DA ETAPA]],"")</f>
        <v/>
      </c>
      <c r="DA124" s="42" t="str">
        <f>IF(BANCO10[[#This Row],[SOLUÇÃO]]=DA$1,BANCO10[[#This Row],[STATUS DA ETAPA]],"")</f>
        <v/>
      </c>
      <c r="DB124" s="42" t="str">
        <f>IF(BANCO10[[#This Row],[SOLUÇÃO]]=DB$1,BANCO10[[#This Row],[STATUS DA ETAPA]],"")</f>
        <v/>
      </c>
      <c r="DC124" s="42" t="str">
        <f>IF(BANCO10[[#This Row],[SOLUÇÃO]]=DC$1,BANCO10[[#This Row],[STATUS DA ETAPA]],"")</f>
        <v/>
      </c>
      <c r="DD124" s="42" t="str">
        <f>IF(BANCO10[[#This Row],[SOLUÇÃO]]=DD$1,BANCO10[[#This Row],[STATUS DA ETAPA]],"")</f>
        <v/>
      </c>
      <c r="DE124" s="42" t="str">
        <f>IF(BANCO10[[#This Row],[SOLUÇÃO]]=DE$1,BANCO10[[#This Row],[STATUS DA ETAPA]],"")</f>
        <v/>
      </c>
      <c r="DF124" s="42" t="str">
        <f>IF(BANCO10[[#This Row],[SOLUÇÃO]]=DF$1,BANCO10[[#This Row],[STATUS DA ETAPA]],"")</f>
        <v/>
      </c>
      <c r="DG124" s="42" t="str">
        <f>IF(BANCO10[[#This Row],[SOLUÇÃO]]=DG$1,BANCO10[[#This Row],[STATUS DA ETAPA]],"")</f>
        <v/>
      </c>
      <c r="DH124" s="42" t="str">
        <f>IF(BANCO10[[#This Row],[SOLUÇÃO]]=DH$1,BANCO10[[#This Row],[STATUS DA ETAPA]],"")</f>
        <v/>
      </c>
      <c r="DI124" s="42" t="str">
        <f>IF(BANCO10[[#This Row],[SOLUÇÃO]]=DI$1,BANCO10[[#This Row],[STATUS DA ETAPA]],"")</f>
        <v/>
      </c>
      <c r="DJ124" s="42" t="str">
        <f>IF(BANCO10[[#This Row],[SOLUÇÃO]]=DJ$1,BANCO10[[#This Row],[STATUS DA ETAPA]],"")</f>
        <v/>
      </c>
      <c r="DK124" s="42" t="str">
        <f>IF(BANCO10[[#This Row],[SOLUÇÃO]]=DK$1,BANCO10[[#This Row],[STATUS DA ETAPA]],"")</f>
        <v/>
      </c>
      <c r="DL124" s="42" t="str">
        <f>IF(BANCO10[[#This Row],[SOLUÇÃO]]=DL$1,BANCO10[[#This Row],[STATUS DA ETAPA]],"")</f>
        <v/>
      </c>
      <c r="DM124" s="42" t="str">
        <f>IF(BANCO10[[#This Row],[SOLUÇÃO]]=DM$1,BANCO10[[#This Row],[STATUS DA ETAPA]],"")</f>
        <v/>
      </c>
      <c r="DN124" s="63" t="e">
        <f>VLOOKUP(CL126,'[1]SAP TEC'!AC:AD,2,0)</f>
        <v>#N/A</v>
      </c>
    </row>
    <row r="125" spans="1:118" s="65" customFormat="1" ht="12" x14ac:dyDescent="0.25">
      <c r="A125" s="38" t="s">
        <v>118</v>
      </c>
      <c r="B125" s="39" t="s">
        <v>119</v>
      </c>
      <c r="C125" s="40" t="str">
        <f>IFERROR(VLOOKUP(BANCO10[[#This Row],[EMPRESA]],[1]!DADOS[#Data],2,FALSE),"")</f>
        <v>00.700.191/0001-02</v>
      </c>
      <c r="D125" s="40" t="s">
        <v>480</v>
      </c>
      <c r="E125" s="42" t="str">
        <f>IFERROR(VLOOKUP(BANCO10[[#This Row],[EMPRESA]],[1]!DADOS[#Data],5,FALSE),"")</f>
        <v>EPP</v>
      </c>
      <c r="F125" s="40" t="str">
        <f>IFERROR(IF(VLOOKUP(BANCO10[[#This Row],[EMPRESA]],[1]!DADOS[#Data],6,0)="","",(VLOOKUP(BANCO10[[#This Row],[EMPRESA]],[1]!DADOS[#Data],6,0))),"")</f>
        <v>CAPITAL SUL</v>
      </c>
      <c r="G125" s="40" t="s">
        <v>488</v>
      </c>
      <c r="H125" s="43" t="s">
        <v>7</v>
      </c>
      <c r="I125" s="43" t="s">
        <v>145</v>
      </c>
      <c r="J125" s="43" t="s">
        <v>123</v>
      </c>
      <c r="K125" s="44" t="s">
        <v>489</v>
      </c>
      <c r="L125" s="44">
        <v>16528158</v>
      </c>
      <c r="M125" s="44">
        <v>103</v>
      </c>
      <c r="N125" s="44" t="s">
        <v>482</v>
      </c>
      <c r="O125" s="42" t="s">
        <v>106</v>
      </c>
      <c r="P125" s="42">
        <v>80</v>
      </c>
      <c r="Q125" s="43" t="s">
        <v>409</v>
      </c>
      <c r="R125" s="45" t="s">
        <v>123</v>
      </c>
      <c r="S125" s="45"/>
      <c r="T125" s="45" t="s">
        <v>123</v>
      </c>
      <c r="U125" s="45"/>
      <c r="V125" s="45" t="s">
        <v>123</v>
      </c>
      <c r="W125" s="45"/>
      <c r="X125" s="45" t="s">
        <v>123</v>
      </c>
      <c r="Y125" s="45"/>
      <c r="Z125" s="46" t="s">
        <v>123</v>
      </c>
      <c r="AA125" s="47"/>
      <c r="AB125" s="46" t="s">
        <v>123</v>
      </c>
      <c r="AC125" s="48"/>
      <c r="AD125" s="46" t="s">
        <v>123</v>
      </c>
      <c r="AE125" s="48"/>
      <c r="AF125" s="45" t="s">
        <v>123</v>
      </c>
      <c r="AG125" s="45"/>
      <c r="AH125" s="45" t="s">
        <v>123</v>
      </c>
      <c r="AI125" s="45"/>
      <c r="AJ125" s="45" t="s">
        <v>123</v>
      </c>
      <c r="AK125" s="45"/>
      <c r="AL125" s="45" t="s">
        <v>27</v>
      </c>
      <c r="AM125" s="45"/>
      <c r="AN125" s="45" t="s">
        <v>27</v>
      </c>
      <c r="AO125" s="45"/>
      <c r="AP125" s="45" t="s">
        <v>27</v>
      </c>
      <c r="AQ125" s="45"/>
      <c r="AR125" s="45" t="s">
        <v>27</v>
      </c>
      <c r="AS125" s="45"/>
      <c r="AT125" s="49">
        <v>45833</v>
      </c>
      <c r="AU125" s="50">
        <v>45903</v>
      </c>
      <c r="AV125" s="105" t="s">
        <v>27</v>
      </c>
      <c r="AW125" s="105" t="s">
        <v>27</v>
      </c>
      <c r="AX125" s="73" t="s">
        <v>49</v>
      </c>
      <c r="AY125" s="52" t="s">
        <v>126</v>
      </c>
      <c r="AZ125" s="53">
        <v>0</v>
      </c>
      <c r="BA125" s="52" t="s">
        <v>153</v>
      </c>
      <c r="BB125" s="81" t="s">
        <v>490</v>
      </c>
      <c r="BC125" s="52">
        <v>4742</v>
      </c>
      <c r="BD125" s="52">
        <v>118995</v>
      </c>
      <c r="BE125" s="55" t="s">
        <v>123</v>
      </c>
      <c r="BF125" s="55" t="s">
        <v>123</v>
      </c>
      <c r="BG125" s="55" t="s">
        <v>27</v>
      </c>
      <c r="BH125" s="55" t="s">
        <v>123</v>
      </c>
      <c r="BI125" s="68" t="s">
        <v>123</v>
      </c>
      <c r="BJ125" s="48"/>
      <c r="BK125" s="58" t="s">
        <v>27</v>
      </c>
      <c r="BL125" s="59">
        <v>45905</v>
      </c>
      <c r="BM125" s="58" t="s">
        <v>27</v>
      </c>
      <c r="BN125" s="59">
        <v>45909</v>
      </c>
      <c r="BO125" s="74" t="s">
        <v>27</v>
      </c>
      <c r="BP125" s="77">
        <v>45909</v>
      </c>
      <c r="BQ125" s="78" t="s">
        <v>126</v>
      </c>
      <c r="BR125" s="79"/>
      <c r="BS125" s="70" t="s">
        <v>491</v>
      </c>
      <c r="BT125" s="38"/>
      <c r="BU125" s="61"/>
      <c r="BV125" s="61"/>
      <c r="BW125" s="61"/>
      <c r="BX125" s="61"/>
      <c r="BY125" s="61"/>
      <c r="BZ125" s="61"/>
      <c r="CA125" s="61"/>
      <c r="CB125" s="61"/>
      <c r="CC125" s="61"/>
      <c r="CD125" s="61"/>
      <c r="CE125" s="61"/>
      <c r="CF125" s="61"/>
      <c r="CG125" s="61"/>
      <c r="CH125" s="63">
        <f>YEAR(BANCO10[[#This Row],[DATA INÍCIO]])</f>
        <v>2025</v>
      </c>
      <c r="CI125" s="63">
        <f>MONTH(BANCO10[[#This Row],[DATA INÍCIO]])</f>
        <v>6</v>
      </c>
      <c r="CJ125" s="71" t="str">
        <f t="shared" si="1"/>
        <v>C &amp; R INDUSTRIA E COMERCIO DE COSMETICOS LTDA00.700.191/0001-02</v>
      </c>
      <c r="CK125" s="63"/>
      <c r="CL125" s="63"/>
      <c r="CM125" s="42" t="str">
        <f>IF(BANCO10[[#This Row],[SOLUÇÃO]]=CM$1,BANCO10[[#This Row],[STATUS DA ETAPA]],"")</f>
        <v/>
      </c>
      <c r="CN125" s="42" t="str">
        <f>IF(BANCO10[[#This Row],[SOLUÇÃO]]=CN$1,BANCO10[[#This Row],[STATUS DA ETAPA]],"")</f>
        <v/>
      </c>
      <c r="CO125" s="42" t="str">
        <f>IF(BANCO10[[#This Row],[SOLUÇÃO]]=CO$1,BANCO10[[#This Row],[STATUS DA ETAPA]],"")</f>
        <v/>
      </c>
      <c r="CP125" s="42" t="str">
        <f>IF(BANCO10[[#This Row],[SOLUÇÃO]]=CP$1,BANCO10[[#This Row],[STATUS DA ETAPA]],"")</f>
        <v/>
      </c>
      <c r="CQ125" s="42" t="str">
        <f>IF(BANCO10[[#This Row],[SOLUÇÃO]]=CQ$1,BANCO10[[#This Row],[STATUS DA ETAPA]],"")</f>
        <v/>
      </c>
      <c r="CR125" s="42" t="str">
        <f>IF(BANCO10[[#This Row],[SOLUÇÃO]]=CR$1,BANCO10[[#This Row],[STATUS DA ETAPA]],"")</f>
        <v/>
      </c>
      <c r="CS125" s="42" t="str">
        <f>IF(BANCO10[[#This Row],[SOLUÇÃO]]=CS$1,BANCO10[[#This Row],[STATUS DA ETAPA]],"")</f>
        <v/>
      </c>
      <c r="CT125" s="42" t="str">
        <f>IF(BANCO10[[#This Row],[SOLUÇÃO]]=CT$1,BANCO10[[#This Row],[STATUS DA ETAPA]],"")</f>
        <v/>
      </c>
      <c r="CU125" s="42" t="str">
        <f>IF(BANCO10[[#This Row],[SOLUÇÃO]]=CU$1,BANCO10[[#This Row],[STATUS DA ETAPA]],"")</f>
        <v/>
      </c>
      <c r="CV125" s="42" t="str">
        <f>IF(BANCO10[[#This Row],[SOLUÇÃO]]=CV$1,BANCO10[[#This Row],[STATUS DA ETAPA]],"")</f>
        <v/>
      </c>
      <c r="CW125" s="42" t="str">
        <f>IF(BANCO10[[#This Row],[SOLUÇÃO]]=CW$1,BANCO10[[#This Row],[STATUS DA ETAPA]],"")</f>
        <v/>
      </c>
      <c r="CX125" s="42" t="str">
        <f>IF(BANCO10[[#This Row],[SOLUÇÃO]]=CX$1,BANCO10[[#This Row],[STATUS DA ETAPA]],"")</f>
        <v/>
      </c>
      <c r="CY125" s="42" t="str">
        <f>IF(BANCO10[[#This Row],[SOLUÇÃO]]=CY$1,BANCO10[[#This Row],[STATUS DA ETAPA]],"")</f>
        <v/>
      </c>
      <c r="CZ125" s="42" t="str">
        <f>IF(BANCO10[[#This Row],[SOLUÇÃO]]=CZ$1,BANCO10[[#This Row],[STATUS DA ETAPA]],"")</f>
        <v/>
      </c>
      <c r="DA125" s="42" t="str">
        <f>IF(BANCO10[[#This Row],[SOLUÇÃO]]=DA$1,BANCO10[[#This Row],[STATUS DA ETAPA]],"")</f>
        <v/>
      </c>
      <c r="DB125" s="42" t="str">
        <f>IF(BANCO10[[#This Row],[SOLUÇÃO]]=DB$1,BANCO10[[#This Row],[STATUS DA ETAPA]],"")</f>
        <v/>
      </c>
      <c r="DC125" s="42" t="str">
        <f>IF(BANCO10[[#This Row],[SOLUÇÃO]]=DC$1,BANCO10[[#This Row],[STATUS DA ETAPA]],"")</f>
        <v>CONCLUÍDO</v>
      </c>
      <c r="DD125" s="42" t="str">
        <f>IF(BANCO10[[#This Row],[SOLUÇÃO]]=DD$1,BANCO10[[#This Row],[STATUS DA ETAPA]],"")</f>
        <v/>
      </c>
      <c r="DE125" s="42" t="str">
        <f>IF(BANCO10[[#This Row],[SOLUÇÃO]]=DE$1,BANCO10[[#This Row],[STATUS DA ETAPA]],"")</f>
        <v/>
      </c>
      <c r="DF125" s="42" t="str">
        <f>IF(BANCO10[[#This Row],[SOLUÇÃO]]=DF$1,BANCO10[[#This Row],[STATUS DA ETAPA]],"")</f>
        <v/>
      </c>
      <c r="DG125" s="42" t="str">
        <f>IF(BANCO10[[#This Row],[SOLUÇÃO]]=DG$1,BANCO10[[#This Row],[STATUS DA ETAPA]],"")</f>
        <v/>
      </c>
      <c r="DH125" s="42" t="str">
        <f>IF(BANCO10[[#This Row],[SOLUÇÃO]]=DH$1,BANCO10[[#This Row],[STATUS DA ETAPA]],"")</f>
        <v/>
      </c>
      <c r="DI125" s="42" t="str">
        <f>IF(BANCO10[[#This Row],[SOLUÇÃO]]=DI$1,BANCO10[[#This Row],[STATUS DA ETAPA]],"")</f>
        <v/>
      </c>
      <c r="DJ125" s="42" t="str">
        <f>IF(BANCO10[[#This Row],[SOLUÇÃO]]=DJ$1,BANCO10[[#This Row],[STATUS DA ETAPA]],"")</f>
        <v/>
      </c>
      <c r="DK125" s="42" t="str">
        <f>IF(BANCO10[[#This Row],[SOLUÇÃO]]=DK$1,BANCO10[[#This Row],[STATUS DA ETAPA]],"")</f>
        <v/>
      </c>
      <c r="DL125" s="42" t="str">
        <f>IF(BANCO10[[#This Row],[SOLUÇÃO]]=DL$1,BANCO10[[#This Row],[STATUS DA ETAPA]],"")</f>
        <v/>
      </c>
      <c r="DM125" s="42" t="str">
        <f>IF(BANCO10[[#This Row],[SOLUÇÃO]]=DM$1,BANCO10[[#This Row],[STATUS DA ETAPA]],"")</f>
        <v/>
      </c>
      <c r="DN125" s="63" t="e">
        <f>VLOOKUP(CL127,'[1]SAP TEC'!AC:AD,2,0)</f>
        <v>#N/A</v>
      </c>
    </row>
    <row r="126" spans="1:118" s="65" customFormat="1" ht="12" x14ac:dyDescent="0.25">
      <c r="A126" s="38" t="s">
        <v>118</v>
      </c>
      <c r="B126" s="39" t="s">
        <v>119</v>
      </c>
      <c r="C126" s="40" t="str">
        <f>IFERROR(VLOOKUP(BANCO10[[#This Row],[EMPRESA]],[1]!DADOS[#Data],2,FALSE),"")</f>
        <v/>
      </c>
      <c r="D126" s="42" t="s">
        <v>492</v>
      </c>
      <c r="E126" s="42" t="str">
        <f>IFERROR(VLOOKUP(BANCO10[[#This Row],[EMPRESA]],[1]!DADOS[#Data],5,FALSE),"")</f>
        <v/>
      </c>
      <c r="F126" s="40" t="str">
        <f>IFERROR(IF(VLOOKUP(BANCO10[[#This Row],[EMPRESA]],[1]!DADOS[#Data],6,0)="","",(VLOOKUP(BANCO10[[#This Row],[EMPRESA]],[1]!DADOS[#Data],6,0))),"")</f>
        <v/>
      </c>
      <c r="G126" s="40"/>
      <c r="H126" s="43" t="s">
        <v>121</v>
      </c>
      <c r="I126" s="43" t="s">
        <v>145</v>
      </c>
      <c r="J126" s="43" t="s">
        <v>146</v>
      </c>
      <c r="K126" s="42" t="s">
        <v>493</v>
      </c>
      <c r="L126" s="44" t="s">
        <v>123</v>
      </c>
      <c r="M126" s="44">
        <v>103</v>
      </c>
      <c r="N126" s="44" t="s">
        <v>123</v>
      </c>
      <c r="O126" s="42" t="s">
        <v>90</v>
      </c>
      <c r="P126" s="42">
        <v>4</v>
      </c>
      <c r="Q126" s="42" t="s">
        <v>205</v>
      </c>
      <c r="R126" s="45" t="s">
        <v>123</v>
      </c>
      <c r="S126" s="45"/>
      <c r="T126" s="45" t="s">
        <v>123</v>
      </c>
      <c r="U126" s="45"/>
      <c r="V126" s="45" t="s">
        <v>123</v>
      </c>
      <c r="W126" s="45"/>
      <c r="X126" s="45" t="s">
        <v>123</v>
      </c>
      <c r="Y126" s="45"/>
      <c r="Z126" s="46" t="s">
        <v>123</v>
      </c>
      <c r="AA126" s="47"/>
      <c r="AB126" s="46" t="s">
        <v>123</v>
      </c>
      <c r="AC126" s="48"/>
      <c r="AD126" s="46" t="s">
        <v>123</v>
      </c>
      <c r="AE126" s="48"/>
      <c r="AF126" s="45" t="s">
        <v>27</v>
      </c>
      <c r="AG126" s="45">
        <v>44791</v>
      </c>
      <c r="AH126" s="45" t="s">
        <v>126</v>
      </c>
      <c r="AI126" s="45"/>
      <c r="AJ126" s="45" t="s">
        <v>123</v>
      </c>
      <c r="AK126" s="45"/>
      <c r="AL126" s="45" t="s">
        <v>123</v>
      </c>
      <c r="AM126" s="45"/>
      <c r="AN126" s="45" t="s">
        <v>123</v>
      </c>
      <c r="AO126" s="45"/>
      <c r="AP126" s="45" t="s">
        <v>123</v>
      </c>
      <c r="AQ126" s="45"/>
      <c r="AR126" s="45" t="s">
        <v>123</v>
      </c>
      <c r="AS126" s="45"/>
      <c r="AT126" s="49">
        <v>44790</v>
      </c>
      <c r="AU126" s="49">
        <v>44790</v>
      </c>
      <c r="AV126" s="51" t="s">
        <v>123</v>
      </c>
      <c r="AW126" s="51" t="s">
        <v>123</v>
      </c>
      <c r="AX126" s="73" t="s">
        <v>49</v>
      </c>
      <c r="AY126" s="52" t="s">
        <v>123</v>
      </c>
      <c r="AZ126" s="53">
        <v>0</v>
      </c>
      <c r="BA126" s="52" t="s">
        <v>123</v>
      </c>
      <c r="BB126" s="81" t="s">
        <v>123</v>
      </c>
      <c r="BC126" s="52" t="s">
        <v>123</v>
      </c>
      <c r="BD126" s="52" t="s">
        <v>123</v>
      </c>
      <c r="BE126" s="55" t="s">
        <v>123</v>
      </c>
      <c r="BF126" s="55" t="s">
        <v>123</v>
      </c>
      <c r="BG126" s="55" t="s">
        <v>123</v>
      </c>
      <c r="BH126" s="55" t="s">
        <v>123</v>
      </c>
      <c r="BI126" s="56" t="s">
        <v>123</v>
      </c>
      <c r="BJ126" s="48"/>
      <c r="BK126" s="58" t="s">
        <v>123</v>
      </c>
      <c r="BL126" s="59"/>
      <c r="BM126" s="58" t="s">
        <v>123</v>
      </c>
      <c r="BN126" s="59"/>
      <c r="BO126" s="74" t="s">
        <v>123</v>
      </c>
      <c r="BP126" s="75"/>
      <c r="BQ126" s="74" t="s">
        <v>123</v>
      </c>
      <c r="BR126" s="75"/>
      <c r="BS126" s="60" t="s">
        <v>206</v>
      </c>
      <c r="BT126" s="38"/>
      <c r="BU126" s="61" t="s">
        <v>170</v>
      </c>
      <c r="BV126" s="61" t="s">
        <v>170</v>
      </c>
      <c r="BW126" s="61" t="s">
        <v>149</v>
      </c>
      <c r="BX126" s="61" t="s">
        <v>170</v>
      </c>
      <c r="BY126" s="62" t="s">
        <v>170</v>
      </c>
      <c r="BZ126" s="61"/>
      <c r="CA126" s="61" t="s">
        <v>129</v>
      </c>
      <c r="CB126" s="61" t="s">
        <v>129</v>
      </c>
      <c r="CC126" s="61" t="s">
        <v>129</v>
      </c>
      <c r="CD126" s="61" t="s">
        <v>129</v>
      </c>
      <c r="CE126" s="61" t="s">
        <v>129</v>
      </c>
      <c r="CF126" s="61" t="s">
        <v>129</v>
      </c>
      <c r="CG126" s="61" t="s">
        <v>129</v>
      </c>
      <c r="CH126" s="63">
        <f>YEAR(BANCO10[[#This Row],[DATA INÍCIO]])</f>
        <v>2022</v>
      </c>
      <c r="CI126" s="63">
        <f>MONTH(BANCO10[[#This Row],[DATA INÍCIO]])</f>
        <v>8</v>
      </c>
      <c r="CJ126" s="64" t="str">
        <f t="shared" si="1"/>
        <v>C.GASTARDELLI EMBALAGENS  EIRELI</v>
      </c>
      <c r="CK126" s="63"/>
      <c r="CL126" s="42" t="s">
        <v>493</v>
      </c>
      <c r="CM126" s="42" t="str">
        <f>IF(BANCO10[[#This Row],[SOLUÇÃO]]=CM$1,BANCO10[[#This Row],[STATUS DA ETAPA]],"")</f>
        <v>CONCLUÍDO</v>
      </c>
      <c r="CN126" s="42" t="str">
        <f>IF(BANCO10[[#This Row],[SOLUÇÃO]]=CN$1,BANCO10[[#This Row],[STATUS DA ETAPA]],"")</f>
        <v/>
      </c>
      <c r="CO126" s="42" t="str">
        <f>IF(BANCO10[[#This Row],[SOLUÇÃO]]=CO$1,BANCO10[[#This Row],[STATUS DA ETAPA]],"")</f>
        <v/>
      </c>
      <c r="CP126" s="42" t="str">
        <f>IF(BANCO10[[#This Row],[SOLUÇÃO]]=CP$1,BANCO10[[#This Row],[STATUS DA ETAPA]],"")</f>
        <v/>
      </c>
      <c r="CQ126" s="42" t="str">
        <f>IF(BANCO10[[#This Row],[SOLUÇÃO]]=CQ$1,BANCO10[[#This Row],[STATUS DA ETAPA]],"")</f>
        <v/>
      </c>
      <c r="CR126" s="42" t="str">
        <f>IF(BANCO10[[#This Row],[SOLUÇÃO]]=CR$1,BANCO10[[#This Row],[STATUS DA ETAPA]],"")</f>
        <v/>
      </c>
      <c r="CS126" s="42" t="str">
        <f>IF(BANCO10[[#This Row],[SOLUÇÃO]]=CS$1,BANCO10[[#This Row],[STATUS DA ETAPA]],"")</f>
        <v/>
      </c>
      <c r="CT126" s="42" t="str">
        <f>IF(BANCO10[[#This Row],[SOLUÇÃO]]=CT$1,BANCO10[[#This Row],[STATUS DA ETAPA]],"")</f>
        <v/>
      </c>
      <c r="CU126" s="42" t="str">
        <f>IF(BANCO10[[#This Row],[SOLUÇÃO]]=CU$1,BANCO10[[#This Row],[STATUS DA ETAPA]],"")</f>
        <v/>
      </c>
      <c r="CV126" s="42" t="str">
        <f>IF(BANCO10[[#This Row],[SOLUÇÃO]]=CV$1,BANCO10[[#This Row],[STATUS DA ETAPA]],"")</f>
        <v/>
      </c>
      <c r="CW126" s="42" t="str">
        <f>IF(BANCO10[[#This Row],[SOLUÇÃO]]=CW$1,BANCO10[[#This Row],[STATUS DA ETAPA]],"")</f>
        <v/>
      </c>
      <c r="CX126" s="42" t="str">
        <f>IF(BANCO10[[#This Row],[SOLUÇÃO]]=CX$1,BANCO10[[#This Row],[STATUS DA ETAPA]],"")</f>
        <v/>
      </c>
      <c r="CY126" s="42" t="str">
        <f>IF(BANCO10[[#This Row],[SOLUÇÃO]]=CY$1,BANCO10[[#This Row],[STATUS DA ETAPA]],"")</f>
        <v/>
      </c>
      <c r="CZ126" s="42" t="str">
        <f>IF(BANCO10[[#This Row],[SOLUÇÃO]]=CZ$1,BANCO10[[#This Row],[STATUS DA ETAPA]],"")</f>
        <v/>
      </c>
      <c r="DA126" s="42" t="str">
        <f>IF(BANCO10[[#This Row],[SOLUÇÃO]]=DA$1,BANCO10[[#This Row],[STATUS DA ETAPA]],"")</f>
        <v/>
      </c>
      <c r="DB126" s="42" t="str">
        <f>IF(BANCO10[[#This Row],[SOLUÇÃO]]=DB$1,BANCO10[[#This Row],[STATUS DA ETAPA]],"")</f>
        <v/>
      </c>
      <c r="DC126" s="42" t="str">
        <f>IF(BANCO10[[#This Row],[SOLUÇÃO]]=DC$1,BANCO10[[#This Row],[STATUS DA ETAPA]],"")</f>
        <v/>
      </c>
      <c r="DD126" s="42" t="str">
        <f>IF(BANCO10[[#This Row],[SOLUÇÃO]]=DD$1,BANCO10[[#This Row],[STATUS DA ETAPA]],"")</f>
        <v/>
      </c>
      <c r="DE126" s="42" t="str">
        <f>IF(BANCO10[[#This Row],[SOLUÇÃO]]=DE$1,BANCO10[[#This Row],[STATUS DA ETAPA]],"")</f>
        <v/>
      </c>
      <c r="DF126" s="42" t="str">
        <f>IF(BANCO10[[#This Row],[SOLUÇÃO]]=DF$1,BANCO10[[#This Row],[STATUS DA ETAPA]],"")</f>
        <v/>
      </c>
      <c r="DG126" s="42" t="str">
        <f>IF(BANCO10[[#This Row],[SOLUÇÃO]]=DG$1,BANCO10[[#This Row],[STATUS DA ETAPA]],"")</f>
        <v/>
      </c>
      <c r="DH126" s="42" t="str">
        <f>IF(BANCO10[[#This Row],[SOLUÇÃO]]=DH$1,BANCO10[[#This Row],[STATUS DA ETAPA]],"")</f>
        <v/>
      </c>
      <c r="DI126" s="42" t="str">
        <f>IF(BANCO10[[#This Row],[SOLUÇÃO]]=DI$1,BANCO10[[#This Row],[STATUS DA ETAPA]],"")</f>
        <v/>
      </c>
      <c r="DJ126" s="42" t="str">
        <f>IF(BANCO10[[#This Row],[SOLUÇÃO]]=DJ$1,BANCO10[[#This Row],[STATUS DA ETAPA]],"")</f>
        <v/>
      </c>
      <c r="DK126" s="42" t="str">
        <f>IF(BANCO10[[#This Row],[SOLUÇÃO]]=DK$1,BANCO10[[#This Row],[STATUS DA ETAPA]],"")</f>
        <v/>
      </c>
      <c r="DL126" s="42" t="str">
        <f>IF(BANCO10[[#This Row],[SOLUÇÃO]]=DL$1,BANCO10[[#This Row],[STATUS DA ETAPA]],"")</f>
        <v/>
      </c>
      <c r="DM126" s="42" t="str">
        <f>IF(BANCO10[[#This Row],[SOLUÇÃO]]=DM$1,BANCO10[[#This Row],[STATUS DA ETAPA]],"")</f>
        <v/>
      </c>
      <c r="DN126" s="63" t="e">
        <f>VLOOKUP(CL128,'[1]SAP TEC'!AC:AD,2,0)</f>
        <v>#N/A</v>
      </c>
    </row>
    <row r="127" spans="1:118" s="65" customFormat="1" ht="12" x14ac:dyDescent="0.25">
      <c r="A127" s="38" t="s">
        <v>118</v>
      </c>
      <c r="B127" s="39" t="s">
        <v>119</v>
      </c>
      <c r="C127" s="40" t="str">
        <f>IFERROR(VLOOKUP(BANCO10[[#This Row],[EMPRESA]],[1]!DADOS[#Data],2,FALSE),"")</f>
        <v/>
      </c>
      <c r="D127" s="42" t="s">
        <v>492</v>
      </c>
      <c r="E127" s="42" t="str">
        <f>IFERROR(VLOOKUP(BANCO10[[#This Row],[EMPRESA]],[1]!DADOS[#Data],5,FALSE),"")</f>
        <v/>
      </c>
      <c r="F127" s="40" t="str">
        <f>IFERROR(IF(VLOOKUP(BANCO10[[#This Row],[EMPRESA]],[1]!DADOS[#Data],6,0)="","",(VLOOKUP(BANCO10[[#This Row],[EMPRESA]],[1]!DADOS[#Data],6,0))),"")</f>
        <v/>
      </c>
      <c r="G127" s="40" t="str">
        <f>IFERROR(IF(VLOOKUP(BANCO10[[#This Row],[EMPRESA]],[1]!DADOS[#Data],4)="","",(VLOOKUP($D127,[1]!DADOS[#Data],4,0))),"")</f>
        <v/>
      </c>
      <c r="H127" s="43" t="s">
        <v>7</v>
      </c>
      <c r="I127" s="43" t="s">
        <v>145</v>
      </c>
      <c r="J127" s="43" t="s">
        <v>123</v>
      </c>
      <c r="K127" s="42" t="s">
        <v>494</v>
      </c>
      <c r="L127" s="44" t="s">
        <v>123</v>
      </c>
      <c r="M127" s="44">
        <v>103</v>
      </c>
      <c r="N127" s="44" t="s">
        <v>123</v>
      </c>
      <c r="O127" s="42" t="s">
        <v>95</v>
      </c>
      <c r="P127" s="42">
        <v>60</v>
      </c>
      <c r="Q127" s="42" t="s">
        <v>168</v>
      </c>
      <c r="R127" s="45" t="s">
        <v>123</v>
      </c>
      <c r="S127" s="45"/>
      <c r="T127" s="45" t="s">
        <v>123</v>
      </c>
      <c r="U127" s="45"/>
      <c r="V127" s="45" t="s">
        <v>123</v>
      </c>
      <c r="W127" s="45"/>
      <c r="X127" s="45" t="s">
        <v>123</v>
      </c>
      <c r="Y127" s="45"/>
      <c r="Z127" s="46" t="s">
        <v>123</v>
      </c>
      <c r="AA127" s="47"/>
      <c r="AB127" s="46" t="s">
        <v>123</v>
      </c>
      <c r="AC127" s="48"/>
      <c r="AD127" s="46" t="s">
        <v>123</v>
      </c>
      <c r="AE127" s="48"/>
      <c r="AF127" s="45" t="s">
        <v>27</v>
      </c>
      <c r="AG127" s="45">
        <v>44791</v>
      </c>
      <c r="AH127" s="45" t="s">
        <v>27</v>
      </c>
      <c r="AI127" s="45">
        <v>44791</v>
      </c>
      <c r="AJ127" s="45" t="s">
        <v>27</v>
      </c>
      <c r="AK127" s="45">
        <v>44792</v>
      </c>
      <c r="AL127" s="45" t="s">
        <v>123</v>
      </c>
      <c r="AM127" s="45"/>
      <c r="AN127" s="45" t="s">
        <v>123</v>
      </c>
      <c r="AO127" s="45"/>
      <c r="AP127" s="45" t="s">
        <v>123</v>
      </c>
      <c r="AQ127" s="45"/>
      <c r="AR127" s="45" t="s">
        <v>123</v>
      </c>
      <c r="AS127" s="45"/>
      <c r="AT127" s="49">
        <v>44831</v>
      </c>
      <c r="AU127" s="50">
        <v>44922</v>
      </c>
      <c r="AV127" s="51" t="s">
        <v>27</v>
      </c>
      <c r="AW127" s="51" t="s">
        <v>27</v>
      </c>
      <c r="AX127" s="73" t="s">
        <v>49</v>
      </c>
      <c r="AY127" s="52" t="s">
        <v>27</v>
      </c>
      <c r="AZ127" s="53">
        <v>0</v>
      </c>
      <c r="BA127" s="52" t="s">
        <v>123</v>
      </c>
      <c r="BB127" s="81" t="s">
        <v>123</v>
      </c>
      <c r="BC127" s="52" t="s">
        <v>123</v>
      </c>
      <c r="BD127" s="52" t="s">
        <v>123</v>
      </c>
      <c r="BE127" s="55" t="s">
        <v>123</v>
      </c>
      <c r="BF127" s="55" t="s">
        <v>123</v>
      </c>
      <c r="BG127" s="55" t="s">
        <v>27</v>
      </c>
      <c r="BH127" s="55" t="s">
        <v>123</v>
      </c>
      <c r="BI127" s="68" t="s">
        <v>123</v>
      </c>
      <c r="BJ127" s="48"/>
      <c r="BK127" s="58" t="s">
        <v>123</v>
      </c>
      <c r="BL127" s="59"/>
      <c r="BM127" s="58" t="s">
        <v>123</v>
      </c>
      <c r="BN127" s="59"/>
      <c r="BO127" s="74" t="s">
        <v>27</v>
      </c>
      <c r="BP127" s="75">
        <v>44922</v>
      </c>
      <c r="BQ127" s="74" t="s">
        <v>123</v>
      </c>
      <c r="BR127" s="75"/>
      <c r="BS127" s="60" t="s">
        <v>206</v>
      </c>
      <c r="BT127" s="38" t="s">
        <v>209</v>
      </c>
      <c r="BU127" s="61" t="s">
        <v>170</v>
      </c>
      <c r="BV127" s="61" t="s">
        <v>170</v>
      </c>
      <c r="BW127" s="61" t="s">
        <v>149</v>
      </c>
      <c r="BX127" s="61" t="s">
        <v>170</v>
      </c>
      <c r="BY127" s="62" t="s">
        <v>170</v>
      </c>
      <c r="BZ127" s="61"/>
      <c r="CA127" s="61" t="s">
        <v>245</v>
      </c>
      <c r="CB127" s="61" t="s">
        <v>129</v>
      </c>
      <c r="CC127" s="61">
        <v>45412</v>
      </c>
      <c r="CD127" s="61" t="s">
        <v>158</v>
      </c>
      <c r="CE127" s="61" t="s">
        <v>129</v>
      </c>
      <c r="CF127" s="61"/>
      <c r="CG127" s="61" t="s">
        <v>495</v>
      </c>
      <c r="CH127" s="63">
        <f>YEAR(BANCO10[[#This Row],[DATA INÍCIO]])</f>
        <v>2022</v>
      </c>
      <c r="CI127" s="63">
        <f>MONTH(BANCO10[[#This Row],[DATA INÍCIO]])</f>
        <v>9</v>
      </c>
      <c r="CJ127" s="64" t="str">
        <f t="shared" si="1"/>
        <v>C.GASTARDELLI EMBALAGENS  EIRELI</v>
      </c>
      <c r="CK127" s="63"/>
      <c r="CL127" s="42" t="s">
        <v>494</v>
      </c>
      <c r="CM127" s="42" t="str">
        <f>IF(BANCO10[[#This Row],[SOLUÇÃO]]=CM$1,BANCO10[[#This Row],[STATUS DA ETAPA]],"")</f>
        <v/>
      </c>
      <c r="CN127" s="42" t="str">
        <f>IF(BANCO10[[#This Row],[SOLUÇÃO]]=CN$1,BANCO10[[#This Row],[STATUS DA ETAPA]],"")</f>
        <v/>
      </c>
      <c r="CO127" s="42" t="str">
        <f>IF(BANCO10[[#This Row],[SOLUÇÃO]]=CO$1,BANCO10[[#This Row],[STATUS DA ETAPA]],"")</f>
        <v/>
      </c>
      <c r="CP127" s="42" t="str">
        <f>IF(BANCO10[[#This Row],[SOLUÇÃO]]=CP$1,BANCO10[[#This Row],[STATUS DA ETAPA]],"")</f>
        <v/>
      </c>
      <c r="CQ127" s="42" t="str">
        <f>IF(BANCO10[[#This Row],[SOLUÇÃO]]=CQ$1,BANCO10[[#This Row],[STATUS DA ETAPA]],"")</f>
        <v/>
      </c>
      <c r="CR127" s="42" t="str">
        <f>IF(BANCO10[[#This Row],[SOLUÇÃO]]=CR$1,BANCO10[[#This Row],[STATUS DA ETAPA]],"")</f>
        <v>CONCLUÍDO</v>
      </c>
      <c r="CS127" s="42" t="str">
        <f>IF(BANCO10[[#This Row],[SOLUÇÃO]]=CS$1,BANCO10[[#This Row],[STATUS DA ETAPA]],"")</f>
        <v/>
      </c>
      <c r="CT127" s="42" t="str">
        <f>IF(BANCO10[[#This Row],[SOLUÇÃO]]=CT$1,BANCO10[[#This Row],[STATUS DA ETAPA]],"")</f>
        <v/>
      </c>
      <c r="CU127" s="42" t="str">
        <f>IF(BANCO10[[#This Row],[SOLUÇÃO]]=CU$1,BANCO10[[#This Row],[STATUS DA ETAPA]],"")</f>
        <v/>
      </c>
      <c r="CV127" s="42" t="str">
        <f>IF(BANCO10[[#This Row],[SOLUÇÃO]]=CV$1,BANCO10[[#This Row],[STATUS DA ETAPA]],"")</f>
        <v/>
      </c>
      <c r="CW127" s="42" t="str">
        <f>IF(BANCO10[[#This Row],[SOLUÇÃO]]=CW$1,BANCO10[[#This Row],[STATUS DA ETAPA]],"")</f>
        <v/>
      </c>
      <c r="CX127" s="42" t="str">
        <f>IF(BANCO10[[#This Row],[SOLUÇÃO]]=CX$1,BANCO10[[#This Row],[STATUS DA ETAPA]],"")</f>
        <v/>
      </c>
      <c r="CY127" s="42" t="str">
        <f>IF(BANCO10[[#This Row],[SOLUÇÃO]]=CY$1,BANCO10[[#This Row],[STATUS DA ETAPA]],"")</f>
        <v/>
      </c>
      <c r="CZ127" s="42" t="str">
        <f>IF(BANCO10[[#This Row],[SOLUÇÃO]]=CZ$1,BANCO10[[#This Row],[STATUS DA ETAPA]],"")</f>
        <v/>
      </c>
      <c r="DA127" s="42" t="str">
        <f>IF(BANCO10[[#This Row],[SOLUÇÃO]]=DA$1,BANCO10[[#This Row],[STATUS DA ETAPA]],"")</f>
        <v/>
      </c>
      <c r="DB127" s="42" t="str">
        <f>IF(BANCO10[[#This Row],[SOLUÇÃO]]=DB$1,BANCO10[[#This Row],[STATUS DA ETAPA]],"")</f>
        <v/>
      </c>
      <c r="DC127" s="42" t="str">
        <f>IF(BANCO10[[#This Row],[SOLUÇÃO]]=DC$1,BANCO10[[#This Row],[STATUS DA ETAPA]],"")</f>
        <v/>
      </c>
      <c r="DD127" s="42" t="str">
        <f>IF(BANCO10[[#This Row],[SOLUÇÃO]]=DD$1,BANCO10[[#This Row],[STATUS DA ETAPA]],"")</f>
        <v/>
      </c>
      <c r="DE127" s="42" t="str">
        <f>IF(BANCO10[[#This Row],[SOLUÇÃO]]=DE$1,BANCO10[[#This Row],[STATUS DA ETAPA]],"")</f>
        <v/>
      </c>
      <c r="DF127" s="42" t="str">
        <f>IF(BANCO10[[#This Row],[SOLUÇÃO]]=DF$1,BANCO10[[#This Row],[STATUS DA ETAPA]],"")</f>
        <v/>
      </c>
      <c r="DG127" s="42" t="str">
        <f>IF(BANCO10[[#This Row],[SOLUÇÃO]]=DG$1,BANCO10[[#This Row],[STATUS DA ETAPA]],"")</f>
        <v/>
      </c>
      <c r="DH127" s="42" t="str">
        <f>IF(BANCO10[[#This Row],[SOLUÇÃO]]=DH$1,BANCO10[[#This Row],[STATUS DA ETAPA]],"")</f>
        <v/>
      </c>
      <c r="DI127" s="42" t="str">
        <f>IF(BANCO10[[#This Row],[SOLUÇÃO]]=DI$1,BANCO10[[#This Row],[STATUS DA ETAPA]],"")</f>
        <v/>
      </c>
      <c r="DJ127" s="42" t="str">
        <f>IF(BANCO10[[#This Row],[SOLUÇÃO]]=DJ$1,BANCO10[[#This Row],[STATUS DA ETAPA]],"")</f>
        <v/>
      </c>
      <c r="DK127" s="42" t="str">
        <f>IF(BANCO10[[#This Row],[SOLUÇÃO]]=DK$1,BANCO10[[#This Row],[STATUS DA ETAPA]],"")</f>
        <v/>
      </c>
      <c r="DL127" s="42" t="str">
        <f>IF(BANCO10[[#This Row],[SOLUÇÃO]]=DL$1,BANCO10[[#This Row],[STATUS DA ETAPA]],"")</f>
        <v/>
      </c>
      <c r="DM127" s="42" t="str">
        <f>IF(BANCO10[[#This Row],[SOLUÇÃO]]=DM$1,BANCO10[[#This Row],[STATUS DA ETAPA]],"")</f>
        <v/>
      </c>
      <c r="DN127" s="63" t="e">
        <f>VLOOKUP(CL129,'[1]SAP TEC'!AC:AD,2,0)</f>
        <v>#N/A</v>
      </c>
    </row>
    <row r="128" spans="1:118" s="65" customFormat="1" ht="10.5" x14ac:dyDescent="0.25">
      <c r="A128" s="38" t="s">
        <v>118</v>
      </c>
      <c r="B128" s="38" t="s">
        <v>131</v>
      </c>
      <c r="C128" s="38" t="str">
        <f>IFERROR(VLOOKUP(BANCO10[[#This Row],[EMPRESA]],[1]!DADOS[#Data],2,FALSE),"")</f>
        <v>13.394.361/0001-01</v>
      </c>
      <c r="D128" s="40" t="s">
        <v>496</v>
      </c>
      <c r="E128" s="38" t="str">
        <f>IFERROR(VLOOKUP(BANCO10[[#This Row],[EMPRESA]],[1]!DADOS[#Data],5,FALSE),"")</f>
        <v>EPP</v>
      </c>
      <c r="F128" s="38" t="str">
        <f>IFERROR(IF(VLOOKUP(BANCO10[[#This Row],[EMPRESA]],[1]!DADOS[#Data],6,0)="","",(VLOOKUP(BANCO10[[#This Row],[EMPRESA]],[1]!DADOS[#Data],6,0))),"")</f>
        <v>CAPITAL SUL</v>
      </c>
      <c r="G128" s="38" t="str">
        <f>IFERROR(IF(VLOOKUP(BANCO10[[#This Row],[EMPRESA]],[1]!DADOS[#Data],4)="","",(VLOOKUP($D128,[1]!DADOS[#Data],4,0))),"")</f>
        <v/>
      </c>
      <c r="H128" s="43" t="s">
        <v>7</v>
      </c>
      <c r="I128" s="38" t="s">
        <v>134</v>
      </c>
      <c r="J128" s="43" t="s">
        <v>123</v>
      </c>
      <c r="K128" s="38" t="s">
        <v>497</v>
      </c>
      <c r="L128" s="44" t="s">
        <v>136</v>
      </c>
      <c r="M128" s="44" t="s">
        <v>137</v>
      </c>
      <c r="N128" s="44" t="s">
        <v>123</v>
      </c>
      <c r="O128" s="42" t="s">
        <v>96</v>
      </c>
      <c r="P128" s="42">
        <v>106</v>
      </c>
      <c r="Q128" s="38"/>
      <c r="R128" s="45" t="s">
        <v>27</v>
      </c>
      <c r="S128" s="45">
        <v>45735</v>
      </c>
      <c r="T128" s="45" t="s">
        <v>27</v>
      </c>
      <c r="U128" s="45">
        <v>45740</v>
      </c>
      <c r="V128" s="45" t="s">
        <v>27</v>
      </c>
      <c r="W128" s="45">
        <v>45740</v>
      </c>
      <c r="X128" s="45" t="s">
        <v>27</v>
      </c>
      <c r="Y128" s="45">
        <v>45741</v>
      </c>
      <c r="Z128" s="46" t="s">
        <v>27</v>
      </c>
      <c r="AA128" s="47">
        <v>45736</v>
      </c>
      <c r="AB128" s="46" t="s">
        <v>126</v>
      </c>
      <c r="AC128" s="48"/>
      <c r="AD128" s="46" t="s">
        <v>126</v>
      </c>
      <c r="AE128" s="48"/>
      <c r="AF128" s="45" t="s">
        <v>123</v>
      </c>
      <c r="AG128" s="45"/>
      <c r="AH128" s="45" t="s">
        <v>123</v>
      </c>
      <c r="AI128" s="45"/>
      <c r="AJ128" s="45" t="s">
        <v>27</v>
      </c>
      <c r="AK128" s="45">
        <v>45708</v>
      </c>
      <c r="AL128" s="45" t="s">
        <v>123</v>
      </c>
      <c r="AM128" s="45"/>
      <c r="AN128" s="45" t="s">
        <v>123</v>
      </c>
      <c r="AO128" s="45"/>
      <c r="AP128" s="45" t="s">
        <v>123</v>
      </c>
      <c r="AQ128" s="45"/>
      <c r="AR128" s="45" t="s">
        <v>123</v>
      </c>
      <c r="AS128" s="45"/>
      <c r="AT128" s="49">
        <v>46022</v>
      </c>
      <c r="AU128" s="50">
        <v>46022</v>
      </c>
      <c r="AV128" s="66" t="s">
        <v>126</v>
      </c>
      <c r="AW128" s="66" t="s">
        <v>126</v>
      </c>
      <c r="AX128" s="51" t="s">
        <v>49</v>
      </c>
      <c r="AY128" s="52" t="s">
        <v>126</v>
      </c>
      <c r="AZ128" s="53">
        <v>20140</v>
      </c>
      <c r="BA128" s="52" t="s">
        <v>138</v>
      </c>
      <c r="BB128" s="42">
        <v>678850</v>
      </c>
      <c r="BC128" s="52" t="s">
        <v>123</v>
      </c>
      <c r="BD128" s="52" t="s">
        <v>123</v>
      </c>
      <c r="BE128" s="55" t="s">
        <v>126</v>
      </c>
      <c r="BF128" s="55" t="s">
        <v>126</v>
      </c>
      <c r="BG128" s="55" t="s">
        <v>126</v>
      </c>
      <c r="BH128" s="55" t="s">
        <v>126</v>
      </c>
      <c r="BI128" s="68" t="s">
        <v>126</v>
      </c>
      <c r="BJ128" s="48"/>
      <c r="BK128" s="58" t="s">
        <v>126</v>
      </c>
      <c r="BL128" s="59"/>
      <c r="BM128" s="58" t="s">
        <v>126</v>
      </c>
      <c r="BN128" s="59"/>
      <c r="BO128" s="58" t="s">
        <v>126</v>
      </c>
      <c r="BP128" s="59"/>
      <c r="BQ128" s="58" t="s">
        <v>126</v>
      </c>
      <c r="BR128" s="59"/>
      <c r="BS128" s="69" t="s">
        <v>185</v>
      </c>
      <c r="BT128" s="38" t="s">
        <v>498</v>
      </c>
      <c r="BU128" s="120"/>
      <c r="BV128" s="120"/>
      <c r="BW128" s="120"/>
      <c r="BX128" s="120"/>
      <c r="BY128" s="120"/>
      <c r="BZ128" s="120"/>
      <c r="CA128" s="120"/>
      <c r="CB128" s="120"/>
      <c r="CC128" s="120"/>
      <c r="CD128" s="120"/>
      <c r="CE128" s="120"/>
      <c r="CF128" s="120"/>
      <c r="CG128" s="120"/>
      <c r="CH128" s="63">
        <f>YEAR(BANCO10[[#This Row],[DATA INÍCIO]])</f>
        <v>2025</v>
      </c>
      <c r="CI128" s="38">
        <f>MONTH(BANCO10[[#This Row],[DATA INÍCIO]])</f>
        <v>12</v>
      </c>
      <c r="CJ128" s="38" t="str">
        <f t="shared" si="1"/>
        <v>CABFIL INDUSTRIA E COMERCIO DE PECAS E FILTROS LTDA.13.394.361/0001-01</v>
      </c>
      <c r="CK128" s="38"/>
      <c r="CL128" s="38"/>
      <c r="CM128" s="38" t="str">
        <f>IF(BANCO10[[#This Row],[SOLUÇÃO]]=CM$1,BANCO10[[#This Row],[STATUS DA ETAPA]],"")</f>
        <v/>
      </c>
      <c r="CN128" s="38" t="str">
        <f>IF(BANCO10[[#This Row],[SOLUÇÃO]]=CN$1,BANCO10[[#This Row],[STATUS DA ETAPA]],"")</f>
        <v/>
      </c>
      <c r="CO128" s="38" t="str">
        <f>IF(BANCO10[[#This Row],[SOLUÇÃO]]=CO$1,BANCO10[[#This Row],[STATUS DA ETAPA]],"")</f>
        <v/>
      </c>
      <c r="CP128" s="38" t="str">
        <f>IF(BANCO10[[#This Row],[SOLUÇÃO]]=CP$1,BANCO10[[#This Row],[STATUS DA ETAPA]],"")</f>
        <v/>
      </c>
      <c r="CQ128" s="38" t="str">
        <f>IF(BANCO10[[#This Row],[SOLUÇÃO]]=CQ$1,BANCO10[[#This Row],[STATUS DA ETAPA]],"")</f>
        <v/>
      </c>
      <c r="CR128" s="38" t="str">
        <f>IF(BANCO10[[#This Row],[SOLUÇÃO]]=CR$1,BANCO10[[#This Row],[STATUS DA ETAPA]],"")</f>
        <v/>
      </c>
      <c r="CS128" s="38" t="str">
        <f>IF(BANCO10[[#This Row],[SOLUÇÃO]]=CS$1,BANCO10[[#This Row],[STATUS DA ETAPA]],"")</f>
        <v>AGUARDANDO SALDO</v>
      </c>
      <c r="CT128" s="38" t="str">
        <f>IF(BANCO10[[#This Row],[SOLUÇÃO]]=CT$1,BANCO10[[#This Row],[STATUS DA ETAPA]],"")</f>
        <v/>
      </c>
      <c r="CU128" s="38" t="str">
        <f>IF(BANCO10[[#This Row],[SOLUÇÃO]]=CU$1,BANCO10[[#This Row],[STATUS DA ETAPA]],"")</f>
        <v/>
      </c>
      <c r="CV128" s="38" t="str">
        <f>IF(BANCO10[[#This Row],[SOLUÇÃO]]=CV$1,BANCO10[[#This Row],[STATUS DA ETAPA]],"")</f>
        <v/>
      </c>
      <c r="CW128" s="38" t="str">
        <f>IF(BANCO10[[#This Row],[SOLUÇÃO]]=CW$1,BANCO10[[#This Row],[STATUS DA ETAPA]],"")</f>
        <v/>
      </c>
      <c r="CX128" s="38" t="str">
        <f>IF(BANCO10[[#This Row],[SOLUÇÃO]]=CX$1,BANCO10[[#This Row],[STATUS DA ETAPA]],"")</f>
        <v/>
      </c>
      <c r="CY128" s="38" t="str">
        <f>IF(BANCO10[[#This Row],[SOLUÇÃO]]=CY$1,BANCO10[[#This Row],[STATUS DA ETAPA]],"")</f>
        <v/>
      </c>
      <c r="CZ128" s="38" t="str">
        <f>IF(BANCO10[[#This Row],[SOLUÇÃO]]=CZ$1,BANCO10[[#This Row],[STATUS DA ETAPA]],"")</f>
        <v/>
      </c>
      <c r="DA128" s="38" t="str">
        <f>IF(BANCO10[[#This Row],[SOLUÇÃO]]=DA$1,BANCO10[[#This Row],[STATUS DA ETAPA]],"")</f>
        <v/>
      </c>
      <c r="DB128" s="38" t="str">
        <f>IF(BANCO10[[#This Row],[SOLUÇÃO]]=DB$1,BANCO10[[#This Row],[STATUS DA ETAPA]],"")</f>
        <v/>
      </c>
      <c r="DC128" s="38" t="str">
        <f>IF(BANCO10[[#This Row],[SOLUÇÃO]]=DC$1,BANCO10[[#This Row],[STATUS DA ETAPA]],"")</f>
        <v/>
      </c>
      <c r="DD128" s="38" t="str">
        <f>IF(BANCO10[[#This Row],[SOLUÇÃO]]=DD$1,BANCO10[[#This Row],[STATUS DA ETAPA]],"")</f>
        <v/>
      </c>
      <c r="DE128" s="38" t="str">
        <f>IF(BANCO10[[#This Row],[SOLUÇÃO]]=DE$1,BANCO10[[#This Row],[STATUS DA ETAPA]],"")</f>
        <v/>
      </c>
      <c r="DF128" s="38" t="str">
        <f>IF(BANCO10[[#This Row],[SOLUÇÃO]]=DF$1,BANCO10[[#This Row],[STATUS DA ETAPA]],"")</f>
        <v/>
      </c>
      <c r="DG128" s="38" t="str">
        <f>IF(BANCO10[[#This Row],[SOLUÇÃO]]=DG$1,BANCO10[[#This Row],[STATUS DA ETAPA]],"")</f>
        <v/>
      </c>
      <c r="DH128" s="38" t="str">
        <f>IF(BANCO10[[#This Row],[SOLUÇÃO]]=DH$1,BANCO10[[#This Row],[STATUS DA ETAPA]],"")</f>
        <v/>
      </c>
      <c r="DI128" s="38" t="str">
        <f>IF(BANCO10[[#This Row],[SOLUÇÃO]]=DI$1,BANCO10[[#This Row],[STATUS DA ETAPA]],"")</f>
        <v/>
      </c>
      <c r="DJ128" s="38" t="str">
        <f>IF(BANCO10[[#This Row],[SOLUÇÃO]]=DJ$1,BANCO10[[#This Row],[STATUS DA ETAPA]],"")</f>
        <v/>
      </c>
      <c r="DK128" s="38" t="str">
        <f>IF(BANCO10[[#This Row],[SOLUÇÃO]]=DK$1,BANCO10[[#This Row],[STATUS DA ETAPA]],"")</f>
        <v/>
      </c>
      <c r="DL128" s="38" t="str">
        <f>IF(BANCO10[[#This Row],[SOLUÇÃO]]=DL$1,BANCO10[[#This Row],[STATUS DA ETAPA]],"")</f>
        <v/>
      </c>
      <c r="DM128" s="38" t="str">
        <f>IF(BANCO10[[#This Row],[SOLUÇÃO]]=DM$1,BANCO10[[#This Row],[STATUS DA ETAPA]],"")</f>
        <v/>
      </c>
      <c r="DN128" s="63" t="e">
        <f>VLOOKUP(CL130,'[1]SAP TEC'!AC:AD,2,0)</f>
        <v>#N/A</v>
      </c>
    </row>
    <row r="129" spans="1:118" s="65" customFormat="1" ht="13" x14ac:dyDescent="0.25">
      <c r="A129" s="38" t="s">
        <v>118</v>
      </c>
      <c r="B129" s="39" t="s">
        <v>131</v>
      </c>
      <c r="C129" s="40" t="str">
        <f>IFERROR(VLOOKUP(BANCO10[[#This Row],[EMPRESA]],[1]!DADOS[#Data],2,FALSE),"")</f>
        <v>13.394.361/0001-01</v>
      </c>
      <c r="D129" s="40" t="s">
        <v>496</v>
      </c>
      <c r="E129" s="42" t="str">
        <f>IFERROR(VLOOKUP(BANCO10[[#This Row],[EMPRESA]],[1]!DADOS[#Data],5,FALSE),"")</f>
        <v>EPP</v>
      </c>
      <c r="F129" s="40" t="str">
        <f>IFERROR(IF(VLOOKUP(BANCO10[[#This Row],[EMPRESA]],[1]!DADOS[#Data],6,0)="","",(VLOOKUP(BANCO10[[#This Row],[EMPRESA]],[1]!DADOS[#Data],6,0))),"")</f>
        <v>CAPITAL SUL</v>
      </c>
      <c r="G129" s="40"/>
      <c r="H129" s="43" t="s">
        <v>121</v>
      </c>
      <c r="I129" s="43" t="s">
        <v>145</v>
      </c>
      <c r="J129" s="43" t="s">
        <v>146</v>
      </c>
      <c r="K129" s="44" t="s">
        <v>499</v>
      </c>
      <c r="L129" s="44" t="s">
        <v>123</v>
      </c>
      <c r="M129" s="44" t="s">
        <v>137</v>
      </c>
      <c r="N129" s="44" t="s">
        <v>123</v>
      </c>
      <c r="O129" s="42" t="s">
        <v>90</v>
      </c>
      <c r="P129" s="42">
        <v>4</v>
      </c>
      <c r="Q129" s="42"/>
      <c r="R129" s="45" t="s">
        <v>123</v>
      </c>
      <c r="S129" s="45"/>
      <c r="T129" s="45" t="s">
        <v>123</v>
      </c>
      <c r="U129" s="45"/>
      <c r="V129" s="45" t="s">
        <v>123</v>
      </c>
      <c r="W129" s="45"/>
      <c r="X129" s="45" t="s">
        <v>123</v>
      </c>
      <c r="Y129" s="45"/>
      <c r="Z129" s="46" t="s">
        <v>123</v>
      </c>
      <c r="AA129" s="47"/>
      <c r="AB129" s="46" t="s">
        <v>123</v>
      </c>
      <c r="AC129" s="48"/>
      <c r="AD129" s="46" t="s">
        <v>123</v>
      </c>
      <c r="AE129" s="48"/>
      <c r="AF129" s="45" t="s">
        <v>123</v>
      </c>
      <c r="AG129" s="45"/>
      <c r="AH129" s="45" t="s">
        <v>123</v>
      </c>
      <c r="AI129" s="45"/>
      <c r="AJ129" s="45" t="s">
        <v>123</v>
      </c>
      <c r="AK129" s="45"/>
      <c r="AL129" s="45" t="s">
        <v>123</v>
      </c>
      <c r="AM129" s="45"/>
      <c r="AN129" s="45" t="s">
        <v>123</v>
      </c>
      <c r="AO129" s="45"/>
      <c r="AP129" s="45" t="s">
        <v>123</v>
      </c>
      <c r="AQ129" s="45"/>
      <c r="AR129" s="45" t="s">
        <v>123</v>
      </c>
      <c r="AS129" s="45"/>
      <c r="AT129" s="49"/>
      <c r="AU129" s="50"/>
      <c r="AV129" s="66" t="s">
        <v>123</v>
      </c>
      <c r="AW129" s="66" t="s">
        <v>123</v>
      </c>
      <c r="AX129" s="51" t="s">
        <v>49</v>
      </c>
      <c r="AY129" s="52" t="s">
        <v>126</v>
      </c>
      <c r="AZ129" s="53">
        <v>0</v>
      </c>
      <c r="BA129" s="52" t="s">
        <v>123</v>
      </c>
      <c r="BB129" s="121" t="s">
        <v>123</v>
      </c>
      <c r="BC129" s="52" t="s">
        <v>123</v>
      </c>
      <c r="BD129" s="52" t="s">
        <v>123</v>
      </c>
      <c r="BE129" s="55" t="s">
        <v>123</v>
      </c>
      <c r="BF129" s="55" t="s">
        <v>123</v>
      </c>
      <c r="BG129" s="55" t="s">
        <v>123</v>
      </c>
      <c r="BH129" s="55" t="s">
        <v>27</v>
      </c>
      <c r="BI129" s="68" t="s">
        <v>126</v>
      </c>
      <c r="BJ129" s="48"/>
      <c r="BK129" s="74" t="s">
        <v>126</v>
      </c>
      <c r="BL129" s="59"/>
      <c r="BM129" s="74" t="s">
        <v>126</v>
      </c>
      <c r="BN129" s="59"/>
      <c r="BO129" s="74" t="s">
        <v>126</v>
      </c>
      <c r="BP129" s="77"/>
      <c r="BQ129" s="78" t="s">
        <v>126</v>
      </c>
      <c r="BR129" s="79"/>
      <c r="BS129" s="70"/>
      <c r="BT129" s="38"/>
      <c r="BU129" s="61"/>
      <c r="BV129" s="61"/>
      <c r="BW129" s="61"/>
      <c r="BX129" s="61"/>
      <c r="BY129" s="61"/>
      <c r="BZ129" s="61"/>
      <c r="CA129" s="61"/>
      <c r="CB129" s="61"/>
      <c r="CC129" s="61"/>
      <c r="CD129" s="61"/>
      <c r="CE129" s="61"/>
      <c r="CF129" s="61"/>
      <c r="CG129" s="61"/>
      <c r="CH129" s="63">
        <f>YEAR(BANCO10[[#This Row],[DATA INÍCIO]])</f>
        <v>1900</v>
      </c>
      <c r="CI129" s="63">
        <f>MONTH(BANCO10[[#This Row],[DATA INÍCIO]])</f>
        <v>1</v>
      </c>
      <c r="CJ129" s="71" t="str">
        <f t="shared" si="1"/>
        <v>CABFIL INDUSTRIA E COMERCIO DE PECAS E FILTROS LTDA.13.394.361/0001-01</v>
      </c>
      <c r="CK129" s="63"/>
      <c r="CL129" s="63"/>
      <c r="CM129" s="42" t="str">
        <f>IF(BANCO10[[#This Row],[SOLUÇÃO]]=CM$1,BANCO10[[#This Row],[STATUS DA ETAPA]],"")</f>
        <v>CONCLUÍDO</v>
      </c>
      <c r="CN129" s="42" t="str">
        <f>IF(BANCO10[[#This Row],[SOLUÇÃO]]=CN$1,BANCO10[[#This Row],[STATUS DA ETAPA]],"")</f>
        <v/>
      </c>
      <c r="CO129" s="42" t="str">
        <f>IF(BANCO10[[#This Row],[SOLUÇÃO]]=CO$1,BANCO10[[#This Row],[STATUS DA ETAPA]],"")</f>
        <v/>
      </c>
      <c r="CP129" s="42" t="str">
        <f>IF(BANCO10[[#This Row],[SOLUÇÃO]]=CP$1,BANCO10[[#This Row],[STATUS DA ETAPA]],"")</f>
        <v/>
      </c>
      <c r="CQ129" s="42" t="str">
        <f>IF(BANCO10[[#This Row],[SOLUÇÃO]]=CQ$1,BANCO10[[#This Row],[STATUS DA ETAPA]],"")</f>
        <v/>
      </c>
      <c r="CR129" s="42" t="str">
        <f>IF(BANCO10[[#This Row],[SOLUÇÃO]]=CR$1,BANCO10[[#This Row],[STATUS DA ETAPA]],"")</f>
        <v/>
      </c>
      <c r="CS129" s="42" t="str">
        <f>IF(BANCO10[[#This Row],[SOLUÇÃO]]=CS$1,BANCO10[[#This Row],[STATUS DA ETAPA]],"")</f>
        <v/>
      </c>
      <c r="CT129" s="42" t="str">
        <f>IF(BANCO10[[#This Row],[SOLUÇÃO]]=CT$1,BANCO10[[#This Row],[STATUS DA ETAPA]],"")</f>
        <v/>
      </c>
      <c r="CU129" s="42" t="str">
        <f>IF(BANCO10[[#This Row],[SOLUÇÃO]]=CU$1,BANCO10[[#This Row],[STATUS DA ETAPA]],"")</f>
        <v/>
      </c>
      <c r="CV129" s="42" t="str">
        <f>IF(BANCO10[[#This Row],[SOLUÇÃO]]=CV$1,BANCO10[[#This Row],[STATUS DA ETAPA]],"")</f>
        <v/>
      </c>
      <c r="CW129" s="42" t="str">
        <f>IF(BANCO10[[#This Row],[SOLUÇÃO]]=CW$1,BANCO10[[#This Row],[STATUS DA ETAPA]],"")</f>
        <v/>
      </c>
      <c r="CX129" s="42" t="str">
        <f>IF(BANCO10[[#This Row],[SOLUÇÃO]]=CX$1,BANCO10[[#This Row],[STATUS DA ETAPA]],"")</f>
        <v/>
      </c>
      <c r="CY129" s="42" t="str">
        <f>IF(BANCO10[[#This Row],[SOLUÇÃO]]=CY$1,BANCO10[[#This Row],[STATUS DA ETAPA]],"")</f>
        <v/>
      </c>
      <c r="CZ129" s="42" t="str">
        <f>IF(BANCO10[[#This Row],[SOLUÇÃO]]=CZ$1,BANCO10[[#This Row],[STATUS DA ETAPA]],"")</f>
        <v/>
      </c>
      <c r="DA129" s="42" t="str">
        <f>IF(BANCO10[[#This Row],[SOLUÇÃO]]=DA$1,BANCO10[[#This Row],[STATUS DA ETAPA]],"")</f>
        <v/>
      </c>
      <c r="DB129" s="42" t="str">
        <f>IF(BANCO10[[#This Row],[SOLUÇÃO]]=DB$1,BANCO10[[#This Row],[STATUS DA ETAPA]],"")</f>
        <v/>
      </c>
      <c r="DC129" s="42" t="str">
        <f>IF(BANCO10[[#This Row],[SOLUÇÃO]]=DC$1,BANCO10[[#This Row],[STATUS DA ETAPA]],"")</f>
        <v/>
      </c>
      <c r="DD129" s="42" t="str">
        <f>IF(BANCO10[[#This Row],[SOLUÇÃO]]=DD$1,BANCO10[[#This Row],[STATUS DA ETAPA]],"")</f>
        <v/>
      </c>
      <c r="DE129" s="42" t="str">
        <f>IF(BANCO10[[#This Row],[SOLUÇÃO]]=DE$1,BANCO10[[#This Row],[STATUS DA ETAPA]],"")</f>
        <v/>
      </c>
      <c r="DF129" s="42" t="str">
        <f>IF(BANCO10[[#This Row],[SOLUÇÃO]]=DF$1,BANCO10[[#This Row],[STATUS DA ETAPA]],"")</f>
        <v/>
      </c>
      <c r="DG129" s="42" t="str">
        <f>IF(BANCO10[[#This Row],[SOLUÇÃO]]=DG$1,BANCO10[[#This Row],[STATUS DA ETAPA]],"")</f>
        <v/>
      </c>
      <c r="DH129" s="42" t="str">
        <f>IF(BANCO10[[#This Row],[SOLUÇÃO]]=DH$1,BANCO10[[#This Row],[STATUS DA ETAPA]],"")</f>
        <v/>
      </c>
      <c r="DI129" s="42" t="str">
        <f>IF(BANCO10[[#This Row],[SOLUÇÃO]]=DI$1,BANCO10[[#This Row],[STATUS DA ETAPA]],"")</f>
        <v/>
      </c>
      <c r="DJ129" s="42" t="str">
        <f>IF(BANCO10[[#This Row],[SOLUÇÃO]]=DJ$1,BANCO10[[#This Row],[STATUS DA ETAPA]],"")</f>
        <v/>
      </c>
      <c r="DK129" s="42" t="str">
        <f>IF(BANCO10[[#This Row],[SOLUÇÃO]]=DK$1,BANCO10[[#This Row],[STATUS DA ETAPA]],"")</f>
        <v/>
      </c>
      <c r="DL129" s="42" t="str">
        <f>IF(BANCO10[[#This Row],[SOLUÇÃO]]=DL$1,BANCO10[[#This Row],[STATUS DA ETAPA]],"")</f>
        <v/>
      </c>
      <c r="DM129" s="42" t="str">
        <f>IF(BANCO10[[#This Row],[SOLUÇÃO]]=DM$1,BANCO10[[#This Row],[STATUS DA ETAPA]],"")</f>
        <v/>
      </c>
      <c r="DN129" s="63" t="e">
        <f>VLOOKUP(CL131,'[1]SAP TEC'!AC:AD,2,0)</f>
        <v>#N/A</v>
      </c>
    </row>
    <row r="130" spans="1:118" s="65" customFormat="1" ht="13" x14ac:dyDescent="0.25">
      <c r="A130" s="38" t="s">
        <v>118</v>
      </c>
      <c r="B130" s="39" t="s">
        <v>119</v>
      </c>
      <c r="C130" s="40" t="str">
        <f>IFERROR(VLOOKUP(BANCO10[[#This Row],[EMPRESA]],[1]!DADOS[#Data],2,FALSE),"")</f>
        <v>13.394.361/0001-01</v>
      </c>
      <c r="D130" s="40" t="s">
        <v>496</v>
      </c>
      <c r="E130" s="42" t="str">
        <f>IFERROR(VLOOKUP(BANCO10[[#This Row],[EMPRESA]],[1]!DADOS[#Data],5,FALSE),"")</f>
        <v>EPP</v>
      </c>
      <c r="F130" s="40" t="str">
        <f>IFERROR(IF(VLOOKUP(BANCO10[[#This Row],[EMPRESA]],[1]!DADOS[#Data],6,0)="","",(VLOOKUP(BANCO10[[#This Row],[EMPRESA]],[1]!DADOS[#Data],6,0))),"")</f>
        <v>CAPITAL SUL</v>
      </c>
      <c r="G130" s="40" t="s">
        <v>500</v>
      </c>
      <c r="H130" s="43" t="s">
        <v>7</v>
      </c>
      <c r="I130" s="43" t="s">
        <v>145</v>
      </c>
      <c r="J130" s="43" t="s">
        <v>123</v>
      </c>
      <c r="K130" s="44" t="s">
        <v>501</v>
      </c>
      <c r="L130" s="44">
        <v>16565654</v>
      </c>
      <c r="M130" s="44">
        <v>103</v>
      </c>
      <c r="N130" s="44" t="s">
        <v>482</v>
      </c>
      <c r="O130" s="42" t="s">
        <v>106</v>
      </c>
      <c r="P130" s="42">
        <v>80</v>
      </c>
      <c r="Q130" s="42" t="s">
        <v>502</v>
      </c>
      <c r="R130" s="45" t="s">
        <v>123</v>
      </c>
      <c r="S130" s="45"/>
      <c r="T130" s="45" t="s">
        <v>123</v>
      </c>
      <c r="U130" s="45"/>
      <c r="V130" s="45" t="s">
        <v>123</v>
      </c>
      <c r="W130" s="45"/>
      <c r="X130" s="45" t="s">
        <v>123</v>
      </c>
      <c r="Y130" s="45"/>
      <c r="Z130" s="46" t="s">
        <v>123</v>
      </c>
      <c r="AA130" s="47"/>
      <c r="AB130" s="46" t="s">
        <v>123</v>
      </c>
      <c r="AC130" s="48"/>
      <c r="AD130" s="46" t="s">
        <v>123</v>
      </c>
      <c r="AE130" s="48"/>
      <c r="AF130" s="45" t="s">
        <v>123</v>
      </c>
      <c r="AG130" s="45"/>
      <c r="AH130" s="45" t="s">
        <v>123</v>
      </c>
      <c r="AI130" s="45"/>
      <c r="AJ130" s="45" t="s">
        <v>123</v>
      </c>
      <c r="AK130" s="45"/>
      <c r="AL130" s="45" t="s">
        <v>123</v>
      </c>
      <c r="AM130" s="45"/>
      <c r="AN130" s="45" t="s">
        <v>123</v>
      </c>
      <c r="AO130" s="45"/>
      <c r="AP130" s="45" t="s">
        <v>123</v>
      </c>
      <c r="AQ130" s="45"/>
      <c r="AR130" s="45" t="s">
        <v>27</v>
      </c>
      <c r="AS130" s="45"/>
      <c r="AT130" s="49">
        <v>45877</v>
      </c>
      <c r="AU130" s="50">
        <v>45918</v>
      </c>
      <c r="AV130" s="105" t="s">
        <v>27</v>
      </c>
      <c r="AW130" s="105" t="s">
        <v>27</v>
      </c>
      <c r="AX130" s="73" t="s">
        <v>49</v>
      </c>
      <c r="AY130" s="52" t="s">
        <v>126</v>
      </c>
      <c r="AZ130" s="53">
        <v>0</v>
      </c>
      <c r="BA130" s="52" t="s">
        <v>153</v>
      </c>
      <c r="BB130" s="122" t="s">
        <v>503</v>
      </c>
      <c r="BC130" s="52">
        <v>0</v>
      </c>
      <c r="BD130" s="52">
        <v>0</v>
      </c>
      <c r="BE130" s="55" t="s">
        <v>123</v>
      </c>
      <c r="BF130" s="55" t="s">
        <v>123</v>
      </c>
      <c r="BG130" s="55" t="s">
        <v>27</v>
      </c>
      <c r="BH130" s="55" t="s">
        <v>123</v>
      </c>
      <c r="BI130" s="68" t="s">
        <v>123</v>
      </c>
      <c r="BJ130" s="48"/>
      <c r="BK130" s="58" t="s">
        <v>27</v>
      </c>
      <c r="BL130" s="59">
        <v>45923</v>
      </c>
      <c r="BM130" s="78" t="s">
        <v>27</v>
      </c>
      <c r="BN130" s="59">
        <v>45925</v>
      </c>
      <c r="BO130" s="74" t="s">
        <v>126</v>
      </c>
      <c r="BP130" s="77"/>
      <c r="BQ130" s="78" t="s">
        <v>126</v>
      </c>
      <c r="BR130" s="79"/>
      <c r="BS130" s="70">
        <v>45834</v>
      </c>
      <c r="BT130" s="38" t="s">
        <v>504</v>
      </c>
      <c r="BU130" s="61"/>
      <c r="BV130" s="61"/>
      <c r="BW130" s="61"/>
      <c r="BX130" s="61"/>
      <c r="BY130" s="61"/>
      <c r="BZ130" s="61"/>
      <c r="CA130" s="61"/>
      <c r="CB130" s="61"/>
      <c r="CC130" s="61"/>
      <c r="CD130" s="61"/>
      <c r="CE130" s="61"/>
      <c r="CF130" s="61"/>
      <c r="CG130" s="61"/>
      <c r="CH130" s="63">
        <f>YEAR(BANCO10[[#This Row],[DATA INÍCIO]])</f>
        <v>2025</v>
      </c>
      <c r="CI130" s="63">
        <f>MONTH(BANCO10[[#This Row],[DATA INÍCIO]])</f>
        <v>8</v>
      </c>
      <c r="CJ130" s="71" t="str">
        <f t="shared" ref="CJ130:CJ193" si="2">CONCATENATE(D130,C130)</f>
        <v>CABFIL INDUSTRIA E COMERCIO DE PECAS E FILTROS LTDA.13.394.361/0001-01</v>
      </c>
      <c r="CK130" s="63"/>
      <c r="CL130" s="63"/>
      <c r="CM130" s="42" t="str">
        <f>IF(BANCO10[[#This Row],[SOLUÇÃO]]=CM$1,BANCO10[[#This Row],[STATUS DA ETAPA]],"")</f>
        <v/>
      </c>
      <c r="CN130" s="42" t="str">
        <f>IF(BANCO10[[#This Row],[SOLUÇÃO]]=CN$1,BANCO10[[#This Row],[STATUS DA ETAPA]],"")</f>
        <v/>
      </c>
      <c r="CO130" s="42" t="str">
        <f>IF(BANCO10[[#This Row],[SOLUÇÃO]]=CO$1,BANCO10[[#This Row],[STATUS DA ETAPA]],"")</f>
        <v/>
      </c>
      <c r="CP130" s="42" t="str">
        <f>IF(BANCO10[[#This Row],[SOLUÇÃO]]=CP$1,BANCO10[[#This Row],[STATUS DA ETAPA]],"")</f>
        <v/>
      </c>
      <c r="CQ130" s="42" t="str">
        <f>IF(BANCO10[[#This Row],[SOLUÇÃO]]=CQ$1,BANCO10[[#This Row],[STATUS DA ETAPA]],"")</f>
        <v/>
      </c>
      <c r="CR130" s="42" t="str">
        <f>IF(BANCO10[[#This Row],[SOLUÇÃO]]=CR$1,BANCO10[[#This Row],[STATUS DA ETAPA]],"")</f>
        <v/>
      </c>
      <c r="CS130" s="42" t="str">
        <f>IF(BANCO10[[#This Row],[SOLUÇÃO]]=CS$1,BANCO10[[#This Row],[STATUS DA ETAPA]],"")</f>
        <v/>
      </c>
      <c r="CT130" s="42" t="str">
        <f>IF(BANCO10[[#This Row],[SOLUÇÃO]]=CT$1,BANCO10[[#This Row],[STATUS DA ETAPA]],"")</f>
        <v/>
      </c>
      <c r="CU130" s="42" t="str">
        <f>IF(BANCO10[[#This Row],[SOLUÇÃO]]=CU$1,BANCO10[[#This Row],[STATUS DA ETAPA]],"")</f>
        <v/>
      </c>
      <c r="CV130" s="42" t="str">
        <f>IF(BANCO10[[#This Row],[SOLUÇÃO]]=CV$1,BANCO10[[#This Row],[STATUS DA ETAPA]],"")</f>
        <v/>
      </c>
      <c r="CW130" s="42" t="str">
        <f>IF(BANCO10[[#This Row],[SOLUÇÃO]]=CW$1,BANCO10[[#This Row],[STATUS DA ETAPA]],"")</f>
        <v/>
      </c>
      <c r="CX130" s="42" t="str">
        <f>IF(BANCO10[[#This Row],[SOLUÇÃO]]=CX$1,BANCO10[[#This Row],[STATUS DA ETAPA]],"")</f>
        <v/>
      </c>
      <c r="CY130" s="42" t="str">
        <f>IF(BANCO10[[#This Row],[SOLUÇÃO]]=CY$1,BANCO10[[#This Row],[STATUS DA ETAPA]],"")</f>
        <v/>
      </c>
      <c r="CZ130" s="42" t="str">
        <f>IF(BANCO10[[#This Row],[SOLUÇÃO]]=CZ$1,BANCO10[[#This Row],[STATUS DA ETAPA]],"")</f>
        <v/>
      </c>
      <c r="DA130" s="42" t="str">
        <f>IF(BANCO10[[#This Row],[SOLUÇÃO]]=DA$1,BANCO10[[#This Row],[STATUS DA ETAPA]],"")</f>
        <v/>
      </c>
      <c r="DB130" s="42" t="str">
        <f>IF(BANCO10[[#This Row],[SOLUÇÃO]]=DB$1,BANCO10[[#This Row],[STATUS DA ETAPA]],"")</f>
        <v/>
      </c>
      <c r="DC130" s="42" t="str">
        <f>IF(BANCO10[[#This Row],[SOLUÇÃO]]=DC$1,BANCO10[[#This Row],[STATUS DA ETAPA]],"")</f>
        <v>CONCLUÍDO</v>
      </c>
      <c r="DD130" s="42" t="str">
        <f>IF(BANCO10[[#This Row],[SOLUÇÃO]]=DD$1,BANCO10[[#This Row],[STATUS DA ETAPA]],"")</f>
        <v/>
      </c>
      <c r="DE130" s="42" t="str">
        <f>IF(BANCO10[[#This Row],[SOLUÇÃO]]=DE$1,BANCO10[[#This Row],[STATUS DA ETAPA]],"")</f>
        <v/>
      </c>
      <c r="DF130" s="42" t="str">
        <f>IF(BANCO10[[#This Row],[SOLUÇÃO]]=DF$1,BANCO10[[#This Row],[STATUS DA ETAPA]],"")</f>
        <v/>
      </c>
      <c r="DG130" s="42" t="str">
        <f>IF(BANCO10[[#This Row],[SOLUÇÃO]]=DG$1,BANCO10[[#This Row],[STATUS DA ETAPA]],"")</f>
        <v/>
      </c>
      <c r="DH130" s="42" t="str">
        <f>IF(BANCO10[[#This Row],[SOLUÇÃO]]=DH$1,BANCO10[[#This Row],[STATUS DA ETAPA]],"")</f>
        <v/>
      </c>
      <c r="DI130" s="42" t="str">
        <f>IF(BANCO10[[#This Row],[SOLUÇÃO]]=DI$1,BANCO10[[#This Row],[STATUS DA ETAPA]],"")</f>
        <v/>
      </c>
      <c r="DJ130" s="42" t="str">
        <f>IF(BANCO10[[#This Row],[SOLUÇÃO]]=DJ$1,BANCO10[[#This Row],[STATUS DA ETAPA]],"")</f>
        <v/>
      </c>
      <c r="DK130" s="42" t="str">
        <f>IF(BANCO10[[#This Row],[SOLUÇÃO]]=DK$1,BANCO10[[#This Row],[STATUS DA ETAPA]],"")</f>
        <v/>
      </c>
      <c r="DL130" s="42" t="str">
        <f>IF(BANCO10[[#This Row],[SOLUÇÃO]]=DL$1,BANCO10[[#This Row],[STATUS DA ETAPA]],"")</f>
        <v/>
      </c>
      <c r="DM130" s="42" t="str">
        <f>IF(BANCO10[[#This Row],[SOLUÇÃO]]=DM$1,BANCO10[[#This Row],[STATUS DA ETAPA]],"")</f>
        <v/>
      </c>
      <c r="DN130" s="63" t="e">
        <f>VLOOKUP(CL132,'[1]SAP TEC'!AC:AD,2,0)</f>
        <v>#N/A</v>
      </c>
    </row>
    <row r="131" spans="1:118" s="65" customFormat="1" ht="12" x14ac:dyDescent="0.25">
      <c r="A131" s="38" t="s">
        <v>118</v>
      </c>
      <c r="B131" s="39" t="s">
        <v>143</v>
      </c>
      <c r="C131" s="40" t="str">
        <f>IFERROR(VLOOKUP(BANCO10[[#This Row],[EMPRESA]],[1]!DADOS[#Data],2,FALSE),"")</f>
        <v>60.882.552/0001-00</v>
      </c>
      <c r="D131" s="42" t="s">
        <v>505</v>
      </c>
      <c r="E131" s="42" t="str">
        <f>IFERROR(VLOOKUP(BANCO10[[#This Row],[EMPRESA]],[1]!DADOS[#Data],5,FALSE),"")</f>
        <v>DEMAIS</v>
      </c>
      <c r="F131" s="40" t="str">
        <f>IFERROR(IF(VLOOKUP(BANCO10[[#This Row],[EMPRESA]],[1]!DADOS[#Data],6,0)="","",(VLOOKUP(BANCO10[[#This Row],[EMPRESA]],[1]!DADOS[#Data],6,0))),"")</f>
        <v>N/A</v>
      </c>
      <c r="G131" s="40"/>
      <c r="H131" s="43" t="s">
        <v>121</v>
      </c>
      <c r="I131" s="43" t="s">
        <v>145</v>
      </c>
      <c r="J131" s="43" t="s">
        <v>146</v>
      </c>
      <c r="K131" s="42" t="s">
        <v>506</v>
      </c>
      <c r="L131" s="44" t="s">
        <v>123</v>
      </c>
      <c r="M131" s="44">
        <v>103</v>
      </c>
      <c r="N131" s="44" t="s">
        <v>123</v>
      </c>
      <c r="O131" s="42" t="s">
        <v>90</v>
      </c>
      <c r="P131" s="42">
        <v>4</v>
      </c>
      <c r="Q131" s="42" t="s">
        <v>168</v>
      </c>
      <c r="R131" s="45" t="s">
        <v>123</v>
      </c>
      <c r="S131" s="45"/>
      <c r="T131" s="45" t="s">
        <v>123</v>
      </c>
      <c r="U131" s="45"/>
      <c r="V131" s="45" t="s">
        <v>123</v>
      </c>
      <c r="W131" s="45"/>
      <c r="X131" s="45" t="s">
        <v>123</v>
      </c>
      <c r="Y131" s="45"/>
      <c r="Z131" s="46" t="s">
        <v>123</v>
      </c>
      <c r="AA131" s="47"/>
      <c r="AB131" s="46" t="s">
        <v>123</v>
      </c>
      <c r="AC131" s="48"/>
      <c r="AD131" s="46" t="s">
        <v>123</v>
      </c>
      <c r="AE131" s="48"/>
      <c r="AF131" s="45" t="s">
        <v>123</v>
      </c>
      <c r="AG131" s="45"/>
      <c r="AH131" s="45" t="s">
        <v>123</v>
      </c>
      <c r="AI131" s="45"/>
      <c r="AJ131" s="45" t="s">
        <v>123</v>
      </c>
      <c r="AK131" s="45"/>
      <c r="AL131" s="45" t="s">
        <v>123</v>
      </c>
      <c r="AM131" s="45"/>
      <c r="AN131" s="45" t="s">
        <v>123</v>
      </c>
      <c r="AO131" s="45"/>
      <c r="AP131" s="45" t="s">
        <v>123</v>
      </c>
      <c r="AQ131" s="45"/>
      <c r="AR131" s="45" t="s">
        <v>123</v>
      </c>
      <c r="AS131" s="45"/>
      <c r="AT131" s="49">
        <v>45387</v>
      </c>
      <c r="AU131" s="50">
        <v>45387</v>
      </c>
      <c r="AV131" s="51" t="s">
        <v>123</v>
      </c>
      <c r="AW131" s="51" t="s">
        <v>123</v>
      </c>
      <c r="AX131" s="73" t="s">
        <v>49</v>
      </c>
      <c r="AY131" s="52" t="s">
        <v>123</v>
      </c>
      <c r="AZ131" s="53">
        <v>0</v>
      </c>
      <c r="BA131" s="52" t="s">
        <v>123</v>
      </c>
      <c r="BB131" s="81" t="s">
        <v>123</v>
      </c>
      <c r="BC131" s="52" t="s">
        <v>123</v>
      </c>
      <c r="BD131" s="52" t="s">
        <v>123</v>
      </c>
      <c r="BE131" s="55" t="s">
        <v>123</v>
      </c>
      <c r="BF131" s="55" t="s">
        <v>123</v>
      </c>
      <c r="BG131" s="55" t="s">
        <v>123</v>
      </c>
      <c r="BH131" s="55" t="s">
        <v>123</v>
      </c>
      <c r="BI131" s="56" t="s">
        <v>123</v>
      </c>
      <c r="BJ131" s="48"/>
      <c r="BK131" s="74"/>
      <c r="BL131" s="75"/>
      <c r="BM131" s="74"/>
      <c r="BN131" s="75"/>
      <c r="BO131" s="74" t="s">
        <v>123</v>
      </c>
      <c r="BP131" s="75"/>
      <c r="BQ131" s="74" t="s">
        <v>123</v>
      </c>
      <c r="BR131" s="75"/>
      <c r="BS131" s="60"/>
      <c r="BT131" s="38"/>
      <c r="BU131" s="61" t="s">
        <v>129</v>
      </c>
      <c r="BV131" s="61" t="s">
        <v>129</v>
      </c>
      <c r="BW131" s="61" t="s">
        <v>129</v>
      </c>
      <c r="BX131" s="61" t="s">
        <v>129</v>
      </c>
      <c r="BY131" s="62" t="s">
        <v>129</v>
      </c>
      <c r="BZ131" s="61"/>
      <c r="CA131" s="61" t="s">
        <v>129</v>
      </c>
      <c r="CB131" s="61" t="s">
        <v>129</v>
      </c>
      <c r="CC131" s="61" t="s">
        <v>129</v>
      </c>
      <c r="CD131" s="61" t="s">
        <v>129</v>
      </c>
      <c r="CE131" s="61" t="s">
        <v>129</v>
      </c>
      <c r="CF131" s="61" t="s">
        <v>129</v>
      </c>
      <c r="CG131" s="61" t="s">
        <v>129</v>
      </c>
      <c r="CH131" s="63">
        <f>YEAR(BANCO10[[#This Row],[DATA INÍCIO]])</f>
        <v>2024</v>
      </c>
      <c r="CI131" s="63">
        <f>MONTH(BANCO10[[#This Row],[DATA INÍCIO]])</f>
        <v>4</v>
      </c>
      <c r="CJ131" s="64" t="str">
        <f t="shared" si="2"/>
        <v>CADEIRAS GENNARO FERRANTE LTDA60.882.552/0001-00</v>
      </c>
      <c r="CK131" s="63"/>
      <c r="CL131" s="42" t="s">
        <v>506</v>
      </c>
      <c r="CM131" s="42" t="str">
        <f>IF(BANCO10[[#This Row],[SOLUÇÃO]]=CM$1,BANCO10[[#This Row],[STATUS DA ETAPA]],"")</f>
        <v>CONCLUÍDO</v>
      </c>
      <c r="CN131" s="42" t="str">
        <f>IF(BANCO10[[#This Row],[SOLUÇÃO]]=CN$1,BANCO10[[#This Row],[STATUS DA ETAPA]],"")</f>
        <v/>
      </c>
      <c r="CO131" s="42" t="str">
        <f>IF(BANCO10[[#This Row],[SOLUÇÃO]]=CO$1,BANCO10[[#This Row],[STATUS DA ETAPA]],"")</f>
        <v/>
      </c>
      <c r="CP131" s="42" t="str">
        <f>IF(BANCO10[[#This Row],[SOLUÇÃO]]=CP$1,BANCO10[[#This Row],[STATUS DA ETAPA]],"")</f>
        <v/>
      </c>
      <c r="CQ131" s="42" t="str">
        <f>IF(BANCO10[[#This Row],[SOLUÇÃO]]=CQ$1,BANCO10[[#This Row],[STATUS DA ETAPA]],"")</f>
        <v/>
      </c>
      <c r="CR131" s="42" t="str">
        <f>IF(BANCO10[[#This Row],[SOLUÇÃO]]=CR$1,BANCO10[[#This Row],[STATUS DA ETAPA]],"")</f>
        <v/>
      </c>
      <c r="CS131" s="42" t="str">
        <f>IF(BANCO10[[#This Row],[SOLUÇÃO]]=CS$1,BANCO10[[#This Row],[STATUS DA ETAPA]],"")</f>
        <v/>
      </c>
      <c r="CT131" s="42" t="str">
        <f>IF(BANCO10[[#This Row],[SOLUÇÃO]]=CT$1,BANCO10[[#This Row],[STATUS DA ETAPA]],"")</f>
        <v/>
      </c>
      <c r="CU131" s="42" t="str">
        <f>IF(BANCO10[[#This Row],[SOLUÇÃO]]=CU$1,BANCO10[[#This Row],[STATUS DA ETAPA]],"")</f>
        <v/>
      </c>
      <c r="CV131" s="42" t="str">
        <f>IF(BANCO10[[#This Row],[SOLUÇÃO]]=CV$1,BANCO10[[#This Row],[STATUS DA ETAPA]],"")</f>
        <v/>
      </c>
      <c r="CW131" s="42" t="str">
        <f>IF(BANCO10[[#This Row],[SOLUÇÃO]]=CW$1,BANCO10[[#This Row],[STATUS DA ETAPA]],"")</f>
        <v/>
      </c>
      <c r="CX131" s="42" t="str">
        <f>IF(BANCO10[[#This Row],[SOLUÇÃO]]=CX$1,BANCO10[[#This Row],[STATUS DA ETAPA]],"")</f>
        <v/>
      </c>
      <c r="CY131" s="42" t="str">
        <f>IF(BANCO10[[#This Row],[SOLUÇÃO]]=CY$1,BANCO10[[#This Row],[STATUS DA ETAPA]],"")</f>
        <v/>
      </c>
      <c r="CZ131" s="42" t="str">
        <f>IF(BANCO10[[#This Row],[SOLUÇÃO]]=CZ$1,BANCO10[[#This Row],[STATUS DA ETAPA]],"")</f>
        <v/>
      </c>
      <c r="DA131" s="42" t="str">
        <f>IF(BANCO10[[#This Row],[SOLUÇÃO]]=DA$1,BANCO10[[#This Row],[STATUS DA ETAPA]],"")</f>
        <v/>
      </c>
      <c r="DB131" s="42" t="str">
        <f>IF(BANCO10[[#This Row],[SOLUÇÃO]]=DB$1,BANCO10[[#This Row],[STATUS DA ETAPA]],"")</f>
        <v/>
      </c>
      <c r="DC131" s="42" t="str">
        <f>IF(BANCO10[[#This Row],[SOLUÇÃO]]=DC$1,BANCO10[[#This Row],[STATUS DA ETAPA]],"")</f>
        <v/>
      </c>
      <c r="DD131" s="42" t="str">
        <f>IF(BANCO10[[#This Row],[SOLUÇÃO]]=DD$1,BANCO10[[#This Row],[STATUS DA ETAPA]],"")</f>
        <v/>
      </c>
      <c r="DE131" s="42" t="str">
        <f>IF(BANCO10[[#This Row],[SOLUÇÃO]]=DE$1,BANCO10[[#This Row],[STATUS DA ETAPA]],"")</f>
        <v/>
      </c>
      <c r="DF131" s="42" t="str">
        <f>IF(BANCO10[[#This Row],[SOLUÇÃO]]=DF$1,BANCO10[[#This Row],[STATUS DA ETAPA]],"")</f>
        <v/>
      </c>
      <c r="DG131" s="42" t="str">
        <f>IF(BANCO10[[#This Row],[SOLUÇÃO]]=DG$1,BANCO10[[#This Row],[STATUS DA ETAPA]],"")</f>
        <v/>
      </c>
      <c r="DH131" s="42" t="str">
        <f>IF(BANCO10[[#This Row],[SOLUÇÃO]]=DH$1,BANCO10[[#This Row],[STATUS DA ETAPA]],"")</f>
        <v/>
      </c>
      <c r="DI131" s="42" t="str">
        <f>IF(BANCO10[[#This Row],[SOLUÇÃO]]=DI$1,BANCO10[[#This Row],[STATUS DA ETAPA]],"")</f>
        <v/>
      </c>
      <c r="DJ131" s="42" t="str">
        <f>IF(BANCO10[[#This Row],[SOLUÇÃO]]=DJ$1,BANCO10[[#This Row],[STATUS DA ETAPA]],"")</f>
        <v/>
      </c>
      <c r="DK131" s="42" t="str">
        <f>IF(BANCO10[[#This Row],[SOLUÇÃO]]=DK$1,BANCO10[[#This Row],[STATUS DA ETAPA]],"")</f>
        <v/>
      </c>
      <c r="DL131" s="42" t="str">
        <f>IF(BANCO10[[#This Row],[SOLUÇÃO]]=DL$1,BANCO10[[#This Row],[STATUS DA ETAPA]],"")</f>
        <v/>
      </c>
      <c r="DM131" s="42" t="str">
        <f>IF(BANCO10[[#This Row],[SOLUÇÃO]]=DM$1,BANCO10[[#This Row],[STATUS DA ETAPA]],"")</f>
        <v/>
      </c>
      <c r="DN131" s="63" t="e">
        <f>VLOOKUP(CL133,'[1]SAP TEC'!AC:AD,2,0)</f>
        <v>#N/A</v>
      </c>
    </row>
    <row r="132" spans="1:118" s="65" customFormat="1" ht="12" x14ac:dyDescent="0.25">
      <c r="A132" s="38" t="s">
        <v>118</v>
      </c>
      <c r="B132" s="39" t="s">
        <v>131</v>
      </c>
      <c r="C132" s="40" t="str">
        <f>IFERROR(VLOOKUP(BANCO10[[#This Row],[EMPRESA]],[1]!DADOS[#Data],2,FALSE),"")</f>
        <v>60.882.552/0001-00</v>
      </c>
      <c r="D132" s="42" t="s">
        <v>505</v>
      </c>
      <c r="E132" s="42" t="str">
        <f>IFERROR(VLOOKUP(BANCO10[[#This Row],[EMPRESA]],[1]!DADOS[#Data],5,FALSE),"")</f>
        <v>DEMAIS</v>
      </c>
      <c r="F132" s="40" t="str">
        <f>IFERROR(IF(VLOOKUP(BANCO10[[#This Row],[EMPRESA]],[1]!DADOS[#Data],6,0)="","",(VLOOKUP(BANCO10[[#This Row],[EMPRESA]],[1]!DADOS[#Data],6,0))),"")</f>
        <v>N/A</v>
      </c>
      <c r="G132" s="40"/>
      <c r="H132" s="43" t="s">
        <v>121</v>
      </c>
      <c r="I132" s="43" t="s">
        <v>145</v>
      </c>
      <c r="J132" s="43" t="s">
        <v>146</v>
      </c>
      <c r="K132" s="44" t="s">
        <v>507</v>
      </c>
      <c r="L132" s="44" t="s">
        <v>123</v>
      </c>
      <c r="M132" s="44">
        <v>103</v>
      </c>
      <c r="N132" s="44" t="s">
        <v>123</v>
      </c>
      <c r="O132" s="42" t="s">
        <v>90</v>
      </c>
      <c r="P132" s="42">
        <v>4</v>
      </c>
      <c r="Q132" s="42" t="s">
        <v>216</v>
      </c>
      <c r="R132" s="45" t="s">
        <v>123</v>
      </c>
      <c r="S132" s="45"/>
      <c r="T132" s="45" t="s">
        <v>123</v>
      </c>
      <c r="U132" s="45"/>
      <c r="V132" s="45" t="s">
        <v>123</v>
      </c>
      <c r="W132" s="45"/>
      <c r="X132" s="45" t="s">
        <v>123</v>
      </c>
      <c r="Y132" s="45"/>
      <c r="Z132" s="46" t="s">
        <v>123</v>
      </c>
      <c r="AA132" s="47"/>
      <c r="AB132" s="46" t="s">
        <v>123</v>
      </c>
      <c r="AC132" s="48"/>
      <c r="AD132" s="46" t="s">
        <v>123</v>
      </c>
      <c r="AE132" s="48"/>
      <c r="AF132" s="45" t="s">
        <v>123</v>
      </c>
      <c r="AG132" s="45"/>
      <c r="AH132" s="45" t="s">
        <v>123</v>
      </c>
      <c r="AI132" s="45"/>
      <c r="AJ132" s="45" t="s">
        <v>123</v>
      </c>
      <c r="AK132" s="45"/>
      <c r="AL132" s="45" t="s">
        <v>123</v>
      </c>
      <c r="AM132" s="45"/>
      <c r="AN132" s="45" t="s">
        <v>123</v>
      </c>
      <c r="AO132" s="45"/>
      <c r="AP132" s="45" t="s">
        <v>123</v>
      </c>
      <c r="AQ132" s="45"/>
      <c r="AR132" s="45" t="s">
        <v>123</v>
      </c>
      <c r="AS132" s="45"/>
      <c r="AT132" s="49">
        <v>45418</v>
      </c>
      <c r="AU132" s="50">
        <v>45418</v>
      </c>
      <c r="AV132" s="66" t="s">
        <v>123</v>
      </c>
      <c r="AW132" s="66" t="s">
        <v>123</v>
      </c>
      <c r="AX132" s="51" t="s">
        <v>49</v>
      </c>
      <c r="AY132" s="52" t="s">
        <v>123</v>
      </c>
      <c r="AZ132" s="53">
        <v>0</v>
      </c>
      <c r="BA132" s="52" t="s">
        <v>123</v>
      </c>
      <c r="BB132" s="81" t="s">
        <v>123</v>
      </c>
      <c r="BC132" s="52" t="s">
        <v>123</v>
      </c>
      <c r="BD132" s="52" t="s">
        <v>123</v>
      </c>
      <c r="BE132" s="55" t="s">
        <v>123</v>
      </c>
      <c r="BF132" s="55" t="s">
        <v>123</v>
      </c>
      <c r="BG132" s="55" t="s">
        <v>123</v>
      </c>
      <c r="BH132" s="55" t="s">
        <v>123</v>
      </c>
      <c r="BI132" s="56" t="s">
        <v>123</v>
      </c>
      <c r="BJ132" s="48"/>
      <c r="BK132" s="74"/>
      <c r="BL132" s="75"/>
      <c r="BM132" s="74"/>
      <c r="BN132" s="75"/>
      <c r="BO132" s="74" t="s">
        <v>123</v>
      </c>
      <c r="BP132" s="75"/>
      <c r="BQ132" s="74" t="s">
        <v>123</v>
      </c>
      <c r="BR132" s="75"/>
      <c r="BS132" s="60" t="s">
        <v>366</v>
      </c>
      <c r="BT132" s="38" t="s">
        <v>131</v>
      </c>
      <c r="BU132" s="61"/>
      <c r="BV132" s="61"/>
      <c r="BW132" s="61"/>
      <c r="BX132" s="61"/>
      <c r="BY132" s="62"/>
      <c r="BZ132" s="61"/>
      <c r="CA132" s="61"/>
      <c r="CB132" s="61"/>
      <c r="CC132" s="61">
        <v>45390</v>
      </c>
      <c r="CD132" s="61"/>
      <c r="CE132" s="61" t="s">
        <v>129</v>
      </c>
      <c r="CF132" s="61"/>
      <c r="CG132" s="61" t="s">
        <v>430</v>
      </c>
      <c r="CH132" s="63">
        <f>YEAR(BANCO10[[#This Row],[DATA INÍCIO]])</f>
        <v>2024</v>
      </c>
      <c r="CI132" s="63">
        <f>MONTH(BANCO10[[#This Row],[DATA INÍCIO]])</f>
        <v>5</v>
      </c>
      <c r="CJ132" s="71" t="str">
        <f t="shared" si="2"/>
        <v>CADEIRAS GENNARO FERRANTE LTDA60.882.552/0001-00</v>
      </c>
      <c r="CK132" s="63"/>
      <c r="CL132" s="44" t="s">
        <v>507</v>
      </c>
      <c r="CM132" s="42" t="str">
        <f>IF(BANCO10[[#This Row],[SOLUÇÃO]]=CM$1,BANCO10[[#This Row],[STATUS DA ETAPA]],"")</f>
        <v>CONCLUÍDO</v>
      </c>
      <c r="CN132" s="42" t="str">
        <f>IF(BANCO10[[#This Row],[SOLUÇÃO]]=CN$1,BANCO10[[#This Row],[STATUS DA ETAPA]],"")</f>
        <v/>
      </c>
      <c r="CO132" s="42" t="str">
        <f>IF(BANCO10[[#This Row],[SOLUÇÃO]]=CO$1,BANCO10[[#This Row],[STATUS DA ETAPA]],"")</f>
        <v/>
      </c>
      <c r="CP132" s="42" t="str">
        <f>IF(BANCO10[[#This Row],[SOLUÇÃO]]=CP$1,BANCO10[[#This Row],[STATUS DA ETAPA]],"")</f>
        <v/>
      </c>
      <c r="CQ132" s="42" t="str">
        <f>IF(BANCO10[[#This Row],[SOLUÇÃO]]=CQ$1,BANCO10[[#This Row],[STATUS DA ETAPA]],"")</f>
        <v/>
      </c>
      <c r="CR132" s="42" t="str">
        <f>IF(BANCO10[[#This Row],[SOLUÇÃO]]=CR$1,BANCO10[[#This Row],[STATUS DA ETAPA]],"")</f>
        <v/>
      </c>
      <c r="CS132" s="42" t="str">
        <f>IF(BANCO10[[#This Row],[SOLUÇÃO]]=CS$1,BANCO10[[#This Row],[STATUS DA ETAPA]],"")</f>
        <v/>
      </c>
      <c r="CT132" s="42" t="str">
        <f>IF(BANCO10[[#This Row],[SOLUÇÃO]]=CT$1,BANCO10[[#This Row],[STATUS DA ETAPA]],"")</f>
        <v/>
      </c>
      <c r="CU132" s="42" t="str">
        <f>IF(BANCO10[[#This Row],[SOLUÇÃO]]=CU$1,BANCO10[[#This Row],[STATUS DA ETAPA]],"")</f>
        <v/>
      </c>
      <c r="CV132" s="42" t="str">
        <f>IF(BANCO10[[#This Row],[SOLUÇÃO]]=CV$1,BANCO10[[#This Row],[STATUS DA ETAPA]],"")</f>
        <v/>
      </c>
      <c r="CW132" s="42" t="str">
        <f>IF(BANCO10[[#This Row],[SOLUÇÃO]]=CW$1,BANCO10[[#This Row],[STATUS DA ETAPA]],"")</f>
        <v/>
      </c>
      <c r="CX132" s="42" t="str">
        <f>IF(BANCO10[[#This Row],[SOLUÇÃO]]=CX$1,BANCO10[[#This Row],[STATUS DA ETAPA]],"")</f>
        <v/>
      </c>
      <c r="CY132" s="42" t="str">
        <f>IF(BANCO10[[#This Row],[SOLUÇÃO]]=CY$1,BANCO10[[#This Row],[STATUS DA ETAPA]],"")</f>
        <v/>
      </c>
      <c r="CZ132" s="42" t="str">
        <f>IF(BANCO10[[#This Row],[SOLUÇÃO]]=CZ$1,BANCO10[[#This Row],[STATUS DA ETAPA]],"")</f>
        <v/>
      </c>
      <c r="DA132" s="42" t="str">
        <f>IF(BANCO10[[#This Row],[SOLUÇÃO]]=DA$1,BANCO10[[#This Row],[STATUS DA ETAPA]],"")</f>
        <v/>
      </c>
      <c r="DB132" s="42" t="str">
        <f>IF(BANCO10[[#This Row],[SOLUÇÃO]]=DB$1,BANCO10[[#This Row],[STATUS DA ETAPA]],"")</f>
        <v/>
      </c>
      <c r="DC132" s="42" t="str">
        <f>IF(BANCO10[[#This Row],[SOLUÇÃO]]=DC$1,BANCO10[[#This Row],[STATUS DA ETAPA]],"")</f>
        <v/>
      </c>
      <c r="DD132" s="42" t="str">
        <f>IF(BANCO10[[#This Row],[SOLUÇÃO]]=DD$1,BANCO10[[#This Row],[STATUS DA ETAPA]],"")</f>
        <v/>
      </c>
      <c r="DE132" s="42" t="str">
        <f>IF(BANCO10[[#This Row],[SOLUÇÃO]]=DE$1,BANCO10[[#This Row],[STATUS DA ETAPA]],"")</f>
        <v/>
      </c>
      <c r="DF132" s="42" t="str">
        <f>IF(BANCO10[[#This Row],[SOLUÇÃO]]=DF$1,BANCO10[[#This Row],[STATUS DA ETAPA]],"")</f>
        <v/>
      </c>
      <c r="DG132" s="42" t="str">
        <f>IF(BANCO10[[#This Row],[SOLUÇÃO]]=DG$1,BANCO10[[#This Row],[STATUS DA ETAPA]],"")</f>
        <v/>
      </c>
      <c r="DH132" s="42" t="str">
        <f>IF(BANCO10[[#This Row],[SOLUÇÃO]]=DH$1,BANCO10[[#This Row],[STATUS DA ETAPA]],"")</f>
        <v/>
      </c>
      <c r="DI132" s="42" t="str">
        <f>IF(BANCO10[[#This Row],[SOLUÇÃO]]=DI$1,BANCO10[[#This Row],[STATUS DA ETAPA]],"")</f>
        <v/>
      </c>
      <c r="DJ132" s="42" t="str">
        <f>IF(BANCO10[[#This Row],[SOLUÇÃO]]=DJ$1,BANCO10[[#This Row],[STATUS DA ETAPA]],"")</f>
        <v/>
      </c>
      <c r="DK132" s="42" t="str">
        <f>IF(BANCO10[[#This Row],[SOLUÇÃO]]=DK$1,BANCO10[[#This Row],[STATUS DA ETAPA]],"")</f>
        <v/>
      </c>
      <c r="DL132" s="42" t="str">
        <f>IF(BANCO10[[#This Row],[SOLUÇÃO]]=DL$1,BANCO10[[#This Row],[STATUS DA ETAPA]],"")</f>
        <v/>
      </c>
      <c r="DM132" s="42" t="str">
        <f>IF(BANCO10[[#This Row],[SOLUÇÃO]]=DM$1,BANCO10[[#This Row],[STATUS DA ETAPA]],"")</f>
        <v/>
      </c>
      <c r="DN132" s="63" t="e">
        <f>VLOOKUP(CL134,'[1]SAP TEC'!AC:AD,2,0)</f>
        <v>#N/A</v>
      </c>
    </row>
    <row r="133" spans="1:118" s="65" customFormat="1" ht="12" x14ac:dyDescent="0.25">
      <c r="A133" s="38" t="s">
        <v>118</v>
      </c>
      <c r="B133" s="39" t="s">
        <v>131</v>
      </c>
      <c r="C133" s="40" t="str">
        <f>IFERROR(VLOOKUP(BANCO10[[#This Row],[EMPRESA]],[1]!DADOS[#Data],2,FALSE),"")</f>
        <v>60.882.552/0001-00</v>
      </c>
      <c r="D133" s="40" t="s">
        <v>505</v>
      </c>
      <c r="E133" s="42" t="str">
        <f>IFERROR(VLOOKUP(BANCO10[[#This Row],[EMPRESA]],[1]!DADOS[#Data],5,FALSE),"")</f>
        <v>DEMAIS</v>
      </c>
      <c r="F133" s="40" t="str">
        <f>IFERROR(IF(VLOOKUP(BANCO10[[#This Row],[EMPRESA]],[1]!DADOS[#Data],6,0)="","",(VLOOKUP(BANCO10[[#This Row],[EMPRESA]],[1]!DADOS[#Data],6,0))),"")</f>
        <v>N/A</v>
      </c>
      <c r="G133" s="40" t="str">
        <f>IFERROR(IF(VLOOKUP(BANCO10[[#This Row],[EMPRESA]],[1]!DADOS[#Data],4)="","",(VLOOKUP($D133,[1]!DADOS[#Data],4,0))),"")</f>
        <v/>
      </c>
      <c r="H133" s="43" t="s">
        <v>178</v>
      </c>
      <c r="I133" s="43" t="s">
        <v>145</v>
      </c>
      <c r="J133" s="44" t="s">
        <v>123</v>
      </c>
      <c r="K133" s="44" t="s">
        <v>508</v>
      </c>
      <c r="L133" s="44" t="s">
        <v>123</v>
      </c>
      <c r="M133" s="44" t="s">
        <v>137</v>
      </c>
      <c r="N133" s="44" t="s">
        <v>123</v>
      </c>
      <c r="O133" s="42" t="s">
        <v>180</v>
      </c>
      <c r="P133" s="42">
        <v>4</v>
      </c>
      <c r="Q133" s="39" t="s">
        <v>181</v>
      </c>
      <c r="R133" s="45" t="s">
        <v>123</v>
      </c>
      <c r="S133" s="45"/>
      <c r="T133" s="45" t="s">
        <v>123</v>
      </c>
      <c r="U133" s="45"/>
      <c r="V133" s="45" t="s">
        <v>123</v>
      </c>
      <c r="W133" s="45"/>
      <c r="X133" s="45" t="s">
        <v>123</v>
      </c>
      <c r="Y133" s="45"/>
      <c r="Z133" s="46" t="s">
        <v>126</v>
      </c>
      <c r="AA133" s="47"/>
      <c r="AB133" s="46" t="s">
        <v>126</v>
      </c>
      <c r="AC133" s="48"/>
      <c r="AD133" s="46" t="s">
        <v>126</v>
      </c>
      <c r="AE133" s="48"/>
      <c r="AF133" s="45"/>
      <c r="AG133" s="45"/>
      <c r="AH133" s="45" t="s">
        <v>123</v>
      </c>
      <c r="AI133" s="45"/>
      <c r="AJ133" s="45"/>
      <c r="AK133" s="45"/>
      <c r="AL133" s="45"/>
      <c r="AM133" s="45"/>
      <c r="AN133" s="45"/>
      <c r="AO133" s="45"/>
      <c r="AP133" s="45"/>
      <c r="AQ133" s="45"/>
      <c r="AR133" s="45"/>
      <c r="AS133" s="45"/>
      <c r="AT133" s="49">
        <v>45636</v>
      </c>
      <c r="AU133" s="49">
        <v>45636</v>
      </c>
      <c r="AV133" s="66" t="s">
        <v>123</v>
      </c>
      <c r="AW133" s="66" t="s">
        <v>123</v>
      </c>
      <c r="AX133" s="51" t="s">
        <v>182</v>
      </c>
      <c r="AY133" s="52" t="s">
        <v>126</v>
      </c>
      <c r="AZ133" s="53">
        <v>0</v>
      </c>
      <c r="BA133" s="52" t="s">
        <v>123</v>
      </c>
      <c r="BB133" s="81" t="s">
        <v>123</v>
      </c>
      <c r="BC133" s="52" t="s">
        <v>123</v>
      </c>
      <c r="BD133" s="52" t="s">
        <v>123</v>
      </c>
      <c r="BE133" s="55" t="s">
        <v>123</v>
      </c>
      <c r="BF133" s="55" t="s">
        <v>123</v>
      </c>
      <c r="BG133" s="55" t="s">
        <v>123</v>
      </c>
      <c r="BH133" s="55" t="s">
        <v>27</v>
      </c>
      <c r="BI133" s="68" t="s">
        <v>126</v>
      </c>
      <c r="BJ133" s="48"/>
      <c r="BK133" s="74" t="s">
        <v>126</v>
      </c>
      <c r="BL133" s="59"/>
      <c r="BM133" s="74" t="s">
        <v>126</v>
      </c>
      <c r="BN133" s="59"/>
      <c r="BO133" s="74" t="s">
        <v>126</v>
      </c>
      <c r="BP133" s="77"/>
      <c r="BQ133" s="78" t="s">
        <v>126</v>
      </c>
      <c r="BR133" s="79"/>
      <c r="BS133" s="69"/>
      <c r="BT133" s="38"/>
      <c r="BU133" s="61"/>
      <c r="BV133" s="61"/>
      <c r="BW133" s="61"/>
      <c r="BX133" s="61"/>
      <c r="BY133" s="61"/>
      <c r="BZ133" s="61"/>
      <c r="CA133" s="61"/>
      <c r="CB133" s="61"/>
      <c r="CC133" s="61"/>
      <c r="CD133" s="61"/>
      <c r="CE133" s="61"/>
      <c r="CF133" s="61"/>
      <c r="CG133" s="61"/>
      <c r="CH133" s="63">
        <f>YEAR(BANCO10[[#This Row],[DATA INÍCIO]])</f>
        <v>2024</v>
      </c>
      <c r="CI133" s="63">
        <f>MONTH(BANCO10[[#This Row],[DATA INÍCIO]])</f>
        <v>12</v>
      </c>
      <c r="CJ133" s="71" t="str">
        <f t="shared" si="2"/>
        <v>CADEIRAS GENNARO FERRANTE LTDA60.882.552/0001-00</v>
      </c>
      <c r="CK133" s="63"/>
      <c r="CL133" s="63"/>
      <c r="CM133" s="42" t="str">
        <f>IF(BANCO10[[#This Row],[SOLUÇÃO]]=CM$1,BANCO10[[#This Row],[STATUS DA ETAPA]],"")</f>
        <v/>
      </c>
      <c r="CN133" s="42" t="str">
        <f>IF(BANCO10[[#This Row],[SOLUÇÃO]]=CN$1,BANCO10[[#This Row],[STATUS DA ETAPA]],"")</f>
        <v/>
      </c>
      <c r="CO133" s="42" t="str">
        <f>IF(BANCO10[[#This Row],[SOLUÇÃO]]=CO$1,BANCO10[[#This Row],[STATUS DA ETAPA]],"")</f>
        <v/>
      </c>
      <c r="CP133" s="42" t="str">
        <f>IF(BANCO10[[#This Row],[SOLUÇÃO]]=CP$1,BANCO10[[#This Row],[STATUS DA ETAPA]],"")</f>
        <v/>
      </c>
      <c r="CQ133" s="42" t="str">
        <f>IF(BANCO10[[#This Row],[SOLUÇÃO]]=CQ$1,BANCO10[[#This Row],[STATUS DA ETAPA]],"")</f>
        <v/>
      </c>
      <c r="CR133" s="42" t="str">
        <f>IF(BANCO10[[#This Row],[SOLUÇÃO]]=CR$1,BANCO10[[#This Row],[STATUS DA ETAPA]],"")</f>
        <v/>
      </c>
      <c r="CS133" s="42" t="str">
        <f>IF(BANCO10[[#This Row],[SOLUÇÃO]]=CS$1,BANCO10[[#This Row],[STATUS DA ETAPA]],"")</f>
        <v/>
      </c>
      <c r="CT133" s="42" t="str">
        <f>IF(BANCO10[[#This Row],[SOLUÇÃO]]=CT$1,BANCO10[[#This Row],[STATUS DA ETAPA]],"")</f>
        <v/>
      </c>
      <c r="CU133" s="42" t="str">
        <f>IF(BANCO10[[#This Row],[SOLUÇÃO]]=CU$1,BANCO10[[#This Row],[STATUS DA ETAPA]],"")</f>
        <v/>
      </c>
      <c r="CV133" s="42" t="str">
        <f>IF(BANCO10[[#This Row],[SOLUÇÃO]]=CV$1,BANCO10[[#This Row],[STATUS DA ETAPA]],"")</f>
        <v/>
      </c>
      <c r="CW133" s="42" t="str">
        <f>IF(BANCO10[[#This Row],[SOLUÇÃO]]=CW$1,BANCO10[[#This Row],[STATUS DA ETAPA]],"")</f>
        <v/>
      </c>
      <c r="CX133" s="42" t="str">
        <f>IF(BANCO10[[#This Row],[SOLUÇÃO]]=CX$1,BANCO10[[#This Row],[STATUS DA ETAPA]],"")</f>
        <v/>
      </c>
      <c r="CY133" s="42" t="str">
        <f>IF(BANCO10[[#This Row],[SOLUÇÃO]]=CY$1,BANCO10[[#This Row],[STATUS DA ETAPA]],"")</f>
        <v/>
      </c>
      <c r="CZ133" s="42" t="str">
        <f>IF(BANCO10[[#This Row],[SOLUÇÃO]]=CZ$1,BANCO10[[#This Row],[STATUS DA ETAPA]],"")</f>
        <v/>
      </c>
      <c r="DA133" s="42" t="str">
        <f>IF(BANCO10[[#This Row],[SOLUÇÃO]]=DA$1,BANCO10[[#This Row],[STATUS DA ETAPA]],"")</f>
        <v/>
      </c>
      <c r="DB133" s="42" t="str">
        <f>IF(BANCO10[[#This Row],[SOLUÇÃO]]=DB$1,BANCO10[[#This Row],[STATUS DA ETAPA]],"")</f>
        <v/>
      </c>
      <c r="DC133" s="42" t="str">
        <f>IF(BANCO10[[#This Row],[SOLUÇÃO]]=DC$1,BANCO10[[#This Row],[STATUS DA ETAPA]],"")</f>
        <v/>
      </c>
      <c r="DD133" s="42" t="str">
        <f>IF(BANCO10[[#This Row],[SOLUÇÃO]]=DD$1,BANCO10[[#This Row],[STATUS DA ETAPA]],"")</f>
        <v/>
      </c>
      <c r="DE133" s="42" t="str">
        <f>IF(BANCO10[[#This Row],[SOLUÇÃO]]=DE$1,BANCO10[[#This Row],[STATUS DA ETAPA]],"")</f>
        <v/>
      </c>
      <c r="DF133" s="42" t="str">
        <f>IF(BANCO10[[#This Row],[SOLUÇÃO]]=DF$1,BANCO10[[#This Row],[STATUS DA ETAPA]],"")</f>
        <v/>
      </c>
      <c r="DG133" s="42" t="str">
        <f>IF(BANCO10[[#This Row],[SOLUÇÃO]]=DG$1,BANCO10[[#This Row],[STATUS DA ETAPA]],"")</f>
        <v/>
      </c>
      <c r="DH133" s="42" t="str">
        <f>IF(BANCO10[[#This Row],[SOLUÇÃO]]=DH$1,BANCO10[[#This Row],[STATUS DA ETAPA]],"")</f>
        <v/>
      </c>
      <c r="DI133" s="42" t="str">
        <f>IF(BANCO10[[#This Row],[SOLUÇÃO]]=DI$1,BANCO10[[#This Row],[STATUS DA ETAPA]],"")</f>
        <v/>
      </c>
      <c r="DJ133" s="42" t="str">
        <f>IF(BANCO10[[#This Row],[SOLUÇÃO]]=DJ$1,BANCO10[[#This Row],[STATUS DA ETAPA]],"")</f>
        <v/>
      </c>
      <c r="DK133" s="42" t="str">
        <f>IF(BANCO10[[#This Row],[SOLUÇÃO]]=DK$1,BANCO10[[#This Row],[STATUS DA ETAPA]],"")</f>
        <v/>
      </c>
      <c r="DL133" s="42" t="str">
        <f>IF(BANCO10[[#This Row],[SOLUÇÃO]]=DL$1,BANCO10[[#This Row],[STATUS DA ETAPA]],"")</f>
        <v/>
      </c>
      <c r="DM133" s="42" t="str">
        <f>IF(BANCO10[[#This Row],[SOLUÇÃO]]=DM$1,BANCO10[[#This Row],[STATUS DA ETAPA]],"")</f>
        <v/>
      </c>
      <c r="DN133" s="63" t="e">
        <f>VLOOKUP(CL135,'[1]SAP TEC'!AC:AD,2,0)</f>
        <v>#N/A</v>
      </c>
    </row>
    <row r="134" spans="1:118" s="65" customFormat="1" ht="12" x14ac:dyDescent="0.25">
      <c r="A134" s="38" t="s">
        <v>118</v>
      </c>
      <c r="B134" s="39" t="s">
        <v>131</v>
      </c>
      <c r="C134" s="40" t="str">
        <f>IFERROR(VLOOKUP(BANCO10[[#This Row],[EMPRESA]],[1]!DADOS[#Data],2,FALSE),"")</f>
        <v>60.882.552/0001-00</v>
      </c>
      <c r="D134" s="42" t="s">
        <v>505</v>
      </c>
      <c r="E134" s="42" t="str">
        <f>IFERROR(VLOOKUP(BANCO10[[#This Row],[EMPRESA]],[1]!DADOS[#Data],5,FALSE),"")</f>
        <v>DEMAIS</v>
      </c>
      <c r="F134" s="40" t="str">
        <f>IFERROR(IF(VLOOKUP(BANCO10[[#This Row],[EMPRESA]],[1]!DADOS[#Data],6,0)="","",(VLOOKUP(BANCO10[[#This Row],[EMPRESA]],[1]!DADOS[#Data],6,0))),"")</f>
        <v>N/A</v>
      </c>
      <c r="G134" s="40" t="str">
        <f>IFERROR(IF(VLOOKUP(BANCO10[[#This Row],[EMPRESA]],[1]!DADOS[#Data],4)="","",(VLOOKUP($D134,[1]!DADOS[#Data],4,0))),"")</f>
        <v/>
      </c>
      <c r="H134" s="43" t="s">
        <v>7</v>
      </c>
      <c r="I134" s="43" t="s">
        <v>145</v>
      </c>
      <c r="J134" s="43" t="s">
        <v>123</v>
      </c>
      <c r="K134" s="44" t="s">
        <v>509</v>
      </c>
      <c r="L134" s="44" t="s">
        <v>510</v>
      </c>
      <c r="M134" s="44">
        <v>103</v>
      </c>
      <c r="N134" s="44" t="s">
        <v>123</v>
      </c>
      <c r="O134" s="42" t="s">
        <v>96</v>
      </c>
      <c r="P134" s="42">
        <v>116</v>
      </c>
      <c r="Q134" s="44" t="s">
        <v>216</v>
      </c>
      <c r="R134" s="45" t="s">
        <v>123</v>
      </c>
      <c r="S134" s="45"/>
      <c r="T134" s="45" t="s">
        <v>123</v>
      </c>
      <c r="U134" s="45"/>
      <c r="V134" s="45" t="s">
        <v>123</v>
      </c>
      <c r="W134" s="45"/>
      <c r="X134" s="45" t="s">
        <v>123</v>
      </c>
      <c r="Y134" s="45"/>
      <c r="Z134" s="46" t="s">
        <v>123</v>
      </c>
      <c r="AA134" s="47"/>
      <c r="AB134" s="46" t="s">
        <v>123</v>
      </c>
      <c r="AC134" s="48"/>
      <c r="AD134" s="46" t="s">
        <v>123</v>
      </c>
      <c r="AE134" s="48"/>
      <c r="AF134" s="45" t="s">
        <v>27</v>
      </c>
      <c r="AG134" s="45">
        <v>45491</v>
      </c>
      <c r="AH134" s="45" t="s">
        <v>27</v>
      </c>
      <c r="AI134" s="45">
        <v>45503</v>
      </c>
      <c r="AJ134" s="45" t="s">
        <v>27</v>
      </c>
      <c r="AK134" s="45">
        <v>45536</v>
      </c>
      <c r="AL134" s="45" t="s">
        <v>123</v>
      </c>
      <c r="AM134" s="45"/>
      <c r="AN134" s="45" t="s">
        <v>123</v>
      </c>
      <c r="AO134" s="45"/>
      <c r="AP134" s="45" t="s">
        <v>123</v>
      </c>
      <c r="AQ134" s="45"/>
      <c r="AR134" s="45" t="s">
        <v>123</v>
      </c>
      <c r="AS134" s="45"/>
      <c r="AT134" s="49">
        <v>45706</v>
      </c>
      <c r="AU134" s="50">
        <v>45818</v>
      </c>
      <c r="AV134" s="66" t="s">
        <v>27</v>
      </c>
      <c r="AW134" s="66" t="s">
        <v>27</v>
      </c>
      <c r="AX134" s="51" t="s">
        <v>49</v>
      </c>
      <c r="AY134" s="52" t="s">
        <v>126</v>
      </c>
      <c r="AZ134" s="53">
        <v>0</v>
      </c>
      <c r="BA134" s="52" t="s">
        <v>153</v>
      </c>
      <c r="BB134" s="81">
        <v>573563</v>
      </c>
      <c r="BC134" s="52" t="s">
        <v>123</v>
      </c>
      <c r="BD134" s="52" t="s">
        <v>123</v>
      </c>
      <c r="BE134" s="55" t="s">
        <v>27</v>
      </c>
      <c r="BF134" s="55" t="s">
        <v>27</v>
      </c>
      <c r="BG134" s="55" t="s">
        <v>27</v>
      </c>
      <c r="BH134" s="55" t="s">
        <v>27</v>
      </c>
      <c r="BI134" s="68" t="s">
        <v>27</v>
      </c>
      <c r="BJ134" s="48">
        <v>45835</v>
      </c>
      <c r="BK134" s="58" t="s">
        <v>123</v>
      </c>
      <c r="BL134" s="59"/>
      <c r="BM134" s="58" t="s">
        <v>123</v>
      </c>
      <c r="BN134" s="59"/>
      <c r="BO134" s="74" t="s">
        <v>27</v>
      </c>
      <c r="BP134" s="77">
        <v>45835</v>
      </c>
      <c r="BQ134" s="78" t="s">
        <v>126</v>
      </c>
      <c r="BR134" s="79"/>
      <c r="BS134" s="70" t="s">
        <v>486</v>
      </c>
      <c r="BT134" s="63">
        <v>0</v>
      </c>
      <c r="BU134" s="61"/>
      <c r="BV134" s="61"/>
      <c r="BW134" s="61"/>
      <c r="BX134" s="61"/>
      <c r="BY134" s="62"/>
      <c r="BZ134" s="61"/>
      <c r="CA134" s="61"/>
      <c r="CB134" s="61"/>
      <c r="CC134" s="61">
        <v>45390</v>
      </c>
      <c r="CD134" s="61"/>
      <c r="CE134" s="61" t="s">
        <v>129</v>
      </c>
      <c r="CF134" s="61"/>
      <c r="CG134" s="61" t="s">
        <v>430</v>
      </c>
      <c r="CH134" s="63">
        <f>YEAR(BANCO10[[#This Row],[DATA INÍCIO]])</f>
        <v>2025</v>
      </c>
      <c r="CI134" s="63">
        <f>MONTH(BANCO10[[#This Row],[DATA INÍCIO]])</f>
        <v>2</v>
      </c>
      <c r="CJ134" s="71" t="str">
        <f t="shared" si="2"/>
        <v>CADEIRAS GENNARO FERRANTE LTDA60.882.552/0001-00</v>
      </c>
      <c r="CK134" s="63"/>
      <c r="CL134" s="44" t="s">
        <v>136</v>
      </c>
      <c r="CM134" s="42" t="str">
        <f>IF(BANCO10[[#This Row],[SOLUÇÃO]]=CM$1,BANCO10[[#This Row],[STATUS DA ETAPA]],"")</f>
        <v/>
      </c>
      <c r="CN134" s="42" t="str">
        <f>IF(BANCO10[[#This Row],[SOLUÇÃO]]=CN$1,BANCO10[[#This Row],[STATUS DA ETAPA]],"")</f>
        <v/>
      </c>
      <c r="CO134" s="42" t="str">
        <f>IF(BANCO10[[#This Row],[SOLUÇÃO]]=CO$1,BANCO10[[#This Row],[STATUS DA ETAPA]],"")</f>
        <v/>
      </c>
      <c r="CP134" s="42" t="str">
        <f>IF(BANCO10[[#This Row],[SOLUÇÃO]]=CP$1,BANCO10[[#This Row],[STATUS DA ETAPA]],"")</f>
        <v/>
      </c>
      <c r="CQ134" s="42" t="str">
        <f>IF(BANCO10[[#This Row],[SOLUÇÃO]]=CQ$1,BANCO10[[#This Row],[STATUS DA ETAPA]],"")</f>
        <v/>
      </c>
      <c r="CR134" s="42" t="str">
        <f>IF(BANCO10[[#This Row],[SOLUÇÃO]]=CR$1,BANCO10[[#This Row],[STATUS DA ETAPA]],"")</f>
        <v/>
      </c>
      <c r="CS134" s="42" t="str">
        <f>IF(BANCO10[[#This Row],[SOLUÇÃO]]=CS$1,BANCO10[[#This Row],[STATUS DA ETAPA]],"")</f>
        <v>CONCLUÍDO</v>
      </c>
      <c r="CT134" s="42" t="str">
        <f>IF(BANCO10[[#This Row],[SOLUÇÃO]]=CT$1,BANCO10[[#This Row],[STATUS DA ETAPA]],"")</f>
        <v/>
      </c>
      <c r="CU134" s="42" t="str">
        <f>IF(BANCO10[[#This Row],[SOLUÇÃO]]=CU$1,BANCO10[[#This Row],[STATUS DA ETAPA]],"")</f>
        <v/>
      </c>
      <c r="CV134" s="42" t="str">
        <f>IF(BANCO10[[#This Row],[SOLUÇÃO]]=CV$1,BANCO10[[#This Row],[STATUS DA ETAPA]],"")</f>
        <v/>
      </c>
      <c r="CW134" s="42" t="str">
        <f>IF(BANCO10[[#This Row],[SOLUÇÃO]]=CW$1,BANCO10[[#This Row],[STATUS DA ETAPA]],"")</f>
        <v/>
      </c>
      <c r="CX134" s="42" t="str">
        <f>IF(BANCO10[[#This Row],[SOLUÇÃO]]=CX$1,BANCO10[[#This Row],[STATUS DA ETAPA]],"")</f>
        <v/>
      </c>
      <c r="CY134" s="42" t="str">
        <f>IF(BANCO10[[#This Row],[SOLUÇÃO]]=CY$1,BANCO10[[#This Row],[STATUS DA ETAPA]],"")</f>
        <v/>
      </c>
      <c r="CZ134" s="42" t="str">
        <f>IF(BANCO10[[#This Row],[SOLUÇÃO]]=CZ$1,BANCO10[[#This Row],[STATUS DA ETAPA]],"")</f>
        <v/>
      </c>
      <c r="DA134" s="42" t="str">
        <f>IF(BANCO10[[#This Row],[SOLUÇÃO]]=DA$1,BANCO10[[#This Row],[STATUS DA ETAPA]],"")</f>
        <v/>
      </c>
      <c r="DB134" s="42" t="str">
        <f>IF(BANCO10[[#This Row],[SOLUÇÃO]]=DB$1,BANCO10[[#This Row],[STATUS DA ETAPA]],"")</f>
        <v/>
      </c>
      <c r="DC134" s="42" t="str">
        <f>IF(BANCO10[[#This Row],[SOLUÇÃO]]=DC$1,BANCO10[[#This Row],[STATUS DA ETAPA]],"")</f>
        <v/>
      </c>
      <c r="DD134" s="42" t="str">
        <f>IF(BANCO10[[#This Row],[SOLUÇÃO]]=DD$1,BANCO10[[#This Row],[STATUS DA ETAPA]],"")</f>
        <v/>
      </c>
      <c r="DE134" s="42" t="str">
        <f>IF(BANCO10[[#This Row],[SOLUÇÃO]]=DE$1,BANCO10[[#This Row],[STATUS DA ETAPA]],"")</f>
        <v/>
      </c>
      <c r="DF134" s="42" t="str">
        <f>IF(BANCO10[[#This Row],[SOLUÇÃO]]=DF$1,BANCO10[[#This Row],[STATUS DA ETAPA]],"")</f>
        <v/>
      </c>
      <c r="DG134" s="42" t="str">
        <f>IF(BANCO10[[#This Row],[SOLUÇÃO]]=DG$1,BANCO10[[#This Row],[STATUS DA ETAPA]],"")</f>
        <v/>
      </c>
      <c r="DH134" s="42" t="str">
        <f>IF(BANCO10[[#This Row],[SOLUÇÃO]]=DH$1,BANCO10[[#This Row],[STATUS DA ETAPA]],"")</f>
        <v/>
      </c>
      <c r="DI134" s="42" t="str">
        <f>IF(BANCO10[[#This Row],[SOLUÇÃO]]=DI$1,BANCO10[[#This Row],[STATUS DA ETAPA]],"")</f>
        <v/>
      </c>
      <c r="DJ134" s="42" t="str">
        <f>IF(BANCO10[[#This Row],[SOLUÇÃO]]=DJ$1,BANCO10[[#This Row],[STATUS DA ETAPA]],"")</f>
        <v/>
      </c>
      <c r="DK134" s="42" t="str">
        <f>IF(BANCO10[[#This Row],[SOLUÇÃO]]=DK$1,BANCO10[[#This Row],[STATUS DA ETAPA]],"")</f>
        <v/>
      </c>
      <c r="DL134" s="42" t="str">
        <f>IF(BANCO10[[#This Row],[SOLUÇÃO]]=DL$1,BANCO10[[#This Row],[STATUS DA ETAPA]],"")</f>
        <v/>
      </c>
      <c r="DM134" s="42" t="str">
        <f>IF(BANCO10[[#This Row],[SOLUÇÃO]]=DM$1,BANCO10[[#This Row],[STATUS DA ETAPA]],"")</f>
        <v/>
      </c>
      <c r="DN134" s="63" t="e">
        <f>VLOOKUP(CL136,'[1]SAP TEC'!AC:AD,2,0)</f>
        <v>#N/A</v>
      </c>
    </row>
    <row r="135" spans="1:118" s="65" customFormat="1" ht="12" x14ac:dyDescent="0.25">
      <c r="A135" s="38" t="s">
        <v>118</v>
      </c>
      <c r="B135" s="39" t="s">
        <v>131</v>
      </c>
      <c r="C135" s="40" t="str">
        <f>IFERROR(VLOOKUP(BANCO10[[#This Row],[EMPRESA]],[1]!DADOS[#Data],2,FALSE),"")</f>
        <v>60.882.552/0001-00</v>
      </c>
      <c r="D135" s="40" t="s">
        <v>505</v>
      </c>
      <c r="E135" s="42" t="str">
        <f>IFERROR(VLOOKUP(BANCO10[[#This Row],[EMPRESA]],[1]!DADOS[#Data],5,FALSE),"")</f>
        <v>DEMAIS</v>
      </c>
      <c r="F135" s="40" t="str">
        <f>IFERROR(IF(VLOOKUP(BANCO10[[#This Row],[EMPRESA]],[1]!DADOS[#Data],6,0)="","",(VLOOKUP(BANCO10[[#This Row],[EMPRESA]],[1]!DADOS[#Data],6,0))),"")</f>
        <v>N/A</v>
      </c>
      <c r="G135" s="40" t="str">
        <f>IFERROR(IF(VLOOKUP(BANCO10[[#This Row],[EMPRESA]],[1]!DADOS[#Data],4)="","",(VLOOKUP($D135,[1]!DADOS[#Data],4,0))),"")</f>
        <v/>
      </c>
      <c r="H135" s="43" t="s">
        <v>178</v>
      </c>
      <c r="I135" s="43" t="s">
        <v>145</v>
      </c>
      <c r="J135" s="44" t="s">
        <v>123</v>
      </c>
      <c r="K135" s="39" t="s">
        <v>511</v>
      </c>
      <c r="L135" s="44" t="s">
        <v>123</v>
      </c>
      <c r="M135" s="44" t="s">
        <v>137</v>
      </c>
      <c r="N135" s="44" t="s">
        <v>123</v>
      </c>
      <c r="O135" s="42" t="s">
        <v>180</v>
      </c>
      <c r="P135" s="42">
        <v>4</v>
      </c>
      <c r="Q135" s="39" t="s">
        <v>181</v>
      </c>
      <c r="R135" s="45" t="s">
        <v>123</v>
      </c>
      <c r="S135" s="45"/>
      <c r="T135" s="45" t="s">
        <v>123</v>
      </c>
      <c r="U135" s="45"/>
      <c r="V135" s="45" t="s">
        <v>123</v>
      </c>
      <c r="W135" s="45"/>
      <c r="X135" s="45" t="s">
        <v>123</v>
      </c>
      <c r="Y135" s="45"/>
      <c r="Z135" s="46" t="s">
        <v>123</v>
      </c>
      <c r="AA135" s="47"/>
      <c r="AB135" s="46" t="s">
        <v>123</v>
      </c>
      <c r="AC135" s="48"/>
      <c r="AD135" s="46" t="s">
        <v>123</v>
      </c>
      <c r="AE135" s="48"/>
      <c r="AF135" s="45" t="s">
        <v>123</v>
      </c>
      <c r="AG135" s="45"/>
      <c r="AH135" s="45" t="s">
        <v>123</v>
      </c>
      <c r="AI135" s="45"/>
      <c r="AJ135" s="45" t="s">
        <v>123</v>
      </c>
      <c r="AK135" s="45"/>
      <c r="AL135" s="45" t="s">
        <v>123</v>
      </c>
      <c r="AM135" s="45"/>
      <c r="AN135" s="45" t="s">
        <v>123</v>
      </c>
      <c r="AO135" s="45"/>
      <c r="AP135" s="45" t="s">
        <v>123</v>
      </c>
      <c r="AQ135" s="45"/>
      <c r="AR135" s="45" t="s">
        <v>123</v>
      </c>
      <c r="AS135" s="45"/>
      <c r="AT135" s="49">
        <v>45807</v>
      </c>
      <c r="AU135" s="50">
        <v>45807</v>
      </c>
      <c r="AV135" s="66" t="s">
        <v>123</v>
      </c>
      <c r="AW135" s="66" t="s">
        <v>123</v>
      </c>
      <c r="AX135" s="51" t="s">
        <v>182</v>
      </c>
      <c r="AY135" s="52" t="s">
        <v>126</v>
      </c>
      <c r="AZ135" s="53">
        <v>0</v>
      </c>
      <c r="BA135" s="52" t="s">
        <v>123</v>
      </c>
      <c r="BB135" s="81" t="s">
        <v>123</v>
      </c>
      <c r="BC135" s="52" t="s">
        <v>123</v>
      </c>
      <c r="BD135" s="52" t="s">
        <v>123</v>
      </c>
      <c r="BE135" s="55" t="s">
        <v>123</v>
      </c>
      <c r="BF135" s="55" t="s">
        <v>123</v>
      </c>
      <c r="BG135" s="55" t="s">
        <v>123</v>
      </c>
      <c r="BH135" s="55" t="s">
        <v>27</v>
      </c>
      <c r="BI135" s="68" t="s">
        <v>126</v>
      </c>
      <c r="BJ135" s="48"/>
      <c r="BK135" s="74" t="s">
        <v>126</v>
      </c>
      <c r="BL135" s="59"/>
      <c r="BM135" s="74" t="s">
        <v>126</v>
      </c>
      <c r="BN135" s="59"/>
      <c r="BO135" s="74" t="s">
        <v>126</v>
      </c>
      <c r="BP135" s="77"/>
      <c r="BQ135" s="78" t="s">
        <v>126</v>
      </c>
      <c r="BR135" s="79"/>
      <c r="BS135" s="69"/>
      <c r="BT135" s="38"/>
      <c r="BU135" s="61"/>
      <c r="BV135" s="61"/>
      <c r="BW135" s="61"/>
      <c r="BX135" s="61"/>
      <c r="BY135" s="61"/>
      <c r="BZ135" s="61"/>
      <c r="CA135" s="61"/>
      <c r="CB135" s="61"/>
      <c r="CC135" s="61"/>
      <c r="CD135" s="61"/>
      <c r="CE135" s="61"/>
      <c r="CF135" s="61"/>
      <c r="CG135" s="61"/>
      <c r="CH135" s="63">
        <f>YEAR(BANCO10[[#This Row],[DATA INÍCIO]])</f>
        <v>2025</v>
      </c>
      <c r="CI135" s="63">
        <f>MONTH(BANCO10[[#This Row],[DATA INÍCIO]])</f>
        <v>5</v>
      </c>
      <c r="CJ135" s="71" t="str">
        <f t="shared" si="2"/>
        <v>CADEIRAS GENNARO FERRANTE LTDA60.882.552/0001-00</v>
      </c>
      <c r="CK135" s="63"/>
      <c r="CL135" s="63"/>
      <c r="CM135" s="42" t="str">
        <f>IF(BANCO10[[#This Row],[SOLUÇÃO]]=CM$1,BANCO10[[#This Row],[STATUS DA ETAPA]],"")</f>
        <v/>
      </c>
      <c r="CN135" s="42" t="str">
        <f>IF(BANCO10[[#This Row],[SOLUÇÃO]]=CN$1,BANCO10[[#This Row],[STATUS DA ETAPA]],"")</f>
        <v/>
      </c>
      <c r="CO135" s="42" t="str">
        <f>IF(BANCO10[[#This Row],[SOLUÇÃO]]=CO$1,BANCO10[[#This Row],[STATUS DA ETAPA]],"")</f>
        <v/>
      </c>
      <c r="CP135" s="42" t="str">
        <f>IF(BANCO10[[#This Row],[SOLUÇÃO]]=CP$1,BANCO10[[#This Row],[STATUS DA ETAPA]],"")</f>
        <v/>
      </c>
      <c r="CQ135" s="42" t="str">
        <f>IF(BANCO10[[#This Row],[SOLUÇÃO]]=CQ$1,BANCO10[[#This Row],[STATUS DA ETAPA]],"")</f>
        <v/>
      </c>
      <c r="CR135" s="42" t="str">
        <f>IF(BANCO10[[#This Row],[SOLUÇÃO]]=CR$1,BANCO10[[#This Row],[STATUS DA ETAPA]],"")</f>
        <v/>
      </c>
      <c r="CS135" s="42" t="str">
        <f>IF(BANCO10[[#This Row],[SOLUÇÃO]]=CS$1,BANCO10[[#This Row],[STATUS DA ETAPA]],"")</f>
        <v/>
      </c>
      <c r="CT135" s="42" t="str">
        <f>IF(BANCO10[[#This Row],[SOLUÇÃO]]=CT$1,BANCO10[[#This Row],[STATUS DA ETAPA]],"")</f>
        <v/>
      </c>
      <c r="CU135" s="42" t="str">
        <f>IF(BANCO10[[#This Row],[SOLUÇÃO]]=CU$1,BANCO10[[#This Row],[STATUS DA ETAPA]],"")</f>
        <v/>
      </c>
      <c r="CV135" s="42" t="str">
        <f>IF(BANCO10[[#This Row],[SOLUÇÃO]]=CV$1,BANCO10[[#This Row],[STATUS DA ETAPA]],"")</f>
        <v/>
      </c>
      <c r="CW135" s="42" t="str">
        <f>IF(BANCO10[[#This Row],[SOLUÇÃO]]=CW$1,BANCO10[[#This Row],[STATUS DA ETAPA]],"")</f>
        <v/>
      </c>
      <c r="CX135" s="42" t="str">
        <f>IF(BANCO10[[#This Row],[SOLUÇÃO]]=CX$1,BANCO10[[#This Row],[STATUS DA ETAPA]],"")</f>
        <v/>
      </c>
      <c r="CY135" s="42" t="str">
        <f>IF(BANCO10[[#This Row],[SOLUÇÃO]]=CY$1,BANCO10[[#This Row],[STATUS DA ETAPA]],"")</f>
        <v/>
      </c>
      <c r="CZ135" s="42" t="str">
        <f>IF(BANCO10[[#This Row],[SOLUÇÃO]]=CZ$1,BANCO10[[#This Row],[STATUS DA ETAPA]],"")</f>
        <v/>
      </c>
      <c r="DA135" s="42" t="str">
        <f>IF(BANCO10[[#This Row],[SOLUÇÃO]]=DA$1,BANCO10[[#This Row],[STATUS DA ETAPA]],"")</f>
        <v/>
      </c>
      <c r="DB135" s="42" t="str">
        <f>IF(BANCO10[[#This Row],[SOLUÇÃO]]=DB$1,BANCO10[[#This Row],[STATUS DA ETAPA]],"")</f>
        <v/>
      </c>
      <c r="DC135" s="42" t="str">
        <f>IF(BANCO10[[#This Row],[SOLUÇÃO]]=DC$1,BANCO10[[#This Row],[STATUS DA ETAPA]],"")</f>
        <v/>
      </c>
      <c r="DD135" s="42" t="str">
        <f>IF(BANCO10[[#This Row],[SOLUÇÃO]]=DD$1,BANCO10[[#This Row],[STATUS DA ETAPA]],"")</f>
        <v/>
      </c>
      <c r="DE135" s="42" t="str">
        <f>IF(BANCO10[[#This Row],[SOLUÇÃO]]=DE$1,BANCO10[[#This Row],[STATUS DA ETAPA]],"")</f>
        <v/>
      </c>
      <c r="DF135" s="42" t="str">
        <f>IF(BANCO10[[#This Row],[SOLUÇÃO]]=DF$1,BANCO10[[#This Row],[STATUS DA ETAPA]],"")</f>
        <v/>
      </c>
      <c r="DG135" s="42" t="str">
        <f>IF(BANCO10[[#This Row],[SOLUÇÃO]]=DG$1,BANCO10[[#This Row],[STATUS DA ETAPA]],"")</f>
        <v/>
      </c>
      <c r="DH135" s="42" t="str">
        <f>IF(BANCO10[[#This Row],[SOLUÇÃO]]=DH$1,BANCO10[[#This Row],[STATUS DA ETAPA]],"")</f>
        <v/>
      </c>
      <c r="DI135" s="42" t="str">
        <f>IF(BANCO10[[#This Row],[SOLUÇÃO]]=DI$1,BANCO10[[#This Row],[STATUS DA ETAPA]],"")</f>
        <v/>
      </c>
      <c r="DJ135" s="42" t="str">
        <f>IF(BANCO10[[#This Row],[SOLUÇÃO]]=DJ$1,BANCO10[[#This Row],[STATUS DA ETAPA]],"")</f>
        <v/>
      </c>
      <c r="DK135" s="42" t="str">
        <f>IF(BANCO10[[#This Row],[SOLUÇÃO]]=DK$1,BANCO10[[#This Row],[STATUS DA ETAPA]],"")</f>
        <v/>
      </c>
      <c r="DL135" s="42" t="str">
        <f>IF(BANCO10[[#This Row],[SOLUÇÃO]]=DL$1,BANCO10[[#This Row],[STATUS DA ETAPA]],"")</f>
        <v/>
      </c>
      <c r="DM135" s="42" t="str">
        <f>IF(BANCO10[[#This Row],[SOLUÇÃO]]=DM$1,BANCO10[[#This Row],[STATUS DA ETAPA]],"")</f>
        <v/>
      </c>
      <c r="DN135" s="63" t="e">
        <f>VLOOKUP(CL137,'[1]SAP TEC'!AC:AD,2,0)</f>
        <v>#N/A</v>
      </c>
    </row>
    <row r="136" spans="1:118" s="65" customFormat="1" ht="12" x14ac:dyDescent="0.25">
      <c r="A136" s="38" t="s">
        <v>118</v>
      </c>
      <c r="B136" s="39" t="s">
        <v>131</v>
      </c>
      <c r="C136" s="40" t="str">
        <f>IFERROR(VLOOKUP(BANCO10[[#This Row],[EMPRESA]],[1]!DADOS[#Data],2,FALSE),"")</f>
        <v>34.076.548/0001-37</v>
      </c>
      <c r="D136" s="42" t="s">
        <v>512</v>
      </c>
      <c r="E136" s="42" t="str">
        <f>IFERROR(VLOOKUP(BANCO10[[#This Row],[EMPRESA]],[1]!DADOS[#Data],5,FALSE),"")</f>
        <v>EPP</v>
      </c>
      <c r="F136" s="40" t="str">
        <f>IFERROR(IF(VLOOKUP(BANCO10[[#This Row],[EMPRESA]],[1]!DADOS[#Data],6,0)="","",(VLOOKUP(BANCO10[[#This Row],[EMPRESA]],[1]!DADOS[#Data],6,0))),"")</f>
        <v>CAPITAL NORTE</v>
      </c>
      <c r="G136" s="40"/>
      <c r="H136" s="43" t="s">
        <v>121</v>
      </c>
      <c r="I136" s="43" t="s">
        <v>145</v>
      </c>
      <c r="J136" s="43" t="s">
        <v>146</v>
      </c>
      <c r="K136" s="44" t="s">
        <v>513</v>
      </c>
      <c r="L136" s="44" t="s">
        <v>123</v>
      </c>
      <c r="M136" s="44">
        <v>103</v>
      </c>
      <c r="N136" s="42" t="s">
        <v>482</v>
      </c>
      <c r="O136" s="42" t="s">
        <v>90</v>
      </c>
      <c r="P136" s="42">
        <v>4</v>
      </c>
      <c r="Q136" s="42" t="s">
        <v>205</v>
      </c>
      <c r="R136" s="45" t="s">
        <v>123</v>
      </c>
      <c r="S136" s="45"/>
      <c r="T136" s="45" t="s">
        <v>123</v>
      </c>
      <c r="U136" s="45"/>
      <c r="V136" s="45" t="s">
        <v>123</v>
      </c>
      <c r="W136" s="45"/>
      <c r="X136" s="45" t="s">
        <v>123</v>
      </c>
      <c r="Y136" s="45"/>
      <c r="Z136" s="46" t="s">
        <v>123</v>
      </c>
      <c r="AA136" s="47"/>
      <c r="AB136" s="46" t="s">
        <v>123</v>
      </c>
      <c r="AC136" s="48"/>
      <c r="AD136" s="46" t="s">
        <v>123</v>
      </c>
      <c r="AE136" s="48"/>
      <c r="AF136" s="45" t="s">
        <v>123</v>
      </c>
      <c r="AG136" s="45"/>
      <c r="AH136" s="45" t="s">
        <v>123</v>
      </c>
      <c r="AI136" s="45"/>
      <c r="AJ136" s="45" t="s">
        <v>123</v>
      </c>
      <c r="AK136" s="45"/>
      <c r="AL136" s="45" t="s">
        <v>123</v>
      </c>
      <c r="AM136" s="45"/>
      <c r="AN136" s="45" t="s">
        <v>123</v>
      </c>
      <c r="AO136" s="45"/>
      <c r="AP136" s="45" t="s">
        <v>123</v>
      </c>
      <c r="AQ136" s="45"/>
      <c r="AR136" s="45" t="s">
        <v>123</v>
      </c>
      <c r="AS136" s="45"/>
      <c r="AT136" s="49">
        <v>45553</v>
      </c>
      <c r="AU136" s="50">
        <v>45553</v>
      </c>
      <c r="AV136" s="66" t="s">
        <v>123</v>
      </c>
      <c r="AW136" s="66" t="s">
        <v>123</v>
      </c>
      <c r="AX136" s="51" t="s">
        <v>49</v>
      </c>
      <c r="AY136" s="52" t="s">
        <v>123</v>
      </c>
      <c r="AZ136" s="53">
        <v>0</v>
      </c>
      <c r="BA136" s="52" t="s">
        <v>123</v>
      </c>
      <c r="BB136" s="81" t="s">
        <v>123</v>
      </c>
      <c r="BC136" s="52" t="s">
        <v>123</v>
      </c>
      <c r="BD136" s="52" t="s">
        <v>123</v>
      </c>
      <c r="BE136" s="55" t="s">
        <v>123</v>
      </c>
      <c r="BF136" s="55" t="s">
        <v>123</v>
      </c>
      <c r="BG136" s="55" t="s">
        <v>123</v>
      </c>
      <c r="BH136" s="55" t="s">
        <v>123</v>
      </c>
      <c r="BI136" s="118" t="s">
        <v>123</v>
      </c>
      <c r="BJ136" s="119"/>
      <c r="BK136" s="103"/>
      <c r="BL136" s="38"/>
      <c r="BM136" s="103"/>
      <c r="BN136" s="38"/>
      <c r="BO136" s="103" t="s">
        <v>123</v>
      </c>
      <c r="BP136" s="38"/>
      <c r="BQ136" s="103" t="s">
        <v>123</v>
      </c>
      <c r="BR136" s="38"/>
      <c r="BS136" s="70" t="s">
        <v>514</v>
      </c>
      <c r="BT136" s="38"/>
      <c r="BU136" s="61"/>
      <c r="BV136" s="61"/>
      <c r="BW136" s="84"/>
      <c r="BX136" s="84"/>
      <c r="BY136" s="85"/>
      <c r="BZ136" s="84"/>
      <c r="CA136" s="86"/>
      <c r="CB136" s="87"/>
      <c r="CC136" s="88"/>
      <c r="CD136" s="87"/>
      <c r="CE136" s="87"/>
      <c r="CF136" s="87"/>
      <c r="CG136" s="87"/>
      <c r="CH136" s="42">
        <f>YEAR(BANCO10[[#This Row],[DATA INÍCIO]])</f>
        <v>2024</v>
      </c>
      <c r="CI136" s="42">
        <f>MONTH(BANCO10[[#This Row],[DATA INÍCIO]])</f>
        <v>9</v>
      </c>
      <c r="CJ136" s="42" t="str">
        <f t="shared" si="2"/>
        <v>CAMPOS &amp; BEZUTTE IMPORTACAO E EXPORTACAO LTDA34.076.548/0001-37</v>
      </c>
      <c r="CK136" s="42"/>
      <c r="CL136" s="42"/>
      <c r="CM136" s="42" t="str">
        <f>IF(BANCO10[[#This Row],[SOLUÇÃO]]=CM$1,BANCO10[[#This Row],[STATUS DA ETAPA]],"")</f>
        <v>CONCLUÍDO</v>
      </c>
      <c r="CN136" s="42" t="str">
        <f>IF(BANCO10[[#This Row],[SOLUÇÃO]]=CN$1,BANCO10[[#This Row],[STATUS DA ETAPA]],"")</f>
        <v/>
      </c>
      <c r="CO136" s="42" t="str">
        <f>IF(BANCO10[[#This Row],[SOLUÇÃO]]=CO$1,BANCO10[[#This Row],[STATUS DA ETAPA]],"")</f>
        <v/>
      </c>
      <c r="CP136" s="42" t="str">
        <f>IF(BANCO10[[#This Row],[SOLUÇÃO]]=CP$1,BANCO10[[#This Row],[STATUS DA ETAPA]],"")</f>
        <v/>
      </c>
      <c r="CQ136" s="42" t="str">
        <f>IF(BANCO10[[#This Row],[SOLUÇÃO]]=CQ$1,BANCO10[[#This Row],[STATUS DA ETAPA]],"")</f>
        <v/>
      </c>
      <c r="CR136" s="42" t="str">
        <f>IF(BANCO10[[#This Row],[SOLUÇÃO]]=CR$1,BANCO10[[#This Row],[STATUS DA ETAPA]],"")</f>
        <v/>
      </c>
      <c r="CS136" s="42" t="str">
        <f>IF(BANCO10[[#This Row],[SOLUÇÃO]]=CS$1,BANCO10[[#This Row],[STATUS DA ETAPA]],"")</f>
        <v/>
      </c>
      <c r="CT136" s="42" t="str">
        <f>IF(BANCO10[[#This Row],[SOLUÇÃO]]=CT$1,BANCO10[[#This Row],[STATUS DA ETAPA]],"")</f>
        <v/>
      </c>
      <c r="CU136" s="42" t="str">
        <f>IF(BANCO10[[#This Row],[SOLUÇÃO]]=CU$1,BANCO10[[#This Row],[STATUS DA ETAPA]],"")</f>
        <v/>
      </c>
      <c r="CV136" s="42" t="str">
        <f>IF(BANCO10[[#This Row],[SOLUÇÃO]]=CV$1,BANCO10[[#This Row],[STATUS DA ETAPA]],"")</f>
        <v/>
      </c>
      <c r="CW136" s="42" t="str">
        <f>IF(BANCO10[[#This Row],[SOLUÇÃO]]=CW$1,BANCO10[[#This Row],[STATUS DA ETAPA]],"")</f>
        <v/>
      </c>
      <c r="CX136" s="42" t="str">
        <f>IF(BANCO10[[#This Row],[SOLUÇÃO]]=CX$1,BANCO10[[#This Row],[STATUS DA ETAPA]],"")</f>
        <v/>
      </c>
      <c r="CY136" s="42" t="str">
        <f>IF(BANCO10[[#This Row],[SOLUÇÃO]]=CY$1,BANCO10[[#This Row],[STATUS DA ETAPA]],"")</f>
        <v/>
      </c>
      <c r="CZ136" s="42" t="str">
        <f>IF(BANCO10[[#This Row],[SOLUÇÃO]]=CZ$1,BANCO10[[#This Row],[STATUS DA ETAPA]],"")</f>
        <v/>
      </c>
      <c r="DA136" s="42" t="str">
        <f>IF(BANCO10[[#This Row],[SOLUÇÃO]]=DA$1,BANCO10[[#This Row],[STATUS DA ETAPA]],"")</f>
        <v/>
      </c>
      <c r="DB136" s="42" t="str">
        <f>IF(BANCO10[[#This Row],[SOLUÇÃO]]=DB$1,BANCO10[[#This Row],[STATUS DA ETAPA]],"")</f>
        <v/>
      </c>
      <c r="DC136" s="63" t="str">
        <f>IF(BANCO10[[#This Row],[SOLUÇÃO]]=DC$1,BANCO10[[#This Row],[STATUS DA ETAPA]],"")</f>
        <v/>
      </c>
      <c r="DD136" s="65" t="str">
        <f>IF(BANCO10[[#This Row],[SOLUÇÃO]]=DD$1,BANCO10[[#This Row],[STATUS DA ETAPA]],"")</f>
        <v/>
      </c>
      <c r="DE136" s="65" t="str">
        <f>IF(BANCO10[[#This Row],[SOLUÇÃO]]=DE$1,BANCO10[[#This Row],[STATUS DA ETAPA]],"")</f>
        <v/>
      </c>
      <c r="DF136" s="65" t="str">
        <f>IF(BANCO10[[#This Row],[SOLUÇÃO]]=DF$1,BANCO10[[#This Row],[STATUS DA ETAPA]],"")</f>
        <v/>
      </c>
      <c r="DG136" s="65" t="str">
        <f>IF(BANCO10[[#This Row],[SOLUÇÃO]]=DG$1,BANCO10[[#This Row],[STATUS DA ETAPA]],"")</f>
        <v/>
      </c>
      <c r="DH136" s="65" t="str">
        <f>IF(BANCO10[[#This Row],[SOLUÇÃO]]=DH$1,BANCO10[[#This Row],[STATUS DA ETAPA]],"")</f>
        <v/>
      </c>
      <c r="DI136" s="65" t="str">
        <f>IF(BANCO10[[#This Row],[SOLUÇÃO]]=DI$1,BANCO10[[#This Row],[STATUS DA ETAPA]],"")</f>
        <v/>
      </c>
      <c r="DJ136" s="65" t="str">
        <f>IF(BANCO10[[#This Row],[SOLUÇÃO]]=DJ$1,BANCO10[[#This Row],[STATUS DA ETAPA]],"")</f>
        <v/>
      </c>
      <c r="DK136" s="65" t="str">
        <f>IF(BANCO10[[#This Row],[SOLUÇÃO]]=DK$1,BANCO10[[#This Row],[STATUS DA ETAPA]],"")</f>
        <v/>
      </c>
      <c r="DL136" s="65" t="str">
        <f>IF(BANCO10[[#This Row],[SOLUÇÃO]]=DL$1,BANCO10[[#This Row],[STATUS DA ETAPA]],"")</f>
        <v/>
      </c>
      <c r="DM136" s="65" t="str">
        <f>IF(BANCO10[[#This Row],[SOLUÇÃO]]=DM$1,BANCO10[[#This Row],[STATUS DA ETAPA]],"")</f>
        <v/>
      </c>
      <c r="DN136" s="63" t="e">
        <f>VLOOKUP(CL138,'[1]SAP TEC'!AC:AD,2,0)</f>
        <v>#N/A</v>
      </c>
    </row>
    <row r="137" spans="1:118" s="65" customFormat="1" ht="12" x14ac:dyDescent="0.25">
      <c r="A137" s="38" t="s">
        <v>118</v>
      </c>
      <c r="B137" s="39" t="s">
        <v>131</v>
      </c>
      <c r="C137" s="40" t="str">
        <f>IFERROR(VLOOKUP(BANCO10[[#This Row],[EMPRESA]],[1]!DADOS[#Data],2,FALSE),"")</f>
        <v>34.076.548/0001-37</v>
      </c>
      <c r="D137" s="42" t="s">
        <v>512</v>
      </c>
      <c r="E137" s="42" t="str">
        <f>IFERROR(VLOOKUP(BANCO10[[#This Row],[EMPRESA]],[1]!DADOS[#Data],5,FALSE),"")</f>
        <v>EPP</v>
      </c>
      <c r="F137" s="40" t="str">
        <f>IFERROR(IF(VLOOKUP(BANCO10[[#This Row],[EMPRESA]],[1]!DADOS[#Data],6,0)="","",(VLOOKUP(BANCO10[[#This Row],[EMPRESA]],[1]!DADOS[#Data],6,0))),"")</f>
        <v>CAPITAL NORTE</v>
      </c>
      <c r="G137" s="40" t="str">
        <f>IFERROR(IF(VLOOKUP(BANCO10[[#This Row],[EMPRESA]],[1]!DADOS[#Data],4)="","",(VLOOKUP($D137,[1]!DADOS[#Data],4,0))),"")</f>
        <v/>
      </c>
      <c r="H137" s="43" t="s">
        <v>7</v>
      </c>
      <c r="I137" s="43" t="s">
        <v>145</v>
      </c>
      <c r="J137" s="44" t="s">
        <v>123</v>
      </c>
      <c r="K137" s="44" t="s">
        <v>515</v>
      </c>
      <c r="L137" s="44" t="s">
        <v>516</v>
      </c>
      <c r="M137" s="44">
        <v>103</v>
      </c>
      <c r="N137" s="42" t="s">
        <v>482</v>
      </c>
      <c r="O137" s="42" t="s">
        <v>96</v>
      </c>
      <c r="P137" s="42">
        <v>106</v>
      </c>
      <c r="Q137" s="42" t="s">
        <v>168</v>
      </c>
      <c r="R137" s="45" t="s">
        <v>123</v>
      </c>
      <c r="S137" s="45"/>
      <c r="T137" s="45" t="s">
        <v>123</v>
      </c>
      <c r="U137" s="45"/>
      <c r="V137" s="45" t="s">
        <v>123</v>
      </c>
      <c r="W137" s="45"/>
      <c r="X137" s="45" t="s">
        <v>123</v>
      </c>
      <c r="Y137" s="45"/>
      <c r="Z137" s="46" t="s">
        <v>123</v>
      </c>
      <c r="AA137" s="47"/>
      <c r="AB137" s="46" t="s">
        <v>123</v>
      </c>
      <c r="AC137" s="48"/>
      <c r="AD137" s="46" t="s">
        <v>123</v>
      </c>
      <c r="AE137" s="48"/>
      <c r="AF137" s="45" t="s">
        <v>27</v>
      </c>
      <c r="AG137" s="45">
        <v>45531</v>
      </c>
      <c r="AH137" s="45" t="s">
        <v>27</v>
      </c>
      <c r="AI137" s="45">
        <v>45536</v>
      </c>
      <c r="AJ137" s="45" t="s">
        <v>27</v>
      </c>
      <c r="AK137" s="45">
        <v>45607</v>
      </c>
      <c r="AL137" s="45" t="s">
        <v>123</v>
      </c>
      <c r="AM137" s="45"/>
      <c r="AN137" s="45" t="s">
        <v>123</v>
      </c>
      <c r="AO137" s="45"/>
      <c r="AP137" s="45" t="s">
        <v>123</v>
      </c>
      <c r="AQ137" s="45"/>
      <c r="AR137" s="45" t="s">
        <v>123</v>
      </c>
      <c r="AS137" s="45"/>
      <c r="AT137" s="49">
        <v>45678</v>
      </c>
      <c r="AU137" s="50">
        <v>45776</v>
      </c>
      <c r="AV137" s="66" t="s">
        <v>27</v>
      </c>
      <c r="AW137" s="66" t="s">
        <v>27</v>
      </c>
      <c r="AX137" s="51" t="s">
        <v>49</v>
      </c>
      <c r="AY137" s="52" t="s">
        <v>126</v>
      </c>
      <c r="AZ137" s="53">
        <v>0</v>
      </c>
      <c r="BA137" s="52" t="s">
        <v>153</v>
      </c>
      <c r="BB137" s="81">
        <v>574661</v>
      </c>
      <c r="BC137" s="52" t="s">
        <v>123</v>
      </c>
      <c r="BD137" s="52" t="s">
        <v>123</v>
      </c>
      <c r="BE137" s="55" t="s">
        <v>27</v>
      </c>
      <c r="BF137" s="55" t="s">
        <v>27</v>
      </c>
      <c r="BG137" s="55" t="s">
        <v>27</v>
      </c>
      <c r="BH137" s="55" t="s">
        <v>27</v>
      </c>
      <c r="BI137" s="68" t="s">
        <v>27</v>
      </c>
      <c r="BJ137" s="48">
        <v>45804</v>
      </c>
      <c r="BK137" s="58" t="s">
        <v>123</v>
      </c>
      <c r="BL137" s="59"/>
      <c r="BM137" s="58" t="s">
        <v>123</v>
      </c>
      <c r="BN137" s="59"/>
      <c r="BO137" s="74" t="s">
        <v>27</v>
      </c>
      <c r="BP137" s="77">
        <v>45804</v>
      </c>
      <c r="BQ137" s="78" t="s">
        <v>126</v>
      </c>
      <c r="BR137" s="79"/>
      <c r="BS137" s="104" t="s">
        <v>312</v>
      </c>
      <c r="BT137" s="38" t="s">
        <v>131</v>
      </c>
      <c r="BU137" s="61"/>
      <c r="BV137" s="61"/>
      <c r="BW137" s="84"/>
      <c r="BX137" s="84"/>
      <c r="BY137" s="85"/>
      <c r="BZ137" s="84"/>
      <c r="CA137" s="86"/>
      <c r="CB137" s="87"/>
      <c r="CC137" s="88"/>
      <c r="CD137" s="87"/>
      <c r="CE137" s="87"/>
      <c r="CF137" s="87"/>
      <c r="CG137" s="87"/>
      <c r="CH137" s="42">
        <f>YEAR(BANCO10[[#This Row],[DATA INÍCIO]])</f>
        <v>2025</v>
      </c>
      <c r="CI137" s="42">
        <f>MONTH(BANCO10[[#This Row],[DATA INÍCIO]])</f>
        <v>1</v>
      </c>
      <c r="CJ137" s="42" t="str">
        <f t="shared" si="2"/>
        <v>CAMPOS &amp; BEZUTTE IMPORTACAO E EXPORTACAO LTDA34.076.548/0001-37</v>
      </c>
      <c r="CK137" s="42"/>
      <c r="CL137" s="42"/>
      <c r="CM137" s="42" t="str">
        <f>IF(BANCO10[[#This Row],[SOLUÇÃO]]=CM$1,BANCO10[[#This Row],[STATUS DA ETAPA]],"")</f>
        <v/>
      </c>
      <c r="CN137" s="42" t="str">
        <f>IF(BANCO10[[#This Row],[SOLUÇÃO]]=CN$1,BANCO10[[#This Row],[STATUS DA ETAPA]],"")</f>
        <v/>
      </c>
      <c r="CO137" s="42" t="str">
        <f>IF(BANCO10[[#This Row],[SOLUÇÃO]]=CO$1,BANCO10[[#This Row],[STATUS DA ETAPA]],"")</f>
        <v/>
      </c>
      <c r="CP137" s="42" t="str">
        <f>IF(BANCO10[[#This Row],[SOLUÇÃO]]=CP$1,BANCO10[[#This Row],[STATUS DA ETAPA]],"")</f>
        <v/>
      </c>
      <c r="CQ137" s="42" t="str">
        <f>IF(BANCO10[[#This Row],[SOLUÇÃO]]=CQ$1,BANCO10[[#This Row],[STATUS DA ETAPA]],"")</f>
        <v/>
      </c>
      <c r="CR137" s="42" t="str">
        <f>IF(BANCO10[[#This Row],[SOLUÇÃO]]=CR$1,BANCO10[[#This Row],[STATUS DA ETAPA]],"")</f>
        <v/>
      </c>
      <c r="CS137" s="42" t="str">
        <f>IF(BANCO10[[#This Row],[SOLUÇÃO]]=CS$1,BANCO10[[#This Row],[STATUS DA ETAPA]],"")</f>
        <v>CONCLUÍDO</v>
      </c>
      <c r="CT137" s="42" t="str">
        <f>IF(BANCO10[[#This Row],[SOLUÇÃO]]=CT$1,BANCO10[[#This Row],[STATUS DA ETAPA]],"")</f>
        <v/>
      </c>
      <c r="CU137" s="42" t="str">
        <f>IF(BANCO10[[#This Row],[SOLUÇÃO]]=CU$1,BANCO10[[#This Row],[STATUS DA ETAPA]],"")</f>
        <v/>
      </c>
      <c r="CV137" s="42" t="str">
        <f>IF(BANCO10[[#This Row],[SOLUÇÃO]]=CV$1,BANCO10[[#This Row],[STATUS DA ETAPA]],"")</f>
        <v/>
      </c>
      <c r="CW137" s="42" t="str">
        <f>IF(BANCO10[[#This Row],[SOLUÇÃO]]=CW$1,BANCO10[[#This Row],[STATUS DA ETAPA]],"")</f>
        <v/>
      </c>
      <c r="CX137" s="42" t="str">
        <f>IF(BANCO10[[#This Row],[SOLUÇÃO]]=CX$1,BANCO10[[#This Row],[STATUS DA ETAPA]],"")</f>
        <v/>
      </c>
      <c r="CY137" s="42" t="str">
        <f>IF(BANCO10[[#This Row],[SOLUÇÃO]]=CY$1,BANCO10[[#This Row],[STATUS DA ETAPA]],"")</f>
        <v/>
      </c>
      <c r="CZ137" s="42" t="str">
        <f>IF(BANCO10[[#This Row],[SOLUÇÃO]]=CZ$1,BANCO10[[#This Row],[STATUS DA ETAPA]],"")</f>
        <v/>
      </c>
      <c r="DA137" s="42" t="str">
        <f>IF(BANCO10[[#This Row],[SOLUÇÃO]]=DA$1,BANCO10[[#This Row],[STATUS DA ETAPA]],"")</f>
        <v/>
      </c>
      <c r="DB137" s="42" t="str">
        <f>IF(BANCO10[[#This Row],[SOLUÇÃO]]=DB$1,BANCO10[[#This Row],[STATUS DA ETAPA]],"")</f>
        <v/>
      </c>
      <c r="DC137" s="63" t="str">
        <f>IF(BANCO10[[#This Row],[SOLUÇÃO]]=DC$1,BANCO10[[#This Row],[STATUS DA ETAPA]],"")</f>
        <v/>
      </c>
      <c r="DD137" s="65" t="str">
        <f>IF(BANCO10[[#This Row],[SOLUÇÃO]]=DD$1,BANCO10[[#This Row],[STATUS DA ETAPA]],"")</f>
        <v/>
      </c>
      <c r="DE137" s="65" t="str">
        <f>IF(BANCO10[[#This Row],[SOLUÇÃO]]=DE$1,BANCO10[[#This Row],[STATUS DA ETAPA]],"")</f>
        <v/>
      </c>
      <c r="DF137" s="65" t="str">
        <f>IF(BANCO10[[#This Row],[SOLUÇÃO]]=DF$1,BANCO10[[#This Row],[STATUS DA ETAPA]],"")</f>
        <v/>
      </c>
      <c r="DG137" s="65" t="str">
        <f>IF(BANCO10[[#This Row],[SOLUÇÃO]]=DG$1,BANCO10[[#This Row],[STATUS DA ETAPA]],"")</f>
        <v/>
      </c>
      <c r="DH137" s="65" t="str">
        <f>IF(BANCO10[[#This Row],[SOLUÇÃO]]=DH$1,BANCO10[[#This Row],[STATUS DA ETAPA]],"")</f>
        <v/>
      </c>
      <c r="DI137" s="65" t="str">
        <f>IF(BANCO10[[#This Row],[SOLUÇÃO]]=DI$1,BANCO10[[#This Row],[STATUS DA ETAPA]],"")</f>
        <v/>
      </c>
      <c r="DJ137" s="65" t="str">
        <f>IF(BANCO10[[#This Row],[SOLUÇÃO]]=DJ$1,BANCO10[[#This Row],[STATUS DA ETAPA]],"")</f>
        <v/>
      </c>
      <c r="DK137" s="65" t="str">
        <f>IF(BANCO10[[#This Row],[SOLUÇÃO]]=DK$1,BANCO10[[#This Row],[STATUS DA ETAPA]],"")</f>
        <v/>
      </c>
      <c r="DL137" s="65" t="str">
        <f>IF(BANCO10[[#This Row],[SOLUÇÃO]]=DL$1,BANCO10[[#This Row],[STATUS DA ETAPA]],"")</f>
        <v/>
      </c>
      <c r="DM137" s="65" t="str">
        <f>IF(BANCO10[[#This Row],[SOLUÇÃO]]=DM$1,BANCO10[[#This Row],[STATUS DA ETAPA]],"")</f>
        <v/>
      </c>
      <c r="DN137" s="63" t="e">
        <f>VLOOKUP(CL139,'[1]SAP TEC'!AC:AD,2,0)</f>
        <v>#N/A</v>
      </c>
    </row>
    <row r="138" spans="1:118" s="65" customFormat="1" ht="12" x14ac:dyDescent="0.25">
      <c r="A138" s="38" t="s">
        <v>118</v>
      </c>
      <c r="B138" s="39" t="s">
        <v>131</v>
      </c>
      <c r="C138" s="40" t="str">
        <f>IFERROR(VLOOKUP(BANCO10[[#This Row],[EMPRESA]],[1]!DADOS[#Data],2,FALSE),"")</f>
        <v>34.076.548/0001-37</v>
      </c>
      <c r="D138" s="40" t="s">
        <v>512</v>
      </c>
      <c r="E138" s="42" t="str">
        <f>IFERROR(VLOOKUP(BANCO10[[#This Row],[EMPRESA]],[1]!DADOS[#Data],5,FALSE),"")</f>
        <v>EPP</v>
      </c>
      <c r="F138" s="40" t="str">
        <f>IFERROR(IF(VLOOKUP(BANCO10[[#This Row],[EMPRESA]],[1]!DADOS[#Data],6,0)="","",(VLOOKUP(BANCO10[[#This Row],[EMPRESA]],[1]!DADOS[#Data],6,0))),"")</f>
        <v>CAPITAL NORTE</v>
      </c>
      <c r="G138" s="40" t="str">
        <f>IFERROR(IF(VLOOKUP(BANCO10[[#This Row],[EMPRESA]],[1]!DADOS[#Data],4)="","",(VLOOKUP($D138,[1]!DADOS[#Data],4,0))),"")</f>
        <v/>
      </c>
      <c r="H138" s="43" t="s">
        <v>178</v>
      </c>
      <c r="I138" s="43" t="s">
        <v>145</v>
      </c>
      <c r="J138" s="44" t="s">
        <v>123</v>
      </c>
      <c r="K138" s="39" t="s">
        <v>517</v>
      </c>
      <c r="L138" s="44" t="s">
        <v>123</v>
      </c>
      <c r="M138" s="44" t="s">
        <v>137</v>
      </c>
      <c r="N138" s="44" t="s">
        <v>123</v>
      </c>
      <c r="O138" s="42" t="s">
        <v>180</v>
      </c>
      <c r="P138" s="42">
        <v>4</v>
      </c>
      <c r="Q138" s="39" t="s">
        <v>181</v>
      </c>
      <c r="R138" s="45" t="s">
        <v>123</v>
      </c>
      <c r="S138" s="45"/>
      <c r="T138" s="45" t="s">
        <v>123</v>
      </c>
      <c r="U138" s="45"/>
      <c r="V138" s="45" t="s">
        <v>123</v>
      </c>
      <c r="W138" s="45"/>
      <c r="X138" s="45" t="s">
        <v>123</v>
      </c>
      <c r="Y138" s="45"/>
      <c r="Z138" s="46" t="s">
        <v>123</v>
      </c>
      <c r="AA138" s="47"/>
      <c r="AB138" s="46" t="s">
        <v>123</v>
      </c>
      <c r="AC138" s="48"/>
      <c r="AD138" s="46" t="s">
        <v>123</v>
      </c>
      <c r="AE138" s="48"/>
      <c r="AF138" s="45" t="s">
        <v>123</v>
      </c>
      <c r="AG138" s="45"/>
      <c r="AH138" s="45" t="s">
        <v>123</v>
      </c>
      <c r="AI138" s="45"/>
      <c r="AJ138" s="45" t="s">
        <v>123</v>
      </c>
      <c r="AK138" s="45"/>
      <c r="AL138" s="45" t="s">
        <v>123</v>
      </c>
      <c r="AM138" s="45"/>
      <c r="AN138" s="45" t="s">
        <v>123</v>
      </c>
      <c r="AO138" s="45"/>
      <c r="AP138" s="45" t="s">
        <v>123</v>
      </c>
      <c r="AQ138" s="45"/>
      <c r="AR138" s="45" t="s">
        <v>123</v>
      </c>
      <c r="AS138" s="45"/>
      <c r="AT138" s="49">
        <v>45807</v>
      </c>
      <c r="AU138" s="50">
        <v>45807</v>
      </c>
      <c r="AV138" s="66" t="s">
        <v>123</v>
      </c>
      <c r="AW138" s="66" t="s">
        <v>123</v>
      </c>
      <c r="AX138" s="51" t="s">
        <v>182</v>
      </c>
      <c r="AY138" s="52" t="s">
        <v>126</v>
      </c>
      <c r="AZ138" s="53">
        <v>0</v>
      </c>
      <c r="BA138" s="52" t="s">
        <v>123</v>
      </c>
      <c r="BB138" s="81" t="s">
        <v>123</v>
      </c>
      <c r="BC138" s="52" t="s">
        <v>123</v>
      </c>
      <c r="BD138" s="52" t="s">
        <v>123</v>
      </c>
      <c r="BE138" s="55" t="s">
        <v>123</v>
      </c>
      <c r="BF138" s="55" t="s">
        <v>123</v>
      </c>
      <c r="BG138" s="55" t="s">
        <v>123</v>
      </c>
      <c r="BH138" s="55" t="s">
        <v>27</v>
      </c>
      <c r="BI138" s="68" t="s">
        <v>126</v>
      </c>
      <c r="BJ138" s="48"/>
      <c r="BK138" s="74" t="s">
        <v>126</v>
      </c>
      <c r="BL138" s="59"/>
      <c r="BM138" s="74" t="s">
        <v>126</v>
      </c>
      <c r="BN138" s="59"/>
      <c r="BO138" s="74" t="s">
        <v>126</v>
      </c>
      <c r="BP138" s="77"/>
      <c r="BQ138" s="78" t="s">
        <v>126</v>
      </c>
      <c r="BR138" s="79"/>
      <c r="BS138" s="69"/>
      <c r="BT138" s="38"/>
      <c r="BU138" s="61"/>
      <c r="BV138" s="61"/>
      <c r="BW138" s="61"/>
      <c r="BX138" s="61"/>
      <c r="BY138" s="61"/>
      <c r="BZ138" s="61"/>
      <c r="CA138" s="61"/>
      <c r="CB138" s="61"/>
      <c r="CC138" s="61"/>
      <c r="CD138" s="61"/>
      <c r="CE138" s="61"/>
      <c r="CF138" s="61"/>
      <c r="CG138" s="61"/>
      <c r="CH138" s="63">
        <f>YEAR(BANCO10[[#This Row],[DATA INÍCIO]])</f>
        <v>2025</v>
      </c>
      <c r="CI138" s="63">
        <f>MONTH(BANCO10[[#This Row],[DATA INÍCIO]])</f>
        <v>5</v>
      </c>
      <c r="CJ138" s="71" t="str">
        <f t="shared" si="2"/>
        <v>CAMPOS &amp; BEZUTTE IMPORTACAO E EXPORTACAO LTDA34.076.548/0001-37</v>
      </c>
      <c r="CK138" s="63"/>
      <c r="CL138" s="63"/>
      <c r="CM138" s="42" t="str">
        <f>IF(BANCO10[[#This Row],[SOLUÇÃO]]=CM$1,BANCO10[[#This Row],[STATUS DA ETAPA]],"")</f>
        <v/>
      </c>
      <c r="CN138" s="42" t="str">
        <f>IF(BANCO10[[#This Row],[SOLUÇÃO]]=CN$1,BANCO10[[#This Row],[STATUS DA ETAPA]],"")</f>
        <v/>
      </c>
      <c r="CO138" s="42" t="str">
        <f>IF(BANCO10[[#This Row],[SOLUÇÃO]]=CO$1,BANCO10[[#This Row],[STATUS DA ETAPA]],"")</f>
        <v/>
      </c>
      <c r="CP138" s="42" t="str">
        <f>IF(BANCO10[[#This Row],[SOLUÇÃO]]=CP$1,BANCO10[[#This Row],[STATUS DA ETAPA]],"")</f>
        <v/>
      </c>
      <c r="CQ138" s="42" t="str">
        <f>IF(BANCO10[[#This Row],[SOLUÇÃO]]=CQ$1,BANCO10[[#This Row],[STATUS DA ETAPA]],"")</f>
        <v/>
      </c>
      <c r="CR138" s="42" t="str">
        <f>IF(BANCO10[[#This Row],[SOLUÇÃO]]=CR$1,BANCO10[[#This Row],[STATUS DA ETAPA]],"")</f>
        <v/>
      </c>
      <c r="CS138" s="42" t="str">
        <f>IF(BANCO10[[#This Row],[SOLUÇÃO]]=CS$1,BANCO10[[#This Row],[STATUS DA ETAPA]],"")</f>
        <v/>
      </c>
      <c r="CT138" s="42" t="str">
        <f>IF(BANCO10[[#This Row],[SOLUÇÃO]]=CT$1,BANCO10[[#This Row],[STATUS DA ETAPA]],"")</f>
        <v/>
      </c>
      <c r="CU138" s="42" t="str">
        <f>IF(BANCO10[[#This Row],[SOLUÇÃO]]=CU$1,BANCO10[[#This Row],[STATUS DA ETAPA]],"")</f>
        <v/>
      </c>
      <c r="CV138" s="42" t="str">
        <f>IF(BANCO10[[#This Row],[SOLUÇÃO]]=CV$1,BANCO10[[#This Row],[STATUS DA ETAPA]],"")</f>
        <v/>
      </c>
      <c r="CW138" s="42" t="str">
        <f>IF(BANCO10[[#This Row],[SOLUÇÃO]]=CW$1,BANCO10[[#This Row],[STATUS DA ETAPA]],"")</f>
        <v/>
      </c>
      <c r="CX138" s="42" t="str">
        <f>IF(BANCO10[[#This Row],[SOLUÇÃO]]=CX$1,BANCO10[[#This Row],[STATUS DA ETAPA]],"")</f>
        <v/>
      </c>
      <c r="CY138" s="42" t="str">
        <f>IF(BANCO10[[#This Row],[SOLUÇÃO]]=CY$1,BANCO10[[#This Row],[STATUS DA ETAPA]],"")</f>
        <v/>
      </c>
      <c r="CZ138" s="42" t="str">
        <f>IF(BANCO10[[#This Row],[SOLUÇÃO]]=CZ$1,BANCO10[[#This Row],[STATUS DA ETAPA]],"")</f>
        <v/>
      </c>
      <c r="DA138" s="42" t="str">
        <f>IF(BANCO10[[#This Row],[SOLUÇÃO]]=DA$1,BANCO10[[#This Row],[STATUS DA ETAPA]],"")</f>
        <v/>
      </c>
      <c r="DB138" s="42" t="str">
        <f>IF(BANCO10[[#This Row],[SOLUÇÃO]]=DB$1,BANCO10[[#This Row],[STATUS DA ETAPA]],"")</f>
        <v/>
      </c>
      <c r="DC138" s="42" t="str">
        <f>IF(BANCO10[[#This Row],[SOLUÇÃO]]=DC$1,BANCO10[[#This Row],[STATUS DA ETAPA]],"")</f>
        <v/>
      </c>
      <c r="DD138" s="42" t="str">
        <f>IF(BANCO10[[#This Row],[SOLUÇÃO]]=DD$1,BANCO10[[#This Row],[STATUS DA ETAPA]],"")</f>
        <v/>
      </c>
      <c r="DE138" s="42" t="str">
        <f>IF(BANCO10[[#This Row],[SOLUÇÃO]]=DE$1,BANCO10[[#This Row],[STATUS DA ETAPA]],"")</f>
        <v/>
      </c>
      <c r="DF138" s="42" t="str">
        <f>IF(BANCO10[[#This Row],[SOLUÇÃO]]=DF$1,BANCO10[[#This Row],[STATUS DA ETAPA]],"")</f>
        <v/>
      </c>
      <c r="DG138" s="42" t="str">
        <f>IF(BANCO10[[#This Row],[SOLUÇÃO]]=DG$1,BANCO10[[#This Row],[STATUS DA ETAPA]],"")</f>
        <v/>
      </c>
      <c r="DH138" s="42" t="str">
        <f>IF(BANCO10[[#This Row],[SOLUÇÃO]]=DH$1,BANCO10[[#This Row],[STATUS DA ETAPA]],"")</f>
        <v/>
      </c>
      <c r="DI138" s="42" t="str">
        <f>IF(BANCO10[[#This Row],[SOLUÇÃO]]=DI$1,BANCO10[[#This Row],[STATUS DA ETAPA]],"")</f>
        <v/>
      </c>
      <c r="DJ138" s="42" t="str">
        <f>IF(BANCO10[[#This Row],[SOLUÇÃO]]=DJ$1,BANCO10[[#This Row],[STATUS DA ETAPA]],"")</f>
        <v/>
      </c>
      <c r="DK138" s="42" t="str">
        <f>IF(BANCO10[[#This Row],[SOLUÇÃO]]=DK$1,BANCO10[[#This Row],[STATUS DA ETAPA]],"")</f>
        <v/>
      </c>
      <c r="DL138" s="42" t="str">
        <f>IF(BANCO10[[#This Row],[SOLUÇÃO]]=DL$1,BANCO10[[#This Row],[STATUS DA ETAPA]],"")</f>
        <v/>
      </c>
      <c r="DM138" s="42" t="str">
        <f>IF(BANCO10[[#This Row],[SOLUÇÃO]]=DM$1,BANCO10[[#This Row],[STATUS DA ETAPA]],"")</f>
        <v/>
      </c>
      <c r="DN138" s="63" t="e">
        <f>VLOOKUP(CL140,'[1]SAP TEC'!AC:AD,2,0)</f>
        <v>#N/A</v>
      </c>
    </row>
    <row r="139" spans="1:118" s="65" customFormat="1" ht="10.5" x14ac:dyDescent="0.25">
      <c r="A139" s="38" t="s">
        <v>118</v>
      </c>
      <c r="B139" s="39" t="s">
        <v>119</v>
      </c>
      <c r="C139" s="40" t="str">
        <f>IFERROR(VLOOKUP(BANCO10[[#This Row],[EMPRESA]],[1]!DADOS[#Data],2,FALSE),"")</f>
        <v>34.076.548/0001-37</v>
      </c>
      <c r="D139" s="40" t="s">
        <v>512</v>
      </c>
      <c r="E139" s="42" t="str">
        <f>IFERROR(VLOOKUP(BANCO10[[#This Row],[EMPRESA]],[1]!DADOS[#Data],5,FALSE),"")</f>
        <v>EPP</v>
      </c>
      <c r="F139" s="40" t="str">
        <f>IFERROR(IF(VLOOKUP(BANCO10[[#This Row],[EMPRESA]],[1]!DADOS[#Data],6,0)="","",(VLOOKUP(BANCO10[[#This Row],[EMPRESA]],[1]!DADOS[#Data],6,0))),"")</f>
        <v>CAPITAL NORTE</v>
      </c>
      <c r="G139" s="40" t="s">
        <v>518</v>
      </c>
      <c r="H139" s="43" t="s">
        <v>196</v>
      </c>
      <c r="I139" s="43" t="s">
        <v>145</v>
      </c>
      <c r="J139" s="43" t="s">
        <v>123</v>
      </c>
      <c r="K139" s="44" t="s">
        <v>519</v>
      </c>
      <c r="L139" s="44">
        <v>16565381</v>
      </c>
      <c r="M139" s="44" t="s">
        <v>137</v>
      </c>
      <c r="N139" s="44" t="s">
        <v>328</v>
      </c>
      <c r="O139" s="42" t="s">
        <v>91</v>
      </c>
      <c r="P139" s="42">
        <v>120</v>
      </c>
      <c r="Q139" s="42" t="s">
        <v>188</v>
      </c>
      <c r="R139" s="45" t="s">
        <v>123</v>
      </c>
      <c r="S139" s="45"/>
      <c r="T139" s="45" t="s">
        <v>123</v>
      </c>
      <c r="U139" s="45"/>
      <c r="V139" s="45" t="s">
        <v>123</v>
      </c>
      <c r="W139" s="45"/>
      <c r="X139" s="45" t="s">
        <v>123</v>
      </c>
      <c r="Y139" s="45"/>
      <c r="Z139" s="46" t="s">
        <v>123</v>
      </c>
      <c r="AA139" s="47"/>
      <c r="AB139" s="46" t="s">
        <v>123</v>
      </c>
      <c r="AC139" s="48"/>
      <c r="AD139" s="46" t="s">
        <v>123</v>
      </c>
      <c r="AE139" s="48"/>
      <c r="AF139" s="45" t="s">
        <v>123</v>
      </c>
      <c r="AG139" s="45"/>
      <c r="AH139" s="45" t="s">
        <v>123</v>
      </c>
      <c r="AI139" s="45"/>
      <c r="AJ139" s="45" t="s">
        <v>123</v>
      </c>
      <c r="AK139" s="45"/>
      <c r="AL139" s="45" t="s">
        <v>27</v>
      </c>
      <c r="AM139" s="45"/>
      <c r="AN139" s="45" t="s">
        <v>27</v>
      </c>
      <c r="AO139" s="45"/>
      <c r="AP139" s="45" t="s">
        <v>27</v>
      </c>
      <c r="AQ139" s="45">
        <v>45819</v>
      </c>
      <c r="AR139" s="45" t="s">
        <v>27</v>
      </c>
      <c r="AS139" s="45"/>
      <c r="AT139" s="49">
        <v>45848</v>
      </c>
      <c r="AU139" s="50">
        <v>45923</v>
      </c>
      <c r="AV139" s="105" t="s">
        <v>27</v>
      </c>
      <c r="AW139" s="105" t="s">
        <v>27</v>
      </c>
      <c r="AX139" s="73" t="s">
        <v>182</v>
      </c>
      <c r="AY139" s="52" t="s">
        <v>126</v>
      </c>
      <c r="AZ139" s="53">
        <v>0</v>
      </c>
      <c r="BA139" s="52" t="s">
        <v>153</v>
      </c>
      <c r="BB139" s="44" t="s">
        <v>520</v>
      </c>
      <c r="BC139" s="52">
        <v>4712</v>
      </c>
      <c r="BD139" s="52">
        <v>0</v>
      </c>
      <c r="BE139" s="55" t="s">
        <v>123</v>
      </c>
      <c r="BF139" s="55" t="s">
        <v>123</v>
      </c>
      <c r="BG139" s="55" t="s">
        <v>27</v>
      </c>
      <c r="BH139" s="55" t="s">
        <v>123</v>
      </c>
      <c r="BI139" s="68" t="s">
        <v>123</v>
      </c>
      <c r="BJ139" s="48"/>
      <c r="BK139" s="58" t="s">
        <v>27</v>
      </c>
      <c r="BL139" s="59">
        <v>45923</v>
      </c>
      <c r="BM139" s="58" t="s">
        <v>27</v>
      </c>
      <c r="BN139" s="59">
        <v>45940</v>
      </c>
      <c r="BO139" s="74" t="s">
        <v>27</v>
      </c>
      <c r="BP139" s="77">
        <v>45940</v>
      </c>
      <c r="BQ139" s="78" t="s">
        <v>126</v>
      </c>
      <c r="BR139" s="79"/>
      <c r="BS139" s="70">
        <v>45840</v>
      </c>
      <c r="BT139" s="38" t="s">
        <v>521</v>
      </c>
      <c r="BU139" s="61"/>
      <c r="BV139" s="61"/>
      <c r="BW139" s="61"/>
      <c r="BX139" s="61"/>
      <c r="BY139" s="61"/>
      <c r="BZ139" s="61"/>
      <c r="CA139" s="61"/>
      <c r="CB139" s="61"/>
      <c r="CC139" s="61"/>
      <c r="CD139" s="61"/>
      <c r="CE139" s="61"/>
      <c r="CF139" s="61"/>
      <c r="CG139" s="61"/>
      <c r="CH139" s="63">
        <f>YEAR(BANCO10[[#This Row],[DATA INÍCIO]])</f>
        <v>2025</v>
      </c>
      <c r="CI139" s="63">
        <f>MONTH(BANCO10[[#This Row],[DATA INÍCIO]])</f>
        <v>7</v>
      </c>
      <c r="CJ139" s="71" t="str">
        <f t="shared" si="2"/>
        <v>CAMPOS &amp; BEZUTTE IMPORTACAO E EXPORTACAO LTDA34.076.548/0001-37</v>
      </c>
      <c r="CK139" s="63"/>
      <c r="CL139" s="63"/>
      <c r="CM139" s="42" t="str">
        <f>IF(BANCO10[[#This Row],[SOLUÇÃO]]=CM$1,BANCO10[[#This Row],[STATUS DA ETAPA]],"")</f>
        <v/>
      </c>
      <c r="CN139" s="42" t="str">
        <f>IF(BANCO10[[#This Row],[SOLUÇÃO]]=CN$1,BANCO10[[#This Row],[STATUS DA ETAPA]],"")</f>
        <v>CONCLUÍDO</v>
      </c>
      <c r="CO139" s="42" t="str">
        <f>IF(BANCO10[[#This Row],[SOLUÇÃO]]=CO$1,BANCO10[[#This Row],[STATUS DA ETAPA]],"")</f>
        <v/>
      </c>
      <c r="CP139" s="42" t="str">
        <f>IF(BANCO10[[#This Row],[SOLUÇÃO]]=CP$1,BANCO10[[#This Row],[STATUS DA ETAPA]],"")</f>
        <v/>
      </c>
      <c r="CQ139" s="42" t="str">
        <f>IF(BANCO10[[#This Row],[SOLUÇÃO]]=CQ$1,BANCO10[[#This Row],[STATUS DA ETAPA]],"")</f>
        <v/>
      </c>
      <c r="CR139" s="42" t="str">
        <f>IF(BANCO10[[#This Row],[SOLUÇÃO]]=CR$1,BANCO10[[#This Row],[STATUS DA ETAPA]],"")</f>
        <v/>
      </c>
      <c r="CS139" s="42" t="str">
        <f>IF(BANCO10[[#This Row],[SOLUÇÃO]]=CS$1,BANCO10[[#This Row],[STATUS DA ETAPA]],"")</f>
        <v/>
      </c>
      <c r="CT139" s="42" t="str">
        <f>IF(BANCO10[[#This Row],[SOLUÇÃO]]=CT$1,BANCO10[[#This Row],[STATUS DA ETAPA]],"")</f>
        <v/>
      </c>
      <c r="CU139" s="42" t="str">
        <f>IF(BANCO10[[#This Row],[SOLUÇÃO]]=CU$1,BANCO10[[#This Row],[STATUS DA ETAPA]],"")</f>
        <v/>
      </c>
      <c r="CV139" s="42" t="str">
        <f>IF(BANCO10[[#This Row],[SOLUÇÃO]]=CV$1,BANCO10[[#This Row],[STATUS DA ETAPA]],"")</f>
        <v/>
      </c>
      <c r="CW139" s="42" t="str">
        <f>IF(BANCO10[[#This Row],[SOLUÇÃO]]=CW$1,BANCO10[[#This Row],[STATUS DA ETAPA]],"")</f>
        <v/>
      </c>
      <c r="CX139" s="42" t="str">
        <f>IF(BANCO10[[#This Row],[SOLUÇÃO]]=CX$1,BANCO10[[#This Row],[STATUS DA ETAPA]],"")</f>
        <v/>
      </c>
      <c r="CY139" s="42" t="str">
        <f>IF(BANCO10[[#This Row],[SOLUÇÃO]]=CY$1,BANCO10[[#This Row],[STATUS DA ETAPA]],"")</f>
        <v/>
      </c>
      <c r="CZ139" s="42" t="str">
        <f>IF(BANCO10[[#This Row],[SOLUÇÃO]]=CZ$1,BANCO10[[#This Row],[STATUS DA ETAPA]],"")</f>
        <v/>
      </c>
      <c r="DA139" s="42" t="str">
        <f>IF(BANCO10[[#This Row],[SOLUÇÃO]]=DA$1,BANCO10[[#This Row],[STATUS DA ETAPA]],"")</f>
        <v/>
      </c>
      <c r="DB139" s="42" t="str">
        <f>IF(BANCO10[[#This Row],[SOLUÇÃO]]=DB$1,BANCO10[[#This Row],[STATUS DA ETAPA]],"")</f>
        <v/>
      </c>
      <c r="DC139" s="42" t="str">
        <f>IF(BANCO10[[#This Row],[SOLUÇÃO]]=DC$1,BANCO10[[#This Row],[STATUS DA ETAPA]],"")</f>
        <v/>
      </c>
      <c r="DD139" s="42" t="str">
        <f>IF(BANCO10[[#This Row],[SOLUÇÃO]]=DD$1,BANCO10[[#This Row],[STATUS DA ETAPA]],"")</f>
        <v/>
      </c>
      <c r="DE139" s="42" t="str">
        <f>IF(BANCO10[[#This Row],[SOLUÇÃO]]=DE$1,BANCO10[[#This Row],[STATUS DA ETAPA]],"")</f>
        <v/>
      </c>
      <c r="DF139" s="42" t="str">
        <f>IF(BANCO10[[#This Row],[SOLUÇÃO]]=DF$1,BANCO10[[#This Row],[STATUS DA ETAPA]],"")</f>
        <v/>
      </c>
      <c r="DG139" s="42" t="str">
        <f>IF(BANCO10[[#This Row],[SOLUÇÃO]]=DG$1,BANCO10[[#This Row],[STATUS DA ETAPA]],"")</f>
        <v/>
      </c>
      <c r="DH139" s="42" t="str">
        <f>IF(BANCO10[[#This Row],[SOLUÇÃO]]=DH$1,BANCO10[[#This Row],[STATUS DA ETAPA]],"")</f>
        <v/>
      </c>
      <c r="DI139" s="42" t="str">
        <f>IF(BANCO10[[#This Row],[SOLUÇÃO]]=DI$1,BANCO10[[#This Row],[STATUS DA ETAPA]],"")</f>
        <v/>
      </c>
      <c r="DJ139" s="42" t="str">
        <f>IF(BANCO10[[#This Row],[SOLUÇÃO]]=DJ$1,BANCO10[[#This Row],[STATUS DA ETAPA]],"")</f>
        <v/>
      </c>
      <c r="DK139" s="42" t="str">
        <f>IF(BANCO10[[#This Row],[SOLUÇÃO]]=DK$1,BANCO10[[#This Row],[STATUS DA ETAPA]],"")</f>
        <v/>
      </c>
      <c r="DL139" s="42" t="str">
        <f>IF(BANCO10[[#This Row],[SOLUÇÃO]]=DL$1,BANCO10[[#This Row],[STATUS DA ETAPA]],"")</f>
        <v/>
      </c>
      <c r="DM139" s="42" t="str">
        <f>IF(BANCO10[[#This Row],[SOLUÇÃO]]=DM$1,BANCO10[[#This Row],[STATUS DA ETAPA]],"")</f>
        <v/>
      </c>
      <c r="DN139" s="63" t="e">
        <f>VLOOKUP(CL141,'[1]SAP TEC'!AC:AD,2,0)</f>
        <v>#N/A</v>
      </c>
    </row>
    <row r="140" spans="1:118" s="65" customFormat="1" ht="12" x14ac:dyDescent="0.25">
      <c r="A140" s="38" t="s">
        <v>118</v>
      </c>
      <c r="B140" s="39" t="s">
        <v>143</v>
      </c>
      <c r="C140" s="40" t="str">
        <f>IFERROR(VLOOKUP(BANCO10[[#This Row],[EMPRESA]],[1]!DADOS[#Data],2,FALSE),"")</f>
        <v>49.745.953/0001-78</v>
      </c>
      <c r="D140" s="42" t="s">
        <v>522</v>
      </c>
      <c r="E140" s="42" t="str">
        <f>IFERROR(VLOOKUP(BANCO10[[#This Row],[EMPRESA]],[1]!DADOS[#Data],5,FALSE),"")</f>
        <v>DEMAIS</v>
      </c>
      <c r="F140" s="40" t="str">
        <f>IFERROR(IF(VLOOKUP(BANCO10[[#This Row],[EMPRESA]],[1]!DADOS[#Data],6,0)="","",(VLOOKUP(BANCO10[[#This Row],[EMPRESA]],[1]!DADOS[#Data],6,0))),"")</f>
        <v>N/A</v>
      </c>
      <c r="G140" s="40"/>
      <c r="H140" s="43" t="s">
        <v>121</v>
      </c>
      <c r="I140" s="43" t="s">
        <v>145</v>
      </c>
      <c r="J140" s="43" t="s">
        <v>146</v>
      </c>
      <c r="K140" s="42" t="s">
        <v>523</v>
      </c>
      <c r="L140" s="44" t="s">
        <v>123</v>
      </c>
      <c r="M140" s="44">
        <v>103</v>
      </c>
      <c r="N140" s="44" t="s">
        <v>123</v>
      </c>
      <c r="O140" s="42" t="s">
        <v>90</v>
      </c>
      <c r="P140" s="42">
        <v>4</v>
      </c>
      <c r="Q140" s="42" t="s">
        <v>188</v>
      </c>
      <c r="R140" s="45" t="s">
        <v>123</v>
      </c>
      <c r="S140" s="45"/>
      <c r="T140" s="45" t="s">
        <v>123</v>
      </c>
      <c r="U140" s="45"/>
      <c r="V140" s="45" t="s">
        <v>123</v>
      </c>
      <c r="W140" s="45"/>
      <c r="X140" s="45" t="s">
        <v>123</v>
      </c>
      <c r="Y140" s="45"/>
      <c r="Z140" s="46" t="s">
        <v>123</v>
      </c>
      <c r="AA140" s="47"/>
      <c r="AB140" s="46" t="s">
        <v>123</v>
      </c>
      <c r="AC140" s="48"/>
      <c r="AD140" s="46" t="s">
        <v>123</v>
      </c>
      <c r="AE140" s="48"/>
      <c r="AF140" s="45" t="s">
        <v>27</v>
      </c>
      <c r="AG140" s="45">
        <v>45007</v>
      </c>
      <c r="AH140" s="45" t="s">
        <v>126</v>
      </c>
      <c r="AI140" s="45"/>
      <c r="AJ140" s="45" t="s">
        <v>123</v>
      </c>
      <c r="AK140" s="45"/>
      <c r="AL140" s="45" t="s">
        <v>123</v>
      </c>
      <c r="AM140" s="45"/>
      <c r="AN140" s="45" t="s">
        <v>123</v>
      </c>
      <c r="AO140" s="45"/>
      <c r="AP140" s="45" t="s">
        <v>123</v>
      </c>
      <c r="AQ140" s="45"/>
      <c r="AR140" s="45" t="s">
        <v>123</v>
      </c>
      <c r="AS140" s="45"/>
      <c r="AT140" s="49">
        <v>45006</v>
      </c>
      <c r="AU140" s="50">
        <v>45006</v>
      </c>
      <c r="AV140" s="51" t="s">
        <v>123</v>
      </c>
      <c r="AW140" s="51" t="s">
        <v>123</v>
      </c>
      <c r="AX140" s="73" t="s">
        <v>49</v>
      </c>
      <c r="AY140" s="52" t="s">
        <v>123</v>
      </c>
      <c r="AZ140" s="53">
        <v>0</v>
      </c>
      <c r="BA140" s="52" t="s">
        <v>123</v>
      </c>
      <c r="BB140" s="81" t="s">
        <v>123</v>
      </c>
      <c r="BC140" s="52" t="s">
        <v>123</v>
      </c>
      <c r="BD140" s="52" t="s">
        <v>123</v>
      </c>
      <c r="BE140" s="55" t="s">
        <v>123</v>
      </c>
      <c r="BF140" s="55" t="s">
        <v>123</v>
      </c>
      <c r="BG140" s="55" t="s">
        <v>123</v>
      </c>
      <c r="BH140" s="55" t="s">
        <v>123</v>
      </c>
      <c r="BI140" s="56" t="s">
        <v>123</v>
      </c>
      <c r="BJ140" s="48"/>
      <c r="BK140" s="74"/>
      <c r="BL140" s="75"/>
      <c r="BM140" s="74"/>
      <c r="BN140" s="75"/>
      <c r="BO140" s="74" t="s">
        <v>123</v>
      </c>
      <c r="BP140" s="75"/>
      <c r="BQ140" s="74" t="s">
        <v>123</v>
      </c>
      <c r="BR140" s="75"/>
      <c r="BS140" s="60"/>
      <c r="BT140" s="38"/>
      <c r="BU140" s="61" t="s">
        <v>129</v>
      </c>
      <c r="BV140" s="61" t="s">
        <v>129</v>
      </c>
      <c r="BW140" s="61" t="s">
        <v>150</v>
      </c>
      <c r="BX140" s="61" t="s">
        <v>129</v>
      </c>
      <c r="BY140" s="62"/>
      <c r="BZ140" s="61"/>
      <c r="CA140" s="61" t="s">
        <v>129</v>
      </c>
      <c r="CB140" s="61" t="s">
        <v>129</v>
      </c>
      <c r="CC140" s="61" t="s">
        <v>129</v>
      </c>
      <c r="CD140" s="61" t="s">
        <v>129</v>
      </c>
      <c r="CE140" s="61" t="s">
        <v>129</v>
      </c>
      <c r="CF140" s="61" t="s">
        <v>129</v>
      </c>
      <c r="CG140" s="61" t="s">
        <v>129</v>
      </c>
      <c r="CH140" s="63">
        <f>YEAR(BANCO10[[#This Row],[DATA INÍCIO]])</f>
        <v>2023</v>
      </c>
      <c r="CI140" s="63">
        <f>MONTH(BANCO10[[#This Row],[DATA INÍCIO]])</f>
        <v>3</v>
      </c>
      <c r="CJ140" s="64" t="str">
        <f t="shared" si="2"/>
        <v>CARBOFOR INDUSTRIA MECANICA LTDA49.745.953/0001-78</v>
      </c>
      <c r="CK140" s="63"/>
      <c r="CL140" s="42" t="s">
        <v>523</v>
      </c>
      <c r="CM140" s="42" t="str">
        <f>IF(BANCO10[[#This Row],[SOLUÇÃO]]=CM$1,BANCO10[[#This Row],[STATUS DA ETAPA]],"")</f>
        <v>CONCLUÍDO</v>
      </c>
      <c r="CN140" s="42" t="str">
        <f>IF(BANCO10[[#This Row],[SOLUÇÃO]]=CN$1,BANCO10[[#This Row],[STATUS DA ETAPA]],"")</f>
        <v/>
      </c>
      <c r="CO140" s="42" t="str">
        <f>IF(BANCO10[[#This Row],[SOLUÇÃO]]=CO$1,BANCO10[[#This Row],[STATUS DA ETAPA]],"")</f>
        <v/>
      </c>
      <c r="CP140" s="42" t="str">
        <f>IF(BANCO10[[#This Row],[SOLUÇÃO]]=CP$1,BANCO10[[#This Row],[STATUS DA ETAPA]],"")</f>
        <v/>
      </c>
      <c r="CQ140" s="42" t="str">
        <f>IF(BANCO10[[#This Row],[SOLUÇÃO]]=CQ$1,BANCO10[[#This Row],[STATUS DA ETAPA]],"")</f>
        <v/>
      </c>
      <c r="CR140" s="42" t="str">
        <f>IF(BANCO10[[#This Row],[SOLUÇÃO]]=CR$1,BANCO10[[#This Row],[STATUS DA ETAPA]],"")</f>
        <v/>
      </c>
      <c r="CS140" s="42" t="str">
        <f>IF(BANCO10[[#This Row],[SOLUÇÃO]]=CS$1,BANCO10[[#This Row],[STATUS DA ETAPA]],"")</f>
        <v/>
      </c>
      <c r="CT140" s="42" t="str">
        <f>IF(BANCO10[[#This Row],[SOLUÇÃO]]=CT$1,BANCO10[[#This Row],[STATUS DA ETAPA]],"")</f>
        <v/>
      </c>
      <c r="CU140" s="42" t="str">
        <f>IF(BANCO10[[#This Row],[SOLUÇÃO]]=CU$1,BANCO10[[#This Row],[STATUS DA ETAPA]],"")</f>
        <v/>
      </c>
      <c r="CV140" s="42" t="str">
        <f>IF(BANCO10[[#This Row],[SOLUÇÃO]]=CV$1,BANCO10[[#This Row],[STATUS DA ETAPA]],"")</f>
        <v/>
      </c>
      <c r="CW140" s="42" t="str">
        <f>IF(BANCO10[[#This Row],[SOLUÇÃO]]=CW$1,BANCO10[[#This Row],[STATUS DA ETAPA]],"")</f>
        <v/>
      </c>
      <c r="CX140" s="42" t="str">
        <f>IF(BANCO10[[#This Row],[SOLUÇÃO]]=CX$1,BANCO10[[#This Row],[STATUS DA ETAPA]],"")</f>
        <v/>
      </c>
      <c r="CY140" s="42" t="str">
        <f>IF(BANCO10[[#This Row],[SOLUÇÃO]]=CY$1,BANCO10[[#This Row],[STATUS DA ETAPA]],"")</f>
        <v/>
      </c>
      <c r="CZ140" s="42" t="str">
        <f>IF(BANCO10[[#This Row],[SOLUÇÃO]]=CZ$1,BANCO10[[#This Row],[STATUS DA ETAPA]],"")</f>
        <v/>
      </c>
      <c r="DA140" s="42" t="str">
        <f>IF(BANCO10[[#This Row],[SOLUÇÃO]]=DA$1,BANCO10[[#This Row],[STATUS DA ETAPA]],"")</f>
        <v/>
      </c>
      <c r="DB140" s="42" t="str">
        <f>IF(BANCO10[[#This Row],[SOLUÇÃO]]=DB$1,BANCO10[[#This Row],[STATUS DA ETAPA]],"")</f>
        <v/>
      </c>
      <c r="DC140" s="42" t="str">
        <f>IF(BANCO10[[#This Row],[SOLUÇÃO]]=DC$1,BANCO10[[#This Row],[STATUS DA ETAPA]],"")</f>
        <v/>
      </c>
      <c r="DD140" s="42" t="str">
        <f>IF(BANCO10[[#This Row],[SOLUÇÃO]]=DD$1,BANCO10[[#This Row],[STATUS DA ETAPA]],"")</f>
        <v/>
      </c>
      <c r="DE140" s="42" t="str">
        <f>IF(BANCO10[[#This Row],[SOLUÇÃO]]=DE$1,BANCO10[[#This Row],[STATUS DA ETAPA]],"")</f>
        <v/>
      </c>
      <c r="DF140" s="42" t="str">
        <f>IF(BANCO10[[#This Row],[SOLUÇÃO]]=DF$1,BANCO10[[#This Row],[STATUS DA ETAPA]],"")</f>
        <v/>
      </c>
      <c r="DG140" s="42" t="str">
        <f>IF(BANCO10[[#This Row],[SOLUÇÃO]]=DG$1,BANCO10[[#This Row],[STATUS DA ETAPA]],"")</f>
        <v/>
      </c>
      <c r="DH140" s="42" t="str">
        <f>IF(BANCO10[[#This Row],[SOLUÇÃO]]=DH$1,BANCO10[[#This Row],[STATUS DA ETAPA]],"")</f>
        <v/>
      </c>
      <c r="DI140" s="42" t="str">
        <f>IF(BANCO10[[#This Row],[SOLUÇÃO]]=DI$1,BANCO10[[#This Row],[STATUS DA ETAPA]],"")</f>
        <v/>
      </c>
      <c r="DJ140" s="42" t="str">
        <f>IF(BANCO10[[#This Row],[SOLUÇÃO]]=DJ$1,BANCO10[[#This Row],[STATUS DA ETAPA]],"")</f>
        <v/>
      </c>
      <c r="DK140" s="42" t="str">
        <f>IF(BANCO10[[#This Row],[SOLUÇÃO]]=DK$1,BANCO10[[#This Row],[STATUS DA ETAPA]],"")</f>
        <v/>
      </c>
      <c r="DL140" s="42" t="str">
        <f>IF(BANCO10[[#This Row],[SOLUÇÃO]]=DL$1,BANCO10[[#This Row],[STATUS DA ETAPA]],"")</f>
        <v/>
      </c>
      <c r="DM140" s="42" t="str">
        <f>IF(BANCO10[[#This Row],[SOLUÇÃO]]=DM$1,BANCO10[[#This Row],[STATUS DA ETAPA]],"")</f>
        <v/>
      </c>
      <c r="DN140" s="63" t="e">
        <f>VLOOKUP(CL142,'[1]SAP TEC'!AC:AD,2,0)</f>
        <v>#N/A</v>
      </c>
    </row>
    <row r="141" spans="1:118" s="65" customFormat="1" ht="12" x14ac:dyDescent="0.25">
      <c r="A141" s="38" t="s">
        <v>118</v>
      </c>
      <c r="B141" s="39" t="s">
        <v>143</v>
      </c>
      <c r="C141" s="40" t="str">
        <f>IFERROR(VLOOKUP(BANCO10[[#This Row],[EMPRESA]],[1]!DADOS[#Data],2,FALSE),"")</f>
        <v>49.745.953/0001-78</v>
      </c>
      <c r="D141" s="42" t="s">
        <v>522</v>
      </c>
      <c r="E141" s="42" t="str">
        <f>IFERROR(VLOOKUP(BANCO10[[#This Row],[EMPRESA]],[1]!DADOS[#Data],5,FALSE),"")</f>
        <v>DEMAIS</v>
      </c>
      <c r="F141" s="40" t="str">
        <f>IFERROR(IF(VLOOKUP(BANCO10[[#This Row],[EMPRESA]],[1]!DADOS[#Data],6,0)="","",(VLOOKUP(BANCO10[[#This Row],[EMPRESA]],[1]!DADOS[#Data],6,0))),"")</f>
        <v>N/A</v>
      </c>
      <c r="G141" s="40" t="str">
        <f>IFERROR(IF(VLOOKUP(BANCO10[[#This Row],[EMPRESA]],[1]!DADOS[#Data],4)="","",(VLOOKUP($D141,[1]!DADOS[#Data],4,0))),"")</f>
        <v/>
      </c>
      <c r="H141" s="43" t="s">
        <v>7</v>
      </c>
      <c r="I141" s="43" t="s">
        <v>145</v>
      </c>
      <c r="J141" s="43" t="s">
        <v>123</v>
      </c>
      <c r="K141" s="42" t="s">
        <v>524</v>
      </c>
      <c r="L141" s="44" t="s">
        <v>123</v>
      </c>
      <c r="M141" s="44">
        <v>103</v>
      </c>
      <c r="N141" s="44" t="s">
        <v>123</v>
      </c>
      <c r="O141" s="42" t="s">
        <v>95</v>
      </c>
      <c r="P141" s="42">
        <v>120</v>
      </c>
      <c r="Q141" s="123" t="s">
        <v>188</v>
      </c>
      <c r="R141" s="45" t="s">
        <v>123</v>
      </c>
      <c r="S141" s="45"/>
      <c r="T141" s="45" t="s">
        <v>123</v>
      </c>
      <c r="U141" s="45"/>
      <c r="V141" s="45" t="s">
        <v>123</v>
      </c>
      <c r="W141" s="45"/>
      <c r="X141" s="45" t="s">
        <v>123</v>
      </c>
      <c r="Y141" s="45"/>
      <c r="Z141" s="46" t="s">
        <v>123</v>
      </c>
      <c r="AA141" s="47"/>
      <c r="AB141" s="46" t="s">
        <v>123</v>
      </c>
      <c r="AC141" s="48"/>
      <c r="AD141" s="46" t="s">
        <v>123</v>
      </c>
      <c r="AE141" s="48"/>
      <c r="AF141" s="45" t="s">
        <v>27</v>
      </c>
      <c r="AG141" s="45">
        <v>45007</v>
      </c>
      <c r="AH141" s="45" t="s">
        <v>27</v>
      </c>
      <c r="AI141" s="45">
        <v>45012</v>
      </c>
      <c r="AJ141" s="45" t="s">
        <v>123</v>
      </c>
      <c r="AK141" s="45"/>
      <c r="AL141" s="45" t="s">
        <v>123</v>
      </c>
      <c r="AM141" s="45"/>
      <c r="AN141" s="45" t="s">
        <v>123</v>
      </c>
      <c r="AO141" s="45"/>
      <c r="AP141" s="45" t="s">
        <v>123</v>
      </c>
      <c r="AQ141" s="45"/>
      <c r="AR141" s="45" t="s">
        <v>123</v>
      </c>
      <c r="AS141" s="45"/>
      <c r="AT141" s="49">
        <v>45063</v>
      </c>
      <c r="AU141" s="50">
        <v>45174</v>
      </c>
      <c r="AV141" s="124" t="s">
        <v>27</v>
      </c>
      <c r="AW141" s="124" t="s">
        <v>27</v>
      </c>
      <c r="AX141" s="125" t="s">
        <v>49</v>
      </c>
      <c r="AY141" s="52"/>
      <c r="AZ141" s="53">
        <v>0</v>
      </c>
      <c r="BA141" s="52" t="s">
        <v>123</v>
      </c>
      <c r="BB141" s="81" t="s">
        <v>123</v>
      </c>
      <c r="BC141" s="52" t="s">
        <v>123</v>
      </c>
      <c r="BD141" s="52" t="s">
        <v>123</v>
      </c>
      <c r="BE141" s="55" t="s">
        <v>126</v>
      </c>
      <c r="BF141" s="55" t="s">
        <v>126</v>
      </c>
      <c r="BG141" s="55" t="s">
        <v>27</v>
      </c>
      <c r="BH141" s="55" t="s">
        <v>123</v>
      </c>
      <c r="BI141" s="126" t="s">
        <v>123</v>
      </c>
      <c r="BJ141" s="127"/>
      <c r="BK141" s="128"/>
      <c r="BL141" s="129"/>
      <c r="BM141" s="128"/>
      <c r="BN141" s="129"/>
      <c r="BO141" s="128" t="s">
        <v>27</v>
      </c>
      <c r="BP141" s="129">
        <v>45180</v>
      </c>
      <c r="BQ141" s="128" t="s">
        <v>27</v>
      </c>
      <c r="BR141" s="129"/>
      <c r="BS141" s="130"/>
      <c r="BT141" s="129"/>
      <c r="BU141" s="61" t="s">
        <v>129</v>
      </c>
      <c r="BV141" s="61" t="s">
        <v>129</v>
      </c>
      <c r="BW141" s="61" t="s">
        <v>150</v>
      </c>
      <c r="BX141" s="61" t="s">
        <v>129</v>
      </c>
      <c r="BY141" s="62"/>
      <c r="BZ141" s="61"/>
      <c r="CA141" s="61" t="s">
        <v>129</v>
      </c>
      <c r="CB141" s="61" t="s">
        <v>129</v>
      </c>
      <c r="CC141" s="61" t="s">
        <v>129</v>
      </c>
      <c r="CD141" s="61" t="s">
        <v>129</v>
      </c>
      <c r="CE141" s="61" t="s">
        <v>129</v>
      </c>
      <c r="CF141" s="61" t="s">
        <v>129</v>
      </c>
      <c r="CG141" s="61" t="s">
        <v>129</v>
      </c>
      <c r="CH141" s="63">
        <f>YEAR(BANCO10[[#This Row],[DATA INÍCIO]])</f>
        <v>2023</v>
      </c>
      <c r="CI141" s="63">
        <f>MONTH(BANCO10[[#This Row],[DATA INÍCIO]])</f>
        <v>5</v>
      </c>
      <c r="CJ141" s="64" t="str">
        <f t="shared" si="2"/>
        <v>CARBOFOR INDUSTRIA MECANICA LTDA49.745.953/0001-78</v>
      </c>
      <c r="CK141" s="63"/>
      <c r="CL141" s="42" t="s">
        <v>524</v>
      </c>
      <c r="CM141" s="42" t="str">
        <f>IF(BANCO10[[#This Row],[SOLUÇÃO]]=CM$1,BANCO10[[#This Row],[STATUS DA ETAPA]],"")</f>
        <v/>
      </c>
      <c r="CN141" s="42" t="str">
        <f>IF(BANCO10[[#This Row],[SOLUÇÃO]]=CN$1,BANCO10[[#This Row],[STATUS DA ETAPA]],"")</f>
        <v/>
      </c>
      <c r="CO141" s="42" t="str">
        <f>IF(BANCO10[[#This Row],[SOLUÇÃO]]=CO$1,BANCO10[[#This Row],[STATUS DA ETAPA]],"")</f>
        <v/>
      </c>
      <c r="CP141" s="42" t="str">
        <f>IF(BANCO10[[#This Row],[SOLUÇÃO]]=CP$1,BANCO10[[#This Row],[STATUS DA ETAPA]],"")</f>
        <v/>
      </c>
      <c r="CQ141" s="42" t="str">
        <f>IF(BANCO10[[#This Row],[SOLUÇÃO]]=CQ$1,BANCO10[[#This Row],[STATUS DA ETAPA]],"")</f>
        <v/>
      </c>
      <c r="CR141" s="42" t="str">
        <f>IF(BANCO10[[#This Row],[SOLUÇÃO]]=CR$1,BANCO10[[#This Row],[STATUS DA ETAPA]],"")</f>
        <v>CONCLUÍDO</v>
      </c>
      <c r="CS141" s="42" t="str">
        <f>IF(BANCO10[[#This Row],[SOLUÇÃO]]=CS$1,BANCO10[[#This Row],[STATUS DA ETAPA]],"")</f>
        <v/>
      </c>
      <c r="CT141" s="42" t="str">
        <f>IF(BANCO10[[#This Row],[SOLUÇÃO]]=CT$1,BANCO10[[#This Row],[STATUS DA ETAPA]],"")</f>
        <v/>
      </c>
      <c r="CU141" s="42" t="str">
        <f>IF(BANCO10[[#This Row],[SOLUÇÃO]]=CU$1,BANCO10[[#This Row],[STATUS DA ETAPA]],"")</f>
        <v/>
      </c>
      <c r="CV141" s="42" t="str">
        <f>IF(BANCO10[[#This Row],[SOLUÇÃO]]=CV$1,BANCO10[[#This Row],[STATUS DA ETAPA]],"")</f>
        <v/>
      </c>
      <c r="CW141" s="42" t="str">
        <f>IF(BANCO10[[#This Row],[SOLUÇÃO]]=CW$1,BANCO10[[#This Row],[STATUS DA ETAPA]],"")</f>
        <v/>
      </c>
      <c r="CX141" s="42" t="str">
        <f>IF(BANCO10[[#This Row],[SOLUÇÃO]]=CX$1,BANCO10[[#This Row],[STATUS DA ETAPA]],"")</f>
        <v/>
      </c>
      <c r="CY141" s="42" t="str">
        <f>IF(BANCO10[[#This Row],[SOLUÇÃO]]=CY$1,BANCO10[[#This Row],[STATUS DA ETAPA]],"")</f>
        <v/>
      </c>
      <c r="CZ141" s="42" t="str">
        <f>IF(BANCO10[[#This Row],[SOLUÇÃO]]=CZ$1,BANCO10[[#This Row],[STATUS DA ETAPA]],"")</f>
        <v/>
      </c>
      <c r="DA141" s="42" t="str">
        <f>IF(BANCO10[[#This Row],[SOLUÇÃO]]=DA$1,BANCO10[[#This Row],[STATUS DA ETAPA]],"")</f>
        <v/>
      </c>
      <c r="DB141" s="42" t="str">
        <f>IF(BANCO10[[#This Row],[SOLUÇÃO]]=DB$1,BANCO10[[#This Row],[STATUS DA ETAPA]],"")</f>
        <v/>
      </c>
      <c r="DC141" s="42" t="str">
        <f>IF(BANCO10[[#This Row],[SOLUÇÃO]]=DC$1,BANCO10[[#This Row],[STATUS DA ETAPA]],"")</f>
        <v/>
      </c>
      <c r="DD141" s="42" t="str">
        <f>IF(BANCO10[[#This Row],[SOLUÇÃO]]=DD$1,BANCO10[[#This Row],[STATUS DA ETAPA]],"")</f>
        <v/>
      </c>
      <c r="DE141" s="42" t="str">
        <f>IF(BANCO10[[#This Row],[SOLUÇÃO]]=DE$1,BANCO10[[#This Row],[STATUS DA ETAPA]],"")</f>
        <v/>
      </c>
      <c r="DF141" s="42" t="str">
        <f>IF(BANCO10[[#This Row],[SOLUÇÃO]]=DF$1,BANCO10[[#This Row],[STATUS DA ETAPA]],"")</f>
        <v/>
      </c>
      <c r="DG141" s="42" t="str">
        <f>IF(BANCO10[[#This Row],[SOLUÇÃO]]=DG$1,BANCO10[[#This Row],[STATUS DA ETAPA]],"")</f>
        <v/>
      </c>
      <c r="DH141" s="42" t="str">
        <f>IF(BANCO10[[#This Row],[SOLUÇÃO]]=DH$1,BANCO10[[#This Row],[STATUS DA ETAPA]],"")</f>
        <v/>
      </c>
      <c r="DI141" s="42" t="str">
        <f>IF(BANCO10[[#This Row],[SOLUÇÃO]]=DI$1,BANCO10[[#This Row],[STATUS DA ETAPA]],"")</f>
        <v/>
      </c>
      <c r="DJ141" s="42" t="str">
        <f>IF(BANCO10[[#This Row],[SOLUÇÃO]]=DJ$1,BANCO10[[#This Row],[STATUS DA ETAPA]],"")</f>
        <v/>
      </c>
      <c r="DK141" s="42" t="str">
        <f>IF(BANCO10[[#This Row],[SOLUÇÃO]]=DK$1,BANCO10[[#This Row],[STATUS DA ETAPA]],"")</f>
        <v/>
      </c>
      <c r="DL141" s="42" t="str">
        <f>IF(BANCO10[[#This Row],[SOLUÇÃO]]=DL$1,BANCO10[[#This Row],[STATUS DA ETAPA]],"")</f>
        <v/>
      </c>
      <c r="DM141" s="42" t="str">
        <f>IF(BANCO10[[#This Row],[SOLUÇÃO]]=DM$1,BANCO10[[#This Row],[STATUS DA ETAPA]],"")</f>
        <v/>
      </c>
      <c r="DN141" s="63" t="e">
        <f>VLOOKUP(CL143,'[1]SAP TEC'!AC:AD,2,0)</f>
        <v>#N/A</v>
      </c>
    </row>
    <row r="142" spans="1:118" s="65" customFormat="1" ht="12" x14ac:dyDescent="0.25">
      <c r="A142" s="38" t="s">
        <v>118</v>
      </c>
      <c r="B142" s="39" t="s">
        <v>119</v>
      </c>
      <c r="C142" s="40" t="str">
        <f>IFERROR(VLOOKUP(BANCO10[[#This Row],[EMPRESA]],[1]!DADOS[#Data],2,FALSE),"")</f>
        <v>49.745.953/0001-78</v>
      </c>
      <c r="D142" s="42" t="s">
        <v>522</v>
      </c>
      <c r="E142" s="42" t="str">
        <f>IFERROR(VLOOKUP(BANCO10[[#This Row],[EMPRESA]],[1]!DADOS[#Data],5,FALSE),"")</f>
        <v>DEMAIS</v>
      </c>
      <c r="F142" s="40" t="str">
        <f>IFERROR(IF(VLOOKUP(BANCO10[[#This Row],[EMPRESA]],[1]!DADOS[#Data],6,0)="","",(VLOOKUP(BANCO10[[#This Row],[EMPRESA]],[1]!DADOS[#Data],6,0))),"")</f>
        <v>N/A</v>
      </c>
      <c r="G142" s="40" t="str">
        <f>IFERROR(IF(VLOOKUP(BANCO10[[#This Row],[EMPRESA]],[1]!DADOS[#Data],4)="","",(VLOOKUP($D142,[1]!DADOS[#Data],4,0))),"")</f>
        <v/>
      </c>
      <c r="H142" s="43" t="s">
        <v>154</v>
      </c>
      <c r="I142" s="42" t="s">
        <v>267</v>
      </c>
      <c r="J142" s="44" t="s">
        <v>136</v>
      </c>
      <c r="K142" s="42" t="s">
        <v>136</v>
      </c>
      <c r="L142" s="44" t="s">
        <v>136</v>
      </c>
      <c r="M142" s="44">
        <v>103</v>
      </c>
      <c r="N142" s="44" t="s">
        <v>123</v>
      </c>
      <c r="O142" s="42" t="s">
        <v>109</v>
      </c>
      <c r="P142" s="42"/>
      <c r="Q142" s="42"/>
      <c r="R142" s="45" t="s">
        <v>123</v>
      </c>
      <c r="S142" s="45"/>
      <c r="T142" s="45" t="s">
        <v>123</v>
      </c>
      <c r="U142" s="45"/>
      <c r="V142" s="45" t="s">
        <v>123</v>
      </c>
      <c r="W142" s="45"/>
      <c r="X142" s="45" t="s">
        <v>123</v>
      </c>
      <c r="Y142" s="45"/>
      <c r="Z142" s="46" t="s">
        <v>123</v>
      </c>
      <c r="AA142" s="47"/>
      <c r="AB142" s="46" t="s">
        <v>123</v>
      </c>
      <c r="AC142" s="48"/>
      <c r="AD142" s="46" t="s">
        <v>123</v>
      </c>
      <c r="AE142" s="48"/>
      <c r="AF142" s="45" t="s">
        <v>27</v>
      </c>
      <c r="AG142" s="45">
        <v>45007</v>
      </c>
      <c r="AH142" s="45" t="s">
        <v>27</v>
      </c>
      <c r="AI142" s="45">
        <v>45412</v>
      </c>
      <c r="AJ142" s="45"/>
      <c r="AK142" s="45"/>
      <c r="AL142" s="45" t="s">
        <v>123</v>
      </c>
      <c r="AM142" s="45"/>
      <c r="AN142" s="45" t="s">
        <v>123</v>
      </c>
      <c r="AO142" s="45"/>
      <c r="AP142" s="45" t="s">
        <v>123</v>
      </c>
      <c r="AQ142" s="45"/>
      <c r="AR142" s="45" t="s">
        <v>123</v>
      </c>
      <c r="AS142" s="45"/>
      <c r="AT142" s="49">
        <v>45963</v>
      </c>
      <c r="AU142" s="50">
        <v>45963</v>
      </c>
      <c r="AV142" s="66" t="s">
        <v>123</v>
      </c>
      <c r="AW142" s="66" t="s">
        <v>123</v>
      </c>
      <c r="AX142" s="73" t="s">
        <v>49</v>
      </c>
      <c r="AY142" s="52" t="s">
        <v>126</v>
      </c>
      <c r="AZ142" s="53">
        <v>0</v>
      </c>
      <c r="BA142" s="52"/>
      <c r="BB142" s="81" t="s">
        <v>136</v>
      </c>
      <c r="BC142" s="52" t="s">
        <v>136</v>
      </c>
      <c r="BD142" s="52" t="s">
        <v>136</v>
      </c>
      <c r="BE142" s="55" t="s">
        <v>123</v>
      </c>
      <c r="BF142" s="55" t="s">
        <v>123</v>
      </c>
      <c r="BG142" s="55"/>
      <c r="BH142" s="55" t="s">
        <v>123</v>
      </c>
      <c r="BI142" s="68" t="s">
        <v>123</v>
      </c>
      <c r="BJ142" s="48"/>
      <c r="BK142" s="58"/>
      <c r="BL142" s="59"/>
      <c r="BM142" s="58"/>
      <c r="BN142" s="59"/>
      <c r="BO142" s="74" t="s">
        <v>126</v>
      </c>
      <c r="BP142" s="77"/>
      <c r="BQ142" s="78" t="s">
        <v>126</v>
      </c>
      <c r="BR142" s="79"/>
      <c r="BS142" s="60" t="s">
        <v>525</v>
      </c>
      <c r="BT142" s="38"/>
      <c r="BU142" s="61"/>
      <c r="BV142" s="61"/>
      <c r="BW142" s="61"/>
      <c r="BX142" s="61"/>
      <c r="BY142" s="62"/>
      <c r="BZ142" s="61"/>
      <c r="CA142" s="61"/>
      <c r="CB142" s="61"/>
      <c r="CC142" s="61">
        <v>45412</v>
      </c>
      <c r="CD142" s="61"/>
      <c r="CE142" s="61"/>
      <c r="CF142" s="61"/>
      <c r="CG142" s="61" t="s">
        <v>526</v>
      </c>
      <c r="CH142" s="63">
        <f>YEAR(BANCO10[[#This Row],[DATA INÍCIO]])</f>
        <v>2025</v>
      </c>
      <c r="CI142" s="63">
        <f>MONTH(BANCO10[[#This Row],[DATA INÍCIO]])</f>
        <v>11</v>
      </c>
      <c r="CJ142" s="64" t="str">
        <f t="shared" si="2"/>
        <v>CARBOFOR INDUSTRIA MECANICA LTDA49.745.953/0001-78</v>
      </c>
      <c r="CK142" s="63"/>
      <c r="CL142" s="42" t="s">
        <v>136</v>
      </c>
      <c r="CM142" s="42" t="str">
        <f>IF(BANCO10[[#This Row],[SOLUÇÃO]]=CM$1,BANCO10[[#This Row],[STATUS DA ETAPA]],"")</f>
        <v/>
      </c>
      <c r="CN142" s="42" t="str">
        <f>IF(BANCO10[[#This Row],[SOLUÇÃO]]=CN$1,BANCO10[[#This Row],[STATUS DA ETAPA]],"")</f>
        <v/>
      </c>
      <c r="CO142" s="42" t="str">
        <f>IF(BANCO10[[#This Row],[SOLUÇÃO]]=CO$1,BANCO10[[#This Row],[STATUS DA ETAPA]],"")</f>
        <v/>
      </c>
      <c r="CP142" s="42" t="str">
        <f>IF(BANCO10[[#This Row],[SOLUÇÃO]]=CP$1,BANCO10[[#This Row],[STATUS DA ETAPA]],"")</f>
        <v/>
      </c>
      <c r="CQ142" s="42" t="str">
        <f>IF(BANCO10[[#This Row],[SOLUÇÃO]]=CQ$1,BANCO10[[#This Row],[STATUS DA ETAPA]],"")</f>
        <v/>
      </c>
      <c r="CR142" s="42" t="str">
        <f>IF(BANCO10[[#This Row],[SOLUÇÃO]]=CR$1,BANCO10[[#This Row],[STATUS DA ETAPA]],"")</f>
        <v/>
      </c>
      <c r="CS142" s="42" t="str">
        <f>IF(BANCO10[[#This Row],[SOLUÇÃO]]=CS$1,BANCO10[[#This Row],[STATUS DA ETAPA]],"")</f>
        <v/>
      </c>
      <c r="CT142" s="42" t="str">
        <f>IF(BANCO10[[#This Row],[SOLUÇÃO]]=CT$1,BANCO10[[#This Row],[STATUS DA ETAPA]],"")</f>
        <v/>
      </c>
      <c r="CU142" s="42" t="str">
        <f>IF(BANCO10[[#This Row],[SOLUÇÃO]]=CU$1,BANCO10[[#This Row],[STATUS DA ETAPA]],"")</f>
        <v/>
      </c>
      <c r="CV142" s="42" t="str">
        <f>IF(BANCO10[[#This Row],[SOLUÇÃO]]=CV$1,BANCO10[[#This Row],[STATUS DA ETAPA]],"")</f>
        <v/>
      </c>
      <c r="CW142" s="42" t="str">
        <f>IF(BANCO10[[#This Row],[SOLUÇÃO]]=CW$1,BANCO10[[#This Row],[STATUS DA ETAPA]],"")</f>
        <v/>
      </c>
      <c r="CX142" s="42" t="str">
        <f>IF(BANCO10[[#This Row],[SOLUÇÃO]]=CX$1,BANCO10[[#This Row],[STATUS DA ETAPA]],"")</f>
        <v/>
      </c>
      <c r="CY142" s="42" t="str">
        <f>IF(BANCO10[[#This Row],[SOLUÇÃO]]=CY$1,BANCO10[[#This Row],[STATUS DA ETAPA]],"")</f>
        <v/>
      </c>
      <c r="CZ142" s="42" t="str">
        <f>IF(BANCO10[[#This Row],[SOLUÇÃO]]=CZ$1,BANCO10[[#This Row],[STATUS DA ETAPA]],"")</f>
        <v/>
      </c>
      <c r="DA142" s="42" t="str">
        <f>IF(BANCO10[[#This Row],[SOLUÇÃO]]=DA$1,BANCO10[[#This Row],[STATUS DA ETAPA]],"")</f>
        <v/>
      </c>
      <c r="DB142" s="42" t="str">
        <f>IF(BANCO10[[#This Row],[SOLUÇÃO]]=DB$1,BANCO10[[#This Row],[STATUS DA ETAPA]],"")</f>
        <v/>
      </c>
      <c r="DC142" s="42" t="str">
        <f>IF(BANCO10[[#This Row],[SOLUÇÃO]]=DC$1,BANCO10[[#This Row],[STATUS DA ETAPA]],"")</f>
        <v/>
      </c>
      <c r="DD142" s="42" t="str">
        <f>IF(BANCO10[[#This Row],[SOLUÇÃO]]=DD$1,BANCO10[[#This Row],[STATUS DA ETAPA]],"")</f>
        <v/>
      </c>
      <c r="DE142" s="42" t="str">
        <f>IF(BANCO10[[#This Row],[SOLUÇÃO]]=DE$1,BANCO10[[#This Row],[STATUS DA ETAPA]],"")</f>
        <v/>
      </c>
      <c r="DF142" s="42" t="str">
        <f>IF(BANCO10[[#This Row],[SOLUÇÃO]]=DF$1,BANCO10[[#This Row],[STATUS DA ETAPA]],"")</f>
        <v>PROSPECÇÃO</v>
      </c>
      <c r="DG142" s="42" t="str">
        <f>IF(BANCO10[[#This Row],[SOLUÇÃO]]=DG$1,BANCO10[[#This Row],[STATUS DA ETAPA]],"")</f>
        <v/>
      </c>
      <c r="DH142" s="42" t="str">
        <f>IF(BANCO10[[#This Row],[SOLUÇÃO]]=DH$1,BANCO10[[#This Row],[STATUS DA ETAPA]],"")</f>
        <v/>
      </c>
      <c r="DI142" s="42" t="str">
        <f>IF(BANCO10[[#This Row],[SOLUÇÃO]]=DI$1,BANCO10[[#This Row],[STATUS DA ETAPA]],"")</f>
        <v/>
      </c>
      <c r="DJ142" s="42" t="str">
        <f>IF(BANCO10[[#This Row],[SOLUÇÃO]]=DJ$1,BANCO10[[#This Row],[STATUS DA ETAPA]],"")</f>
        <v/>
      </c>
      <c r="DK142" s="42" t="str">
        <f>IF(BANCO10[[#This Row],[SOLUÇÃO]]=DK$1,BANCO10[[#This Row],[STATUS DA ETAPA]],"")</f>
        <v/>
      </c>
      <c r="DL142" s="42" t="str">
        <f>IF(BANCO10[[#This Row],[SOLUÇÃO]]=DL$1,BANCO10[[#This Row],[STATUS DA ETAPA]],"")</f>
        <v/>
      </c>
      <c r="DM142" s="42" t="str">
        <f>IF(BANCO10[[#This Row],[SOLUÇÃO]]=DM$1,BANCO10[[#This Row],[STATUS DA ETAPA]],"")</f>
        <v/>
      </c>
      <c r="DN142" s="63" t="e">
        <f>VLOOKUP(CL144,'[1]SAP TEC'!AC:AD,2,0)</f>
        <v>#N/A</v>
      </c>
    </row>
    <row r="143" spans="1:118" s="65" customFormat="1" ht="12" x14ac:dyDescent="0.25">
      <c r="A143" s="38" t="s">
        <v>118</v>
      </c>
      <c r="B143" s="39" t="s">
        <v>119</v>
      </c>
      <c r="C143" s="40" t="str">
        <f>IFERROR(VLOOKUP(BANCO10[[#This Row],[EMPRESA]],[1]!DADOS[#Data],2,FALSE),"")</f>
        <v>47.741.285/0001-85</v>
      </c>
      <c r="D143" s="42" t="s">
        <v>527</v>
      </c>
      <c r="E143" s="42" t="str">
        <f>IFERROR(VLOOKUP(BANCO10[[#This Row],[EMPRESA]],[1]!DADOS[#Data],5,FALSE),"")</f>
        <v>EPP</v>
      </c>
      <c r="F143" s="40" t="str">
        <f>IFERROR(IF(VLOOKUP(BANCO10[[#This Row],[EMPRESA]],[1]!DADOS[#Data],6,0)="","",(VLOOKUP(BANCO10[[#This Row],[EMPRESA]],[1]!DADOS[#Data],6,0))),"")</f>
        <v>CAPITAL LESTE 2</v>
      </c>
      <c r="G143" s="40"/>
      <c r="H143" s="43" t="s">
        <v>121</v>
      </c>
      <c r="I143" s="43" t="s">
        <v>145</v>
      </c>
      <c r="J143" s="43" t="s">
        <v>146</v>
      </c>
      <c r="K143" s="42" t="s">
        <v>528</v>
      </c>
      <c r="L143" s="44" t="s">
        <v>123</v>
      </c>
      <c r="M143" s="44">
        <v>103</v>
      </c>
      <c r="N143" s="44" t="s">
        <v>123</v>
      </c>
      <c r="O143" s="42" t="s">
        <v>90</v>
      </c>
      <c r="P143" s="42">
        <v>4</v>
      </c>
      <c r="Q143" s="42" t="s">
        <v>265</v>
      </c>
      <c r="R143" s="45" t="s">
        <v>123</v>
      </c>
      <c r="S143" s="45"/>
      <c r="T143" s="45" t="s">
        <v>123</v>
      </c>
      <c r="U143" s="45"/>
      <c r="V143" s="45" t="s">
        <v>123</v>
      </c>
      <c r="W143" s="45"/>
      <c r="X143" s="45" t="s">
        <v>123</v>
      </c>
      <c r="Y143" s="45"/>
      <c r="Z143" s="46" t="s">
        <v>123</v>
      </c>
      <c r="AA143" s="47"/>
      <c r="AB143" s="46" t="s">
        <v>123</v>
      </c>
      <c r="AC143" s="48"/>
      <c r="AD143" s="46" t="s">
        <v>123</v>
      </c>
      <c r="AE143" s="48"/>
      <c r="AF143" s="45" t="s">
        <v>27</v>
      </c>
      <c r="AG143" s="45">
        <v>45009</v>
      </c>
      <c r="AH143" s="45" t="s">
        <v>126</v>
      </c>
      <c r="AI143" s="45"/>
      <c r="AJ143" s="45" t="s">
        <v>123</v>
      </c>
      <c r="AK143" s="45"/>
      <c r="AL143" s="45" t="s">
        <v>123</v>
      </c>
      <c r="AM143" s="45"/>
      <c r="AN143" s="45" t="s">
        <v>123</v>
      </c>
      <c r="AO143" s="45"/>
      <c r="AP143" s="45" t="s">
        <v>123</v>
      </c>
      <c r="AQ143" s="45"/>
      <c r="AR143" s="45" t="s">
        <v>123</v>
      </c>
      <c r="AS143" s="45"/>
      <c r="AT143" s="49">
        <v>45008</v>
      </c>
      <c r="AU143" s="50">
        <v>45008</v>
      </c>
      <c r="AV143" s="51" t="s">
        <v>123</v>
      </c>
      <c r="AW143" s="51" t="s">
        <v>123</v>
      </c>
      <c r="AX143" s="73" t="s">
        <v>49</v>
      </c>
      <c r="AY143" s="52" t="s">
        <v>123</v>
      </c>
      <c r="AZ143" s="53">
        <v>0</v>
      </c>
      <c r="BA143" s="52" t="s">
        <v>123</v>
      </c>
      <c r="BB143" s="81" t="s">
        <v>123</v>
      </c>
      <c r="BC143" s="52" t="s">
        <v>123</v>
      </c>
      <c r="BD143" s="52" t="s">
        <v>123</v>
      </c>
      <c r="BE143" s="55" t="s">
        <v>123</v>
      </c>
      <c r="BF143" s="55" t="s">
        <v>123</v>
      </c>
      <c r="BG143" s="55" t="s">
        <v>123</v>
      </c>
      <c r="BH143" s="55" t="s">
        <v>123</v>
      </c>
      <c r="BI143" s="56" t="s">
        <v>123</v>
      </c>
      <c r="BJ143" s="48"/>
      <c r="BK143" s="58" t="s">
        <v>123</v>
      </c>
      <c r="BL143" s="59"/>
      <c r="BM143" s="58" t="s">
        <v>123</v>
      </c>
      <c r="BN143" s="59"/>
      <c r="BO143" s="74" t="s">
        <v>123</v>
      </c>
      <c r="BP143" s="75"/>
      <c r="BQ143" s="74" t="s">
        <v>123</v>
      </c>
      <c r="BR143" s="75"/>
      <c r="BS143" s="60" t="s">
        <v>529</v>
      </c>
      <c r="BT143" s="38" t="s">
        <v>530</v>
      </c>
      <c r="BU143" s="61" t="s">
        <v>170</v>
      </c>
      <c r="BV143" s="61" t="s">
        <v>170</v>
      </c>
      <c r="BW143" s="61" t="s">
        <v>171</v>
      </c>
      <c r="BX143" s="61" t="s">
        <v>129</v>
      </c>
      <c r="BY143" s="62" t="s">
        <v>170</v>
      </c>
      <c r="BZ143" s="61"/>
      <c r="CA143" s="61" t="s">
        <v>129</v>
      </c>
      <c r="CB143" s="61" t="s">
        <v>129</v>
      </c>
      <c r="CC143" s="61" t="s">
        <v>129</v>
      </c>
      <c r="CD143" s="61" t="s">
        <v>129</v>
      </c>
      <c r="CE143" s="61" t="s">
        <v>129</v>
      </c>
      <c r="CF143" s="61" t="s">
        <v>129</v>
      </c>
      <c r="CG143" s="61" t="s">
        <v>129</v>
      </c>
      <c r="CH143" s="63">
        <f>YEAR(BANCO10[[#This Row],[DATA INÍCIO]])</f>
        <v>2023</v>
      </c>
      <c r="CI143" s="63">
        <f>MONTH(BANCO10[[#This Row],[DATA INÍCIO]])</f>
        <v>3</v>
      </c>
      <c r="CJ143" s="64" t="str">
        <f t="shared" si="2"/>
        <v>CARBRINK INDUSTRIA E COMERCIO DE CARIMBOS E BRINQUEDOS LTDA47.741.285/0001-85</v>
      </c>
      <c r="CK143" s="63"/>
      <c r="CL143" s="42" t="s">
        <v>528</v>
      </c>
      <c r="CM143" s="42" t="str">
        <f>IF(BANCO10[[#This Row],[SOLUÇÃO]]=CM$1,BANCO10[[#This Row],[STATUS DA ETAPA]],"")</f>
        <v>CONCLUÍDO</v>
      </c>
      <c r="CN143" s="42" t="str">
        <f>IF(BANCO10[[#This Row],[SOLUÇÃO]]=CN$1,BANCO10[[#This Row],[STATUS DA ETAPA]],"")</f>
        <v/>
      </c>
      <c r="CO143" s="42" t="str">
        <f>IF(BANCO10[[#This Row],[SOLUÇÃO]]=CO$1,BANCO10[[#This Row],[STATUS DA ETAPA]],"")</f>
        <v/>
      </c>
      <c r="CP143" s="42" t="str">
        <f>IF(BANCO10[[#This Row],[SOLUÇÃO]]=CP$1,BANCO10[[#This Row],[STATUS DA ETAPA]],"")</f>
        <v/>
      </c>
      <c r="CQ143" s="42" t="str">
        <f>IF(BANCO10[[#This Row],[SOLUÇÃO]]=CQ$1,BANCO10[[#This Row],[STATUS DA ETAPA]],"")</f>
        <v/>
      </c>
      <c r="CR143" s="42" t="str">
        <f>IF(BANCO10[[#This Row],[SOLUÇÃO]]=CR$1,BANCO10[[#This Row],[STATUS DA ETAPA]],"")</f>
        <v/>
      </c>
      <c r="CS143" s="42" t="str">
        <f>IF(BANCO10[[#This Row],[SOLUÇÃO]]=CS$1,BANCO10[[#This Row],[STATUS DA ETAPA]],"")</f>
        <v/>
      </c>
      <c r="CT143" s="42" t="str">
        <f>IF(BANCO10[[#This Row],[SOLUÇÃO]]=CT$1,BANCO10[[#This Row],[STATUS DA ETAPA]],"")</f>
        <v/>
      </c>
      <c r="CU143" s="42" t="str">
        <f>IF(BANCO10[[#This Row],[SOLUÇÃO]]=CU$1,BANCO10[[#This Row],[STATUS DA ETAPA]],"")</f>
        <v/>
      </c>
      <c r="CV143" s="42" t="str">
        <f>IF(BANCO10[[#This Row],[SOLUÇÃO]]=CV$1,BANCO10[[#This Row],[STATUS DA ETAPA]],"")</f>
        <v/>
      </c>
      <c r="CW143" s="42" t="str">
        <f>IF(BANCO10[[#This Row],[SOLUÇÃO]]=CW$1,BANCO10[[#This Row],[STATUS DA ETAPA]],"")</f>
        <v/>
      </c>
      <c r="CX143" s="42" t="str">
        <f>IF(BANCO10[[#This Row],[SOLUÇÃO]]=CX$1,BANCO10[[#This Row],[STATUS DA ETAPA]],"")</f>
        <v/>
      </c>
      <c r="CY143" s="42" t="str">
        <f>IF(BANCO10[[#This Row],[SOLUÇÃO]]=CY$1,BANCO10[[#This Row],[STATUS DA ETAPA]],"")</f>
        <v/>
      </c>
      <c r="CZ143" s="42" t="str">
        <f>IF(BANCO10[[#This Row],[SOLUÇÃO]]=CZ$1,BANCO10[[#This Row],[STATUS DA ETAPA]],"")</f>
        <v/>
      </c>
      <c r="DA143" s="42" t="str">
        <f>IF(BANCO10[[#This Row],[SOLUÇÃO]]=DA$1,BANCO10[[#This Row],[STATUS DA ETAPA]],"")</f>
        <v/>
      </c>
      <c r="DB143" s="42" t="str">
        <f>IF(BANCO10[[#This Row],[SOLUÇÃO]]=DB$1,BANCO10[[#This Row],[STATUS DA ETAPA]],"")</f>
        <v/>
      </c>
      <c r="DC143" s="42" t="str">
        <f>IF(BANCO10[[#This Row],[SOLUÇÃO]]=DC$1,BANCO10[[#This Row],[STATUS DA ETAPA]],"")</f>
        <v/>
      </c>
      <c r="DD143" s="42" t="str">
        <f>IF(BANCO10[[#This Row],[SOLUÇÃO]]=DD$1,BANCO10[[#This Row],[STATUS DA ETAPA]],"")</f>
        <v/>
      </c>
      <c r="DE143" s="42" t="str">
        <f>IF(BANCO10[[#This Row],[SOLUÇÃO]]=DE$1,BANCO10[[#This Row],[STATUS DA ETAPA]],"")</f>
        <v/>
      </c>
      <c r="DF143" s="42" t="str">
        <f>IF(BANCO10[[#This Row],[SOLUÇÃO]]=DF$1,BANCO10[[#This Row],[STATUS DA ETAPA]],"")</f>
        <v/>
      </c>
      <c r="DG143" s="42" t="str">
        <f>IF(BANCO10[[#This Row],[SOLUÇÃO]]=DG$1,BANCO10[[#This Row],[STATUS DA ETAPA]],"")</f>
        <v/>
      </c>
      <c r="DH143" s="42" t="str">
        <f>IF(BANCO10[[#This Row],[SOLUÇÃO]]=DH$1,BANCO10[[#This Row],[STATUS DA ETAPA]],"")</f>
        <v/>
      </c>
      <c r="DI143" s="42" t="str">
        <f>IF(BANCO10[[#This Row],[SOLUÇÃO]]=DI$1,BANCO10[[#This Row],[STATUS DA ETAPA]],"")</f>
        <v/>
      </c>
      <c r="DJ143" s="42" t="str">
        <f>IF(BANCO10[[#This Row],[SOLUÇÃO]]=DJ$1,BANCO10[[#This Row],[STATUS DA ETAPA]],"")</f>
        <v/>
      </c>
      <c r="DK143" s="42" t="str">
        <f>IF(BANCO10[[#This Row],[SOLUÇÃO]]=DK$1,BANCO10[[#This Row],[STATUS DA ETAPA]],"")</f>
        <v/>
      </c>
      <c r="DL143" s="42" t="str">
        <f>IF(BANCO10[[#This Row],[SOLUÇÃO]]=DL$1,BANCO10[[#This Row],[STATUS DA ETAPA]],"")</f>
        <v/>
      </c>
      <c r="DM143" s="42" t="str">
        <f>IF(BANCO10[[#This Row],[SOLUÇÃO]]=DM$1,BANCO10[[#This Row],[STATUS DA ETAPA]],"")</f>
        <v/>
      </c>
      <c r="DN143" s="63" t="e">
        <f>VLOOKUP(CL145,'[1]SAP TEC'!AC:AD,2,0)</f>
        <v>#N/A</v>
      </c>
    </row>
    <row r="144" spans="1:118" s="65" customFormat="1" ht="12" x14ac:dyDescent="0.25">
      <c r="A144" s="38" t="s">
        <v>118</v>
      </c>
      <c r="B144" s="39" t="s">
        <v>119</v>
      </c>
      <c r="C144" s="40" t="str">
        <f>IFERROR(VLOOKUP(BANCO10[[#This Row],[EMPRESA]],[1]!DADOS[#Data],2,FALSE),"")</f>
        <v>47.741.285/0001-85</v>
      </c>
      <c r="D144" s="42" t="s">
        <v>527</v>
      </c>
      <c r="E144" s="42" t="str">
        <f>IFERROR(VLOOKUP(BANCO10[[#This Row],[EMPRESA]],[1]!DADOS[#Data],5,FALSE),"")</f>
        <v>EPP</v>
      </c>
      <c r="F144" s="40" t="str">
        <f>IFERROR(IF(VLOOKUP(BANCO10[[#This Row],[EMPRESA]],[1]!DADOS[#Data],6,0)="","",(VLOOKUP(BANCO10[[#This Row],[EMPRESA]],[1]!DADOS[#Data],6,0))),"")</f>
        <v>CAPITAL LESTE 2</v>
      </c>
      <c r="G144" s="40" t="str">
        <f>IFERROR(IF(VLOOKUP(BANCO10[[#This Row],[EMPRESA]],[1]!DADOS[#Data],4)="","",(VLOOKUP($D144,[1]!DADOS[#Data],4,0))),"")</f>
        <v/>
      </c>
      <c r="H144" s="43" t="s">
        <v>7</v>
      </c>
      <c r="I144" s="42" t="s">
        <v>267</v>
      </c>
      <c r="J144" s="44" t="s">
        <v>136</v>
      </c>
      <c r="K144" s="42" t="s">
        <v>136</v>
      </c>
      <c r="L144" s="44" t="s">
        <v>136</v>
      </c>
      <c r="M144" s="44">
        <v>103</v>
      </c>
      <c r="N144" s="44" t="s">
        <v>123</v>
      </c>
      <c r="O144" s="42" t="s">
        <v>95</v>
      </c>
      <c r="P144" s="42">
        <v>100</v>
      </c>
      <c r="Q144" s="42"/>
      <c r="R144" s="45" t="s">
        <v>123</v>
      </c>
      <c r="S144" s="45"/>
      <c r="T144" s="45" t="s">
        <v>123</v>
      </c>
      <c r="U144" s="45"/>
      <c r="V144" s="45" t="s">
        <v>123</v>
      </c>
      <c r="W144" s="45"/>
      <c r="X144" s="45" t="s">
        <v>123</v>
      </c>
      <c r="Y144" s="45"/>
      <c r="Z144" s="46" t="s">
        <v>123</v>
      </c>
      <c r="AA144" s="47"/>
      <c r="AB144" s="46" t="s">
        <v>123</v>
      </c>
      <c r="AC144" s="48"/>
      <c r="AD144" s="46" t="s">
        <v>123</v>
      </c>
      <c r="AE144" s="48"/>
      <c r="AF144" s="45" t="s">
        <v>27</v>
      </c>
      <c r="AG144" s="45">
        <v>45009</v>
      </c>
      <c r="AH144" s="45" t="s">
        <v>27</v>
      </c>
      <c r="AI144" s="45">
        <v>45160</v>
      </c>
      <c r="AJ144" s="45" t="s">
        <v>27</v>
      </c>
      <c r="AK144" s="45"/>
      <c r="AL144" s="45" t="s">
        <v>27</v>
      </c>
      <c r="AM144" s="45"/>
      <c r="AN144" s="45"/>
      <c r="AO144" s="45"/>
      <c r="AP144" s="45"/>
      <c r="AQ144" s="45"/>
      <c r="AR144" s="45" t="s">
        <v>123</v>
      </c>
      <c r="AS144" s="45"/>
      <c r="AT144" s="49">
        <v>45963</v>
      </c>
      <c r="AU144" s="50">
        <v>45963</v>
      </c>
      <c r="AV144" s="66" t="s">
        <v>123</v>
      </c>
      <c r="AW144" s="66" t="s">
        <v>123</v>
      </c>
      <c r="AX144" s="73" t="s">
        <v>49</v>
      </c>
      <c r="AY144" s="52" t="s">
        <v>126</v>
      </c>
      <c r="AZ144" s="53">
        <v>0</v>
      </c>
      <c r="BA144" s="52"/>
      <c r="BB144" s="81" t="s">
        <v>136</v>
      </c>
      <c r="BC144" s="52" t="s">
        <v>136</v>
      </c>
      <c r="BD144" s="52" t="s">
        <v>136</v>
      </c>
      <c r="BE144" s="55" t="s">
        <v>123</v>
      </c>
      <c r="BF144" s="55" t="s">
        <v>123</v>
      </c>
      <c r="BG144" s="55"/>
      <c r="BH144" s="55" t="s">
        <v>123</v>
      </c>
      <c r="BI144" s="68" t="s">
        <v>123</v>
      </c>
      <c r="BJ144" s="48"/>
      <c r="BK144" s="58"/>
      <c r="BL144" s="59"/>
      <c r="BM144" s="58"/>
      <c r="BN144" s="59"/>
      <c r="BO144" s="74" t="s">
        <v>126</v>
      </c>
      <c r="BP144" s="77"/>
      <c r="BQ144" s="78" t="s">
        <v>126</v>
      </c>
      <c r="BR144" s="79"/>
      <c r="BS144" s="60" t="s">
        <v>529</v>
      </c>
      <c r="BT144" s="38"/>
      <c r="BU144" s="61" t="s">
        <v>170</v>
      </c>
      <c r="BV144" s="61" t="s">
        <v>170</v>
      </c>
      <c r="BW144" s="61" t="s">
        <v>171</v>
      </c>
      <c r="BX144" s="61" t="s">
        <v>129</v>
      </c>
      <c r="BY144" s="62" t="s">
        <v>170</v>
      </c>
      <c r="BZ144" s="61"/>
      <c r="CA144" s="61" t="s">
        <v>129</v>
      </c>
      <c r="CB144" s="61" t="s">
        <v>129</v>
      </c>
      <c r="CC144" s="61">
        <v>45393</v>
      </c>
      <c r="CD144" s="61"/>
      <c r="CE144" s="61" t="s">
        <v>129</v>
      </c>
      <c r="CF144" s="61"/>
      <c r="CG144" s="61" t="s">
        <v>531</v>
      </c>
      <c r="CH144" s="63">
        <f>YEAR(BANCO10[[#This Row],[DATA INÍCIO]])</f>
        <v>2025</v>
      </c>
      <c r="CI144" s="63">
        <f>MONTH(BANCO10[[#This Row],[DATA INÍCIO]])</f>
        <v>11</v>
      </c>
      <c r="CJ144" s="64" t="str">
        <f t="shared" si="2"/>
        <v>CARBRINK INDUSTRIA E COMERCIO DE CARIMBOS E BRINQUEDOS LTDA47.741.285/0001-85</v>
      </c>
      <c r="CK144" s="63"/>
      <c r="CL144" s="42" t="s">
        <v>136</v>
      </c>
      <c r="CM144" s="42" t="str">
        <f>IF(BANCO10[[#This Row],[SOLUÇÃO]]=CM$1,BANCO10[[#This Row],[STATUS DA ETAPA]],"")</f>
        <v/>
      </c>
      <c r="CN144" s="42" t="str">
        <f>IF(BANCO10[[#This Row],[SOLUÇÃO]]=CN$1,BANCO10[[#This Row],[STATUS DA ETAPA]],"")</f>
        <v/>
      </c>
      <c r="CO144" s="42" t="str">
        <f>IF(BANCO10[[#This Row],[SOLUÇÃO]]=CO$1,BANCO10[[#This Row],[STATUS DA ETAPA]],"")</f>
        <v/>
      </c>
      <c r="CP144" s="42" t="str">
        <f>IF(BANCO10[[#This Row],[SOLUÇÃO]]=CP$1,BANCO10[[#This Row],[STATUS DA ETAPA]],"")</f>
        <v/>
      </c>
      <c r="CQ144" s="42" t="str">
        <f>IF(BANCO10[[#This Row],[SOLUÇÃO]]=CQ$1,BANCO10[[#This Row],[STATUS DA ETAPA]],"")</f>
        <v/>
      </c>
      <c r="CR144" s="42" t="str">
        <f>IF(BANCO10[[#This Row],[SOLUÇÃO]]=CR$1,BANCO10[[#This Row],[STATUS DA ETAPA]],"")</f>
        <v>PROSPECÇÃO</v>
      </c>
      <c r="CS144" s="42" t="str">
        <f>IF(BANCO10[[#This Row],[SOLUÇÃO]]=CS$1,BANCO10[[#This Row],[STATUS DA ETAPA]],"")</f>
        <v/>
      </c>
      <c r="CT144" s="42" t="str">
        <f>IF(BANCO10[[#This Row],[SOLUÇÃO]]=CT$1,BANCO10[[#This Row],[STATUS DA ETAPA]],"")</f>
        <v/>
      </c>
      <c r="CU144" s="42" t="str">
        <f>IF(BANCO10[[#This Row],[SOLUÇÃO]]=CU$1,BANCO10[[#This Row],[STATUS DA ETAPA]],"")</f>
        <v/>
      </c>
      <c r="CV144" s="42" t="str">
        <f>IF(BANCO10[[#This Row],[SOLUÇÃO]]=CV$1,BANCO10[[#This Row],[STATUS DA ETAPA]],"")</f>
        <v/>
      </c>
      <c r="CW144" s="42" t="str">
        <f>IF(BANCO10[[#This Row],[SOLUÇÃO]]=CW$1,BANCO10[[#This Row],[STATUS DA ETAPA]],"")</f>
        <v/>
      </c>
      <c r="CX144" s="42" t="str">
        <f>IF(BANCO10[[#This Row],[SOLUÇÃO]]=CX$1,BANCO10[[#This Row],[STATUS DA ETAPA]],"")</f>
        <v/>
      </c>
      <c r="CY144" s="42" t="str">
        <f>IF(BANCO10[[#This Row],[SOLUÇÃO]]=CY$1,BANCO10[[#This Row],[STATUS DA ETAPA]],"")</f>
        <v/>
      </c>
      <c r="CZ144" s="42" t="str">
        <f>IF(BANCO10[[#This Row],[SOLUÇÃO]]=CZ$1,BANCO10[[#This Row],[STATUS DA ETAPA]],"")</f>
        <v/>
      </c>
      <c r="DA144" s="42" t="str">
        <f>IF(BANCO10[[#This Row],[SOLUÇÃO]]=DA$1,BANCO10[[#This Row],[STATUS DA ETAPA]],"")</f>
        <v/>
      </c>
      <c r="DB144" s="42" t="str">
        <f>IF(BANCO10[[#This Row],[SOLUÇÃO]]=DB$1,BANCO10[[#This Row],[STATUS DA ETAPA]],"")</f>
        <v/>
      </c>
      <c r="DC144" s="42" t="str">
        <f>IF(BANCO10[[#This Row],[SOLUÇÃO]]=DC$1,BANCO10[[#This Row],[STATUS DA ETAPA]],"")</f>
        <v/>
      </c>
      <c r="DD144" s="42" t="str">
        <f>IF(BANCO10[[#This Row],[SOLUÇÃO]]=DD$1,BANCO10[[#This Row],[STATUS DA ETAPA]],"")</f>
        <v/>
      </c>
      <c r="DE144" s="42" t="str">
        <f>IF(BANCO10[[#This Row],[SOLUÇÃO]]=DE$1,BANCO10[[#This Row],[STATUS DA ETAPA]],"")</f>
        <v/>
      </c>
      <c r="DF144" s="42" t="str">
        <f>IF(BANCO10[[#This Row],[SOLUÇÃO]]=DF$1,BANCO10[[#This Row],[STATUS DA ETAPA]],"")</f>
        <v/>
      </c>
      <c r="DG144" s="42" t="str">
        <f>IF(BANCO10[[#This Row],[SOLUÇÃO]]=DG$1,BANCO10[[#This Row],[STATUS DA ETAPA]],"")</f>
        <v/>
      </c>
      <c r="DH144" s="42" t="str">
        <f>IF(BANCO10[[#This Row],[SOLUÇÃO]]=DH$1,BANCO10[[#This Row],[STATUS DA ETAPA]],"")</f>
        <v/>
      </c>
      <c r="DI144" s="42" t="str">
        <f>IF(BANCO10[[#This Row],[SOLUÇÃO]]=DI$1,BANCO10[[#This Row],[STATUS DA ETAPA]],"")</f>
        <v/>
      </c>
      <c r="DJ144" s="42" t="str">
        <f>IF(BANCO10[[#This Row],[SOLUÇÃO]]=DJ$1,BANCO10[[#This Row],[STATUS DA ETAPA]],"")</f>
        <v/>
      </c>
      <c r="DK144" s="42" t="str">
        <f>IF(BANCO10[[#This Row],[SOLUÇÃO]]=DK$1,BANCO10[[#This Row],[STATUS DA ETAPA]],"")</f>
        <v/>
      </c>
      <c r="DL144" s="42" t="str">
        <f>IF(BANCO10[[#This Row],[SOLUÇÃO]]=DL$1,BANCO10[[#This Row],[STATUS DA ETAPA]],"")</f>
        <v/>
      </c>
      <c r="DM144" s="42" t="str">
        <f>IF(BANCO10[[#This Row],[SOLUÇÃO]]=DM$1,BANCO10[[#This Row],[STATUS DA ETAPA]],"")</f>
        <v/>
      </c>
      <c r="DN144" s="63" t="e">
        <f>VLOOKUP(CL146,'[1]SAP TEC'!AC:AD,2,0)</f>
        <v>#N/A</v>
      </c>
    </row>
    <row r="145" spans="1:118" s="65" customFormat="1" ht="12" x14ac:dyDescent="0.25">
      <c r="A145" s="38" t="s">
        <v>118</v>
      </c>
      <c r="B145" s="39" t="s">
        <v>383</v>
      </c>
      <c r="C145" s="40" t="str">
        <f>IFERROR(VLOOKUP(BANCO10[[#This Row],[EMPRESA]],[1]!DADOS[#Data],2,FALSE),"")</f>
        <v>62.954.987/0001-30</v>
      </c>
      <c r="D145" s="40" t="s">
        <v>532</v>
      </c>
      <c r="E145" s="42" t="str">
        <f>IFERROR(VLOOKUP(BANCO10[[#This Row],[EMPRESA]],[1]!DADOS[#Data],5,FALSE),"")</f>
        <v>DEMAIS</v>
      </c>
      <c r="F145" s="40" t="str">
        <f>IFERROR(IF(VLOOKUP(BANCO10[[#This Row],[EMPRESA]],[1]!DADOS[#Data],6,0)="","",(VLOOKUP(BANCO10[[#This Row],[EMPRESA]],[1]!DADOS[#Data],6,0))),"")</f>
        <v>N/A</v>
      </c>
      <c r="G145" s="40" t="str">
        <f>IFERROR(IF(VLOOKUP(BANCO10[[#This Row],[EMPRESA]],[1]!DADOS[#Data],4)="","",(VLOOKUP($D145,[1]!DADOS[#Data],4,0))),"")</f>
        <v/>
      </c>
      <c r="H145" s="43" t="s">
        <v>121</v>
      </c>
      <c r="I145" s="43" t="s">
        <v>122</v>
      </c>
      <c r="J145" s="43" t="s">
        <v>123</v>
      </c>
      <c r="K145" s="44" t="s">
        <v>136</v>
      </c>
      <c r="L145" s="44" t="s">
        <v>123</v>
      </c>
      <c r="M145" s="44" t="s">
        <v>137</v>
      </c>
      <c r="N145" s="44" t="s">
        <v>123</v>
      </c>
      <c r="O145" s="39" t="s">
        <v>533</v>
      </c>
      <c r="P145" s="42">
        <v>4</v>
      </c>
      <c r="Q145" s="39"/>
      <c r="R145" s="45"/>
      <c r="S145" s="45"/>
      <c r="T145" s="45"/>
      <c r="U145" s="45"/>
      <c r="V145" s="45"/>
      <c r="W145" s="45"/>
      <c r="X145" s="45"/>
      <c r="Y145" s="45"/>
      <c r="Z145" s="46"/>
      <c r="AA145" s="47"/>
      <c r="AB145" s="46"/>
      <c r="AC145" s="48"/>
      <c r="AD145" s="46"/>
      <c r="AE145" s="48"/>
      <c r="AF145" s="45" t="s">
        <v>123</v>
      </c>
      <c r="AG145" s="45"/>
      <c r="AH145" s="45" t="s">
        <v>123</v>
      </c>
      <c r="AI145" s="45"/>
      <c r="AJ145" s="45" t="s">
        <v>123</v>
      </c>
      <c r="AK145" s="45"/>
      <c r="AL145" s="45" t="s">
        <v>123</v>
      </c>
      <c r="AM145" s="45"/>
      <c r="AN145" s="45" t="s">
        <v>123</v>
      </c>
      <c r="AO145" s="45"/>
      <c r="AP145" s="45" t="s">
        <v>123</v>
      </c>
      <c r="AQ145" s="45"/>
      <c r="AR145" s="45" t="s">
        <v>123</v>
      </c>
      <c r="AS145" s="45"/>
      <c r="AT145" s="49"/>
      <c r="AU145" s="50"/>
      <c r="AV145" s="66" t="s">
        <v>126</v>
      </c>
      <c r="AW145" s="66" t="s">
        <v>126</v>
      </c>
      <c r="AX145" s="51" t="s">
        <v>49</v>
      </c>
      <c r="AY145" s="52" t="s">
        <v>126</v>
      </c>
      <c r="AZ145" s="53">
        <v>0</v>
      </c>
      <c r="BA145" s="52" t="s">
        <v>123</v>
      </c>
      <c r="BB145" s="81" t="s">
        <v>123</v>
      </c>
      <c r="BC145" s="52" t="s">
        <v>123</v>
      </c>
      <c r="BD145" s="52" t="s">
        <v>123</v>
      </c>
      <c r="BE145" s="55" t="s">
        <v>123</v>
      </c>
      <c r="BF145" s="55" t="s">
        <v>123</v>
      </c>
      <c r="BG145" s="55" t="s">
        <v>123</v>
      </c>
      <c r="BH145" s="55" t="s">
        <v>123</v>
      </c>
      <c r="BI145" s="68" t="s">
        <v>126</v>
      </c>
      <c r="BJ145" s="48"/>
      <c r="BK145" s="74" t="s">
        <v>126</v>
      </c>
      <c r="BL145" s="59"/>
      <c r="BM145" s="74" t="s">
        <v>126</v>
      </c>
      <c r="BN145" s="59"/>
      <c r="BO145" s="74" t="s">
        <v>126</v>
      </c>
      <c r="BP145" s="77"/>
      <c r="BQ145" s="78" t="s">
        <v>126</v>
      </c>
      <c r="BR145" s="79"/>
      <c r="BS145" s="69"/>
      <c r="BT145" s="38"/>
      <c r="BU145" s="61"/>
      <c r="BV145" s="61"/>
      <c r="BW145" s="61"/>
      <c r="BX145" s="61"/>
      <c r="BY145" s="61"/>
      <c r="BZ145" s="61"/>
      <c r="CA145" s="61"/>
      <c r="CB145" s="61"/>
      <c r="CC145" s="61"/>
      <c r="CD145" s="61"/>
      <c r="CE145" s="61"/>
      <c r="CF145" s="61"/>
      <c r="CG145" s="61"/>
      <c r="CH145" s="63">
        <f>YEAR(BANCO10[[#This Row],[DATA INÍCIO]])</f>
        <v>1900</v>
      </c>
      <c r="CI145" s="63">
        <f>MONTH(BANCO10[[#This Row],[DATA INÍCIO]])</f>
        <v>1</v>
      </c>
      <c r="CJ145" s="71" t="str">
        <f t="shared" si="2"/>
        <v>CARLSONS PRODUTOS INDUSTRIAIS LTDA.62.954.987/0001-30</v>
      </c>
      <c r="CK145" s="63"/>
      <c r="CL145" s="63"/>
      <c r="CM145" s="42" t="str">
        <f>IF(BANCO10[[#This Row],[SOLUÇÃO]]=CM$1,BANCO10[[#This Row],[STATUS DA ETAPA]],"")</f>
        <v/>
      </c>
      <c r="CN145" s="42" t="str">
        <f>IF(BANCO10[[#This Row],[SOLUÇÃO]]=CN$1,BANCO10[[#This Row],[STATUS DA ETAPA]],"")</f>
        <v/>
      </c>
      <c r="CO145" s="42" t="str">
        <f>IF(BANCO10[[#This Row],[SOLUÇÃO]]=CO$1,BANCO10[[#This Row],[STATUS DA ETAPA]],"")</f>
        <v/>
      </c>
      <c r="CP145" s="42" t="str">
        <f>IF(BANCO10[[#This Row],[SOLUÇÃO]]=CP$1,BANCO10[[#This Row],[STATUS DA ETAPA]],"")</f>
        <v/>
      </c>
      <c r="CQ145" s="42" t="str">
        <f>IF(BANCO10[[#This Row],[SOLUÇÃO]]=CQ$1,BANCO10[[#This Row],[STATUS DA ETAPA]],"")</f>
        <v/>
      </c>
      <c r="CR145" s="42" t="str">
        <f>IF(BANCO10[[#This Row],[SOLUÇÃO]]=CR$1,BANCO10[[#This Row],[STATUS DA ETAPA]],"")</f>
        <v/>
      </c>
      <c r="CS145" s="42" t="str">
        <f>IF(BANCO10[[#This Row],[SOLUÇÃO]]=CS$1,BANCO10[[#This Row],[STATUS DA ETAPA]],"")</f>
        <v/>
      </c>
      <c r="CT145" s="42" t="str">
        <f>IF(BANCO10[[#This Row],[SOLUÇÃO]]=CT$1,BANCO10[[#This Row],[STATUS DA ETAPA]],"")</f>
        <v/>
      </c>
      <c r="CU145" s="42" t="str">
        <f>IF(BANCO10[[#This Row],[SOLUÇÃO]]=CU$1,BANCO10[[#This Row],[STATUS DA ETAPA]],"")</f>
        <v/>
      </c>
      <c r="CV145" s="42" t="str">
        <f>IF(BANCO10[[#This Row],[SOLUÇÃO]]=CV$1,BANCO10[[#This Row],[STATUS DA ETAPA]],"")</f>
        <v/>
      </c>
      <c r="CW145" s="42" t="str">
        <f>IF(BANCO10[[#This Row],[SOLUÇÃO]]=CW$1,BANCO10[[#This Row],[STATUS DA ETAPA]],"")</f>
        <v/>
      </c>
      <c r="CX145" s="42" t="str">
        <f>IF(BANCO10[[#This Row],[SOLUÇÃO]]=CX$1,BANCO10[[#This Row],[STATUS DA ETAPA]],"")</f>
        <v/>
      </c>
      <c r="CY145" s="42" t="str">
        <f>IF(BANCO10[[#This Row],[SOLUÇÃO]]=CY$1,BANCO10[[#This Row],[STATUS DA ETAPA]],"")</f>
        <v/>
      </c>
      <c r="CZ145" s="42" t="str">
        <f>IF(BANCO10[[#This Row],[SOLUÇÃO]]=CZ$1,BANCO10[[#This Row],[STATUS DA ETAPA]],"")</f>
        <v/>
      </c>
      <c r="DA145" s="42" t="str">
        <f>IF(BANCO10[[#This Row],[SOLUÇÃO]]=DA$1,BANCO10[[#This Row],[STATUS DA ETAPA]],"")</f>
        <v/>
      </c>
      <c r="DB145" s="42" t="str">
        <f>IF(BANCO10[[#This Row],[SOLUÇÃO]]=DB$1,BANCO10[[#This Row],[STATUS DA ETAPA]],"")</f>
        <v/>
      </c>
      <c r="DC145" s="42" t="str">
        <f>IF(BANCO10[[#This Row],[SOLUÇÃO]]=DC$1,BANCO10[[#This Row],[STATUS DA ETAPA]],"")</f>
        <v/>
      </c>
      <c r="DD145" s="42" t="str">
        <f>IF(BANCO10[[#This Row],[SOLUÇÃO]]=DD$1,BANCO10[[#This Row],[STATUS DA ETAPA]],"")</f>
        <v/>
      </c>
      <c r="DE145" s="42" t="str">
        <f>IF(BANCO10[[#This Row],[SOLUÇÃO]]=DE$1,BANCO10[[#This Row],[STATUS DA ETAPA]],"")</f>
        <v/>
      </c>
      <c r="DF145" s="42" t="str">
        <f>IF(BANCO10[[#This Row],[SOLUÇÃO]]=DF$1,BANCO10[[#This Row],[STATUS DA ETAPA]],"")</f>
        <v/>
      </c>
      <c r="DG145" s="42" t="str">
        <f>IF(BANCO10[[#This Row],[SOLUÇÃO]]=DG$1,BANCO10[[#This Row],[STATUS DA ETAPA]],"")</f>
        <v/>
      </c>
      <c r="DH145" s="42" t="str">
        <f>IF(BANCO10[[#This Row],[SOLUÇÃO]]=DH$1,BANCO10[[#This Row],[STATUS DA ETAPA]],"")</f>
        <v/>
      </c>
      <c r="DI145" s="42" t="str">
        <f>IF(BANCO10[[#This Row],[SOLUÇÃO]]=DI$1,BANCO10[[#This Row],[STATUS DA ETAPA]],"")</f>
        <v/>
      </c>
      <c r="DJ145" s="42" t="str">
        <f>IF(BANCO10[[#This Row],[SOLUÇÃO]]=DJ$1,BANCO10[[#This Row],[STATUS DA ETAPA]],"")</f>
        <v/>
      </c>
      <c r="DK145" s="42" t="str">
        <f>IF(BANCO10[[#This Row],[SOLUÇÃO]]=DK$1,BANCO10[[#This Row],[STATUS DA ETAPA]],"")</f>
        <v/>
      </c>
      <c r="DL145" s="42" t="str">
        <f>IF(BANCO10[[#This Row],[SOLUÇÃO]]=DL$1,BANCO10[[#This Row],[STATUS DA ETAPA]],"")</f>
        <v/>
      </c>
      <c r="DM145" s="42" t="str">
        <f>IF(BANCO10[[#This Row],[SOLUÇÃO]]=DM$1,BANCO10[[#This Row],[STATUS DA ETAPA]],"")</f>
        <v/>
      </c>
      <c r="DN145" s="63" t="e">
        <f>VLOOKUP(CL147,'[1]SAP TEC'!AC:AD,2,0)</f>
        <v>#N/A</v>
      </c>
    </row>
    <row r="146" spans="1:118" s="65" customFormat="1" ht="12" x14ac:dyDescent="0.25">
      <c r="A146" s="38" t="s">
        <v>118</v>
      </c>
      <c r="B146" s="39" t="s">
        <v>131</v>
      </c>
      <c r="C146" s="40" t="str">
        <f>IFERROR(VLOOKUP(BANCO10[[#This Row],[EMPRESA]],[1]!DADOS[#Data],2,FALSE),"")</f>
        <v>05.364.695/0001-04</v>
      </c>
      <c r="D146" s="40" t="s">
        <v>534</v>
      </c>
      <c r="E146" s="42" t="str">
        <f>IFERROR(VLOOKUP(BANCO10[[#This Row],[EMPRESA]],[1]!DADOS[#Data],5,FALSE),"")</f>
        <v>DEMAIS</v>
      </c>
      <c r="F146" s="40" t="str">
        <f>IFERROR(IF(VLOOKUP(BANCO10[[#This Row],[EMPRESA]],[1]!DADOS[#Data],6,0)="","",(VLOOKUP(BANCO10[[#This Row],[EMPRESA]],[1]!DADOS[#Data],6,0))),"")</f>
        <v>N/A</v>
      </c>
      <c r="G146" s="40" t="str">
        <f>IFERROR(IF(VLOOKUP(BANCO10[[#This Row],[EMPRESA]],[1]!DADOS[#Data],4)="","",(VLOOKUP($D146,[1]!DADOS[#Data],4,0))),"")</f>
        <v/>
      </c>
      <c r="H146" s="43" t="s">
        <v>121</v>
      </c>
      <c r="I146" s="43" t="s">
        <v>145</v>
      </c>
      <c r="J146" s="43" t="s">
        <v>146</v>
      </c>
      <c r="K146" s="44" t="s">
        <v>535</v>
      </c>
      <c r="L146" s="44" t="s">
        <v>123</v>
      </c>
      <c r="M146" s="44" t="s">
        <v>137</v>
      </c>
      <c r="N146" s="44"/>
      <c r="O146" s="42" t="s">
        <v>90</v>
      </c>
      <c r="P146" s="42">
        <v>4</v>
      </c>
      <c r="Q146" s="39" t="s">
        <v>536</v>
      </c>
      <c r="R146" s="45" t="s">
        <v>123</v>
      </c>
      <c r="S146" s="45"/>
      <c r="T146" s="45" t="s">
        <v>123</v>
      </c>
      <c r="U146" s="45"/>
      <c r="V146" s="45" t="s">
        <v>123</v>
      </c>
      <c r="W146" s="45"/>
      <c r="X146" s="45" t="s">
        <v>123</v>
      </c>
      <c r="Y146" s="45"/>
      <c r="Z146" s="46" t="s">
        <v>123</v>
      </c>
      <c r="AA146" s="47"/>
      <c r="AB146" s="46" t="s">
        <v>123</v>
      </c>
      <c r="AC146" s="48"/>
      <c r="AD146" s="46" t="s">
        <v>123</v>
      </c>
      <c r="AE146" s="48"/>
      <c r="AF146" s="45" t="s">
        <v>123</v>
      </c>
      <c r="AG146" s="45"/>
      <c r="AH146" s="45" t="s">
        <v>123</v>
      </c>
      <c r="AI146" s="45"/>
      <c r="AJ146" s="45" t="s">
        <v>123</v>
      </c>
      <c r="AK146" s="45"/>
      <c r="AL146" s="45" t="s">
        <v>123</v>
      </c>
      <c r="AM146" s="45"/>
      <c r="AN146" s="45" t="s">
        <v>123</v>
      </c>
      <c r="AO146" s="45"/>
      <c r="AP146" s="45" t="s">
        <v>123</v>
      </c>
      <c r="AQ146" s="45"/>
      <c r="AR146" s="45" t="s">
        <v>123</v>
      </c>
      <c r="AS146" s="45"/>
      <c r="AT146" s="49">
        <v>45888</v>
      </c>
      <c r="AU146" s="50">
        <v>45888</v>
      </c>
      <c r="AV146" s="66" t="s">
        <v>123</v>
      </c>
      <c r="AW146" s="66" t="s">
        <v>123</v>
      </c>
      <c r="AX146" s="51" t="s">
        <v>49</v>
      </c>
      <c r="AY146" s="52" t="s">
        <v>123</v>
      </c>
      <c r="AZ146" s="53">
        <v>0</v>
      </c>
      <c r="BA146" s="52" t="s">
        <v>123</v>
      </c>
      <c r="BB146" s="81"/>
      <c r="BC146" s="52"/>
      <c r="BD146" s="52"/>
      <c r="BE146" s="55" t="s">
        <v>123</v>
      </c>
      <c r="BF146" s="55" t="s">
        <v>123</v>
      </c>
      <c r="BG146" s="55" t="s">
        <v>123</v>
      </c>
      <c r="BH146" s="55" t="s">
        <v>123</v>
      </c>
      <c r="BI146" s="68" t="s">
        <v>123</v>
      </c>
      <c r="BJ146" s="48"/>
      <c r="BK146" s="58" t="s">
        <v>126</v>
      </c>
      <c r="BL146" s="59"/>
      <c r="BM146" s="58" t="s">
        <v>126</v>
      </c>
      <c r="BN146" s="59"/>
      <c r="BO146" s="74" t="s">
        <v>126</v>
      </c>
      <c r="BP146" s="77"/>
      <c r="BQ146" s="78" t="s">
        <v>126</v>
      </c>
      <c r="BR146" s="79"/>
      <c r="BS146" s="60"/>
      <c r="BT146" s="38"/>
      <c r="BU146" s="61"/>
      <c r="BV146" s="61"/>
      <c r="BW146" s="61"/>
      <c r="BX146" s="61"/>
      <c r="BY146" s="61"/>
      <c r="BZ146" s="61"/>
      <c r="CA146" s="61"/>
      <c r="CB146" s="61"/>
      <c r="CC146" s="61"/>
      <c r="CD146" s="61"/>
      <c r="CE146" s="61"/>
      <c r="CF146" s="61"/>
      <c r="CG146" s="61"/>
      <c r="CH146" s="63">
        <f>YEAR(BANCO10[[#This Row],[DATA INÍCIO]])</f>
        <v>2025</v>
      </c>
      <c r="CI146" s="63">
        <f>MONTH(BANCO10[[#This Row],[DATA INÍCIO]])</f>
        <v>8</v>
      </c>
      <c r="CJ146" s="71" t="str">
        <f t="shared" si="2"/>
        <v>CARRERA INDUSTRIA COMERCIO DE MOVEIS E PRESTACAO DE SERVICO LTDA05.364.695/0001-04</v>
      </c>
      <c r="CK146" s="63"/>
      <c r="CL146" s="63"/>
      <c r="CM146" s="42" t="str">
        <f>IF(BANCO10[[#This Row],[SOLUÇÃO]]=CM$1,BANCO10[[#This Row],[STATUS DA ETAPA]],"")</f>
        <v>CONCLUÍDO</v>
      </c>
      <c r="CN146" s="42" t="str">
        <f>IF(BANCO10[[#This Row],[SOLUÇÃO]]=CN$1,BANCO10[[#This Row],[STATUS DA ETAPA]],"")</f>
        <v/>
      </c>
      <c r="CO146" s="42" t="str">
        <f>IF(BANCO10[[#This Row],[SOLUÇÃO]]=CO$1,BANCO10[[#This Row],[STATUS DA ETAPA]],"")</f>
        <v/>
      </c>
      <c r="CP146" s="42" t="str">
        <f>IF(BANCO10[[#This Row],[SOLUÇÃO]]=CP$1,BANCO10[[#This Row],[STATUS DA ETAPA]],"")</f>
        <v/>
      </c>
      <c r="CQ146" s="42" t="str">
        <f>IF(BANCO10[[#This Row],[SOLUÇÃO]]=CQ$1,BANCO10[[#This Row],[STATUS DA ETAPA]],"")</f>
        <v/>
      </c>
      <c r="CR146" s="42" t="str">
        <f>IF(BANCO10[[#This Row],[SOLUÇÃO]]=CR$1,BANCO10[[#This Row],[STATUS DA ETAPA]],"")</f>
        <v/>
      </c>
      <c r="CS146" s="42" t="str">
        <f>IF(BANCO10[[#This Row],[SOLUÇÃO]]=CS$1,BANCO10[[#This Row],[STATUS DA ETAPA]],"")</f>
        <v/>
      </c>
      <c r="CT146" s="42" t="str">
        <f>IF(BANCO10[[#This Row],[SOLUÇÃO]]=CT$1,BANCO10[[#This Row],[STATUS DA ETAPA]],"")</f>
        <v/>
      </c>
      <c r="CU146" s="42" t="str">
        <f>IF(BANCO10[[#This Row],[SOLUÇÃO]]=CU$1,BANCO10[[#This Row],[STATUS DA ETAPA]],"")</f>
        <v/>
      </c>
      <c r="CV146" s="42" t="str">
        <f>IF(BANCO10[[#This Row],[SOLUÇÃO]]=CV$1,BANCO10[[#This Row],[STATUS DA ETAPA]],"")</f>
        <v/>
      </c>
      <c r="CW146" s="42" t="str">
        <f>IF(BANCO10[[#This Row],[SOLUÇÃO]]=CW$1,BANCO10[[#This Row],[STATUS DA ETAPA]],"")</f>
        <v/>
      </c>
      <c r="CX146" s="42" t="str">
        <f>IF(BANCO10[[#This Row],[SOLUÇÃO]]=CX$1,BANCO10[[#This Row],[STATUS DA ETAPA]],"")</f>
        <v/>
      </c>
      <c r="CY146" s="42" t="str">
        <f>IF(BANCO10[[#This Row],[SOLUÇÃO]]=CY$1,BANCO10[[#This Row],[STATUS DA ETAPA]],"")</f>
        <v/>
      </c>
      <c r="CZ146" s="42" t="str">
        <f>IF(BANCO10[[#This Row],[SOLUÇÃO]]=CZ$1,BANCO10[[#This Row],[STATUS DA ETAPA]],"")</f>
        <v/>
      </c>
      <c r="DA146" s="42" t="str">
        <f>IF(BANCO10[[#This Row],[SOLUÇÃO]]=DA$1,BANCO10[[#This Row],[STATUS DA ETAPA]],"")</f>
        <v/>
      </c>
      <c r="DB146" s="42" t="str">
        <f>IF(BANCO10[[#This Row],[SOLUÇÃO]]=DB$1,BANCO10[[#This Row],[STATUS DA ETAPA]],"")</f>
        <v/>
      </c>
      <c r="DC146" s="42" t="str">
        <f>IF(BANCO10[[#This Row],[SOLUÇÃO]]=DC$1,BANCO10[[#This Row],[STATUS DA ETAPA]],"")</f>
        <v/>
      </c>
      <c r="DD146" s="42" t="str">
        <f>IF(BANCO10[[#This Row],[SOLUÇÃO]]=DD$1,BANCO10[[#This Row],[STATUS DA ETAPA]],"")</f>
        <v/>
      </c>
      <c r="DE146" s="42" t="str">
        <f>IF(BANCO10[[#This Row],[SOLUÇÃO]]=DE$1,BANCO10[[#This Row],[STATUS DA ETAPA]],"")</f>
        <v/>
      </c>
      <c r="DF146" s="42" t="str">
        <f>IF(BANCO10[[#This Row],[SOLUÇÃO]]=DF$1,BANCO10[[#This Row],[STATUS DA ETAPA]],"")</f>
        <v/>
      </c>
      <c r="DG146" s="42" t="str">
        <f>IF(BANCO10[[#This Row],[SOLUÇÃO]]=DG$1,BANCO10[[#This Row],[STATUS DA ETAPA]],"")</f>
        <v/>
      </c>
      <c r="DH146" s="42" t="str">
        <f>IF(BANCO10[[#This Row],[SOLUÇÃO]]=DH$1,BANCO10[[#This Row],[STATUS DA ETAPA]],"")</f>
        <v/>
      </c>
      <c r="DI146" s="42" t="str">
        <f>IF(BANCO10[[#This Row],[SOLUÇÃO]]=DI$1,BANCO10[[#This Row],[STATUS DA ETAPA]],"")</f>
        <v/>
      </c>
      <c r="DJ146" s="42" t="str">
        <f>IF(BANCO10[[#This Row],[SOLUÇÃO]]=DJ$1,BANCO10[[#This Row],[STATUS DA ETAPA]],"")</f>
        <v/>
      </c>
      <c r="DK146" s="42" t="str">
        <f>IF(BANCO10[[#This Row],[SOLUÇÃO]]=DK$1,BANCO10[[#This Row],[STATUS DA ETAPA]],"")</f>
        <v/>
      </c>
      <c r="DL146" s="42" t="str">
        <f>IF(BANCO10[[#This Row],[SOLUÇÃO]]=DL$1,BANCO10[[#This Row],[STATUS DA ETAPA]],"")</f>
        <v/>
      </c>
      <c r="DM146" s="42" t="str">
        <f>IF(BANCO10[[#This Row],[SOLUÇÃO]]=DM$1,BANCO10[[#This Row],[STATUS DA ETAPA]],"")</f>
        <v/>
      </c>
      <c r="DN146" s="63" t="e">
        <f>VLOOKUP(CL148,'[1]SAP TEC'!AC:AD,2,0)</f>
        <v>#N/A</v>
      </c>
    </row>
    <row r="147" spans="1:118" s="65" customFormat="1" ht="12" x14ac:dyDescent="0.25">
      <c r="A147" s="38" t="s">
        <v>118</v>
      </c>
      <c r="B147" s="39" t="s">
        <v>119</v>
      </c>
      <c r="C147" s="40" t="str">
        <f>IFERROR(VLOOKUP(BANCO10[[#This Row],[EMPRESA]],[1]!DADOS[#Data],2,FALSE),"")</f>
        <v>61.150.777/0001-27</v>
      </c>
      <c r="D147" s="42" t="s">
        <v>537</v>
      </c>
      <c r="E147" s="42" t="str">
        <f>IFERROR(VLOOKUP(BANCO10[[#This Row],[EMPRESA]],[1]!DADOS[#Data],5,FALSE),"")</f>
        <v>EPP</v>
      </c>
      <c r="F147" s="40" t="str">
        <f>IFERROR(IF(VLOOKUP(BANCO10[[#This Row],[EMPRESA]],[1]!DADOS[#Data],6,0)="","",(VLOOKUP(BANCO10[[#This Row],[EMPRESA]],[1]!DADOS[#Data],6,0))),"")</f>
        <v>CAPITAL LESTE 1</v>
      </c>
      <c r="G147" s="40"/>
      <c r="H147" s="43" t="s">
        <v>121</v>
      </c>
      <c r="I147" s="43" t="s">
        <v>145</v>
      </c>
      <c r="J147" s="43" t="s">
        <v>146</v>
      </c>
      <c r="K147" s="42" t="s">
        <v>538</v>
      </c>
      <c r="L147" s="44" t="s">
        <v>123</v>
      </c>
      <c r="M147" s="44">
        <v>103</v>
      </c>
      <c r="N147" s="44" t="s">
        <v>123</v>
      </c>
      <c r="O147" s="42" t="s">
        <v>90</v>
      </c>
      <c r="P147" s="42">
        <v>4</v>
      </c>
      <c r="Q147" s="42" t="s">
        <v>205</v>
      </c>
      <c r="R147" s="45" t="s">
        <v>123</v>
      </c>
      <c r="S147" s="45"/>
      <c r="T147" s="45" t="s">
        <v>123</v>
      </c>
      <c r="U147" s="45"/>
      <c r="V147" s="45" t="s">
        <v>123</v>
      </c>
      <c r="W147" s="45"/>
      <c r="X147" s="45" t="s">
        <v>123</v>
      </c>
      <c r="Y147" s="45"/>
      <c r="Z147" s="46" t="s">
        <v>123</v>
      </c>
      <c r="AA147" s="47"/>
      <c r="AB147" s="46" t="s">
        <v>123</v>
      </c>
      <c r="AC147" s="48"/>
      <c r="AD147" s="46" t="s">
        <v>123</v>
      </c>
      <c r="AE147" s="48"/>
      <c r="AF147" s="45" t="s">
        <v>27</v>
      </c>
      <c r="AG147" s="45">
        <v>44741</v>
      </c>
      <c r="AH147" s="45" t="s">
        <v>126</v>
      </c>
      <c r="AI147" s="45"/>
      <c r="AJ147" s="45" t="s">
        <v>123</v>
      </c>
      <c r="AK147" s="45"/>
      <c r="AL147" s="45" t="s">
        <v>123</v>
      </c>
      <c r="AM147" s="45"/>
      <c r="AN147" s="45" t="s">
        <v>123</v>
      </c>
      <c r="AO147" s="45"/>
      <c r="AP147" s="45" t="s">
        <v>123</v>
      </c>
      <c r="AQ147" s="45"/>
      <c r="AR147" s="45" t="s">
        <v>123</v>
      </c>
      <c r="AS147" s="45"/>
      <c r="AT147" s="49">
        <v>44926</v>
      </c>
      <c r="AU147" s="50">
        <v>44926</v>
      </c>
      <c r="AV147" s="51" t="s">
        <v>123</v>
      </c>
      <c r="AW147" s="51" t="s">
        <v>123</v>
      </c>
      <c r="AX147" s="73" t="s">
        <v>49</v>
      </c>
      <c r="AY147" s="52" t="s">
        <v>123</v>
      </c>
      <c r="AZ147" s="53">
        <v>0</v>
      </c>
      <c r="BA147" s="52" t="s">
        <v>123</v>
      </c>
      <c r="BB147" s="81" t="s">
        <v>123</v>
      </c>
      <c r="BC147" s="52" t="s">
        <v>123</v>
      </c>
      <c r="BD147" s="52" t="s">
        <v>123</v>
      </c>
      <c r="BE147" s="55" t="s">
        <v>123</v>
      </c>
      <c r="BF147" s="55" t="s">
        <v>123</v>
      </c>
      <c r="BG147" s="55" t="s">
        <v>123</v>
      </c>
      <c r="BH147" s="55" t="s">
        <v>123</v>
      </c>
      <c r="BI147" s="56" t="s">
        <v>123</v>
      </c>
      <c r="BJ147" s="48"/>
      <c r="BK147" s="58" t="s">
        <v>123</v>
      </c>
      <c r="BL147" s="59"/>
      <c r="BM147" s="58" t="s">
        <v>123</v>
      </c>
      <c r="BN147" s="59"/>
      <c r="BO147" s="74" t="s">
        <v>123</v>
      </c>
      <c r="BP147" s="75"/>
      <c r="BQ147" s="74" t="s">
        <v>123</v>
      </c>
      <c r="BR147" s="75"/>
      <c r="BS147" s="60"/>
      <c r="BT147" s="38"/>
      <c r="BU147" s="61" t="s">
        <v>129</v>
      </c>
      <c r="BV147" s="61" t="s">
        <v>129</v>
      </c>
      <c r="BW147" s="61" t="s">
        <v>259</v>
      </c>
      <c r="BX147" s="61" t="s">
        <v>150</v>
      </c>
      <c r="BY147" s="62" t="s">
        <v>539</v>
      </c>
      <c r="BZ147" s="61"/>
      <c r="CA147" s="61" t="s">
        <v>129</v>
      </c>
      <c r="CB147" s="61" t="s">
        <v>129</v>
      </c>
      <c r="CC147" s="61" t="s">
        <v>129</v>
      </c>
      <c r="CD147" s="61" t="s">
        <v>129</v>
      </c>
      <c r="CE147" s="61" t="s">
        <v>129</v>
      </c>
      <c r="CF147" s="61" t="s">
        <v>129</v>
      </c>
      <c r="CG147" s="61" t="s">
        <v>129</v>
      </c>
      <c r="CH147" s="63">
        <f>YEAR(BANCO10[[#This Row],[DATA INÍCIO]])</f>
        <v>2022</v>
      </c>
      <c r="CI147" s="63">
        <f>MONTH(BANCO10[[#This Row],[DATA INÍCIO]])</f>
        <v>12</v>
      </c>
      <c r="CJ147" s="64" t="str">
        <f t="shared" si="2"/>
        <v>CATUMBI TELAS METALICAS LTDA61.150.777/0001-27</v>
      </c>
      <c r="CK147" s="63"/>
      <c r="CL147" s="42" t="s">
        <v>538</v>
      </c>
      <c r="CM147" s="42" t="str">
        <f>IF(BANCO10[[#This Row],[SOLUÇÃO]]=CM$1,BANCO10[[#This Row],[STATUS DA ETAPA]],"")</f>
        <v>CONCLUÍDO</v>
      </c>
      <c r="CN147" s="42" t="str">
        <f>IF(BANCO10[[#This Row],[SOLUÇÃO]]=CN$1,BANCO10[[#This Row],[STATUS DA ETAPA]],"")</f>
        <v/>
      </c>
      <c r="CO147" s="42" t="str">
        <f>IF(BANCO10[[#This Row],[SOLUÇÃO]]=CO$1,BANCO10[[#This Row],[STATUS DA ETAPA]],"")</f>
        <v/>
      </c>
      <c r="CP147" s="42" t="str">
        <f>IF(BANCO10[[#This Row],[SOLUÇÃO]]=CP$1,BANCO10[[#This Row],[STATUS DA ETAPA]],"")</f>
        <v/>
      </c>
      <c r="CQ147" s="42" t="str">
        <f>IF(BANCO10[[#This Row],[SOLUÇÃO]]=CQ$1,BANCO10[[#This Row],[STATUS DA ETAPA]],"")</f>
        <v/>
      </c>
      <c r="CR147" s="42" t="str">
        <f>IF(BANCO10[[#This Row],[SOLUÇÃO]]=CR$1,BANCO10[[#This Row],[STATUS DA ETAPA]],"")</f>
        <v/>
      </c>
      <c r="CS147" s="42" t="str">
        <f>IF(BANCO10[[#This Row],[SOLUÇÃO]]=CS$1,BANCO10[[#This Row],[STATUS DA ETAPA]],"")</f>
        <v/>
      </c>
      <c r="CT147" s="42" t="str">
        <f>IF(BANCO10[[#This Row],[SOLUÇÃO]]=CT$1,BANCO10[[#This Row],[STATUS DA ETAPA]],"")</f>
        <v/>
      </c>
      <c r="CU147" s="42" t="str">
        <f>IF(BANCO10[[#This Row],[SOLUÇÃO]]=CU$1,BANCO10[[#This Row],[STATUS DA ETAPA]],"")</f>
        <v/>
      </c>
      <c r="CV147" s="42" t="str">
        <f>IF(BANCO10[[#This Row],[SOLUÇÃO]]=CV$1,BANCO10[[#This Row],[STATUS DA ETAPA]],"")</f>
        <v/>
      </c>
      <c r="CW147" s="42" t="str">
        <f>IF(BANCO10[[#This Row],[SOLUÇÃO]]=CW$1,BANCO10[[#This Row],[STATUS DA ETAPA]],"")</f>
        <v/>
      </c>
      <c r="CX147" s="42" t="str">
        <f>IF(BANCO10[[#This Row],[SOLUÇÃO]]=CX$1,BANCO10[[#This Row],[STATUS DA ETAPA]],"")</f>
        <v/>
      </c>
      <c r="CY147" s="42" t="str">
        <f>IF(BANCO10[[#This Row],[SOLUÇÃO]]=CY$1,BANCO10[[#This Row],[STATUS DA ETAPA]],"")</f>
        <v/>
      </c>
      <c r="CZ147" s="42" t="str">
        <f>IF(BANCO10[[#This Row],[SOLUÇÃO]]=CZ$1,BANCO10[[#This Row],[STATUS DA ETAPA]],"")</f>
        <v/>
      </c>
      <c r="DA147" s="42" t="str">
        <f>IF(BANCO10[[#This Row],[SOLUÇÃO]]=DA$1,BANCO10[[#This Row],[STATUS DA ETAPA]],"")</f>
        <v/>
      </c>
      <c r="DB147" s="42" t="str">
        <f>IF(BANCO10[[#This Row],[SOLUÇÃO]]=DB$1,BANCO10[[#This Row],[STATUS DA ETAPA]],"")</f>
        <v/>
      </c>
      <c r="DC147" s="42" t="str">
        <f>IF(BANCO10[[#This Row],[SOLUÇÃO]]=DC$1,BANCO10[[#This Row],[STATUS DA ETAPA]],"")</f>
        <v/>
      </c>
      <c r="DD147" s="42" t="str">
        <f>IF(BANCO10[[#This Row],[SOLUÇÃO]]=DD$1,BANCO10[[#This Row],[STATUS DA ETAPA]],"")</f>
        <v/>
      </c>
      <c r="DE147" s="42" t="str">
        <f>IF(BANCO10[[#This Row],[SOLUÇÃO]]=DE$1,BANCO10[[#This Row],[STATUS DA ETAPA]],"")</f>
        <v/>
      </c>
      <c r="DF147" s="42" t="str">
        <f>IF(BANCO10[[#This Row],[SOLUÇÃO]]=DF$1,BANCO10[[#This Row],[STATUS DA ETAPA]],"")</f>
        <v/>
      </c>
      <c r="DG147" s="42" t="str">
        <f>IF(BANCO10[[#This Row],[SOLUÇÃO]]=DG$1,BANCO10[[#This Row],[STATUS DA ETAPA]],"")</f>
        <v/>
      </c>
      <c r="DH147" s="42" t="str">
        <f>IF(BANCO10[[#This Row],[SOLUÇÃO]]=DH$1,BANCO10[[#This Row],[STATUS DA ETAPA]],"")</f>
        <v/>
      </c>
      <c r="DI147" s="42" t="str">
        <f>IF(BANCO10[[#This Row],[SOLUÇÃO]]=DI$1,BANCO10[[#This Row],[STATUS DA ETAPA]],"")</f>
        <v/>
      </c>
      <c r="DJ147" s="42" t="str">
        <f>IF(BANCO10[[#This Row],[SOLUÇÃO]]=DJ$1,BANCO10[[#This Row],[STATUS DA ETAPA]],"")</f>
        <v/>
      </c>
      <c r="DK147" s="42" t="str">
        <f>IF(BANCO10[[#This Row],[SOLUÇÃO]]=DK$1,BANCO10[[#This Row],[STATUS DA ETAPA]],"")</f>
        <v/>
      </c>
      <c r="DL147" s="42" t="str">
        <f>IF(BANCO10[[#This Row],[SOLUÇÃO]]=DL$1,BANCO10[[#This Row],[STATUS DA ETAPA]],"")</f>
        <v/>
      </c>
      <c r="DM147" s="42" t="str">
        <f>IF(BANCO10[[#This Row],[SOLUÇÃO]]=DM$1,BANCO10[[#This Row],[STATUS DA ETAPA]],"")</f>
        <v/>
      </c>
      <c r="DN147" s="63" t="e">
        <f>VLOOKUP(CL149,'[1]SAP TEC'!AC:AD,2,0)</f>
        <v>#N/A</v>
      </c>
    </row>
    <row r="148" spans="1:118" s="65" customFormat="1" ht="12" x14ac:dyDescent="0.25">
      <c r="A148" s="38" t="s">
        <v>118</v>
      </c>
      <c r="B148" s="39" t="s">
        <v>119</v>
      </c>
      <c r="C148" s="40" t="str">
        <f>IFERROR(VLOOKUP(BANCO10[[#This Row],[EMPRESA]],[1]!DADOS[#Data],2,FALSE),"")</f>
        <v>61.150.777/0001-27</v>
      </c>
      <c r="D148" s="42" t="s">
        <v>537</v>
      </c>
      <c r="E148" s="42" t="str">
        <f>IFERROR(VLOOKUP(BANCO10[[#This Row],[EMPRESA]],[1]!DADOS[#Data],5,FALSE),"")</f>
        <v>EPP</v>
      </c>
      <c r="F148" s="40" t="str">
        <f>IFERROR(IF(VLOOKUP(BANCO10[[#This Row],[EMPRESA]],[1]!DADOS[#Data],6,0)="","",(VLOOKUP(BANCO10[[#This Row],[EMPRESA]],[1]!DADOS[#Data],6,0))),"")</f>
        <v>CAPITAL LESTE 1</v>
      </c>
      <c r="G148" s="40" t="str">
        <f>IFERROR(IF(VLOOKUP(BANCO10[[#This Row],[EMPRESA]],[1]!DADOS[#Data],4)="","",(VLOOKUP($D148,[1]!DADOS[#Data],4,0))),"")</f>
        <v/>
      </c>
      <c r="H148" s="43" t="s">
        <v>7</v>
      </c>
      <c r="I148" s="43" t="s">
        <v>145</v>
      </c>
      <c r="J148" s="43" t="s">
        <v>123</v>
      </c>
      <c r="K148" s="42" t="s">
        <v>540</v>
      </c>
      <c r="L148" s="44">
        <v>13210570</v>
      </c>
      <c r="M148" s="44">
        <v>103</v>
      </c>
      <c r="N148" s="44" t="s">
        <v>123</v>
      </c>
      <c r="O148" s="42" t="s">
        <v>95</v>
      </c>
      <c r="P148" s="42">
        <v>100</v>
      </c>
      <c r="Q148" s="42" t="s">
        <v>148</v>
      </c>
      <c r="R148" s="45" t="s">
        <v>123</v>
      </c>
      <c r="S148" s="45"/>
      <c r="T148" s="45" t="s">
        <v>123</v>
      </c>
      <c r="U148" s="45"/>
      <c r="V148" s="45" t="s">
        <v>123</v>
      </c>
      <c r="W148" s="45"/>
      <c r="X148" s="45" t="s">
        <v>123</v>
      </c>
      <c r="Y148" s="45"/>
      <c r="Z148" s="46" t="s">
        <v>123</v>
      </c>
      <c r="AA148" s="47"/>
      <c r="AB148" s="46" t="s">
        <v>123</v>
      </c>
      <c r="AC148" s="48"/>
      <c r="AD148" s="46" t="s">
        <v>123</v>
      </c>
      <c r="AE148" s="48"/>
      <c r="AF148" s="45" t="s">
        <v>27</v>
      </c>
      <c r="AG148" s="45">
        <v>44741</v>
      </c>
      <c r="AH148" s="45" t="s">
        <v>27</v>
      </c>
      <c r="AI148" s="45">
        <v>44741</v>
      </c>
      <c r="AJ148" s="45" t="s">
        <v>27</v>
      </c>
      <c r="AK148" s="45">
        <v>44741</v>
      </c>
      <c r="AL148" s="45" t="s">
        <v>27</v>
      </c>
      <c r="AM148" s="45">
        <v>44741</v>
      </c>
      <c r="AN148" s="45" t="s">
        <v>27</v>
      </c>
      <c r="AO148" s="45"/>
      <c r="AP148" s="45" t="s">
        <v>27</v>
      </c>
      <c r="AQ148" s="45">
        <v>44925</v>
      </c>
      <c r="AR148" s="45" t="s">
        <v>27</v>
      </c>
      <c r="AS148" s="45"/>
      <c r="AT148" s="49">
        <v>44950</v>
      </c>
      <c r="AU148" s="50">
        <v>45055</v>
      </c>
      <c r="AV148" s="51" t="s">
        <v>27</v>
      </c>
      <c r="AW148" s="51" t="s">
        <v>27</v>
      </c>
      <c r="AX148" s="73" t="s">
        <v>49</v>
      </c>
      <c r="AY148" s="52" t="s">
        <v>126</v>
      </c>
      <c r="AZ148" s="53">
        <v>0</v>
      </c>
      <c r="BA148" s="52"/>
      <c r="BB148" s="81"/>
      <c r="BC148" s="52">
        <v>4731</v>
      </c>
      <c r="BD148" s="52" t="s">
        <v>123</v>
      </c>
      <c r="BE148" s="55" t="s">
        <v>123</v>
      </c>
      <c r="BF148" s="55" t="s">
        <v>123</v>
      </c>
      <c r="BG148" s="55" t="s">
        <v>27</v>
      </c>
      <c r="BH148" s="55" t="s">
        <v>123</v>
      </c>
      <c r="BI148" s="68" t="s">
        <v>123</v>
      </c>
      <c r="BJ148" s="48"/>
      <c r="BK148" s="58" t="s">
        <v>123</v>
      </c>
      <c r="BL148" s="59"/>
      <c r="BM148" s="58" t="s">
        <v>123</v>
      </c>
      <c r="BN148" s="59"/>
      <c r="BO148" s="74" t="s">
        <v>27</v>
      </c>
      <c r="BP148" s="75">
        <v>45082</v>
      </c>
      <c r="BQ148" s="74" t="s">
        <v>27</v>
      </c>
      <c r="BR148" s="75"/>
      <c r="BS148" s="60"/>
      <c r="BT148" s="38"/>
      <c r="BU148" s="61" t="s">
        <v>129</v>
      </c>
      <c r="BV148" s="61" t="s">
        <v>129</v>
      </c>
      <c r="BW148" s="61" t="s">
        <v>259</v>
      </c>
      <c r="BX148" s="61" t="s">
        <v>150</v>
      </c>
      <c r="BY148" s="62" t="s">
        <v>539</v>
      </c>
      <c r="BZ148" s="61"/>
      <c r="CA148" s="61" t="s">
        <v>129</v>
      </c>
      <c r="CB148" s="61" t="s">
        <v>129</v>
      </c>
      <c r="CC148" s="61" t="s">
        <v>129</v>
      </c>
      <c r="CD148" s="61" t="s">
        <v>129</v>
      </c>
      <c r="CE148" s="61" t="s">
        <v>129</v>
      </c>
      <c r="CF148" s="61" t="s">
        <v>129</v>
      </c>
      <c r="CG148" s="61" t="s">
        <v>129</v>
      </c>
      <c r="CH148" s="63">
        <f>YEAR(BANCO10[[#This Row],[DATA INÍCIO]])</f>
        <v>2023</v>
      </c>
      <c r="CI148" s="63">
        <f>MONTH(BANCO10[[#This Row],[DATA INÍCIO]])</f>
        <v>1</v>
      </c>
      <c r="CJ148" s="64" t="str">
        <f t="shared" si="2"/>
        <v>CATUMBI TELAS METALICAS LTDA61.150.777/0001-27</v>
      </c>
      <c r="CK148" s="63"/>
      <c r="CL148" s="42" t="s">
        <v>540</v>
      </c>
      <c r="CM148" s="42" t="str">
        <f>IF(BANCO10[[#This Row],[SOLUÇÃO]]=CM$1,BANCO10[[#This Row],[STATUS DA ETAPA]],"")</f>
        <v/>
      </c>
      <c r="CN148" s="42" t="str">
        <f>IF(BANCO10[[#This Row],[SOLUÇÃO]]=CN$1,BANCO10[[#This Row],[STATUS DA ETAPA]],"")</f>
        <v/>
      </c>
      <c r="CO148" s="42" t="str">
        <f>IF(BANCO10[[#This Row],[SOLUÇÃO]]=CO$1,BANCO10[[#This Row],[STATUS DA ETAPA]],"")</f>
        <v/>
      </c>
      <c r="CP148" s="42" t="str">
        <f>IF(BANCO10[[#This Row],[SOLUÇÃO]]=CP$1,BANCO10[[#This Row],[STATUS DA ETAPA]],"")</f>
        <v/>
      </c>
      <c r="CQ148" s="42" t="str">
        <f>IF(BANCO10[[#This Row],[SOLUÇÃO]]=CQ$1,BANCO10[[#This Row],[STATUS DA ETAPA]],"")</f>
        <v/>
      </c>
      <c r="CR148" s="42" t="str">
        <f>IF(BANCO10[[#This Row],[SOLUÇÃO]]=CR$1,BANCO10[[#This Row],[STATUS DA ETAPA]],"")</f>
        <v>CONCLUÍDO</v>
      </c>
      <c r="CS148" s="42" t="str">
        <f>IF(BANCO10[[#This Row],[SOLUÇÃO]]=CS$1,BANCO10[[#This Row],[STATUS DA ETAPA]],"")</f>
        <v/>
      </c>
      <c r="CT148" s="42" t="str">
        <f>IF(BANCO10[[#This Row],[SOLUÇÃO]]=CT$1,BANCO10[[#This Row],[STATUS DA ETAPA]],"")</f>
        <v/>
      </c>
      <c r="CU148" s="42" t="str">
        <f>IF(BANCO10[[#This Row],[SOLUÇÃO]]=CU$1,BANCO10[[#This Row],[STATUS DA ETAPA]],"")</f>
        <v/>
      </c>
      <c r="CV148" s="42" t="str">
        <f>IF(BANCO10[[#This Row],[SOLUÇÃO]]=CV$1,BANCO10[[#This Row],[STATUS DA ETAPA]],"")</f>
        <v/>
      </c>
      <c r="CW148" s="42" t="str">
        <f>IF(BANCO10[[#This Row],[SOLUÇÃO]]=CW$1,BANCO10[[#This Row],[STATUS DA ETAPA]],"")</f>
        <v/>
      </c>
      <c r="CX148" s="42" t="str">
        <f>IF(BANCO10[[#This Row],[SOLUÇÃO]]=CX$1,BANCO10[[#This Row],[STATUS DA ETAPA]],"")</f>
        <v/>
      </c>
      <c r="CY148" s="42" t="str">
        <f>IF(BANCO10[[#This Row],[SOLUÇÃO]]=CY$1,BANCO10[[#This Row],[STATUS DA ETAPA]],"")</f>
        <v/>
      </c>
      <c r="CZ148" s="42" t="str">
        <f>IF(BANCO10[[#This Row],[SOLUÇÃO]]=CZ$1,BANCO10[[#This Row],[STATUS DA ETAPA]],"")</f>
        <v/>
      </c>
      <c r="DA148" s="42" t="str">
        <f>IF(BANCO10[[#This Row],[SOLUÇÃO]]=DA$1,BANCO10[[#This Row],[STATUS DA ETAPA]],"")</f>
        <v/>
      </c>
      <c r="DB148" s="42" t="str">
        <f>IF(BANCO10[[#This Row],[SOLUÇÃO]]=DB$1,BANCO10[[#This Row],[STATUS DA ETAPA]],"")</f>
        <v/>
      </c>
      <c r="DC148" s="42" t="str">
        <f>IF(BANCO10[[#This Row],[SOLUÇÃO]]=DC$1,BANCO10[[#This Row],[STATUS DA ETAPA]],"")</f>
        <v/>
      </c>
      <c r="DD148" s="42" t="str">
        <f>IF(BANCO10[[#This Row],[SOLUÇÃO]]=DD$1,BANCO10[[#This Row],[STATUS DA ETAPA]],"")</f>
        <v/>
      </c>
      <c r="DE148" s="42" t="str">
        <f>IF(BANCO10[[#This Row],[SOLUÇÃO]]=DE$1,BANCO10[[#This Row],[STATUS DA ETAPA]],"")</f>
        <v/>
      </c>
      <c r="DF148" s="42" t="str">
        <f>IF(BANCO10[[#This Row],[SOLUÇÃO]]=DF$1,BANCO10[[#This Row],[STATUS DA ETAPA]],"")</f>
        <v/>
      </c>
      <c r="DG148" s="42" t="str">
        <f>IF(BANCO10[[#This Row],[SOLUÇÃO]]=DG$1,BANCO10[[#This Row],[STATUS DA ETAPA]],"")</f>
        <v/>
      </c>
      <c r="DH148" s="42" t="str">
        <f>IF(BANCO10[[#This Row],[SOLUÇÃO]]=DH$1,BANCO10[[#This Row],[STATUS DA ETAPA]],"")</f>
        <v/>
      </c>
      <c r="DI148" s="42" t="str">
        <f>IF(BANCO10[[#This Row],[SOLUÇÃO]]=DI$1,BANCO10[[#This Row],[STATUS DA ETAPA]],"")</f>
        <v/>
      </c>
      <c r="DJ148" s="42" t="str">
        <f>IF(BANCO10[[#This Row],[SOLUÇÃO]]=DJ$1,BANCO10[[#This Row],[STATUS DA ETAPA]],"")</f>
        <v/>
      </c>
      <c r="DK148" s="42" t="str">
        <f>IF(BANCO10[[#This Row],[SOLUÇÃO]]=DK$1,BANCO10[[#This Row],[STATUS DA ETAPA]],"")</f>
        <v/>
      </c>
      <c r="DL148" s="42" t="str">
        <f>IF(BANCO10[[#This Row],[SOLUÇÃO]]=DL$1,BANCO10[[#This Row],[STATUS DA ETAPA]],"")</f>
        <v/>
      </c>
      <c r="DM148" s="42" t="str">
        <f>IF(BANCO10[[#This Row],[SOLUÇÃO]]=DM$1,BANCO10[[#This Row],[STATUS DA ETAPA]],"")</f>
        <v/>
      </c>
      <c r="DN148" s="63" t="e">
        <f>VLOOKUP(CL150,'[1]SAP TEC'!AC:AD,2,0)</f>
        <v>#N/A</v>
      </c>
    </row>
    <row r="149" spans="1:118" s="65" customFormat="1" ht="12" x14ac:dyDescent="0.25">
      <c r="A149" s="38" t="s">
        <v>118</v>
      </c>
      <c r="B149" s="39" t="s">
        <v>119</v>
      </c>
      <c r="C149" s="40" t="str">
        <f>IFERROR(VLOOKUP(BANCO10[[#This Row],[EMPRESA]],[1]!DADOS[#Data],2,FALSE),"")</f>
        <v>61.150.777/0001-27</v>
      </c>
      <c r="D149" s="42" t="s">
        <v>537</v>
      </c>
      <c r="E149" s="42" t="str">
        <f>IFERROR(VLOOKUP(BANCO10[[#This Row],[EMPRESA]],[1]!DADOS[#Data],5,FALSE),"")</f>
        <v>EPP</v>
      </c>
      <c r="F149" s="40" t="str">
        <f>IFERROR(IF(VLOOKUP(BANCO10[[#This Row],[EMPRESA]],[1]!DADOS[#Data],6,0)="","",(VLOOKUP(BANCO10[[#This Row],[EMPRESA]],[1]!DADOS[#Data],6,0))),"")</f>
        <v>CAPITAL LESTE 1</v>
      </c>
      <c r="G149" s="40" t="s">
        <v>541</v>
      </c>
      <c r="H149" s="43" t="s">
        <v>154</v>
      </c>
      <c r="I149" s="43" t="s">
        <v>145</v>
      </c>
      <c r="J149" s="43" t="s">
        <v>123</v>
      </c>
      <c r="K149" s="42" t="s">
        <v>542</v>
      </c>
      <c r="L149" s="44" t="s">
        <v>123</v>
      </c>
      <c r="M149" s="44">
        <v>127</v>
      </c>
      <c r="N149" s="44">
        <v>103</v>
      </c>
      <c r="O149" s="42" t="s">
        <v>109</v>
      </c>
      <c r="P149" s="42">
        <v>70</v>
      </c>
      <c r="Q149" s="42" t="s">
        <v>148</v>
      </c>
      <c r="R149" s="45" t="s">
        <v>123</v>
      </c>
      <c r="S149" s="45"/>
      <c r="T149" s="45" t="s">
        <v>123</v>
      </c>
      <c r="U149" s="45"/>
      <c r="V149" s="45" t="s">
        <v>123</v>
      </c>
      <c r="W149" s="45"/>
      <c r="X149" s="45" t="s">
        <v>123</v>
      </c>
      <c r="Y149" s="45"/>
      <c r="Z149" s="46" t="s">
        <v>123</v>
      </c>
      <c r="AA149" s="47"/>
      <c r="AB149" s="46" t="s">
        <v>123</v>
      </c>
      <c r="AC149" s="48"/>
      <c r="AD149" s="46" t="s">
        <v>123</v>
      </c>
      <c r="AE149" s="48"/>
      <c r="AF149" s="45" t="s">
        <v>27</v>
      </c>
      <c r="AG149" s="45">
        <v>44741</v>
      </c>
      <c r="AH149" s="45" t="s">
        <v>27</v>
      </c>
      <c r="AI149" s="45">
        <v>44741</v>
      </c>
      <c r="AJ149" s="45"/>
      <c r="AK149" s="45"/>
      <c r="AL149" s="45" t="s">
        <v>27</v>
      </c>
      <c r="AM149" s="45">
        <v>44741</v>
      </c>
      <c r="AN149" s="45" t="s">
        <v>27</v>
      </c>
      <c r="AO149" s="45"/>
      <c r="AP149" s="45" t="s">
        <v>27</v>
      </c>
      <c r="AQ149" s="45">
        <v>44741</v>
      </c>
      <c r="AR149" s="45" t="s">
        <v>27</v>
      </c>
      <c r="AS149" s="45"/>
      <c r="AT149" s="49">
        <v>45148</v>
      </c>
      <c r="AU149" s="50">
        <v>45271</v>
      </c>
      <c r="AV149" s="51" t="s">
        <v>27</v>
      </c>
      <c r="AW149" s="51" t="s">
        <v>27</v>
      </c>
      <c r="AX149" s="73" t="s">
        <v>49</v>
      </c>
      <c r="AY149" s="52" t="s">
        <v>126</v>
      </c>
      <c r="AZ149" s="53">
        <v>0</v>
      </c>
      <c r="BA149" s="52" t="s">
        <v>153</v>
      </c>
      <c r="BB149" s="81">
        <v>0</v>
      </c>
      <c r="BC149" s="52">
        <v>0</v>
      </c>
      <c r="BD149" s="52">
        <v>0</v>
      </c>
      <c r="BE149" s="55" t="s">
        <v>123</v>
      </c>
      <c r="BF149" s="55" t="s">
        <v>123</v>
      </c>
      <c r="BG149" s="55" t="s">
        <v>27</v>
      </c>
      <c r="BH149" s="55" t="s">
        <v>123</v>
      </c>
      <c r="BI149" s="68" t="s">
        <v>123</v>
      </c>
      <c r="BJ149" s="48"/>
      <c r="BK149" s="58" t="s">
        <v>123</v>
      </c>
      <c r="BL149" s="59"/>
      <c r="BM149" s="58" t="s">
        <v>123</v>
      </c>
      <c r="BN149" s="59"/>
      <c r="BO149" s="74" t="s">
        <v>27</v>
      </c>
      <c r="BP149" s="75">
        <v>45279</v>
      </c>
      <c r="BQ149" s="74" t="s">
        <v>123</v>
      </c>
      <c r="BR149" s="75"/>
      <c r="BS149" s="60"/>
      <c r="BT149" s="38"/>
      <c r="BU149" s="61" t="s">
        <v>129</v>
      </c>
      <c r="BV149" s="61" t="s">
        <v>129</v>
      </c>
      <c r="BW149" s="61" t="s">
        <v>259</v>
      </c>
      <c r="BX149" s="61" t="s">
        <v>150</v>
      </c>
      <c r="BY149" s="62" t="s">
        <v>539</v>
      </c>
      <c r="BZ149" s="61"/>
      <c r="CA149" s="61" t="s">
        <v>129</v>
      </c>
      <c r="CB149" s="61" t="s">
        <v>129</v>
      </c>
      <c r="CC149" s="61">
        <v>45390</v>
      </c>
      <c r="CD149" s="61" t="s">
        <v>158</v>
      </c>
      <c r="CE149" s="61" t="s">
        <v>159</v>
      </c>
      <c r="CF149" s="61"/>
      <c r="CG149" s="61" t="s">
        <v>543</v>
      </c>
      <c r="CH149" s="63">
        <f>YEAR(BANCO10[[#This Row],[DATA INÍCIO]])</f>
        <v>2023</v>
      </c>
      <c r="CI149" s="63">
        <f>MONTH(BANCO10[[#This Row],[DATA INÍCIO]])</f>
        <v>8</v>
      </c>
      <c r="CJ149" s="64" t="str">
        <f t="shared" si="2"/>
        <v>CATUMBI TELAS METALICAS LTDA61.150.777/0001-27</v>
      </c>
      <c r="CK149" s="63"/>
      <c r="CL149" s="42" t="s">
        <v>544</v>
      </c>
      <c r="CM149" s="42" t="str">
        <f>IF(BANCO10[[#This Row],[SOLUÇÃO]]=CM$1,BANCO10[[#This Row],[STATUS DA ETAPA]],"")</f>
        <v/>
      </c>
      <c r="CN149" s="42" t="str">
        <f>IF(BANCO10[[#This Row],[SOLUÇÃO]]=CN$1,BANCO10[[#This Row],[STATUS DA ETAPA]],"")</f>
        <v/>
      </c>
      <c r="CO149" s="42" t="str">
        <f>IF(BANCO10[[#This Row],[SOLUÇÃO]]=CO$1,BANCO10[[#This Row],[STATUS DA ETAPA]],"")</f>
        <v/>
      </c>
      <c r="CP149" s="42" t="str">
        <f>IF(BANCO10[[#This Row],[SOLUÇÃO]]=CP$1,BANCO10[[#This Row],[STATUS DA ETAPA]],"")</f>
        <v/>
      </c>
      <c r="CQ149" s="42" t="str">
        <f>IF(BANCO10[[#This Row],[SOLUÇÃO]]=CQ$1,BANCO10[[#This Row],[STATUS DA ETAPA]],"")</f>
        <v/>
      </c>
      <c r="CR149" s="42" t="str">
        <f>IF(BANCO10[[#This Row],[SOLUÇÃO]]=CR$1,BANCO10[[#This Row],[STATUS DA ETAPA]],"")</f>
        <v/>
      </c>
      <c r="CS149" s="42" t="str">
        <f>IF(BANCO10[[#This Row],[SOLUÇÃO]]=CS$1,BANCO10[[#This Row],[STATUS DA ETAPA]],"")</f>
        <v/>
      </c>
      <c r="CT149" s="42" t="str">
        <f>IF(BANCO10[[#This Row],[SOLUÇÃO]]=CT$1,BANCO10[[#This Row],[STATUS DA ETAPA]],"")</f>
        <v/>
      </c>
      <c r="CU149" s="42" t="str">
        <f>IF(BANCO10[[#This Row],[SOLUÇÃO]]=CU$1,BANCO10[[#This Row],[STATUS DA ETAPA]],"")</f>
        <v/>
      </c>
      <c r="CV149" s="42" t="str">
        <f>IF(BANCO10[[#This Row],[SOLUÇÃO]]=CV$1,BANCO10[[#This Row],[STATUS DA ETAPA]],"")</f>
        <v/>
      </c>
      <c r="CW149" s="42" t="str">
        <f>IF(BANCO10[[#This Row],[SOLUÇÃO]]=CW$1,BANCO10[[#This Row],[STATUS DA ETAPA]],"")</f>
        <v/>
      </c>
      <c r="CX149" s="42" t="str">
        <f>IF(BANCO10[[#This Row],[SOLUÇÃO]]=CX$1,BANCO10[[#This Row],[STATUS DA ETAPA]],"")</f>
        <v/>
      </c>
      <c r="CY149" s="42" t="str">
        <f>IF(BANCO10[[#This Row],[SOLUÇÃO]]=CY$1,BANCO10[[#This Row],[STATUS DA ETAPA]],"")</f>
        <v/>
      </c>
      <c r="CZ149" s="42" t="str">
        <f>IF(BANCO10[[#This Row],[SOLUÇÃO]]=CZ$1,BANCO10[[#This Row],[STATUS DA ETAPA]],"")</f>
        <v/>
      </c>
      <c r="DA149" s="42" t="str">
        <f>IF(BANCO10[[#This Row],[SOLUÇÃO]]=DA$1,BANCO10[[#This Row],[STATUS DA ETAPA]],"")</f>
        <v/>
      </c>
      <c r="DB149" s="42" t="str">
        <f>IF(BANCO10[[#This Row],[SOLUÇÃO]]=DB$1,BANCO10[[#This Row],[STATUS DA ETAPA]],"")</f>
        <v/>
      </c>
      <c r="DC149" s="42" t="str">
        <f>IF(BANCO10[[#This Row],[SOLUÇÃO]]=DC$1,BANCO10[[#This Row],[STATUS DA ETAPA]],"")</f>
        <v/>
      </c>
      <c r="DD149" s="42" t="str">
        <f>IF(BANCO10[[#This Row],[SOLUÇÃO]]=DD$1,BANCO10[[#This Row],[STATUS DA ETAPA]],"")</f>
        <v/>
      </c>
      <c r="DE149" s="42" t="str">
        <f>IF(BANCO10[[#This Row],[SOLUÇÃO]]=DE$1,BANCO10[[#This Row],[STATUS DA ETAPA]],"")</f>
        <v/>
      </c>
      <c r="DF149" s="42" t="str">
        <f>IF(BANCO10[[#This Row],[SOLUÇÃO]]=DF$1,BANCO10[[#This Row],[STATUS DA ETAPA]],"")</f>
        <v>CONCLUÍDO</v>
      </c>
      <c r="DG149" s="42" t="str">
        <f>IF(BANCO10[[#This Row],[SOLUÇÃO]]=DG$1,BANCO10[[#This Row],[STATUS DA ETAPA]],"")</f>
        <v/>
      </c>
      <c r="DH149" s="42" t="str">
        <f>IF(BANCO10[[#This Row],[SOLUÇÃO]]=DH$1,BANCO10[[#This Row],[STATUS DA ETAPA]],"")</f>
        <v/>
      </c>
      <c r="DI149" s="42" t="str">
        <f>IF(BANCO10[[#This Row],[SOLUÇÃO]]=DI$1,BANCO10[[#This Row],[STATUS DA ETAPA]],"")</f>
        <v/>
      </c>
      <c r="DJ149" s="42" t="str">
        <f>IF(BANCO10[[#This Row],[SOLUÇÃO]]=DJ$1,BANCO10[[#This Row],[STATUS DA ETAPA]],"")</f>
        <v/>
      </c>
      <c r="DK149" s="42" t="str">
        <f>IF(BANCO10[[#This Row],[SOLUÇÃO]]=DK$1,BANCO10[[#This Row],[STATUS DA ETAPA]],"")</f>
        <v/>
      </c>
      <c r="DL149" s="42" t="str">
        <f>IF(BANCO10[[#This Row],[SOLUÇÃO]]=DL$1,BANCO10[[#This Row],[STATUS DA ETAPA]],"")</f>
        <v/>
      </c>
      <c r="DM149" s="42" t="str">
        <f>IF(BANCO10[[#This Row],[SOLUÇÃO]]=DM$1,BANCO10[[#This Row],[STATUS DA ETAPA]],"")</f>
        <v/>
      </c>
      <c r="DN149" s="63">
        <f>VLOOKUP(CL151,'[1]SAP TEC'!AC:AD,2,0)</f>
        <v>589.29</v>
      </c>
    </row>
    <row r="150" spans="1:118" s="65" customFormat="1" ht="12" x14ac:dyDescent="0.25">
      <c r="A150" s="38" t="s">
        <v>118</v>
      </c>
      <c r="B150" s="39" t="s">
        <v>119</v>
      </c>
      <c r="C150" s="40" t="str">
        <f>IFERROR(VLOOKUP(BANCO10[[#This Row],[EMPRESA]],[1]!DADOS[#Data],2,FALSE),"")</f>
        <v>12.838.333/0001-73</v>
      </c>
      <c r="D150" s="42" t="s">
        <v>545</v>
      </c>
      <c r="E150" s="42" t="str">
        <f>IFERROR(VLOOKUP(BANCO10[[#This Row],[EMPRESA]],[1]!DADOS[#Data],5,FALSE),"")</f>
        <v>EPP</v>
      </c>
      <c r="F150" s="40" t="str">
        <f>IFERROR(IF(VLOOKUP(BANCO10[[#This Row],[EMPRESA]],[1]!DADOS[#Data],6,0)="","",(VLOOKUP(BANCO10[[#This Row],[EMPRESA]],[1]!DADOS[#Data],6,0))),"")</f>
        <v>CAPITAL LESTE 1</v>
      </c>
      <c r="G150" s="40"/>
      <c r="H150" s="43" t="s">
        <v>121</v>
      </c>
      <c r="I150" s="43" t="s">
        <v>145</v>
      </c>
      <c r="J150" s="43" t="s">
        <v>146</v>
      </c>
      <c r="K150" s="42" t="s">
        <v>546</v>
      </c>
      <c r="L150" s="44" t="s">
        <v>123</v>
      </c>
      <c r="M150" s="44">
        <v>103</v>
      </c>
      <c r="N150" s="44" t="s">
        <v>123</v>
      </c>
      <c r="O150" s="42" t="s">
        <v>90</v>
      </c>
      <c r="P150" s="42">
        <v>4</v>
      </c>
      <c r="Q150" s="42" t="s">
        <v>265</v>
      </c>
      <c r="R150" s="45" t="s">
        <v>123</v>
      </c>
      <c r="S150" s="45"/>
      <c r="T150" s="45" t="s">
        <v>123</v>
      </c>
      <c r="U150" s="45"/>
      <c r="V150" s="45" t="s">
        <v>123</v>
      </c>
      <c r="W150" s="45"/>
      <c r="X150" s="45" t="s">
        <v>123</v>
      </c>
      <c r="Y150" s="45"/>
      <c r="Z150" s="46" t="s">
        <v>123</v>
      </c>
      <c r="AA150" s="47"/>
      <c r="AB150" s="46" t="s">
        <v>123</v>
      </c>
      <c r="AC150" s="48"/>
      <c r="AD150" s="46" t="s">
        <v>123</v>
      </c>
      <c r="AE150" s="48"/>
      <c r="AF150" s="45" t="s">
        <v>27</v>
      </c>
      <c r="AG150" s="45">
        <v>45005</v>
      </c>
      <c r="AH150" s="45" t="s">
        <v>126</v>
      </c>
      <c r="AI150" s="45"/>
      <c r="AJ150" s="45" t="s">
        <v>123</v>
      </c>
      <c r="AK150" s="45"/>
      <c r="AL150" s="45" t="s">
        <v>123</v>
      </c>
      <c r="AM150" s="45"/>
      <c r="AN150" s="45" t="s">
        <v>123</v>
      </c>
      <c r="AO150" s="45"/>
      <c r="AP150" s="45" t="s">
        <v>123</v>
      </c>
      <c r="AQ150" s="45"/>
      <c r="AR150" s="45" t="s">
        <v>123</v>
      </c>
      <c r="AS150" s="45"/>
      <c r="AT150" s="49">
        <v>45005</v>
      </c>
      <c r="AU150" s="50">
        <v>45005</v>
      </c>
      <c r="AV150" s="51" t="s">
        <v>123</v>
      </c>
      <c r="AW150" s="51" t="s">
        <v>123</v>
      </c>
      <c r="AX150" s="73" t="s">
        <v>49</v>
      </c>
      <c r="AY150" s="52" t="s">
        <v>123</v>
      </c>
      <c r="AZ150" s="53">
        <v>0</v>
      </c>
      <c r="BA150" s="52" t="s">
        <v>123</v>
      </c>
      <c r="BB150" s="81" t="s">
        <v>123</v>
      </c>
      <c r="BC150" s="52" t="s">
        <v>123</v>
      </c>
      <c r="BD150" s="52" t="s">
        <v>123</v>
      </c>
      <c r="BE150" s="55" t="s">
        <v>123</v>
      </c>
      <c r="BF150" s="55" t="s">
        <v>123</v>
      </c>
      <c r="BG150" s="55" t="s">
        <v>123</v>
      </c>
      <c r="BH150" s="55" t="s">
        <v>123</v>
      </c>
      <c r="BI150" s="56" t="s">
        <v>123</v>
      </c>
      <c r="BJ150" s="48"/>
      <c r="BK150" s="58" t="s">
        <v>123</v>
      </c>
      <c r="BL150" s="59"/>
      <c r="BM150" s="58" t="s">
        <v>123</v>
      </c>
      <c r="BN150" s="59"/>
      <c r="BO150" s="74" t="s">
        <v>123</v>
      </c>
      <c r="BP150" s="75"/>
      <c r="BQ150" s="74" t="s">
        <v>123</v>
      </c>
      <c r="BR150" s="75"/>
      <c r="BS150" s="60"/>
      <c r="BT150" s="38"/>
      <c r="BU150" s="61" t="s">
        <v>129</v>
      </c>
      <c r="BV150" s="61" t="s">
        <v>129</v>
      </c>
      <c r="BW150" s="61" t="s">
        <v>212</v>
      </c>
      <c r="BX150" s="61" t="s">
        <v>150</v>
      </c>
      <c r="BY150" s="62" t="s">
        <v>158</v>
      </c>
      <c r="BZ150" s="61" t="s">
        <v>213</v>
      </c>
      <c r="CA150" s="61" t="s">
        <v>129</v>
      </c>
      <c r="CB150" s="61" t="s">
        <v>129</v>
      </c>
      <c r="CC150" s="61" t="s">
        <v>129</v>
      </c>
      <c r="CD150" s="61" t="s">
        <v>129</v>
      </c>
      <c r="CE150" s="61" t="s">
        <v>129</v>
      </c>
      <c r="CF150" s="61" t="s">
        <v>129</v>
      </c>
      <c r="CG150" s="61" t="s">
        <v>129</v>
      </c>
      <c r="CH150" s="63">
        <f>YEAR(BANCO10[[#This Row],[DATA INÍCIO]])</f>
        <v>2023</v>
      </c>
      <c r="CI150" s="63">
        <f>MONTH(BANCO10[[#This Row],[DATA INÍCIO]])</f>
        <v>3</v>
      </c>
      <c r="CJ150" s="64" t="str">
        <f t="shared" si="2"/>
        <v>CBC FLEX INDUSTRIA E COMERCIO DE ADESIVOS LTDA.12.838.333/0001-73</v>
      </c>
      <c r="CK150" s="63"/>
      <c r="CL150" s="42" t="s">
        <v>546</v>
      </c>
      <c r="CM150" s="42" t="str">
        <f>IF(BANCO10[[#This Row],[SOLUÇÃO]]=CM$1,BANCO10[[#This Row],[STATUS DA ETAPA]],"")</f>
        <v>CONCLUÍDO</v>
      </c>
      <c r="CN150" s="42" t="str">
        <f>IF(BANCO10[[#This Row],[SOLUÇÃO]]=CN$1,BANCO10[[#This Row],[STATUS DA ETAPA]],"")</f>
        <v/>
      </c>
      <c r="CO150" s="42" t="str">
        <f>IF(BANCO10[[#This Row],[SOLUÇÃO]]=CO$1,BANCO10[[#This Row],[STATUS DA ETAPA]],"")</f>
        <v/>
      </c>
      <c r="CP150" s="42" t="str">
        <f>IF(BANCO10[[#This Row],[SOLUÇÃO]]=CP$1,BANCO10[[#This Row],[STATUS DA ETAPA]],"")</f>
        <v/>
      </c>
      <c r="CQ150" s="42" t="str">
        <f>IF(BANCO10[[#This Row],[SOLUÇÃO]]=CQ$1,BANCO10[[#This Row],[STATUS DA ETAPA]],"")</f>
        <v/>
      </c>
      <c r="CR150" s="42" t="str">
        <f>IF(BANCO10[[#This Row],[SOLUÇÃO]]=CR$1,BANCO10[[#This Row],[STATUS DA ETAPA]],"")</f>
        <v/>
      </c>
      <c r="CS150" s="42" t="str">
        <f>IF(BANCO10[[#This Row],[SOLUÇÃO]]=CS$1,BANCO10[[#This Row],[STATUS DA ETAPA]],"")</f>
        <v/>
      </c>
      <c r="CT150" s="42" t="str">
        <f>IF(BANCO10[[#This Row],[SOLUÇÃO]]=CT$1,BANCO10[[#This Row],[STATUS DA ETAPA]],"")</f>
        <v/>
      </c>
      <c r="CU150" s="42" t="str">
        <f>IF(BANCO10[[#This Row],[SOLUÇÃO]]=CU$1,BANCO10[[#This Row],[STATUS DA ETAPA]],"")</f>
        <v/>
      </c>
      <c r="CV150" s="42" t="str">
        <f>IF(BANCO10[[#This Row],[SOLUÇÃO]]=CV$1,BANCO10[[#This Row],[STATUS DA ETAPA]],"")</f>
        <v/>
      </c>
      <c r="CW150" s="42" t="str">
        <f>IF(BANCO10[[#This Row],[SOLUÇÃO]]=CW$1,BANCO10[[#This Row],[STATUS DA ETAPA]],"")</f>
        <v/>
      </c>
      <c r="CX150" s="42" t="str">
        <f>IF(BANCO10[[#This Row],[SOLUÇÃO]]=CX$1,BANCO10[[#This Row],[STATUS DA ETAPA]],"")</f>
        <v/>
      </c>
      <c r="CY150" s="42" t="str">
        <f>IF(BANCO10[[#This Row],[SOLUÇÃO]]=CY$1,BANCO10[[#This Row],[STATUS DA ETAPA]],"")</f>
        <v/>
      </c>
      <c r="CZ150" s="42" t="str">
        <f>IF(BANCO10[[#This Row],[SOLUÇÃO]]=CZ$1,BANCO10[[#This Row],[STATUS DA ETAPA]],"")</f>
        <v/>
      </c>
      <c r="DA150" s="42" t="str">
        <f>IF(BANCO10[[#This Row],[SOLUÇÃO]]=DA$1,BANCO10[[#This Row],[STATUS DA ETAPA]],"")</f>
        <v/>
      </c>
      <c r="DB150" s="42" t="str">
        <f>IF(BANCO10[[#This Row],[SOLUÇÃO]]=DB$1,BANCO10[[#This Row],[STATUS DA ETAPA]],"")</f>
        <v/>
      </c>
      <c r="DC150" s="42" t="str">
        <f>IF(BANCO10[[#This Row],[SOLUÇÃO]]=DC$1,BANCO10[[#This Row],[STATUS DA ETAPA]],"")</f>
        <v/>
      </c>
      <c r="DD150" s="42" t="str">
        <f>IF(BANCO10[[#This Row],[SOLUÇÃO]]=DD$1,BANCO10[[#This Row],[STATUS DA ETAPA]],"")</f>
        <v/>
      </c>
      <c r="DE150" s="42" t="str">
        <f>IF(BANCO10[[#This Row],[SOLUÇÃO]]=DE$1,BANCO10[[#This Row],[STATUS DA ETAPA]],"")</f>
        <v/>
      </c>
      <c r="DF150" s="42" t="str">
        <f>IF(BANCO10[[#This Row],[SOLUÇÃO]]=DF$1,BANCO10[[#This Row],[STATUS DA ETAPA]],"")</f>
        <v/>
      </c>
      <c r="DG150" s="42" t="str">
        <f>IF(BANCO10[[#This Row],[SOLUÇÃO]]=DG$1,BANCO10[[#This Row],[STATUS DA ETAPA]],"")</f>
        <v/>
      </c>
      <c r="DH150" s="42" t="str">
        <f>IF(BANCO10[[#This Row],[SOLUÇÃO]]=DH$1,BANCO10[[#This Row],[STATUS DA ETAPA]],"")</f>
        <v/>
      </c>
      <c r="DI150" s="42" t="str">
        <f>IF(BANCO10[[#This Row],[SOLUÇÃO]]=DI$1,BANCO10[[#This Row],[STATUS DA ETAPA]],"")</f>
        <v/>
      </c>
      <c r="DJ150" s="42" t="str">
        <f>IF(BANCO10[[#This Row],[SOLUÇÃO]]=DJ$1,BANCO10[[#This Row],[STATUS DA ETAPA]],"")</f>
        <v/>
      </c>
      <c r="DK150" s="42" t="str">
        <f>IF(BANCO10[[#This Row],[SOLUÇÃO]]=DK$1,BANCO10[[#This Row],[STATUS DA ETAPA]],"")</f>
        <v/>
      </c>
      <c r="DL150" s="42" t="str">
        <f>IF(BANCO10[[#This Row],[SOLUÇÃO]]=DL$1,BANCO10[[#This Row],[STATUS DA ETAPA]],"")</f>
        <v/>
      </c>
      <c r="DM150" s="42" t="str">
        <f>IF(BANCO10[[#This Row],[SOLUÇÃO]]=DM$1,BANCO10[[#This Row],[STATUS DA ETAPA]],"")</f>
        <v/>
      </c>
      <c r="DN150" s="63">
        <f>VLOOKUP(CL152,'[1]SAP TEC'!AC:AD,2,0)</f>
        <v>750.82</v>
      </c>
    </row>
    <row r="151" spans="1:118" s="65" customFormat="1" ht="12" x14ac:dyDescent="0.25">
      <c r="A151" s="38" t="s">
        <v>118</v>
      </c>
      <c r="B151" s="39" t="s">
        <v>119</v>
      </c>
      <c r="C151" s="40" t="str">
        <f>IFERROR(VLOOKUP(BANCO10[[#This Row],[EMPRESA]],[1]!DADOS[#Data],2,FALSE),"")</f>
        <v>12.838.333/0001-73</v>
      </c>
      <c r="D151" s="42" t="s">
        <v>545</v>
      </c>
      <c r="E151" s="42" t="str">
        <f>IFERROR(VLOOKUP(BANCO10[[#This Row],[EMPRESA]],[1]!DADOS[#Data],5,FALSE),"")</f>
        <v>EPP</v>
      </c>
      <c r="F151" s="40" t="str">
        <f>IFERROR(IF(VLOOKUP(BANCO10[[#This Row],[EMPRESA]],[1]!DADOS[#Data],6,0)="","",(VLOOKUP(BANCO10[[#This Row],[EMPRESA]],[1]!DADOS[#Data],6,0))),"")</f>
        <v>CAPITAL LESTE 1</v>
      </c>
      <c r="G151" s="40" t="str">
        <f>IFERROR(IF(VLOOKUP(BANCO10[[#This Row],[EMPRESA]],[1]!DADOS[#Data],4)="","",(VLOOKUP($D151,[1]!DADOS[#Data],4,0))),"")</f>
        <v/>
      </c>
      <c r="H151" s="43" t="s">
        <v>7</v>
      </c>
      <c r="I151" s="43" t="s">
        <v>145</v>
      </c>
      <c r="J151" s="43" t="s">
        <v>123</v>
      </c>
      <c r="K151" s="42" t="s">
        <v>547</v>
      </c>
      <c r="L151" s="44" t="s">
        <v>548</v>
      </c>
      <c r="M151" s="44">
        <v>103</v>
      </c>
      <c r="N151" s="44" t="s">
        <v>123</v>
      </c>
      <c r="O151" s="42" t="s">
        <v>95</v>
      </c>
      <c r="P151" s="42">
        <v>100</v>
      </c>
      <c r="Q151" s="42" t="s">
        <v>173</v>
      </c>
      <c r="R151" s="45" t="s">
        <v>123</v>
      </c>
      <c r="S151" s="45"/>
      <c r="T151" s="45" t="s">
        <v>123</v>
      </c>
      <c r="U151" s="45"/>
      <c r="V151" s="45" t="s">
        <v>123</v>
      </c>
      <c r="W151" s="45"/>
      <c r="X151" s="45" t="s">
        <v>123</v>
      </c>
      <c r="Y151" s="45"/>
      <c r="Z151" s="46" t="s">
        <v>123</v>
      </c>
      <c r="AA151" s="47"/>
      <c r="AB151" s="46" t="s">
        <v>123</v>
      </c>
      <c r="AC151" s="48"/>
      <c r="AD151" s="46" t="s">
        <v>123</v>
      </c>
      <c r="AE151" s="48"/>
      <c r="AF151" s="45" t="s">
        <v>27</v>
      </c>
      <c r="AG151" s="45">
        <v>45005</v>
      </c>
      <c r="AH151" s="45" t="s">
        <v>27</v>
      </c>
      <c r="AI151" s="45">
        <v>45004</v>
      </c>
      <c r="AJ151" s="45" t="s">
        <v>123</v>
      </c>
      <c r="AK151" s="45"/>
      <c r="AL151" s="45" t="s">
        <v>27</v>
      </c>
      <c r="AM151" s="45">
        <v>45009</v>
      </c>
      <c r="AN151" s="45" t="s">
        <v>27</v>
      </c>
      <c r="AO151" s="45"/>
      <c r="AP151" s="45" t="s">
        <v>27</v>
      </c>
      <c r="AQ151" s="45">
        <v>45068</v>
      </c>
      <c r="AR151" s="45" t="s">
        <v>27</v>
      </c>
      <c r="AS151" s="45"/>
      <c r="AT151" s="49">
        <v>45118</v>
      </c>
      <c r="AU151" s="99">
        <v>45259</v>
      </c>
      <c r="AV151" s="51" t="s">
        <v>27</v>
      </c>
      <c r="AW151" s="51" t="s">
        <v>27</v>
      </c>
      <c r="AX151" s="73" t="s">
        <v>49</v>
      </c>
      <c r="AY151" s="52" t="s">
        <v>126</v>
      </c>
      <c r="AZ151" s="53">
        <v>0</v>
      </c>
      <c r="BA151" s="52"/>
      <c r="BB151" s="81"/>
      <c r="BC151" s="52"/>
      <c r="BD151" s="52" t="s">
        <v>123</v>
      </c>
      <c r="BE151" s="55" t="s">
        <v>123</v>
      </c>
      <c r="BF151" s="55" t="s">
        <v>123</v>
      </c>
      <c r="BG151" s="55" t="s">
        <v>27</v>
      </c>
      <c r="BH151" s="55" t="s">
        <v>123</v>
      </c>
      <c r="BI151" s="68" t="s">
        <v>123</v>
      </c>
      <c r="BJ151" s="48"/>
      <c r="BK151" s="58" t="s">
        <v>123</v>
      </c>
      <c r="BL151" s="59"/>
      <c r="BM151" s="58" t="s">
        <v>123</v>
      </c>
      <c r="BN151" s="59"/>
      <c r="BO151" s="74" t="s">
        <v>27</v>
      </c>
      <c r="BP151" s="75">
        <v>45259</v>
      </c>
      <c r="BQ151" s="74" t="s">
        <v>27</v>
      </c>
      <c r="BR151" s="75"/>
      <c r="BS151" s="60"/>
      <c r="BT151" s="38"/>
      <c r="BU151" s="61" t="s">
        <v>129</v>
      </c>
      <c r="BV151" s="61" t="s">
        <v>129</v>
      </c>
      <c r="BW151" s="61" t="s">
        <v>212</v>
      </c>
      <c r="BX151" s="61" t="s">
        <v>150</v>
      </c>
      <c r="BY151" s="62" t="s">
        <v>158</v>
      </c>
      <c r="BZ151" s="61" t="s">
        <v>213</v>
      </c>
      <c r="CA151" s="61" t="s">
        <v>129</v>
      </c>
      <c r="CB151" s="61" t="s">
        <v>129</v>
      </c>
      <c r="CC151" s="61" t="s">
        <v>129</v>
      </c>
      <c r="CD151" s="61" t="s">
        <v>129</v>
      </c>
      <c r="CE151" s="61" t="s">
        <v>129</v>
      </c>
      <c r="CF151" s="61" t="s">
        <v>129</v>
      </c>
      <c r="CG151" s="61" t="s">
        <v>129</v>
      </c>
      <c r="CH151" s="63">
        <f>YEAR(BANCO10[[#This Row],[DATA INÍCIO]])</f>
        <v>2023</v>
      </c>
      <c r="CI151" s="63">
        <f>MONTH(BANCO10[[#This Row],[DATA INÍCIO]])</f>
        <v>7</v>
      </c>
      <c r="CJ151" s="64" t="str">
        <f t="shared" si="2"/>
        <v>CBC FLEX INDUSTRIA E COMERCIO DE ADESIVOS LTDA.12.838.333/0001-73</v>
      </c>
      <c r="CK151" s="63"/>
      <c r="CL151" s="42" t="s">
        <v>547</v>
      </c>
      <c r="CM151" s="42" t="str">
        <f>IF(BANCO10[[#This Row],[SOLUÇÃO]]=CM$1,BANCO10[[#This Row],[STATUS DA ETAPA]],"")</f>
        <v/>
      </c>
      <c r="CN151" s="42" t="str">
        <f>IF(BANCO10[[#This Row],[SOLUÇÃO]]=CN$1,BANCO10[[#This Row],[STATUS DA ETAPA]],"")</f>
        <v/>
      </c>
      <c r="CO151" s="42" t="str">
        <f>IF(BANCO10[[#This Row],[SOLUÇÃO]]=CO$1,BANCO10[[#This Row],[STATUS DA ETAPA]],"")</f>
        <v/>
      </c>
      <c r="CP151" s="42" t="str">
        <f>IF(BANCO10[[#This Row],[SOLUÇÃO]]=CP$1,BANCO10[[#This Row],[STATUS DA ETAPA]],"")</f>
        <v/>
      </c>
      <c r="CQ151" s="42" t="str">
        <f>IF(BANCO10[[#This Row],[SOLUÇÃO]]=CQ$1,BANCO10[[#This Row],[STATUS DA ETAPA]],"")</f>
        <v/>
      </c>
      <c r="CR151" s="42" t="str">
        <f>IF(BANCO10[[#This Row],[SOLUÇÃO]]=CR$1,BANCO10[[#This Row],[STATUS DA ETAPA]],"")</f>
        <v>CONCLUÍDO</v>
      </c>
      <c r="CS151" s="42" t="str">
        <f>IF(BANCO10[[#This Row],[SOLUÇÃO]]=CS$1,BANCO10[[#This Row],[STATUS DA ETAPA]],"")</f>
        <v/>
      </c>
      <c r="CT151" s="42" t="str">
        <f>IF(BANCO10[[#This Row],[SOLUÇÃO]]=CT$1,BANCO10[[#This Row],[STATUS DA ETAPA]],"")</f>
        <v/>
      </c>
      <c r="CU151" s="42" t="str">
        <f>IF(BANCO10[[#This Row],[SOLUÇÃO]]=CU$1,BANCO10[[#This Row],[STATUS DA ETAPA]],"")</f>
        <v/>
      </c>
      <c r="CV151" s="42" t="str">
        <f>IF(BANCO10[[#This Row],[SOLUÇÃO]]=CV$1,BANCO10[[#This Row],[STATUS DA ETAPA]],"")</f>
        <v/>
      </c>
      <c r="CW151" s="42" t="str">
        <f>IF(BANCO10[[#This Row],[SOLUÇÃO]]=CW$1,BANCO10[[#This Row],[STATUS DA ETAPA]],"")</f>
        <v/>
      </c>
      <c r="CX151" s="42" t="str">
        <f>IF(BANCO10[[#This Row],[SOLUÇÃO]]=CX$1,BANCO10[[#This Row],[STATUS DA ETAPA]],"")</f>
        <v/>
      </c>
      <c r="CY151" s="42" t="str">
        <f>IF(BANCO10[[#This Row],[SOLUÇÃO]]=CY$1,BANCO10[[#This Row],[STATUS DA ETAPA]],"")</f>
        <v/>
      </c>
      <c r="CZ151" s="42" t="str">
        <f>IF(BANCO10[[#This Row],[SOLUÇÃO]]=CZ$1,BANCO10[[#This Row],[STATUS DA ETAPA]],"")</f>
        <v/>
      </c>
      <c r="DA151" s="42" t="str">
        <f>IF(BANCO10[[#This Row],[SOLUÇÃO]]=DA$1,BANCO10[[#This Row],[STATUS DA ETAPA]],"")</f>
        <v/>
      </c>
      <c r="DB151" s="42" t="str">
        <f>IF(BANCO10[[#This Row],[SOLUÇÃO]]=DB$1,BANCO10[[#This Row],[STATUS DA ETAPA]],"")</f>
        <v/>
      </c>
      <c r="DC151" s="42" t="str">
        <f>IF(BANCO10[[#This Row],[SOLUÇÃO]]=DC$1,BANCO10[[#This Row],[STATUS DA ETAPA]],"")</f>
        <v/>
      </c>
      <c r="DD151" s="42" t="str">
        <f>IF(BANCO10[[#This Row],[SOLUÇÃO]]=DD$1,BANCO10[[#This Row],[STATUS DA ETAPA]],"")</f>
        <v/>
      </c>
      <c r="DE151" s="42" t="str">
        <f>IF(BANCO10[[#This Row],[SOLUÇÃO]]=DE$1,BANCO10[[#This Row],[STATUS DA ETAPA]],"")</f>
        <v/>
      </c>
      <c r="DF151" s="42" t="str">
        <f>IF(BANCO10[[#This Row],[SOLUÇÃO]]=DF$1,BANCO10[[#This Row],[STATUS DA ETAPA]],"")</f>
        <v/>
      </c>
      <c r="DG151" s="42" t="str">
        <f>IF(BANCO10[[#This Row],[SOLUÇÃO]]=DG$1,BANCO10[[#This Row],[STATUS DA ETAPA]],"")</f>
        <v/>
      </c>
      <c r="DH151" s="42" t="str">
        <f>IF(BANCO10[[#This Row],[SOLUÇÃO]]=DH$1,BANCO10[[#This Row],[STATUS DA ETAPA]],"")</f>
        <v/>
      </c>
      <c r="DI151" s="42" t="str">
        <f>IF(BANCO10[[#This Row],[SOLUÇÃO]]=DI$1,BANCO10[[#This Row],[STATUS DA ETAPA]],"")</f>
        <v/>
      </c>
      <c r="DJ151" s="42" t="str">
        <f>IF(BANCO10[[#This Row],[SOLUÇÃO]]=DJ$1,BANCO10[[#This Row],[STATUS DA ETAPA]],"")</f>
        <v/>
      </c>
      <c r="DK151" s="42" t="str">
        <f>IF(BANCO10[[#This Row],[SOLUÇÃO]]=DK$1,BANCO10[[#This Row],[STATUS DA ETAPA]],"")</f>
        <v/>
      </c>
      <c r="DL151" s="42" t="str">
        <f>IF(BANCO10[[#This Row],[SOLUÇÃO]]=DL$1,BANCO10[[#This Row],[STATUS DA ETAPA]],"")</f>
        <v/>
      </c>
      <c r="DM151" s="42" t="str">
        <f>IF(BANCO10[[#This Row],[SOLUÇÃO]]=DM$1,BANCO10[[#This Row],[STATUS DA ETAPA]],"")</f>
        <v/>
      </c>
      <c r="DN151" s="63" t="e">
        <f>VLOOKUP(CL153,'[1]SAP TEC'!AC:AD,2,0)</f>
        <v>#N/A</v>
      </c>
    </row>
    <row r="152" spans="1:118" s="65" customFormat="1" ht="12" x14ac:dyDescent="0.25">
      <c r="A152" s="38" t="s">
        <v>118</v>
      </c>
      <c r="B152" s="39" t="s">
        <v>119</v>
      </c>
      <c r="C152" s="40" t="str">
        <f>IFERROR(VLOOKUP(BANCO10[[#This Row],[EMPRESA]],[1]!DADOS[#Data],2,FALSE),"")</f>
        <v>12.838.333/0001-73</v>
      </c>
      <c r="D152" s="42" t="s">
        <v>545</v>
      </c>
      <c r="E152" s="42" t="str">
        <f>IFERROR(VLOOKUP(BANCO10[[#This Row],[EMPRESA]],[1]!DADOS[#Data],5,FALSE),"")</f>
        <v>EPP</v>
      </c>
      <c r="F152" s="40" t="str">
        <f>IFERROR(IF(VLOOKUP(BANCO10[[#This Row],[EMPRESA]],[1]!DADOS[#Data],6,0)="","",(VLOOKUP(BANCO10[[#This Row],[EMPRESA]],[1]!DADOS[#Data],6,0))),"")</f>
        <v>CAPITAL LESTE 1</v>
      </c>
      <c r="G152" s="40" t="s">
        <v>549</v>
      </c>
      <c r="H152" s="43" t="s">
        <v>196</v>
      </c>
      <c r="I152" s="43" t="s">
        <v>145</v>
      </c>
      <c r="J152" s="43" t="s">
        <v>123</v>
      </c>
      <c r="K152" s="42" t="s">
        <v>550</v>
      </c>
      <c r="L152" s="44" t="s">
        <v>123</v>
      </c>
      <c r="M152" s="44">
        <v>604</v>
      </c>
      <c r="N152" s="44">
        <v>103</v>
      </c>
      <c r="O152" s="42" t="s">
        <v>92</v>
      </c>
      <c r="P152" s="42">
        <v>52</v>
      </c>
      <c r="Q152" s="42" t="s">
        <v>536</v>
      </c>
      <c r="R152" s="45" t="s">
        <v>123</v>
      </c>
      <c r="S152" s="45"/>
      <c r="T152" s="45" t="s">
        <v>123</v>
      </c>
      <c r="U152" s="45"/>
      <c r="V152" s="45" t="s">
        <v>123</v>
      </c>
      <c r="W152" s="45"/>
      <c r="X152" s="45" t="s">
        <v>123</v>
      </c>
      <c r="Y152" s="45"/>
      <c r="Z152" s="46" t="s">
        <v>123</v>
      </c>
      <c r="AA152" s="47"/>
      <c r="AB152" s="46" t="s">
        <v>123</v>
      </c>
      <c r="AC152" s="48"/>
      <c r="AD152" s="46" t="s">
        <v>123</v>
      </c>
      <c r="AE152" s="48"/>
      <c r="AF152" s="45" t="s">
        <v>27</v>
      </c>
      <c r="AG152" s="45">
        <v>45005</v>
      </c>
      <c r="AH152" s="45" t="s">
        <v>27</v>
      </c>
      <c r="AI152" s="45">
        <v>45378</v>
      </c>
      <c r="AJ152" s="45" t="s">
        <v>27</v>
      </c>
      <c r="AK152" s="45"/>
      <c r="AL152" s="45" t="s">
        <v>27</v>
      </c>
      <c r="AM152" s="45">
        <v>45379</v>
      </c>
      <c r="AN152" s="45" t="s">
        <v>27</v>
      </c>
      <c r="AO152" s="45"/>
      <c r="AP152" s="45" t="s">
        <v>27</v>
      </c>
      <c r="AQ152" s="45"/>
      <c r="AR152" s="45" t="s">
        <v>27</v>
      </c>
      <c r="AS152" s="45"/>
      <c r="AT152" s="49">
        <v>45436</v>
      </c>
      <c r="AU152" s="99">
        <v>45642</v>
      </c>
      <c r="AV152" s="51" t="s">
        <v>27</v>
      </c>
      <c r="AW152" s="66" t="s">
        <v>27</v>
      </c>
      <c r="AX152" s="73" t="s">
        <v>182</v>
      </c>
      <c r="AY152" s="52" t="s">
        <v>126</v>
      </c>
      <c r="AZ152" s="53">
        <v>0</v>
      </c>
      <c r="BA152" s="52" t="s">
        <v>153</v>
      </c>
      <c r="BB152" s="81">
        <v>2500</v>
      </c>
      <c r="BC152" s="52" t="s">
        <v>198</v>
      </c>
      <c r="BD152" s="52" t="s">
        <v>136</v>
      </c>
      <c r="BE152" s="55" t="s">
        <v>123</v>
      </c>
      <c r="BF152" s="55" t="s">
        <v>123</v>
      </c>
      <c r="BG152" s="55" t="s">
        <v>27</v>
      </c>
      <c r="BH152" s="55" t="s">
        <v>123</v>
      </c>
      <c r="BI152" s="68" t="s">
        <v>123</v>
      </c>
      <c r="BJ152" s="48"/>
      <c r="BK152" s="58" t="s">
        <v>123</v>
      </c>
      <c r="BL152" s="59"/>
      <c r="BM152" s="58" t="s">
        <v>123</v>
      </c>
      <c r="BN152" s="59"/>
      <c r="BO152" s="78" t="s">
        <v>27</v>
      </c>
      <c r="BP152" s="75">
        <v>45645</v>
      </c>
      <c r="BQ152" s="78" t="s">
        <v>126</v>
      </c>
      <c r="BR152" s="75"/>
      <c r="BS152" s="70" t="s">
        <v>551</v>
      </c>
      <c r="BT152" s="38" t="s">
        <v>552</v>
      </c>
      <c r="BU152" s="61" t="s">
        <v>129</v>
      </c>
      <c r="BV152" s="61" t="s">
        <v>129</v>
      </c>
      <c r="BW152" s="61" t="s">
        <v>212</v>
      </c>
      <c r="BX152" s="61" t="s">
        <v>150</v>
      </c>
      <c r="BY152" s="62" t="s">
        <v>158</v>
      </c>
      <c r="BZ152" s="61" t="s">
        <v>213</v>
      </c>
      <c r="CA152" s="61" t="s">
        <v>129</v>
      </c>
      <c r="CB152" s="61" t="s">
        <v>129</v>
      </c>
      <c r="CC152" s="61">
        <v>45391</v>
      </c>
      <c r="CD152" s="61" t="s">
        <v>158</v>
      </c>
      <c r="CE152" s="61" t="s">
        <v>129</v>
      </c>
      <c r="CF152" s="61"/>
      <c r="CG152" s="61" t="s">
        <v>553</v>
      </c>
      <c r="CH152" s="63">
        <f>YEAR(BANCO10[[#This Row],[DATA INÍCIO]])</f>
        <v>2024</v>
      </c>
      <c r="CI152" s="63">
        <f>MONTH(BANCO10[[#This Row],[DATA INÍCIO]])</f>
        <v>5</v>
      </c>
      <c r="CJ152" s="64" t="str">
        <f t="shared" si="2"/>
        <v>CBC FLEX INDUSTRIA E COMERCIO DE ADESIVOS LTDA.12.838.333/0001-73</v>
      </c>
      <c r="CK152" s="63"/>
      <c r="CL152" s="42" t="s">
        <v>554</v>
      </c>
      <c r="CM152" s="42" t="str">
        <f>IF(BANCO10[[#This Row],[SOLUÇÃO]]=CM$1,BANCO10[[#This Row],[STATUS DA ETAPA]],"")</f>
        <v/>
      </c>
      <c r="CN152" s="42" t="str">
        <f>IF(BANCO10[[#This Row],[SOLUÇÃO]]=CN$1,BANCO10[[#This Row],[STATUS DA ETAPA]],"")</f>
        <v/>
      </c>
      <c r="CO152" s="42" t="str">
        <f>IF(BANCO10[[#This Row],[SOLUÇÃO]]=CO$1,BANCO10[[#This Row],[STATUS DA ETAPA]],"")</f>
        <v>CONCLUÍDO</v>
      </c>
      <c r="CP152" s="42" t="str">
        <f>IF(BANCO10[[#This Row],[SOLUÇÃO]]=CP$1,BANCO10[[#This Row],[STATUS DA ETAPA]],"")</f>
        <v/>
      </c>
      <c r="CQ152" s="42" t="str">
        <f>IF(BANCO10[[#This Row],[SOLUÇÃO]]=CQ$1,BANCO10[[#This Row],[STATUS DA ETAPA]],"")</f>
        <v/>
      </c>
      <c r="CR152" s="42" t="str">
        <f>IF(BANCO10[[#This Row],[SOLUÇÃO]]=CR$1,BANCO10[[#This Row],[STATUS DA ETAPA]],"")</f>
        <v/>
      </c>
      <c r="CS152" s="42" t="str">
        <f>IF(BANCO10[[#This Row],[SOLUÇÃO]]=CS$1,BANCO10[[#This Row],[STATUS DA ETAPA]],"")</f>
        <v/>
      </c>
      <c r="CT152" s="42" t="str">
        <f>IF(BANCO10[[#This Row],[SOLUÇÃO]]=CT$1,BANCO10[[#This Row],[STATUS DA ETAPA]],"")</f>
        <v/>
      </c>
      <c r="CU152" s="42" t="str">
        <f>IF(BANCO10[[#This Row],[SOLUÇÃO]]=CU$1,BANCO10[[#This Row],[STATUS DA ETAPA]],"")</f>
        <v/>
      </c>
      <c r="CV152" s="42" t="str">
        <f>IF(BANCO10[[#This Row],[SOLUÇÃO]]=CV$1,BANCO10[[#This Row],[STATUS DA ETAPA]],"")</f>
        <v/>
      </c>
      <c r="CW152" s="42" t="str">
        <f>IF(BANCO10[[#This Row],[SOLUÇÃO]]=CW$1,BANCO10[[#This Row],[STATUS DA ETAPA]],"")</f>
        <v/>
      </c>
      <c r="CX152" s="42" t="str">
        <f>IF(BANCO10[[#This Row],[SOLUÇÃO]]=CX$1,BANCO10[[#This Row],[STATUS DA ETAPA]],"")</f>
        <v/>
      </c>
      <c r="CY152" s="42" t="str">
        <f>IF(BANCO10[[#This Row],[SOLUÇÃO]]=CY$1,BANCO10[[#This Row],[STATUS DA ETAPA]],"")</f>
        <v/>
      </c>
      <c r="CZ152" s="42" t="str">
        <f>IF(BANCO10[[#This Row],[SOLUÇÃO]]=CZ$1,BANCO10[[#This Row],[STATUS DA ETAPA]],"")</f>
        <v/>
      </c>
      <c r="DA152" s="42" t="str">
        <f>IF(BANCO10[[#This Row],[SOLUÇÃO]]=DA$1,BANCO10[[#This Row],[STATUS DA ETAPA]],"")</f>
        <v/>
      </c>
      <c r="DB152" s="42" t="str">
        <f>IF(BANCO10[[#This Row],[SOLUÇÃO]]=DB$1,BANCO10[[#This Row],[STATUS DA ETAPA]],"")</f>
        <v/>
      </c>
      <c r="DC152" s="42" t="str">
        <f>IF(BANCO10[[#This Row],[SOLUÇÃO]]=DC$1,BANCO10[[#This Row],[STATUS DA ETAPA]],"")</f>
        <v/>
      </c>
      <c r="DD152" s="42" t="str">
        <f>IF(BANCO10[[#This Row],[SOLUÇÃO]]=DD$1,BANCO10[[#This Row],[STATUS DA ETAPA]],"")</f>
        <v/>
      </c>
      <c r="DE152" s="42" t="str">
        <f>IF(BANCO10[[#This Row],[SOLUÇÃO]]=DE$1,BANCO10[[#This Row],[STATUS DA ETAPA]],"")</f>
        <v/>
      </c>
      <c r="DF152" s="42" t="str">
        <f>IF(BANCO10[[#This Row],[SOLUÇÃO]]=DF$1,BANCO10[[#This Row],[STATUS DA ETAPA]],"")</f>
        <v/>
      </c>
      <c r="DG152" s="42" t="str">
        <f>IF(BANCO10[[#This Row],[SOLUÇÃO]]=DG$1,BANCO10[[#This Row],[STATUS DA ETAPA]],"")</f>
        <v/>
      </c>
      <c r="DH152" s="42" t="str">
        <f>IF(BANCO10[[#This Row],[SOLUÇÃO]]=DH$1,BANCO10[[#This Row],[STATUS DA ETAPA]],"")</f>
        <v/>
      </c>
      <c r="DI152" s="42" t="str">
        <f>IF(BANCO10[[#This Row],[SOLUÇÃO]]=DI$1,BANCO10[[#This Row],[STATUS DA ETAPA]],"")</f>
        <v/>
      </c>
      <c r="DJ152" s="42" t="str">
        <f>IF(BANCO10[[#This Row],[SOLUÇÃO]]=DJ$1,BANCO10[[#This Row],[STATUS DA ETAPA]],"")</f>
        <v/>
      </c>
      <c r="DK152" s="42" t="str">
        <f>IF(BANCO10[[#This Row],[SOLUÇÃO]]=DK$1,BANCO10[[#This Row],[STATUS DA ETAPA]],"")</f>
        <v/>
      </c>
      <c r="DL152" s="42" t="str">
        <f>IF(BANCO10[[#This Row],[SOLUÇÃO]]=DL$1,BANCO10[[#This Row],[STATUS DA ETAPA]],"")</f>
        <v/>
      </c>
      <c r="DM152" s="42" t="str">
        <f>IF(BANCO10[[#This Row],[SOLUÇÃO]]=DM$1,BANCO10[[#This Row],[STATUS DA ETAPA]],"")</f>
        <v/>
      </c>
      <c r="DN152" s="63" t="e">
        <f>VLOOKUP(CL154,'[1]SAP TEC'!AC:AD,2,0)</f>
        <v>#N/A</v>
      </c>
    </row>
    <row r="153" spans="1:118" s="65" customFormat="1" ht="12" x14ac:dyDescent="0.25">
      <c r="A153" s="38" t="s">
        <v>118</v>
      </c>
      <c r="B153" s="39" t="s">
        <v>119</v>
      </c>
      <c r="C153" s="40" t="str">
        <f>IFERROR(VLOOKUP(BANCO10[[#This Row],[EMPRESA]],[1]!DADOS[#Data],2,FALSE),"")</f>
        <v>12.838.333/0001-73</v>
      </c>
      <c r="D153" s="42" t="s">
        <v>545</v>
      </c>
      <c r="E153" s="42" t="str">
        <f>IFERROR(VLOOKUP(BANCO10[[#This Row],[EMPRESA]],[1]!DADOS[#Data],5,FALSE),"")</f>
        <v>EPP</v>
      </c>
      <c r="F153" s="40" t="str">
        <f>IFERROR(IF(VLOOKUP(BANCO10[[#This Row],[EMPRESA]],[1]!DADOS[#Data],6,0)="","",(VLOOKUP(BANCO10[[#This Row],[EMPRESA]],[1]!DADOS[#Data],6,0))),"")</f>
        <v>CAPITAL LESTE 1</v>
      </c>
      <c r="G153" s="40" t="s">
        <v>555</v>
      </c>
      <c r="H153" s="43" t="s">
        <v>7</v>
      </c>
      <c r="I153" s="43" t="s">
        <v>145</v>
      </c>
      <c r="J153" s="38" t="s">
        <v>123</v>
      </c>
      <c r="K153" s="44" t="s">
        <v>556</v>
      </c>
      <c r="L153" s="44">
        <v>16596074</v>
      </c>
      <c r="M153" s="44" t="s">
        <v>137</v>
      </c>
      <c r="N153" s="44" t="s">
        <v>136</v>
      </c>
      <c r="O153" s="42" t="s">
        <v>106</v>
      </c>
      <c r="P153" s="42">
        <v>80</v>
      </c>
      <c r="Q153" s="38" t="s">
        <v>409</v>
      </c>
      <c r="R153" s="45" t="s">
        <v>123</v>
      </c>
      <c r="S153" s="45"/>
      <c r="T153" s="45" t="s">
        <v>123</v>
      </c>
      <c r="U153" s="45"/>
      <c r="V153" s="45" t="s">
        <v>123</v>
      </c>
      <c r="W153" s="45"/>
      <c r="X153" s="45" t="s">
        <v>123</v>
      </c>
      <c r="Y153" s="45"/>
      <c r="Z153" s="46" t="s">
        <v>123</v>
      </c>
      <c r="AA153" s="47"/>
      <c r="AB153" s="46" t="s">
        <v>123</v>
      </c>
      <c r="AC153" s="48"/>
      <c r="AD153" s="46" t="s">
        <v>123</v>
      </c>
      <c r="AE153" s="48"/>
      <c r="AF153" s="45" t="s">
        <v>123</v>
      </c>
      <c r="AG153" s="45"/>
      <c r="AH153" s="45" t="s">
        <v>123</v>
      </c>
      <c r="AI153" s="45"/>
      <c r="AJ153" s="45" t="s">
        <v>123</v>
      </c>
      <c r="AK153" s="45"/>
      <c r="AL153" s="45" t="s">
        <v>123</v>
      </c>
      <c r="AM153" s="45"/>
      <c r="AN153" s="45" t="s">
        <v>123</v>
      </c>
      <c r="AO153" s="45"/>
      <c r="AP153" s="45" t="s">
        <v>123</v>
      </c>
      <c r="AQ153" s="45"/>
      <c r="AR153" s="45" t="s">
        <v>27</v>
      </c>
      <c r="AS153" s="45"/>
      <c r="AT153" s="49">
        <v>45856</v>
      </c>
      <c r="AU153" s="50">
        <v>45924</v>
      </c>
      <c r="AV153" s="105" t="s">
        <v>27</v>
      </c>
      <c r="AW153" s="105" t="s">
        <v>27</v>
      </c>
      <c r="AX153" s="73" t="s">
        <v>49</v>
      </c>
      <c r="AY153" s="52" t="s">
        <v>126</v>
      </c>
      <c r="AZ153" s="53">
        <v>0</v>
      </c>
      <c r="BA153" s="52" t="s">
        <v>153</v>
      </c>
      <c r="BB153" s="106" t="s">
        <v>557</v>
      </c>
      <c r="BC153" s="52">
        <v>0</v>
      </c>
      <c r="BD153" s="52">
        <v>0</v>
      </c>
      <c r="BE153" s="55" t="s">
        <v>123</v>
      </c>
      <c r="BF153" s="55" t="s">
        <v>123</v>
      </c>
      <c r="BG153" s="55" t="s">
        <v>27</v>
      </c>
      <c r="BH153" s="55" t="s">
        <v>123</v>
      </c>
      <c r="BI153" s="68" t="s">
        <v>123</v>
      </c>
      <c r="BJ153" s="48"/>
      <c r="BK153" s="58" t="s">
        <v>27</v>
      </c>
      <c r="BL153" s="107">
        <v>45895</v>
      </c>
      <c r="BM153" s="78" t="s">
        <v>126</v>
      </c>
      <c r="BN153" s="59"/>
      <c r="BO153" s="74" t="s">
        <v>126</v>
      </c>
      <c r="BP153" s="77"/>
      <c r="BQ153" s="78" t="s">
        <v>126</v>
      </c>
      <c r="BR153" s="131"/>
      <c r="BS153" s="70">
        <v>45835</v>
      </c>
      <c r="BT153" s="38" t="s">
        <v>411</v>
      </c>
      <c r="BU153" s="61"/>
      <c r="BV153" s="61"/>
      <c r="BW153" s="61"/>
      <c r="BX153" s="61"/>
      <c r="BY153" s="61"/>
      <c r="BZ153" s="61"/>
      <c r="CA153" s="61"/>
      <c r="CB153" s="61"/>
      <c r="CC153" s="61"/>
      <c r="CD153" s="61"/>
      <c r="CE153" s="61"/>
      <c r="CF153" s="61"/>
      <c r="CG153" s="61"/>
      <c r="CH153" s="63">
        <f>YEAR(BANCO10[[#This Row],[DATA INÍCIO]])</f>
        <v>2025</v>
      </c>
      <c r="CI153" s="63">
        <f>MONTH(BANCO10[[#This Row],[DATA INÍCIO]])</f>
        <v>7</v>
      </c>
      <c r="CJ153" s="71" t="str">
        <f t="shared" si="2"/>
        <v>CBC FLEX INDUSTRIA E COMERCIO DE ADESIVOS LTDA.12.838.333/0001-73</v>
      </c>
      <c r="CK153" s="63"/>
      <c r="CL153" s="63"/>
      <c r="CM153" s="42" t="str">
        <f>IF(BANCO10[[#This Row],[SOLUÇÃO]]=CM$1,BANCO10[[#This Row],[STATUS DA ETAPA]],"")</f>
        <v/>
      </c>
      <c r="CN153" s="42" t="str">
        <f>IF(BANCO10[[#This Row],[SOLUÇÃO]]=CN$1,BANCO10[[#This Row],[STATUS DA ETAPA]],"")</f>
        <v/>
      </c>
      <c r="CO153" s="42" t="str">
        <f>IF(BANCO10[[#This Row],[SOLUÇÃO]]=CO$1,BANCO10[[#This Row],[STATUS DA ETAPA]],"")</f>
        <v/>
      </c>
      <c r="CP153" s="42" t="str">
        <f>IF(BANCO10[[#This Row],[SOLUÇÃO]]=CP$1,BANCO10[[#This Row],[STATUS DA ETAPA]],"")</f>
        <v/>
      </c>
      <c r="CQ153" s="42" t="str">
        <f>IF(BANCO10[[#This Row],[SOLUÇÃO]]=CQ$1,BANCO10[[#This Row],[STATUS DA ETAPA]],"")</f>
        <v/>
      </c>
      <c r="CR153" s="42" t="str">
        <f>IF(BANCO10[[#This Row],[SOLUÇÃO]]=CR$1,BANCO10[[#This Row],[STATUS DA ETAPA]],"")</f>
        <v/>
      </c>
      <c r="CS153" s="42" t="str">
        <f>IF(BANCO10[[#This Row],[SOLUÇÃO]]=CS$1,BANCO10[[#This Row],[STATUS DA ETAPA]],"")</f>
        <v/>
      </c>
      <c r="CT153" s="42" t="str">
        <f>IF(BANCO10[[#This Row],[SOLUÇÃO]]=CT$1,BANCO10[[#This Row],[STATUS DA ETAPA]],"")</f>
        <v/>
      </c>
      <c r="CU153" s="42" t="str">
        <f>IF(BANCO10[[#This Row],[SOLUÇÃO]]=CU$1,BANCO10[[#This Row],[STATUS DA ETAPA]],"")</f>
        <v/>
      </c>
      <c r="CV153" s="42" t="str">
        <f>IF(BANCO10[[#This Row],[SOLUÇÃO]]=CV$1,BANCO10[[#This Row],[STATUS DA ETAPA]],"")</f>
        <v/>
      </c>
      <c r="CW153" s="42" t="str">
        <f>IF(BANCO10[[#This Row],[SOLUÇÃO]]=CW$1,BANCO10[[#This Row],[STATUS DA ETAPA]],"")</f>
        <v/>
      </c>
      <c r="CX153" s="42" t="str">
        <f>IF(BANCO10[[#This Row],[SOLUÇÃO]]=CX$1,BANCO10[[#This Row],[STATUS DA ETAPA]],"")</f>
        <v/>
      </c>
      <c r="CY153" s="42" t="str">
        <f>IF(BANCO10[[#This Row],[SOLUÇÃO]]=CY$1,BANCO10[[#This Row],[STATUS DA ETAPA]],"")</f>
        <v/>
      </c>
      <c r="CZ153" s="42" t="str">
        <f>IF(BANCO10[[#This Row],[SOLUÇÃO]]=CZ$1,BANCO10[[#This Row],[STATUS DA ETAPA]],"")</f>
        <v/>
      </c>
      <c r="DA153" s="42" t="str">
        <f>IF(BANCO10[[#This Row],[SOLUÇÃO]]=DA$1,BANCO10[[#This Row],[STATUS DA ETAPA]],"")</f>
        <v/>
      </c>
      <c r="DB153" s="42" t="str">
        <f>IF(BANCO10[[#This Row],[SOLUÇÃO]]=DB$1,BANCO10[[#This Row],[STATUS DA ETAPA]],"")</f>
        <v/>
      </c>
      <c r="DC153" s="42" t="str">
        <f>IF(BANCO10[[#This Row],[SOLUÇÃO]]=DC$1,BANCO10[[#This Row],[STATUS DA ETAPA]],"")</f>
        <v>CONCLUÍDO</v>
      </c>
      <c r="DD153" s="42" t="str">
        <f>IF(BANCO10[[#This Row],[SOLUÇÃO]]=DD$1,BANCO10[[#This Row],[STATUS DA ETAPA]],"")</f>
        <v/>
      </c>
      <c r="DE153" s="42" t="str">
        <f>IF(BANCO10[[#This Row],[SOLUÇÃO]]=DE$1,BANCO10[[#This Row],[STATUS DA ETAPA]],"")</f>
        <v/>
      </c>
      <c r="DF153" s="42" t="str">
        <f>IF(BANCO10[[#This Row],[SOLUÇÃO]]=DF$1,BANCO10[[#This Row],[STATUS DA ETAPA]],"")</f>
        <v/>
      </c>
      <c r="DG153" s="42" t="str">
        <f>IF(BANCO10[[#This Row],[SOLUÇÃO]]=DG$1,BANCO10[[#This Row],[STATUS DA ETAPA]],"")</f>
        <v/>
      </c>
      <c r="DH153" s="42" t="str">
        <f>IF(BANCO10[[#This Row],[SOLUÇÃO]]=DH$1,BANCO10[[#This Row],[STATUS DA ETAPA]],"")</f>
        <v/>
      </c>
      <c r="DI153" s="42" t="str">
        <f>IF(BANCO10[[#This Row],[SOLUÇÃO]]=DI$1,BANCO10[[#This Row],[STATUS DA ETAPA]],"")</f>
        <v/>
      </c>
      <c r="DJ153" s="42" t="str">
        <f>IF(BANCO10[[#This Row],[SOLUÇÃO]]=DJ$1,BANCO10[[#This Row],[STATUS DA ETAPA]],"")</f>
        <v/>
      </c>
      <c r="DK153" s="42" t="str">
        <f>IF(BANCO10[[#This Row],[SOLUÇÃO]]=DK$1,BANCO10[[#This Row],[STATUS DA ETAPA]],"")</f>
        <v/>
      </c>
      <c r="DL153" s="42" t="str">
        <f>IF(BANCO10[[#This Row],[SOLUÇÃO]]=DL$1,BANCO10[[#This Row],[STATUS DA ETAPA]],"")</f>
        <v/>
      </c>
      <c r="DM153" s="42" t="str">
        <f>IF(BANCO10[[#This Row],[SOLUÇÃO]]=DM$1,BANCO10[[#This Row],[STATUS DA ETAPA]],"")</f>
        <v/>
      </c>
      <c r="DN153" s="63" t="e">
        <f>VLOOKUP(CL155,'[1]SAP TEC'!AC:AD,2,0)</f>
        <v>#N/A</v>
      </c>
    </row>
    <row r="154" spans="1:118" s="65" customFormat="1" ht="12" x14ac:dyDescent="0.25">
      <c r="A154" s="38" t="s">
        <v>118</v>
      </c>
      <c r="B154" s="39" t="s">
        <v>119</v>
      </c>
      <c r="C154" s="40" t="str">
        <f>IFERROR(VLOOKUP(BANCO10[[#This Row],[EMPRESA]],[1]!DADOS[#Data],2,FALSE),"")</f>
        <v>13.604.375/0001-02</v>
      </c>
      <c r="D154" s="42" t="s">
        <v>558</v>
      </c>
      <c r="E154" s="42" t="str">
        <f>IFERROR(VLOOKUP(BANCO10[[#This Row],[EMPRESA]],[1]!DADOS[#Data],5,FALSE),"")</f>
        <v>EPP</v>
      </c>
      <c r="F154" s="40" t="str">
        <f>IFERROR(IF(VLOOKUP(BANCO10[[#This Row],[EMPRESA]],[1]!DADOS[#Data],6,0)="","",(VLOOKUP(BANCO10[[#This Row],[EMPRESA]],[1]!DADOS[#Data],6,0))),"")</f>
        <v>CAPITAL LESTE 1</v>
      </c>
      <c r="G154" s="40" t="str">
        <f>IFERROR(IF(VLOOKUP(BANCO10[[#This Row],[EMPRESA]],[1]!DADOS[#Data],4)="","",(VLOOKUP($D154,[1]!DADOS[#Data],4,0))),"")</f>
        <v/>
      </c>
      <c r="H154" s="43" t="s">
        <v>7</v>
      </c>
      <c r="I154" s="43" t="s">
        <v>145</v>
      </c>
      <c r="J154" s="43" t="s">
        <v>123</v>
      </c>
      <c r="K154" s="42" t="s">
        <v>559</v>
      </c>
      <c r="L154" s="44" t="s">
        <v>560</v>
      </c>
      <c r="M154" s="44">
        <v>103</v>
      </c>
      <c r="N154" s="44" t="s">
        <v>341</v>
      </c>
      <c r="O154" s="42" t="s">
        <v>95</v>
      </c>
      <c r="P154" s="42">
        <v>100</v>
      </c>
      <c r="Q154" s="42" t="s">
        <v>236</v>
      </c>
      <c r="R154" s="45" t="s">
        <v>123</v>
      </c>
      <c r="S154" s="45"/>
      <c r="T154" s="45" t="s">
        <v>123</v>
      </c>
      <c r="U154" s="45"/>
      <c r="V154" s="45" t="s">
        <v>123</v>
      </c>
      <c r="W154" s="45"/>
      <c r="X154" s="45" t="s">
        <v>123</v>
      </c>
      <c r="Y154" s="45"/>
      <c r="Z154" s="46" t="s">
        <v>123</v>
      </c>
      <c r="AA154" s="47"/>
      <c r="AB154" s="46" t="s">
        <v>123</v>
      </c>
      <c r="AC154" s="48"/>
      <c r="AD154" s="46" t="s">
        <v>123</v>
      </c>
      <c r="AE154" s="48"/>
      <c r="AF154" s="45" t="s">
        <v>27</v>
      </c>
      <c r="AG154" s="45">
        <v>44927</v>
      </c>
      <c r="AH154" s="45"/>
      <c r="AI154" s="45"/>
      <c r="AJ154" s="45"/>
      <c r="AK154" s="45"/>
      <c r="AL154" s="45" t="s">
        <v>123</v>
      </c>
      <c r="AM154" s="45"/>
      <c r="AN154" s="45" t="s">
        <v>123</v>
      </c>
      <c r="AO154" s="45"/>
      <c r="AP154" s="45" t="s">
        <v>123</v>
      </c>
      <c r="AQ154" s="45"/>
      <c r="AR154" s="45" t="s">
        <v>123</v>
      </c>
      <c r="AS154" s="45"/>
      <c r="AT154" s="49">
        <v>45238</v>
      </c>
      <c r="AU154" s="50">
        <v>45364</v>
      </c>
      <c r="AV154" s="51" t="s">
        <v>27</v>
      </c>
      <c r="AW154" s="51" t="s">
        <v>27</v>
      </c>
      <c r="AX154" s="73" t="s">
        <v>49</v>
      </c>
      <c r="AY154" s="52" t="s">
        <v>27</v>
      </c>
      <c r="AZ154" s="53">
        <v>0</v>
      </c>
      <c r="BA154" s="52" t="s">
        <v>123</v>
      </c>
      <c r="BB154" s="81" t="s">
        <v>123</v>
      </c>
      <c r="BC154" s="52" t="s">
        <v>123</v>
      </c>
      <c r="BD154" s="52" t="s">
        <v>123</v>
      </c>
      <c r="BE154" s="55" t="s">
        <v>123</v>
      </c>
      <c r="BF154" s="55" t="s">
        <v>123</v>
      </c>
      <c r="BG154" s="55" t="s">
        <v>27</v>
      </c>
      <c r="BH154" s="55" t="s">
        <v>123</v>
      </c>
      <c r="BI154" s="68" t="s">
        <v>123</v>
      </c>
      <c r="BJ154" s="48"/>
      <c r="BK154" s="58" t="s">
        <v>123</v>
      </c>
      <c r="BL154" s="59"/>
      <c r="BM154" s="58" t="s">
        <v>123</v>
      </c>
      <c r="BN154" s="59"/>
      <c r="BO154" s="74" t="s">
        <v>27</v>
      </c>
      <c r="BP154" s="75">
        <v>45364</v>
      </c>
      <c r="BQ154" s="74" t="s">
        <v>126</v>
      </c>
      <c r="BR154" s="75"/>
      <c r="BS154" s="60" t="s">
        <v>342</v>
      </c>
      <c r="BT154" s="38"/>
      <c r="BU154" s="61" t="s">
        <v>129</v>
      </c>
      <c r="BV154" s="61" t="s">
        <v>129</v>
      </c>
      <c r="BW154" s="61" t="s">
        <v>129</v>
      </c>
      <c r="BX154" s="61" t="s">
        <v>129</v>
      </c>
      <c r="BY154" s="62" t="s">
        <v>129</v>
      </c>
      <c r="BZ154" s="61"/>
      <c r="CA154" s="61" t="s">
        <v>129</v>
      </c>
      <c r="CB154" s="61" t="s">
        <v>129</v>
      </c>
      <c r="CC154" s="61">
        <v>45391</v>
      </c>
      <c r="CD154" s="61" t="s">
        <v>129</v>
      </c>
      <c r="CE154" s="61" t="s">
        <v>129</v>
      </c>
      <c r="CF154" s="61"/>
      <c r="CG154" s="61" t="s">
        <v>237</v>
      </c>
      <c r="CH154" s="63">
        <f>YEAR(BANCO10[[#This Row],[DATA INÍCIO]])</f>
        <v>2023</v>
      </c>
      <c r="CI154" s="63">
        <f>MONTH(BANCO10[[#This Row],[DATA INÍCIO]])</f>
        <v>11</v>
      </c>
      <c r="CJ154" s="64" t="str">
        <f t="shared" si="2"/>
        <v>CENTRO ESTETICO AUTOMOTIVO DE LUNA &amp; TEIXEIRA LTDA13.604.375/0001-02</v>
      </c>
      <c r="CK154" s="63"/>
      <c r="CL154" s="42" t="s">
        <v>559</v>
      </c>
      <c r="CM154" s="42" t="str">
        <f>IF(BANCO10[[#This Row],[SOLUÇÃO]]=CM$1,BANCO10[[#This Row],[STATUS DA ETAPA]],"")</f>
        <v/>
      </c>
      <c r="CN154" s="42" t="str">
        <f>IF(BANCO10[[#This Row],[SOLUÇÃO]]=CN$1,BANCO10[[#This Row],[STATUS DA ETAPA]],"")</f>
        <v/>
      </c>
      <c r="CO154" s="42" t="str">
        <f>IF(BANCO10[[#This Row],[SOLUÇÃO]]=CO$1,BANCO10[[#This Row],[STATUS DA ETAPA]],"")</f>
        <v/>
      </c>
      <c r="CP154" s="42" t="str">
        <f>IF(BANCO10[[#This Row],[SOLUÇÃO]]=CP$1,BANCO10[[#This Row],[STATUS DA ETAPA]],"")</f>
        <v/>
      </c>
      <c r="CQ154" s="42" t="str">
        <f>IF(BANCO10[[#This Row],[SOLUÇÃO]]=CQ$1,BANCO10[[#This Row],[STATUS DA ETAPA]],"")</f>
        <v/>
      </c>
      <c r="CR154" s="42" t="str">
        <f>IF(BANCO10[[#This Row],[SOLUÇÃO]]=CR$1,BANCO10[[#This Row],[STATUS DA ETAPA]],"")</f>
        <v>CONCLUÍDO</v>
      </c>
      <c r="CS154" s="42" t="str">
        <f>IF(BANCO10[[#This Row],[SOLUÇÃO]]=CS$1,BANCO10[[#This Row],[STATUS DA ETAPA]],"")</f>
        <v/>
      </c>
      <c r="CT154" s="42" t="str">
        <f>IF(BANCO10[[#This Row],[SOLUÇÃO]]=CT$1,BANCO10[[#This Row],[STATUS DA ETAPA]],"")</f>
        <v/>
      </c>
      <c r="CU154" s="42" t="str">
        <f>IF(BANCO10[[#This Row],[SOLUÇÃO]]=CU$1,BANCO10[[#This Row],[STATUS DA ETAPA]],"")</f>
        <v/>
      </c>
      <c r="CV154" s="42" t="str">
        <f>IF(BANCO10[[#This Row],[SOLUÇÃO]]=CV$1,BANCO10[[#This Row],[STATUS DA ETAPA]],"")</f>
        <v/>
      </c>
      <c r="CW154" s="42" t="str">
        <f>IF(BANCO10[[#This Row],[SOLUÇÃO]]=CW$1,BANCO10[[#This Row],[STATUS DA ETAPA]],"")</f>
        <v/>
      </c>
      <c r="CX154" s="42" t="str">
        <f>IF(BANCO10[[#This Row],[SOLUÇÃO]]=CX$1,BANCO10[[#This Row],[STATUS DA ETAPA]],"")</f>
        <v/>
      </c>
      <c r="CY154" s="42" t="str">
        <f>IF(BANCO10[[#This Row],[SOLUÇÃO]]=CY$1,BANCO10[[#This Row],[STATUS DA ETAPA]],"")</f>
        <v/>
      </c>
      <c r="CZ154" s="42" t="str">
        <f>IF(BANCO10[[#This Row],[SOLUÇÃO]]=CZ$1,BANCO10[[#This Row],[STATUS DA ETAPA]],"")</f>
        <v/>
      </c>
      <c r="DA154" s="42" t="str">
        <f>IF(BANCO10[[#This Row],[SOLUÇÃO]]=DA$1,BANCO10[[#This Row],[STATUS DA ETAPA]],"")</f>
        <v/>
      </c>
      <c r="DB154" s="42" t="str">
        <f>IF(BANCO10[[#This Row],[SOLUÇÃO]]=DB$1,BANCO10[[#This Row],[STATUS DA ETAPA]],"")</f>
        <v/>
      </c>
      <c r="DC154" s="42" t="str">
        <f>IF(BANCO10[[#This Row],[SOLUÇÃO]]=DC$1,BANCO10[[#This Row],[STATUS DA ETAPA]],"")</f>
        <v/>
      </c>
      <c r="DD154" s="42" t="str">
        <f>IF(BANCO10[[#This Row],[SOLUÇÃO]]=DD$1,BANCO10[[#This Row],[STATUS DA ETAPA]],"")</f>
        <v/>
      </c>
      <c r="DE154" s="42" t="str">
        <f>IF(BANCO10[[#This Row],[SOLUÇÃO]]=DE$1,BANCO10[[#This Row],[STATUS DA ETAPA]],"")</f>
        <v/>
      </c>
      <c r="DF154" s="42" t="str">
        <f>IF(BANCO10[[#This Row],[SOLUÇÃO]]=DF$1,BANCO10[[#This Row],[STATUS DA ETAPA]],"")</f>
        <v/>
      </c>
      <c r="DG154" s="42" t="str">
        <f>IF(BANCO10[[#This Row],[SOLUÇÃO]]=DG$1,BANCO10[[#This Row],[STATUS DA ETAPA]],"")</f>
        <v/>
      </c>
      <c r="DH154" s="42" t="str">
        <f>IF(BANCO10[[#This Row],[SOLUÇÃO]]=DH$1,BANCO10[[#This Row],[STATUS DA ETAPA]],"")</f>
        <v/>
      </c>
      <c r="DI154" s="42" t="str">
        <f>IF(BANCO10[[#This Row],[SOLUÇÃO]]=DI$1,BANCO10[[#This Row],[STATUS DA ETAPA]],"")</f>
        <v/>
      </c>
      <c r="DJ154" s="42" t="str">
        <f>IF(BANCO10[[#This Row],[SOLUÇÃO]]=DJ$1,BANCO10[[#This Row],[STATUS DA ETAPA]],"")</f>
        <v/>
      </c>
      <c r="DK154" s="42" t="str">
        <f>IF(BANCO10[[#This Row],[SOLUÇÃO]]=DK$1,BANCO10[[#This Row],[STATUS DA ETAPA]],"")</f>
        <v/>
      </c>
      <c r="DL154" s="42" t="str">
        <f>IF(BANCO10[[#This Row],[SOLUÇÃO]]=DL$1,BANCO10[[#This Row],[STATUS DA ETAPA]],"")</f>
        <v/>
      </c>
      <c r="DM154" s="42" t="str">
        <f>IF(BANCO10[[#This Row],[SOLUÇÃO]]=DM$1,BANCO10[[#This Row],[STATUS DA ETAPA]],"")</f>
        <v/>
      </c>
      <c r="DN154" s="63" t="e">
        <f>VLOOKUP(CL156,'[1]SAP TEC'!AC:AD,2,0)</f>
        <v>#N/A</v>
      </c>
    </row>
    <row r="155" spans="1:118" s="65" customFormat="1" ht="12" x14ac:dyDescent="0.25">
      <c r="A155" s="38" t="s">
        <v>118</v>
      </c>
      <c r="B155" s="39" t="s">
        <v>131</v>
      </c>
      <c r="C155" s="40" t="str">
        <f>IFERROR(VLOOKUP(BANCO10[[#This Row],[EMPRESA]],[1]!DADOS[#Data],2,FALSE),"")</f>
        <v>05.969.494/0001-30</v>
      </c>
      <c r="D155" s="42" t="s">
        <v>561</v>
      </c>
      <c r="E155" s="42" t="str">
        <f>IFERROR(VLOOKUP(BANCO10[[#This Row],[EMPRESA]],[1]!DADOS[#Data],5,FALSE),"")</f>
        <v>ME</v>
      </c>
      <c r="F155" s="40" t="str">
        <f>IFERROR(IF(VLOOKUP(BANCO10[[#This Row],[EMPRESA]],[1]!DADOS[#Data],6,0)="","",(VLOOKUP(BANCO10[[#This Row],[EMPRESA]],[1]!DADOS[#Data],6,0))),"")</f>
        <v>CAPITAL SUL</v>
      </c>
      <c r="G155" s="40"/>
      <c r="H155" s="43" t="s">
        <v>121</v>
      </c>
      <c r="I155" s="43" t="s">
        <v>145</v>
      </c>
      <c r="J155" s="43" t="s">
        <v>146</v>
      </c>
      <c r="K155" s="44" t="s">
        <v>562</v>
      </c>
      <c r="L155" s="44" t="s">
        <v>123</v>
      </c>
      <c r="M155" s="44">
        <v>103</v>
      </c>
      <c r="N155" s="42" t="s">
        <v>482</v>
      </c>
      <c r="O155" s="42" t="s">
        <v>90</v>
      </c>
      <c r="P155" s="42">
        <v>4</v>
      </c>
      <c r="Q155" s="42" t="s">
        <v>148</v>
      </c>
      <c r="R155" s="45" t="s">
        <v>123</v>
      </c>
      <c r="S155" s="45"/>
      <c r="T155" s="45" t="s">
        <v>123</v>
      </c>
      <c r="U155" s="45"/>
      <c r="V155" s="45" t="s">
        <v>123</v>
      </c>
      <c r="W155" s="45"/>
      <c r="X155" s="45" t="s">
        <v>123</v>
      </c>
      <c r="Y155" s="45"/>
      <c r="Z155" s="46" t="s">
        <v>123</v>
      </c>
      <c r="AA155" s="47"/>
      <c r="AB155" s="46" t="s">
        <v>123</v>
      </c>
      <c r="AC155" s="48"/>
      <c r="AD155" s="46" t="s">
        <v>123</v>
      </c>
      <c r="AE155" s="48"/>
      <c r="AF155" s="45" t="s">
        <v>123</v>
      </c>
      <c r="AG155" s="45"/>
      <c r="AH155" s="45" t="s">
        <v>123</v>
      </c>
      <c r="AI155" s="45"/>
      <c r="AJ155" s="45" t="s">
        <v>123</v>
      </c>
      <c r="AK155" s="45"/>
      <c r="AL155" s="45" t="s">
        <v>123</v>
      </c>
      <c r="AM155" s="45"/>
      <c r="AN155" s="45" t="s">
        <v>123</v>
      </c>
      <c r="AO155" s="45"/>
      <c r="AP155" s="45" t="s">
        <v>123</v>
      </c>
      <c r="AQ155" s="45"/>
      <c r="AR155" s="45" t="s">
        <v>123</v>
      </c>
      <c r="AS155" s="45"/>
      <c r="AT155" s="49">
        <v>45553</v>
      </c>
      <c r="AU155" s="50">
        <v>45553</v>
      </c>
      <c r="AV155" s="66" t="s">
        <v>123</v>
      </c>
      <c r="AW155" s="66" t="s">
        <v>123</v>
      </c>
      <c r="AX155" s="51" t="s">
        <v>49</v>
      </c>
      <c r="AY155" s="52" t="s">
        <v>123</v>
      </c>
      <c r="AZ155" s="53">
        <v>0</v>
      </c>
      <c r="BA155" s="52" t="s">
        <v>123</v>
      </c>
      <c r="BB155" s="81" t="s">
        <v>123</v>
      </c>
      <c r="BC155" s="52" t="s">
        <v>123</v>
      </c>
      <c r="BD155" s="52" t="s">
        <v>123</v>
      </c>
      <c r="BE155" s="55" t="s">
        <v>123</v>
      </c>
      <c r="BF155" s="55" t="s">
        <v>123</v>
      </c>
      <c r="BG155" s="55" t="s">
        <v>123</v>
      </c>
      <c r="BH155" s="55" t="s">
        <v>123</v>
      </c>
      <c r="BI155" s="118" t="s">
        <v>123</v>
      </c>
      <c r="BJ155" s="119"/>
      <c r="BK155" s="103"/>
      <c r="BL155" s="38"/>
      <c r="BM155" s="103"/>
      <c r="BN155" s="38"/>
      <c r="BO155" s="103" t="s">
        <v>123</v>
      </c>
      <c r="BP155" s="38"/>
      <c r="BQ155" s="103" t="s">
        <v>123</v>
      </c>
      <c r="BR155" s="38"/>
      <c r="BS155" s="70" t="s">
        <v>483</v>
      </c>
      <c r="BT155" s="38"/>
      <c r="BU155" s="61"/>
      <c r="BV155" s="61"/>
      <c r="BW155" s="84"/>
      <c r="BX155" s="84"/>
      <c r="BY155" s="85"/>
      <c r="BZ155" s="84"/>
      <c r="CA155" s="86"/>
      <c r="CB155" s="87"/>
      <c r="CC155" s="88"/>
      <c r="CD155" s="87"/>
      <c r="CE155" s="87"/>
      <c r="CF155" s="87"/>
      <c r="CG155" s="87"/>
      <c r="CH155" s="42">
        <f>YEAR(BANCO10[[#This Row],[DATA INÍCIO]])</f>
        <v>2024</v>
      </c>
      <c r="CI155" s="42">
        <f>MONTH(BANCO10[[#This Row],[DATA INÍCIO]])</f>
        <v>9</v>
      </c>
      <c r="CJ155" s="42" t="str">
        <f t="shared" si="2"/>
        <v>CERAPURA INDUSTRIA E COMERCIO LTDA05.969.494/0001-30</v>
      </c>
      <c r="CK155" s="42"/>
      <c r="CL155" s="42"/>
      <c r="CM155" s="42" t="str">
        <f>IF(BANCO10[[#This Row],[SOLUÇÃO]]=CM$1,BANCO10[[#This Row],[STATUS DA ETAPA]],"")</f>
        <v>CONCLUÍDO</v>
      </c>
      <c r="CN155" s="42" t="str">
        <f>IF(BANCO10[[#This Row],[SOLUÇÃO]]=CN$1,BANCO10[[#This Row],[STATUS DA ETAPA]],"")</f>
        <v/>
      </c>
      <c r="CO155" s="42" t="str">
        <f>IF(BANCO10[[#This Row],[SOLUÇÃO]]=CO$1,BANCO10[[#This Row],[STATUS DA ETAPA]],"")</f>
        <v/>
      </c>
      <c r="CP155" s="42" t="str">
        <f>IF(BANCO10[[#This Row],[SOLUÇÃO]]=CP$1,BANCO10[[#This Row],[STATUS DA ETAPA]],"")</f>
        <v/>
      </c>
      <c r="CQ155" s="42" t="str">
        <f>IF(BANCO10[[#This Row],[SOLUÇÃO]]=CQ$1,BANCO10[[#This Row],[STATUS DA ETAPA]],"")</f>
        <v/>
      </c>
      <c r="CR155" s="42" t="str">
        <f>IF(BANCO10[[#This Row],[SOLUÇÃO]]=CR$1,BANCO10[[#This Row],[STATUS DA ETAPA]],"")</f>
        <v/>
      </c>
      <c r="CS155" s="42" t="str">
        <f>IF(BANCO10[[#This Row],[SOLUÇÃO]]=CS$1,BANCO10[[#This Row],[STATUS DA ETAPA]],"")</f>
        <v/>
      </c>
      <c r="CT155" s="42" t="str">
        <f>IF(BANCO10[[#This Row],[SOLUÇÃO]]=CT$1,BANCO10[[#This Row],[STATUS DA ETAPA]],"")</f>
        <v/>
      </c>
      <c r="CU155" s="42" t="str">
        <f>IF(BANCO10[[#This Row],[SOLUÇÃO]]=CU$1,BANCO10[[#This Row],[STATUS DA ETAPA]],"")</f>
        <v/>
      </c>
      <c r="CV155" s="42" t="str">
        <f>IF(BANCO10[[#This Row],[SOLUÇÃO]]=CV$1,BANCO10[[#This Row],[STATUS DA ETAPA]],"")</f>
        <v/>
      </c>
      <c r="CW155" s="42" t="str">
        <f>IF(BANCO10[[#This Row],[SOLUÇÃO]]=CW$1,BANCO10[[#This Row],[STATUS DA ETAPA]],"")</f>
        <v/>
      </c>
      <c r="CX155" s="42" t="str">
        <f>IF(BANCO10[[#This Row],[SOLUÇÃO]]=CX$1,BANCO10[[#This Row],[STATUS DA ETAPA]],"")</f>
        <v/>
      </c>
      <c r="CY155" s="42" t="str">
        <f>IF(BANCO10[[#This Row],[SOLUÇÃO]]=CY$1,BANCO10[[#This Row],[STATUS DA ETAPA]],"")</f>
        <v/>
      </c>
      <c r="CZ155" s="42" t="str">
        <f>IF(BANCO10[[#This Row],[SOLUÇÃO]]=CZ$1,BANCO10[[#This Row],[STATUS DA ETAPA]],"")</f>
        <v/>
      </c>
      <c r="DA155" s="42" t="str">
        <f>IF(BANCO10[[#This Row],[SOLUÇÃO]]=DA$1,BANCO10[[#This Row],[STATUS DA ETAPA]],"")</f>
        <v/>
      </c>
      <c r="DB155" s="42" t="str">
        <f>IF(BANCO10[[#This Row],[SOLUÇÃO]]=DB$1,BANCO10[[#This Row],[STATUS DA ETAPA]],"")</f>
        <v/>
      </c>
      <c r="DC155" s="63" t="str">
        <f>IF(BANCO10[[#This Row],[SOLUÇÃO]]=DC$1,BANCO10[[#This Row],[STATUS DA ETAPA]],"")</f>
        <v/>
      </c>
      <c r="DD155" s="65" t="str">
        <f>IF(BANCO10[[#This Row],[SOLUÇÃO]]=DD$1,BANCO10[[#This Row],[STATUS DA ETAPA]],"")</f>
        <v/>
      </c>
      <c r="DE155" s="65" t="str">
        <f>IF(BANCO10[[#This Row],[SOLUÇÃO]]=DE$1,BANCO10[[#This Row],[STATUS DA ETAPA]],"")</f>
        <v/>
      </c>
      <c r="DF155" s="65" t="str">
        <f>IF(BANCO10[[#This Row],[SOLUÇÃO]]=DF$1,BANCO10[[#This Row],[STATUS DA ETAPA]],"")</f>
        <v/>
      </c>
      <c r="DG155" s="65" t="str">
        <f>IF(BANCO10[[#This Row],[SOLUÇÃO]]=DG$1,BANCO10[[#This Row],[STATUS DA ETAPA]],"")</f>
        <v/>
      </c>
      <c r="DH155" s="65" t="str">
        <f>IF(BANCO10[[#This Row],[SOLUÇÃO]]=DH$1,BANCO10[[#This Row],[STATUS DA ETAPA]],"")</f>
        <v/>
      </c>
      <c r="DI155" s="65" t="str">
        <f>IF(BANCO10[[#This Row],[SOLUÇÃO]]=DI$1,BANCO10[[#This Row],[STATUS DA ETAPA]],"")</f>
        <v/>
      </c>
      <c r="DJ155" s="65" t="str">
        <f>IF(BANCO10[[#This Row],[SOLUÇÃO]]=DJ$1,BANCO10[[#This Row],[STATUS DA ETAPA]],"")</f>
        <v/>
      </c>
      <c r="DK155" s="65" t="str">
        <f>IF(BANCO10[[#This Row],[SOLUÇÃO]]=DK$1,BANCO10[[#This Row],[STATUS DA ETAPA]],"")</f>
        <v/>
      </c>
      <c r="DL155" s="65" t="str">
        <f>IF(BANCO10[[#This Row],[SOLUÇÃO]]=DL$1,BANCO10[[#This Row],[STATUS DA ETAPA]],"")</f>
        <v/>
      </c>
      <c r="DM155" s="65" t="str">
        <f>IF(BANCO10[[#This Row],[SOLUÇÃO]]=DM$1,BANCO10[[#This Row],[STATUS DA ETAPA]],"")</f>
        <v/>
      </c>
      <c r="DN155" s="63" t="e">
        <f>VLOOKUP(CL157,'[1]SAP TEC'!AC:AD,2,0)</f>
        <v>#N/A</v>
      </c>
    </row>
    <row r="156" spans="1:118" s="65" customFormat="1" ht="12" x14ac:dyDescent="0.25">
      <c r="A156" s="38" t="s">
        <v>118</v>
      </c>
      <c r="B156" s="39" t="s">
        <v>131</v>
      </c>
      <c r="C156" s="40" t="str">
        <f>IFERROR(VLOOKUP(BANCO10[[#This Row],[EMPRESA]],[1]!DADOS[#Data],2,FALSE),"")</f>
        <v>05.969.494/0001-30</v>
      </c>
      <c r="D156" s="42" t="s">
        <v>561</v>
      </c>
      <c r="E156" s="42" t="str">
        <f>IFERROR(VLOOKUP(BANCO10[[#This Row],[EMPRESA]],[1]!DADOS[#Data],5,FALSE),"")</f>
        <v>ME</v>
      </c>
      <c r="F156" s="40" t="str">
        <f>IFERROR(IF(VLOOKUP(BANCO10[[#This Row],[EMPRESA]],[1]!DADOS[#Data],6,0)="","",(VLOOKUP(BANCO10[[#This Row],[EMPRESA]],[1]!DADOS[#Data],6,0))),"")</f>
        <v>CAPITAL SUL</v>
      </c>
      <c r="G156" s="40" t="str">
        <f>IFERROR(IF(VLOOKUP(BANCO10[[#This Row],[EMPRESA]],[1]!DADOS[#Data],4)="","",(VLOOKUP($D156,[1]!DADOS[#Data],4,0))),"")</f>
        <v/>
      </c>
      <c r="H156" s="43" t="s">
        <v>7</v>
      </c>
      <c r="I156" s="43" t="s">
        <v>145</v>
      </c>
      <c r="J156" s="44" t="s">
        <v>123</v>
      </c>
      <c r="K156" s="44" t="s">
        <v>563</v>
      </c>
      <c r="L156" s="44" t="s">
        <v>564</v>
      </c>
      <c r="M156" s="44">
        <v>103</v>
      </c>
      <c r="N156" s="42" t="s">
        <v>482</v>
      </c>
      <c r="O156" s="42" t="s">
        <v>96</v>
      </c>
      <c r="P156" s="42">
        <v>76</v>
      </c>
      <c r="Q156" s="42" t="s">
        <v>536</v>
      </c>
      <c r="R156" s="45" t="s">
        <v>123</v>
      </c>
      <c r="S156" s="45"/>
      <c r="T156" s="45" t="s">
        <v>123</v>
      </c>
      <c r="U156" s="45"/>
      <c r="V156" s="45" t="s">
        <v>123</v>
      </c>
      <c r="W156" s="45"/>
      <c r="X156" s="45" t="s">
        <v>123</v>
      </c>
      <c r="Y156" s="45"/>
      <c r="Z156" s="46" t="s">
        <v>123</v>
      </c>
      <c r="AA156" s="47"/>
      <c r="AB156" s="46" t="s">
        <v>123</v>
      </c>
      <c r="AC156" s="48"/>
      <c r="AD156" s="46" t="s">
        <v>123</v>
      </c>
      <c r="AE156" s="48"/>
      <c r="AF156" s="45" t="s">
        <v>27</v>
      </c>
      <c r="AG156" s="45">
        <v>45531</v>
      </c>
      <c r="AH156" s="45" t="s">
        <v>27</v>
      </c>
      <c r="AI156" s="45">
        <v>45536</v>
      </c>
      <c r="AJ156" s="45" t="s">
        <v>27</v>
      </c>
      <c r="AK156" s="45">
        <v>45594</v>
      </c>
      <c r="AL156" s="45" t="s">
        <v>123</v>
      </c>
      <c r="AM156" s="45"/>
      <c r="AN156" s="45" t="s">
        <v>123</v>
      </c>
      <c r="AO156" s="45"/>
      <c r="AP156" s="45" t="s">
        <v>123</v>
      </c>
      <c r="AQ156" s="45"/>
      <c r="AR156" s="45" t="s">
        <v>123</v>
      </c>
      <c r="AS156" s="45"/>
      <c r="AT156" s="49">
        <v>45673</v>
      </c>
      <c r="AU156" s="50">
        <v>45791</v>
      </c>
      <c r="AV156" s="66" t="s">
        <v>27</v>
      </c>
      <c r="AW156" s="66" t="s">
        <v>27</v>
      </c>
      <c r="AX156" s="51" t="s">
        <v>49</v>
      </c>
      <c r="AY156" s="52" t="s">
        <v>126</v>
      </c>
      <c r="AZ156" s="53">
        <v>14440</v>
      </c>
      <c r="BA156" s="52" t="s">
        <v>153</v>
      </c>
      <c r="BB156" s="81">
        <v>575050</v>
      </c>
      <c r="BC156" s="52" t="s">
        <v>123</v>
      </c>
      <c r="BD156" s="52" t="s">
        <v>123</v>
      </c>
      <c r="BE156" s="55" t="s">
        <v>27</v>
      </c>
      <c r="BF156" s="55" t="s">
        <v>27</v>
      </c>
      <c r="BG156" s="55" t="s">
        <v>27</v>
      </c>
      <c r="BH156" s="55" t="s">
        <v>27</v>
      </c>
      <c r="BI156" s="68" t="s">
        <v>27</v>
      </c>
      <c r="BJ156" s="48">
        <v>45804</v>
      </c>
      <c r="BK156" s="58" t="s">
        <v>123</v>
      </c>
      <c r="BL156" s="59"/>
      <c r="BM156" s="58" t="s">
        <v>123</v>
      </c>
      <c r="BN156" s="59"/>
      <c r="BO156" s="74" t="s">
        <v>27</v>
      </c>
      <c r="BP156" s="77">
        <v>45804</v>
      </c>
      <c r="BQ156" s="78" t="s">
        <v>126</v>
      </c>
      <c r="BR156" s="79"/>
      <c r="BS156" s="104" t="s">
        <v>312</v>
      </c>
      <c r="BT156" s="38" t="s">
        <v>131</v>
      </c>
      <c r="BU156" s="61"/>
      <c r="BV156" s="61"/>
      <c r="BW156" s="84"/>
      <c r="BX156" s="84"/>
      <c r="BY156" s="85"/>
      <c r="BZ156" s="84"/>
      <c r="CA156" s="86"/>
      <c r="CB156" s="87"/>
      <c r="CC156" s="88"/>
      <c r="CD156" s="87"/>
      <c r="CE156" s="87"/>
      <c r="CF156" s="87"/>
      <c r="CG156" s="87"/>
      <c r="CH156" s="42">
        <f>YEAR(BANCO10[[#This Row],[DATA INÍCIO]])</f>
        <v>2025</v>
      </c>
      <c r="CI156" s="42">
        <f>MONTH(BANCO10[[#This Row],[DATA INÍCIO]])</f>
        <v>1</v>
      </c>
      <c r="CJ156" s="42" t="str">
        <f t="shared" si="2"/>
        <v>CERAPURA INDUSTRIA E COMERCIO LTDA05.969.494/0001-30</v>
      </c>
      <c r="CK156" s="42"/>
      <c r="CL156" s="42"/>
      <c r="CM156" s="42" t="str">
        <f>IF(BANCO10[[#This Row],[SOLUÇÃO]]=CM$1,BANCO10[[#This Row],[STATUS DA ETAPA]],"")</f>
        <v/>
      </c>
      <c r="CN156" s="42" t="str">
        <f>IF(BANCO10[[#This Row],[SOLUÇÃO]]=CN$1,BANCO10[[#This Row],[STATUS DA ETAPA]],"")</f>
        <v/>
      </c>
      <c r="CO156" s="42" t="str">
        <f>IF(BANCO10[[#This Row],[SOLUÇÃO]]=CO$1,BANCO10[[#This Row],[STATUS DA ETAPA]],"")</f>
        <v/>
      </c>
      <c r="CP156" s="42" t="str">
        <f>IF(BANCO10[[#This Row],[SOLUÇÃO]]=CP$1,BANCO10[[#This Row],[STATUS DA ETAPA]],"")</f>
        <v/>
      </c>
      <c r="CQ156" s="42" t="str">
        <f>IF(BANCO10[[#This Row],[SOLUÇÃO]]=CQ$1,BANCO10[[#This Row],[STATUS DA ETAPA]],"")</f>
        <v/>
      </c>
      <c r="CR156" s="42" t="str">
        <f>IF(BANCO10[[#This Row],[SOLUÇÃO]]=CR$1,BANCO10[[#This Row],[STATUS DA ETAPA]],"")</f>
        <v/>
      </c>
      <c r="CS156" s="42" t="str">
        <f>IF(BANCO10[[#This Row],[SOLUÇÃO]]=CS$1,BANCO10[[#This Row],[STATUS DA ETAPA]],"")</f>
        <v>CONCLUÍDO</v>
      </c>
      <c r="CT156" s="42" t="str">
        <f>IF(BANCO10[[#This Row],[SOLUÇÃO]]=CT$1,BANCO10[[#This Row],[STATUS DA ETAPA]],"")</f>
        <v/>
      </c>
      <c r="CU156" s="42" t="str">
        <f>IF(BANCO10[[#This Row],[SOLUÇÃO]]=CU$1,BANCO10[[#This Row],[STATUS DA ETAPA]],"")</f>
        <v/>
      </c>
      <c r="CV156" s="42" t="str">
        <f>IF(BANCO10[[#This Row],[SOLUÇÃO]]=CV$1,BANCO10[[#This Row],[STATUS DA ETAPA]],"")</f>
        <v/>
      </c>
      <c r="CW156" s="42" t="str">
        <f>IF(BANCO10[[#This Row],[SOLUÇÃO]]=CW$1,BANCO10[[#This Row],[STATUS DA ETAPA]],"")</f>
        <v/>
      </c>
      <c r="CX156" s="42" t="str">
        <f>IF(BANCO10[[#This Row],[SOLUÇÃO]]=CX$1,BANCO10[[#This Row],[STATUS DA ETAPA]],"")</f>
        <v/>
      </c>
      <c r="CY156" s="42" t="str">
        <f>IF(BANCO10[[#This Row],[SOLUÇÃO]]=CY$1,BANCO10[[#This Row],[STATUS DA ETAPA]],"")</f>
        <v/>
      </c>
      <c r="CZ156" s="42" t="str">
        <f>IF(BANCO10[[#This Row],[SOLUÇÃO]]=CZ$1,BANCO10[[#This Row],[STATUS DA ETAPA]],"")</f>
        <v/>
      </c>
      <c r="DA156" s="42" t="str">
        <f>IF(BANCO10[[#This Row],[SOLUÇÃO]]=DA$1,BANCO10[[#This Row],[STATUS DA ETAPA]],"")</f>
        <v/>
      </c>
      <c r="DB156" s="42" t="str">
        <f>IF(BANCO10[[#This Row],[SOLUÇÃO]]=DB$1,BANCO10[[#This Row],[STATUS DA ETAPA]],"")</f>
        <v/>
      </c>
      <c r="DC156" s="63" t="str">
        <f>IF(BANCO10[[#This Row],[SOLUÇÃO]]=DC$1,BANCO10[[#This Row],[STATUS DA ETAPA]],"")</f>
        <v/>
      </c>
      <c r="DD156" s="65" t="str">
        <f>IF(BANCO10[[#This Row],[SOLUÇÃO]]=DD$1,BANCO10[[#This Row],[STATUS DA ETAPA]],"")</f>
        <v/>
      </c>
      <c r="DE156" s="65" t="str">
        <f>IF(BANCO10[[#This Row],[SOLUÇÃO]]=DE$1,BANCO10[[#This Row],[STATUS DA ETAPA]],"")</f>
        <v/>
      </c>
      <c r="DF156" s="65" t="str">
        <f>IF(BANCO10[[#This Row],[SOLUÇÃO]]=DF$1,BANCO10[[#This Row],[STATUS DA ETAPA]],"")</f>
        <v/>
      </c>
      <c r="DG156" s="65" t="str">
        <f>IF(BANCO10[[#This Row],[SOLUÇÃO]]=DG$1,BANCO10[[#This Row],[STATUS DA ETAPA]],"")</f>
        <v/>
      </c>
      <c r="DH156" s="65" t="str">
        <f>IF(BANCO10[[#This Row],[SOLUÇÃO]]=DH$1,BANCO10[[#This Row],[STATUS DA ETAPA]],"")</f>
        <v/>
      </c>
      <c r="DI156" s="65" t="str">
        <f>IF(BANCO10[[#This Row],[SOLUÇÃO]]=DI$1,BANCO10[[#This Row],[STATUS DA ETAPA]],"")</f>
        <v/>
      </c>
      <c r="DJ156" s="65" t="str">
        <f>IF(BANCO10[[#This Row],[SOLUÇÃO]]=DJ$1,BANCO10[[#This Row],[STATUS DA ETAPA]],"")</f>
        <v/>
      </c>
      <c r="DK156" s="65" t="str">
        <f>IF(BANCO10[[#This Row],[SOLUÇÃO]]=DK$1,BANCO10[[#This Row],[STATUS DA ETAPA]],"")</f>
        <v/>
      </c>
      <c r="DL156" s="65" t="str">
        <f>IF(BANCO10[[#This Row],[SOLUÇÃO]]=DL$1,BANCO10[[#This Row],[STATUS DA ETAPA]],"")</f>
        <v/>
      </c>
      <c r="DM156" s="65" t="str">
        <f>IF(BANCO10[[#This Row],[SOLUÇÃO]]=DM$1,BANCO10[[#This Row],[STATUS DA ETAPA]],"")</f>
        <v/>
      </c>
      <c r="DN156" s="63" t="e">
        <f>VLOOKUP(CL158,'[1]SAP TEC'!AC:AD,2,0)</f>
        <v>#N/A</v>
      </c>
    </row>
    <row r="157" spans="1:118" s="65" customFormat="1" ht="12" x14ac:dyDescent="0.25">
      <c r="A157" s="38" t="s">
        <v>118</v>
      </c>
      <c r="B157" s="39" t="s">
        <v>131</v>
      </c>
      <c r="C157" s="40" t="str">
        <f>IFERROR(VLOOKUP(BANCO10[[#This Row],[EMPRESA]],[1]!DADOS[#Data],2,FALSE),"")</f>
        <v>05.969.494/0001-30</v>
      </c>
      <c r="D157" s="40" t="s">
        <v>561</v>
      </c>
      <c r="E157" s="42" t="str">
        <f>IFERROR(VLOOKUP(BANCO10[[#This Row],[EMPRESA]],[1]!DADOS[#Data],5,FALSE),"")</f>
        <v>ME</v>
      </c>
      <c r="F157" s="40" t="str">
        <f>IFERROR(IF(VLOOKUP(BANCO10[[#This Row],[EMPRESA]],[1]!DADOS[#Data],6,0)="","",(VLOOKUP(BANCO10[[#This Row],[EMPRESA]],[1]!DADOS[#Data],6,0))),"")</f>
        <v>CAPITAL SUL</v>
      </c>
      <c r="G157" s="40" t="str">
        <f>IFERROR(IF(VLOOKUP(BANCO10[[#This Row],[EMPRESA]],[1]!DADOS[#Data],4)="","",(VLOOKUP($D157,[1]!DADOS[#Data],4,0))),"")</f>
        <v/>
      </c>
      <c r="H157" s="43" t="s">
        <v>178</v>
      </c>
      <c r="I157" s="43" t="s">
        <v>145</v>
      </c>
      <c r="J157" s="44" t="s">
        <v>123</v>
      </c>
      <c r="K157" s="39" t="s">
        <v>565</v>
      </c>
      <c r="L157" s="44" t="s">
        <v>123</v>
      </c>
      <c r="M157" s="44" t="s">
        <v>137</v>
      </c>
      <c r="N157" s="44" t="s">
        <v>123</v>
      </c>
      <c r="O157" s="42" t="s">
        <v>180</v>
      </c>
      <c r="P157" s="42">
        <v>4</v>
      </c>
      <c r="Q157" s="39" t="s">
        <v>181</v>
      </c>
      <c r="R157" s="45" t="s">
        <v>123</v>
      </c>
      <c r="S157" s="45"/>
      <c r="T157" s="45" t="s">
        <v>123</v>
      </c>
      <c r="U157" s="45"/>
      <c r="V157" s="45" t="s">
        <v>123</v>
      </c>
      <c r="W157" s="45"/>
      <c r="X157" s="45" t="s">
        <v>123</v>
      </c>
      <c r="Y157" s="45"/>
      <c r="Z157" s="46" t="s">
        <v>123</v>
      </c>
      <c r="AA157" s="47"/>
      <c r="AB157" s="46" t="s">
        <v>123</v>
      </c>
      <c r="AC157" s="48"/>
      <c r="AD157" s="46" t="s">
        <v>123</v>
      </c>
      <c r="AE157" s="48"/>
      <c r="AF157" s="45" t="s">
        <v>123</v>
      </c>
      <c r="AG157" s="45"/>
      <c r="AH157" s="45" t="s">
        <v>123</v>
      </c>
      <c r="AI157" s="45"/>
      <c r="AJ157" s="45" t="s">
        <v>123</v>
      </c>
      <c r="AK157" s="45"/>
      <c r="AL157" s="45" t="s">
        <v>123</v>
      </c>
      <c r="AM157" s="45"/>
      <c r="AN157" s="45" t="s">
        <v>123</v>
      </c>
      <c r="AO157" s="45"/>
      <c r="AP157" s="45" t="s">
        <v>123</v>
      </c>
      <c r="AQ157" s="45"/>
      <c r="AR157" s="45" t="s">
        <v>123</v>
      </c>
      <c r="AS157" s="45"/>
      <c r="AT157" s="49">
        <v>45807</v>
      </c>
      <c r="AU157" s="50">
        <v>45807</v>
      </c>
      <c r="AV157" s="66" t="s">
        <v>123</v>
      </c>
      <c r="AW157" s="66" t="s">
        <v>123</v>
      </c>
      <c r="AX157" s="51" t="s">
        <v>182</v>
      </c>
      <c r="AY157" s="52" t="s">
        <v>126</v>
      </c>
      <c r="AZ157" s="53">
        <v>0</v>
      </c>
      <c r="BA157" s="52" t="s">
        <v>123</v>
      </c>
      <c r="BB157" s="81" t="s">
        <v>123</v>
      </c>
      <c r="BC157" s="52" t="s">
        <v>123</v>
      </c>
      <c r="BD157" s="52" t="s">
        <v>123</v>
      </c>
      <c r="BE157" s="55" t="s">
        <v>123</v>
      </c>
      <c r="BF157" s="55" t="s">
        <v>123</v>
      </c>
      <c r="BG157" s="55" t="s">
        <v>123</v>
      </c>
      <c r="BH157" s="55" t="s">
        <v>27</v>
      </c>
      <c r="BI157" s="68" t="s">
        <v>126</v>
      </c>
      <c r="BJ157" s="48"/>
      <c r="BK157" s="74" t="s">
        <v>126</v>
      </c>
      <c r="BL157" s="59"/>
      <c r="BM157" s="74" t="s">
        <v>126</v>
      </c>
      <c r="BN157" s="59"/>
      <c r="BO157" s="74" t="s">
        <v>126</v>
      </c>
      <c r="BP157" s="77"/>
      <c r="BQ157" s="78" t="s">
        <v>126</v>
      </c>
      <c r="BR157" s="79"/>
      <c r="BS157" s="69"/>
      <c r="BT157" s="38"/>
      <c r="BU157" s="61"/>
      <c r="BV157" s="61"/>
      <c r="BW157" s="61"/>
      <c r="BX157" s="61"/>
      <c r="BY157" s="61"/>
      <c r="BZ157" s="61"/>
      <c r="CA157" s="61"/>
      <c r="CB157" s="61"/>
      <c r="CC157" s="61"/>
      <c r="CD157" s="61"/>
      <c r="CE157" s="61"/>
      <c r="CF157" s="61"/>
      <c r="CG157" s="61"/>
      <c r="CH157" s="63">
        <f>YEAR(BANCO10[[#This Row],[DATA INÍCIO]])</f>
        <v>2025</v>
      </c>
      <c r="CI157" s="63">
        <f>MONTH(BANCO10[[#This Row],[DATA INÍCIO]])</f>
        <v>5</v>
      </c>
      <c r="CJ157" s="71" t="str">
        <f t="shared" si="2"/>
        <v>CERAPURA INDUSTRIA E COMERCIO LTDA05.969.494/0001-30</v>
      </c>
      <c r="CK157" s="63"/>
      <c r="CL157" s="63"/>
      <c r="CM157" s="42" t="str">
        <f>IF(BANCO10[[#This Row],[SOLUÇÃO]]=CM$1,BANCO10[[#This Row],[STATUS DA ETAPA]],"")</f>
        <v/>
      </c>
      <c r="CN157" s="42" t="str">
        <f>IF(BANCO10[[#This Row],[SOLUÇÃO]]=CN$1,BANCO10[[#This Row],[STATUS DA ETAPA]],"")</f>
        <v/>
      </c>
      <c r="CO157" s="42" t="str">
        <f>IF(BANCO10[[#This Row],[SOLUÇÃO]]=CO$1,BANCO10[[#This Row],[STATUS DA ETAPA]],"")</f>
        <v/>
      </c>
      <c r="CP157" s="42" t="str">
        <f>IF(BANCO10[[#This Row],[SOLUÇÃO]]=CP$1,BANCO10[[#This Row],[STATUS DA ETAPA]],"")</f>
        <v/>
      </c>
      <c r="CQ157" s="42" t="str">
        <f>IF(BANCO10[[#This Row],[SOLUÇÃO]]=CQ$1,BANCO10[[#This Row],[STATUS DA ETAPA]],"")</f>
        <v/>
      </c>
      <c r="CR157" s="42" t="str">
        <f>IF(BANCO10[[#This Row],[SOLUÇÃO]]=CR$1,BANCO10[[#This Row],[STATUS DA ETAPA]],"")</f>
        <v/>
      </c>
      <c r="CS157" s="42" t="str">
        <f>IF(BANCO10[[#This Row],[SOLUÇÃO]]=CS$1,BANCO10[[#This Row],[STATUS DA ETAPA]],"")</f>
        <v/>
      </c>
      <c r="CT157" s="42" t="str">
        <f>IF(BANCO10[[#This Row],[SOLUÇÃO]]=CT$1,BANCO10[[#This Row],[STATUS DA ETAPA]],"")</f>
        <v/>
      </c>
      <c r="CU157" s="42" t="str">
        <f>IF(BANCO10[[#This Row],[SOLUÇÃO]]=CU$1,BANCO10[[#This Row],[STATUS DA ETAPA]],"")</f>
        <v/>
      </c>
      <c r="CV157" s="42" t="str">
        <f>IF(BANCO10[[#This Row],[SOLUÇÃO]]=CV$1,BANCO10[[#This Row],[STATUS DA ETAPA]],"")</f>
        <v/>
      </c>
      <c r="CW157" s="42" t="str">
        <f>IF(BANCO10[[#This Row],[SOLUÇÃO]]=CW$1,BANCO10[[#This Row],[STATUS DA ETAPA]],"")</f>
        <v/>
      </c>
      <c r="CX157" s="42" t="str">
        <f>IF(BANCO10[[#This Row],[SOLUÇÃO]]=CX$1,BANCO10[[#This Row],[STATUS DA ETAPA]],"")</f>
        <v/>
      </c>
      <c r="CY157" s="42" t="str">
        <f>IF(BANCO10[[#This Row],[SOLUÇÃO]]=CY$1,BANCO10[[#This Row],[STATUS DA ETAPA]],"")</f>
        <v/>
      </c>
      <c r="CZ157" s="42" t="str">
        <f>IF(BANCO10[[#This Row],[SOLUÇÃO]]=CZ$1,BANCO10[[#This Row],[STATUS DA ETAPA]],"")</f>
        <v/>
      </c>
      <c r="DA157" s="42" t="str">
        <f>IF(BANCO10[[#This Row],[SOLUÇÃO]]=DA$1,BANCO10[[#This Row],[STATUS DA ETAPA]],"")</f>
        <v/>
      </c>
      <c r="DB157" s="42" t="str">
        <f>IF(BANCO10[[#This Row],[SOLUÇÃO]]=DB$1,BANCO10[[#This Row],[STATUS DA ETAPA]],"")</f>
        <v/>
      </c>
      <c r="DC157" s="42" t="str">
        <f>IF(BANCO10[[#This Row],[SOLUÇÃO]]=DC$1,BANCO10[[#This Row],[STATUS DA ETAPA]],"")</f>
        <v/>
      </c>
      <c r="DD157" s="42" t="str">
        <f>IF(BANCO10[[#This Row],[SOLUÇÃO]]=DD$1,BANCO10[[#This Row],[STATUS DA ETAPA]],"")</f>
        <v/>
      </c>
      <c r="DE157" s="42" t="str">
        <f>IF(BANCO10[[#This Row],[SOLUÇÃO]]=DE$1,BANCO10[[#This Row],[STATUS DA ETAPA]],"")</f>
        <v/>
      </c>
      <c r="DF157" s="42" t="str">
        <f>IF(BANCO10[[#This Row],[SOLUÇÃO]]=DF$1,BANCO10[[#This Row],[STATUS DA ETAPA]],"")</f>
        <v/>
      </c>
      <c r="DG157" s="42" t="str">
        <f>IF(BANCO10[[#This Row],[SOLUÇÃO]]=DG$1,BANCO10[[#This Row],[STATUS DA ETAPA]],"")</f>
        <v/>
      </c>
      <c r="DH157" s="42" t="str">
        <f>IF(BANCO10[[#This Row],[SOLUÇÃO]]=DH$1,BANCO10[[#This Row],[STATUS DA ETAPA]],"")</f>
        <v/>
      </c>
      <c r="DI157" s="42" t="str">
        <f>IF(BANCO10[[#This Row],[SOLUÇÃO]]=DI$1,BANCO10[[#This Row],[STATUS DA ETAPA]],"")</f>
        <v/>
      </c>
      <c r="DJ157" s="42" t="str">
        <f>IF(BANCO10[[#This Row],[SOLUÇÃO]]=DJ$1,BANCO10[[#This Row],[STATUS DA ETAPA]],"")</f>
        <v/>
      </c>
      <c r="DK157" s="42" t="str">
        <f>IF(BANCO10[[#This Row],[SOLUÇÃO]]=DK$1,BANCO10[[#This Row],[STATUS DA ETAPA]],"")</f>
        <v/>
      </c>
      <c r="DL157" s="42" t="str">
        <f>IF(BANCO10[[#This Row],[SOLUÇÃO]]=DL$1,BANCO10[[#This Row],[STATUS DA ETAPA]],"")</f>
        <v/>
      </c>
      <c r="DM157" s="42" t="str">
        <f>IF(BANCO10[[#This Row],[SOLUÇÃO]]=DM$1,BANCO10[[#This Row],[STATUS DA ETAPA]],"")</f>
        <v/>
      </c>
      <c r="DN157" s="63">
        <f>VLOOKUP(CL159,'[1]SAP TEC'!AC:AD,2,0)</f>
        <v>196.43</v>
      </c>
    </row>
    <row r="158" spans="1:118" s="65" customFormat="1" ht="12" x14ac:dyDescent="0.25">
      <c r="A158" s="38" t="s">
        <v>118</v>
      </c>
      <c r="B158" s="39" t="s">
        <v>119</v>
      </c>
      <c r="C158" s="40" t="str">
        <f>IFERROR(VLOOKUP(BANCO10[[#This Row],[EMPRESA]],[1]!DADOS[#Data],2,FALSE),"")</f>
        <v>03.354.900/0001-25</v>
      </c>
      <c r="D158" s="42" t="s">
        <v>566</v>
      </c>
      <c r="E158" s="42" t="str">
        <f>IFERROR(VLOOKUP(BANCO10[[#This Row],[EMPRESA]],[1]!DADOS[#Data],5,FALSE),"")</f>
        <v>EPP</v>
      </c>
      <c r="F158" s="40" t="str">
        <f>IFERROR(IF(VLOOKUP(BANCO10[[#This Row],[EMPRESA]],[1]!DADOS[#Data],6,0)="","",(VLOOKUP(BANCO10[[#This Row],[EMPRESA]],[1]!DADOS[#Data],6,0))),"")</f>
        <v>CAPITAL LESTE 1</v>
      </c>
      <c r="G158" s="40"/>
      <c r="H158" s="43" t="s">
        <v>121</v>
      </c>
      <c r="I158" s="43" t="s">
        <v>145</v>
      </c>
      <c r="J158" s="43" t="s">
        <v>146</v>
      </c>
      <c r="K158" s="42" t="s">
        <v>567</v>
      </c>
      <c r="L158" s="44" t="s">
        <v>123</v>
      </c>
      <c r="M158" s="44">
        <v>103</v>
      </c>
      <c r="N158" s="44" t="s">
        <v>123</v>
      </c>
      <c r="O158" s="42" t="s">
        <v>90</v>
      </c>
      <c r="P158" s="42">
        <v>4</v>
      </c>
      <c r="Q158" s="42" t="s">
        <v>265</v>
      </c>
      <c r="R158" s="45" t="s">
        <v>123</v>
      </c>
      <c r="S158" s="45"/>
      <c r="T158" s="45" t="s">
        <v>123</v>
      </c>
      <c r="U158" s="45"/>
      <c r="V158" s="45" t="s">
        <v>123</v>
      </c>
      <c r="W158" s="45"/>
      <c r="X158" s="45" t="s">
        <v>123</v>
      </c>
      <c r="Y158" s="45"/>
      <c r="Z158" s="46" t="s">
        <v>123</v>
      </c>
      <c r="AA158" s="47"/>
      <c r="AB158" s="46" t="s">
        <v>123</v>
      </c>
      <c r="AC158" s="48"/>
      <c r="AD158" s="46" t="s">
        <v>123</v>
      </c>
      <c r="AE158" s="48"/>
      <c r="AF158" s="45" t="s">
        <v>27</v>
      </c>
      <c r="AG158" s="45">
        <v>44970</v>
      </c>
      <c r="AH158" s="45" t="s">
        <v>126</v>
      </c>
      <c r="AI158" s="45"/>
      <c r="AJ158" s="45" t="s">
        <v>123</v>
      </c>
      <c r="AK158" s="45"/>
      <c r="AL158" s="45" t="s">
        <v>123</v>
      </c>
      <c r="AM158" s="45"/>
      <c r="AN158" s="45" t="s">
        <v>123</v>
      </c>
      <c r="AO158" s="45"/>
      <c r="AP158" s="45" t="s">
        <v>123</v>
      </c>
      <c r="AQ158" s="45"/>
      <c r="AR158" s="45" t="s">
        <v>123</v>
      </c>
      <c r="AS158" s="45"/>
      <c r="AT158" s="49">
        <v>44963</v>
      </c>
      <c r="AU158" s="99">
        <v>44963</v>
      </c>
      <c r="AV158" s="51" t="s">
        <v>123</v>
      </c>
      <c r="AW158" s="51" t="s">
        <v>123</v>
      </c>
      <c r="AX158" s="73" t="s">
        <v>49</v>
      </c>
      <c r="AY158" s="52" t="s">
        <v>123</v>
      </c>
      <c r="AZ158" s="53">
        <v>0</v>
      </c>
      <c r="BA158" s="52" t="s">
        <v>123</v>
      </c>
      <c r="BB158" s="81" t="s">
        <v>123</v>
      </c>
      <c r="BC158" s="52" t="s">
        <v>123</v>
      </c>
      <c r="BD158" s="52" t="s">
        <v>123</v>
      </c>
      <c r="BE158" s="55" t="s">
        <v>123</v>
      </c>
      <c r="BF158" s="55" t="s">
        <v>123</v>
      </c>
      <c r="BG158" s="55" t="s">
        <v>123</v>
      </c>
      <c r="BH158" s="55" t="s">
        <v>123</v>
      </c>
      <c r="BI158" s="56" t="s">
        <v>123</v>
      </c>
      <c r="BJ158" s="48"/>
      <c r="BK158" s="58" t="s">
        <v>123</v>
      </c>
      <c r="BL158" s="59"/>
      <c r="BM158" s="58" t="s">
        <v>123</v>
      </c>
      <c r="BN158" s="59"/>
      <c r="BO158" s="74" t="s">
        <v>123</v>
      </c>
      <c r="BP158" s="75"/>
      <c r="BQ158" s="74" t="s">
        <v>123</v>
      </c>
      <c r="BR158" s="75"/>
      <c r="BS158" s="60"/>
      <c r="BT158" s="38"/>
      <c r="BU158" s="61" t="s">
        <v>129</v>
      </c>
      <c r="BV158" s="61" t="s">
        <v>129</v>
      </c>
      <c r="BW158" s="61" t="s">
        <v>150</v>
      </c>
      <c r="BX158" s="61" t="s">
        <v>259</v>
      </c>
      <c r="BY158" s="62" t="s">
        <v>158</v>
      </c>
      <c r="BZ158" s="61" t="s">
        <v>260</v>
      </c>
      <c r="CA158" s="61" t="s">
        <v>129</v>
      </c>
      <c r="CB158" s="61" t="s">
        <v>129</v>
      </c>
      <c r="CC158" s="61" t="s">
        <v>129</v>
      </c>
      <c r="CD158" s="61" t="s">
        <v>129</v>
      </c>
      <c r="CE158" s="61" t="s">
        <v>129</v>
      </c>
      <c r="CF158" s="61" t="s">
        <v>129</v>
      </c>
      <c r="CG158" s="61" t="s">
        <v>129</v>
      </c>
      <c r="CH158" s="63">
        <f>YEAR(BANCO10[[#This Row],[DATA INÍCIO]])</f>
        <v>2023</v>
      </c>
      <c r="CI158" s="63">
        <f>MONTH(BANCO10[[#This Row],[DATA INÍCIO]])</f>
        <v>2</v>
      </c>
      <c r="CJ158" s="64" t="str">
        <f t="shared" si="2"/>
        <v>CHANOT &amp; FILHOS INDUSTRIA E COMERCIO LTDA03.354.900/0001-25</v>
      </c>
      <c r="CK158" s="63"/>
      <c r="CL158" s="42" t="s">
        <v>567</v>
      </c>
      <c r="CM158" s="42" t="str">
        <f>IF(BANCO10[[#This Row],[SOLUÇÃO]]=CM$1,BANCO10[[#This Row],[STATUS DA ETAPA]],"")</f>
        <v>CONCLUÍDO</v>
      </c>
      <c r="CN158" s="42" t="str">
        <f>IF(BANCO10[[#This Row],[SOLUÇÃO]]=CN$1,BANCO10[[#This Row],[STATUS DA ETAPA]],"")</f>
        <v/>
      </c>
      <c r="CO158" s="42" t="str">
        <f>IF(BANCO10[[#This Row],[SOLUÇÃO]]=CO$1,BANCO10[[#This Row],[STATUS DA ETAPA]],"")</f>
        <v/>
      </c>
      <c r="CP158" s="42" t="str">
        <f>IF(BANCO10[[#This Row],[SOLUÇÃO]]=CP$1,BANCO10[[#This Row],[STATUS DA ETAPA]],"")</f>
        <v/>
      </c>
      <c r="CQ158" s="42" t="str">
        <f>IF(BANCO10[[#This Row],[SOLUÇÃO]]=CQ$1,BANCO10[[#This Row],[STATUS DA ETAPA]],"")</f>
        <v/>
      </c>
      <c r="CR158" s="42" t="str">
        <f>IF(BANCO10[[#This Row],[SOLUÇÃO]]=CR$1,BANCO10[[#This Row],[STATUS DA ETAPA]],"")</f>
        <v/>
      </c>
      <c r="CS158" s="42" t="str">
        <f>IF(BANCO10[[#This Row],[SOLUÇÃO]]=CS$1,BANCO10[[#This Row],[STATUS DA ETAPA]],"")</f>
        <v/>
      </c>
      <c r="CT158" s="42" t="str">
        <f>IF(BANCO10[[#This Row],[SOLUÇÃO]]=CT$1,BANCO10[[#This Row],[STATUS DA ETAPA]],"")</f>
        <v/>
      </c>
      <c r="CU158" s="42" t="str">
        <f>IF(BANCO10[[#This Row],[SOLUÇÃO]]=CU$1,BANCO10[[#This Row],[STATUS DA ETAPA]],"")</f>
        <v/>
      </c>
      <c r="CV158" s="42" t="str">
        <f>IF(BANCO10[[#This Row],[SOLUÇÃO]]=CV$1,BANCO10[[#This Row],[STATUS DA ETAPA]],"")</f>
        <v/>
      </c>
      <c r="CW158" s="42" t="str">
        <f>IF(BANCO10[[#This Row],[SOLUÇÃO]]=CW$1,BANCO10[[#This Row],[STATUS DA ETAPA]],"")</f>
        <v/>
      </c>
      <c r="CX158" s="42" t="str">
        <f>IF(BANCO10[[#This Row],[SOLUÇÃO]]=CX$1,BANCO10[[#This Row],[STATUS DA ETAPA]],"")</f>
        <v/>
      </c>
      <c r="CY158" s="42" t="str">
        <f>IF(BANCO10[[#This Row],[SOLUÇÃO]]=CY$1,BANCO10[[#This Row],[STATUS DA ETAPA]],"")</f>
        <v/>
      </c>
      <c r="CZ158" s="42" t="str">
        <f>IF(BANCO10[[#This Row],[SOLUÇÃO]]=CZ$1,BANCO10[[#This Row],[STATUS DA ETAPA]],"")</f>
        <v/>
      </c>
      <c r="DA158" s="42" t="str">
        <f>IF(BANCO10[[#This Row],[SOLUÇÃO]]=DA$1,BANCO10[[#This Row],[STATUS DA ETAPA]],"")</f>
        <v/>
      </c>
      <c r="DB158" s="42" t="str">
        <f>IF(BANCO10[[#This Row],[SOLUÇÃO]]=DB$1,BANCO10[[#This Row],[STATUS DA ETAPA]],"")</f>
        <v/>
      </c>
      <c r="DC158" s="42" t="str">
        <f>IF(BANCO10[[#This Row],[SOLUÇÃO]]=DC$1,BANCO10[[#This Row],[STATUS DA ETAPA]],"")</f>
        <v/>
      </c>
      <c r="DD158" s="42" t="str">
        <f>IF(BANCO10[[#This Row],[SOLUÇÃO]]=DD$1,BANCO10[[#This Row],[STATUS DA ETAPA]],"")</f>
        <v/>
      </c>
      <c r="DE158" s="42" t="str">
        <f>IF(BANCO10[[#This Row],[SOLUÇÃO]]=DE$1,BANCO10[[#This Row],[STATUS DA ETAPA]],"")</f>
        <v/>
      </c>
      <c r="DF158" s="42" t="str">
        <f>IF(BANCO10[[#This Row],[SOLUÇÃO]]=DF$1,BANCO10[[#This Row],[STATUS DA ETAPA]],"")</f>
        <v/>
      </c>
      <c r="DG158" s="42" t="str">
        <f>IF(BANCO10[[#This Row],[SOLUÇÃO]]=DG$1,BANCO10[[#This Row],[STATUS DA ETAPA]],"")</f>
        <v/>
      </c>
      <c r="DH158" s="42" t="str">
        <f>IF(BANCO10[[#This Row],[SOLUÇÃO]]=DH$1,BANCO10[[#This Row],[STATUS DA ETAPA]],"")</f>
        <v/>
      </c>
      <c r="DI158" s="42" t="str">
        <f>IF(BANCO10[[#This Row],[SOLUÇÃO]]=DI$1,BANCO10[[#This Row],[STATUS DA ETAPA]],"")</f>
        <v/>
      </c>
      <c r="DJ158" s="42" t="str">
        <f>IF(BANCO10[[#This Row],[SOLUÇÃO]]=DJ$1,BANCO10[[#This Row],[STATUS DA ETAPA]],"")</f>
        <v/>
      </c>
      <c r="DK158" s="42" t="str">
        <f>IF(BANCO10[[#This Row],[SOLUÇÃO]]=DK$1,BANCO10[[#This Row],[STATUS DA ETAPA]],"")</f>
        <v/>
      </c>
      <c r="DL158" s="42" t="str">
        <f>IF(BANCO10[[#This Row],[SOLUÇÃO]]=DL$1,BANCO10[[#This Row],[STATUS DA ETAPA]],"")</f>
        <v/>
      </c>
      <c r="DM158" s="42" t="str">
        <f>IF(BANCO10[[#This Row],[SOLUÇÃO]]=DM$1,BANCO10[[#This Row],[STATUS DA ETAPA]],"")</f>
        <v/>
      </c>
      <c r="DN158" s="63" t="e">
        <f>VLOOKUP(CL160,'[1]SAP TEC'!AC:AD,2,0)</f>
        <v>#N/A</v>
      </c>
    </row>
    <row r="159" spans="1:118" s="65" customFormat="1" ht="12" x14ac:dyDescent="0.25">
      <c r="A159" s="38" t="s">
        <v>118</v>
      </c>
      <c r="B159" s="39" t="s">
        <v>119</v>
      </c>
      <c r="C159" s="40" t="str">
        <f>IFERROR(VLOOKUP(BANCO10[[#This Row],[EMPRESA]],[1]!DADOS[#Data],2,FALSE),"")</f>
        <v>03.354.900/0001-25</v>
      </c>
      <c r="D159" s="42" t="s">
        <v>566</v>
      </c>
      <c r="E159" s="42" t="str">
        <f>IFERROR(VLOOKUP(BANCO10[[#This Row],[EMPRESA]],[1]!DADOS[#Data],5,FALSE),"")</f>
        <v>EPP</v>
      </c>
      <c r="F159" s="40" t="str">
        <f>IFERROR(IF(VLOOKUP(BANCO10[[#This Row],[EMPRESA]],[1]!DADOS[#Data],6,0)="","",(VLOOKUP(BANCO10[[#This Row],[EMPRESA]],[1]!DADOS[#Data],6,0))),"")</f>
        <v>CAPITAL LESTE 1</v>
      </c>
      <c r="G159" s="40" t="str">
        <f>IFERROR(IF(VLOOKUP(BANCO10[[#This Row],[EMPRESA]],[1]!DADOS[#Data],4)="","",(VLOOKUP($D159,[1]!DADOS[#Data],4,0))),"")</f>
        <v/>
      </c>
      <c r="H159" s="43" t="s">
        <v>7</v>
      </c>
      <c r="I159" s="43" t="s">
        <v>145</v>
      </c>
      <c r="J159" s="43" t="s">
        <v>123</v>
      </c>
      <c r="K159" s="42" t="s">
        <v>568</v>
      </c>
      <c r="L159" s="44" t="s">
        <v>569</v>
      </c>
      <c r="M159" s="44">
        <v>103</v>
      </c>
      <c r="N159" s="44" t="s">
        <v>123</v>
      </c>
      <c r="O159" s="42" t="s">
        <v>95</v>
      </c>
      <c r="P159" s="42">
        <v>100</v>
      </c>
      <c r="Q159" s="42" t="s">
        <v>125</v>
      </c>
      <c r="R159" s="45" t="s">
        <v>123</v>
      </c>
      <c r="S159" s="45"/>
      <c r="T159" s="45" t="s">
        <v>123</v>
      </c>
      <c r="U159" s="45"/>
      <c r="V159" s="45" t="s">
        <v>123</v>
      </c>
      <c r="W159" s="45"/>
      <c r="X159" s="45" t="s">
        <v>123</v>
      </c>
      <c r="Y159" s="45"/>
      <c r="Z159" s="46" t="s">
        <v>123</v>
      </c>
      <c r="AA159" s="47"/>
      <c r="AB159" s="46" t="s">
        <v>123</v>
      </c>
      <c r="AC159" s="48"/>
      <c r="AD159" s="46" t="s">
        <v>123</v>
      </c>
      <c r="AE159" s="48"/>
      <c r="AF159" s="45" t="s">
        <v>27</v>
      </c>
      <c r="AG159" s="45">
        <v>44970</v>
      </c>
      <c r="AH159" s="45" t="s">
        <v>27</v>
      </c>
      <c r="AI159" s="45">
        <v>45002</v>
      </c>
      <c r="AJ159" s="45" t="s">
        <v>123</v>
      </c>
      <c r="AK159" s="45"/>
      <c r="AL159" s="45" t="s">
        <v>27</v>
      </c>
      <c r="AM159" s="45">
        <v>45005</v>
      </c>
      <c r="AN159" s="45" t="s">
        <v>27</v>
      </c>
      <c r="AO159" s="45"/>
      <c r="AP159" s="45" t="s">
        <v>27</v>
      </c>
      <c r="AQ159" s="45">
        <v>45007</v>
      </c>
      <c r="AR159" s="45" t="s">
        <v>27</v>
      </c>
      <c r="AS159" s="45"/>
      <c r="AT159" s="49">
        <v>45097</v>
      </c>
      <c r="AU159" s="99">
        <v>45188</v>
      </c>
      <c r="AV159" s="51" t="s">
        <v>27</v>
      </c>
      <c r="AW159" s="51" t="s">
        <v>27</v>
      </c>
      <c r="AX159" s="73" t="s">
        <v>49</v>
      </c>
      <c r="AY159" s="52" t="s">
        <v>126</v>
      </c>
      <c r="AZ159" s="53">
        <v>0</v>
      </c>
      <c r="BA159" s="52"/>
      <c r="BB159" s="81"/>
      <c r="BC159" s="52" t="s">
        <v>474</v>
      </c>
      <c r="BD159" s="52" t="s">
        <v>123</v>
      </c>
      <c r="BE159" s="55" t="s">
        <v>123</v>
      </c>
      <c r="BF159" s="55" t="s">
        <v>123</v>
      </c>
      <c r="BG159" s="55" t="s">
        <v>27</v>
      </c>
      <c r="BH159" s="55" t="s">
        <v>123</v>
      </c>
      <c r="BI159" s="48" t="s">
        <v>123</v>
      </c>
      <c r="BJ159" s="48"/>
      <c r="BK159" s="58" t="s">
        <v>123</v>
      </c>
      <c r="BL159" s="59"/>
      <c r="BM159" s="58" t="s">
        <v>123</v>
      </c>
      <c r="BN159" s="59"/>
      <c r="BO159" s="74" t="s">
        <v>27</v>
      </c>
      <c r="BP159" s="75">
        <v>45188</v>
      </c>
      <c r="BQ159" s="74" t="s">
        <v>27</v>
      </c>
      <c r="BR159" s="132"/>
      <c r="BS159" s="60"/>
      <c r="BT159" s="38"/>
      <c r="BU159" s="61" t="s">
        <v>129</v>
      </c>
      <c r="BV159" s="61" t="s">
        <v>129</v>
      </c>
      <c r="BW159" s="61" t="s">
        <v>150</v>
      </c>
      <c r="BX159" s="61" t="s">
        <v>259</v>
      </c>
      <c r="BY159" s="62" t="s">
        <v>158</v>
      </c>
      <c r="BZ159" s="61" t="s">
        <v>260</v>
      </c>
      <c r="CA159" s="61" t="s">
        <v>248</v>
      </c>
      <c r="CB159" s="61" t="s">
        <v>170</v>
      </c>
      <c r="CC159" s="61">
        <v>45391</v>
      </c>
      <c r="CD159" s="61" t="s">
        <v>158</v>
      </c>
      <c r="CE159" s="61" t="s">
        <v>129</v>
      </c>
      <c r="CF159" s="61"/>
      <c r="CG159" s="61" t="s">
        <v>570</v>
      </c>
      <c r="CH159" s="63">
        <f>YEAR(BANCO10[[#This Row],[DATA INÍCIO]])</f>
        <v>2023</v>
      </c>
      <c r="CI159" s="63">
        <f>MONTH(BANCO10[[#This Row],[DATA INÍCIO]])</f>
        <v>6</v>
      </c>
      <c r="CJ159" s="64" t="str">
        <f t="shared" si="2"/>
        <v>CHANOT &amp; FILHOS INDUSTRIA E COMERCIO LTDA03.354.900/0001-25</v>
      </c>
      <c r="CK159" s="63"/>
      <c r="CL159" s="42" t="s">
        <v>568</v>
      </c>
      <c r="CM159" s="42" t="str">
        <f>IF(BANCO10[[#This Row],[SOLUÇÃO]]=CM$1,BANCO10[[#This Row],[STATUS DA ETAPA]],"")</f>
        <v/>
      </c>
      <c r="CN159" s="42" t="str">
        <f>IF(BANCO10[[#This Row],[SOLUÇÃO]]=CN$1,BANCO10[[#This Row],[STATUS DA ETAPA]],"")</f>
        <v/>
      </c>
      <c r="CO159" s="42" t="str">
        <f>IF(BANCO10[[#This Row],[SOLUÇÃO]]=CO$1,BANCO10[[#This Row],[STATUS DA ETAPA]],"")</f>
        <v/>
      </c>
      <c r="CP159" s="42" t="str">
        <f>IF(BANCO10[[#This Row],[SOLUÇÃO]]=CP$1,BANCO10[[#This Row],[STATUS DA ETAPA]],"")</f>
        <v/>
      </c>
      <c r="CQ159" s="42" t="str">
        <f>IF(BANCO10[[#This Row],[SOLUÇÃO]]=CQ$1,BANCO10[[#This Row],[STATUS DA ETAPA]],"")</f>
        <v/>
      </c>
      <c r="CR159" s="42" t="str">
        <f>IF(BANCO10[[#This Row],[SOLUÇÃO]]=CR$1,BANCO10[[#This Row],[STATUS DA ETAPA]],"")</f>
        <v>CONCLUÍDO</v>
      </c>
      <c r="CS159" s="42" t="str">
        <f>IF(BANCO10[[#This Row],[SOLUÇÃO]]=CS$1,BANCO10[[#This Row],[STATUS DA ETAPA]],"")</f>
        <v/>
      </c>
      <c r="CT159" s="42" t="str">
        <f>IF(BANCO10[[#This Row],[SOLUÇÃO]]=CT$1,BANCO10[[#This Row],[STATUS DA ETAPA]],"")</f>
        <v/>
      </c>
      <c r="CU159" s="42" t="str">
        <f>IF(BANCO10[[#This Row],[SOLUÇÃO]]=CU$1,BANCO10[[#This Row],[STATUS DA ETAPA]],"")</f>
        <v/>
      </c>
      <c r="CV159" s="42" t="str">
        <f>IF(BANCO10[[#This Row],[SOLUÇÃO]]=CV$1,BANCO10[[#This Row],[STATUS DA ETAPA]],"")</f>
        <v/>
      </c>
      <c r="CW159" s="42" t="str">
        <f>IF(BANCO10[[#This Row],[SOLUÇÃO]]=CW$1,BANCO10[[#This Row],[STATUS DA ETAPA]],"")</f>
        <v/>
      </c>
      <c r="CX159" s="42" t="str">
        <f>IF(BANCO10[[#This Row],[SOLUÇÃO]]=CX$1,BANCO10[[#This Row],[STATUS DA ETAPA]],"")</f>
        <v/>
      </c>
      <c r="CY159" s="42" t="str">
        <f>IF(BANCO10[[#This Row],[SOLUÇÃO]]=CY$1,BANCO10[[#This Row],[STATUS DA ETAPA]],"")</f>
        <v/>
      </c>
      <c r="CZ159" s="42" t="str">
        <f>IF(BANCO10[[#This Row],[SOLUÇÃO]]=CZ$1,BANCO10[[#This Row],[STATUS DA ETAPA]],"")</f>
        <v/>
      </c>
      <c r="DA159" s="42" t="str">
        <f>IF(BANCO10[[#This Row],[SOLUÇÃO]]=DA$1,BANCO10[[#This Row],[STATUS DA ETAPA]],"")</f>
        <v/>
      </c>
      <c r="DB159" s="42" t="str">
        <f>IF(BANCO10[[#This Row],[SOLUÇÃO]]=DB$1,BANCO10[[#This Row],[STATUS DA ETAPA]],"")</f>
        <v/>
      </c>
      <c r="DC159" s="42" t="str">
        <f>IF(BANCO10[[#This Row],[SOLUÇÃO]]=DC$1,BANCO10[[#This Row],[STATUS DA ETAPA]],"")</f>
        <v/>
      </c>
      <c r="DD159" s="42" t="str">
        <f>IF(BANCO10[[#This Row],[SOLUÇÃO]]=DD$1,BANCO10[[#This Row],[STATUS DA ETAPA]],"")</f>
        <v/>
      </c>
      <c r="DE159" s="42" t="str">
        <f>IF(BANCO10[[#This Row],[SOLUÇÃO]]=DE$1,BANCO10[[#This Row],[STATUS DA ETAPA]],"")</f>
        <v/>
      </c>
      <c r="DF159" s="42" t="str">
        <f>IF(BANCO10[[#This Row],[SOLUÇÃO]]=DF$1,BANCO10[[#This Row],[STATUS DA ETAPA]],"")</f>
        <v/>
      </c>
      <c r="DG159" s="42" t="str">
        <f>IF(BANCO10[[#This Row],[SOLUÇÃO]]=DG$1,BANCO10[[#This Row],[STATUS DA ETAPA]],"")</f>
        <v/>
      </c>
      <c r="DH159" s="42" t="str">
        <f>IF(BANCO10[[#This Row],[SOLUÇÃO]]=DH$1,BANCO10[[#This Row],[STATUS DA ETAPA]],"")</f>
        <v/>
      </c>
      <c r="DI159" s="42" t="str">
        <f>IF(BANCO10[[#This Row],[SOLUÇÃO]]=DI$1,BANCO10[[#This Row],[STATUS DA ETAPA]],"")</f>
        <v/>
      </c>
      <c r="DJ159" s="42" t="str">
        <f>IF(BANCO10[[#This Row],[SOLUÇÃO]]=DJ$1,BANCO10[[#This Row],[STATUS DA ETAPA]],"")</f>
        <v/>
      </c>
      <c r="DK159" s="42" t="str">
        <f>IF(BANCO10[[#This Row],[SOLUÇÃO]]=DK$1,BANCO10[[#This Row],[STATUS DA ETAPA]],"")</f>
        <v/>
      </c>
      <c r="DL159" s="42" t="str">
        <f>IF(BANCO10[[#This Row],[SOLUÇÃO]]=DL$1,BANCO10[[#This Row],[STATUS DA ETAPA]],"")</f>
        <v/>
      </c>
      <c r="DM159" s="42" t="str">
        <f>IF(BANCO10[[#This Row],[SOLUÇÃO]]=DM$1,BANCO10[[#This Row],[STATUS DA ETAPA]],"")</f>
        <v/>
      </c>
      <c r="DN159" s="63" t="e">
        <f>VLOOKUP(CL161,'[1]SAP TEC'!AC:AD,2,0)</f>
        <v>#N/A</v>
      </c>
    </row>
    <row r="160" spans="1:118" s="65" customFormat="1" ht="12" customHeight="1" x14ac:dyDescent="0.25">
      <c r="A160" s="38" t="s">
        <v>118</v>
      </c>
      <c r="B160" s="39" t="s">
        <v>131</v>
      </c>
      <c r="C160" s="40" t="str">
        <f>IFERROR(VLOOKUP(BANCO10[[#This Row],[EMPRESA]],[1]!DADOS[#Data],2,FALSE),"")</f>
        <v>03.354.900/0001-25</v>
      </c>
      <c r="D160" s="40" t="s">
        <v>566</v>
      </c>
      <c r="E160" s="42" t="str">
        <f>IFERROR(VLOOKUP(BANCO10[[#This Row],[EMPRESA]],[1]!DADOS[#Data],5,FALSE),"")</f>
        <v>EPP</v>
      </c>
      <c r="F160" s="40" t="str">
        <f>IFERROR(IF(VLOOKUP(BANCO10[[#This Row],[EMPRESA]],[1]!DADOS[#Data],6,0)="","",(VLOOKUP(BANCO10[[#This Row],[EMPRESA]],[1]!DADOS[#Data],6,0))),"")</f>
        <v>CAPITAL LESTE 1</v>
      </c>
      <c r="G160" s="40" t="str">
        <f>IFERROR(IF(VLOOKUP(BANCO10[[#This Row],[EMPRESA]],[1]!DADOS[#Data],4)="","",(VLOOKUP($D160,[1]!DADOS[#Data],4,0))),"")</f>
        <v/>
      </c>
      <c r="H160" s="43" t="s">
        <v>7</v>
      </c>
      <c r="I160" s="43" t="s">
        <v>163</v>
      </c>
      <c r="J160" s="43" t="s">
        <v>123</v>
      </c>
      <c r="K160" s="44" t="s">
        <v>136</v>
      </c>
      <c r="L160" s="44" t="s">
        <v>136</v>
      </c>
      <c r="M160" s="44" t="s">
        <v>137</v>
      </c>
      <c r="N160" s="44" t="s">
        <v>123</v>
      </c>
      <c r="O160" s="42" t="s">
        <v>164</v>
      </c>
      <c r="P160" s="42">
        <v>106</v>
      </c>
      <c r="Q160" s="39"/>
      <c r="R160" s="45" t="s">
        <v>126</v>
      </c>
      <c r="S160" s="45"/>
      <c r="T160" s="45" t="s">
        <v>126</v>
      </c>
      <c r="U160" s="45"/>
      <c r="V160" s="45" t="s">
        <v>126</v>
      </c>
      <c r="W160" s="45"/>
      <c r="X160" s="45" t="s">
        <v>126</v>
      </c>
      <c r="Y160" s="45"/>
      <c r="Z160" s="46" t="s">
        <v>126</v>
      </c>
      <c r="AA160" s="47"/>
      <c r="AB160" s="46" t="s">
        <v>126</v>
      </c>
      <c r="AC160" s="48"/>
      <c r="AD160" s="46" t="s">
        <v>126</v>
      </c>
      <c r="AE160" s="48"/>
      <c r="AF160" s="45" t="s">
        <v>126</v>
      </c>
      <c r="AG160" s="45"/>
      <c r="AH160" s="45" t="s">
        <v>27</v>
      </c>
      <c r="AI160" s="45">
        <v>45918</v>
      </c>
      <c r="AJ160" s="45" t="s">
        <v>126</v>
      </c>
      <c r="AK160" s="45"/>
      <c r="AL160" s="45" t="s">
        <v>123</v>
      </c>
      <c r="AM160" s="45"/>
      <c r="AN160" s="45" t="s">
        <v>123</v>
      </c>
      <c r="AO160" s="45"/>
      <c r="AP160" s="45" t="s">
        <v>123</v>
      </c>
      <c r="AQ160" s="45"/>
      <c r="AR160" s="45" t="s">
        <v>123</v>
      </c>
      <c r="AS160" s="45"/>
      <c r="AT160" s="49">
        <v>46022</v>
      </c>
      <c r="AU160" s="50">
        <v>46022</v>
      </c>
      <c r="AV160" s="66" t="s">
        <v>126</v>
      </c>
      <c r="AW160" s="66" t="s">
        <v>126</v>
      </c>
      <c r="AX160" s="51" t="s">
        <v>49</v>
      </c>
      <c r="AY160" s="52" t="s">
        <v>126</v>
      </c>
      <c r="AZ160" s="53">
        <v>20140</v>
      </c>
      <c r="BA160" s="52"/>
      <c r="BB160" s="81" t="s">
        <v>123</v>
      </c>
      <c r="BC160" s="52" t="s">
        <v>123</v>
      </c>
      <c r="BD160" s="52" t="s">
        <v>123</v>
      </c>
      <c r="BE160" s="55" t="s">
        <v>126</v>
      </c>
      <c r="BF160" s="55" t="s">
        <v>126</v>
      </c>
      <c r="BG160" s="55" t="s">
        <v>126</v>
      </c>
      <c r="BH160" s="55" t="s">
        <v>126</v>
      </c>
      <c r="BI160" s="68" t="s">
        <v>126</v>
      </c>
      <c r="BJ160" s="48"/>
      <c r="BK160" s="58" t="s">
        <v>126</v>
      </c>
      <c r="BL160" s="59"/>
      <c r="BM160" s="58" t="s">
        <v>126</v>
      </c>
      <c r="BN160" s="59"/>
      <c r="BO160" s="58" t="s">
        <v>126</v>
      </c>
      <c r="BP160" s="59"/>
      <c r="BQ160" s="58" t="s">
        <v>126</v>
      </c>
      <c r="BR160" s="59"/>
      <c r="BS160" s="69"/>
      <c r="BT160" s="38"/>
      <c r="BU160" s="61"/>
      <c r="BV160" s="61"/>
      <c r="BW160" s="61"/>
      <c r="BX160" s="61"/>
      <c r="BY160" s="61"/>
      <c r="BZ160" s="61"/>
      <c r="CA160" s="61"/>
      <c r="CB160" s="61"/>
      <c r="CC160" s="61"/>
      <c r="CD160" s="61"/>
      <c r="CE160" s="61"/>
      <c r="CF160" s="61"/>
      <c r="CG160" s="61"/>
      <c r="CH160" s="63">
        <f>YEAR(BANCO10[[#This Row],[DATA INÍCIO]])</f>
        <v>2025</v>
      </c>
      <c r="CI160" s="63">
        <f>MONTH(BANCO10[[#This Row],[DATA INÍCIO]])</f>
        <v>12</v>
      </c>
      <c r="CJ160" s="71" t="str">
        <f t="shared" si="2"/>
        <v>CHANOT &amp; FILHOS INDUSTRIA E COMERCIO LTDA03.354.900/0001-25</v>
      </c>
      <c r="CK160" s="63"/>
      <c r="CL160" s="63"/>
      <c r="CM160" s="42" t="str">
        <f>IF(BANCO10[[#This Row],[SOLUÇÃO]]=CM$1,BANCO10[[#This Row],[STATUS DA ETAPA]],"")</f>
        <v/>
      </c>
      <c r="CN160" s="42" t="str">
        <f>IF(BANCO10[[#This Row],[SOLUÇÃO]]=CN$1,BANCO10[[#This Row],[STATUS DA ETAPA]],"")</f>
        <v/>
      </c>
      <c r="CO160" s="42" t="str">
        <f>IF(BANCO10[[#This Row],[SOLUÇÃO]]=CO$1,BANCO10[[#This Row],[STATUS DA ETAPA]],"")</f>
        <v/>
      </c>
      <c r="CP160" s="42" t="str">
        <f>IF(BANCO10[[#This Row],[SOLUÇÃO]]=CP$1,BANCO10[[#This Row],[STATUS DA ETAPA]],"")</f>
        <v/>
      </c>
      <c r="CQ160" s="42" t="str">
        <f>IF(BANCO10[[#This Row],[SOLUÇÃO]]=CQ$1,BANCO10[[#This Row],[STATUS DA ETAPA]],"")</f>
        <v/>
      </c>
      <c r="CR160" s="42" t="str">
        <f>IF(BANCO10[[#This Row],[SOLUÇÃO]]=CR$1,BANCO10[[#This Row],[STATUS DA ETAPA]],"")</f>
        <v/>
      </c>
      <c r="CS160" s="42" t="str">
        <f>IF(BANCO10[[#This Row],[SOLUÇÃO]]=CS$1,BANCO10[[#This Row],[STATUS DA ETAPA]],"")</f>
        <v/>
      </c>
      <c r="CT160" s="42" t="str">
        <f>IF(BANCO10[[#This Row],[SOLUÇÃO]]=CT$1,BANCO10[[#This Row],[STATUS DA ETAPA]],"")</f>
        <v/>
      </c>
      <c r="CU160" s="42" t="str">
        <f>IF(BANCO10[[#This Row],[SOLUÇÃO]]=CU$1,BANCO10[[#This Row],[STATUS DA ETAPA]],"")</f>
        <v/>
      </c>
      <c r="CV160" s="42" t="str">
        <f>IF(BANCO10[[#This Row],[SOLUÇÃO]]=CV$1,BANCO10[[#This Row],[STATUS DA ETAPA]],"")</f>
        <v/>
      </c>
      <c r="CW160" s="42" t="str">
        <f>IF(BANCO10[[#This Row],[SOLUÇÃO]]=CW$1,BANCO10[[#This Row],[STATUS DA ETAPA]],"")</f>
        <v/>
      </c>
      <c r="CX160" s="42" t="str">
        <f>IF(BANCO10[[#This Row],[SOLUÇÃO]]=CX$1,BANCO10[[#This Row],[STATUS DA ETAPA]],"")</f>
        <v/>
      </c>
      <c r="CY160" s="42" t="str">
        <f>IF(BANCO10[[#This Row],[SOLUÇÃO]]=CY$1,BANCO10[[#This Row],[STATUS DA ETAPA]],"")</f>
        <v/>
      </c>
      <c r="CZ160" s="42" t="str">
        <f>IF(BANCO10[[#This Row],[SOLUÇÃO]]=CZ$1,BANCO10[[#This Row],[STATUS DA ETAPA]],"")</f>
        <v/>
      </c>
      <c r="DA160" s="42" t="str">
        <f>IF(BANCO10[[#This Row],[SOLUÇÃO]]=DA$1,BANCO10[[#This Row],[STATUS DA ETAPA]],"")</f>
        <v/>
      </c>
      <c r="DB160" s="42" t="str">
        <f>IF(BANCO10[[#This Row],[SOLUÇÃO]]=DB$1,BANCO10[[#This Row],[STATUS DA ETAPA]],"")</f>
        <v/>
      </c>
      <c r="DC160" s="42" t="str">
        <f>IF(BANCO10[[#This Row],[SOLUÇÃO]]=DC$1,BANCO10[[#This Row],[STATUS DA ETAPA]],"")</f>
        <v/>
      </c>
      <c r="DD160" s="42" t="str">
        <f>IF(BANCO10[[#This Row],[SOLUÇÃO]]=DD$1,BANCO10[[#This Row],[STATUS DA ETAPA]],"")</f>
        <v/>
      </c>
      <c r="DE160" s="42" t="str">
        <f>IF(BANCO10[[#This Row],[SOLUÇÃO]]=DE$1,BANCO10[[#This Row],[STATUS DA ETAPA]],"")</f>
        <v/>
      </c>
      <c r="DF160" s="42" t="str">
        <f>IF(BANCO10[[#This Row],[SOLUÇÃO]]=DF$1,BANCO10[[#This Row],[STATUS DA ETAPA]],"")</f>
        <v/>
      </c>
      <c r="DG160" s="42" t="str">
        <f>IF(BANCO10[[#This Row],[SOLUÇÃO]]=DG$1,BANCO10[[#This Row],[STATUS DA ETAPA]],"")</f>
        <v/>
      </c>
      <c r="DH160" s="42" t="str">
        <f>IF(BANCO10[[#This Row],[SOLUÇÃO]]=DH$1,BANCO10[[#This Row],[STATUS DA ETAPA]],"")</f>
        <v/>
      </c>
      <c r="DI160" s="42" t="str">
        <f>IF(BANCO10[[#This Row],[SOLUÇÃO]]=DI$1,BANCO10[[#This Row],[STATUS DA ETAPA]],"")</f>
        <v/>
      </c>
      <c r="DJ160" s="42" t="str">
        <f>IF(BANCO10[[#This Row],[SOLUÇÃO]]=DJ$1,BANCO10[[#This Row],[STATUS DA ETAPA]],"")</f>
        <v/>
      </c>
      <c r="DK160" s="42" t="str">
        <f>IF(BANCO10[[#This Row],[SOLUÇÃO]]=DK$1,BANCO10[[#This Row],[STATUS DA ETAPA]],"")</f>
        <v/>
      </c>
      <c r="DL160" s="42" t="str">
        <f>IF(BANCO10[[#This Row],[SOLUÇÃO]]=DL$1,BANCO10[[#This Row],[STATUS DA ETAPA]],"")</f>
        <v/>
      </c>
      <c r="DM160" s="42" t="str">
        <f>IF(BANCO10[[#This Row],[SOLUÇÃO]]=DM$1,BANCO10[[#This Row],[STATUS DA ETAPA]],"")</f>
        <v/>
      </c>
      <c r="DN160" s="63" t="e">
        <f>VLOOKUP(CL162,'[1]SAP TEC'!AC:AD,2,0)</f>
        <v>#N/A</v>
      </c>
    </row>
    <row r="161" spans="1:118" s="65" customFormat="1" ht="12" x14ac:dyDescent="0.25">
      <c r="A161" s="38" t="s">
        <v>118</v>
      </c>
      <c r="B161" s="39" t="s">
        <v>119</v>
      </c>
      <c r="C161" s="40" t="str">
        <f>IFERROR(VLOOKUP(BANCO10[[#This Row],[EMPRESA]],[1]!DADOS[#Data],2,FALSE),"")</f>
        <v>09.431.973/0001-50</v>
      </c>
      <c r="D161" s="42" t="s">
        <v>571</v>
      </c>
      <c r="E161" s="42" t="str">
        <f>IFERROR(VLOOKUP(BANCO10[[#This Row],[EMPRESA]],[1]!DADOS[#Data],5,FALSE),"")</f>
        <v>ME</v>
      </c>
      <c r="F161" s="40" t="str">
        <f>IFERROR(IF(VLOOKUP(BANCO10[[#This Row],[EMPRESA]],[1]!DADOS[#Data],6,0)="","",(VLOOKUP(BANCO10[[#This Row],[EMPRESA]],[1]!DADOS[#Data],6,0))),"")</f>
        <v>CAPITAL LESTE 1</v>
      </c>
      <c r="G161" s="40"/>
      <c r="H161" s="43" t="s">
        <v>121</v>
      </c>
      <c r="I161" s="43" t="s">
        <v>145</v>
      </c>
      <c r="J161" s="43" t="s">
        <v>146</v>
      </c>
      <c r="K161" s="42" t="s">
        <v>572</v>
      </c>
      <c r="L161" s="44" t="s">
        <v>123</v>
      </c>
      <c r="M161" s="44">
        <v>103</v>
      </c>
      <c r="N161" s="44" t="s">
        <v>123</v>
      </c>
      <c r="O161" s="42" t="s">
        <v>90</v>
      </c>
      <c r="P161" s="42">
        <v>4</v>
      </c>
      <c r="Q161" s="42" t="s">
        <v>216</v>
      </c>
      <c r="R161" s="45" t="s">
        <v>123</v>
      </c>
      <c r="S161" s="45"/>
      <c r="T161" s="45" t="s">
        <v>123</v>
      </c>
      <c r="U161" s="45"/>
      <c r="V161" s="45" t="s">
        <v>123</v>
      </c>
      <c r="W161" s="45"/>
      <c r="X161" s="45" t="s">
        <v>123</v>
      </c>
      <c r="Y161" s="45"/>
      <c r="Z161" s="46" t="s">
        <v>123</v>
      </c>
      <c r="AA161" s="47"/>
      <c r="AB161" s="46" t="s">
        <v>123</v>
      </c>
      <c r="AC161" s="48"/>
      <c r="AD161" s="46" t="s">
        <v>123</v>
      </c>
      <c r="AE161" s="48"/>
      <c r="AF161" s="45" t="s">
        <v>27</v>
      </c>
      <c r="AG161" s="45">
        <v>45027</v>
      </c>
      <c r="AH161" s="45" t="s">
        <v>126</v>
      </c>
      <c r="AI161" s="45"/>
      <c r="AJ161" s="45" t="s">
        <v>123</v>
      </c>
      <c r="AK161" s="45"/>
      <c r="AL161" s="45" t="s">
        <v>123</v>
      </c>
      <c r="AM161" s="45"/>
      <c r="AN161" s="45" t="s">
        <v>123</v>
      </c>
      <c r="AO161" s="45"/>
      <c r="AP161" s="45" t="s">
        <v>123</v>
      </c>
      <c r="AQ161" s="45"/>
      <c r="AR161" s="45" t="s">
        <v>123</v>
      </c>
      <c r="AS161" s="45"/>
      <c r="AT161" s="49">
        <v>45026</v>
      </c>
      <c r="AU161" s="50">
        <v>45026</v>
      </c>
      <c r="AV161" s="51" t="s">
        <v>123</v>
      </c>
      <c r="AW161" s="51" t="s">
        <v>123</v>
      </c>
      <c r="AX161" s="73" t="s">
        <v>49</v>
      </c>
      <c r="AY161" s="52" t="s">
        <v>123</v>
      </c>
      <c r="AZ161" s="53">
        <v>0</v>
      </c>
      <c r="BA161" s="52" t="s">
        <v>123</v>
      </c>
      <c r="BB161" s="81" t="s">
        <v>123</v>
      </c>
      <c r="BC161" s="52" t="s">
        <v>123</v>
      </c>
      <c r="BD161" s="52" t="s">
        <v>123</v>
      </c>
      <c r="BE161" s="55" t="s">
        <v>123</v>
      </c>
      <c r="BF161" s="55" t="s">
        <v>123</v>
      </c>
      <c r="BG161" s="55" t="s">
        <v>123</v>
      </c>
      <c r="BH161" s="55" t="s">
        <v>123</v>
      </c>
      <c r="BI161" s="56" t="s">
        <v>123</v>
      </c>
      <c r="BJ161" s="48"/>
      <c r="BK161" s="58" t="s">
        <v>123</v>
      </c>
      <c r="BL161" s="59"/>
      <c r="BM161" s="58" t="s">
        <v>123</v>
      </c>
      <c r="BN161" s="59"/>
      <c r="BO161" s="74" t="s">
        <v>123</v>
      </c>
      <c r="BP161" s="75"/>
      <c r="BQ161" s="74" t="s">
        <v>123</v>
      </c>
      <c r="BR161" s="75"/>
      <c r="BS161" s="60" t="s">
        <v>573</v>
      </c>
      <c r="BT161" s="38"/>
      <c r="BU161" s="61" t="s">
        <v>190</v>
      </c>
      <c r="BV161" s="61" t="s">
        <v>574</v>
      </c>
      <c r="BW161" s="61" t="s">
        <v>171</v>
      </c>
      <c r="BX161" s="61" t="s">
        <v>129</v>
      </c>
      <c r="BY161" s="62" t="s">
        <v>170</v>
      </c>
      <c r="BZ161" s="61"/>
      <c r="CA161" s="61" t="s">
        <v>129</v>
      </c>
      <c r="CB161" s="61" t="s">
        <v>129</v>
      </c>
      <c r="CC161" s="61" t="s">
        <v>129</v>
      </c>
      <c r="CD161" s="61" t="s">
        <v>129</v>
      </c>
      <c r="CE161" s="61" t="s">
        <v>129</v>
      </c>
      <c r="CF161" s="61" t="s">
        <v>129</v>
      </c>
      <c r="CG161" s="61" t="s">
        <v>129</v>
      </c>
      <c r="CH161" s="63">
        <f>YEAR(BANCO10[[#This Row],[DATA INÍCIO]])</f>
        <v>2023</v>
      </c>
      <c r="CI161" s="63">
        <f>MONTH(BANCO10[[#This Row],[DATA INÍCIO]])</f>
        <v>4</v>
      </c>
      <c r="CJ161" s="64" t="str">
        <f t="shared" si="2"/>
        <v>COBERMEC - INDUSTRIA E COMERCIO DE COBERTURAS LTDA09.431.973/0001-50</v>
      </c>
      <c r="CK161" s="63"/>
      <c r="CL161" s="42" t="s">
        <v>572</v>
      </c>
      <c r="CM161" s="42" t="str">
        <f>IF(BANCO10[[#This Row],[SOLUÇÃO]]=CM$1,BANCO10[[#This Row],[STATUS DA ETAPA]],"")</f>
        <v>CONCLUÍDO</v>
      </c>
      <c r="CN161" s="42" t="str">
        <f>IF(BANCO10[[#This Row],[SOLUÇÃO]]=CN$1,BANCO10[[#This Row],[STATUS DA ETAPA]],"")</f>
        <v/>
      </c>
      <c r="CO161" s="42" t="str">
        <f>IF(BANCO10[[#This Row],[SOLUÇÃO]]=CO$1,BANCO10[[#This Row],[STATUS DA ETAPA]],"")</f>
        <v/>
      </c>
      <c r="CP161" s="42" t="str">
        <f>IF(BANCO10[[#This Row],[SOLUÇÃO]]=CP$1,BANCO10[[#This Row],[STATUS DA ETAPA]],"")</f>
        <v/>
      </c>
      <c r="CQ161" s="42" t="str">
        <f>IF(BANCO10[[#This Row],[SOLUÇÃO]]=CQ$1,BANCO10[[#This Row],[STATUS DA ETAPA]],"")</f>
        <v/>
      </c>
      <c r="CR161" s="42" t="str">
        <f>IF(BANCO10[[#This Row],[SOLUÇÃO]]=CR$1,BANCO10[[#This Row],[STATUS DA ETAPA]],"")</f>
        <v/>
      </c>
      <c r="CS161" s="42" t="str">
        <f>IF(BANCO10[[#This Row],[SOLUÇÃO]]=CS$1,BANCO10[[#This Row],[STATUS DA ETAPA]],"")</f>
        <v/>
      </c>
      <c r="CT161" s="42" t="str">
        <f>IF(BANCO10[[#This Row],[SOLUÇÃO]]=CT$1,BANCO10[[#This Row],[STATUS DA ETAPA]],"")</f>
        <v/>
      </c>
      <c r="CU161" s="42" t="str">
        <f>IF(BANCO10[[#This Row],[SOLUÇÃO]]=CU$1,BANCO10[[#This Row],[STATUS DA ETAPA]],"")</f>
        <v/>
      </c>
      <c r="CV161" s="42" t="str">
        <f>IF(BANCO10[[#This Row],[SOLUÇÃO]]=CV$1,BANCO10[[#This Row],[STATUS DA ETAPA]],"")</f>
        <v/>
      </c>
      <c r="CW161" s="42" t="str">
        <f>IF(BANCO10[[#This Row],[SOLUÇÃO]]=CW$1,BANCO10[[#This Row],[STATUS DA ETAPA]],"")</f>
        <v/>
      </c>
      <c r="CX161" s="42" t="str">
        <f>IF(BANCO10[[#This Row],[SOLUÇÃO]]=CX$1,BANCO10[[#This Row],[STATUS DA ETAPA]],"")</f>
        <v/>
      </c>
      <c r="CY161" s="42" t="str">
        <f>IF(BANCO10[[#This Row],[SOLUÇÃO]]=CY$1,BANCO10[[#This Row],[STATUS DA ETAPA]],"")</f>
        <v/>
      </c>
      <c r="CZ161" s="42" t="str">
        <f>IF(BANCO10[[#This Row],[SOLUÇÃO]]=CZ$1,BANCO10[[#This Row],[STATUS DA ETAPA]],"")</f>
        <v/>
      </c>
      <c r="DA161" s="42" t="str">
        <f>IF(BANCO10[[#This Row],[SOLUÇÃO]]=DA$1,BANCO10[[#This Row],[STATUS DA ETAPA]],"")</f>
        <v/>
      </c>
      <c r="DB161" s="42" t="str">
        <f>IF(BANCO10[[#This Row],[SOLUÇÃO]]=DB$1,BANCO10[[#This Row],[STATUS DA ETAPA]],"")</f>
        <v/>
      </c>
      <c r="DC161" s="42" t="str">
        <f>IF(BANCO10[[#This Row],[SOLUÇÃO]]=DC$1,BANCO10[[#This Row],[STATUS DA ETAPA]],"")</f>
        <v/>
      </c>
      <c r="DD161" s="42" t="str">
        <f>IF(BANCO10[[#This Row],[SOLUÇÃO]]=DD$1,BANCO10[[#This Row],[STATUS DA ETAPA]],"")</f>
        <v/>
      </c>
      <c r="DE161" s="42" t="str">
        <f>IF(BANCO10[[#This Row],[SOLUÇÃO]]=DE$1,BANCO10[[#This Row],[STATUS DA ETAPA]],"")</f>
        <v/>
      </c>
      <c r="DF161" s="42" t="str">
        <f>IF(BANCO10[[#This Row],[SOLUÇÃO]]=DF$1,BANCO10[[#This Row],[STATUS DA ETAPA]],"")</f>
        <v/>
      </c>
      <c r="DG161" s="42" t="str">
        <f>IF(BANCO10[[#This Row],[SOLUÇÃO]]=DG$1,BANCO10[[#This Row],[STATUS DA ETAPA]],"")</f>
        <v/>
      </c>
      <c r="DH161" s="42" t="str">
        <f>IF(BANCO10[[#This Row],[SOLUÇÃO]]=DH$1,BANCO10[[#This Row],[STATUS DA ETAPA]],"")</f>
        <v/>
      </c>
      <c r="DI161" s="42" t="str">
        <f>IF(BANCO10[[#This Row],[SOLUÇÃO]]=DI$1,BANCO10[[#This Row],[STATUS DA ETAPA]],"")</f>
        <v/>
      </c>
      <c r="DJ161" s="42" t="str">
        <f>IF(BANCO10[[#This Row],[SOLUÇÃO]]=DJ$1,BANCO10[[#This Row],[STATUS DA ETAPA]],"")</f>
        <v/>
      </c>
      <c r="DK161" s="42" t="str">
        <f>IF(BANCO10[[#This Row],[SOLUÇÃO]]=DK$1,BANCO10[[#This Row],[STATUS DA ETAPA]],"")</f>
        <v/>
      </c>
      <c r="DL161" s="42" t="str">
        <f>IF(BANCO10[[#This Row],[SOLUÇÃO]]=DL$1,BANCO10[[#This Row],[STATUS DA ETAPA]],"")</f>
        <v/>
      </c>
      <c r="DM161" s="42" t="str">
        <f>IF(BANCO10[[#This Row],[SOLUÇÃO]]=DM$1,BANCO10[[#This Row],[STATUS DA ETAPA]],"")</f>
        <v/>
      </c>
      <c r="DN161" s="63">
        <f>VLOOKUP(CL163,'[1]SAP TEC'!AC:AD,2,0)</f>
        <v>799.5</v>
      </c>
    </row>
    <row r="162" spans="1:118" s="65" customFormat="1" ht="12" x14ac:dyDescent="0.25">
      <c r="A162" s="38" t="s">
        <v>118</v>
      </c>
      <c r="B162" s="39" t="s">
        <v>119</v>
      </c>
      <c r="C162" s="40" t="str">
        <f>IFERROR(VLOOKUP(BANCO10[[#This Row],[EMPRESA]],[1]!DADOS[#Data],2,FALSE),"")</f>
        <v>09.431.973/0001-50</v>
      </c>
      <c r="D162" s="42" t="s">
        <v>571</v>
      </c>
      <c r="E162" s="42" t="str">
        <f>IFERROR(VLOOKUP(BANCO10[[#This Row],[EMPRESA]],[1]!DADOS[#Data],5,FALSE),"")</f>
        <v>ME</v>
      </c>
      <c r="F162" s="40" t="str">
        <f>IFERROR(IF(VLOOKUP(BANCO10[[#This Row],[EMPRESA]],[1]!DADOS[#Data],6,0)="","",(VLOOKUP(BANCO10[[#This Row],[EMPRESA]],[1]!DADOS[#Data],6,0))),"")</f>
        <v>CAPITAL LESTE 1</v>
      </c>
      <c r="G162" s="40" t="str">
        <f>IFERROR(IF(VLOOKUP(BANCO10[[#This Row],[EMPRESA]],[1]!DADOS[#Data],4)="","",(VLOOKUP($D162,[1]!DADOS[#Data],4,0))),"")</f>
        <v>COBERMEC</v>
      </c>
      <c r="H162" s="43" t="s">
        <v>7</v>
      </c>
      <c r="I162" s="43" t="s">
        <v>145</v>
      </c>
      <c r="J162" s="43" t="s">
        <v>123</v>
      </c>
      <c r="K162" s="42" t="s">
        <v>575</v>
      </c>
      <c r="L162" s="44" t="s">
        <v>576</v>
      </c>
      <c r="M162" s="44">
        <v>103</v>
      </c>
      <c r="N162" s="44" t="s">
        <v>123</v>
      </c>
      <c r="O162" s="42" t="s">
        <v>95</v>
      </c>
      <c r="P162" s="42">
        <v>60</v>
      </c>
      <c r="Q162" s="42" t="s">
        <v>125</v>
      </c>
      <c r="R162" s="45" t="s">
        <v>123</v>
      </c>
      <c r="S162" s="45"/>
      <c r="T162" s="45" t="s">
        <v>123</v>
      </c>
      <c r="U162" s="45"/>
      <c r="V162" s="45" t="s">
        <v>123</v>
      </c>
      <c r="W162" s="45"/>
      <c r="X162" s="45" t="s">
        <v>123</v>
      </c>
      <c r="Y162" s="45"/>
      <c r="Z162" s="46" t="s">
        <v>123</v>
      </c>
      <c r="AA162" s="47"/>
      <c r="AB162" s="46" t="s">
        <v>123</v>
      </c>
      <c r="AC162" s="48"/>
      <c r="AD162" s="46" t="s">
        <v>123</v>
      </c>
      <c r="AE162" s="48"/>
      <c r="AF162" s="45" t="s">
        <v>27</v>
      </c>
      <c r="AG162" s="45">
        <v>45027</v>
      </c>
      <c r="AH162" s="45" t="s">
        <v>27</v>
      </c>
      <c r="AI162" s="45">
        <v>45399</v>
      </c>
      <c r="AJ162" s="45" t="s">
        <v>27</v>
      </c>
      <c r="AK162" s="45">
        <v>45065</v>
      </c>
      <c r="AL162" s="45" t="s">
        <v>123</v>
      </c>
      <c r="AM162" s="45"/>
      <c r="AN162" s="45" t="s">
        <v>123</v>
      </c>
      <c r="AO162" s="45"/>
      <c r="AP162" s="45" t="s">
        <v>123</v>
      </c>
      <c r="AQ162" s="45"/>
      <c r="AR162" s="45" t="s">
        <v>123</v>
      </c>
      <c r="AS162" s="45"/>
      <c r="AT162" s="49">
        <v>45320</v>
      </c>
      <c r="AU162" s="50">
        <v>45418</v>
      </c>
      <c r="AV162" s="51" t="s">
        <v>27</v>
      </c>
      <c r="AW162" s="51" t="s">
        <v>27</v>
      </c>
      <c r="AX162" s="73" t="s">
        <v>49</v>
      </c>
      <c r="AY162" s="52" t="s">
        <v>27</v>
      </c>
      <c r="AZ162" s="53">
        <v>0</v>
      </c>
      <c r="BA162" s="52" t="s">
        <v>123</v>
      </c>
      <c r="BB162" s="81" t="s">
        <v>123</v>
      </c>
      <c r="BC162" s="52" t="s">
        <v>123</v>
      </c>
      <c r="BD162" s="52" t="s">
        <v>123</v>
      </c>
      <c r="BE162" s="55" t="s">
        <v>123</v>
      </c>
      <c r="BF162" s="55" t="s">
        <v>123</v>
      </c>
      <c r="BG162" s="55" t="s">
        <v>27</v>
      </c>
      <c r="BH162" s="55" t="s">
        <v>123</v>
      </c>
      <c r="BI162" s="68" t="s">
        <v>123</v>
      </c>
      <c r="BJ162" s="48"/>
      <c r="BK162" s="58" t="s">
        <v>123</v>
      </c>
      <c r="BL162" s="59"/>
      <c r="BM162" s="58" t="s">
        <v>123</v>
      </c>
      <c r="BN162" s="59"/>
      <c r="BO162" s="74" t="s">
        <v>27</v>
      </c>
      <c r="BP162" s="75">
        <v>45418</v>
      </c>
      <c r="BQ162" s="74" t="s">
        <v>27</v>
      </c>
      <c r="BR162" s="75">
        <v>45622</v>
      </c>
      <c r="BS162" s="60" t="s">
        <v>577</v>
      </c>
      <c r="BT162" s="38"/>
      <c r="BU162" s="61" t="s">
        <v>190</v>
      </c>
      <c r="BV162" s="61" t="s">
        <v>574</v>
      </c>
      <c r="BW162" s="61" t="s">
        <v>171</v>
      </c>
      <c r="BX162" s="61" t="s">
        <v>129</v>
      </c>
      <c r="BY162" s="62" t="s">
        <v>170</v>
      </c>
      <c r="BZ162" s="61"/>
      <c r="CA162" s="61" t="s">
        <v>129</v>
      </c>
      <c r="CB162" s="61" t="s">
        <v>129</v>
      </c>
      <c r="CC162" s="61" t="s">
        <v>129</v>
      </c>
      <c r="CD162" s="61" t="s">
        <v>129</v>
      </c>
      <c r="CE162" s="61" t="s">
        <v>129</v>
      </c>
      <c r="CF162" s="61" t="s">
        <v>129</v>
      </c>
      <c r="CG162" s="61" t="s">
        <v>129</v>
      </c>
      <c r="CH162" s="63">
        <f>YEAR(BANCO10[[#This Row],[DATA INÍCIO]])</f>
        <v>2024</v>
      </c>
      <c r="CI162" s="63">
        <f>MONTH(BANCO10[[#This Row],[DATA INÍCIO]])</f>
        <v>1</v>
      </c>
      <c r="CJ162" s="64" t="str">
        <f t="shared" si="2"/>
        <v>COBERMEC - INDUSTRIA E COMERCIO DE COBERTURAS LTDA09.431.973/0001-50</v>
      </c>
      <c r="CK162" s="63"/>
      <c r="CL162" s="42" t="s">
        <v>575</v>
      </c>
      <c r="CM162" s="42" t="str">
        <f>IF(BANCO10[[#This Row],[SOLUÇÃO]]=CM$1,BANCO10[[#This Row],[STATUS DA ETAPA]],"")</f>
        <v/>
      </c>
      <c r="CN162" s="42" t="str">
        <f>IF(BANCO10[[#This Row],[SOLUÇÃO]]=CN$1,BANCO10[[#This Row],[STATUS DA ETAPA]],"")</f>
        <v/>
      </c>
      <c r="CO162" s="42" t="str">
        <f>IF(BANCO10[[#This Row],[SOLUÇÃO]]=CO$1,BANCO10[[#This Row],[STATUS DA ETAPA]],"")</f>
        <v/>
      </c>
      <c r="CP162" s="42" t="str">
        <f>IF(BANCO10[[#This Row],[SOLUÇÃO]]=CP$1,BANCO10[[#This Row],[STATUS DA ETAPA]],"")</f>
        <v/>
      </c>
      <c r="CQ162" s="42" t="str">
        <f>IF(BANCO10[[#This Row],[SOLUÇÃO]]=CQ$1,BANCO10[[#This Row],[STATUS DA ETAPA]],"")</f>
        <v/>
      </c>
      <c r="CR162" s="42" t="str">
        <f>IF(BANCO10[[#This Row],[SOLUÇÃO]]=CR$1,BANCO10[[#This Row],[STATUS DA ETAPA]],"")</f>
        <v>CONCLUÍDO</v>
      </c>
      <c r="CS162" s="42" t="str">
        <f>IF(BANCO10[[#This Row],[SOLUÇÃO]]=CS$1,BANCO10[[#This Row],[STATUS DA ETAPA]],"")</f>
        <v/>
      </c>
      <c r="CT162" s="42" t="str">
        <f>IF(BANCO10[[#This Row],[SOLUÇÃO]]=CT$1,BANCO10[[#This Row],[STATUS DA ETAPA]],"")</f>
        <v/>
      </c>
      <c r="CU162" s="42" t="str">
        <f>IF(BANCO10[[#This Row],[SOLUÇÃO]]=CU$1,BANCO10[[#This Row],[STATUS DA ETAPA]],"")</f>
        <v/>
      </c>
      <c r="CV162" s="42" t="str">
        <f>IF(BANCO10[[#This Row],[SOLUÇÃO]]=CV$1,BANCO10[[#This Row],[STATUS DA ETAPA]],"")</f>
        <v/>
      </c>
      <c r="CW162" s="42" t="str">
        <f>IF(BANCO10[[#This Row],[SOLUÇÃO]]=CW$1,BANCO10[[#This Row],[STATUS DA ETAPA]],"")</f>
        <v/>
      </c>
      <c r="CX162" s="42" t="str">
        <f>IF(BANCO10[[#This Row],[SOLUÇÃO]]=CX$1,BANCO10[[#This Row],[STATUS DA ETAPA]],"")</f>
        <v/>
      </c>
      <c r="CY162" s="42" t="str">
        <f>IF(BANCO10[[#This Row],[SOLUÇÃO]]=CY$1,BANCO10[[#This Row],[STATUS DA ETAPA]],"")</f>
        <v/>
      </c>
      <c r="CZ162" s="42" t="str">
        <f>IF(BANCO10[[#This Row],[SOLUÇÃO]]=CZ$1,BANCO10[[#This Row],[STATUS DA ETAPA]],"")</f>
        <v/>
      </c>
      <c r="DA162" s="42" t="str">
        <f>IF(BANCO10[[#This Row],[SOLUÇÃO]]=DA$1,BANCO10[[#This Row],[STATUS DA ETAPA]],"")</f>
        <v/>
      </c>
      <c r="DB162" s="42" t="str">
        <f>IF(BANCO10[[#This Row],[SOLUÇÃO]]=DB$1,BANCO10[[#This Row],[STATUS DA ETAPA]],"")</f>
        <v/>
      </c>
      <c r="DC162" s="42" t="str">
        <f>IF(BANCO10[[#This Row],[SOLUÇÃO]]=DC$1,BANCO10[[#This Row],[STATUS DA ETAPA]],"")</f>
        <v/>
      </c>
      <c r="DD162" s="42" t="str">
        <f>IF(BANCO10[[#This Row],[SOLUÇÃO]]=DD$1,BANCO10[[#This Row],[STATUS DA ETAPA]],"")</f>
        <v/>
      </c>
      <c r="DE162" s="42" t="str">
        <f>IF(BANCO10[[#This Row],[SOLUÇÃO]]=DE$1,BANCO10[[#This Row],[STATUS DA ETAPA]],"")</f>
        <v/>
      </c>
      <c r="DF162" s="42" t="str">
        <f>IF(BANCO10[[#This Row],[SOLUÇÃO]]=DF$1,BANCO10[[#This Row],[STATUS DA ETAPA]],"")</f>
        <v/>
      </c>
      <c r="DG162" s="42" t="str">
        <f>IF(BANCO10[[#This Row],[SOLUÇÃO]]=DG$1,BANCO10[[#This Row],[STATUS DA ETAPA]],"")</f>
        <v/>
      </c>
      <c r="DH162" s="42" t="str">
        <f>IF(BANCO10[[#This Row],[SOLUÇÃO]]=DH$1,BANCO10[[#This Row],[STATUS DA ETAPA]],"")</f>
        <v/>
      </c>
      <c r="DI162" s="42" t="str">
        <f>IF(BANCO10[[#This Row],[SOLUÇÃO]]=DI$1,BANCO10[[#This Row],[STATUS DA ETAPA]],"")</f>
        <v/>
      </c>
      <c r="DJ162" s="42" t="str">
        <f>IF(BANCO10[[#This Row],[SOLUÇÃO]]=DJ$1,BANCO10[[#This Row],[STATUS DA ETAPA]],"")</f>
        <v/>
      </c>
      <c r="DK162" s="42" t="str">
        <f>IF(BANCO10[[#This Row],[SOLUÇÃO]]=DK$1,BANCO10[[#This Row],[STATUS DA ETAPA]],"")</f>
        <v/>
      </c>
      <c r="DL162" s="42" t="str">
        <f>IF(BANCO10[[#This Row],[SOLUÇÃO]]=DL$1,BANCO10[[#This Row],[STATUS DA ETAPA]],"")</f>
        <v/>
      </c>
      <c r="DM162" s="42" t="str">
        <f>IF(BANCO10[[#This Row],[SOLUÇÃO]]=DM$1,BANCO10[[#This Row],[STATUS DA ETAPA]],"")</f>
        <v/>
      </c>
      <c r="DN162" s="63" t="e">
        <f>VLOOKUP(CL164,'[1]SAP TEC'!AC:AD,2,0)</f>
        <v>#N/A</v>
      </c>
    </row>
    <row r="163" spans="1:118" s="65" customFormat="1" ht="12" x14ac:dyDescent="0.25">
      <c r="A163" s="38" t="s">
        <v>118</v>
      </c>
      <c r="B163" s="39" t="s">
        <v>119</v>
      </c>
      <c r="C163" s="40" t="str">
        <f>IFERROR(VLOOKUP(BANCO10[[#This Row],[EMPRESA]],[1]!DADOS[#Data],2,FALSE),"")</f>
        <v>09.431.973/0001-50</v>
      </c>
      <c r="D163" s="42" t="s">
        <v>571</v>
      </c>
      <c r="E163" s="42" t="str">
        <f>IFERROR(VLOOKUP(BANCO10[[#This Row],[EMPRESA]],[1]!DADOS[#Data],5,FALSE),"")</f>
        <v>ME</v>
      </c>
      <c r="F163" s="40" t="str">
        <f>IFERROR(IF(VLOOKUP(BANCO10[[#This Row],[EMPRESA]],[1]!DADOS[#Data],6,0)="","",(VLOOKUP(BANCO10[[#This Row],[EMPRESA]],[1]!DADOS[#Data],6,0))),"")</f>
        <v>CAPITAL LESTE 1</v>
      </c>
      <c r="G163" s="40" t="s">
        <v>578</v>
      </c>
      <c r="H163" s="43" t="s">
        <v>196</v>
      </c>
      <c r="I163" s="43" t="s">
        <v>145</v>
      </c>
      <c r="J163" s="43" t="s">
        <v>123</v>
      </c>
      <c r="K163" s="42" t="s">
        <v>579</v>
      </c>
      <c r="L163" s="44" t="s">
        <v>123</v>
      </c>
      <c r="M163" s="44">
        <v>604</v>
      </c>
      <c r="N163" s="44">
        <v>103</v>
      </c>
      <c r="O163" s="42" t="s">
        <v>92</v>
      </c>
      <c r="P163" s="42">
        <v>32</v>
      </c>
      <c r="Q163" s="42" t="s">
        <v>148</v>
      </c>
      <c r="R163" s="45" t="s">
        <v>123</v>
      </c>
      <c r="S163" s="45"/>
      <c r="T163" s="45" t="s">
        <v>123</v>
      </c>
      <c r="U163" s="45"/>
      <c r="V163" s="45" t="s">
        <v>123</v>
      </c>
      <c r="W163" s="45"/>
      <c r="X163" s="45" t="s">
        <v>123</v>
      </c>
      <c r="Y163" s="45"/>
      <c r="Z163" s="46" t="s">
        <v>123</v>
      </c>
      <c r="AA163" s="47"/>
      <c r="AB163" s="46" t="s">
        <v>123</v>
      </c>
      <c r="AC163" s="48"/>
      <c r="AD163" s="46" t="s">
        <v>123</v>
      </c>
      <c r="AE163" s="48"/>
      <c r="AF163" s="45" t="s">
        <v>27</v>
      </c>
      <c r="AG163" s="45">
        <v>45027</v>
      </c>
      <c r="AH163" s="45" t="s">
        <v>27</v>
      </c>
      <c r="AI163" s="45">
        <v>45365</v>
      </c>
      <c r="AJ163" s="45" t="s">
        <v>27</v>
      </c>
      <c r="AK163" s="45">
        <v>45365</v>
      </c>
      <c r="AL163" s="45" t="s">
        <v>27</v>
      </c>
      <c r="AM163" s="45">
        <v>45365</v>
      </c>
      <c r="AN163" s="45" t="s">
        <v>27</v>
      </c>
      <c r="AO163" s="45"/>
      <c r="AP163" s="45" t="s">
        <v>27</v>
      </c>
      <c r="AQ163" s="45">
        <v>45365</v>
      </c>
      <c r="AR163" s="45" t="s">
        <v>27</v>
      </c>
      <c r="AS163" s="45"/>
      <c r="AT163" s="49">
        <v>45429</v>
      </c>
      <c r="AU163" s="50">
        <v>45622</v>
      </c>
      <c r="AV163" s="51" t="s">
        <v>27</v>
      </c>
      <c r="AW163" s="66" t="s">
        <v>27</v>
      </c>
      <c r="AX163" s="73" t="s">
        <v>182</v>
      </c>
      <c r="AY163" s="52" t="s">
        <v>126</v>
      </c>
      <c r="AZ163" s="53">
        <v>0</v>
      </c>
      <c r="BA163" s="52" t="s">
        <v>153</v>
      </c>
      <c r="BB163" s="81" t="s">
        <v>580</v>
      </c>
      <c r="BC163" s="52">
        <v>4702</v>
      </c>
      <c r="BD163" s="52">
        <v>114038</v>
      </c>
      <c r="BE163" s="55" t="s">
        <v>123</v>
      </c>
      <c r="BF163" s="55" t="s">
        <v>123</v>
      </c>
      <c r="BG163" s="55" t="s">
        <v>27</v>
      </c>
      <c r="BH163" s="55" t="s">
        <v>123</v>
      </c>
      <c r="BI163" s="68" t="s">
        <v>123</v>
      </c>
      <c r="BJ163" s="48"/>
      <c r="BK163" s="58" t="s">
        <v>123</v>
      </c>
      <c r="BL163" s="59"/>
      <c r="BM163" s="58" t="s">
        <v>123</v>
      </c>
      <c r="BN163" s="59"/>
      <c r="BO163" s="74" t="s">
        <v>27</v>
      </c>
      <c r="BP163" s="75">
        <v>45622</v>
      </c>
      <c r="BQ163" s="74" t="s">
        <v>27</v>
      </c>
      <c r="BR163" s="75">
        <v>45619</v>
      </c>
      <c r="BS163" s="60" t="s">
        <v>581</v>
      </c>
      <c r="BT163" s="38"/>
      <c r="BU163" s="61"/>
      <c r="BV163" s="61"/>
      <c r="BW163" s="61"/>
      <c r="BX163" s="61"/>
      <c r="BY163" s="62"/>
      <c r="BZ163" s="61"/>
      <c r="CA163" s="61"/>
      <c r="CB163" s="61"/>
      <c r="CC163" s="61">
        <v>45390</v>
      </c>
      <c r="CD163" s="61" t="s">
        <v>158</v>
      </c>
      <c r="CE163" s="61" t="s">
        <v>129</v>
      </c>
      <c r="CF163" s="61"/>
      <c r="CG163" s="61" t="s">
        <v>257</v>
      </c>
      <c r="CH163" s="63">
        <f>YEAR(BANCO10[[#This Row],[DATA INÍCIO]])</f>
        <v>2024</v>
      </c>
      <c r="CI163" s="63">
        <f>MONTH(BANCO10[[#This Row],[DATA INÍCIO]])</f>
        <v>5</v>
      </c>
      <c r="CJ163" s="64" t="str">
        <f t="shared" si="2"/>
        <v>COBERMEC - INDUSTRIA E COMERCIO DE COBERTURAS LTDA09.431.973/0001-50</v>
      </c>
      <c r="CK163" s="63"/>
      <c r="CL163" s="42" t="s">
        <v>582</v>
      </c>
      <c r="CM163" s="42" t="str">
        <f>IF(BANCO10[[#This Row],[SOLUÇÃO]]=CM$1,BANCO10[[#This Row],[STATUS DA ETAPA]],"")</f>
        <v/>
      </c>
      <c r="CN163" s="42" t="str">
        <f>IF(BANCO10[[#This Row],[SOLUÇÃO]]=CN$1,BANCO10[[#This Row],[STATUS DA ETAPA]],"")</f>
        <v/>
      </c>
      <c r="CO163" s="42" t="str">
        <f>IF(BANCO10[[#This Row],[SOLUÇÃO]]=CO$1,BANCO10[[#This Row],[STATUS DA ETAPA]],"")</f>
        <v>CONCLUÍDO</v>
      </c>
      <c r="CP163" s="42" t="str">
        <f>IF(BANCO10[[#This Row],[SOLUÇÃO]]=CP$1,BANCO10[[#This Row],[STATUS DA ETAPA]],"")</f>
        <v/>
      </c>
      <c r="CQ163" s="42" t="str">
        <f>IF(BANCO10[[#This Row],[SOLUÇÃO]]=CQ$1,BANCO10[[#This Row],[STATUS DA ETAPA]],"")</f>
        <v/>
      </c>
      <c r="CR163" s="42" t="str">
        <f>IF(BANCO10[[#This Row],[SOLUÇÃO]]=CR$1,BANCO10[[#This Row],[STATUS DA ETAPA]],"")</f>
        <v/>
      </c>
      <c r="CS163" s="42" t="str">
        <f>IF(BANCO10[[#This Row],[SOLUÇÃO]]=CS$1,BANCO10[[#This Row],[STATUS DA ETAPA]],"")</f>
        <v/>
      </c>
      <c r="CT163" s="42" t="str">
        <f>IF(BANCO10[[#This Row],[SOLUÇÃO]]=CT$1,BANCO10[[#This Row],[STATUS DA ETAPA]],"")</f>
        <v/>
      </c>
      <c r="CU163" s="42" t="str">
        <f>IF(BANCO10[[#This Row],[SOLUÇÃO]]=CU$1,BANCO10[[#This Row],[STATUS DA ETAPA]],"")</f>
        <v/>
      </c>
      <c r="CV163" s="42" t="str">
        <f>IF(BANCO10[[#This Row],[SOLUÇÃO]]=CV$1,BANCO10[[#This Row],[STATUS DA ETAPA]],"")</f>
        <v/>
      </c>
      <c r="CW163" s="42" t="str">
        <f>IF(BANCO10[[#This Row],[SOLUÇÃO]]=CW$1,BANCO10[[#This Row],[STATUS DA ETAPA]],"")</f>
        <v/>
      </c>
      <c r="CX163" s="42" t="str">
        <f>IF(BANCO10[[#This Row],[SOLUÇÃO]]=CX$1,BANCO10[[#This Row],[STATUS DA ETAPA]],"")</f>
        <v/>
      </c>
      <c r="CY163" s="42" t="str">
        <f>IF(BANCO10[[#This Row],[SOLUÇÃO]]=CY$1,BANCO10[[#This Row],[STATUS DA ETAPA]],"")</f>
        <v/>
      </c>
      <c r="CZ163" s="42" t="str">
        <f>IF(BANCO10[[#This Row],[SOLUÇÃO]]=CZ$1,BANCO10[[#This Row],[STATUS DA ETAPA]],"")</f>
        <v/>
      </c>
      <c r="DA163" s="42" t="str">
        <f>IF(BANCO10[[#This Row],[SOLUÇÃO]]=DA$1,BANCO10[[#This Row],[STATUS DA ETAPA]],"")</f>
        <v/>
      </c>
      <c r="DB163" s="42" t="str">
        <f>IF(BANCO10[[#This Row],[SOLUÇÃO]]=DB$1,BANCO10[[#This Row],[STATUS DA ETAPA]],"")</f>
        <v/>
      </c>
      <c r="DC163" s="42" t="str">
        <f>IF(BANCO10[[#This Row],[SOLUÇÃO]]=DC$1,BANCO10[[#This Row],[STATUS DA ETAPA]],"")</f>
        <v/>
      </c>
      <c r="DD163" s="42" t="str">
        <f>IF(BANCO10[[#This Row],[SOLUÇÃO]]=DD$1,BANCO10[[#This Row],[STATUS DA ETAPA]],"")</f>
        <v/>
      </c>
      <c r="DE163" s="42" t="str">
        <f>IF(BANCO10[[#This Row],[SOLUÇÃO]]=DE$1,BANCO10[[#This Row],[STATUS DA ETAPA]],"")</f>
        <v/>
      </c>
      <c r="DF163" s="42" t="str">
        <f>IF(BANCO10[[#This Row],[SOLUÇÃO]]=DF$1,BANCO10[[#This Row],[STATUS DA ETAPA]],"")</f>
        <v/>
      </c>
      <c r="DG163" s="42" t="str">
        <f>IF(BANCO10[[#This Row],[SOLUÇÃO]]=DG$1,BANCO10[[#This Row],[STATUS DA ETAPA]],"")</f>
        <v/>
      </c>
      <c r="DH163" s="42" t="str">
        <f>IF(BANCO10[[#This Row],[SOLUÇÃO]]=DH$1,BANCO10[[#This Row],[STATUS DA ETAPA]],"")</f>
        <v/>
      </c>
      <c r="DI163" s="42" t="str">
        <f>IF(BANCO10[[#This Row],[SOLUÇÃO]]=DI$1,BANCO10[[#This Row],[STATUS DA ETAPA]],"")</f>
        <v/>
      </c>
      <c r="DJ163" s="42" t="str">
        <f>IF(BANCO10[[#This Row],[SOLUÇÃO]]=DJ$1,BANCO10[[#This Row],[STATUS DA ETAPA]],"")</f>
        <v/>
      </c>
      <c r="DK163" s="42" t="str">
        <f>IF(BANCO10[[#This Row],[SOLUÇÃO]]=DK$1,BANCO10[[#This Row],[STATUS DA ETAPA]],"")</f>
        <v/>
      </c>
      <c r="DL163" s="42" t="str">
        <f>IF(BANCO10[[#This Row],[SOLUÇÃO]]=DL$1,BANCO10[[#This Row],[STATUS DA ETAPA]],"")</f>
        <v/>
      </c>
      <c r="DM163" s="42" t="str">
        <f>IF(BANCO10[[#This Row],[SOLUÇÃO]]=DM$1,BANCO10[[#This Row],[STATUS DA ETAPA]],"")</f>
        <v/>
      </c>
      <c r="DN163" s="63" t="e">
        <f>VLOOKUP(CL165,'[1]SAP TEC'!AC:AD,2,0)</f>
        <v>#N/A</v>
      </c>
    </row>
    <row r="164" spans="1:118" s="65" customFormat="1" ht="12" x14ac:dyDescent="0.25">
      <c r="A164" s="38" t="s">
        <v>118</v>
      </c>
      <c r="B164" s="39" t="s">
        <v>119</v>
      </c>
      <c r="C164" s="40" t="str">
        <f>IFERROR(VLOOKUP(BANCO10[[#This Row],[EMPRESA]],[1]!DADOS[#Data],2,FALSE),"")</f>
        <v>48.693.675/0001-90</v>
      </c>
      <c r="D164" s="42" t="s">
        <v>583</v>
      </c>
      <c r="E164" s="42" t="str">
        <f>IFERROR(VLOOKUP(BANCO10[[#This Row],[EMPRESA]],[1]!DADOS[#Data],5,FALSE),"")</f>
        <v>EPP</v>
      </c>
      <c r="F164" s="40" t="str">
        <f>IFERROR(IF(VLOOKUP(BANCO10[[#This Row],[EMPRESA]],[1]!DADOS[#Data],6,0)="","",(VLOOKUP(BANCO10[[#This Row],[EMPRESA]],[1]!DADOS[#Data],6,0))),"")</f>
        <v>CAPITAL NORTE</v>
      </c>
      <c r="G164" s="40" t="str">
        <f>IFERROR(IF(VLOOKUP(BANCO10[[#This Row],[EMPRESA]],[1]!DADOS[#Data],4)="","",(VLOOKUP($D164,[1]!DADOS[#Data],4,0))),"")</f>
        <v>COMIST</v>
      </c>
      <c r="H164" s="43" t="s">
        <v>7</v>
      </c>
      <c r="I164" s="43" t="s">
        <v>145</v>
      </c>
      <c r="J164" s="43" t="s">
        <v>123</v>
      </c>
      <c r="K164" s="42" t="s">
        <v>584</v>
      </c>
      <c r="L164" s="44" t="s">
        <v>585</v>
      </c>
      <c r="M164" s="44">
        <v>103</v>
      </c>
      <c r="N164" s="44">
        <v>103</v>
      </c>
      <c r="O164" s="42" t="s">
        <v>95</v>
      </c>
      <c r="P164" s="42">
        <v>100</v>
      </c>
      <c r="Q164" s="42" t="s">
        <v>216</v>
      </c>
      <c r="R164" s="45" t="s">
        <v>123</v>
      </c>
      <c r="S164" s="45"/>
      <c r="T164" s="45" t="s">
        <v>123</v>
      </c>
      <c r="U164" s="45"/>
      <c r="V164" s="45" t="s">
        <v>123</v>
      </c>
      <c r="W164" s="45"/>
      <c r="X164" s="45" t="s">
        <v>123</v>
      </c>
      <c r="Y164" s="45"/>
      <c r="Z164" s="46" t="s">
        <v>123</v>
      </c>
      <c r="AA164" s="47"/>
      <c r="AB164" s="46" t="s">
        <v>123</v>
      </c>
      <c r="AC164" s="48"/>
      <c r="AD164" s="46" t="s">
        <v>123</v>
      </c>
      <c r="AE164" s="48"/>
      <c r="AF164" s="45" t="s">
        <v>27</v>
      </c>
      <c r="AG164" s="45">
        <v>45310</v>
      </c>
      <c r="AH164" s="45"/>
      <c r="AI164" s="45"/>
      <c r="AJ164" s="45"/>
      <c r="AK164" s="45"/>
      <c r="AL164" s="45" t="s">
        <v>123</v>
      </c>
      <c r="AM164" s="45"/>
      <c r="AN164" s="45" t="s">
        <v>123</v>
      </c>
      <c r="AO164" s="45"/>
      <c r="AP164" s="45" t="s">
        <v>123</v>
      </c>
      <c r="AQ164" s="45"/>
      <c r="AR164" s="45" t="s">
        <v>123</v>
      </c>
      <c r="AS164" s="45"/>
      <c r="AT164" s="49">
        <v>45307</v>
      </c>
      <c r="AU164" s="99">
        <v>45407</v>
      </c>
      <c r="AV164" s="51" t="s">
        <v>27</v>
      </c>
      <c r="AW164" s="51" t="s">
        <v>27</v>
      </c>
      <c r="AX164" s="73" t="s">
        <v>49</v>
      </c>
      <c r="AY164" s="52" t="s">
        <v>27</v>
      </c>
      <c r="AZ164" s="53">
        <v>0</v>
      </c>
      <c r="BA164" s="52" t="s">
        <v>123</v>
      </c>
      <c r="BB164" s="81" t="s">
        <v>123</v>
      </c>
      <c r="BC164" s="52" t="s">
        <v>123</v>
      </c>
      <c r="BD164" s="52" t="s">
        <v>123</v>
      </c>
      <c r="BE164" s="55" t="s">
        <v>123</v>
      </c>
      <c r="BF164" s="55" t="s">
        <v>123</v>
      </c>
      <c r="BG164" s="55" t="s">
        <v>27</v>
      </c>
      <c r="BH164" s="55" t="s">
        <v>123</v>
      </c>
      <c r="BI164" s="68" t="s">
        <v>123</v>
      </c>
      <c r="BJ164" s="48"/>
      <c r="BK164" s="58" t="s">
        <v>123</v>
      </c>
      <c r="BL164" s="59"/>
      <c r="BM164" s="58" t="s">
        <v>123</v>
      </c>
      <c r="BN164" s="59"/>
      <c r="BO164" s="74" t="s">
        <v>27</v>
      </c>
      <c r="BP164" s="75">
        <v>45407</v>
      </c>
      <c r="BQ164" s="74" t="s">
        <v>126</v>
      </c>
      <c r="BR164" s="75"/>
      <c r="BS164" s="60" t="s">
        <v>586</v>
      </c>
      <c r="BT164" s="38"/>
      <c r="BU164" s="61"/>
      <c r="BV164" s="61"/>
      <c r="BW164" s="61"/>
      <c r="BX164" s="61"/>
      <c r="BY164" s="62"/>
      <c r="BZ164" s="61"/>
      <c r="CA164" s="61"/>
      <c r="CB164" s="61"/>
      <c r="CC164" s="61">
        <v>45392</v>
      </c>
      <c r="CD164" s="61"/>
      <c r="CE164" s="61"/>
      <c r="CF164" s="61"/>
      <c r="CG164" s="61" t="s">
        <v>587</v>
      </c>
      <c r="CH164" s="63">
        <f>YEAR(BANCO10[[#This Row],[DATA INÍCIO]])</f>
        <v>2024</v>
      </c>
      <c r="CI164" s="63">
        <f>MONTH(BANCO10[[#This Row],[DATA INÍCIO]])</f>
        <v>1</v>
      </c>
      <c r="CJ164" s="64" t="str">
        <f t="shared" si="2"/>
        <v>COMIST CHAMINES E EXAUSTORES LTDA48.693.675/0001-90</v>
      </c>
      <c r="CK164" s="63"/>
      <c r="CL164" s="42" t="s">
        <v>584</v>
      </c>
      <c r="CM164" s="42" t="str">
        <f>IF(BANCO10[[#This Row],[SOLUÇÃO]]=CM$1,BANCO10[[#This Row],[STATUS DA ETAPA]],"")</f>
        <v/>
      </c>
      <c r="CN164" s="42" t="str">
        <f>IF(BANCO10[[#This Row],[SOLUÇÃO]]=CN$1,BANCO10[[#This Row],[STATUS DA ETAPA]],"")</f>
        <v/>
      </c>
      <c r="CO164" s="42" t="str">
        <f>IF(BANCO10[[#This Row],[SOLUÇÃO]]=CO$1,BANCO10[[#This Row],[STATUS DA ETAPA]],"")</f>
        <v/>
      </c>
      <c r="CP164" s="42" t="str">
        <f>IF(BANCO10[[#This Row],[SOLUÇÃO]]=CP$1,BANCO10[[#This Row],[STATUS DA ETAPA]],"")</f>
        <v/>
      </c>
      <c r="CQ164" s="42" t="str">
        <f>IF(BANCO10[[#This Row],[SOLUÇÃO]]=CQ$1,BANCO10[[#This Row],[STATUS DA ETAPA]],"")</f>
        <v/>
      </c>
      <c r="CR164" s="42" t="str">
        <f>IF(BANCO10[[#This Row],[SOLUÇÃO]]=CR$1,BANCO10[[#This Row],[STATUS DA ETAPA]],"")</f>
        <v>CONCLUÍDO</v>
      </c>
      <c r="CS164" s="42" t="str">
        <f>IF(BANCO10[[#This Row],[SOLUÇÃO]]=CS$1,BANCO10[[#This Row],[STATUS DA ETAPA]],"")</f>
        <v/>
      </c>
      <c r="CT164" s="42" t="str">
        <f>IF(BANCO10[[#This Row],[SOLUÇÃO]]=CT$1,BANCO10[[#This Row],[STATUS DA ETAPA]],"")</f>
        <v/>
      </c>
      <c r="CU164" s="42" t="str">
        <f>IF(BANCO10[[#This Row],[SOLUÇÃO]]=CU$1,BANCO10[[#This Row],[STATUS DA ETAPA]],"")</f>
        <v/>
      </c>
      <c r="CV164" s="42" t="str">
        <f>IF(BANCO10[[#This Row],[SOLUÇÃO]]=CV$1,BANCO10[[#This Row],[STATUS DA ETAPA]],"")</f>
        <v/>
      </c>
      <c r="CW164" s="42" t="str">
        <f>IF(BANCO10[[#This Row],[SOLUÇÃO]]=CW$1,BANCO10[[#This Row],[STATUS DA ETAPA]],"")</f>
        <v/>
      </c>
      <c r="CX164" s="42" t="str">
        <f>IF(BANCO10[[#This Row],[SOLUÇÃO]]=CX$1,BANCO10[[#This Row],[STATUS DA ETAPA]],"")</f>
        <v/>
      </c>
      <c r="CY164" s="42" t="str">
        <f>IF(BANCO10[[#This Row],[SOLUÇÃO]]=CY$1,BANCO10[[#This Row],[STATUS DA ETAPA]],"")</f>
        <v/>
      </c>
      <c r="CZ164" s="42" t="str">
        <f>IF(BANCO10[[#This Row],[SOLUÇÃO]]=CZ$1,BANCO10[[#This Row],[STATUS DA ETAPA]],"")</f>
        <v/>
      </c>
      <c r="DA164" s="42" t="str">
        <f>IF(BANCO10[[#This Row],[SOLUÇÃO]]=DA$1,BANCO10[[#This Row],[STATUS DA ETAPA]],"")</f>
        <v/>
      </c>
      <c r="DB164" s="42" t="str">
        <f>IF(BANCO10[[#This Row],[SOLUÇÃO]]=DB$1,BANCO10[[#This Row],[STATUS DA ETAPA]],"")</f>
        <v/>
      </c>
      <c r="DC164" s="42" t="str">
        <f>IF(BANCO10[[#This Row],[SOLUÇÃO]]=DC$1,BANCO10[[#This Row],[STATUS DA ETAPA]],"")</f>
        <v/>
      </c>
      <c r="DD164" s="42" t="str">
        <f>IF(BANCO10[[#This Row],[SOLUÇÃO]]=DD$1,BANCO10[[#This Row],[STATUS DA ETAPA]],"")</f>
        <v/>
      </c>
      <c r="DE164" s="42" t="str">
        <f>IF(BANCO10[[#This Row],[SOLUÇÃO]]=DE$1,BANCO10[[#This Row],[STATUS DA ETAPA]],"")</f>
        <v/>
      </c>
      <c r="DF164" s="42" t="str">
        <f>IF(BANCO10[[#This Row],[SOLUÇÃO]]=DF$1,BANCO10[[#This Row],[STATUS DA ETAPA]],"")</f>
        <v/>
      </c>
      <c r="DG164" s="42" t="str">
        <f>IF(BANCO10[[#This Row],[SOLUÇÃO]]=DG$1,BANCO10[[#This Row],[STATUS DA ETAPA]],"")</f>
        <v/>
      </c>
      <c r="DH164" s="42" t="str">
        <f>IF(BANCO10[[#This Row],[SOLUÇÃO]]=DH$1,BANCO10[[#This Row],[STATUS DA ETAPA]],"")</f>
        <v/>
      </c>
      <c r="DI164" s="42" t="str">
        <f>IF(BANCO10[[#This Row],[SOLUÇÃO]]=DI$1,BANCO10[[#This Row],[STATUS DA ETAPA]],"")</f>
        <v/>
      </c>
      <c r="DJ164" s="42" t="str">
        <f>IF(BANCO10[[#This Row],[SOLUÇÃO]]=DJ$1,BANCO10[[#This Row],[STATUS DA ETAPA]],"")</f>
        <v/>
      </c>
      <c r="DK164" s="42" t="str">
        <f>IF(BANCO10[[#This Row],[SOLUÇÃO]]=DK$1,BANCO10[[#This Row],[STATUS DA ETAPA]],"")</f>
        <v/>
      </c>
      <c r="DL164" s="42" t="str">
        <f>IF(BANCO10[[#This Row],[SOLUÇÃO]]=DL$1,BANCO10[[#This Row],[STATUS DA ETAPA]],"")</f>
        <v/>
      </c>
      <c r="DM164" s="42" t="str">
        <f>IF(BANCO10[[#This Row],[SOLUÇÃO]]=DM$1,BANCO10[[#This Row],[STATUS DA ETAPA]],"")</f>
        <v/>
      </c>
      <c r="DN164" s="63" t="e">
        <f>VLOOKUP(CL166,'[1]SAP TEC'!AC:AD,2,0)</f>
        <v>#N/A</v>
      </c>
    </row>
    <row r="165" spans="1:118" s="65" customFormat="1" ht="12" x14ac:dyDescent="0.25">
      <c r="A165" s="38" t="s">
        <v>118</v>
      </c>
      <c r="B165" s="39" t="s">
        <v>131</v>
      </c>
      <c r="C165" s="40" t="str">
        <f>IFERROR(VLOOKUP(BANCO10[[#This Row],[EMPRESA]],[1]!DADOS[#Data],2,FALSE),"")</f>
        <v>61.192.548/0001-75</v>
      </c>
      <c r="D165" s="40" t="s">
        <v>588</v>
      </c>
      <c r="E165" s="42" t="str">
        <f>IFERROR(VLOOKUP(BANCO10[[#This Row],[EMPRESA]],[1]!DADOS[#Data],5,FALSE),"")</f>
        <v>DEMAIS</v>
      </c>
      <c r="F165" s="40" t="str">
        <f>IFERROR(IF(VLOOKUP(BANCO10[[#This Row],[EMPRESA]],[1]!DADOS[#Data],6,0)="","",(VLOOKUP(BANCO10[[#This Row],[EMPRESA]],[1]!DADOS[#Data],6,0))),"")</f>
        <v>N/A</v>
      </c>
      <c r="G165" s="40"/>
      <c r="H165" s="43" t="s">
        <v>121</v>
      </c>
      <c r="I165" s="43" t="s">
        <v>145</v>
      </c>
      <c r="J165" s="43" t="s">
        <v>146</v>
      </c>
      <c r="K165" s="44" t="s">
        <v>589</v>
      </c>
      <c r="L165" s="44" t="s">
        <v>123</v>
      </c>
      <c r="M165" s="44" t="s">
        <v>137</v>
      </c>
      <c r="N165" s="44" t="s">
        <v>590</v>
      </c>
      <c r="O165" s="42" t="s">
        <v>90</v>
      </c>
      <c r="P165" s="42">
        <v>4</v>
      </c>
      <c r="Q165" s="42" t="s">
        <v>148</v>
      </c>
      <c r="R165" s="45" t="s">
        <v>123</v>
      </c>
      <c r="S165" s="45"/>
      <c r="T165" s="45" t="s">
        <v>123</v>
      </c>
      <c r="U165" s="45"/>
      <c r="V165" s="45" t="s">
        <v>123</v>
      </c>
      <c r="W165" s="45"/>
      <c r="X165" s="45" t="s">
        <v>123</v>
      </c>
      <c r="Y165" s="45"/>
      <c r="Z165" s="46" t="s">
        <v>123</v>
      </c>
      <c r="AA165" s="47"/>
      <c r="AB165" s="46" t="s">
        <v>123</v>
      </c>
      <c r="AC165" s="48"/>
      <c r="AD165" s="46" t="s">
        <v>123</v>
      </c>
      <c r="AE165" s="48"/>
      <c r="AF165" s="45" t="s">
        <v>123</v>
      </c>
      <c r="AG165" s="45"/>
      <c r="AH165" s="45" t="s">
        <v>123</v>
      </c>
      <c r="AI165" s="45"/>
      <c r="AJ165" s="45" t="s">
        <v>123</v>
      </c>
      <c r="AK165" s="45"/>
      <c r="AL165" s="45" t="s">
        <v>123</v>
      </c>
      <c r="AM165" s="45"/>
      <c r="AN165" s="45" t="s">
        <v>123</v>
      </c>
      <c r="AO165" s="45"/>
      <c r="AP165" s="45" t="s">
        <v>123</v>
      </c>
      <c r="AQ165" s="45"/>
      <c r="AR165" s="45" t="s">
        <v>123</v>
      </c>
      <c r="AS165" s="45"/>
      <c r="AT165" s="49">
        <v>45577</v>
      </c>
      <c r="AU165" s="99">
        <v>45577</v>
      </c>
      <c r="AV165" s="66" t="s">
        <v>126</v>
      </c>
      <c r="AW165" s="66" t="s">
        <v>126</v>
      </c>
      <c r="AX165" s="51" t="s">
        <v>49</v>
      </c>
      <c r="AY165" s="52" t="s">
        <v>123</v>
      </c>
      <c r="AZ165" s="53">
        <v>0</v>
      </c>
      <c r="BA165" s="52" t="s">
        <v>123</v>
      </c>
      <c r="BB165" s="81" t="s">
        <v>123</v>
      </c>
      <c r="BC165" s="52" t="s">
        <v>123</v>
      </c>
      <c r="BD165" s="52" t="s">
        <v>123</v>
      </c>
      <c r="BE165" s="55" t="s">
        <v>123</v>
      </c>
      <c r="BF165" s="55" t="s">
        <v>123</v>
      </c>
      <c r="BG165" s="55" t="s">
        <v>123</v>
      </c>
      <c r="BH165" s="55" t="s">
        <v>123</v>
      </c>
      <c r="BI165" s="118" t="s">
        <v>123</v>
      </c>
      <c r="BJ165" s="119"/>
      <c r="BK165" s="103"/>
      <c r="BL165" s="38"/>
      <c r="BM165" s="103"/>
      <c r="BN165" s="38"/>
      <c r="BO165" s="103" t="s">
        <v>123</v>
      </c>
      <c r="BP165" s="38"/>
      <c r="BQ165" s="103" t="s">
        <v>123</v>
      </c>
      <c r="BR165" s="38"/>
      <c r="BS165" s="69"/>
      <c r="BT165" s="110"/>
      <c r="BU165" s="61"/>
      <c r="BV165" s="61"/>
      <c r="BW165" s="61"/>
      <c r="BX165" s="61"/>
      <c r="BY165" s="61"/>
      <c r="BZ165" s="61"/>
      <c r="CA165" s="61"/>
      <c r="CB165" s="61"/>
      <c r="CC165" s="61"/>
      <c r="CD165" s="61"/>
      <c r="CE165" s="61"/>
      <c r="CF165" s="61"/>
      <c r="CG165" s="61"/>
      <c r="CH165" s="63">
        <f>YEAR(BANCO10[[#This Row],[DATA INÍCIO]])</f>
        <v>2024</v>
      </c>
      <c r="CI165" s="63">
        <f>MONTH(BANCO10[[#This Row],[DATA INÍCIO]])</f>
        <v>10</v>
      </c>
      <c r="CJ165" s="71" t="str">
        <f t="shared" si="2"/>
        <v>COMPANHIA METALURGICA ESTAMPEX61.192.548/0001-75</v>
      </c>
      <c r="CK165" s="63"/>
      <c r="CL165" s="63"/>
      <c r="CM165" s="42" t="str">
        <f>IF(BANCO10[[#This Row],[SOLUÇÃO]]=CM$1,BANCO10[[#This Row],[STATUS DA ETAPA]],"")</f>
        <v>CONCLUÍDO</v>
      </c>
      <c r="CN165" s="42" t="str">
        <f>IF(BANCO10[[#This Row],[SOLUÇÃO]]=CN$1,BANCO10[[#This Row],[STATUS DA ETAPA]],"")</f>
        <v/>
      </c>
      <c r="CO165" s="42" t="str">
        <f>IF(BANCO10[[#This Row],[SOLUÇÃO]]=CO$1,BANCO10[[#This Row],[STATUS DA ETAPA]],"")</f>
        <v/>
      </c>
      <c r="CP165" s="42" t="str">
        <f>IF(BANCO10[[#This Row],[SOLUÇÃO]]=CP$1,BANCO10[[#This Row],[STATUS DA ETAPA]],"")</f>
        <v/>
      </c>
      <c r="CQ165" s="42" t="str">
        <f>IF(BANCO10[[#This Row],[SOLUÇÃO]]=CQ$1,BANCO10[[#This Row],[STATUS DA ETAPA]],"")</f>
        <v/>
      </c>
      <c r="CR165" s="42" t="str">
        <f>IF(BANCO10[[#This Row],[SOLUÇÃO]]=CR$1,BANCO10[[#This Row],[STATUS DA ETAPA]],"")</f>
        <v/>
      </c>
      <c r="CS165" s="42" t="str">
        <f>IF(BANCO10[[#This Row],[SOLUÇÃO]]=CS$1,BANCO10[[#This Row],[STATUS DA ETAPA]],"")</f>
        <v/>
      </c>
      <c r="CT165" s="42" t="str">
        <f>IF(BANCO10[[#This Row],[SOLUÇÃO]]=CT$1,BANCO10[[#This Row],[STATUS DA ETAPA]],"")</f>
        <v/>
      </c>
      <c r="CU165" s="42" t="str">
        <f>IF(BANCO10[[#This Row],[SOLUÇÃO]]=CU$1,BANCO10[[#This Row],[STATUS DA ETAPA]],"")</f>
        <v/>
      </c>
      <c r="CV165" s="42" t="str">
        <f>IF(BANCO10[[#This Row],[SOLUÇÃO]]=CV$1,BANCO10[[#This Row],[STATUS DA ETAPA]],"")</f>
        <v/>
      </c>
      <c r="CW165" s="42" t="str">
        <f>IF(BANCO10[[#This Row],[SOLUÇÃO]]=CW$1,BANCO10[[#This Row],[STATUS DA ETAPA]],"")</f>
        <v/>
      </c>
      <c r="CX165" s="42" t="str">
        <f>IF(BANCO10[[#This Row],[SOLUÇÃO]]=CX$1,BANCO10[[#This Row],[STATUS DA ETAPA]],"")</f>
        <v/>
      </c>
      <c r="CY165" s="42" t="str">
        <f>IF(BANCO10[[#This Row],[SOLUÇÃO]]=CY$1,BANCO10[[#This Row],[STATUS DA ETAPA]],"")</f>
        <v/>
      </c>
      <c r="CZ165" s="42" t="str">
        <f>IF(BANCO10[[#This Row],[SOLUÇÃO]]=CZ$1,BANCO10[[#This Row],[STATUS DA ETAPA]],"")</f>
        <v/>
      </c>
      <c r="DA165" s="42" t="str">
        <f>IF(BANCO10[[#This Row],[SOLUÇÃO]]=DA$1,BANCO10[[#This Row],[STATUS DA ETAPA]],"")</f>
        <v/>
      </c>
      <c r="DB165" s="42" t="str">
        <f>IF(BANCO10[[#This Row],[SOLUÇÃO]]=DB$1,BANCO10[[#This Row],[STATUS DA ETAPA]],"")</f>
        <v/>
      </c>
      <c r="DC165" s="42" t="str">
        <f>IF(BANCO10[[#This Row],[SOLUÇÃO]]=DC$1,BANCO10[[#This Row],[STATUS DA ETAPA]],"")</f>
        <v/>
      </c>
      <c r="DD165" s="42" t="str">
        <f>IF(BANCO10[[#This Row],[SOLUÇÃO]]=DD$1,BANCO10[[#This Row],[STATUS DA ETAPA]],"")</f>
        <v/>
      </c>
      <c r="DE165" s="42" t="str">
        <f>IF(BANCO10[[#This Row],[SOLUÇÃO]]=DE$1,BANCO10[[#This Row],[STATUS DA ETAPA]],"")</f>
        <v/>
      </c>
      <c r="DF165" s="42" t="str">
        <f>IF(BANCO10[[#This Row],[SOLUÇÃO]]=DF$1,BANCO10[[#This Row],[STATUS DA ETAPA]],"")</f>
        <v/>
      </c>
      <c r="DG165" s="42" t="str">
        <f>IF(BANCO10[[#This Row],[SOLUÇÃO]]=DG$1,BANCO10[[#This Row],[STATUS DA ETAPA]],"")</f>
        <v/>
      </c>
      <c r="DH165" s="42" t="str">
        <f>IF(BANCO10[[#This Row],[SOLUÇÃO]]=DH$1,BANCO10[[#This Row],[STATUS DA ETAPA]],"")</f>
        <v/>
      </c>
      <c r="DI165" s="42" t="str">
        <f>IF(BANCO10[[#This Row],[SOLUÇÃO]]=DI$1,BANCO10[[#This Row],[STATUS DA ETAPA]],"")</f>
        <v/>
      </c>
      <c r="DJ165" s="42" t="str">
        <f>IF(BANCO10[[#This Row],[SOLUÇÃO]]=DJ$1,BANCO10[[#This Row],[STATUS DA ETAPA]],"")</f>
        <v/>
      </c>
      <c r="DK165" s="42" t="str">
        <f>IF(BANCO10[[#This Row],[SOLUÇÃO]]=DK$1,BANCO10[[#This Row],[STATUS DA ETAPA]],"")</f>
        <v/>
      </c>
      <c r="DL165" s="42" t="str">
        <f>IF(BANCO10[[#This Row],[SOLUÇÃO]]=DL$1,BANCO10[[#This Row],[STATUS DA ETAPA]],"")</f>
        <v/>
      </c>
      <c r="DM165" s="42" t="str">
        <f>IF(BANCO10[[#This Row],[SOLUÇÃO]]=DM$1,BANCO10[[#This Row],[STATUS DA ETAPA]],"")</f>
        <v/>
      </c>
      <c r="DN165" s="63" t="e">
        <f>VLOOKUP(CL167,'[1]SAP TEC'!AC:AD,2,0)</f>
        <v>#N/A</v>
      </c>
    </row>
    <row r="166" spans="1:118" s="65" customFormat="1" ht="12" x14ac:dyDescent="0.25">
      <c r="A166" s="38" t="s">
        <v>118</v>
      </c>
      <c r="B166" s="39" t="s">
        <v>131</v>
      </c>
      <c r="C166" s="40" t="str">
        <f>IFERROR(VLOOKUP(BANCO10[[#This Row],[EMPRESA]],[1]!DADOS[#Data],2,FALSE),"")</f>
        <v>61.192.548/0001-75</v>
      </c>
      <c r="D166" s="40" t="s">
        <v>588</v>
      </c>
      <c r="E166" s="42" t="str">
        <f>IFERROR(VLOOKUP(BANCO10[[#This Row],[EMPRESA]],[1]!DADOS[#Data],5,FALSE),"")</f>
        <v>DEMAIS</v>
      </c>
      <c r="F166" s="40" t="str">
        <f>IFERROR(IF(VLOOKUP(BANCO10[[#This Row],[EMPRESA]],[1]!DADOS[#Data],6,0)="","",(VLOOKUP(BANCO10[[#This Row],[EMPRESA]],[1]!DADOS[#Data],6,0))),"")</f>
        <v>N/A</v>
      </c>
      <c r="G166" s="40" t="str">
        <f>IFERROR(IF(VLOOKUP(BANCO10[[#This Row],[EMPRESA]],[1]!DADOS[#Data],4)="","",(VLOOKUP($D166,[1]!DADOS[#Data],4,0))),"")</f>
        <v>ESTAMPEX</v>
      </c>
      <c r="H166" s="43" t="s">
        <v>154</v>
      </c>
      <c r="I166" s="43" t="s">
        <v>145</v>
      </c>
      <c r="J166" s="43" t="s">
        <v>123</v>
      </c>
      <c r="K166" s="44" t="s">
        <v>591</v>
      </c>
      <c r="L166" s="44" t="s">
        <v>592</v>
      </c>
      <c r="M166" s="44" t="s">
        <v>137</v>
      </c>
      <c r="N166" s="44" t="s">
        <v>590</v>
      </c>
      <c r="O166" s="42" t="s">
        <v>336</v>
      </c>
      <c r="P166" s="42">
        <v>64</v>
      </c>
      <c r="Q166" s="42" t="s">
        <v>337</v>
      </c>
      <c r="R166" s="45" t="s">
        <v>123</v>
      </c>
      <c r="S166" s="45"/>
      <c r="T166" s="45" t="s">
        <v>123</v>
      </c>
      <c r="U166" s="45"/>
      <c r="V166" s="45" t="s">
        <v>123</v>
      </c>
      <c r="W166" s="45"/>
      <c r="X166" s="45" t="s">
        <v>123</v>
      </c>
      <c r="Y166" s="45"/>
      <c r="Z166" s="46" t="s">
        <v>123</v>
      </c>
      <c r="AA166" s="47"/>
      <c r="AB166" s="46" t="s">
        <v>123</v>
      </c>
      <c r="AC166" s="48"/>
      <c r="AD166" s="46" t="s">
        <v>123</v>
      </c>
      <c r="AE166" s="48"/>
      <c r="AF166" s="45" t="s">
        <v>123</v>
      </c>
      <c r="AG166" s="45"/>
      <c r="AH166" s="45" t="s">
        <v>27</v>
      </c>
      <c r="AI166" s="45">
        <v>45610</v>
      </c>
      <c r="AJ166" s="45" t="s">
        <v>27</v>
      </c>
      <c r="AK166" s="45">
        <v>45610</v>
      </c>
      <c r="AL166" s="45" t="s">
        <v>123</v>
      </c>
      <c r="AM166" s="45"/>
      <c r="AN166" s="45" t="s">
        <v>123</v>
      </c>
      <c r="AO166" s="45"/>
      <c r="AP166" s="45" t="s">
        <v>123</v>
      </c>
      <c r="AQ166" s="45"/>
      <c r="AR166" s="45" t="s">
        <v>123</v>
      </c>
      <c r="AS166" s="45"/>
      <c r="AT166" s="49">
        <v>45673</v>
      </c>
      <c r="AU166" s="50">
        <v>45777</v>
      </c>
      <c r="AV166" s="66" t="s">
        <v>27</v>
      </c>
      <c r="AW166" s="66" t="s">
        <v>27</v>
      </c>
      <c r="AX166" s="51" t="s">
        <v>49</v>
      </c>
      <c r="AY166" s="52" t="s">
        <v>126</v>
      </c>
      <c r="AZ166" s="53">
        <v>0</v>
      </c>
      <c r="BA166" s="52" t="s">
        <v>153</v>
      </c>
      <c r="BB166" s="81">
        <v>562867</v>
      </c>
      <c r="BC166" s="52" t="s">
        <v>123</v>
      </c>
      <c r="BD166" s="52" t="s">
        <v>123</v>
      </c>
      <c r="BE166" s="55" t="s">
        <v>123</v>
      </c>
      <c r="BF166" s="55" t="s">
        <v>123</v>
      </c>
      <c r="BG166" s="55" t="s">
        <v>123</v>
      </c>
      <c r="BH166" s="55" t="s">
        <v>123</v>
      </c>
      <c r="BI166" s="48" t="s">
        <v>27</v>
      </c>
      <c r="BJ166" s="48">
        <v>45814</v>
      </c>
      <c r="BK166" s="58" t="s">
        <v>123</v>
      </c>
      <c r="BL166" s="59"/>
      <c r="BM166" s="58" t="s">
        <v>123</v>
      </c>
      <c r="BN166" s="59"/>
      <c r="BO166" s="74" t="s">
        <v>27</v>
      </c>
      <c r="BP166" s="77">
        <v>45814</v>
      </c>
      <c r="BQ166" s="78" t="s">
        <v>126</v>
      </c>
      <c r="BR166" s="131"/>
      <c r="BS166" s="60" t="s">
        <v>338</v>
      </c>
      <c r="BT166" s="38" t="s">
        <v>131</v>
      </c>
      <c r="BU166" s="61"/>
      <c r="BV166" s="61"/>
      <c r="BW166" s="61"/>
      <c r="BX166" s="61"/>
      <c r="BY166" s="61"/>
      <c r="BZ166" s="61"/>
      <c r="CA166" s="61"/>
      <c r="CB166" s="61"/>
      <c r="CC166" s="61"/>
      <c r="CD166" s="61"/>
      <c r="CE166" s="61"/>
      <c r="CF166" s="61"/>
      <c r="CG166" s="61"/>
      <c r="CH166" s="63">
        <f>YEAR(BANCO10[[#This Row],[DATA INÍCIO]])</f>
        <v>2025</v>
      </c>
      <c r="CI166" s="63">
        <f>MONTH(BANCO10[[#This Row],[DATA INÍCIO]])</f>
        <v>1</v>
      </c>
      <c r="CJ166" s="71" t="str">
        <f t="shared" si="2"/>
        <v>COMPANHIA METALURGICA ESTAMPEX61.192.548/0001-75</v>
      </c>
      <c r="CK166" s="63"/>
      <c r="CL166" s="63"/>
      <c r="CM166" s="42" t="str">
        <f>IF(BANCO10[[#This Row],[SOLUÇÃO]]=CM$1,BANCO10[[#This Row],[STATUS DA ETAPA]],"")</f>
        <v/>
      </c>
      <c r="CN166" s="42" t="str">
        <f>IF(BANCO10[[#This Row],[SOLUÇÃO]]=CN$1,BANCO10[[#This Row],[STATUS DA ETAPA]],"")</f>
        <v/>
      </c>
      <c r="CO166" s="42" t="str">
        <f>IF(BANCO10[[#This Row],[SOLUÇÃO]]=CO$1,BANCO10[[#This Row],[STATUS DA ETAPA]],"")</f>
        <v/>
      </c>
      <c r="CP166" s="42" t="str">
        <f>IF(BANCO10[[#This Row],[SOLUÇÃO]]=CP$1,BANCO10[[#This Row],[STATUS DA ETAPA]],"")</f>
        <v/>
      </c>
      <c r="CQ166" s="42" t="str">
        <f>IF(BANCO10[[#This Row],[SOLUÇÃO]]=CQ$1,BANCO10[[#This Row],[STATUS DA ETAPA]],"")</f>
        <v/>
      </c>
      <c r="CR166" s="42" t="str">
        <f>IF(BANCO10[[#This Row],[SOLUÇÃO]]=CR$1,BANCO10[[#This Row],[STATUS DA ETAPA]],"")</f>
        <v/>
      </c>
      <c r="CS166" s="42" t="str">
        <f>IF(BANCO10[[#This Row],[SOLUÇÃO]]=CS$1,BANCO10[[#This Row],[STATUS DA ETAPA]],"")</f>
        <v/>
      </c>
      <c r="CT166" s="42" t="str">
        <f>IF(BANCO10[[#This Row],[SOLUÇÃO]]=CT$1,BANCO10[[#This Row],[STATUS DA ETAPA]],"")</f>
        <v/>
      </c>
      <c r="CU166" s="42" t="str">
        <f>IF(BANCO10[[#This Row],[SOLUÇÃO]]=CU$1,BANCO10[[#This Row],[STATUS DA ETAPA]],"")</f>
        <v/>
      </c>
      <c r="CV166" s="42" t="str">
        <f>IF(BANCO10[[#This Row],[SOLUÇÃO]]=CV$1,BANCO10[[#This Row],[STATUS DA ETAPA]],"")</f>
        <v/>
      </c>
      <c r="CW166" s="42" t="str">
        <f>IF(BANCO10[[#This Row],[SOLUÇÃO]]=CW$1,BANCO10[[#This Row],[STATUS DA ETAPA]],"")</f>
        <v/>
      </c>
      <c r="CX166" s="42" t="str">
        <f>IF(BANCO10[[#This Row],[SOLUÇÃO]]=CX$1,BANCO10[[#This Row],[STATUS DA ETAPA]],"")</f>
        <v/>
      </c>
      <c r="CY166" s="42" t="str">
        <f>IF(BANCO10[[#This Row],[SOLUÇÃO]]=CY$1,BANCO10[[#This Row],[STATUS DA ETAPA]],"")</f>
        <v/>
      </c>
      <c r="CZ166" s="42" t="str">
        <f>IF(BANCO10[[#This Row],[SOLUÇÃO]]=CZ$1,BANCO10[[#This Row],[STATUS DA ETAPA]],"")</f>
        <v/>
      </c>
      <c r="DA166" s="42" t="str">
        <f>IF(BANCO10[[#This Row],[SOLUÇÃO]]=DA$1,BANCO10[[#This Row],[STATUS DA ETAPA]],"")</f>
        <v/>
      </c>
      <c r="DB166" s="42" t="str">
        <f>IF(BANCO10[[#This Row],[SOLUÇÃO]]=DB$1,BANCO10[[#This Row],[STATUS DA ETAPA]],"")</f>
        <v/>
      </c>
      <c r="DC166" s="42" t="str">
        <f>IF(BANCO10[[#This Row],[SOLUÇÃO]]=DC$1,BANCO10[[#This Row],[STATUS DA ETAPA]],"")</f>
        <v/>
      </c>
      <c r="DD166" s="42" t="str">
        <f>IF(BANCO10[[#This Row],[SOLUÇÃO]]=DD$1,BANCO10[[#This Row],[STATUS DA ETAPA]],"")</f>
        <v/>
      </c>
      <c r="DE166" s="42" t="str">
        <f>IF(BANCO10[[#This Row],[SOLUÇÃO]]=DE$1,BANCO10[[#This Row],[STATUS DA ETAPA]],"")</f>
        <v/>
      </c>
      <c r="DF166" s="42" t="str">
        <f>IF(BANCO10[[#This Row],[SOLUÇÃO]]=DF$1,BANCO10[[#This Row],[STATUS DA ETAPA]],"")</f>
        <v/>
      </c>
      <c r="DG166" s="42" t="str">
        <f>IF(BANCO10[[#This Row],[SOLUÇÃO]]=DG$1,BANCO10[[#This Row],[STATUS DA ETAPA]],"")</f>
        <v/>
      </c>
      <c r="DH166" s="42" t="str">
        <f>IF(BANCO10[[#This Row],[SOLUÇÃO]]=DH$1,BANCO10[[#This Row],[STATUS DA ETAPA]],"")</f>
        <v/>
      </c>
      <c r="DI166" s="42" t="str">
        <f>IF(BANCO10[[#This Row],[SOLUÇÃO]]=DI$1,BANCO10[[#This Row],[STATUS DA ETAPA]],"")</f>
        <v/>
      </c>
      <c r="DJ166" s="42" t="str">
        <f>IF(BANCO10[[#This Row],[SOLUÇÃO]]=DJ$1,BANCO10[[#This Row],[STATUS DA ETAPA]],"")</f>
        <v/>
      </c>
      <c r="DK166" s="42" t="str">
        <f>IF(BANCO10[[#This Row],[SOLUÇÃO]]=DK$1,BANCO10[[#This Row],[STATUS DA ETAPA]],"")</f>
        <v/>
      </c>
      <c r="DL166" s="42" t="str">
        <f>IF(BANCO10[[#This Row],[SOLUÇÃO]]=DL$1,BANCO10[[#This Row],[STATUS DA ETAPA]],"")</f>
        <v/>
      </c>
      <c r="DM166" s="42" t="str">
        <f>IF(BANCO10[[#This Row],[SOLUÇÃO]]=DM$1,BANCO10[[#This Row],[STATUS DA ETAPA]],"")</f>
        <v/>
      </c>
      <c r="DN166" s="63" t="e">
        <f>VLOOKUP(CL168,'[1]SAP TEC'!AC:AD,2,0)</f>
        <v>#N/A</v>
      </c>
    </row>
    <row r="167" spans="1:118" s="65" customFormat="1" ht="10.5" x14ac:dyDescent="0.25">
      <c r="A167" s="38" t="s">
        <v>118</v>
      </c>
      <c r="B167" s="39" t="s">
        <v>131</v>
      </c>
      <c r="C167" s="40" t="str">
        <f>IFERROR(VLOOKUP(BANCO10[[#This Row],[EMPRESA]],[1]!DADOS[#Data],2,FALSE),"")</f>
        <v>00.005.598/0001-01</v>
      </c>
      <c r="D167" s="40" t="s">
        <v>593</v>
      </c>
      <c r="E167" s="42" t="str">
        <f>IFERROR(VLOOKUP(BANCO10[[#This Row],[EMPRESA]],[1]!DADOS[#Data],5,FALSE),"")</f>
        <v>EPP</v>
      </c>
      <c r="F167" s="40" t="str">
        <f>IFERROR(IF(VLOOKUP(BANCO10[[#This Row],[EMPRESA]],[1]!DADOS[#Data],6,0)="","",(VLOOKUP(BANCO10[[#This Row],[EMPRESA]],[1]!DADOS[#Data],6,0))),"")</f>
        <v>CAPITAL LESTE 1</v>
      </c>
      <c r="G167" s="40" t="str">
        <f>IFERROR(IF(VLOOKUP(BANCO10[[#This Row],[EMPRESA]],[1]!DADOS[#Data],4)="","",(VLOOKUP($D167,[1]!DADOS[#Data],4,0))),"")</f>
        <v>CONEMAX</v>
      </c>
      <c r="H167" s="43" t="s">
        <v>7</v>
      </c>
      <c r="I167" s="43" t="s">
        <v>134</v>
      </c>
      <c r="J167" s="43" t="s">
        <v>123</v>
      </c>
      <c r="K167" s="44" t="s">
        <v>594</v>
      </c>
      <c r="L167" s="44" t="s">
        <v>136</v>
      </c>
      <c r="M167" s="44" t="s">
        <v>137</v>
      </c>
      <c r="N167" s="44" t="s">
        <v>123</v>
      </c>
      <c r="O167" s="42" t="s">
        <v>96</v>
      </c>
      <c r="P167" s="42">
        <v>106</v>
      </c>
      <c r="Q167" s="39"/>
      <c r="R167" s="45" t="s">
        <v>27</v>
      </c>
      <c r="S167" s="45">
        <v>45713</v>
      </c>
      <c r="T167" s="45" t="s">
        <v>27</v>
      </c>
      <c r="U167" s="45">
        <v>45713</v>
      </c>
      <c r="V167" s="45" t="s">
        <v>27</v>
      </c>
      <c r="W167" s="45">
        <v>45713</v>
      </c>
      <c r="X167" s="45" t="s">
        <v>27</v>
      </c>
      <c r="Y167" s="45">
        <v>45713</v>
      </c>
      <c r="Z167" s="46" t="s">
        <v>27</v>
      </c>
      <c r="AA167" s="47">
        <v>45715</v>
      </c>
      <c r="AB167" s="46" t="s">
        <v>27</v>
      </c>
      <c r="AC167" s="48">
        <v>45712</v>
      </c>
      <c r="AD167" s="46" t="s">
        <v>27</v>
      </c>
      <c r="AE167" s="48">
        <v>45713</v>
      </c>
      <c r="AF167" s="45" t="s">
        <v>123</v>
      </c>
      <c r="AG167" s="45"/>
      <c r="AH167" s="45" t="s">
        <v>123</v>
      </c>
      <c r="AI167" s="45"/>
      <c r="AJ167" s="45" t="s">
        <v>27</v>
      </c>
      <c r="AK167" s="45">
        <v>45708</v>
      </c>
      <c r="AL167" s="45" t="s">
        <v>123</v>
      </c>
      <c r="AM167" s="45"/>
      <c r="AN167" s="45" t="s">
        <v>123</v>
      </c>
      <c r="AO167" s="45"/>
      <c r="AP167" s="45" t="s">
        <v>123</v>
      </c>
      <c r="AQ167" s="45"/>
      <c r="AR167" s="45" t="s">
        <v>123</v>
      </c>
      <c r="AS167" s="45"/>
      <c r="AT167" s="49">
        <v>46022</v>
      </c>
      <c r="AU167" s="50">
        <v>46022</v>
      </c>
      <c r="AV167" s="66" t="s">
        <v>126</v>
      </c>
      <c r="AW167" s="66" t="s">
        <v>126</v>
      </c>
      <c r="AX167" s="51" t="s">
        <v>49</v>
      </c>
      <c r="AY167" s="52" t="s">
        <v>126</v>
      </c>
      <c r="AZ167" s="53">
        <v>20140</v>
      </c>
      <c r="BA167" s="52" t="s">
        <v>138</v>
      </c>
      <c r="BB167" s="42">
        <v>675785</v>
      </c>
      <c r="BC167" s="52" t="s">
        <v>123</v>
      </c>
      <c r="BD167" s="52" t="s">
        <v>123</v>
      </c>
      <c r="BE167" s="55" t="s">
        <v>126</v>
      </c>
      <c r="BF167" s="55" t="s">
        <v>126</v>
      </c>
      <c r="BG167" s="55" t="s">
        <v>126</v>
      </c>
      <c r="BH167" s="55" t="s">
        <v>126</v>
      </c>
      <c r="BI167" s="68" t="s">
        <v>126</v>
      </c>
      <c r="BJ167" s="48"/>
      <c r="BK167" s="58" t="s">
        <v>126</v>
      </c>
      <c r="BL167" s="59"/>
      <c r="BM167" s="58" t="s">
        <v>126</v>
      </c>
      <c r="BN167" s="59"/>
      <c r="BO167" s="58" t="s">
        <v>126</v>
      </c>
      <c r="BP167" s="59"/>
      <c r="BQ167" s="58" t="s">
        <v>126</v>
      </c>
      <c r="BR167" s="59"/>
      <c r="BS167" s="69" t="s">
        <v>185</v>
      </c>
      <c r="BT167" s="63" t="s">
        <v>595</v>
      </c>
      <c r="BU167" s="61"/>
      <c r="BV167" s="61"/>
      <c r="BW167" s="61"/>
      <c r="BX167" s="61"/>
      <c r="BY167" s="61"/>
      <c r="BZ167" s="61"/>
      <c r="CA167" s="61"/>
      <c r="CB167" s="61"/>
      <c r="CC167" s="61"/>
      <c r="CD167" s="61"/>
      <c r="CE167" s="61"/>
      <c r="CF167" s="61"/>
      <c r="CG167" s="61"/>
      <c r="CH167" s="63">
        <f>YEAR(BANCO10[[#This Row],[DATA INÍCIO]])</f>
        <v>2025</v>
      </c>
      <c r="CI167" s="63">
        <f>MONTH(BANCO10[[#This Row],[DATA INÍCIO]])</f>
        <v>12</v>
      </c>
      <c r="CJ167" s="71" t="str">
        <f t="shared" si="2"/>
        <v>CONEMAX DO BRASIL INDUSTRIA E COMERCIO DE CONEXOES LTDA00.005.598/0001-01</v>
      </c>
      <c r="CK167" s="63"/>
      <c r="CL167" s="63"/>
      <c r="CM167" s="42" t="str">
        <f>IF(BANCO10[[#This Row],[SOLUÇÃO]]=CM$1,BANCO10[[#This Row],[STATUS DA ETAPA]],"")</f>
        <v/>
      </c>
      <c r="CN167" s="42" t="str">
        <f>IF(BANCO10[[#This Row],[SOLUÇÃO]]=CN$1,BANCO10[[#This Row],[STATUS DA ETAPA]],"")</f>
        <v/>
      </c>
      <c r="CO167" s="42" t="str">
        <f>IF(BANCO10[[#This Row],[SOLUÇÃO]]=CO$1,BANCO10[[#This Row],[STATUS DA ETAPA]],"")</f>
        <v/>
      </c>
      <c r="CP167" s="42" t="str">
        <f>IF(BANCO10[[#This Row],[SOLUÇÃO]]=CP$1,BANCO10[[#This Row],[STATUS DA ETAPA]],"")</f>
        <v/>
      </c>
      <c r="CQ167" s="42" t="str">
        <f>IF(BANCO10[[#This Row],[SOLUÇÃO]]=CQ$1,BANCO10[[#This Row],[STATUS DA ETAPA]],"")</f>
        <v/>
      </c>
      <c r="CR167" s="42" t="str">
        <f>IF(BANCO10[[#This Row],[SOLUÇÃO]]=CR$1,BANCO10[[#This Row],[STATUS DA ETAPA]],"")</f>
        <v/>
      </c>
      <c r="CS167" s="42" t="str">
        <f>IF(BANCO10[[#This Row],[SOLUÇÃO]]=CS$1,BANCO10[[#This Row],[STATUS DA ETAPA]],"")</f>
        <v>AGUARDANDO SALDO</v>
      </c>
      <c r="CT167" s="42" t="str">
        <f>IF(BANCO10[[#This Row],[SOLUÇÃO]]=CT$1,BANCO10[[#This Row],[STATUS DA ETAPA]],"")</f>
        <v/>
      </c>
      <c r="CU167" s="42" t="str">
        <f>IF(BANCO10[[#This Row],[SOLUÇÃO]]=CU$1,BANCO10[[#This Row],[STATUS DA ETAPA]],"")</f>
        <v/>
      </c>
      <c r="CV167" s="42" t="str">
        <f>IF(BANCO10[[#This Row],[SOLUÇÃO]]=CV$1,BANCO10[[#This Row],[STATUS DA ETAPA]],"")</f>
        <v/>
      </c>
      <c r="CW167" s="42" t="str">
        <f>IF(BANCO10[[#This Row],[SOLUÇÃO]]=CW$1,BANCO10[[#This Row],[STATUS DA ETAPA]],"")</f>
        <v/>
      </c>
      <c r="CX167" s="42" t="str">
        <f>IF(BANCO10[[#This Row],[SOLUÇÃO]]=CX$1,BANCO10[[#This Row],[STATUS DA ETAPA]],"")</f>
        <v/>
      </c>
      <c r="CY167" s="42" t="str">
        <f>IF(BANCO10[[#This Row],[SOLUÇÃO]]=CY$1,BANCO10[[#This Row],[STATUS DA ETAPA]],"")</f>
        <v/>
      </c>
      <c r="CZ167" s="42" t="str">
        <f>IF(BANCO10[[#This Row],[SOLUÇÃO]]=CZ$1,BANCO10[[#This Row],[STATUS DA ETAPA]],"")</f>
        <v/>
      </c>
      <c r="DA167" s="42" t="str">
        <f>IF(BANCO10[[#This Row],[SOLUÇÃO]]=DA$1,BANCO10[[#This Row],[STATUS DA ETAPA]],"")</f>
        <v/>
      </c>
      <c r="DB167" s="42" t="str">
        <f>IF(BANCO10[[#This Row],[SOLUÇÃO]]=DB$1,BANCO10[[#This Row],[STATUS DA ETAPA]],"")</f>
        <v/>
      </c>
      <c r="DC167" s="42" t="str">
        <f>IF(BANCO10[[#This Row],[SOLUÇÃO]]=DC$1,BANCO10[[#This Row],[STATUS DA ETAPA]],"")</f>
        <v/>
      </c>
      <c r="DD167" s="42" t="str">
        <f>IF(BANCO10[[#This Row],[SOLUÇÃO]]=DD$1,BANCO10[[#This Row],[STATUS DA ETAPA]],"")</f>
        <v/>
      </c>
      <c r="DE167" s="42" t="str">
        <f>IF(BANCO10[[#This Row],[SOLUÇÃO]]=DE$1,BANCO10[[#This Row],[STATUS DA ETAPA]],"")</f>
        <v/>
      </c>
      <c r="DF167" s="42" t="str">
        <f>IF(BANCO10[[#This Row],[SOLUÇÃO]]=DF$1,BANCO10[[#This Row],[STATUS DA ETAPA]],"")</f>
        <v/>
      </c>
      <c r="DG167" s="42" t="str">
        <f>IF(BANCO10[[#This Row],[SOLUÇÃO]]=DG$1,BANCO10[[#This Row],[STATUS DA ETAPA]],"")</f>
        <v/>
      </c>
      <c r="DH167" s="42" t="str">
        <f>IF(BANCO10[[#This Row],[SOLUÇÃO]]=DH$1,BANCO10[[#This Row],[STATUS DA ETAPA]],"")</f>
        <v/>
      </c>
      <c r="DI167" s="42" t="str">
        <f>IF(BANCO10[[#This Row],[SOLUÇÃO]]=DI$1,BANCO10[[#This Row],[STATUS DA ETAPA]],"")</f>
        <v/>
      </c>
      <c r="DJ167" s="42" t="str">
        <f>IF(BANCO10[[#This Row],[SOLUÇÃO]]=DJ$1,BANCO10[[#This Row],[STATUS DA ETAPA]],"")</f>
        <v/>
      </c>
      <c r="DK167" s="42" t="str">
        <f>IF(BANCO10[[#This Row],[SOLUÇÃO]]=DK$1,BANCO10[[#This Row],[STATUS DA ETAPA]],"")</f>
        <v/>
      </c>
      <c r="DL167" s="42" t="str">
        <f>IF(BANCO10[[#This Row],[SOLUÇÃO]]=DL$1,BANCO10[[#This Row],[STATUS DA ETAPA]],"")</f>
        <v/>
      </c>
      <c r="DM167" s="42" t="str">
        <f>IF(BANCO10[[#This Row],[SOLUÇÃO]]=DM$1,BANCO10[[#This Row],[STATUS DA ETAPA]],"")</f>
        <v/>
      </c>
      <c r="DN167" s="63" t="e">
        <f>VLOOKUP(CL169,'[1]SAP TEC'!AC:AD,2,0)</f>
        <v>#N/A</v>
      </c>
    </row>
    <row r="168" spans="1:118" s="65" customFormat="1" ht="12" x14ac:dyDescent="0.25">
      <c r="A168" s="38" t="s">
        <v>118</v>
      </c>
      <c r="B168" s="39" t="s">
        <v>119</v>
      </c>
      <c r="C168" s="40" t="str">
        <f>IFERROR(VLOOKUP(BANCO10[[#This Row],[EMPRESA]],[1]!DADOS[#Data],2,FALSE),"")</f>
        <v>00.199.342/0001-82</v>
      </c>
      <c r="D168" s="42" t="s">
        <v>596</v>
      </c>
      <c r="E168" s="42" t="str">
        <f>IFERROR(VLOOKUP(BANCO10[[#This Row],[EMPRESA]],[1]!DADOS[#Data],5,FALSE),"")</f>
        <v>ME</v>
      </c>
      <c r="F168" s="40" t="str">
        <f>IFERROR(IF(VLOOKUP(BANCO10[[#This Row],[EMPRESA]],[1]!DADOS[#Data],6,0)="","",(VLOOKUP(BANCO10[[#This Row],[EMPRESA]],[1]!DADOS[#Data],6,0))),"")</f>
        <v>CAPITAL LESTE 1</v>
      </c>
      <c r="G168" s="40"/>
      <c r="H168" s="43" t="s">
        <v>121</v>
      </c>
      <c r="I168" s="43" t="s">
        <v>145</v>
      </c>
      <c r="J168" s="43" t="s">
        <v>146</v>
      </c>
      <c r="K168" s="44" t="s">
        <v>136</v>
      </c>
      <c r="L168" s="44" t="s">
        <v>123</v>
      </c>
      <c r="M168" s="44">
        <v>107</v>
      </c>
      <c r="N168" s="44">
        <v>103</v>
      </c>
      <c r="O168" s="42" t="s">
        <v>90</v>
      </c>
      <c r="P168" s="42">
        <v>4</v>
      </c>
      <c r="Q168" s="42"/>
      <c r="R168" s="45" t="s">
        <v>123</v>
      </c>
      <c r="S168" s="45"/>
      <c r="T168" s="45" t="s">
        <v>123</v>
      </c>
      <c r="U168" s="45"/>
      <c r="V168" s="45" t="s">
        <v>123</v>
      </c>
      <c r="W168" s="45"/>
      <c r="X168" s="45" t="s">
        <v>123</v>
      </c>
      <c r="Y168" s="45"/>
      <c r="Z168" s="46" t="s">
        <v>123</v>
      </c>
      <c r="AA168" s="47"/>
      <c r="AB168" s="46" t="s">
        <v>123</v>
      </c>
      <c r="AC168" s="48"/>
      <c r="AD168" s="46" t="s">
        <v>123</v>
      </c>
      <c r="AE168" s="48"/>
      <c r="AF168" s="45" t="s">
        <v>123</v>
      </c>
      <c r="AG168" s="45"/>
      <c r="AH168" s="45" t="s">
        <v>123</v>
      </c>
      <c r="AI168" s="45"/>
      <c r="AJ168" s="45" t="s">
        <v>123</v>
      </c>
      <c r="AK168" s="45"/>
      <c r="AL168" s="45" t="s">
        <v>123</v>
      </c>
      <c r="AM168" s="45"/>
      <c r="AN168" s="45" t="s">
        <v>123</v>
      </c>
      <c r="AO168" s="45"/>
      <c r="AP168" s="45" t="s">
        <v>123</v>
      </c>
      <c r="AQ168" s="45"/>
      <c r="AR168" s="45" t="s">
        <v>123</v>
      </c>
      <c r="AS168" s="45"/>
      <c r="AT168" s="49">
        <v>45265</v>
      </c>
      <c r="AU168" s="50">
        <v>45265</v>
      </c>
      <c r="AV168" s="51" t="s">
        <v>123</v>
      </c>
      <c r="AW168" s="51" t="s">
        <v>123</v>
      </c>
      <c r="AX168" s="73" t="s">
        <v>49</v>
      </c>
      <c r="AY168" s="52" t="s">
        <v>123</v>
      </c>
      <c r="AZ168" s="53">
        <v>0</v>
      </c>
      <c r="BA168" s="52" t="s">
        <v>123</v>
      </c>
      <c r="BB168" s="81" t="s">
        <v>123</v>
      </c>
      <c r="BC168" s="52" t="s">
        <v>123</v>
      </c>
      <c r="BD168" s="52" t="s">
        <v>123</v>
      </c>
      <c r="BE168" s="55" t="s">
        <v>123</v>
      </c>
      <c r="BF168" s="55" t="s">
        <v>123</v>
      </c>
      <c r="BG168" s="55" t="s">
        <v>123</v>
      </c>
      <c r="BH168" s="55" t="s">
        <v>123</v>
      </c>
      <c r="BI168" s="56" t="s">
        <v>123</v>
      </c>
      <c r="BJ168" s="48"/>
      <c r="BK168" s="58" t="s">
        <v>123</v>
      </c>
      <c r="BL168" s="59"/>
      <c r="BM168" s="58" t="s">
        <v>123</v>
      </c>
      <c r="BN168" s="59"/>
      <c r="BO168" s="74" t="s">
        <v>123</v>
      </c>
      <c r="BP168" s="75"/>
      <c r="BQ168" s="74" t="s">
        <v>123</v>
      </c>
      <c r="BR168" s="75"/>
      <c r="BS168" s="60" t="s">
        <v>127</v>
      </c>
      <c r="BT168" s="38" t="s">
        <v>128</v>
      </c>
      <c r="BU168" s="61"/>
      <c r="BV168" s="61"/>
      <c r="BW168" s="61"/>
      <c r="BX168" s="61"/>
      <c r="BY168" s="62"/>
      <c r="BZ168" s="61"/>
      <c r="CA168" s="61" t="s">
        <v>129</v>
      </c>
      <c r="CB168" s="61" t="s">
        <v>129</v>
      </c>
      <c r="CC168" s="61" t="s">
        <v>129</v>
      </c>
      <c r="CD168" s="61" t="s">
        <v>129</v>
      </c>
      <c r="CE168" s="61" t="s">
        <v>129</v>
      </c>
      <c r="CF168" s="61" t="s">
        <v>129</v>
      </c>
      <c r="CG168" s="61" t="s">
        <v>129</v>
      </c>
      <c r="CH168" s="63">
        <f>YEAR(BANCO10[[#This Row],[DATA INÍCIO]])</f>
        <v>2023</v>
      </c>
      <c r="CI168" s="63">
        <f>MONTH(BANCO10[[#This Row],[DATA INÍCIO]])</f>
        <v>12</v>
      </c>
      <c r="CJ168" s="64" t="str">
        <f t="shared" si="2"/>
        <v>CONFECCOES E COMERCIO DE ROUPAS ESPORTIVAS LTDA00.199.342/0001-82</v>
      </c>
      <c r="CK168" s="63"/>
      <c r="CL168" s="42" t="s">
        <v>136</v>
      </c>
      <c r="CM168" s="42" t="str">
        <f>IF(BANCO10[[#This Row],[SOLUÇÃO]]=CM$1,BANCO10[[#This Row],[STATUS DA ETAPA]],"")</f>
        <v>CONCLUÍDO</v>
      </c>
      <c r="CN168" s="42" t="str">
        <f>IF(BANCO10[[#This Row],[SOLUÇÃO]]=CN$1,BANCO10[[#This Row],[STATUS DA ETAPA]],"")</f>
        <v/>
      </c>
      <c r="CO168" s="42" t="str">
        <f>IF(BANCO10[[#This Row],[SOLUÇÃO]]=CO$1,BANCO10[[#This Row],[STATUS DA ETAPA]],"")</f>
        <v/>
      </c>
      <c r="CP168" s="42" t="str">
        <f>IF(BANCO10[[#This Row],[SOLUÇÃO]]=CP$1,BANCO10[[#This Row],[STATUS DA ETAPA]],"")</f>
        <v/>
      </c>
      <c r="CQ168" s="42" t="str">
        <f>IF(BANCO10[[#This Row],[SOLUÇÃO]]=CQ$1,BANCO10[[#This Row],[STATUS DA ETAPA]],"")</f>
        <v/>
      </c>
      <c r="CR168" s="42" t="str">
        <f>IF(BANCO10[[#This Row],[SOLUÇÃO]]=CR$1,BANCO10[[#This Row],[STATUS DA ETAPA]],"")</f>
        <v/>
      </c>
      <c r="CS168" s="42" t="str">
        <f>IF(BANCO10[[#This Row],[SOLUÇÃO]]=CS$1,BANCO10[[#This Row],[STATUS DA ETAPA]],"")</f>
        <v/>
      </c>
      <c r="CT168" s="42" t="str">
        <f>IF(BANCO10[[#This Row],[SOLUÇÃO]]=CT$1,BANCO10[[#This Row],[STATUS DA ETAPA]],"")</f>
        <v/>
      </c>
      <c r="CU168" s="42" t="str">
        <f>IF(BANCO10[[#This Row],[SOLUÇÃO]]=CU$1,BANCO10[[#This Row],[STATUS DA ETAPA]],"")</f>
        <v/>
      </c>
      <c r="CV168" s="42" t="str">
        <f>IF(BANCO10[[#This Row],[SOLUÇÃO]]=CV$1,BANCO10[[#This Row],[STATUS DA ETAPA]],"")</f>
        <v/>
      </c>
      <c r="CW168" s="42" t="str">
        <f>IF(BANCO10[[#This Row],[SOLUÇÃO]]=CW$1,BANCO10[[#This Row],[STATUS DA ETAPA]],"")</f>
        <v/>
      </c>
      <c r="CX168" s="42" t="str">
        <f>IF(BANCO10[[#This Row],[SOLUÇÃO]]=CX$1,BANCO10[[#This Row],[STATUS DA ETAPA]],"")</f>
        <v/>
      </c>
      <c r="CY168" s="42" t="str">
        <f>IF(BANCO10[[#This Row],[SOLUÇÃO]]=CY$1,BANCO10[[#This Row],[STATUS DA ETAPA]],"")</f>
        <v/>
      </c>
      <c r="CZ168" s="42" t="str">
        <f>IF(BANCO10[[#This Row],[SOLUÇÃO]]=CZ$1,BANCO10[[#This Row],[STATUS DA ETAPA]],"")</f>
        <v/>
      </c>
      <c r="DA168" s="42" t="str">
        <f>IF(BANCO10[[#This Row],[SOLUÇÃO]]=DA$1,BANCO10[[#This Row],[STATUS DA ETAPA]],"")</f>
        <v/>
      </c>
      <c r="DB168" s="42" t="str">
        <f>IF(BANCO10[[#This Row],[SOLUÇÃO]]=DB$1,BANCO10[[#This Row],[STATUS DA ETAPA]],"")</f>
        <v/>
      </c>
      <c r="DC168" s="42" t="str">
        <f>IF(BANCO10[[#This Row],[SOLUÇÃO]]=DC$1,BANCO10[[#This Row],[STATUS DA ETAPA]],"")</f>
        <v/>
      </c>
      <c r="DD168" s="42" t="str">
        <f>IF(BANCO10[[#This Row],[SOLUÇÃO]]=DD$1,BANCO10[[#This Row],[STATUS DA ETAPA]],"")</f>
        <v/>
      </c>
      <c r="DE168" s="42" t="str">
        <f>IF(BANCO10[[#This Row],[SOLUÇÃO]]=DE$1,BANCO10[[#This Row],[STATUS DA ETAPA]],"")</f>
        <v/>
      </c>
      <c r="DF168" s="42" t="str">
        <f>IF(BANCO10[[#This Row],[SOLUÇÃO]]=DF$1,BANCO10[[#This Row],[STATUS DA ETAPA]],"")</f>
        <v/>
      </c>
      <c r="DG168" s="42" t="str">
        <f>IF(BANCO10[[#This Row],[SOLUÇÃO]]=DG$1,BANCO10[[#This Row],[STATUS DA ETAPA]],"")</f>
        <v/>
      </c>
      <c r="DH168" s="42" t="str">
        <f>IF(BANCO10[[#This Row],[SOLUÇÃO]]=DH$1,BANCO10[[#This Row],[STATUS DA ETAPA]],"")</f>
        <v/>
      </c>
      <c r="DI168" s="42" t="str">
        <f>IF(BANCO10[[#This Row],[SOLUÇÃO]]=DI$1,BANCO10[[#This Row],[STATUS DA ETAPA]],"")</f>
        <v/>
      </c>
      <c r="DJ168" s="42" t="str">
        <f>IF(BANCO10[[#This Row],[SOLUÇÃO]]=DJ$1,BANCO10[[#This Row],[STATUS DA ETAPA]],"")</f>
        <v/>
      </c>
      <c r="DK168" s="42" t="str">
        <f>IF(BANCO10[[#This Row],[SOLUÇÃO]]=DK$1,BANCO10[[#This Row],[STATUS DA ETAPA]],"")</f>
        <v/>
      </c>
      <c r="DL168" s="42" t="str">
        <f>IF(BANCO10[[#This Row],[SOLUÇÃO]]=DL$1,BANCO10[[#This Row],[STATUS DA ETAPA]],"")</f>
        <v/>
      </c>
      <c r="DM168" s="42" t="str">
        <f>IF(BANCO10[[#This Row],[SOLUÇÃO]]=DM$1,BANCO10[[#This Row],[STATUS DA ETAPA]],"")</f>
        <v/>
      </c>
      <c r="DN168" s="63" t="e">
        <f>VLOOKUP(CL170,'[1]SAP TEC'!AC:AD,2,0)</f>
        <v>#N/A</v>
      </c>
    </row>
    <row r="169" spans="1:118" s="65" customFormat="1" ht="12" x14ac:dyDescent="0.25">
      <c r="A169" s="38" t="s">
        <v>118</v>
      </c>
      <c r="B169" s="39" t="s">
        <v>131</v>
      </c>
      <c r="C169" s="40" t="str">
        <f>IFERROR(VLOOKUP(BANCO10[[#This Row],[EMPRESA]],[1]!DADOS[#Data],2,FALSE),"")</f>
        <v>61.216.719/0001-59</v>
      </c>
      <c r="D169" s="42" t="s">
        <v>597</v>
      </c>
      <c r="E169" s="42" t="str">
        <f>IFERROR(VLOOKUP(BANCO10[[#This Row],[EMPRESA]],[1]!DADOS[#Data],5,FALSE),"")</f>
        <v>EPP</v>
      </c>
      <c r="F169" s="40" t="str">
        <f>IFERROR(IF(VLOOKUP(BANCO10[[#This Row],[EMPRESA]],[1]!DADOS[#Data],6,0)="","",(VLOOKUP(BANCO10[[#This Row],[EMPRESA]],[1]!DADOS[#Data],6,0))),"")</f>
        <v>CAPITAL NORTE</v>
      </c>
      <c r="G169" s="40" t="str">
        <f>IFERROR(IF(VLOOKUP(BANCO10[[#This Row],[EMPRESA]],[1]!DADOS[#Data],4)="","",(VLOOKUP($D169,[1]!DADOS[#Data],4,0))),"")</f>
        <v>CONSTROLES</v>
      </c>
      <c r="H169" s="43" t="s">
        <v>7</v>
      </c>
      <c r="I169" s="43" t="s">
        <v>122</v>
      </c>
      <c r="J169" s="43" t="s">
        <v>123</v>
      </c>
      <c r="K169" s="44" t="s">
        <v>123</v>
      </c>
      <c r="L169" s="44" t="s">
        <v>123</v>
      </c>
      <c r="M169" s="44" t="s">
        <v>137</v>
      </c>
      <c r="N169" s="44" t="s">
        <v>123</v>
      </c>
      <c r="O169" s="42" t="s">
        <v>96</v>
      </c>
      <c r="P169" s="42">
        <v>106</v>
      </c>
      <c r="Q169" s="42"/>
      <c r="R169" s="45" t="s">
        <v>27</v>
      </c>
      <c r="S169" s="45">
        <v>45536</v>
      </c>
      <c r="T169" s="45" t="s">
        <v>27</v>
      </c>
      <c r="U169" s="45">
        <v>45568</v>
      </c>
      <c r="V169" s="45" t="s">
        <v>27</v>
      </c>
      <c r="W169" s="45">
        <v>45569</v>
      </c>
      <c r="X169" s="45" t="s">
        <v>27</v>
      </c>
      <c r="Y169" s="45">
        <v>45569</v>
      </c>
      <c r="Z169" s="46" t="s">
        <v>27</v>
      </c>
      <c r="AA169" s="47">
        <v>45536</v>
      </c>
      <c r="AB169" s="46" t="s">
        <v>27</v>
      </c>
      <c r="AC169" s="48">
        <v>45588</v>
      </c>
      <c r="AD169" s="46" t="s">
        <v>27</v>
      </c>
      <c r="AE169" s="48">
        <v>45588</v>
      </c>
      <c r="AF169" s="45" t="s">
        <v>27</v>
      </c>
      <c r="AG169" s="45">
        <v>45531</v>
      </c>
      <c r="AH169" s="45" t="s">
        <v>27</v>
      </c>
      <c r="AI169" s="45">
        <v>45536</v>
      </c>
      <c r="AJ169" s="45" t="s">
        <v>123</v>
      </c>
      <c r="AK169" s="45"/>
      <c r="AL169" s="45" t="s">
        <v>123</v>
      </c>
      <c r="AM169" s="45"/>
      <c r="AN169" s="45" t="s">
        <v>123</v>
      </c>
      <c r="AO169" s="45"/>
      <c r="AP169" s="45" t="s">
        <v>123</v>
      </c>
      <c r="AQ169" s="45"/>
      <c r="AR169" s="45" t="s">
        <v>123</v>
      </c>
      <c r="AS169" s="45"/>
      <c r="AT169" s="49">
        <v>45963</v>
      </c>
      <c r="AU169" s="50">
        <v>45963</v>
      </c>
      <c r="AV169" s="66" t="s">
        <v>123</v>
      </c>
      <c r="AW169" s="66" t="s">
        <v>123</v>
      </c>
      <c r="AX169" s="51" t="s">
        <v>49</v>
      </c>
      <c r="AY169" s="52" t="s">
        <v>123</v>
      </c>
      <c r="AZ169" s="53">
        <v>0</v>
      </c>
      <c r="BA169" s="52" t="s">
        <v>123</v>
      </c>
      <c r="BB169" s="54" t="s">
        <v>123</v>
      </c>
      <c r="BC169" s="52" t="s">
        <v>123</v>
      </c>
      <c r="BD169" s="52" t="s">
        <v>123</v>
      </c>
      <c r="BE169" s="55" t="s">
        <v>123</v>
      </c>
      <c r="BF169" s="55" t="s">
        <v>123</v>
      </c>
      <c r="BG169" s="55" t="s">
        <v>123</v>
      </c>
      <c r="BH169" s="55" t="s">
        <v>123</v>
      </c>
      <c r="BI169" s="68" t="s">
        <v>123</v>
      </c>
      <c r="BJ169" s="48"/>
      <c r="BK169" s="58" t="s">
        <v>123</v>
      </c>
      <c r="BL169" s="59"/>
      <c r="BM169" s="58" t="s">
        <v>123</v>
      </c>
      <c r="BN169" s="59"/>
      <c r="BO169" s="58" t="s">
        <v>123</v>
      </c>
      <c r="BP169" s="59"/>
      <c r="BQ169" s="58" t="s">
        <v>123</v>
      </c>
      <c r="BR169" s="59"/>
      <c r="BS169" s="70"/>
      <c r="BT169" s="38"/>
      <c r="BU169" s="61"/>
      <c r="BV169" s="61"/>
      <c r="BW169" s="84"/>
      <c r="BX169" s="84"/>
      <c r="BY169" s="85"/>
      <c r="BZ169" s="84"/>
      <c r="CA169" s="86"/>
      <c r="CB169" s="87"/>
      <c r="CC169" s="88"/>
      <c r="CD169" s="87"/>
      <c r="CE169" s="87"/>
      <c r="CF169" s="87"/>
      <c r="CG169" s="87"/>
      <c r="CH169" s="42">
        <f>YEAR(BANCO10[[#This Row],[DATA INÍCIO]])</f>
        <v>2025</v>
      </c>
      <c r="CI169" s="42">
        <f>MONTH(BANCO10[[#This Row],[DATA INÍCIO]])</f>
        <v>11</v>
      </c>
      <c r="CJ169" s="42" t="str">
        <f t="shared" si="2"/>
        <v>CONTROLES VISUAIS LTDA61.216.719/0001-59</v>
      </c>
      <c r="CK169" s="42"/>
      <c r="CL169" s="42"/>
      <c r="CM169" s="42" t="str">
        <f>IF(BANCO10[[#This Row],[SOLUÇÃO]]=CM$1,BANCO10[[#This Row],[STATUS DA ETAPA]],"")</f>
        <v/>
      </c>
      <c r="CN169" s="42" t="str">
        <f>IF(BANCO10[[#This Row],[SOLUÇÃO]]=CN$1,BANCO10[[#This Row],[STATUS DA ETAPA]],"")</f>
        <v/>
      </c>
      <c r="CO169" s="42" t="str">
        <f>IF(BANCO10[[#This Row],[SOLUÇÃO]]=CO$1,BANCO10[[#This Row],[STATUS DA ETAPA]],"")</f>
        <v/>
      </c>
      <c r="CP169" s="42" t="str">
        <f>IF(BANCO10[[#This Row],[SOLUÇÃO]]=CP$1,BANCO10[[#This Row],[STATUS DA ETAPA]],"")</f>
        <v/>
      </c>
      <c r="CQ169" s="42" t="str">
        <f>IF(BANCO10[[#This Row],[SOLUÇÃO]]=CQ$1,BANCO10[[#This Row],[STATUS DA ETAPA]],"")</f>
        <v/>
      </c>
      <c r="CR169" s="42" t="str">
        <f>IF(BANCO10[[#This Row],[SOLUÇÃO]]=CR$1,BANCO10[[#This Row],[STATUS DA ETAPA]],"")</f>
        <v/>
      </c>
      <c r="CS169" s="42" t="str">
        <f>IF(BANCO10[[#This Row],[SOLUÇÃO]]=CS$1,BANCO10[[#This Row],[STATUS DA ETAPA]],"")</f>
        <v>CANCELADO</v>
      </c>
      <c r="CT169" s="42" t="str">
        <f>IF(BANCO10[[#This Row],[SOLUÇÃO]]=CT$1,BANCO10[[#This Row],[STATUS DA ETAPA]],"")</f>
        <v/>
      </c>
      <c r="CU169" s="42" t="str">
        <f>IF(BANCO10[[#This Row],[SOLUÇÃO]]=CU$1,BANCO10[[#This Row],[STATUS DA ETAPA]],"")</f>
        <v/>
      </c>
      <c r="CV169" s="42" t="str">
        <f>IF(BANCO10[[#This Row],[SOLUÇÃO]]=CV$1,BANCO10[[#This Row],[STATUS DA ETAPA]],"")</f>
        <v/>
      </c>
      <c r="CW169" s="42" t="str">
        <f>IF(BANCO10[[#This Row],[SOLUÇÃO]]=CW$1,BANCO10[[#This Row],[STATUS DA ETAPA]],"")</f>
        <v/>
      </c>
      <c r="CX169" s="42" t="str">
        <f>IF(BANCO10[[#This Row],[SOLUÇÃO]]=CX$1,BANCO10[[#This Row],[STATUS DA ETAPA]],"")</f>
        <v/>
      </c>
      <c r="CY169" s="42" t="str">
        <f>IF(BANCO10[[#This Row],[SOLUÇÃO]]=CY$1,BANCO10[[#This Row],[STATUS DA ETAPA]],"")</f>
        <v/>
      </c>
      <c r="CZ169" s="42" t="str">
        <f>IF(BANCO10[[#This Row],[SOLUÇÃO]]=CZ$1,BANCO10[[#This Row],[STATUS DA ETAPA]],"")</f>
        <v/>
      </c>
      <c r="DA169" s="42" t="str">
        <f>IF(BANCO10[[#This Row],[SOLUÇÃO]]=DA$1,BANCO10[[#This Row],[STATUS DA ETAPA]],"")</f>
        <v/>
      </c>
      <c r="DB169" s="42" t="str">
        <f>IF(BANCO10[[#This Row],[SOLUÇÃO]]=DB$1,BANCO10[[#This Row],[STATUS DA ETAPA]],"")</f>
        <v/>
      </c>
      <c r="DC169" s="63" t="str">
        <f>IF(BANCO10[[#This Row],[SOLUÇÃO]]=DC$1,BANCO10[[#This Row],[STATUS DA ETAPA]],"")</f>
        <v/>
      </c>
      <c r="DD169" s="65" t="str">
        <f>IF(BANCO10[[#This Row],[SOLUÇÃO]]=DD$1,BANCO10[[#This Row],[STATUS DA ETAPA]],"")</f>
        <v/>
      </c>
      <c r="DE169" s="65" t="str">
        <f>IF(BANCO10[[#This Row],[SOLUÇÃO]]=DE$1,BANCO10[[#This Row],[STATUS DA ETAPA]],"")</f>
        <v/>
      </c>
      <c r="DF169" s="65" t="str">
        <f>IF(BANCO10[[#This Row],[SOLUÇÃO]]=DF$1,BANCO10[[#This Row],[STATUS DA ETAPA]],"")</f>
        <v/>
      </c>
      <c r="DG169" s="65" t="str">
        <f>IF(BANCO10[[#This Row],[SOLUÇÃO]]=DG$1,BANCO10[[#This Row],[STATUS DA ETAPA]],"")</f>
        <v/>
      </c>
      <c r="DH169" s="65" t="str">
        <f>IF(BANCO10[[#This Row],[SOLUÇÃO]]=DH$1,BANCO10[[#This Row],[STATUS DA ETAPA]],"")</f>
        <v/>
      </c>
      <c r="DI169" s="65" t="str">
        <f>IF(BANCO10[[#This Row],[SOLUÇÃO]]=DI$1,BANCO10[[#This Row],[STATUS DA ETAPA]],"")</f>
        <v/>
      </c>
      <c r="DJ169" s="65" t="str">
        <f>IF(BANCO10[[#This Row],[SOLUÇÃO]]=DJ$1,BANCO10[[#This Row],[STATUS DA ETAPA]],"")</f>
        <v/>
      </c>
      <c r="DK169" s="65" t="str">
        <f>IF(BANCO10[[#This Row],[SOLUÇÃO]]=DK$1,BANCO10[[#This Row],[STATUS DA ETAPA]],"")</f>
        <v/>
      </c>
      <c r="DL169" s="65" t="str">
        <f>IF(BANCO10[[#This Row],[SOLUÇÃO]]=DL$1,BANCO10[[#This Row],[STATUS DA ETAPA]],"")</f>
        <v/>
      </c>
      <c r="DM169" s="65" t="str">
        <f>IF(BANCO10[[#This Row],[SOLUÇÃO]]=DM$1,BANCO10[[#This Row],[STATUS DA ETAPA]],"")</f>
        <v/>
      </c>
      <c r="DN169" s="63" t="e">
        <f>VLOOKUP(CL171,'[1]SAP TEC'!AC:AD,2,0)</f>
        <v>#N/A</v>
      </c>
    </row>
    <row r="170" spans="1:118" s="65" customFormat="1" ht="12" x14ac:dyDescent="0.25">
      <c r="A170" s="38" t="s">
        <v>118</v>
      </c>
      <c r="B170" s="39" t="s">
        <v>131</v>
      </c>
      <c r="C170" s="40" t="str">
        <f>IFERROR(VLOOKUP(BANCO10[[#This Row],[EMPRESA]],[1]!DADOS[#Data],2,FALSE),"")</f>
        <v>61.216.719/0001-59</v>
      </c>
      <c r="D170" s="42" t="s">
        <v>597</v>
      </c>
      <c r="E170" s="42" t="str">
        <f>IFERROR(VLOOKUP(BANCO10[[#This Row],[EMPRESA]],[1]!DADOS[#Data],5,FALSE),"")</f>
        <v>EPP</v>
      </c>
      <c r="F170" s="40" t="str">
        <f>IFERROR(IF(VLOOKUP(BANCO10[[#This Row],[EMPRESA]],[1]!DADOS[#Data],6,0)="","",(VLOOKUP(BANCO10[[#This Row],[EMPRESA]],[1]!DADOS[#Data],6,0))),"")</f>
        <v>CAPITAL NORTE</v>
      </c>
      <c r="G170" s="40"/>
      <c r="H170" s="43" t="s">
        <v>121</v>
      </c>
      <c r="I170" s="43" t="s">
        <v>145</v>
      </c>
      <c r="J170" s="44" t="s">
        <v>146</v>
      </c>
      <c r="K170" s="44" t="s">
        <v>136</v>
      </c>
      <c r="L170" s="44"/>
      <c r="M170" s="44" t="s">
        <v>137</v>
      </c>
      <c r="N170" s="42" t="s">
        <v>482</v>
      </c>
      <c r="O170" s="42" t="s">
        <v>90</v>
      </c>
      <c r="P170" s="42">
        <v>4</v>
      </c>
      <c r="Q170" s="42"/>
      <c r="R170" s="45" t="s">
        <v>123</v>
      </c>
      <c r="S170" s="45"/>
      <c r="T170" s="45" t="s">
        <v>123</v>
      </c>
      <c r="U170" s="45"/>
      <c r="V170" s="45" t="s">
        <v>123</v>
      </c>
      <c r="W170" s="45"/>
      <c r="X170" s="45" t="s">
        <v>123</v>
      </c>
      <c r="Y170" s="45"/>
      <c r="Z170" s="46" t="s">
        <v>27</v>
      </c>
      <c r="AA170" s="47">
        <v>45536</v>
      </c>
      <c r="AB170" s="46" t="s">
        <v>126</v>
      </c>
      <c r="AC170" s="48"/>
      <c r="AD170" s="46" t="s">
        <v>126</v>
      </c>
      <c r="AE170" s="48"/>
      <c r="AF170" s="45" t="s">
        <v>27</v>
      </c>
      <c r="AG170" s="45">
        <v>45531</v>
      </c>
      <c r="AH170" s="45" t="s">
        <v>27</v>
      </c>
      <c r="AI170" s="45">
        <v>45536</v>
      </c>
      <c r="AJ170" s="45" t="s">
        <v>126</v>
      </c>
      <c r="AK170" s="45"/>
      <c r="AL170" s="45" t="s">
        <v>123</v>
      </c>
      <c r="AM170" s="45"/>
      <c r="AN170" s="45" t="s">
        <v>123</v>
      </c>
      <c r="AO170" s="45"/>
      <c r="AP170" s="45" t="s">
        <v>123</v>
      </c>
      <c r="AQ170" s="45"/>
      <c r="AR170" s="45" t="s">
        <v>123</v>
      </c>
      <c r="AS170" s="45"/>
      <c r="AT170" s="49">
        <v>45577</v>
      </c>
      <c r="AU170" s="50">
        <v>45577</v>
      </c>
      <c r="AV170" s="66" t="s">
        <v>126</v>
      </c>
      <c r="AW170" s="66" t="s">
        <v>123</v>
      </c>
      <c r="AX170" s="51" t="s">
        <v>49</v>
      </c>
      <c r="AY170" s="52" t="s">
        <v>123</v>
      </c>
      <c r="AZ170" s="53">
        <v>0</v>
      </c>
      <c r="BA170" s="52" t="s">
        <v>123</v>
      </c>
      <c r="BB170" s="81" t="s">
        <v>123</v>
      </c>
      <c r="BC170" s="52" t="s">
        <v>123</v>
      </c>
      <c r="BD170" s="52" t="s">
        <v>123</v>
      </c>
      <c r="BE170" s="55" t="s">
        <v>123</v>
      </c>
      <c r="BF170" s="55" t="s">
        <v>123</v>
      </c>
      <c r="BG170" s="55" t="s">
        <v>123</v>
      </c>
      <c r="BH170" s="55" t="s">
        <v>123</v>
      </c>
      <c r="BI170" s="118" t="s">
        <v>123</v>
      </c>
      <c r="BJ170" s="119"/>
      <c r="BK170" s="103"/>
      <c r="BL170" s="38"/>
      <c r="BM170" s="103"/>
      <c r="BN170" s="38"/>
      <c r="BO170" s="103" t="s">
        <v>123</v>
      </c>
      <c r="BP170" s="38"/>
      <c r="BQ170" s="103" t="s">
        <v>123</v>
      </c>
      <c r="BR170" s="38"/>
      <c r="BS170" s="70" t="s">
        <v>598</v>
      </c>
      <c r="BT170" s="38"/>
      <c r="BU170" s="61"/>
      <c r="BV170" s="61"/>
      <c r="BW170" s="84"/>
      <c r="BX170" s="84"/>
      <c r="BY170" s="85"/>
      <c r="BZ170" s="84"/>
      <c r="CA170" s="86"/>
      <c r="CB170" s="87"/>
      <c r="CC170" s="88"/>
      <c r="CD170" s="87"/>
      <c r="CE170" s="87"/>
      <c r="CF170" s="87"/>
      <c r="CG170" s="87"/>
      <c r="CH170" s="42">
        <f>YEAR(BANCO10[[#This Row],[DATA INÍCIO]])</f>
        <v>2024</v>
      </c>
      <c r="CI170" s="42">
        <f>MONTH(BANCO10[[#This Row],[DATA INÍCIO]])</f>
        <v>10</v>
      </c>
      <c r="CJ170" s="42" t="str">
        <f t="shared" si="2"/>
        <v>CONTROLES VISUAIS LTDA61.216.719/0001-59</v>
      </c>
      <c r="CK170" s="42"/>
      <c r="CL170" s="42"/>
      <c r="CM170" s="42" t="str">
        <f>IF(BANCO10[[#This Row],[SOLUÇÃO]]=CM$1,BANCO10[[#This Row],[STATUS DA ETAPA]],"")</f>
        <v>CONCLUÍDO</v>
      </c>
      <c r="CN170" s="42" t="str">
        <f>IF(BANCO10[[#This Row],[SOLUÇÃO]]=CN$1,BANCO10[[#This Row],[STATUS DA ETAPA]],"")</f>
        <v/>
      </c>
      <c r="CO170" s="42" t="str">
        <f>IF(BANCO10[[#This Row],[SOLUÇÃO]]=CO$1,BANCO10[[#This Row],[STATUS DA ETAPA]],"")</f>
        <v/>
      </c>
      <c r="CP170" s="42" t="str">
        <f>IF(BANCO10[[#This Row],[SOLUÇÃO]]=CP$1,BANCO10[[#This Row],[STATUS DA ETAPA]],"")</f>
        <v/>
      </c>
      <c r="CQ170" s="42" t="str">
        <f>IF(BANCO10[[#This Row],[SOLUÇÃO]]=CQ$1,BANCO10[[#This Row],[STATUS DA ETAPA]],"")</f>
        <v/>
      </c>
      <c r="CR170" s="42" t="str">
        <f>IF(BANCO10[[#This Row],[SOLUÇÃO]]=CR$1,BANCO10[[#This Row],[STATUS DA ETAPA]],"")</f>
        <v/>
      </c>
      <c r="CS170" s="42" t="str">
        <f>IF(BANCO10[[#This Row],[SOLUÇÃO]]=CS$1,BANCO10[[#This Row],[STATUS DA ETAPA]],"")</f>
        <v/>
      </c>
      <c r="CT170" s="42" t="str">
        <f>IF(BANCO10[[#This Row],[SOLUÇÃO]]=CT$1,BANCO10[[#This Row],[STATUS DA ETAPA]],"")</f>
        <v/>
      </c>
      <c r="CU170" s="42" t="str">
        <f>IF(BANCO10[[#This Row],[SOLUÇÃO]]=CU$1,BANCO10[[#This Row],[STATUS DA ETAPA]],"")</f>
        <v/>
      </c>
      <c r="CV170" s="42" t="str">
        <f>IF(BANCO10[[#This Row],[SOLUÇÃO]]=CV$1,BANCO10[[#This Row],[STATUS DA ETAPA]],"")</f>
        <v/>
      </c>
      <c r="CW170" s="42" t="str">
        <f>IF(BANCO10[[#This Row],[SOLUÇÃO]]=CW$1,BANCO10[[#This Row],[STATUS DA ETAPA]],"")</f>
        <v/>
      </c>
      <c r="CX170" s="42" t="str">
        <f>IF(BANCO10[[#This Row],[SOLUÇÃO]]=CX$1,BANCO10[[#This Row],[STATUS DA ETAPA]],"")</f>
        <v/>
      </c>
      <c r="CY170" s="42" t="str">
        <f>IF(BANCO10[[#This Row],[SOLUÇÃO]]=CY$1,BANCO10[[#This Row],[STATUS DA ETAPA]],"")</f>
        <v/>
      </c>
      <c r="CZ170" s="42" t="str">
        <f>IF(BANCO10[[#This Row],[SOLUÇÃO]]=CZ$1,BANCO10[[#This Row],[STATUS DA ETAPA]],"")</f>
        <v/>
      </c>
      <c r="DA170" s="42" t="str">
        <f>IF(BANCO10[[#This Row],[SOLUÇÃO]]=DA$1,BANCO10[[#This Row],[STATUS DA ETAPA]],"")</f>
        <v/>
      </c>
      <c r="DB170" s="42" t="str">
        <f>IF(BANCO10[[#This Row],[SOLUÇÃO]]=DB$1,BANCO10[[#This Row],[STATUS DA ETAPA]],"")</f>
        <v/>
      </c>
      <c r="DC170" s="63" t="str">
        <f>IF(BANCO10[[#This Row],[SOLUÇÃO]]=DC$1,BANCO10[[#This Row],[STATUS DA ETAPA]],"")</f>
        <v/>
      </c>
      <c r="DD170" s="65" t="str">
        <f>IF(BANCO10[[#This Row],[SOLUÇÃO]]=DD$1,BANCO10[[#This Row],[STATUS DA ETAPA]],"")</f>
        <v/>
      </c>
      <c r="DE170" s="65" t="str">
        <f>IF(BANCO10[[#This Row],[SOLUÇÃO]]=DE$1,BANCO10[[#This Row],[STATUS DA ETAPA]],"")</f>
        <v/>
      </c>
      <c r="DF170" s="65" t="str">
        <f>IF(BANCO10[[#This Row],[SOLUÇÃO]]=DF$1,BANCO10[[#This Row],[STATUS DA ETAPA]],"")</f>
        <v/>
      </c>
      <c r="DG170" s="65" t="str">
        <f>IF(BANCO10[[#This Row],[SOLUÇÃO]]=DG$1,BANCO10[[#This Row],[STATUS DA ETAPA]],"")</f>
        <v/>
      </c>
      <c r="DH170" s="65" t="str">
        <f>IF(BANCO10[[#This Row],[SOLUÇÃO]]=DH$1,BANCO10[[#This Row],[STATUS DA ETAPA]],"")</f>
        <v/>
      </c>
      <c r="DI170" s="65" t="str">
        <f>IF(BANCO10[[#This Row],[SOLUÇÃO]]=DI$1,BANCO10[[#This Row],[STATUS DA ETAPA]],"")</f>
        <v/>
      </c>
      <c r="DJ170" s="65" t="str">
        <f>IF(BANCO10[[#This Row],[SOLUÇÃO]]=DJ$1,BANCO10[[#This Row],[STATUS DA ETAPA]],"")</f>
        <v/>
      </c>
      <c r="DK170" s="65" t="str">
        <f>IF(BANCO10[[#This Row],[SOLUÇÃO]]=DK$1,BANCO10[[#This Row],[STATUS DA ETAPA]],"")</f>
        <v/>
      </c>
      <c r="DL170" s="65" t="str">
        <f>IF(BANCO10[[#This Row],[SOLUÇÃO]]=DL$1,BANCO10[[#This Row],[STATUS DA ETAPA]],"")</f>
        <v/>
      </c>
      <c r="DM170" s="65" t="str">
        <f>IF(BANCO10[[#This Row],[SOLUÇÃO]]=DM$1,BANCO10[[#This Row],[STATUS DA ETAPA]],"")</f>
        <v/>
      </c>
      <c r="DN170" s="63" t="e">
        <f>VLOOKUP(CL172,'[1]SAP TEC'!AC:AD,2,0)</f>
        <v>#N/A</v>
      </c>
    </row>
    <row r="171" spans="1:118" s="65" customFormat="1" ht="12" x14ac:dyDescent="0.25">
      <c r="A171" s="38" t="s">
        <v>118</v>
      </c>
      <c r="B171" s="39" t="s">
        <v>131</v>
      </c>
      <c r="C171" s="40" t="str">
        <f>IFERROR(VLOOKUP(BANCO10[[#This Row],[EMPRESA]],[1]!DADOS[#Data],2,FALSE),"")</f>
        <v>01.379.995/0001-06</v>
      </c>
      <c r="D171" s="40" t="s">
        <v>599</v>
      </c>
      <c r="E171" s="42" t="str">
        <f>IFERROR(VLOOKUP(BANCO10[[#This Row],[EMPRESA]],[1]!DADOS[#Data],5,FALSE),"")</f>
        <v>ME</v>
      </c>
      <c r="F171" s="40" t="str">
        <f>IFERROR(IF(VLOOKUP(BANCO10[[#This Row],[EMPRESA]],[1]!DADOS[#Data],6,0)="","",(VLOOKUP(BANCO10[[#This Row],[EMPRESA]],[1]!DADOS[#Data],6,0))),"")</f>
        <v>CAPITAL LESTE 2</v>
      </c>
      <c r="G171" s="40" t="str">
        <f>IFERROR(IF(VLOOKUP(BANCO10[[#This Row],[EMPRESA]],[1]!DADOS[#Data],4)="","",(VLOOKUP($D171,[1]!DADOS[#Data],4,0))),"")</f>
        <v xml:space="preserve">CORSELLE </v>
      </c>
      <c r="H171" s="43" t="s">
        <v>121</v>
      </c>
      <c r="I171" s="42" t="s">
        <v>267</v>
      </c>
      <c r="J171" s="44" t="s">
        <v>136</v>
      </c>
      <c r="K171" s="44" t="s">
        <v>136</v>
      </c>
      <c r="L171" s="44" t="s">
        <v>123</v>
      </c>
      <c r="M171" s="44" t="s">
        <v>137</v>
      </c>
      <c r="N171" s="44" t="s">
        <v>123</v>
      </c>
      <c r="O171" s="42"/>
      <c r="P171" s="42"/>
      <c r="Q171" s="42"/>
      <c r="R171" s="45" t="s">
        <v>123</v>
      </c>
      <c r="S171" s="45"/>
      <c r="T171" s="45" t="s">
        <v>123</v>
      </c>
      <c r="U171" s="45"/>
      <c r="V171" s="45" t="s">
        <v>123</v>
      </c>
      <c r="W171" s="45"/>
      <c r="X171" s="45" t="s">
        <v>123</v>
      </c>
      <c r="Y171" s="45"/>
      <c r="Z171" s="46" t="s">
        <v>123</v>
      </c>
      <c r="AA171" s="47"/>
      <c r="AB171" s="46" t="s">
        <v>123</v>
      </c>
      <c r="AC171" s="48"/>
      <c r="AD171" s="46" t="s">
        <v>123</v>
      </c>
      <c r="AE171" s="48"/>
      <c r="AF171" s="45" t="s">
        <v>123</v>
      </c>
      <c r="AG171" s="45"/>
      <c r="AH171" s="45" t="s">
        <v>123</v>
      </c>
      <c r="AI171" s="45"/>
      <c r="AJ171" s="45" t="s">
        <v>123</v>
      </c>
      <c r="AK171" s="45"/>
      <c r="AL171" s="45" t="s">
        <v>123</v>
      </c>
      <c r="AM171" s="45"/>
      <c r="AN171" s="45" t="s">
        <v>123</v>
      </c>
      <c r="AO171" s="45"/>
      <c r="AP171" s="45" t="s">
        <v>123</v>
      </c>
      <c r="AQ171" s="45"/>
      <c r="AR171" s="45" t="s">
        <v>123</v>
      </c>
      <c r="AS171" s="45"/>
      <c r="AT171" s="49"/>
      <c r="AU171" s="50"/>
      <c r="AV171" s="105"/>
      <c r="AW171" s="105"/>
      <c r="AX171" s="51" t="s">
        <v>49</v>
      </c>
      <c r="AY171" s="52" t="s">
        <v>126</v>
      </c>
      <c r="AZ171" s="53">
        <v>0</v>
      </c>
      <c r="BA171" s="52" t="s">
        <v>123</v>
      </c>
      <c r="BB171" s="81" t="s">
        <v>123</v>
      </c>
      <c r="BC171" s="52" t="s">
        <v>123</v>
      </c>
      <c r="BD171" s="52" t="s">
        <v>123</v>
      </c>
      <c r="BE171" s="55" t="s">
        <v>123</v>
      </c>
      <c r="BF171" s="55" t="s">
        <v>123</v>
      </c>
      <c r="BG171" s="55" t="s">
        <v>123</v>
      </c>
      <c r="BH171" s="55" t="s">
        <v>27</v>
      </c>
      <c r="BI171" s="68" t="s">
        <v>126</v>
      </c>
      <c r="BJ171" s="48"/>
      <c r="BK171" s="74" t="s">
        <v>126</v>
      </c>
      <c r="BL171" s="59"/>
      <c r="BM171" s="74" t="s">
        <v>126</v>
      </c>
      <c r="BN171" s="59"/>
      <c r="BO171" s="74" t="s">
        <v>126</v>
      </c>
      <c r="BP171" s="77"/>
      <c r="BQ171" s="78" t="s">
        <v>126</v>
      </c>
      <c r="BR171" s="79"/>
      <c r="BS171" s="70"/>
      <c r="BT171" s="38"/>
      <c r="BU171" s="61"/>
      <c r="BV171" s="61"/>
      <c r="BW171" s="61"/>
      <c r="BX171" s="61"/>
      <c r="BY171" s="61"/>
      <c r="BZ171" s="61"/>
      <c r="CA171" s="61"/>
      <c r="CB171" s="61"/>
      <c r="CC171" s="61"/>
      <c r="CD171" s="61"/>
      <c r="CE171" s="61"/>
      <c r="CF171" s="61"/>
      <c r="CG171" s="61"/>
      <c r="CH171" s="63">
        <f>YEAR(BANCO10[[#This Row],[DATA INÍCIO]])</f>
        <v>1900</v>
      </c>
      <c r="CI171" s="63">
        <f>MONTH(BANCO10[[#This Row],[DATA INÍCIO]])</f>
        <v>1</v>
      </c>
      <c r="CJ171" s="71" t="str">
        <f t="shared" si="2"/>
        <v>CORSELLE TORRES INDUSTRIA E COMERCIO DE ACESSORIOS TUBULARES LTDA01.379.995/0001-06</v>
      </c>
      <c r="CK171" s="63"/>
      <c r="CL171" s="63"/>
      <c r="CM171" s="42" t="str">
        <f>IF(BANCO10[[#This Row],[SOLUÇÃO]]=CM$1,BANCO10[[#This Row],[STATUS DA ETAPA]],"")</f>
        <v/>
      </c>
      <c r="CN171" s="42" t="str">
        <f>IF(BANCO10[[#This Row],[SOLUÇÃO]]=CN$1,BANCO10[[#This Row],[STATUS DA ETAPA]],"")</f>
        <v/>
      </c>
      <c r="CO171" s="42" t="str">
        <f>IF(BANCO10[[#This Row],[SOLUÇÃO]]=CO$1,BANCO10[[#This Row],[STATUS DA ETAPA]],"")</f>
        <v/>
      </c>
      <c r="CP171" s="42" t="str">
        <f>IF(BANCO10[[#This Row],[SOLUÇÃO]]=CP$1,BANCO10[[#This Row],[STATUS DA ETAPA]],"")</f>
        <v/>
      </c>
      <c r="CQ171" s="42" t="str">
        <f>IF(BANCO10[[#This Row],[SOLUÇÃO]]=CQ$1,BANCO10[[#This Row],[STATUS DA ETAPA]],"")</f>
        <v/>
      </c>
      <c r="CR171" s="42" t="str">
        <f>IF(BANCO10[[#This Row],[SOLUÇÃO]]=CR$1,BANCO10[[#This Row],[STATUS DA ETAPA]],"")</f>
        <v/>
      </c>
      <c r="CS171" s="42" t="str">
        <f>IF(BANCO10[[#This Row],[SOLUÇÃO]]=CS$1,BANCO10[[#This Row],[STATUS DA ETAPA]],"")</f>
        <v/>
      </c>
      <c r="CT171" s="42" t="str">
        <f>IF(BANCO10[[#This Row],[SOLUÇÃO]]=CT$1,BANCO10[[#This Row],[STATUS DA ETAPA]],"")</f>
        <v/>
      </c>
      <c r="CU171" s="42" t="str">
        <f>IF(BANCO10[[#This Row],[SOLUÇÃO]]=CU$1,BANCO10[[#This Row],[STATUS DA ETAPA]],"")</f>
        <v/>
      </c>
      <c r="CV171" s="42" t="str">
        <f>IF(BANCO10[[#This Row],[SOLUÇÃO]]=CV$1,BANCO10[[#This Row],[STATUS DA ETAPA]],"")</f>
        <v/>
      </c>
      <c r="CW171" s="42" t="str">
        <f>IF(BANCO10[[#This Row],[SOLUÇÃO]]=CW$1,BANCO10[[#This Row],[STATUS DA ETAPA]],"")</f>
        <v/>
      </c>
      <c r="CX171" s="42" t="str">
        <f>IF(BANCO10[[#This Row],[SOLUÇÃO]]=CX$1,BANCO10[[#This Row],[STATUS DA ETAPA]],"")</f>
        <v/>
      </c>
      <c r="CY171" s="42" t="str">
        <f>IF(BANCO10[[#This Row],[SOLUÇÃO]]=CY$1,BANCO10[[#This Row],[STATUS DA ETAPA]],"")</f>
        <v/>
      </c>
      <c r="CZ171" s="42" t="str">
        <f>IF(BANCO10[[#This Row],[SOLUÇÃO]]=CZ$1,BANCO10[[#This Row],[STATUS DA ETAPA]],"")</f>
        <v/>
      </c>
      <c r="DA171" s="42" t="str">
        <f>IF(BANCO10[[#This Row],[SOLUÇÃO]]=DA$1,BANCO10[[#This Row],[STATUS DA ETAPA]],"")</f>
        <v/>
      </c>
      <c r="DB171" s="42" t="str">
        <f>IF(BANCO10[[#This Row],[SOLUÇÃO]]=DB$1,BANCO10[[#This Row],[STATUS DA ETAPA]],"")</f>
        <v/>
      </c>
      <c r="DC171" s="42" t="str">
        <f>IF(BANCO10[[#This Row],[SOLUÇÃO]]=DC$1,BANCO10[[#This Row],[STATUS DA ETAPA]],"")</f>
        <v/>
      </c>
      <c r="DD171" s="42" t="str">
        <f>IF(BANCO10[[#This Row],[SOLUÇÃO]]=DD$1,BANCO10[[#This Row],[STATUS DA ETAPA]],"")</f>
        <v/>
      </c>
      <c r="DE171" s="42" t="str">
        <f>IF(BANCO10[[#This Row],[SOLUÇÃO]]=DE$1,BANCO10[[#This Row],[STATUS DA ETAPA]],"")</f>
        <v/>
      </c>
      <c r="DF171" s="42" t="str">
        <f>IF(BANCO10[[#This Row],[SOLUÇÃO]]=DF$1,BANCO10[[#This Row],[STATUS DA ETAPA]],"")</f>
        <v/>
      </c>
      <c r="DG171" s="42" t="str">
        <f>IF(BANCO10[[#This Row],[SOLUÇÃO]]=DG$1,BANCO10[[#This Row],[STATUS DA ETAPA]],"")</f>
        <v/>
      </c>
      <c r="DH171" s="42" t="str">
        <f>IF(BANCO10[[#This Row],[SOLUÇÃO]]=DH$1,BANCO10[[#This Row],[STATUS DA ETAPA]],"")</f>
        <v/>
      </c>
      <c r="DI171" s="42" t="str">
        <f>IF(BANCO10[[#This Row],[SOLUÇÃO]]=DI$1,BANCO10[[#This Row],[STATUS DA ETAPA]],"")</f>
        <v/>
      </c>
      <c r="DJ171" s="42" t="str">
        <f>IF(BANCO10[[#This Row],[SOLUÇÃO]]=DJ$1,BANCO10[[#This Row],[STATUS DA ETAPA]],"")</f>
        <v/>
      </c>
      <c r="DK171" s="42" t="str">
        <f>IF(BANCO10[[#This Row],[SOLUÇÃO]]=DK$1,BANCO10[[#This Row],[STATUS DA ETAPA]],"")</f>
        <v/>
      </c>
      <c r="DL171" s="42" t="str">
        <f>IF(BANCO10[[#This Row],[SOLUÇÃO]]=DL$1,BANCO10[[#This Row],[STATUS DA ETAPA]],"")</f>
        <v/>
      </c>
      <c r="DM171" s="42" t="str">
        <f>IF(BANCO10[[#This Row],[SOLUÇÃO]]=DM$1,BANCO10[[#This Row],[STATUS DA ETAPA]],"")</f>
        <v/>
      </c>
      <c r="DN171" s="63" t="e">
        <f>VLOOKUP(CL173,'[1]SAP TEC'!AC:AD,2,0)</f>
        <v>#N/A</v>
      </c>
    </row>
    <row r="172" spans="1:118" s="65" customFormat="1" ht="12" x14ac:dyDescent="0.25">
      <c r="A172" s="38" t="s">
        <v>118</v>
      </c>
      <c r="B172" s="39" t="s">
        <v>131</v>
      </c>
      <c r="C172" s="40" t="str">
        <f>IFERROR(VLOOKUP(BANCO10[[#This Row],[EMPRESA]],[1]!DADOS[#Data],2,FALSE),"")</f>
        <v>41.270.132/0001-10</v>
      </c>
      <c r="D172" s="42" t="s">
        <v>600</v>
      </c>
      <c r="E172" s="42" t="str">
        <f>IFERROR(VLOOKUP(BANCO10[[#This Row],[EMPRESA]],[1]!DADOS[#Data],5,FALSE),"")</f>
        <v>ME</v>
      </c>
      <c r="F172" s="40" t="str">
        <f>IFERROR(IF(VLOOKUP(BANCO10[[#This Row],[EMPRESA]],[1]!DADOS[#Data],6,0)="","",(VLOOKUP(BANCO10[[#This Row],[EMPRESA]],[1]!DADOS[#Data],6,0))),"")</f>
        <v>CAPITAL NORTE</v>
      </c>
      <c r="G172" s="40"/>
      <c r="H172" s="43" t="s">
        <v>121</v>
      </c>
      <c r="I172" s="43" t="s">
        <v>145</v>
      </c>
      <c r="J172" s="44" t="s">
        <v>146</v>
      </c>
      <c r="K172" s="44" t="s">
        <v>136</v>
      </c>
      <c r="L172" s="44" t="s">
        <v>123</v>
      </c>
      <c r="M172" s="44" t="s">
        <v>137</v>
      </c>
      <c r="N172" s="42" t="s">
        <v>328</v>
      </c>
      <c r="O172" s="42" t="s">
        <v>90</v>
      </c>
      <c r="P172" s="42">
        <v>4</v>
      </c>
      <c r="Q172" s="42"/>
      <c r="R172" s="45" t="s">
        <v>123</v>
      </c>
      <c r="S172" s="45"/>
      <c r="T172" s="45" t="s">
        <v>123</v>
      </c>
      <c r="U172" s="45"/>
      <c r="V172" s="45" t="s">
        <v>123</v>
      </c>
      <c r="W172" s="45"/>
      <c r="X172" s="45" t="s">
        <v>123</v>
      </c>
      <c r="Y172" s="45"/>
      <c r="Z172" s="46" t="s">
        <v>123</v>
      </c>
      <c r="AA172" s="47"/>
      <c r="AB172" s="46" t="s">
        <v>123</v>
      </c>
      <c r="AC172" s="48"/>
      <c r="AD172" s="46" t="s">
        <v>123</v>
      </c>
      <c r="AE172" s="48"/>
      <c r="AF172" s="45" t="s">
        <v>123</v>
      </c>
      <c r="AG172" s="45"/>
      <c r="AH172" s="45" t="s">
        <v>123</v>
      </c>
      <c r="AI172" s="45"/>
      <c r="AJ172" s="45" t="s">
        <v>123</v>
      </c>
      <c r="AK172" s="45"/>
      <c r="AL172" s="45" t="s">
        <v>123</v>
      </c>
      <c r="AM172" s="45"/>
      <c r="AN172" s="45" t="s">
        <v>123</v>
      </c>
      <c r="AO172" s="45"/>
      <c r="AP172" s="45" t="s">
        <v>123</v>
      </c>
      <c r="AQ172" s="45"/>
      <c r="AR172" s="45" t="s">
        <v>123</v>
      </c>
      <c r="AS172" s="45"/>
      <c r="AT172" s="49">
        <v>45577</v>
      </c>
      <c r="AU172" s="50">
        <v>45577</v>
      </c>
      <c r="AV172" s="66" t="s">
        <v>123</v>
      </c>
      <c r="AW172" s="66" t="s">
        <v>123</v>
      </c>
      <c r="AX172" s="51" t="s">
        <v>49</v>
      </c>
      <c r="AY172" s="52" t="s">
        <v>123</v>
      </c>
      <c r="AZ172" s="53">
        <v>0</v>
      </c>
      <c r="BA172" s="52" t="s">
        <v>123</v>
      </c>
      <c r="BB172" s="81" t="s">
        <v>123</v>
      </c>
      <c r="BC172" s="52" t="s">
        <v>123</v>
      </c>
      <c r="BD172" s="52" t="s">
        <v>123</v>
      </c>
      <c r="BE172" s="55" t="s">
        <v>123</v>
      </c>
      <c r="BF172" s="55" t="s">
        <v>123</v>
      </c>
      <c r="BG172" s="55" t="s">
        <v>123</v>
      </c>
      <c r="BH172" s="55" t="s">
        <v>123</v>
      </c>
      <c r="BI172" s="118" t="s">
        <v>123</v>
      </c>
      <c r="BJ172" s="119"/>
      <c r="BK172" s="103"/>
      <c r="BL172" s="38"/>
      <c r="BM172" s="103"/>
      <c r="BN172" s="38"/>
      <c r="BO172" s="103" t="s">
        <v>123</v>
      </c>
      <c r="BP172" s="38"/>
      <c r="BQ172" s="103" t="s">
        <v>123</v>
      </c>
      <c r="BR172" s="38"/>
      <c r="BS172" s="70"/>
      <c r="BT172" s="38"/>
      <c r="BU172" s="61"/>
      <c r="BV172" s="61"/>
      <c r="BW172" s="84"/>
      <c r="BX172" s="84"/>
      <c r="BY172" s="85"/>
      <c r="BZ172" s="84"/>
      <c r="CA172" s="86"/>
      <c r="CB172" s="87"/>
      <c r="CC172" s="88"/>
      <c r="CD172" s="87"/>
      <c r="CE172" s="87"/>
      <c r="CF172" s="87"/>
      <c r="CG172" s="87"/>
      <c r="CH172" s="42">
        <f>YEAR(BANCO10[[#This Row],[DATA INÍCIO]])</f>
        <v>2024</v>
      </c>
      <c r="CI172" s="42">
        <f>MONTH(BANCO10[[#This Row],[DATA INÍCIO]])</f>
        <v>10</v>
      </c>
      <c r="CJ172" s="42" t="str">
        <f t="shared" si="2"/>
        <v>CORTE FACIL SERVICOS LTDA41.270.132/0001-10</v>
      </c>
      <c r="CK172" s="42"/>
      <c r="CL172" s="42"/>
      <c r="CM172" s="42" t="str">
        <f>IF(BANCO10[[#This Row],[SOLUÇÃO]]=CM$1,BANCO10[[#This Row],[STATUS DA ETAPA]],"")</f>
        <v>CONCLUÍDO</v>
      </c>
      <c r="CN172" s="42" t="str">
        <f>IF(BANCO10[[#This Row],[SOLUÇÃO]]=CN$1,BANCO10[[#This Row],[STATUS DA ETAPA]],"")</f>
        <v/>
      </c>
      <c r="CO172" s="42" t="str">
        <f>IF(BANCO10[[#This Row],[SOLUÇÃO]]=CO$1,BANCO10[[#This Row],[STATUS DA ETAPA]],"")</f>
        <v/>
      </c>
      <c r="CP172" s="42" t="str">
        <f>IF(BANCO10[[#This Row],[SOLUÇÃO]]=CP$1,BANCO10[[#This Row],[STATUS DA ETAPA]],"")</f>
        <v/>
      </c>
      <c r="CQ172" s="42" t="str">
        <f>IF(BANCO10[[#This Row],[SOLUÇÃO]]=CQ$1,BANCO10[[#This Row],[STATUS DA ETAPA]],"")</f>
        <v/>
      </c>
      <c r="CR172" s="42" t="str">
        <f>IF(BANCO10[[#This Row],[SOLUÇÃO]]=CR$1,BANCO10[[#This Row],[STATUS DA ETAPA]],"")</f>
        <v/>
      </c>
      <c r="CS172" s="42" t="str">
        <f>IF(BANCO10[[#This Row],[SOLUÇÃO]]=CS$1,BANCO10[[#This Row],[STATUS DA ETAPA]],"")</f>
        <v/>
      </c>
      <c r="CT172" s="42" t="str">
        <f>IF(BANCO10[[#This Row],[SOLUÇÃO]]=CT$1,BANCO10[[#This Row],[STATUS DA ETAPA]],"")</f>
        <v/>
      </c>
      <c r="CU172" s="42" t="str">
        <f>IF(BANCO10[[#This Row],[SOLUÇÃO]]=CU$1,BANCO10[[#This Row],[STATUS DA ETAPA]],"")</f>
        <v/>
      </c>
      <c r="CV172" s="42" t="str">
        <f>IF(BANCO10[[#This Row],[SOLUÇÃO]]=CV$1,BANCO10[[#This Row],[STATUS DA ETAPA]],"")</f>
        <v/>
      </c>
      <c r="CW172" s="42" t="str">
        <f>IF(BANCO10[[#This Row],[SOLUÇÃO]]=CW$1,BANCO10[[#This Row],[STATUS DA ETAPA]],"")</f>
        <v/>
      </c>
      <c r="CX172" s="42" t="str">
        <f>IF(BANCO10[[#This Row],[SOLUÇÃO]]=CX$1,BANCO10[[#This Row],[STATUS DA ETAPA]],"")</f>
        <v/>
      </c>
      <c r="CY172" s="42" t="str">
        <f>IF(BANCO10[[#This Row],[SOLUÇÃO]]=CY$1,BANCO10[[#This Row],[STATUS DA ETAPA]],"")</f>
        <v/>
      </c>
      <c r="CZ172" s="42" t="str">
        <f>IF(BANCO10[[#This Row],[SOLUÇÃO]]=CZ$1,BANCO10[[#This Row],[STATUS DA ETAPA]],"")</f>
        <v/>
      </c>
      <c r="DA172" s="42" t="str">
        <f>IF(BANCO10[[#This Row],[SOLUÇÃO]]=DA$1,BANCO10[[#This Row],[STATUS DA ETAPA]],"")</f>
        <v/>
      </c>
      <c r="DB172" s="42" t="str">
        <f>IF(BANCO10[[#This Row],[SOLUÇÃO]]=DB$1,BANCO10[[#This Row],[STATUS DA ETAPA]],"")</f>
        <v/>
      </c>
      <c r="DC172" s="63" t="str">
        <f>IF(BANCO10[[#This Row],[SOLUÇÃO]]=DC$1,BANCO10[[#This Row],[STATUS DA ETAPA]],"")</f>
        <v/>
      </c>
      <c r="DD172" s="65" t="str">
        <f>IF(BANCO10[[#This Row],[SOLUÇÃO]]=DD$1,BANCO10[[#This Row],[STATUS DA ETAPA]],"")</f>
        <v/>
      </c>
      <c r="DE172" s="65" t="str">
        <f>IF(BANCO10[[#This Row],[SOLUÇÃO]]=DE$1,BANCO10[[#This Row],[STATUS DA ETAPA]],"")</f>
        <v/>
      </c>
      <c r="DF172" s="65" t="str">
        <f>IF(BANCO10[[#This Row],[SOLUÇÃO]]=DF$1,BANCO10[[#This Row],[STATUS DA ETAPA]],"")</f>
        <v/>
      </c>
      <c r="DG172" s="65" t="str">
        <f>IF(BANCO10[[#This Row],[SOLUÇÃO]]=DG$1,BANCO10[[#This Row],[STATUS DA ETAPA]],"")</f>
        <v/>
      </c>
      <c r="DH172" s="65" t="str">
        <f>IF(BANCO10[[#This Row],[SOLUÇÃO]]=DH$1,BANCO10[[#This Row],[STATUS DA ETAPA]],"")</f>
        <v/>
      </c>
      <c r="DI172" s="65" t="str">
        <f>IF(BANCO10[[#This Row],[SOLUÇÃO]]=DI$1,BANCO10[[#This Row],[STATUS DA ETAPA]],"")</f>
        <v/>
      </c>
      <c r="DJ172" s="65" t="str">
        <f>IF(BANCO10[[#This Row],[SOLUÇÃO]]=DJ$1,BANCO10[[#This Row],[STATUS DA ETAPA]],"")</f>
        <v/>
      </c>
      <c r="DK172" s="65" t="str">
        <f>IF(BANCO10[[#This Row],[SOLUÇÃO]]=DK$1,BANCO10[[#This Row],[STATUS DA ETAPA]],"")</f>
        <v/>
      </c>
      <c r="DL172" s="65" t="str">
        <f>IF(BANCO10[[#This Row],[SOLUÇÃO]]=DL$1,BANCO10[[#This Row],[STATUS DA ETAPA]],"")</f>
        <v/>
      </c>
      <c r="DM172" s="65" t="str">
        <f>IF(BANCO10[[#This Row],[SOLUÇÃO]]=DM$1,BANCO10[[#This Row],[STATUS DA ETAPA]],"")</f>
        <v/>
      </c>
      <c r="DN172" s="63" t="e">
        <f>VLOOKUP(CL174,'[1]SAP TEC'!AC:AD,2,0)</f>
        <v>#N/A</v>
      </c>
    </row>
    <row r="173" spans="1:118" s="65" customFormat="1" ht="12" x14ac:dyDescent="0.25">
      <c r="A173" s="38" t="s">
        <v>118</v>
      </c>
      <c r="B173" s="39" t="s">
        <v>131</v>
      </c>
      <c r="C173" s="40" t="str">
        <f>IFERROR(VLOOKUP(BANCO10[[#This Row],[EMPRESA]],[1]!DADOS[#Data],2,FALSE),"")</f>
        <v>41.270.132/0001-10</v>
      </c>
      <c r="D173" s="42" t="s">
        <v>600</v>
      </c>
      <c r="E173" s="42" t="str">
        <f>IFERROR(VLOOKUP(BANCO10[[#This Row],[EMPRESA]],[1]!DADOS[#Data],5,FALSE),"")</f>
        <v>ME</v>
      </c>
      <c r="F173" s="40" t="str">
        <f>IFERROR(IF(VLOOKUP(BANCO10[[#This Row],[EMPRESA]],[1]!DADOS[#Data],6,0)="","",(VLOOKUP(BANCO10[[#This Row],[EMPRESA]],[1]!DADOS[#Data],6,0))),"")</f>
        <v>CAPITAL NORTE</v>
      </c>
      <c r="G173" s="40" t="str">
        <f>IFERROR(IF(VLOOKUP(BANCO10[[#This Row],[EMPRESA]],[1]!DADOS[#Data],4)="","",(VLOOKUP($D173,[1]!DADOS[#Data],4,0))),"")</f>
        <v>CORTE FACIL</v>
      </c>
      <c r="H173" s="43" t="s">
        <v>7</v>
      </c>
      <c r="I173" s="43" t="s">
        <v>399</v>
      </c>
      <c r="J173" s="43" t="s">
        <v>123</v>
      </c>
      <c r="K173" s="43" t="s">
        <v>123</v>
      </c>
      <c r="L173" s="43" t="s">
        <v>123</v>
      </c>
      <c r="M173" s="44" t="s">
        <v>137</v>
      </c>
      <c r="N173" s="42" t="s">
        <v>328</v>
      </c>
      <c r="O173" s="42" t="s">
        <v>96</v>
      </c>
      <c r="P173" s="43" t="s">
        <v>123</v>
      </c>
      <c r="Q173" s="42"/>
      <c r="R173" s="45" t="s">
        <v>123</v>
      </c>
      <c r="S173" s="45"/>
      <c r="T173" s="45" t="s">
        <v>123</v>
      </c>
      <c r="U173" s="45"/>
      <c r="V173" s="45" t="s">
        <v>123</v>
      </c>
      <c r="W173" s="45"/>
      <c r="X173" s="45" t="s">
        <v>123</v>
      </c>
      <c r="Y173" s="45"/>
      <c r="Z173" s="46" t="s">
        <v>123</v>
      </c>
      <c r="AA173" s="47"/>
      <c r="AB173" s="46" t="s">
        <v>123</v>
      </c>
      <c r="AC173" s="48"/>
      <c r="AD173" s="46" t="s">
        <v>123</v>
      </c>
      <c r="AE173" s="48"/>
      <c r="AF173" s="45" t="s">
        <v>27</v>
      </c>
      <c r="AG173" s="45">
        <v>45536</v>
      </c>
      <c r="AH173" s="45" t="s">
        <v>27</v>
      </c>
      <c r="AI173" s="45">
        <v>45590</v>
      </c>
      <c r="AJ173" s="45" t="s">
        <v>123</v>
      </c>
      <c r="AK173" s="45"/>
      <c r="AL173" s="45" t="s">
        <v>123</v>
      </c>
      <c r="AM173" s="45"/>
      <c r="AN173" s="45" t="s">
        <v>123</v>
      </c>
      <c r="AO173" s="45"/>
      <c r="AP173" s="45" t="s">
        <v>123</v>
      </c>
      <c r="AQ173" s="45"/>
      <c r="AR173" s="45" t="s">
        <v>123</v>
      </c>
      <c r="AS173" s="45"/>
      <c r="AT173" s="49">
        <v>45963</v>
      </c>
      <c r="AU173" s="50">
        <v>45963</v>
      </c>
      <c r="AV173" s="66" t="s">
        <v>126</v>
      </c>
      <c r="AW173" s="66" t="s">
        <v>126</v>
      </c>
      <c r="AX173" s="51" t="s">
        <v>49</v>
      </c>
      <c r="AY173" s="52" t="s">
        <v>123</v>
      </c>
      <c r="AZ173" s="53">
        <v>0</v>
      </c>
      <c r="BA173" s="52" t="s">
        <v>123</v>
      </c>
      <c r="BB173" s="81">
        <v>666405</v>
      </c>
      <c r="BC173" s="52" t="s">
        <v>123</v>
      </c>
      <c r="BD173" s="52" t="s">
        <v>123</v>
      </c>
      <c r="BE173" s="55" t="s">
        <v>126</v>
      </c>
      <c r="BF173" s="55" t="s">
        <v>126</v>
      </c>
      <c r="BG173" s="55" t="s">
        <v>126</v>
      </c>
      <c r="BH173" s="55" t="s">
        <v>126</v>
      </c>
      <c r="BI173" s="68" t="s">
        <v>126</v>
      </c>
      <c r="BJ173" s="48"/>
      <c r="BK173" s="58" t="s">
        <v>123</v>
      </c>
      <c r="BL173" s="59"/>
      <c r="BM173" s="58" t="s">
        <v>123</v>
      </c>
      <c r="BN173" s="59"/>
      <c r="BO173" s="74" t="s">
        <v>27</v>
      </c>
      <c r="BP173" s="77"/>
      <c r="BQ173" s="78" t="s">
        <v>126</v>
      </c>
      <c r="BR173" s="79"/>
      <c r="BS173" s="70"/>
      <c r="BT173" s="38"/>
      <c r="BU173" s="61"/>
      <c r="BV173" s="61"/>
      <c r="BW173" s="84"/>
      <c r="BX173" s="84"/>
      <c r="BY173" s="85"/>
      <c r="BZ173" s="84"/>
      <c r="CA173" s="86"/>
      <c r="CB173" s="87"/>
      <c r="CC173" s="88"/>
      <c r="CD173" s="87"/>
      <c r="CE173" s="87"/>
      <c r="CF173" s="87"/>
      <c r="CG173" s="87"/>
      <c r="CH173" s="42">
        <f>YEAR(BANCO10[[#This Row],[DATA INÍCIO]])</f>
        <v>2025</v>
      </c>
      <c r="CI173" s="42">
        <f>MONTH(BANCO10[[#This Row],[DATA INÍCIO]])</f>
        <v>11</v>
      </c>
      <c r="CJ173" s="42" t="str">
        <f t="shared" si="2"/>
        <v>CORTE FACIL SERVICOS LTDA41.270.132/0001-10</v>
      </c>
      <c r="CK173" s="42"/>
      <c r="CL173" s="42"/>
      <c r="CM173" s="42" t="str">
        <f>IF(BANCO10[[#This Row],[SOLUÇÃO]]=CM$1,BANCO10[[#This Row],[STATUS DA ETAPA]],"")</f>
        <v/>
      </c>
      <c r="CN173" s="42" t="str">
        <f>IF(BANCO10[[#This Row],[SOLUÇÃO]]=CN$1,BANCO10[[#This Row],[STATUS DA ETAPA]],"")</f>
        <v/>
      </c>
      <c r="CO173" s="42" t="str">
        <f>IF(BANCO10[[#This Row],[SOLUÇÃO]]=CO$1,BANCO10[[#This Row],[STATUS DA ETAPA]],"")</f>
        <v/>
      </c>
      <c r="CP173" s="42" t="str">
        <f>IF(BANCO10[[#This Row],[SOLUÇÃO]]=CP$1,BANCO10[[#This Row],[STATUS DA ETAPA]],"")</f>
        <v/>
      </c>
      <c r="CQ173" s="42" t="str">
        <f>IF(BANCO10[[#This Row],[SOLUÇÃO]]=CQ$1,BANCO10[[#This Row],[STATUS DA ETAPA]],"")</f>
        <v/>
      </c>
      <c r="CR173" s="42" t="str">
        <f>IF(BANCO10[[#This Row],[SOLUÇÃO]]=CR$1,BANCO10[[#This Row],[STATUS DA ETAPA]],"")</f>
        <v/>
      </c>
      <c r="CS173" s="42" t="str">
        <f>IF(BANCO10[[#This Row],[SOLUÇÃO]]=CS$1,BANCO10[[#This Row],[STATUS DA ETAPA]],"")</f>
        <v>TRANSFERIDO</v>
      </c>
      <c r="CT173" s="42" t="str">
        <f>IF(BANCO10[[#This Row],[SOLUÇÃO]]=CT$1,BANCO10[[#This Row],[STATUS DA ETAPA]],"")</f>
        <v/>
      </c>
      <c r="CU173" s="42" t="str">
        <f>IF(BANCO10[[#This Row],[SOLUÇÃO]]=CU$1,BANCO10[[#This Row],[STATUS DA ETAPA]],"")</f>
        <v/>
      </c>
      <c r="CV173" s="42" t="str">
        <f>IF(BANCO10[[#This Row],[SOLUÇÃO]]=CV$1,BANCO10[[#This Row],[STATUS DA ETAPA]],"")</f>
        <v/>
      </c>
      <c r="CW173" s="42" t="str">
        <f>IF(BANCO10[[#This Row],[SOLUÇÃO]]=CW$1,BANCO10[[#This Row],[STATUS DA ETAPA]],"")</f>
        <v/>
      </c>
      <c r="CX173" s="42" t="str">
        <f>IF(BANCO10[[#This Row],[SOLUÇÃO]]=CX$1,BANCO10[[#This Row],[STATUS DA ETAPA]],"")</f>
        <v/>
      </c>
      <c r="CY173" s="42" t="str">
        <f>IF(BANCO10[[#This Row],[SOLUÇÃO]]=CY$1,BANCO10[[#This Row],[STATUS DA ETAPA]],"")</f>
        <v/>
      </c>
      <c r="CZ173" s="42" t="str">
        <f>IF(BANCO10[[#This Row],[SOLUÇÃO]]=CZ$1,BANCO10[[#This Row],[STATUS DA ETAPA]],"")</f>
        <v/>
      </c>
      <c r="DA173" s="42" t="str">
        <f>IF(BANCO10[[#This Row],[SOLUÇÃO]]=DA$1,BANCO10[[#This Row],[STATUS DA ETAPA]],"")</f>
        <v/>
      </c>
      <c r="DB173" s="42" t="str">
        <f>IF(BANCO10[[#This Row],[SOLUÇÃO]]=DB$1,BANCO10[[#This Row],[STATUS DA ETAPA]],"")</f>
        <v/>
      </c>
      <c r="DC173" s="63" t="str">
        <f>IF(BANCO10[[#This Row],[SOLUÇÃO]]=DC$1,BANCO10[[#This Row],[STATUS DA ETAPA]],"")</f>
        <v/>
      </c>
      <c r="DD173" s="65" t="str">
        <f>IF(BANCO10[[#This Row],[SOLUÇÃO]]=DD$1,BANCO10[[#This Row],[STATUS DA ETAPA]],"")</f>
        <v/>
      </c>
      <c r="DE173" s="65" t="str">
        <f>IF(BANCO10[[#This Row],[SOLUÇÃO]]=DE$1,BANCO10[[#This Row],[STATUS DA ETAPA]],"")</f>
        <v/>
      </c>
      <c r="DF173" s="65" t="str">
        <f>IF(BANCO10[[#This Row],[SOLUÇÃO]]=DF$1,BANCO10[[#This Row],[STATUS DA ETAPA]],"")</f>
        <v/>
      </c>
      <c r="DG173" s="65" t="str">
        <f>IF(BANCO10[[#This Row],[SOLUÇÃO]]=DG$1,BANCO10[[#This Row],[STATUS DA ETAPA]],"")</f>
        <v/>
      </c>
      <c r="DH173" s="65" t="str">
        <f>IF(BANCO10[[#This Row],[SOLUÇÃO]]=DH$1,BANCO10[[#This Row],[STATUS DA ETAPA]],"")</f>
        <v/>
      </c>
      <c r="DI173" s="65" t="str">
        <f>IF(BANCO10[[#This Row],[SOLUÇÃO]]=DI$1,BANCO10[[#This Row],[STATUS DA ETAPA]],"")</f>
        <v/>
      </c>
      <c r="DJ173" s="65" t="str">
        <f>IF(BANCO10[[#This Row],[SOLUÇÃO]]=DJ$1,BANCO10[[#This Row],[STATUS DA ETAPA]],"")</f>
        <v/>
      </c>
      <c r="DK173" s="65" t="str">
        <f>IF(BANCO10[[#This Row],[SOLUÇÃO]]=DK$1,BANCO10[[#This Row],[STATUS DA ETAPA]],"")</f>
        <v/>
      </c>
      <c r="DL173" s="65" t="str">
        <f>IF(BANCO10[[#This Row],[SOLUÇÃO]]=DL$1,BANCO10[[#This Row],[STATUS DA ETAPA]],"")</f>
        <v/>
      </c>
      <c r="DM173" s="65" t="str">
        <f>IF(BANCO10[[#This Row],[SOLUÇÃO]]=DM$1,BANCO10[[#This Row],[STATUS DA ETAPA]],"")</f>
        <v/>
      </c>
      <c r="DN173" s="63" t="e">
        <f>VLOOKUP(CL175,'[1]SAP TEC'!AC:AD,2,0)</f>
        <v>#N/A</v>
      </c>
    </row>
    <row r="174" spans="1:118" s="65" customFormat="1" ht="12" x14ac:dyDescent="0.25">
      <c r="A174" s="38" t="s">
        <v>118</v>
      </c>
      <c r="B174" s="39" t="s">
        <v>119</v>
      </c>
      <c r="C174" s="40" t="str">
        <f>IFERROR(VLOOKUP(BANCO10[[#This Row],[EMPRESA]],[1]!DADOS[#Data],2,FALSE),"")</f>
        <v>08.816.130/0001-09</v>
      </c>
      <c r="D174" s="42" t="s">
        <v>601</v>
      </c>
      <c r="E174" s="42" t="str">
        <f>IFERROR(VLOOKUP(BANCO10[[#This Row],[EMPRESA]],[1]!DADOS[#Data],5,FALSE),"")</f>
        <v>EPP</v>
      </c>
      <c r="F174" s="40" t="str">
        <f>IFERROR(IF(VLOOKUP(BANCO10[[#This Row],[EMPRESA]],[1]!DADOS[#Data],6,0)="","",(VLOOKUP(BANCO10[[#This Row],[EMPRESA]],[1]!DADOS[#Data],6,0))),"")</f>
        <v>CAPITAL LESTE 1</v>
      </c>
      <c r="G174" s="40"/>
      <c r="H174" s="43" t="s">
        <v>121</v>
      </c>
      <c r="I174" s="43" t="s">
        <v>145</v>
      </c>
      <c r="J174" s="43" t="s">
        <v>146</v>
      </c>
      <c r="K174" s="42" t="s">
        <v>602</v>
      </c>
      <c r="L174" s="44" t="s">
        <v>123</v>
      </c>
      <c r="M174" s="44">
        <v>103</v>
      </c>
      <c r="N174" s="44" t="s">
        <v>123</v>
      </c>
      <c r="O174" s="42" t="s">
        <v>90</v>
      </c>
      <c r="P174" s="42">
        <v>4</v>
      </c>
      <c r="Q174" s="42" t="s">
        <v>205</v>
      </c>
      <c r="R174" s="45" t="s">
        <v>123</v>
      </c>
      <c r="S174" s="45"/>
      <c r="T174" s="45" t="s">
        <v>123</v>
      </c>
      <c r="U174" s="45"/>
      <c r="V174" s="45" t="s">
        <v>123</v>
      </c>
      <c r="W174" s="45"/>
      <c r="X174" s="45" t="s">
        <v>123</v>
      </c>
      <c r="Y174" s="45"/>
      <c r="Z174" s="46" t="s">
        <v>123</v>
      </c>
      <c r="AA174" s="47"/>
      <c r="AB174" s="46" t="s">
        <v>123</v>
      </c>
      <c r="AC174" s="48"/>
      <c r="AD174" s="46" t="s">
        <v>123</v>
      </c>
      <c r="AE174" s="48"/>
      <c r="AF174" s="45" t="s">
        <v>27</v>
      </c>
      <c r="AG174" s="45">
        <v>44707</v>
      </c>
      <c r="AH174" s="45" t="s">
        <v>126</v>
      </c>
      <c r="AI174" s="45"/>
      <c r="AJ174" s="45" t="s">
        <v>123</v>
      </c>
      <c r="AK174" s="45"/>
      <c r="AL174" s="45" t="s">
        <v>123</v>
      </c>
      <c r="AM174" s="45"/>
      <c r="AN174" s="45" t="s">
        <v>123</v>
      </c>
      <c r="AO174" s="45"/>
      <c r="AP174" s="45" t="s">
        <v>123</v>
      </c>
      <c r="AQ174" s="45"/>
      <c r="AR174" s="45" t="s">
        <v>123</v>
      </c>
      <c r="AS174" s="45"/>
      <c r="AT174" s="49">
        <v>44706</v>
      </c>
      <c r="AU174" s="50">
        <v>44706</v>
      </c>
      <c r="AV174" s="51" t="s">
        <v>123</v>
      </c>
      <c r="AW174" s="51" t="s">
        <v>123</v>
      </c>
      <c r="AX174" s="73" t="s">
        <v>49</v>
      </c>
      <c r="AY174" s="52" t="s">
        <v>123</v>
      </c>
      <c r="AZ174" s="53">
        <v>0</v>
      </c>
      <c r="BA174" s="52" t="s">
        <v>123</v>
      </c>
      <c r="BB174" s="81" t="s">
        <v>123</v>
      </c>
      <c r="BC174" s="52" t="s">
        <v>123</v>
      </c>
      <c r="BD174" s="52" t="s">
        <v>123</v>
      </c>
      <c r="BE174" s="55" t="s">
        <v>123</v>
      </c>
      <c r="BF174" s="55" t="s">
        <v>123</v>
      </c>
      <c r="BG174" s="55" t="s">
        <v>123</v>
      </c>
      <c r="BH174" s="55" t="s">
        <v>123</v>
      </c>
      <c r="BI174" s="56" t="s">
        <v>123</v>
      </c>
      <c r="BJ174" s="48"/>
      <c r="BK174" s="58" t="s">
        <v>123</v>
      </c>
      <c r="BL174" s="59"/>
      <c r="BM174" s="58" t="s">
        <v>123</v>
      </c>
      <c r="BN174" s="59"/>
      <c r="BO174" s="74" t="s">
        <v>123</v>
      </c>
      <c r="BP174" s="75"/>
      <c r="BQ174" s="74" t="s">
        <v>123</v>
      </c>
      <c r="BR174" s="75"/>
      <c r="BS174" s="60" t="s">
        <v>170</v>
      </c>
      <c r="BT174" s="38"/>
      <c r="BU174" s="61" t="s">
        <v>129</v>
      </c>
      <c r="BV174" s="61" t="s">
        <v>129</v>
      </c>
      <c r="BW174" s="61" t="s">
        <v>149</v>
      </c>
      <c r="BX174" s="61" t="s">
        <v>259</v>
      </c>
      <c r="BY174" s="62" t="s">
        <v>603</v>
      </c>
      <c r="BZ174" s="61"/>
      <c r="CA174" s="61" t="s">
        <v>129</v>
      </c>
      <c r="CB174" s="61" t="s">
        <v>129</v>
      </c>
      <c r="CC174" s="61" t="s">
        <v>129</v>
      </c>
      <c r="CD174" s="61" t="s">
        <v>129</v>
      </c>
      <c r="CE174" s="61" t="s">
        <v>129</v>
      </c>
      <c r="CF174" s="61" t="s">
        <v>129</v>
      </c>
      <c r="CG174" s="61" t="s">
        <v>129</v>
      </c>
      <c r="CH174" s="63">
        <f>YEAR(BANCO10[[#This Row],[DATA INÍCIO]])</f>
        <v>2022</v>
      </c>
      <c r="CI174" s="63">
        <f>MONTH(BANCO10[[#This Row],[DATA INÍCIO]])</f>
        <v>5</v>
      </c>
      <c r="CJ174" s="64" t="str">
        <f t="shared" si="2"/>
        <v>CREMON INDUSTRIA E COMERCIO DE MOVEIS E TRANSPORTES LTDA08.816.130/0001-09</v>
      </c>
      <c r="CK174" s="63"/>
      <c r="CL174" s="42" t="s">
        <v>602</v>
      </c>
      <c r="CM174" s="42" t="str">
        <f>IF(BANCO10[[#This Row],[SOLUÇÃO]]=CM$1,BANCO10[[#This Row],[STATUS DA ETAPA]],"")</f>
        <v>CONCLUÍDO</v>
      </c>
      <c r="CN174" s="42" t="str">
        <f>IF(BANCO10[[#This Row],[SOLUÇÃO]]=CN$1,BANCO10[[#This Row],[STATUS DA ETAPA]],"")</f>
        <v/>
      </c>
      <c r="CO174" s="42" t="str">
        <f>IF(BANCO10[[#This Row],[SOLUÇÃO]]=CO$1,BANCO10[[#This Row],[STATUS DA ETAPA]],"")</f>
        <v/>
      </c>
      <c r="CP174" s="42" t="str">
        <f>IF(BANCO10[[#This Row],[SOLUÇÃO]]=CP$1,BANCO10[[#This Row],[STATUS DA ETAPA]],"")</f>
        <v/>
      </c>
      <c r="CQ174" s="42" t="str">
        <f>IF(BANCO10[[#This Row],[SOLUÇÃO]]=CQ$1,BANCO10[[#This Row],[STATUS DA ETAPA]],"")</f>
        <v/>
      </c>
      <c r="CR174" s="42" t="str">
        <f>IF(BANCO10[[#This Row],[SOLUÇÃO]]=CR$1,BANCO10[[#This Row],[STATUS DA ETAPA]],"")</f>
        <v/>
      </c>
      <c r="CS174" s="42" t="str">
        <f>IF(BANCO10[[#This Row],[SOLUÇÃO]]=CS$1,BANCO10[[#This Row],[STATUS DA ETAPA]],"")</f>
        <v/>
      </c>
      <c r="CT174" s="42" t="str">
        <f>IF(BANCO10[[#This Row],[SOLUÇÃO]]=CT$1,BANCO10[[#This Row],[STATUS DA ETAPA]],"")</f>
        <v/>
      </c>
      <c r="CU174" s="42" t="str">
        <f>IF(BANCO10[[#This Row],[SOLUÇÃO]]=CU$1,BANCO10[[#This Row],[STATUS DA ETAPA]],"")</f>
        <v/>
      </c>
      <c r="CV174" s="42" t="str">
        <f>IF(BANCO10[[#This Row],[SOLUÇÃO]]=CV$1,BANCO10[[#This Row],[STATUS DA ETAPA]],"")</f>
        <v/>
      </c>
      <c r="CW174" s="42" t="str">
        <f>IF(BANCO10[[#This Row],[SOLUÇÃO]]=CW$1,BANCO10[[#This Row],[STATUS DA ETAPA]],"")</f>
        <v/>
      </c>
      <c r="CX174" s="42" t="str">
        <f>IF(BANCO10[[#This Row],[SOLUÇÃO]]=CX$1,BANCO10[[#This Row],[STATUS DA ETAPA]],"")</f>
        <v/>
      </c>
      <c r="CY174" s="42" t="str">
        <f>IF(BANCO10[[#This Row],[SOLUÇÃO]]=CY$1,BANCO10[[#This Row],[STATUS DA ETAPA]],"")</f>
        <v/>
      </c>
      <c r="CZ174" s="42" t="str">
        <f>IF(BANCO10[[#This Row],[SOLUÇÃO]]=CZ$1,BANCO10[[#This Row],[STATUS DA ETAPA]],"")</f>
        <v/>
      </c>
      <c r="DA174" s="42" t="str">
        <f>IF(BANCO10[[#This Row],[SOLUÇÃO]]=DA$1,BANCO10[[#This Row],[STATUS DA ETAPA]],"")</f>
        <v/>
      </c>
      <c r="DB174" s="42" t="str">
        <f>IF(BANCO10[[#This Row],[SOLUÇÃO]]=DB$1,BANCO10[[#This Row],[STATUS DA ETAPA]],"")</f>
        <v/>
      </c>
      <c r="DC174" s="42" t="str">
        <f>IF(BANCO10[[#This Row],[SOLUÇÃO]]=DC$1,BANCO10[[#This Row],[STATUS DA ETAPA]],"")</f>
        <v/>
      </c>
      <c r="DD174" s="42" t="str">
        <f>IF(BANCO10[[#This Row],[SOLUÇÃO]]=DD$1,BANCO10[[#This Row],[STATUS DA ETAPA]],"")</f>
        <v/>
      </c>
      <c r="DE174" s="42" t="str">
        <f>IF(BANCO10[[#This Row],[SOLUÇÃO]]=DE$1,BANCO10[[#This Row],[STATUS DA ETAPA]],"")</f>
        <v/>
      </c>
      <c r="DF174" s="42" t="str">
        <f>IF(BANCO10[[#This Row],[SOLUÇÃO]]=DF$1,BANCO10[[#This Row],[STATUS DA ETAPA]],"")</f>
        <v/>
      </c>
      <c r="DG174" s="42" t="str">
        <f>IF(BANCO10[[#This Row],[SOLUÇÃO]]=DG$1,BANCO10[[#This Row],[STATUS DA ETAPA]],"")</f>
        <v/>
      </c>
      <c r="DH174" s="42" t="str">
        <f>IF(BANCO10[[#This Row],[SOLUÇÃO]]=DH$1,BANCO10[[#This Row],[STATUS DA ETAPA]],"")</f>
        <v/>
      </c>
      <c r="DI174" s="42" t="str">
        <f>IF(BANCO10[[#This Row],[SOLUÇÃO]]=DI$1,BANCO10[[#This Row],[STATUS DA ETAPA]],"")</f>
        <v/>
      </c>
      <c r="DJ174" s="42" t="str">
        <f>IF(BANCO10[[#This Row],[SOLUÇÃO]]=DJ$1,BANCO10[[#This Row],[STATUS DA ETAPA]],"")</f>
        <v/>
      </c>
      <c r="DK174" s="42" t="str">
        <f>IF(BANCO10[[#This Row],[SOLUÇÃO]]=DK$1,BANCO10[[#This Row],[STATUS DA ETAPA]],"")</f>
        <v/>
      </c>
      <c r="DL174" s="42" t="str">
        <f>IF(BANCO10[[#This Row],[SOLUÇÃO]]=DL$1,BANCO10[[#This Row],[STATUS DA ETAPA]],"")</f>
        <v/>
      </c>
      <c r="DM174" s="42" t="str">
        <f>IF(BANCO10[[#This Row],[SOLUÇÃO]]=DM$1,BANCO10[[#This Row],[STATUS DA ETAPA]],"")</f>
        <v/>
      </c>
      <c r="DN174" s="63">
        <f>VLOOKUP(CL176,'[1]SAP TEC'!AC:AD,2,0)</f>
        <v>6265.82</v>
      </c>
    </row>
    <row r="175" spans="1:118" s="65" customFormat="1" ht="12" x14ac:dyDescent="0.25">
      <c r="A175" s="38" t="s">
        <v>118</v>
      </c>
      <c r="B175" s="39" t="s">
        <v>119</v>
      </c>
      <c r="C175" s="40" t="str">
        <f>IFERROR(VLOOKUP(BANCO10[[#This Row],[EMPRESA]],[1]!DADOS[#Data],2,FALSE),"")</f>
        <v>08.816.130/0001-09</v>
      </c>
      <c r="D175" s="42" t="s">
        <v>601</v>
      </c>
      <c r="E175" s="42" t="str">
        <f>IFERROR(VLOOKUP(BANCO10[[#This Row],[EMPRESA]],[1]!DADOS[#Data],5,FALSE),"")</f>
        <v>EPP</v>
      </c>
      <c r="F175" s="40" t="str">
        <f>IFERROR(IF(VLOOKUP(BANCO10[[#This Row],[EMPRESA]],[1]!DADOS[#Data],6,0)="","",(VLOOKUP(BANCO10[[#This Row],[EMPRESA]],[1]!DADOS[#Data],6,0))),"")</f>
        <v>CAPITAL LESTE 1</v>
      </c>
      <c r="G175" s="40" t="str">
        <f>IFERROR(IF(VLOOKUP(BANCO10[[#This Row],[EMPRESA]],[1]!DADOS[#Data],4)="","",(VLOOKUP($D175,[1]!DADOS[#Data],4,0))),"")</f>
        <v>CREMON</v>
      </c>
      <c r="H175" s="43" t="s">
        <v>7</v>
      </c>
      <c r="I175" s="43" t="s">
        <v>145</v>
      </c>
      <c r="J175" s="43" t="s">
        <v>123</v>
      </c>
      <c r="K175" s="42" t="s">
        <v>604</v>
      </c>
      <c r="L175" s="44" t="s">
        <v>123</v>
      </c>
      <c r="M175" s="44">
        <v>103</v>
      </c>
      <c r="N175" s="44" t="s">
        <v>123</v>
      </c>
      <c r="O175" s="42" t="s">
        <v>95</v>
      </c>
      <c r="P175" s="42">
        <v>100</v>
      </c>
      <c r="Q175" s="42" t="s">
        <v>265</v>
      </c>
      <c r="R175" s="45" t="s">
        <v>123</v>
      </c>
      <c r="S175" s="45"/>
      <c r="T175" s="45" t="s">
        <v>123</v>
      </c>
      <c r="U175" s="45"/>
      <c r="V175" s="45" t="s">
        <v>123</v>
      </c>
      <c r="W175" s="45"/>
      <c r="X175" s="45" t="s">
        <v>123</v>
      </c>
      <c r="Y175" s="45"/>
      <c r="Z175" s="46" t="s">
        <v>123</v>
      </c>
      <c r="AA175" s="47"/>
      <c r="AB175" s="46" t="s">
        <v>123</v>
      </c>
      <c r="AC175" s="48"/>
      <c r="AD175" s="46" t="s">
        <v>123</v>
      </c>
      <c r="AE175" s="48"/>
      <c r="AF175" s="45" t="s">
        <v>27</v>
      </c>
      <c r="AG175" s="45">
        <v>44707</v>
      </c>
      <c r="AH175" s="45" t="s">
        <v>27</v>
      </c>
      <c r="AI175" s="45">
        <v>44708</v>
      </c>
      <c r="AJ175" s="45" t="s">
        <v>27</v>
      </c>
      <c r="AK175" s="45">
        <v>44709</v>
      </c>
      <c r="AL175" s="45" t="s">
        <v>123</v>
      </c>
      <c r="AM175" s="45"/>
      <c r="AN175" s="45" t="s">
        <v>123</v>
      </c>
      <c r="AO175" s="45"/>
      <c r="AP175" s="45" t="s">
        <v>123</v>
      </c>
      <c r="AQ175" s="45"/>
      <c r="AR175" s="45" t="s">
        <v>123</v>
      </c>
      <c r="AS175" s="45"/>
      <c r="AT175" s="133">
        <v>44831</v>
      </c>
      <c r="AU175" s="99">
        <v>44922</v>
      </c>
      <c r="AV175" s="51" t="s">
        <v>27</v>
      </c>
      <c r="AW175" s="51" t="s">
        <v>27</v>
      </c>
      <c r="AX175" s="73" t="s">
        <v>49</v>
      </c>
      <c r="AY175" s="52"/>
      <c r="AZ175" s="53">
        <v>0</v>
      </c>
      <c r="BA175" s="52" t="s">
        <v>123</v>
      </c>
      <c r="BB175" s="81" t="s">
        <v>123</v>
      </c>
      <c r="BC175" s="52" t="s">
        <v>123</v>
      </c>
      <c r="BD175" s="52" t="s">
        <v>123</v>
      </c>
      <c r="BE175" s="55" t="s">
        <v>123</v>
      </c>
      <c r="BF175" s="55" t="s">
        <v>123</v>
      </c>
      <c r="BG175" s="55" t="s">
        <v>27</v>
      </c>
      <c r="BH175" s="55" t="s">
        <v>123</v>
      </c>
      <c r="BI175" s="68" t="s">
        <v>123</v>
      </c>
      <c r="BJ175" s="48"/>
      <c r="BK175" s="58" t="s">
        <v>123</v>
      </c>
      <c r="BL175" s="59"/>
      <c r="BM175" s="58" t="s">
        <v>123</v>
      </c>
      <c r="BN175" s="59"/>
      <c r="BO175" s="74" t="s">
        <v>27</v>
      </c>
      <c r="BP175" s="75">
        <v>44922</v>
      </c>
      <c r="BQ175" s="74" t="s">
        <v>123</v>
      </c>
      <c r="BR175" s="75"/>
      <c r="BS175" s="60"/>
      <c r="BT175" s="38" t="s">
        <v>209</v>
      </c>
      <c r="BU175" s="61" t="s">
        <v>129</v>
      </c>
      <c r="BV175" s="61" t="s">
        <v>129</v>
      </c>
      <c r="BW175" s="61" t="s">
        <v>149</v>
      </c>
      <c r="BX175" s="61" t="s">
        <v>259</v>
      </c>
      <c r="BY175" s="62" t="s">
        <v>603</v>
      </c>
      <c r="BZ175" s="61"/>
      <c r="CA175" s="61" t="s">
        <v>129</v>
      </c>
      <c r="CB175" s="61" t="s">
        <v>129</v>
      </c>
      <c r="CC175" s="61" t="s">
        <v>129</v>
      </c>
      <c r="CD175" s="61" t="s">
        <v>129</v>
      </c>
      <c r="CE175" s="61" t="s">
        <v>129</v>
      </c>
      <c r="CF175" s="61" t="s">
        <v>129</v>
      </c>
      <c r="CG175" s="61" t="s">
        <v>129</v>
      </c>
      <c r="CH175" s="63">
        <f>YEAR(BANCO10[[#This Row],[DATA INÍCIO]])</f>
        <v>2022</v>
      </c>
      <c r="CI175" s="63">
        <f>MONTH(BANCO10[[#This Row],[DATA INÍCIO]])</f>
        <v>9</v>
      </c>
      <c r="CJ175" s="64" t="str">
        <f t="shared" si="2"/>
        <v>CREMON INDUSTRIA E COMERCIO DE MOVEIS E TRANSPORTES LTDA08.816.130/0001-09</v>
      </c>
      <c r="CK175" s="63"/>
      <c r="CL175" s="42" t="s">
        <v>604</v>
      </c>
      <c r="CM175" s="42" t="str">
        <f>IF(BANCO10[[#This Row],[SOLUÇÃO]]=CM$1,BANCO10[[#This Row],[STATUS DA ETAPA]],"")</f>
        <v/>
      </c>
      <c r="CN175" s="42" t="str">
        <f>IF(BANCO10[[#This Row],[SOLUÇÃO]]=CN$1,BANCO10[[#This Row],[STATUS DA ETAPA]],"")</f>
        <v/>
      </c>
      <c r="CO175" s="42" t="str">
        <f>IF(BANCO10[[#This Row],[SOLUÇÃO]]=CO$1,BANCO10[[#This Row],[STATUS DA ETAPA]],"")</f>
        <v/>
      </c>
      <c r="CP175" s="42" t="str">
        <f>IF(BANCO10[[#This Row],[SOLUÇÃO]]=CP$1,BANCO10[[#This Row],[STATUS DA ETAPA]],"")</f>
        <v/>
      </c>
      <c r="CQ175" s="42" t="str">
        <f>IF(BANCO10[[#This Row],[SOLUÇÃO]]=CQ$1,BANCO10[[#This Row],[STATUS DA ETAPA]],"")</f>
        <v/>
      </c>
      <c r="CR175" s="42" t="str">
        <f>IF(BANCO10[[#This Row],[SOLUÇÃO]]=CR$1,BANCO10[[#This Row],[STATUS DA ETAPA]],"")</f>
        <v>CONCLUÍDO</v>
      </c>
      <c r="CS175" s="42" t="str">
        <f>IF(BANCO10[[#This Row],[SOLUÇÃO]]=CS$1,BANCO10[[#This Row],[STATUS DA ETAPA]],"")</f>
        <v/>
      </c>
      <c r="CT175" s="42" t="str">
        <f>IF(BANCO10[[#This Row],[SOLUÇÃO]]=CT$1,BANCO10[[#This Row],[STATUS DA ETAPA]],"")</f>
        <v/>
      </c>
      <c r="CU175" s="42" t="str">
        <f>IF(BANCO10[[#This Row],[SOLUÇÃO]]=CU$1,BANCO10[[#This Row],[STATUS DA ETAPA]],"")</f>
        <v/>
      </c>
      <c r="CV175" s="42" t="str">
        <f>IF(BANCO10[[#This Row],[SOLUÇÃO]]=CV$1,BANCO10[[#This Row],[STATUS DA ETAPA]],"")</f>
        <v/>
      </c>
      <c r="CW175" s="42" t="str">
        <f>IF(BANCO10[[#This Row],[SOLUÇÃO]]=CW$1,BANCO10[[#This Row],[STATUS DA ETAPA]],"")</f>
        <v/>
      </c>
      <c r="CX175" s="42" t="str">
        <f>IF(BANCO10[[#This Row],[SOLUÇÃO]]=CX$1,BANCO10[[#This Row],[STATUS DA ETAPA]],"")</f>
        <v/>
      </c>
      <c r="CY175" s="42" t="str">
        <f>IF(BANCO10[[#This Row],[SOLUÇÃO]]=CY$1,BANCO10[[#This Row],[STATUS DA ETAPA]],"")</f>
        <v/>
      </c>
      <c r="CZ175" s="42" t="str">
        <f>IF(BANCO10[[#This Row],[SOLUÇÃO]]=CZ$1,BANCO10[[#This Row],[STATUS DA ETAPA]],"")</f>
        <v/>
      </c>
      <c r="DA175" s="42" t="str">
        <f>IF(BANCO10[[#This Row],[SOLUÇÃO]]=DA$1,BANCO10[[#This Row],[STATUS DA ETAPA]],"")</f>
        <v/>
      </c>
      <c r="DB175" s="42" t="str">
        <f>IF(BANCO10[[#This Row],[SOLUÇÃO]]=DB$1,BANCO10[[#This Row],[STATUS DA ETAPA]],"")</f>
        <v/>
      </c>
      <c r="DC175" s="42" t="str">
        <f>IF(BANCO10[[#This Row],[SOLUÇÃO]]=DC$1,BANCO10[[#This Row],[STATUS DA ETAPA]],"")</f>
        <v/>
      </c>
      <c r="DD175" s="42" t="str">
        <f>IF(BANCO10[[#This Row],[SOLUÇÃO]]=DD$1,BANCO10[[#This Row],[STATUS DA ETAPA]],"")</f>
        <v/>
      </c>
      <c r="DE175" s="42" t="str">
        <f>IF(BANCO10[[#This Row],[SOLUÇÃO]]=DE$1,BANCO10[[#This Row],[STATUS DA ETAPA]],"")</f>
        <v/>
      </c>
      <c r="DF175" s="42" t="str">
        <f>IF(BANCO10[[#This Row],[SOLUÇÃO]]=DF$1,BANCO10[[#This Row],[STATUS DA ETAPA]],"")</f>
        <v/>
      </c>
      <c r="DG175" s="42" t="str">
        <f>IF(BANCO10[[#This Row],[SOLUÇÃO]]=DG$1,BANCO10[[#This Row],[STATUS DA ETAPA]],"")</f>
        <v/>
      </c>
      <c r="DH175" s="42" t="str">
        <f>IF(BANCO10[[#This Row],[SOLUÇÃO]]=DH$1,BANCO10[[#This Row],[STATUS DA ETAPA]],"")</f>
        <v/>
      </c>
      <c r="DI175" s="42" t="str">
        <f>IF(BANCO10[[#This Row],[SOLUÇÃO]]=DI$1,BANCO10[[#This Row],[STATUS DA ETAPA]],"")</f>
        <v/>
      </c>
      <c r="DJ175" s="42" t="str">
        <f>IF(BANCO10[[#This Row],[SOLUÇÃO]]=DJ$1,BANCO10[[#This Row],[STATUS DA ETAPA]],"")</f>
        <v/>
      </c>
      <c r="DK175" s="42" t="str">
        <f>IF(BANCO10[[#This Row],[SOLUÇÃO]]=DK$1,BANCO10[[#This Row],[STATUS DA ETAPA]],"")</f>
        <v/>
      </c>
      <c r="DL175" s="42" t="str">
        <f>IF(BANCO10[[#This Row],[SOLUÇÃO]]=DL$1,BANCO10[[#This Row],[STATUS DA ETAPA]],"")</f>
        <v/>
      </c>
      <c r="DM175" s="42" t="str">
        <f>IF(BANCO10[[#This Row],[SOLUÇÃO]]=DM$1,BANCO10[[#This Row],[STATUS DA ETAPA]],"")</f>
        <v/>
      </c>
      <c r="DN175" s="63" t="e">
        <f>VLOOKUP(CL177,'[1]SAP TEC'!AC:AD,2,0)</f>
        <v>#N/A</v>
      </c>
    </row>
    <row r="176" spans="1:118" s="65" customFormat="1" ht="12" x14ac:dyDescent="0.25">
      <c r="A176" s="38" t="s">
        <v>118</v>
      </c>
      <c r="B176" s="39" t="s">
        <v>119</v>
      </c>
      <c r="C176" s="40" t="str">
        <f>IFERROR(VLOOKUP(BANCO10[[#This Row],[EMPRESA]],[1]!DADOS[#Data],2,FALSE),"")</f>
        <v>08.816.130/0001-09</v>
      </c>
      <c r="D176" s="42" t="s">
        <v>601</v>
      </c>
      <c r="E176" s="42" t="str">
        <f>IFERROR(VLOOKUP(BANCO10[[#This Row],[EMPRESA]],[1]!DADOS[#Data],5,FALSE),"")</f>
        <v>EPP</v>
      </c>
      <c r="F176" s="40" t="str">
        <f>IFERROR(IF(VLOOKUP(BANCO10[[#This Row],[EMPRESA]],[1]!DADOS[#Data],6,0)="","",(VLOOKUP(BANCO10[[#This Row],[EMPRESA]],[1]!DADOS[#Data],6,0))),"")</f>
        <v>CAPITAL LESTE 1</v>
      </c>
      <c r="G176" s="40" t="str">
        <f>IFERROR(IF(VLOOKUP(BANCO10[[#This Row],[EMPRESA]],[1]!DADOS[#Data],4)="","",(VLOOKUP($D176,[1]!DADOS[#Data],4,0))),"")</f>
        <v>CREMON</v>
      </c>
      <c r="H176" s="43" t="s">
        <v>7</v>
      </c>
      <c r="I176" s="43" t="s">
        <v>145</v>
      </c>
      <c r="J176" s="43" t="s">
        <v>123</v>
      </c>
      <c r="K176" s="42" t="s">
        <v>605</v>
      </c>
      <c r="L176" s="44" t="s">
        <v>606</v>
      </c>
      <c r="M176" s="44">
        <v>103</v>
      </c>
      <c r="N176" s="44" t="s">
        <v>123</v>
      </c>
      <c r="O176" s="42" t="s">
        <v>97</v>
      </c>
      <c r="P176" s="42">
        <v>100</v>
      </c>
      <c r="Q176" s="42" t="s">
        <v>265</v>
      </c>
      <c r="R176" s="45" t="s">
        <v>123</v>
      </c>
      <c r="S176" s="45"/>
      <c r="T176" s="45" t="s">
        <v>123</v>
      </c>
      <c r="U176" s="45"/>
      <c r="V176" s="45" t="s">
        <v>123</v>
      </c>
      <c r="W176" s="45"/>
      <c r="X176" s="45" t="s">
        <v>123</v>
      </c>
      <c r="Y176" s="45"/>
      <c r="Z176" s="46" t="s">
        <v>123</v>
      </c>
      <c r="AA176" s="47"/>
      <c r="AB176" s="46" t="s">
        <v>123</v>
      </c>
      <c r="AC176" s="48"/>
      <c r="AD176" s="46" t="s">
        <v>123</v>
      </c>
      <c r="AE176" s="48"/>
      <c r="AF176" s="45" t="s">
        <v>27</v>
      </c>
      <c r="AG176" s="45">
        <v>44707</v>
      </c>
      <c r="AH176" s="45" t="s">
        <v>27</v>
      </c>
      <c r="AI176" s="45">
        <v>44708</v>
      </c>
      <c r="AJ176" s="45" t="s">
        <v>27</v>
      </c>
      <c r="AK176" s="45">
        <v>44709</v>
      </c>
      <c r="AL176" s="45" t="s">
        <v>27</v>
      </c>
      <c r="AM176" s="45">
        <v>44915</v>
      </c>
      <c r="AN176" s="45" t="s">
        <v>27</v>
      </c>
      <c r="AO176" s="45"/>
      <c r="AP176" s="45" t="s">
        <v>27</v>
      </c>
      <c r="AQ176" s="45">
        <v>44928</v>
      </c>
      <c r="AR176" s="45" t="s">
        <v>27</v>
      </c>
      <c r="AS176" s="45"/>
      <c r="AT176" s="133">
        <v>44936</v>
      </c>
      <c r="AU176" s="99">
        <v>45075</v>
      </c>
      <c r="AV176" s="51" t="s">
        <v>27</v>
      </c>
      <c r="AW176" s="51" t="s">
        <v>27</v>
      </c>
      <c r="AX176" s="73" t="s">
        <v>49</v>
      </c>
      <c r="AY176" s="52" t="s">
        <v>126</v>
      </c>
      <c r="AZ176" s="53">
        <v>0</v>
      </c>
      <c r="BA176" s="52"/>
      <c r="BB176" s="81"/>
      <c r="BC176" s="52">
        <v>4746</v>
      </c>
      <c r="BD176" s="52" t="s">
        <v>123</v>
      </c>
      <c r="BE176" s="55" t="s">
        <v>123</v>
      </c>
      <c r="BF176" s="55" t="s">
        <v>123</v>
      </c>
      <c r="BG176" s="55" t="s">
        <v>27</v>
      </c>
      <c r="BH176" s="55" t="s">
        <v>123</v>
      </c>
      <c r="BI176" s="68" t="s">
        <v>123</v>
      </c>
      <c r="BJ176" s="48"/>
      <c r="BK176" s="58" t="s">
        <v>123</v>
      </c>
      <c r="BL176" s="59"/>
      <c r="BM176" s="58" t="s">
        <v>123</v>
      </c>
      <c r="BN176" s="59"/>
      <c r="BO176" s="74" t="s">
        <v>27</v>
      </c>
      <c r="BP176" s="75">
        <v>45077</v>
      </c>
      <c r="BQ176" s="74" t="s">
        <v>27</v>
      </c>
      <c r="BR176" s="75"/>
      <c r="BS176" s="60"/>
      <c r="BT176" s="38"/>
      <c r="BU176" s="61" t="s">
        <v>129</v>
      </c>
      <c r="BV176" s="61" t="s">
        <v>129</v>
      </c>
      <c r="BW176" s="61" t="s">
        <v>149</v>
      </c>
      <c r="BX176" s="61" t="s">
        <v>259</v>
      </c>
      <c r="BY176" s="62" t="s">
        <v>603</v>
      </c>
      <c r="BZ176" s="61"/>
      <c r="CA176" s="61" t="s">
        <v>129</v>
      </c>
      <c r="CB176" s="61" t="s">
        <v>129</v>
      </c>
      <c r="CC176" s="61">
        <v>45402</v>
      </c>
      <c r="CD176" s="61" t="s">
        <v>158</v>
      </c>
      <c r="CE176" s="61" t="s">
        <v>129</v>
      </c>
      <c r="CF176" s="61"/>
      <c r="CG176" s="61" t="s">
        <v>237</v>
      </c>
      <c r="CH176" s="63">
        <f>YEAR(BANCO10[[#This Row],[DATA INÍCIO]])</f>
        <v>2023</v>
      </c>
      <c r="CI176" s="63">
        <f>MONTH(BANCO10[[#This Row],[DATA INÍCIO]])</f>
        <v>1</v>
      </c>
      <c r="CJ176" s="64" t="str">
        <f t="shared" si="2"/>
        <v>CREMON INDUSTRIA E COMERCIO DE MOVEIS E TRANSPORTES LTDA08.816.130/0001-09</v>
      </c>
      <c r="CK176" s="63"/>
      <c r="CL176" s="42" t="s">
        <v>605</v>
      </c>
      <c r="CM176" s="42" t="str">
        <f>IF(BANCO10[[#This Row],[SOLUÇÃO]]=CM$1,BANCO10[[#This Row],[STATUS DA ETAPA]],"")</f>
        <v/>
      </c>
      <c r="CN176" s="42" t="str">
        <f>IF(BANCO10[[#This Row],[SOLUÇÃO]]=CN$1,BANCO10[[#This Row],[STATUS DA ETAPA]],"")</f>
        <v/>
      </c>
      <c r="CO176" s="42" t="str">
        <f>IF(BANCO10[[#This Row],[SOLUÇÃO]]=CO$1,BANCO10[[#This Row],[STATUS DA ETAPA]],"")</f>
        <v/>
      </c>
      <c r="CP176" s="42" t="str">
        <f>IF(BANCO10[[#This Row],[SOLUÇÃO]]=CP$1,BANCO10[[#This Row],[STATUS DA ETAPA]],"")</f>
        <v/>
      </c>
      <c r="CQ176" s="42" t="str">
        <f>IF(BANCO10[[#This Row],[SOLUÇÃO]]=CQ$1,BANCO10[[#This Row],[STATUS DA ETAPA]],"")</f>
        <v/>
      </c>
      <c r="CR176" s="42" t="str">
        <f>IF(BANCO10[[#This Row],[SOLUÇÃO]]=CR$1,BANCO10[[#This Row],[STATUS DA ETAPA]],"")</f>
        <v/>
      </c>
      <c r="CS176" s="42" t="str">
        <f>IF(BANCO10[[#This Row],[SOLUÇÃO]]=CS$1,BANCO10[[#This Row],[STATUS DA ETAPA]],"")</f>
        <v/>
      </c>
      <c r="CT176" s="42" t="str">
        <f>IF(BANCO10[[#This Row],[SOLUÇÃO]]=CT$1,BANCO10[[#This Row],[STATUS DA ETAPA]],"")</f>
        <v>CONCLUÍDO</v>
      </c>
      <c r="CU176" s="42" t="str">
        <f>IF(BANCO10[[#This Row],[SOLUÇÃO]]=CU$1,BANCO10[[#This Row],[STATUS DA ETAPA]],"")</f>
        <v/>
      </c>
      <c r="CV176" s="42" t="str">
        <f>IF(BANCO10[[#This Row],[SOLUÇÃO]]=CV$1,BANCO10[[#This Row],[STATUS DA ETAPA]],"")</f>
        <v/>
      </c>
      <c r="CW176" s="42" t="str">
        <f>IF(BANCO10[[#This Row],[SOLUÇÃO]]=CW$1,BANCO10[[#This Row],[STATUS DA ETAPA]],"")</f>
        <v/>
      </c>
      <c r="CX176" s="42" t="str">
        <f>IF(BANCO10[[#This Row],[SOLUÇÃO]]=CX$1,BANCO10[[#This Row],[STATUS DA ETAPA]],"")</f>
        <v/>
      </c>
      <c r="CY176" s="42" t="str">
        <f>IF(BANCO10[[#This Row],[SOLUÇÃO]]=CY$1,BANCO10[[#This Row],[STATUS DA ETAPA]],"")</f>
        <v/>
      </c>
      <c r="CZ176" s="42" t="str">
        <f>IF(BANCO10[[#This Row],[SOLUÇÃO]]=CZ$1,BANCO10[[#This Row],[STATUS DA ETAPA]],"")</f>
        <v/>
      </c>
      <c r="DA176" s="42" t="str">
        <f>IF(BANCO10[[#This Row],[SOLUÇÃO]]=DA$1,BANCO10[[#This Row],[STATUS DA ETAPA]],"")</f>
        <v/>
      </c>
      <c r="DB176" s="42" t="str">
        <f>IF(BANCO10[[#This Row],[SOLUÇÃO]]=DB$1,BANCO10[[#This Row],[STATUS DA ETAPA]],"")</f>
        <v/>
      </c>
      <c r="DC176" s="42" t="str">
        <f>IF(BANCO10[[#This Row],[SOLUÇÃO]]=DC$1,BANCO10[[#This Row],[STATUS DA ETAPA]],"")</f>
        <v/>
      </c>
      <c r="DD176" s="42" t="str">
        <f>IF(BANCO10[[#This Row],[SOLUÇÃO]]=DD$1,BANCO10[[#This Row],[STATUS DA ETAPA]],"")</f>
        <v/>
      </c>
      <c r="DE176" s="42" t="str">
        <f>IF(BANCO10[[#This Row],[SOLUÇÃO]]=DE$1,BANCO10[[#This Row],[STATUS DA ETAPA]],"")</f>
        <v/>
      </c>
      <c r="DF176" s="42" t="str">
        <f>IF(BANCO10[[#This Row],[SOLUÇÃO]]=DF$1,BANCO10[[#This Row],[STATUS DA ETAPA]],"")</f>
        <v/>
      </c>
      <c r="DG176" s="42" t="str">
        <f>IF(BANCO10[[#This Row],[SOLUÇÃO]]=DG$1,BANCO10[[#This Row],[STATUS DA ETAPA]],"")</f>
        <v/>
      </c>
      <c r="DH176" s="42" t="str">
        <f>IF(BANCO10[[#This Row],[SOLUÇÃO]]=DH$1,BANCO10[[#This Row],[STATUS DA ETAPA]],"")</f>
        <v/>
      </c>
      <c r="DI176" s="42" t="str">
        <f>IF(BANCO10[[#This Row],[SOLUÇÃO]]=DI$1,BANCO10[[#This Row],[STATUS DA ETAPA]],"")</f>
        <v/>
      </c>
      <c r="DJ176" s="42" t="str">
        <f>IF(BANCO10[[#This Row],[SOLUÇÃO]]=DJ$1,BANCO10[[#This Row],[STATUS DA ETAPA]],"")</f>
        <v/>
      </c>
      <c r="DK176" s="42" t="str">
        <f>IF(BANCO10[[#This Row],[SOLUÇÃO]]=DK$1,BANCO10[[#This Row],[STATUS DA ETAPA]],"")</f>
        <v/>
      </c>
      <c r="DL176" s="42" t="str">
        <f>IF(BANCO10[[#This Row],[SOLUÇÃO]]=DL$1,BANCO10[[#This Row],[STATUS DA ETAPA]],"")</f>
        <v/>
      </c>
      <c r="DM176" s="42" t="str">
        <f>IF(BANCO10[[#This Row],[SOLUÇÃO]]=DM$1,BANCO10[[#This Row],[STATUS DA ETAPA]],"")</f>
        <v/>
      </c>
      <c r="DN176" s="63">
        <f>VLOOKUP(CL178,'[1]SAP TEC'!AC:AD,2,0)</f>
        <v>1420.01</v>
      </c>
    </row>
    <row r="177" spans="1:190" s="65" customFormat="1" ht="12" x14ac:dyDescent="0.25">
      <c r="A177" s="38" t="s">
        <v>118</v>
      </c>
      <c r="B177" s="39" t="s">
        <v>119</v>
      </c>
      <c r="C177" s="40" t="str">
        <f>IFERROR(VLOOKUP(BANCO10[[#This Row],[EMPRESA]],[1]!DADOS[#Data],2,FALSE),"")</f>
        <v>07.971.133/0001-54</v>
      </c>
      <c r="D177" s="42" t="s">
        <v>607</v>
      </c>
      <c r="E177" s="42" t="str">
        <f>IFERROR(VLOOKUP(BANCO10[[#This Row],[EMPRESA]],[1]!DADOS[#Data],5,FALSE),"")</f>
        <v>ME</v>
      </c>
      <c r="F177" s="40" t="str">
        <f>IFERROR(IF(VLOOKUP(BANCO10[[#This Row],[EMPRESA]],[1]!DADOS[#Data],6,0)="","",(VLOOKUP(BANCO10[[#This Row],[EMPRESA]],[1]!DADOS[#Data],6,0))),"")</f>
        <v>CAPITAL LESTE 1</v>
      </c>
      <c r="G177" s="40" t="str">
        <f>IFERROR(IF(VLOOKUP(BANCO10[[#This Row],[EMPRESA]],[1]!DADOS[#Data],4)="","",(VLOOKUP($D177,[1]!DADOS[#Data],4,0))),"")</f>
        <v>CROMEA</v>
      </c>
      <c r="H177" s="43" t="s">
        <v>7</v>
      </c>
      <c r="I177" s="43" t="s">
        <v>145</v>
      </c>
      <c r="J177" s="43" t="s">
        <v>123</v>
      </c>
      <c r="K177" s="42" t="s">
        <v>608</v>
      </c>
      <c r="L177" s="44" t="s">
        <v>609</v>
      </c>
      <c r="M177" s="44">
        <v>103</v>
      </c>
      <c r="N177" s="44" t="s">
        <v>610</v>
      </c>
      <c r="O177" s="42" t="s">
        <v>95</v>
      </c>
      <c r="P177" s="42">
        <v>60</v>
      </c>
      <c r="Q177" s="42" t="s">
        <v>125</v>
      </c>
      <c r="R177" s="45" t="s">
        <v>123</v>
      </c>
      <c r="S177" s="45"/>
      <c r="T177" s="45" t="s">
        <v>123</v>
      </c>
      <c r="U177" s="45"/>
      <c r="V177" s="45" t="s">
        <v>123</v>
      </c>
      <c r="W177" s="45"/>
      <c r="X177" s="45" t="s">
        <v>123</v>
      </c>
      <c r="Y177" s="45"/>
      <c r="Z177" s="46" t="s">
        <v>123</v>
      </c>
      <c r="AA177" s="47"/>
      <c r="AB177" s="46" t="s">
        <v>123</v>
      </c>
      <c r="AC177" s="48"/>
      <c r="AD177" s="46" t="s">
        <v>123</v>
      </c>
      <c r="AE177" s="48"/>
      <c r="AF177" s="45" t="s">
        <v>27</v>
      </c>
      <c r="AG177" s="45">
        <v>44927</v>
      </c>
      <c r="AH177" s="45"/>
      <c r="AI177" s="45"/>
      <c r="AJ177" s="45" t="s">
        <v>123</v>
      </c>
      <c r="AK177" s="45"/>
      <c r="AL177" s="45" t="s">
        <v>123</v>
      </c>
      <c r="AM177" s="45"/>
      <c r="AN177" s="45" t="s">
        <v>123</v>
      </c>
      <c r="AO177" s="45"/>
      <c r="AP177" s="45" t="s">
        <v>123</v>
      </c>
      <c r="AQ177" s="45"/>
      <c r="AR177" s="45" t="s">
        <v>123</v>
      </c>
      <c r="AS177" s="45"/>
      <c r="AT177" s="133">
        <v>45265</v>
      </c>
      <c r="AU177" s="99">
        <v>45334</v>
      </c>
      <c r="AV177" s="51" t="s">
        <v>27</v>
      </c>
      <c r="AW177" s="51" t="s">
        <v>27</v>
      </c>
      <c r="AX177" s="73" t="s">
        <v>49</v>
      </c>
      <c r="AY177" s="52" t="s">
        <v>27</v>
      </c>
      <c r="AZ177" s="53">
        <v>0</v>
      </c>
      <c r="BA177" s="52" t="s">
        <v>123</v>
      </c>
      <c r="BB177" s="81" t="s">
        <v>123</v>
      </c>
      <c r="BC177" s="52" t="s">
        <v>123</v>
      </c>
      <c r="BD177" s="52" t="s">
        <v>123</v>
      </c>
      <c r="BE177" s="55" t="s">
        <v>123</v>
      </c>
      <c r="BF177" s="55" t="s">
        <v>123</v>
      </c>
      <c r="BG177" s="55" t="s">
        <v>27</v>
      </c>
      <c r="BH177" s="55" t="s">
        <v>123</v>
      </c>
      <c r="BI177" s="68" t="s">
        <v>123</v>
      </c>
      <c r="BJ177" s="48"/>
      <c r="BK177" s="58" t="s">
        <v>123</v>
      </c>
      <c r="BL177" s="59"/>
      <c r="BM177" s="58" t="s">
        <v>123</v>
      </c>
      <c r="BN177" s="59"/>
      <c r="BO177" s="74" t="s">
        <v>27</v>
      </c>
      <c r="BP177" s="75">
        <v>45334</v>
      </c>
      <c r="BQ177" s="74" t="s">
        <v>27</v>
      </c>
      <c r="BR177" s="75">
        <v>45622</v>
      </c>
      <c r="BS177" s="60" t="s">
        <v>611</v>
      </c>
      <c r="BT177" s="38"/>
      <c r="BU177" s="61" t="s">
        <v>129</v>
      </c>
      <c r="BV177" s="61" t="s">
        <v>129</v>
      </c>
      <c r="BW177" s="61" t="s">
        <v>129</v>
      </c>
      <c r="BX177" s="61" t="s">
        <v>129</v>
      </c>
      <c r="BY177" s="62" t="s">
        <v>129</v>
      </c>
      <c r="BZ177" s="61"/>
      <c r="CA177" s="61" t="s">
        <v>129</v>
      </c>
      <c r="CB177" s="61" t="s">
        <v>129</v>
      </c>
      <c r="CC177" s="61" t="s">
        <v>129</v>
      </c>
      <c r="CD177" s="61" t="s">
        <v>129</v>
      </c>
      <c r="CE177" s="61" t="s">
        <v>129</v>
      </c>
      <c r="CF177" s="61" t="s">
        <v>129</v>
      </c>
      <c r="CG177" s="61" t="s">
        <v>129</v>
      </c>
      <c r="CH177" s="63">
        <f>YEAR(BANCO10[[#This Row],[DATA INÍCIO]])</f>
        <v>2023</v>
      </c>
      <c r="CI177" s="63">
        <f>MONTH(BANCO10[[#This Row],[DATA INÍCIO]])</f>
        <v>12</v>
      </c>
      <c r="CJ177" s="64" t="str">
        <f t="shared" si="2"/>
        <v>CROMEACAO 3 IRMAOS LTDA07.971.133/0001-54</v>
      </c>
      <c r="CK177" s="63"/>
      <c r="CL177" s="42" t="s">
        <v>608</v>
      </c>
      <c r="CM177" s="42" t="str">
        <f>IF(BANCO10[[#This Row],[SOLUÇÃO]]=CM$1,BANCO10[[#This Row],[STATUS DA ETAPA]],"")</f>
        <v/>
      </c>
      <c r="CN177" s="42" t="str">
        <f>IF(BANCO10[[#This Row],[SOLUÇÃO]]=CN$1,BANCO10[[#This Row],[STATUS DA ETAPA]],"")</f>
        <v/>
      </c>
      <c r="CO177" s="42" t="str">
        <f>IF(BANCO10[[#This Row],[SOLUÇÃO]]=CO$1,BANCO10[[#This Row],[STATUS DA ETAPA]],"")</f>
        <v/>
      </c>
      <c r="CP177" s="42" t="str">
        <f>IF(BANCO10[[#This Row],[SOLUÇÃO]]=CP$1,BANCO10[[#This Row],[STATUS DA ETAPA]],"")</f>
        <v/>
      </c>
      <c r="CQ177" s="42" t="str">
        <f>IF(BANCO10[[#This Row],[SOLUÇÃO]]=CQ$1,BANCO10[[#This Row],[STATUS DA ETAPA]],"")</f>
        <v/>
      </c>
      <c r="CR177" s="42" t="str">
        <f>IF(BANCO10[[#This Row],[SOLUÇÃO]]=CR$1,BANCO10[[#This Row],[STATUS DA ETAPA]],"")</f>
        <v>CONCLUÍDO</v>
      </c>
      <c r="CS177" s="42" t="str">
        <f>IF(BANCO10[[#This Row],[SOLUÇÃO]]=CS$1,BANCO10[[#This Row],[STATUS DA ETAPA]],"")</f>
        <v/>
      </c>
      <c r="CT177" s="42" t="str">
        <f>IF(BANCO10[[#This Row],[SOLUÇÃO]]=CT$1,BANCO10[[#This Row],[STATUS DA ETAPA]],"")</f>
        <v/>
      </c>
      <c r="CU177" s="42" t="str">
        <f>IF(BANCO10[[#This Row],[SOLUÇÃO]]=CU$1,BANCO10[[#This Row],[STATUS DA ETAPA]],"")</f>
        <v/>
      </c>
      <c r="CV177" s="42" t="str">
        <f>IF(BANCO10[[#This Row],[SOLUÇÃO]]=CV$1,BANCO10[[#This Row],[STATUS DA ETAPA]],"")</f>
        <v/>
      </c>
      <c r="CW177" s="42" t="str">
        <f>IF(BANCO10[[#This Row],[SOLUÇÃO]]=CW$1,BANCO10[[#This Row],[STATUS DA ETAPA]],"")</f>
        <v/>
      </c>
      <c r="CX177" s="42" t="str">
        <f>IF(BANCO10[[#This Row],[SOLUÇÃO]]=CX$1,BANCO10[[#This Row],[STATUS DA ETAPA]],"")</f>
        <v/>
      </c>
      <c r="CY177" s="42" t="str">
        <f>IF(BANCO10[[#This Row],[SOLUÇÃO]]=CY$1,BANCO10[[#This Row],[STATUS DA ETAPA]],"")</f>
        <v/>
      </c>
      <c r="CZ177" s="42" t="str">
        <f>IF(BANCO10[[#This Row],[SOLUÇÃO]]=CZ$1,BANCO10[[#This Row],[STATUS DA ETAPA]],"")</f>
        <v/>
      </c>
      <c r="DA177" s="42" t="str">
        <f>IF(BANCO10[[#This Row],[SOLUÇÃO]]=DA$1,BANCO10[[#This Row],[STATUS DA ETAPA]],"")</f>
        <v/>
      </c>
      <c r="DB177" s="42" t="str">
        <f>IF(BANCO10[[#This Row],[SOLUÇÃO]]=DB$1,BANCO10[[#This Row],[STATUS DA ETAPA]],"")</f>
        <v/>
      </c>
      <c r="DC177" s="42" t="str">
        <f>IF(BANCO10[[#This Row],[SOLUÇÃO]]=DC$1,BANCO10[[#This Row],[STATUS DA ETAPA]],"")</f>
        <v/>
      </c>
      <c r="DD177" s="42" t="str">
        <f>IF(BANCO10[[#This Row],[SOLUÇÃO]]=DD$1,BANCO10[[#This Row],[STATUS DA ETAPA]],"")</f>
        <v/>
      </c>
      <c r="DE177" s="42" t="str">
        <f>IF(BANCO10[[#This Row],[SOLUÇÃO]]=DE$1,BANCO10[[#This Row],[STATUS DA ETAPA]],"")</f>
        <v/>
      </c>
      <c r="DF177" s="42" t="str">
        <f>IF(BANCO10[[#This Row],[SOLUÇÃO]]=DF$1,BANCO10[[#This Row],[STATUS DA ETAPA]],"")</f>
        <v/>
      </c>
      <c r="DG177" s="42" t="str">
        <f>IF(BANCO10[[#This Row],[SOLUÇÃO]]=DG$1,BANCO10[[#This Row],[STATUS DA ETAPA]],"")</f>
        <v/>
      </c>
      <c r="DH177" s="42" t="str">
        <f>IF(BANCO10[[#This Row],[SOLUÇÃO]]=DH$1,BANCO10[[#This Row],[STATUS DA ETAPA]],"")</f>
        <v/>
      </c>
      <c r="DI177" s="42" t="str">
        <f>IF(BANCO10[[#This Row],[SOLUÇÃO]]=DI$1,BANCO10[[#This Row],[STATUS DA ETAPA]],"")</f>
        <v/>
      </c>
      <c r="DJ177" s="42" t="str">
        <f>IF(BANCO10[[#This Row],[SOLUÇÃO]]=DJ$1,BANCO10[[#This Row],[STATUS DA ETAPA]],"")</f>
        <v/>
      </c>
      <c r="DK177" s="42" t="str">
        <f>IF(BANCO10[[#This Row],[SOLUÇÃO]]=DK$1,BANCO10[[#This Row],[STATUS DA ETAPA]],"")</f>
        <v/>
      </c>
      <c r="DL177" s="42" t="str">
        <f>IF(BANCO10[[#This Row],[SOLUÇÃO]]=DL$1,BANCO10[[#This Row],[STATUS DA ETAPA]],"")</f>
        <v/>
      </c>
      <c r="DM177" s="42" t="str">
        <f>IF(BANCO10[[#This Row],[SOLUÇÃO]]=DM$1,BANCO10[[#This Row],[STATUS DA ETAPA]],"")</f>
        <v/>
      </c>
      <c r="DN177" s="89" t="e">
        <f>VLOOKUP(CL179,'[1]SAP TEC'!AC:AD,2,0)</f>
        <v>#N/A</v>
      </c>
      <c r="DO177" s="90"/>
      <c r="DP177" s="43"/>
      <c r="DQ177" s="43"/>
      <c r="DR177" s="44"/>
      <c r="DS177" s="44"/>
      <c r="DT177" s="91"/>
      <c r="DU177" s="92"/>
      <c r="DV177" s="42"/>
      <c r="DW177" s="91"/>
      <c r="DX177" s="42"/>
      <c r="DY177" s="91"/>
      <c r="DZ177" s="134"/>
      <c r="EA177" s="134"/>
      <c r="EB177" s="94"/>
      <c r="EC177" s="94"/>
      <c r="ED177" s="94"/>
      <c r="EE177" s="42"/>
      <c r="EF177" s="95"/>
      <c r="EG177" s="96"/>
      <c r="EH177" s="96"/>
      <c r="EI177" s="97"/>
      <c r="EJ177" s="135"/>
      <c r="EK177" s="94"/>
      <c r="EL177" s="94"/>
      <c r="EM177" s="63"/>
      <c r="EN177" s="94"/>
      <c r="EO177" s="38"/>
      <c r="EP177" s="38"/>
      <c r="EQ177" s="38"/>
      <c r="ER177" s="38"/>
      <c r="ES177" s="98"/>
      <c r="ET177" s="38"/>
      <c r="EU177" s="38"/>
      <c r="EV177" s="38"/>
      <c r="EW177" s="136"/>
      <c r="EX177" s="38"/>
      <c r="EY177" s="38"/>
      <c r="EZ177" s="38"/>
      <c r="FA177" s="38"/>
      <c r="FB177" s="63"/>
      <c r="FC177" s="63"/>
      <c r="FD177" s="71"/>
      <c r="FE177" s="63"/>
      <c r="FF177" s="44"/>
      <c r="FG177" s="42"/>
      <c r="FH177" s="42"/>
      <c r="FI177" s="42"/>
      <c r="FJ177" s="42"/>
      <c r="FK177" s="42"/>
      <c r="FL177" s="42"/>
      <c r="FM177" s="42"/>
      <c r="FN177" s="42"/>
      <c r="FO177" s="42"/>
      <c r="FP177" s="42"/>
      <c r="FQ177" s="42"/>
      <c r="FR177" s="42"/>
      <c r="FS177" s="42"/>
      <c r="FT177" s="42"/>
      <c r="FU177" s="42"/>
      <c r="FV177" s="42"/>
      <c r="FW177" s="42"/>
      <c r="FX177" s="42"/>
      <c r="FY177" s="42"/>
      <c r="FZ177" s="42"/>
      <c r="GA177" s="42"/>
      <c r="GB177" s="42"/>
      <c r="GC177" s="42"/>
      <c r="GD177" s="42"/>
      <c r="GE177" s="42"/>
      <c r="GF177" s="42"/>
      <c r="GG177" s="42"/>
      <c r="GH177" s="63"/>
    </row>
    <row r="178" spans="1:190" s="65" customFormat="1" ht="12" x14ac:dyDescent="0.25">
      <c r="A178" s="38" t="s">
        <v>118</v>
      </c>
      <c r="B178" s="39" t="s">
        <v>119</v>
      </c>
      <c r="C178" s="40" t="str">
        <f>IFERROR(VLOOKUP(BANCO10[[#This Row],[EMPRESA]],[1]!DADOS[#Data],2,FALSE),"")</f>
        <v>07.971.133/0001-54</v>
      </c>
      <c r="D178" s="42" t="s">
        <v>607</v>
      </c>
      <c r="E178" s="42" t="str">
        <f>IFERROR(VLOOKUP(BANCO10[[#This Row],[EMPRESA]],[1]!DADOS[#Data],5,FALSE),"")</f>
        <v>ME</v>
      </c>
      <c r="F178" s="40" t="str">
        <f>IFERROR(IF(VLOOKUP(BANCO10[[#This Row],[EMPRESA]],[1]!DADOS[#Data],6,0)="","",(VLOOKUP(BANCO10[[#This Row],[EMPRESA]],[1]!DADOS[#Data],6,0))),"")</f>
        <v>CAPITAL LESTE 1</v>
      </c>
      <c r="G178" s="40" t="s">
        <v>612</v>
      </c>
      <c r="H178" s="43" t="s">
        <v>7</v>
      </c>
      <c r="I178" s="43" t="s">
        <v>145</v>
      </c>
      <c r="J178" s="43" t="s">
        <v>123</v>
      </c>
      <c r="K178" s="42" t="s">
        <v>613</v>
      </c>
      <c r="L178" s="44">
        <v>15184948</v>
      </c>
      <c r="M178" s="44">
        <v>103</v>
      </c>
      <c r="N178" s="44" t="s">
        <v>123</v>
      </c>
      <c r="O178" s="42" t="s">
        <v>106</v>
      </c>
      <c r="P178" s="42">
        <v>60</v>
      </c>
      <c r="Q178" s="42" t="s">
        <v>216</v>
      </c>
      <c r="R178" s="45" t="s">
        <v>123</v>
      </c>
      <c r="S178" s="45"/>
      <c r="T178" s="45" t="s">
        <v>123</v>
      </c>
      <c r="U178" s="45"/>
      <c r="V178" s="45" t="s">
        <v>123</v>
      </c>
      <c r="W178" s="45"/>
      <c r="X178" s="45" t="s">
        <v>123</v>
      </c>
      <c r="Y178" s="45"/>
      <c r="Z178" s="46" t="s">
        <v>123</v>
      </c>
      <c r="AA178" s="47"/>
      <c r="AB178" s="46" t="s">
        <v>123</v>
      </c>
      <c r="AC178" s="48"/>
      <c r="AD178" s="46" t="s">
        <v>123</v>
      </c>
      <c r="AE178" s="48"/>
      <c r="AF178" s="45" t="s">
        <v>27</v>
      </c>
      <c r="AG178" s="45">
        <v>45310</v>
      </c>
      <c r="AH178" s="45"/>
      <c r="AI178" s="45"/>
      <c r="AJ178" s="45" t="s">
        <v>27</v>
      </c>
      <c r="AK178" s="45">
        <v>45378</v>
      </c>
      <c r="AL178" s="45" t="s">
        <v>27</v>
      </c>
      <c r="AM178" s="45">
        <v>45379</v>
      </c>
      <c r="AN178" s="45" t="s">
        <v>27</v>
      </c>
      <c r="AO178" s="45"/>
      <c r="AP178" s="45" t="s">
        <v>123</v>
      </c>
      <c r="AQ178" s="45"/>
      <c r="AR178" s="45" t="s">
        <v>27</v>
      </c>
      <c r="AS178" s="45"/>
      <c r="AT178" s="49">
        <v>45448</v>
      </c>
      <c r="AU178" s="50">
        <v>45614</v>
      </c>
      <c r="AV178" s="73" t="s">
        <v>27</v>
      </c>
      <c r="AW178" s="51" t="s">
        <v>27</v>
      </c>
      <c r="AX178" s="73" t="s">
        <v>49</v>
      </c>
      <c r="AY178" s="52" t="s">
        <v>126</v>
      </c>
      <c r="AZ178" s="53">
        <v>0</v>
      </c>
      <c r="BA178" s="52" t="s">
        <v>153</v>
      </c>
      <c r="BB178" s="81">
        <v>2406</v>
      </c>
      <c r="BC178" s="52" t="s">
        <v>614</v>
      </c>
      <c r="BD178" s="52"/>
      <c r="BE178" s="55" t="s">
        <v>123</v>
      </c>
      <c r="BF178" s="55" t="s">
        <v>123</v>
      </c>
      <c r="BG178" s="55" t="s">
        <v>27</v>
      </c>
      <c r="BH178" s="55" t="s">
        <v>123</v>
      </c>
      <c r="BI178" s="68" t="s">
        <v>123</v>
      </c>
      <c r="BJ178" s="48"/>
      <c r="BK178" s="58" t="s">
        <v>123</v>
      </c>
      <c r="BL178" s="59"/>
      <c r="BM178" s="58" t="s">
        <v>123</v>
      </c>
      <c r="BN178" s="59"/>
      <c r="BO178" s="74" t="s">
        <v>27</v>
      </c>
      <c r="BP178" s="75">
        <v>45614</v>
      </c>
      <c r="BQ178" s="78" t="s">
        <v>27</v>
      </c>
      <c r="BR178" s="75">
        <v>45622</v>
      </c>
      <c r="BS178" s="60"/>
      <c r="BT178" s="38"/>
      <c r="BU178" s="61"/>
      <c r="BV178" s="61"/>
      <c r="BW178" s="61"/>
      <c r="BX178" s="61"/>
      <c r="BY178" s="62"/>
      <c r="BZ178" s="61"/>
      <c r="CA178" s="61"/>
      <c r="CB178" s="61"/>
      <c r="CC178" s="61">
        <v>45391</v>
      </c>
      <c r="CD178" s="61" t="s">
        <v>129</v>
      </c>
      <c r="CE178" s="61" t="s">
        <v>129</v>
      </c>
      <c r="CF178" s="61"/>
      <c r="CG178" s="61" t="s">
        <v>553</v>
      </c>
      <c r="CH178" s="63">
        <f>YEAR(BANCO10[[#This Row],[DATA INÍCIO]])</f>
        <v>2024</v>
      </c>
      <c r="CI178" s="63">
        <f>MONTH(BANCO10[[#This Row],[DATA INÍCIO]])</f>
        <v>6</v>
      </c>
      <c r="CJ178" s="64" t="str">
        <f t="shared" si="2"/>
        <v>CROMEACAO 3 IRMAOS LTDA07.971.133/0001-54</v>
      </c>
      <c r="CK178" s="63"/>
      <c r="CL178" s="42" t="s">
        <v>613</v>
      </c>
      <c r="CM178" s="42" t="str">
        <f>IF(BANCO10[[#This Row],[SOLUÇÃO]]=CM$1,BANCO10[[#This Row],[STATUS DA ETAPA]],"")</f>
        <v/>
      </c>
      <c r="CN178" s="42" t="str">
        <f>IF(BANCO10[[#This Row],[SOLUÇÃO]]=CN$1,BANCO10[[#This Row],[STATUS DA ETAPA]],"")</f>
        <v/>
      </c>
      <c r="CO178" s="42" t="str">
        <f>IF(BANCO10[[#This Row],[SOLUÇÃO]]=CO$1,BANCO10[[#This Row],[STATUS DA ETAPA]],"")</f>
        <v/>
      </c>
      <c r="CP178" s="42" t="str">
        <f>IF(BANCO10[[#This Row],[SOLUÇÃO]]=CP$1,BANCO10[[#This Row],[STATUS DA ETAPA]],"")</f>
        <v/>
      </c>
      <c r="CQ178" s="42" t="str">
        <f>IF(BANCO10[[#This Row],[SOLUÇÃO]]=CQ$1,BANCO10[[#This Row],[STATUS DA ETAPA]],"")</f>
        <v/>
      </c>
      <c r="CR178" s="42" t="str">
        <f>IF(BANCO10[[#This Row],[SOLUÇÃO]]=CR$1,BANCO10[[#This Row],[STATUS DA ETAPA]],"")</f>
        <v/>
      </c>
      <c r="CS178" s="42" t="str">
        <f>IF(BANCO10[[#This Row],[SOLUÇÃO]]=CS$1,BANCO10[[#This Row],[STATUS DA ETAPA]],"")</f>
        <v/>
      </c>
      <c r="CT178" s="42" t="str">
        <f>IF(BANCO10[[#This Row],[SOLUÇÃO]]=CT$1,BANCO10[[#This Row],[STATUS DA ETAPA]],"")</f>
        <v/>
      </c>
      <c r="CU178" s="42" t="str">
        <f>IF(BANCO10[[#This Row],[SOLUÇÃO]]=CU$1,BANCO10[[#This Row],[STATUS DA ETAPA]],"")</f>
        <v/>
      </c>
      <c r="CV178" s="42" t="str">
        <f>IF(BANCO10[[#This Row],[SOLUÇÃO]]=CV$1,BANCO10[[#This Row],[STATUS DA ETAPA]],"")</f>
        <v/>
      </c>
      <c r="CW178" s="42" t="str">
        <f>IF(BANCO10[[#This Row],[SOLUÇÃO]]=CW$1,BANCO10[[#This Row],[STATUS DA ETAPA]],"")</f>
        <v/>
      </c>
      <c r="CX178" s="42" t="str">
        <f>IF(BANCO10[[#This Row],[SOLUÇÃO]]=CX$1,BANCO10[[#This Row],[STATUS DA ETAPA]],"")</f>
        <v/>
      </c>
      <c r="CY178" s="42" t="str">
        <f>IF(BANCO10[[#This Row],[SOLUÇÃO]]=CY$1,BANCO10[[#This Row],[STATUS DA ETAPA]],"")</f>
        <v/>
      </c>
      <c r="CZ178" s="42" t="str">
        <f>IF(BANCO10[[#This Row],[SOLUÇÃO]]=CZ$1,BANCO10[[#This Row],[STATUS DA ETAPA]],"")</f>
        <v/>
      </c>
      <c r="DA178" s="42" t="str">
        <f>IF(BANCO10[[#This Row],[SOLUÇÃO]]=DA$1,BANCO10[[#This Row],[STATUS DA ETAPA]],"")</f>
        <v/>
      </c>
      <c r="DB178" s="42" t="str">
        <f>IF(BANCO10[[#This Row],[SOLUÇÃO]]=DB$1,BANCO10[[#This Row],[STATUS DA ETAPA]],"")</f>
        <v/>
      </c>
      <c r="DC178" s="42" t="str">
        <f>IF(BANCO10[[#This Row],[SOLUÇÃO]]=DC$1,BANCO10[[#This Row],[STATUS DA ETAPA]],"")</f>
        <v>CONCLUÍDO</v>
      </c>
      <c r="DD178" s="42" t="str">
        <f>IF(BANCO10[[#This Row],[SOLUÇÃO]]=DD$1,BANCO10[[#This Row],[STATUS DA ETAPA]],"")</f>
        <v/>
      </c>
      <c r="DE178" s="42" t="str">
        <f>IF(BANCO10[[#This Row],[SOLUÇÃO]]=DE$1,BANCO10[[#This Row],[STATUS DA ETAPA]],"")</f>
        <v/>
      </c>
      <c r="DF178" s="42" t="str">
        <f>IF(BANCO10[[#This Row],[SOLUÇÃO]]=DF$1,BANCO10[[#This Row],[STATUS DA ETAPA]],"")</f>
        <v/>
      </c>
      <c r="DG178" s="42" t="str">
        <f>IF(BANCO10[[#This Row],[SOLUÇÃO]]=DG$1,BANCO10[[#This Row],[STATUS DA ETAPA]],"")</f>
        <v/>
      </c>
      <c r="DH178" s="42" t="str">
        <f>IF(BANCO10[[#This Row],[SOLUÇÃO]]=DH$1,BANCO10[[#This Row],[STATUS DA ETAPA]],"")</f>
        <v/>
      </c>
      <c r="DI178" s="42" t="str">
        <f>IF(BANCO10[[#This Row],[SOLUÇÃO]]=DI$1,BANCO10[[#This Row],[STATUS DA ETAPA]],"")</f>
        <v/>
      </c>
      <c r="DJ178" s="42" t="str">
        <f>IF(BANCO10[[#This Row],[SOLUÇÃO]]=DJ$1,BANCO10[[#This Row],[STATUS DA ETAPA]],"")</f>
        <v/>
      </c>
      <c r="DK178" s="42" t="str">
        <f>IF(BANCO10[[#This Row],[SOLUÇÃO]]=DK$1,BANCO10[[#This Row],[STATUS DA ETAPA]],"")</f>
        <v/>
      </c>
      <c r="DL178" s="42" t="str">
        <f>IF(BANCO10[[#This Row],[SOLUÇÃO]]=DL$1,BANCO10[[#This Row],[STATUS DA ETAPA]],"")</f>
        <v/>
      </c>
      <c r="DM178" s="42" t="str">
        <f>IF(BANCO10[[#This Row],[SOLUÇÃO]]=DM$1,BANCO10[[#This Row],[STATUS DA ETAPA]],"")</f>
        <v/>
      </c>
      <c r="DN178" s="63" t="e">
        <f>VLOOKUP(CL180,'[1]SAP TEC'!AC:AD,2,0)</f>
        <v>#N/A</v>
      </c>
    </row>
    <row r="179" spans="1:190" s="65" customFormat="1" ht="12" x14ac:dyDescent="0.25">
      <c r="A179" s="38" t="s">
        <v>118</v>
      </c>
      <c r="B179" s="39" t="s">
        <v>131</v>
      </c>
      <c r="C179" s="40" t="str">
        <f>IFERROR(VLOOKUP(BANCO10[[#This Row],[EMPRESA]],[1]!DADOS[#Data],2,FALSE),"")</f>
        <v>64.505.308/0001-71</v>
      </c>
      <c r="D179" s="40" t="s">
        <v>615</v>
      </c>
      <c r="E179" s="42" t="str">
        <f>IFERROR(VLOOKUP(BANCO10[[#This Row],[EMPRESA]],[1]!DADOS[#Data],5,FALSE),"")</f>
        <v>EPP</v>
      </c>
      <c r="F179" s="40" t="str">
        <f>IFERROR(IF(VLOOKUP(BANCO10[[#This Row],[EMPRESA]],[1]!DADOS[#Data],6,0)="","",(VLOOKUP(BANCO10[[#This Row],[EMPRESA]],[1]!DADOS[#Data],6,0))),"")</f>
        <v>CAPITAL LESTE 1</v>
      </c>
      <c r="G179" s="40" t="str">
        <f>IFERROR(IF(VLOOKUP(BANCO10[[#This Row],[EMPRESA]],[1]!DADOS[#Data],4)="","",(VLOOKUP($D179,[1]!DADOS[#Data],4,0))),"")</f>
        <v>CRUDO</v>
      </c>
      <c r="H179" s="43" t="s">
        <v>7</v>
      </c>
      <c r="I179" s="43" t="s">
        <v>145</v>
      </c>
      <c r="J179" s="43" t="s">
        <v>123</v>
      </c>
      <c r="K179" s="44" t="s">
        <v>616</v>
      </c>
      <c r="L179" s="44" t="s">
        <v>617</v>
      </c>
      <c r="M179" s="44" t="s">
        <v>137</v>
      </c>
      <c r="N179" s="44" t="s">
        <v>123</v>
      </c>
      <c r="O179" s="42" t="s">
        <v>96</v>
      </c>
      <c r="P179" s="42">
        <v>106</v>
      </c>
      <c r="Q179" s="39" t="s">
        <v>148</v>
      </c>
      <c r="R179" s="45" t="s">
        <v>27</v>
      </c>
      <c r="S179" s="45">
        <v>45708</v>
      </c>
      <c r="T179" s="45" t="s">
        <v>27</v>
      </c>
      <c r="U179" s="45">
        <v>45708</v>
      </c>
      <c r="V179" s="45" t="s">
        <v>27</v>
      </c>
      <c r="W179" s="45">
        <v>45709</v>
      </c>
      <c r="X179" s="45" t="s">
        <v>27</v>
      </c>
      <c r="Y179" s="45">
        <v>45709</v>
      </c>
      <c r="Z179" s="46" t="s">
        <v>27</v>
      </c>
      <c r="AA179" s="47">
        <v>45709</v>
      </c>
      <c r="AB179" s="46" t="s">
        <v>27</v>
      </c>
      <c r="AC179" s="48">
        <v>45709</v>
      </c>
      <c r="AD179" s="46" t="s">
        <v>27</v>
      </c>
      <c r="AE179" s="48">
        <v>45709</v>
      </c>
      <c r="AF179" s="45" t="s">
        <v>123</v>
      </c>
      <c r="AG179" s="45"/>
      <c r="AH179" s="45" t="s">
        <v>27</v>
      </c>
      <c r="AI179" s="45"/>
      <c r="AJ179" s="45" t="s">
        <v>27</v>
      </c>
      <c r="AK179" s="45">
        <v>45708</v>
      </c>
      <c r="AL179" s="45" t="s">
        <v>123</v>
      </c>
      <c r="AM179" s="45"/>
      <c r="AN179" s="45" t="s">
        <v>123</v>
      </c>
      <c r="AO179" s="45"/>
      <c r="AP179" s="45" t="s">
        <v>123</v>
      </c>
      <c r="AQ179" s="45"/>
      <c r="AR179" s="45" t="s">
        <v>123</v>
      </c>
      <c r="AS179" s="45"/>
      <c r="AT179" s="49">
        <v>45785</v>
      </c>
      <c r="AU179" s="50">
        <v>45898</v>
      </c>
      <c r="AV179" s="66" t="s">
        <v>27</v>
      </c>
      <c r="AW179" s="66" t="s">
        <v>27</v>
      </c>
      <c r="AX179" s="51" t="s">
        <v>49</v>
      </c>
      <c r="AY179" s="52" t="s">
        <v>126</v>
      </c>
      <c r="AZ179" s="53">
        <v>20140</v>
      </c>
      <c r="BA179" s="52" t="s">
        <v>153</v>
      </c>
      <c r="BB179" s="81">
        <v>667399</v>
      </c>
      <c r="BC179" s="52" t="s">
        <v>123</v>
      </c>
      <c r="BD179" s="52" t="s">
        <v>123</v>
      </c>
      <c r="BE179" s="55" t="s">
        <v>27</v>
      </c>
      <c r="BF179" s="55" t="s">
        <v>27</v>
      </c>
      <c r="BG179" s="55" t="s">
        <v>27</v>
      </c>
      <c r="BH179" s="55" t="s">
        <v>27</v>
      </c>
      <c r="BI179" s="68" t="s">
        <v>126</v>
      </c>
      <c r="BJ179" s="48"/>
      <c r="BK179" s="74" t="s">
        <v>27</v>
      </c>
      <c r="BL179" s="59">
        <v>45908</v>
      </c>
      <c r="BM179" s="58" t="s">
        <v>123</v>
      </c>
      <c r="BN179" s="59"/>
      <c r="BO179" s="58" t="s">
        <v>126</v>
      </c>
      <c r="BP179" s="59"/>
      <c r="BQ179" s="58" t="s">
        <v>126</v>
      </c>
      <c r="BR179" s="59"/>
      <c r="BS179" s="137" t="s">
        <v>618</v>
      </c>
      <c r="BT179" s="38" t="s">
        <v>619</v>
      </c>
      <c r="BU179" s="61"/>
      <c r="BV179" s="61"/>
      <c r="BW179" s="61"/>
      <c r="BX179" s="61"/>
      <c r="BY179" s="61"/>
      <c r="BZ179" s="61"/>
      <c r="CA179" s="61"/>
      <c r="CB179" s="61"/>
      <c r="CC179" s="61"/>
      <c r="CD179" s="61"/>
      <c r="CE179" s="61"/>
      <c r="CF179" s="61"/>
      <c r="CG179" s="61"/>
      <c r="CH179" s="63">
        <f>YEAR(BANCO10[[#This Row],[DATA INÍCIO]])</f>
        <v>2025</v>
      </c>
      <c r="CI179" s="63">
        <f>MONTH(BANCO10[[#This Row],[DATA INÍCIO]])</f>
        <v>5</v>
      </c>
      <c r="CJ179" s="71" t="str">
        <f t="shared" si="2"/>
        <v>CRUDO PLAST INDUSTRIA E COMERCIO LTDA64.505.308/0001-71</v>
      </c>
      <c r="CK179" s="63"/>
      <c r="CL179" s="63"/>
      <c r="CM179" s="42" t="str">
        <f>IF(BANCO10[[#This Row],[SOLUÇÃO]]=CM$1,BANCO10[[#This Row],[STATUS DA ETAPA]],"")</f>
        <v/>
      </c>
      <c r="CN179" s="42" t="str">
        <f>IF(BANCO10[[#This Row],[SOLUÇÃO]]=CN$1,BANCO10[[#This Row],[STATUS DA ETAPA]],"")</f>
        <v/>
      </c>
      <c r="CO179" s="42" t="str">
        <f>IF(BANCO10[[#This Row],[SOLUÇÃO]]=CO$1,BANCO10[[#This Row],[STATUS DA ETAPA]],"")</f>
        <v/>
      </c>
      <c r="CP179" s="42" t="str">
        <f>IF(BANCO10[[#This Row],[SOLUÇÃO]]=CP$1,BANCO10[[#This Row],[STATUS DA ETAPA]],"")</f>
        <v/>
      </c>
      <c r="CQ179" s="42" t="str">
        <f>IF(BANCO10[[#This Row],[SOLUÇÃO]]=CQ$1,BANCO10[[#This Row],[STATUS DA ETAPA]],"")</f>
        <v/>
      </c>
      <c r="CR179" s="42" t="str">
        <f>IF(BANCO10[[#This Row],[SOLUÇÃO]]=CR$1,BANCO10[[#This Row],[STATUS DA ETAPA]],"")</f>
        <v/>
      </c>
      <c r="CS179" s="42" t="str">
        <f>IF(BANCO10[[#This Row],[SOLUÇÃO]]=CS$1,BANCO10[[#This Row],[STATUS DA ETAPA]],"")</f>
        <v>CONCLUÍDO</v>
      </c>
      <c r="CT179" s="42" t="str">
        <f>IF(BANCO10[[#This Row],[SOLUÇÃO]]=CT$1,BANCO10[[#This Row],[STATUS DA ETAPA]],"")</f>
        <v/>
      </c>
      <c r="CU179" s="42" t="str">
        <f>IF(BANCO10[[#This Row],[SOLUÇÃO]]=CU$1,BANCO10[[#This Row],[STATUS DA ETAPA]],"")</f>
        <v/>
      </c>
      <c r="CV179" s="42" t="str">
        <f>IF(BANCO10[[#This Row],[SOLUÇÃO]]=CV$1,BANCO10[[#This Row],[STATUS DA ETAPA]],"")</f>
        <v/>
      </c>
      <c r="CW179" s="42" t="str">
        <f>IF(BANCO10[[#This Row],[SOLUÇÃO]]=CW$1,BANCO10[[#This Row],[STATUS DA ETAPA]],"")</f>
        <v/>
      </c>
      <c r="CX179" s="42" t="str">
        <f>IF(BANCO10[[#This Row],[SOLUÇÃO]]=CX$1,BANCO10[[#This Row],[STATUS DA ETAPA]],"")</f>
        <v/>
      </c>
      <c r="CY179" s="42" t="str">
        <f>IF(BANCO10[[#This Row],[SOLUÇÃO]]=CY$1,BANCO10[[#This Row],[STATUS DA ETAPA]],"")</f>
        <v/>
      </c>
      <c r="CZ179" s="42" t="str">
        <f>IF(BANCO10[[#This Row],[SOLUÇÃO]]=CZ$1,BANCO10[[#This Row],[STATUS DA ETAPA]],"")</f>
        <v/>
      </c>
      <c r="DA179" s="42" t="str">
        <f>IF(BANCO10[[#This Row],[SOLUÇÃO]]=DA$1,BANCO10[[#This Row],[STATUS DA ETAPA]],"")</f>
        <v/>
      </c>
      <c r="DB179" s="42" t="str">
        <f>IF(BANCO10[[#This Row],[SOLUÇÃO]]=DB$1,BANCO10[[#This Row],[STATUS DA ETAPA]],"")</f>
        <v/>
      </c>
      <c r="DC179" s="42" t="str">
        <f>IF(BANCO10[[#This Row],[SOLUÇÃO]]=DC$1,BANCO10[[#This Row],[STATUS DA ETAPA]],"")</f>
        <v/>
      </c>
      <c r="DD179" s="42" t="str">
        <f>IF(BANCO10[[#This Row],[SOLUÇÃO]]=DD$1,BANCO10[[#This Row],[STATUS DA ETAPA]],"")</f>
        <v/>
      </c>
      <c r="DE179" s="42" t="str">
        <f>IF(BANCO10[[#This Row],[SOLUÇÃO]]=DE$1,BANCO10[[#This Row],[STATUS DA ETAPA]],"")</f>
        <v/>
      </c>
      <c r="DF179" s="42" t="str">
        <f>IF(BANCO10[[#This Row],[SOLUÇÃO]]=DF$1,BANCO10[[#This Row],[STATUS DA ETAPA]],"")</f>
        <v/>
      </c>
      <c r="DG179" s="42" t="str">
        <f>IF(BANCO10[[#This Row],[SOLUÇÃO]]=DG$1,BANCO10[[#This Row],[STATUS DA ETAPA]],"")</f>
        <v/>
      </c>
      <c r="DH179" s="42" t="str">
        <f>IF(BANCO10[[#This Row],[SOLUÇÃO]]=DH$1,BANCO10[[#This Row],[STATUS DA ETAPA]],"")</f>
        <v/>
      </c>
      <c r="DI179" s="42" t="str">
        <f>IF(BANCO10[[#This Row],[SOLUÇÃO]]=DI$1,BANCO10[[#This Row],[STATUS DA ETAPA]],"")</f>
        <v/>
      </c>
      <c r="DJ179" s="42" t="str">
        <f>IF(BANCO10[[#This Row],[SOLUÇÃO]]=DJ$1,BANCO10[[#This Row],[STATUS DA ETAPA]],"")</f>
        <v/>
      </c>
      <c r="DK179" s="42" t="str">
        <f>IF(BANCO10[[#This Row],[SOLUÇÃO]]=DK$1,BANCO10[[#This Row],[STATUS DA ETAPA]],"")</f>
        <v/>
      </c>
      <c r="DL179" s="42" t="str">
        <f>IF(BANCO10[[#This Row],[SOLUÇÃO]]=DL$1,BANCO10[[#This Row],[STATUS DA ETAPA]],"")</f>
        <v/>
      </c>
      <c r="DM179" s="42" t="str">
        <f>IF(BANCO10[[#This Row],[SOLUÇÃO]]=DM$1,BANCO10[[#This Row],[STATUS DA ETAPA]],"")</f>
        <v/>
      </c>
      <c r="DN179" s="63" t="e">
        <f>VLOOKUP(CL181,'[1]SAP TEC'!AC:AD,2,0)</f>
        <v>#N/A</v>
      </c>
    </row>
    <row r="180" spans="1:190" s="65" customFormat="1" ht="12" x14ac:dyDescent="0.25">
      <c r="A180" s="38" t="s">
        <v>118</v>
      </c>
      <c r="B180" s="39" t="s">
        <v>119</v>
      </c>
      <c r="C180" s="40" t="str">
        <f>IFERROR(VLOOKUP(BANCO10[[#This Row],[EMPRESA]],[1]!DADOS[#Data],2,FALSE),"")</f>
        <v>12.225.672/0001-84</v>
      </c>
      <c r="D180" s="42" t="s">
        <v>620</v>
      </c>
      <c r="E180" s="42" t="str">
        <f>IFERROR(VLOOKUP(BANCO10[[#This Row],[EMPRESA]],[1]!DADOS[#Data],5,FALSE),"")</f>
        <v>EPP</v>
      </c>
      <c r="F180" s="40" t="str">
        <f>IFERROR(IF(VLOOKUP(BANCO10[[#This Row],[EMPRESA]],[1]!DADOS[#Data],6,0)="","",(VLOOKUP(BANCO10[[#This Row],[EMPRESA]],[1]!DADOS[#Data],6,0))),"")</f>
        <v>CAPITAL NORTE</v>
      </c>
      <c r="G180" s="40"/>
      <c r="H180" s="43" t="s">
        <v>121</v>
      </c>
      <c r="I180" s="43" t="s">
        <v>145</v>
      </c>
      <c r="J180" s="43" t="s">
        <v>146</v>
      </c>
      <c r="K180" s="42" t="s">
        <v>621</v>
      </c>
      <c r="L180" s="44" t="s">
        <v>123</v>
      </c>
      <c r="M180" s="44">
        <v>103</v>
      </c>
      <c r="N180" s="44" t="s">
        <v>123</v>
      </c>
      <c r="O180" s="42" t="s">
        <v>90</v>
      </c>
      <c r="P180" s="42">
        <v>4</v>
      </c>
      <c r="Q180" s="42" t="s">
        <v>216</v>
      </c>
      <c r="R180" s="45" t="s">
        <v>123</v>
      </c>
      <c r="S180" s="45"/>
      <c r="T180" s="45" t="s">
        <v>123</v>
      </c>
      <c r="U180" s="45"/>
      <c r="V180" s="45" t="s">
        <v>123</v>
      </c>
      <c r="W180" s="45"/>
      <c r="X180" s="45" t="s">
        <v>123</v>
      </c>
      <c r="Y180" s="45"/>
      <c r="Z180" s="46" t="s">
        <v>123</v>
      </c>
      <c r="AA180" s="47"/>
      <c r="AB180" s="46" t="s">
        <v>123</v>
      </c>
      <c r="AC180" s="48"/>
      <c r="AD180" s="46" t="s">
        <v>123</v>
      </c>
      <c r="AE180" s="48"/>
      <c r="AF180" s="45" t="s">
        <v>27</v>
      </c>
      <c r="AG180" s="45">
        <v>44985</v>
      </c>
      <c r="AH180" s="45" t="s">
        <v>126</v>
      </c>
      <c r="AI180" s="45"/>
      <c r="AJ180" s="45" t="s">
        <v>123</v>
      </c>
      <c r="AK180" s="45"/>
      <c r="AL180" s="45" t="s">
        <v>123</v>
      </c>
      <c r="AM180" s="45"/>
      <c r="AN180" s="45" t="s">
        <v>123</v>
      </c>
      <c r="AO180" s="45"/>
      <c r="AP180" s="45" t="s">
        <v>123</v>
      </c>
      <c r="AQ180" s="45"/>
      <c r="AR180" s="45" t="s">
        <v>123</v>
      </c>
      <c r="AS180" s="45"/>
      <c r="AT180" s="133">
        <v>44980</v>
      </c>
      <c r="AU180" s="99">
        <v>44980</v>
      </c>
      <c r="AV180" s="51" t="s">
        <v>123</v>
      </c>
      <c r="AW180" s="51" t="s">
        <v>123</v>
      </c>
      <c r="AX180" s="73" t="s">
        <v>49</v>
      </c>
      <c r="AY180" s="52" t="s">
        <v>123</v>
      </c>
      <c r="AZ180" s="53">
        <v>0</v>
      </c>
      <c r="BA180" s="52" t="s">
        <v>123</v>
      </c>
      <c r="BB180" s="81" t="s">
        <v>123</v>
      </c>
      <c r="BC180" s="52" t="s">
        <v>123</v>
      </c>
      <c r="BD180" s="52" t="s">
        <v>123</v>
      </c>
      <c r="BE180" s="55" t="s">
        <v>123</v>
      </c>
      <c r="BF180" s="55" t="s">
        <v>123</v>
      </c>
      <c r="BG180" s="55" t="s">
        <v>123</v>
      </c>
      <c r="BH180" s="55" t="s">
        <v>123</v>
      </c>
      <c r="BI180" s="138" t="s">
        <v>123</v>
      </c>
      <c r="BJ180" s="48"/>
      <c r="BK180" s="58" t="s">
        <v>123</v>
      </c>
      <c r="BL180" s="59"/>
      <c r="BM180" s="58" t="s">
        <v>123</v>
      </c>
      <c r="BN180" s="59"/>
      <c r="BO180" s="74" t="s">
        <v>123</v>
      </c>
      <c r="BP180" s="75"/>
      <c r="BQ180" s="74" t="s">
        <v>123</v>
      </c>
      <c r="BR180" s="132"/>
      <c r="BS180" s="60" t="s">
        <v>622</v>
      </c>
      <c r="BT180" s="38"/>
      <c r="BU180" s="61" t="s">
        <v>170</v>
      </c>
      <c r="BV180" s="61" t="s">
        <v>170</v>
      </c>
      <c r="BW180" s="61" t="s">
        <v>171</v>
      </c>
      <c r="BX180" s="61" t="s">
        <v>129</v>
      </c>
      <c r="BY180" s="62" t="s">
        <v>170</v>
      </c>
      <c r="BZ180" s="61"/>
      <c r="CA180" s="61" t="s">
        <v>129</v>
      </c>
      <c r="CB180" s="61" t="s">
        <v>129</v>
      </c>
      <c r="CC180" s="61" t="s">
        <v>129</v>
      </c>
      <c r="CD180" s="61" t="s">
        <v>129</v>
      </c>
      <c r="CE180" s="61" t="s">
        <v>129</v>
      </c>
      <c r="CF180" s="61" t="s">
        <v>129</v>
      </c>
      <c r="CG180" s="61" t="s">
        <v>129</v>
      </c>
      <c r="CH180" s="63">
        <f>YEAR(BANCO10[[#This Row],[DATA INÍCIO]])</f>
        <v>2023</v>
      </c>
      <c r="CI180" s="63">
        <f>MONTH(BANCO10[[#This Row],[DATA INÍCIO]])</f>
        <v>2</v>
      </c>
      <c r="CJ180" s="64" t="str">
        <f t="shared" si="2"/>
        <v>CYBER INDUSTRIA DE EQUIPAMENTOS DE GINASTICA E REABILITACAO FISICA LTDA12.225.672/0001-84</v>
      </c>
      <c r="CK180" s="63"/>
      <c r="CL180" s="42" t="s">
        <v>621</v>
      </c>
      <c r="CM180" s="42" t="str">
        <f>IF(BANCO10[[#This Row],[SOLUÇÃO]]=CM$1,BANCO10[[#This Row],[STATUS DA ETAPA]],"")</f>
        <v>CONCLUÍDO</v>
      </c>
      <c r="CN180" s="42" t="str">
        <f>IF(BANCO10[[#This Row],[SOLUÇÃO]]=CN$1,BANCO10[[#This Row],[STATUS DA ETAPA]],"")</f>
        <v/>
      </c>
      <c r="CO180" s="42" t="str">
        <f>IF(BANCO10[[#This Row],[SOLUÇÃO]]=CO$1,BANCO10[[#This Row],[STATUS DA ETAPA]],"")</f>
        <v/>
      </c>
      <c r="CP180" s="42" t="str">
        <f>IF(BANCO10[[#This Row],[SOLUÇÃO]]=CP$1,BANCO10[[#This Row],[STATUS DA ETAPA]],"")</f>
        <v/>
      </c>
      <c r="CQ180" s="42" t="str">
        <f>IF(BANCO10[[#This Row],[SOLUÇÃO]]=CQ$1,BANCO10[[#This Row],[STATUS DA ETAPA]],"")</f>
        <v/>
      </c>
      <c r="CR180" s="42" t="str">
        <f>IF(BANCO10[[#This Row],[SOLUÇÃO]]=CR$1,BANCO10[[#This Row],[STATUS DA ETAPA]],"")</f>
        <v/>
      </c>
      <c r="CS180" s="42" t="str">
        <f>IF(BANCO10[[#This Row],[SOLUÇÃO]]=CS$1,BANCO10[[#This Row],[STATUS DA ETAPA]],"")</f>
        <v/>
      </c>
      <c r="CT180" s="42" t="str">
        <f>IF(BANCO10[[#This Row],[SOLUÇÃO]]=CT$1,BANCO10[[#This Row],[STATUS DA ETAPA]],"")</f>
        <v/>
      </c>
      <c r="CU180" s="42" t="str">
        <f>IF(BANCO10[[#This Row],[SOLUÇÃO]]=CU$1,BANCO10[[#This Row],[STATUS DA ETAPA]],"")</f>
        <v/>
      </c>
      <c r="CV180" s="42" t="str">
        <f>IF(BANCO10[[#This Row],[SOLUÇÃO]]=CV$1,BANCO10[[#This Row],[STATUS DA ETAPA]],"")</f>
        <v/>
      </c>
      <c r="CW180" s="42" t="str">
        <f>IF(BANCO10[[#This Row],[SOLUÇÃO]]=CW$1,BANCO10[[#This Row],[STATUS DA ETAPA]],"")</f>
        <v/>
      </c>
      <c r="CX180" s="42" t="str">
        <f>IF(BANCO10[[#This Row],[SOLUÇÃO]]=CX$1,BANCO10[[#This Row],[STATUS DA ETAPA]],"")</f>
        <v/>
      </c>
      <c r="CY180" s="42" t="str">
        <f>IF(BANCO10[[#This Row],[SOLUÇÃO]]=CY$1,BANCO10[[#This Row],[STATUS DA ETAPA]],"")</f>
        <v/>
      </c>
      <c r="CZ180" s="42" t="str">
        <f>IF(BANCO10[[#This Row],[SOLUÇÃO]]=CZ$1,BANCO10[[#This Row],[STATUS DA ETAPA]],"")</f>
        <v/>
      </c>
      <c r="DA180" s="42" t="str">
        <f>IF(BANCO10[[#This Row],[SOLUÇÃO]]=DA$1,BANCO10[[#This Row],[STATUS DA ETAPA]],"")</f>
        <v/>
      </c>
      <c r="DB180" s="42" t="str">
        <f>IF(BANCO10[[#This Row],[SOLUÇÃO]]=DB$1,BANCO10[[#This Row],[STATUS DA ETAPA]],"")</f>
        <v/>
      </c>
      <c r="DC180" s="42" t="str">
        <f>IF(BANCO10[[#This Row],[SOLUÇÃO]]=DC$1,BANCO10[[#This Row],[STATUS DA ETAPA]],"")</f>
        <v/>
      </c>
      <c r="DD180" s="42" t="str">
        <f>IF(BANCO10[[#This Row],[SOLUÇÃO]]=DD$1,BANCO10[[#This Row],[STATUS DA ETAPA]],"")</f>
        <v/>
      </c>
      <c r="DE180" s="42" t="str">
        <f>IF(BANCO10[[#This Row],[SOLUÇÃO]]=DE$1,BANCO10[[#This Row],[STATUS DA ETAPA]],"")</f>
        <v/>
      </c>
      <c r="DF180" s="42" t="str">
        <f>IF(BANCO10[[#This Row],[SOLUÇÃO]]=DF$1,BANCO10[[#This Row],[STATUS DA ETAPA]],"")</f>
        <v/>
      </c>
      <c r="DG180" s="42" t="str">
        <f>IF(BANCO10[[#This Row],[SOLUÇÃO]]=DG$1,BANCO10[[#This Row],[STATUS DA ETAPA]],"")</f>
        <v/>
      </c>
      <c r="DH180" s="42" t="str">
        <f>IF(BANCO10[[#This Row],[SOLUÇÃO]]=DH$1,BANCO10[[#This Row],[STATUS DA ETAPA]],"")</f>
        <v/>
      </c>
      <c r="DI180" s="42" t="str">
        <f>IF(BANCO10[[#This Row],[SOLUÇÃO]]=DI$1,BANCO10[[#This Row],[STATUS DA ETAPA]],"")</f>
        <v/>
      </c>
      <c r="DJ180" s="42" t="str">
        <f>IF(BANCO10[[#This Row],[SOLUÇÃO]]=DJ$1,BANCO10[[#This Row],[STATUS DA ETAPA]],"")</f>
        <v/>
      </c>
      <c r="DK180" s="42" t="str">
        <f>IF(BANCO10[[#This Row],[SOLUÇÃO]]=DK$1,BANCO10[[#This Row],[STATUS DA ETAPA]],"")</f>
        <v/>
      </c>
      <c r="DL180" s="42" t="str">
        <f>IF(BANCO10[[#This Row],[SOLUÇÃO]]=DL$1,BANCO10[[#This Row],[STATUS DA ETAPA]],"")</f>
        <v/>
      </c>
      <c r="DM180" s="42" t="str">
        <f>IF(BANCO10[[#This Row],[SOLUÇÃO]]=DM$1,BANCO10[[#This Row],[STATUS DA ETAPA]],"")</f>
        <v/>
      </c>
      <c r="DN180" s="63" t="e">
        <f>VLOOKUP(CL182,'[1]SAP TEC'!AC:AD,2,0)</f>
        <v>#N/A</v>
      </c>
    </row>
    <row r="181" spans="1:190" s="65" customFormat="1" ht="12" x14ac:dyDescent="0.25">
      <c r="A181" s="38" t="s">
        <v>118</v>
      </c>
      <c r="B181" s="39" t="s">
        <v>119</v>
      </c>
      <c r="C181" s="40" t="str">
        <f>IFERROR(VLOOKUP(BANCO10[[#This Row],[EMPRESA]],[1]!DADOS[#Data],2,FALSE),"")</f>
        <v>12.225.672/0001-84</v>
      </c>
      <c r="D181" s="42" t="s">
        <v>620</v>
      </c>
      <c r="E181" s="42" t="str">
        <f>IFERROR(VLOOKUP(BANCO10[[#This Row],[EMPRESA]],[1]!DADOS[#Data],5,FALSE),"")</f>
        <v>EPP</v>
      </c>
      <c r="F181" s="40" t="str">
        <f>IFERROR(IF(VLOOKUP(BANCO10[[#This Row],[EMPRESA]],[1]!DADOS[#Data],6,0)="","",(VLOOKUP(BANCO10[[#This Row],[EMPRESA]],[1]!DADOS[#Data],6,0))),"")</f>
        <v>CAPITAL NORTE</v>
      </c>
      <c r="G181" s="40" t="str">
        <f>IFERROR(IF(VLOOKUP(BANCO10[[#This Row],[EMPRESA]],[1]!DADOS[#Data],4)="","",(VLOOKUP($D181,[1]!DADOS[#Data],4,0))),"")</f>
        <v>CYBER</v>
      </c>
      <c r="H181" s="43" t="s">
        <v>7</v>
      </c>
      <c r="I181" s="42" t="s">
        <v>267</v>
      </c>
      <c r="J181" s="44" t="s">
        <v>136</v>
      </c>
      <c r="K181" s="42" t="s">
        <v>136</v>
      </c>
      <c r="L181" s="44" t="s">
        <v>136</v>
      </c>
      <c r="M181" s="44">
        <v>103</v>
      </c>
      <c r="N181" s="44" t="s">
        <v>123</v>
      </c>
      <c r="O181" s="42" t="s">
        <v>95</v>
      </c>
      <c r="P181" s="42">
        <v>0</v>
      </c>
      <c r="Q181" s="42"/>
      <c r="R181" s="45" t="s">
        <v>123</v>
      </c>
      <c r="S181" s="45"/>
      <c r="T181" s="45" t="s">
        <v>123</v>
      </c>
      <c r="U181" s="45"/>
      <c r="V181" s="45" t="s">
        <v>123</v>
      </c>
      <c r="W181" s="45"/>
      <c r="X181" s="45" t="s">
        <v>123</v>
      </c>
      <c r="Y181" s="45"/>
      <c r="Z181" s="46" t="s">
        <v>123</v>
      </c>
      <c r="AA181" s="47"/>
      <c r="AB181" s="46" t="s">
        <v>123</v>
      </c>
      <c r="AC181" s="48"/>
      <c r="AD181" s="46" t="s">
        <v>123</v>
      </c>
      <c r="AE181" s="48"/>
      <c r="AF181" s="45" t="s">
        <v>27</v>
      </c>
      <c r="AG181" s="45">
        <v>44981</v>
      </c>
      <c r="AH181" s="45" t="s">
        <v>27</v>
      </c>
      <c r="AI181" s="45">
        <v>45260</v>
      </c>
      <c r="AJ181" s="45" t="s">
        <v>27</v>
      </c>
      <c r="AK181" s="45"/>
      <c r="AL181" s="45" t="s">
        <v>27</v>
      </c>
      <c r="AM181" s="45"/>
      <c r="AN181" s="45"/>
      <c r="AO181" s="45"/>
      <c r="AP181" s="45"/>
      <c r="AQ181" s="45"/>
      <c r="AR181" s="45" t="s">
        <v>123</v>
      </c>
      <c r="AS181" s="45"/>
      <c r="AT181" s="49">
        <v>45963</v>
      </c>
      <c r="AU181" s="50">
        <v>45963</v>
      </c>
      <c r="AV181" s="66" t="s">
        <v>123</v>
      </c>
      <c r="AW181" s="66" t="s">
        <v>123</v>
      </c>
      <c r="AX181" s="73" t="s">
        <v>49</v>
      </c>
      <c r="AY181" s="52" t="s">
        <v>126</v>
      </c>
      <c r="AZ181" s="53">
        <v>0</v>
      </c>
      <c r="BA181" s="52"/>
      <c r="BB181" s="81" t="s">
        <v>136</v>
      </c>
      <c r="BC181" s="52" t="s">
        <v>136</v>
      </c>
      <c r="BD181" s="52" t="s">
        <v>136</v>
      </c>
      <c r="BE181" s="55" t="s">
        <v>123</v>
      </c>
      <c r="BF181" s="55" t="s">
        <v>123</v>
      </c>
      <c r="BG181" s="55"/>
      <c r="BH181" s="55" t="s">
        <v>123</v>
      </c>
      <c r="BI181" s="68" t="s">
        <v>123</v>
      </c>
      <c r="BJ181" s="48"/>
      <c r="BK181" s="58"/>
      <c r="BL181" s="59"/>
      <c r="BM181" s="58"/>
      <c r="BN181" s="59"/>
      <c r="BO181" s="74" t="s">
        <v>126</v>
      </c>
      <c r="BP181" s="77"/>
      <c r="BQ181" s="78" t="s">
        <v>126</v>
      </c>
      <c r="BR181" s="79"/>
      <c r="BS181" s="60" t="s">
        <v>622</v>
      </c>
      <c r="BT181" s="38"/>
      <c r="BU181" s="61" t="s">
        <v>170</v>
      </c>
      <c r="BV181" s="61" t="s">
        <v>170</v>
      </c>
      <c r="BW181" s="61" t="s">
        <v>171</v>
      </c>
      <c r="BX181" s="61" t="s">
        <v>129</v>
      </c>
      <c r="BY181" s="62" t="s">
        <v>170</v>
      </c>
      <c r="BZ181" s="61"/>
      <c r="CA181" s="61" t="s">
        <v>129</v>
      </c>
      <c r="CB181" s="61" t="s">
        <v>129</v>
      </c>
      <c r="CC181" s="61">
        <v>45394</v>
      </c>
      <c r="CD181" s="61" t="s">
        <v>129</v>
      </c>
      <c r="CE181" s="61" t="s">
        <v>129</v>
      </c>
      <c r="CF181" s="61"/>
      <c r="CG181" s="61" t="s">
        <v>623</v>
      </c>
      <c r="CH181" s="63">
        <f>YEAR(BANCO10[[#This Row],[DATA INÍCIO]])</f>
        <v>2025</v>
      </c>
      <c r="CI181" s="63">
        <f>MONTH(BANCO10[[#This Row],[DATA INÍCIO]])</f>
        <v>11</v>
      </c>
      <c r="CJ181" s="64" t="str">
        <f t="shared" si="2"/>
        <v>CYBER INDUSTRIA DE EQUIPAMENTOS DE GINASTICA E REABILITACAO FISICA LTDA12.225.672/0001-84</v>
      </c>
      <c r="CK181" s="63"/>
      <c r="CL181" s="42" t="s">
        <v>136</v>
      </c>
      <c r="CM181" s="42" t="str">
        <f>IF(BANCO10[[#This Row],[SOLUÇÃO]]=CM$1,BANCO10[[#This Row],[STATUS DA ETAPA]],"")</f>
        <v/>
      </c>
      <c r="CN181" s="42" t="str">
        <f>IF(BANCO10[[#This Row],[SOLUÇÃO]]=CN$1,BANCO10[[#This Row],[STATUS DA ETAPA]],"")</f>
        <v/>
      </c>
      <c r="CO181" s="42" t="str">
        <f>IF(BANCO10[[#This Row],[SOLUÇÃO]]=CO$1,BANCO10[[#This Row],[STATUS DA ETAPA]],"")</f>
        <v/>
      </c>
      <c r="CP181" s="42" t="str">
        <f>IF(BANCO10[[#This Row],[SOLUÇÃO]]=CP$1,BANCO10[[#This Row],[STATUS DA ETAPA]],"")</f>
        <v/>
      </c>
      <c r="CQ181" s="42" t="str">
        <f>IF(BANCO10[[#This Row],[SOLUÇÃO]]=CQ$1,BANCO10[[#This Row],[STATUS DA ETAPA]],"")</f>
        <v/>
      </c>
      <c r="CR181" s="42" t="str">
        <f>IF(BANCO10[[#This Row],[SOLUÇÃO]]=CR$1,BANCO10[[#This Row],[STATUS DA ETAPA]],"")</f>
        <v>PROSPECÇÃO</v>
      </c>
      <c r="CS181" s="42" t="str">
        <f>IF(BANCO10[[#This Row],[SOLUÇÃO]]=CS$1,BANCO10[[#This Row],[STATUS DA ETAPA]],"")</f>
        <v/>
      </c>
      <c r="CT181" s="42" t="str">
        <f>IF(BANCO10[[#This Row],[SOLUÇÃO]]=CT$1,BANCO10[[#This Row],[STATUS DA ETAPA]],"")</f>
        <v/>
      </c>
      <c r="CU181" s="42" t="str">
        <f>IF(BANCO10[[#This Row],[SOLUÇÃO]]=CU$1,BANCO10[[#This Row],[STATUS DA ETAPA]],"")</f>
        <v/>
      </c>
      <c r="CV181" s="42" t="str">
        <f>IF(BANCO10[[#This Row],[SOLUÇÃO]]=CV$1,BANCO10[[#This Row],[STATUS DA ETAPA]],"")</f>
        <v/>
      </c>
      <c r="CW181" s="42" t="str">
        <f>IF(BANCO10[[#This Row],[SOLUÇÃO]]=CW$1,BANCO10[[#This Row],[STATUS DA ETAPA]],"")</f>
        <v/>
      </c>
      <c r="CX181" s="42" t="str">
        <f>IF(BANCO10[[#This Row],[SOLUÇÃO]]=CX$1,BANCO10[[#This Row],[STATUS DA ETAPA]],"")</f>
        <v/>
      </c>
      <c r="CY181" s="42" t="str">
        <f>IF(BANCO10[[#This Row],[SOLUÇÃO]]=CY$1,BANCO10[[#This Row],[STATUS DA ETAPA]],"")</f>
        <v/>
      </c>
      <c r="CZ181" s="42" t="str">
        <f>IF(BANCO10[[#This Row],[SOLUÇÃO]]=CZ$1,BANCO10[[#This Row],[STATUS DA ETAPA]],"")</f>
        <v/>
      </c>
      <c r="DA181" s="42" t="str">
        <f>IF(BANCO10[[#This Row],[SOLUÇÃO]]=DA$1,BANCO10[[#This Row],[STATUS DA ETAPA]],"")</f>
        <v/>
      </c>
      <c r="DB181" s="42" t="str">
        <f>IF(BANCO10[[#This Row],[SOLUÇÃO]]=DB$1,BANCO10[[#This Row],[STATUS DA ETAPA]],"")</f>
        <v/>
      </c>
      <c r="DC181" s="42" t="str">
        <f>IF(BANCO10[[#This Row],[SOLUÇÃO]]=DC$1,BANCO10[[#This Row],[STATUS DA ETAPA]],"")</f>
        <v/>
      </c>
      <c r="DD181" s="42" t="str">
        <f>IF(BANCO10[[#This Row],[SOLUÇÃO]]=DD$1,BANCO10[[#This Row],[STATUS DA ETAPA]],"")</f>
        <v/>
      </c>
      <c r="DE181" s="42" t="str">
        <f>IF(BANCO10[[#This Row],[SOLUÇÃO]]=DE$1,BANCO10[[#This Row],[STATUS DA ETAPA]],"")</f>
        <v/>
      </c>
      <c r="DF181" s="42" t="str">
        <f>IF(BANCO10[[#This Row],[SOLUÇÃO]]=DF$1,BANCO10[[#This Row],[STATUS DA ETAPA]],"")</f>
        <v/>
      </c>
      <c r="DG181" s="42" t="str">
        <f>IF(BANCO10[[#This Row],[SOLUÇÃO]]=DG$1,BANCO10[[#This Row],[STATUS DA ETAPA]],"")</f>
        <v/>
      </c>
      <c r="DH181" s="42" t="str">
        <f>IF(BANCO10[[#This Row],[SOLUÇÃO]]=DH$1,BANCO10[[#This Row],[STATUS DA ETAPA]],"")</f>
        <v/>
      </c>
      <c r="DI181" s="42" t="str">
        <f>IF(BANCO10[[#This Row],[SOLUÇÃO]]=DI$1,BANCO10[[#This Row],[STATUS DA ETAPA]],"")</f>
        <v/>
      </c>
      <c r="DJ181" s="42" t="str">
        <f>IF(BANCO10[[#This Row],[SOLUÇÃO]]=DJ$1,BANCO10[[#This Row],[STATUS DA ETAPA]],"")</f>
        <v/>
      </c>
      <c r="DK181" s="42" t="str">
        <f>IF(BANCO10[[#This Row],[SOLUÇÃO]]=DK$1,BANCO10[[#This Row],[STATUS DA ETAPA]],"")</f>
        <v/>
      </c>
      <c r="DL181" s="42" t="str">
        <f>IF(BANCO10[[#This Row],[SOLUÇÃO]]=DL$1,BANCO10[[#This Row],[STATUS DA ETAPA]],"")</f>
        <v/>
      </c>
      <c r="DM181" s="42" t="str">
        <f>IF(BANCO10[[#This Row],[SOLUÇÃO]]=DM$1,BANCO10[[#This Row],[STATUS DA ETAPA]],"")</f>
        <v/>
      </c>
      <c r="DN181" s="63" t="e">
        <f>VLOOKUP(CL183,'[1]SAP TEC'!AC:AD,2,0)</f>
        <v>#N/A</v>
      </c>
    </row>
    <row r="182" spans="1:190" s="65" customFormat="1" ht="12" x14ac:dyDescent="0.25">
      <c r="A182" s="38" t="s">
        <v>118</v>
      </c>
      <c r="B182" s="39" t="s">
        <v>131</v>
      </c>
      <c r="C182" s="40" t="str">
        <f>IFERROR(VLOOKUP(BANCO10[[#This Row],[EMPRESA]],[1]!DADOS[#Data],2,FALSE),"")</f>
        <v xml:space="preserve">51.958.253/0001-03 </v>
      </c>
      <c r="D182" s="72" t="s">
        <v>624</v>
      </c>
      <c r="E182" s="42" t="str">
        <f>IFERROR(VLOOKUP(BANCO10[[#This Row],[EMPRESA]],[1]!DADOS[#Data],5,FALSE),"")</f>
        <v>EPP</v>
      </c>
      <c r="F182" s="40" t="str">
        <f>IFERROR(IF(VLOOKUP(BANCO10[[#This Row],[EMPRESA]],[1]!DADOS[#Data],6,0)="","",(VLOOKUP(BANCO10[[#This Row],[EMPRESA]],[1]!DADOS[#Data],6,0))),"")</f>
        <v>CAPITAL NORTE</v>
      </c>
      <c r="G182" s="40" t="str">
        <f>IFERROR(IF(VLOOKUP(BANCO10[[#This Row],[EMPRESA]],[1]!DADOS[#Data],4)="","",(VLOOKUP($D182,[1]!DADOS[#Data],4,0))),"")</f>
        <v>D. ALVES</v>
      </c>
      <c r="H182" s="43" t="s">
        <v>7</v>
      </c>
      <c r="I182" s="38" t="s">
        <v>134</v>
      </c>
      <c r="J182" s="43" t="s">
        <v>123</v>
      </c>
      <c r="K182" s="44" t="s">
        <v>625</v>
      </c>
      <c r="L182" s="44" t="s">
        <v>136</v>
      </c>
      <c r="M182" s="44">
        <v>103</v>
      </c>
      <c r="N182" s="44" t="s">
        <v>123</v>
      </c>
      <c r="O182" s="42" t="s">
        <v>96</v>
      </c>
      <c r="P182" s="42">
        <v>106</v>
      </c>
      <c r="Q182" s="39"/>
      <c r="R182" s="45" t="s">
        <v>27</v>
      </c>
      <c r="S182" s="45">
        <v>45883</v>
      </c>
      <c r="T182" s="45" t="s">
        <v>27</v>
      </c>
      <c r="U182" s="45">
        <v>45883</v>
      </c>
      <c r="V182" s="45" t="s">
        <v>27</v>
      </c>
      <c r="W182" s="45">
        <v>45903</v>
      </c>
      <c r="X182" s="45" t="s">
        <v>27</v>
      </c>
      <c r="Y182" s="45">
        <v>45903</v>
      </c>
      <c r="Z182" s="46" t="s">
        <v>27</v>
      </c>
      <c r="AA182" s="47">
        <v>45901</v>
      </c>
      <c r="AB182" s="46" t="s">
        <v>126</v>
      </c>
      <c r="AC182" s="48"/>
      <c r="AD182" s="46" t="s">
        <v>126</v>
      </c>
      <c r="AE182" s="48"/>
      <c r="AF182" s="45" t="s">
        <v>123</v>
      </c>
      <c r="AG182" s="45"/>
      <c r="AH182" s="45" t="s">
        <v>126</v>
      </c>
      <c r="AI182" s="45"/>
      <c r="AJ182" s="45"/>
      <c r="AK182" s="45"/>
      <c r="AL182" s="45" t="s">
        <v>123</v>
      </c>
      <c r="AM182" s="45"/>
      <c r="AN182" s="45" t="s">
        <v>123</v>
      </c>
      <c r="AO182" s="45"/>
      <c r="AP182" s="45" t="s">
        <v>126</v>
      </c>
      <c r="AQ182" s="45"/>
      <c r="AR182" s="45" t="s">
        <v>126</v>
      </c>
      <c r="AS182" s="45"/>
      <c r="AT182" s="49">
        <v>46022</v>
      </c>
      <c r="AU182" s="50">
        <v>46022</v>
      </c>
      <c r="AV182" s="66" t="s">
        <v>126</v>
      </c>
      <c r="AW182" s="66" t="s">
        <v>126</v>
      </c>
      <c r="AX182" s="51" t="s">
        <v>49</v>
      </c>
      <c r="AY182" s="52" t="s">
        <v>126</v>
      </c>
      <c r="AZ182" s="53">
        <v>20140</v>
      </c>
      <c r="BA182" s="52" t="s">
        <v>138</v>
      </c>
      <c r="BB182" s="42">
        <v>711247</v>
      </c>
      <c r="BC182" s="52" t="s">
        <v>123</v>
      </c>
      <c r="BD182" s="52" t="s">
        <v>123</v>
      </c>
      <c r="BE182" s="55" t="s">
        <v>126</v>
      </c>
      <c r="BF182" s="55" t="s">
        <v>126</v>
      </c>
      <c r="BG182" s="55" t="s">
        <v>126</v>
      </c>
      <c r="BH182" s="55" t="s">
        <v>126</v>
      </c>
      <c r="BI182" s="68" t="s">
        <v>126</v>
      </c>
      <c r="BJ182" s="48"/>
      <c r="BK182" s="58" t="s">
        <v>126</v>
      </c>
      <c r="BL182" s="59"/>
      <c r="BM182" s="58" t="s">
        <v>126</v>
      </c>
      <c r="BN182" s="59"/>
      <c r="BO182" s="58" t="s">
        <v>126</v>
      </c>
      <c r="BP182" s="59"/>
      <c r="BQ182" s="58" t="s">
        <v>126</v>
      </c>
      <c r="BR182" s="59"/>
      <c r="BS182" s="69"/>
      <c r="BT182" s="38"/>
      <c r="BU182" s="61"/>
      <c r="BV182" s="61"/>
      <c r="BW182" s="61"/>
      <c r="BX182" s="61"/>
      <c r="BY182" s="61"/>
      <c r="BZ182" s="61"/>
      <c r="CA182" s="61"/>
      <c r="CB182" s="61"/>
      <c r="CC182" s="61"/>
      <c r="CD182" s="61"/>
      <c r="CE182" s="61"/>
      <c r="CF182" s="61"/>
      <c r="CG182" s="61"/>
      <c r="CH182" s="63">
        <f>YEAR(BANCO10[[#This Row],[DATA INÍCIO]])</f>
        <v>2025</v>
      </c>
      <c r="CI182" s="63">
        <f>MONTH(BANCO10[[#This Row],[DATA INÍCIO]])</f>
        <v>12</v>
      </c>
      <c r="CJ182" s="71" t="str">
        <f t="shared" si="2"/>
        <v xml:space="preserve">D. ALVES SERRALHERIA LTDA    51.958.253/0001-03 </v>
      </c>
      <c r="CK182" s="63"/>
      <c r="CL182" s="63"/>
      <c r="CM182" s="42" t="str">
        <f>IF(BANCO10[[#This Row],[SOLUÇÃO]]=CM$1,BANCO10[[#This Row],[STATUS DA ETAPA]],"")</f>
        <v/>
      </c>
      <c r="CN182" s="42" t="str">
        <f>IF(BANCO10[[#This Row],[SOLUÇÃO]]=CN$1,BANCO10[[#This Row],[STATUS DA ETAPA]],"")</f>
        <v/>
      </c>
      <c r="CO182" s="42" t="str">
        <f>IF(BANCO10[[#This Row],[SOLUÇÃO]]=CO$1,BANCO10[[#This Row],[STATUS DA ETAPA]],"")</f>
        <v/>
      </c>
      <c r="CP182" s="42" t="str">
        <f>IF(BANCO10[[#This Row],[SOLUÇÃO]]=CP$1,BANCO10[[#This Row],[STATUS DA ETAPA]],"")</f>
        <v/>
      </c>
      <c r="CQ182" s="42" t="str">
        <f>IF(BANCO10[[#This Row],[SOLUÇÃO]]=CQ$1,BANCO10[[#This Row],[STATUS DA ETAPA]],"")</f>
        <v/>
      </c>
      <c r="CR182" s="42" t="str">
        <f>IF(BANCO10[[#This Row],[SOLUÇÃO]]=CR$1,BANCO10[[#This Row],[STATUS DA ETAPA]],"")</f>
        <v/>
      </c>
      <c r="CS182" s="42" t="str">
        <f>IF(BANCO10[[#This Row],[SOLUÇÃO]]=CS$1,BANCO10[[#This Row],[STATUS DA ETAPA]],"")</f>
        <v>AGUARDANDO SALDO</v>
      </c>
      <c r="CT182" s="42" t="str">
        <f>IF(BANCO10[[#This Row],[SOLUÇÃO]]=CT$1,BANCO10[[#This Row],[STATUS DA ETAPA]],"")</f>
        <v/>
      </c>
      <c r="CU182" s="42" t="str">
        <f>IF(BANCO10[[#This Row],[SOLUÇÃO]]=CU$1,BANCO10[[#This Row],[STATUS DA ETAPA]],"")</f>
        <v/>
      </c>
      <c r="CV182" s="42" t="str">
        <f>IF(BANCO10[[#This Row],[SOLUÇÃO]]=CV$1,BANCO10[[#This Row],[STATUS DA ETAPA]],"")</f>
        <v/>
      </c>
      <c r="CW182" s="42" t="str">
        <f>IF(BANCO10[[#This Row],[SOLUÇÃO]]=CW$1,BANCO10[[#This Row],[STATUS DA ETAPA]],"")</f>
        <v/>
      </c>
      <c r="CX182" s="42" t="str">
        <f>IF(BANCO10[[#This Row],[SOLUÇÃO]]=CX$1,BANCO10[[#This Row],[STATUS DA ETAPA]],"")</f>
        <v/>
      </c>
      <c r="CY182" s="42" t="str">
        <f>IF(BANCO10[[#This Row],[SOLUÇÃO]]=CY$1,BANCO10[[#This Row],[STATUS DA ETAPA]],"")</f>
        <v/>
      </c>
      <c r="CZ182" s="42" t="str">
        <f>IF(BANCO10[[#This Row],[SOLUÇÃO]]=CZ$1,BANCO10[[#This Row],[STATUS DA ETAPA]],"")</f>
        <v/>
      </c>
      <c r="DA182" s="42" t="str">
        <f>IF(BANCO10[[#This Row],[SOLUÇÃO]]=DA$1,BANCO10[[#This Row],[STATUS DA ETAPA]],"")</f>
        <v/>
      </c>
      <c r="DB182" s="42" t="str">
        <f>IF(BANCO10[[#This Row],[SOLUÇÃO]]=DB$1,BANCO10[[#This Row],[STATUS DA ETAPA]],"")</f>
        <v/>
      </c>
      <c r="DC182" s="42" t="str">
        <f>IF(BANCO10[[#This Row],[SOLUÇÃO]]=DC$1,BANCO10[[#This Row],[STATUS DA ETAPA]],"")</f>
        <v/>
      </c>
      <c r="DD182" s="42" t="str">
        <f>IF(BANCO10[[#This Row],[SOLUÇÃO]]=DD$1,BANCO10[[#This Row],[STATUS DA ETAPA]],"")</f>
        <v/>
      </c>
      <c r="DE182" s="42" t="str">
        <f>IF(BANCO10[[#This Row],[SOLUÇÃO]]=DE$1,BANCO10[[#This Row],[STATUS DA ETAPA]],"")</f>
        <v/>
      </c>
      <c r="DF182" s="42" t="str">
        <f>IF(BANCO10[[#This Row],[SOLUÇÃO]]=DF$1,BANCO10[[#This Row],[STATUS DA ETAPA]],"")</f>
        <v/>
      </c>
      <c r="DG182" s="42" t="str">
        <f>IF(BANCO10[[#This Row],[SOLUÇÃO]]=DG$1,BANCO10[[#This Row],[STATUS DA ETAPA]],"")</f>
        <v/>
      </c>
      <c r="DH182" s="42" t="str">
        <f>IF(BANCO10[[#This Row],[SOLUÇÃO]]=DH$1,BANCO10[[#This Row],[STATUS DA ETAPA]],"")</f>
        <v/>
      </c>
      <c r="DI182" s="42" t="str">
        <f>IF(BANCO10[[#This Row],[SOLUÇÃO]]=DI$1,BANCO10[[#This Row],[STATUS DA ETAPA]],"")</f>
        <v/>
      </c>
      <c r="DJ182" s="42" t="str">
        <f>IF(BANCO10[[#This Row],[SOLUÇÃO]]=DJ$1,BANCO10[[#This Row],[STATUS DA ETAPA]],"")</f>
        <v/>
      </c>
      <c r="DK182" s="42" t="str">
        <f>IF(BANCO10[[#This Row],[SOLUÇÃO]]=DK$1,BANCO10[[#This Row],[STATUS DA ETAPA]],"")</f>
        <v/>
      </c>
      <c r="DL182" s="42" t="str">
        <f>IF(BANCO10[[#This Row],[SOLUÇÃO]]=DL$1,BANCO10[[#This Row],[STATUS DA ETAPA]],"")</f>
        <v/>
      </c>
      <c r="DM182" s="42" t="str">
        <f>IF(BANCO10[[#This Row],[SOLUÇÃO]]=DM$1,BANCO10[[#This Row],[STATUS DA ETAPA]],"")</f>
        <v/>
      </c>
      <c r="DN182" s="63" t="e">
        <f>VLOOKUP(CL184,'[1]SAP TEC'!AC:AD,2,0)</f>
        <v>#N/A</v>
      </c>
    </row>
    <row r="183" spans="1:190" s="65" customFormat="1" ht="12" x14ac:dyDescent="0.25">
      <c r="A183" s="38" t="s">
        <v>118</v>
      </c>
      <c r="B183" s="39" t="s">
        <v>383</v>
      </c>
      <c r="C183" s="40" t="str">
        <f>IFERROR(VLOOKUP(BANCO10[[#This Row],[EMPRESA]],[1]!DADOS[#Data],2,FALSE),"")</f>
        <v>54.801.378/0001-13</v>
      </c>
      <c r="D183" s="40" t="s">
        <v>626</v>
      </c>
      <c r="E183" s="42" t="str">
        <f>IFERROR(VLOOKUP(BANCO10[[#This Row],[EMPRESA]],[1]!DADOS[#Data],5,FALSE),"")</f>
        <v>DEMAIS</v>
      </c>
      <c r="F183" s="40" t="str">
        <f>IFERROR(IF(VLOOKUP(BANCO10[[#This Row],[EMPRESA]],[1]!DADOS[#Data],6,0)="","",(VLOOKUP(BANCO10[[#This Row],[EMPRESA]],[1]!DADOS[#Data],6,0))),"")</f>
        <v>N/A</v>
      </c>
      <c r="G183" s="40" t="str">
        <f>IFERROR(IF(VLOOKUP(BANCO10[[#This Row],[EMPRESA]],[1]!DADOS[#Data],4)="","",(VLOOKUP($D183,[1]!DADOS[#Data],4,0))),"")</f>
        <v>DALAPAR</v>
      </c>
      <c r="H183" s="43" t="s">
        <v>7</v>
      </c>
      <c r="I183" s="43" t="s">
        <v>145</v>
      </c>
      <c r="J183" s="43" t="s">
        <v>123</v>
      </c>
      <c r="K183" s="44" t="s">
        <v>627</v>
      </c>
      <c r="L183" s="44" t="s">
        <v>123</v>
      </c>
      <c r="M183" s="44">
        <v>101</v>
      </c>
      <c r="N183" s="44">
        <v>103</v>
      </c>
      <c r="O183" s="42" t="s">
        <v>95</v>
      </c>
      <c r="P183" s="42">
        <v>120</v>
      </c>
      <c r="Q183" s="42" t="s">
        <v>168</v>
      </c>
      <c r="R183" s="45" t="s">
        <v>123</v>
      </c>
      <c r="S183" s="45"/>
      <c r="T183" s="45" t="s">
        <v>123</v>
      </c>
      <c r="U183" s="45"/>
      <c r="V183" s="45" t="s">
        <v>123</v>
      </c>
      <c r="W183" s="45"/>
      <c r="X183" s="45" t="s">
        <v>123</v>
      </c>
      <c r="Y183" s="45"/>
      <c r="Z183" s="46" t="s">
        <v>123</v>
      </c>
      <c r="AA183" s="47"/>
      <c r="AB183" s="46" t="s">
        <v>123</v>
      </c>
      <c r="AC183" s="48"/>
      <c r="AD183" s="46" t="s">
        <v>123</v>
      </c>
      <c r="AE183" s="48"/>
      <c r="AF183" s="45" t="s">
        <v>123</v>
      </c>
      <c r="AG183" s="45"/>
      <c r="AH183" s="45" t="s">
        <v>123</v>
      </c>
      <c r="AI183" s="45"/>
      <c r="AJ183" s="45" t="s">
        <v>123</v>
      </c>
      <c r="AK183" s="45"/>
      <c r="AL183" s="45" t="s">
        <v>123</v>
      </c>
      <c r="AM183" s="45"/>
      <c r="AN183" s="45" t="s">
        <v>123</v>
      </c>
      <c r="AO183" s="45"/>
      <c r="AP183" s="45" t="s">
        <v>123</v>
      </c>
      <c r="AQ183" s="45"/>
      <c r="AR183" s="45" t="s">
        <v>123</v>
      </c>
      <c r="AS183" s="45"/>
      <c r="AT183" s="49">
        <v>45502</v>
      </c>
      <c r="AU183" s="50">
        <v>45691</v>
      </c>
      <c r="AV183" s="66" t="s">
        <v>27</v>
      </c>
      <c r="AW183" s="66" t="s">
        <v>126</v>
      </c>
      <c r="AX183" s="73" t="s">
        <v>49</v>
      </c>
      <c r="AY183" s="52" t="s">
        <v>126</v>
      </c>
      <c r="AZ183" s="53">
        <v>0</v>
      </c>
      <c r="BA183" s="52" t="s">
        <v>153</v>
      </c>
      <c r="BB183" s="81" t="s">
        <v>123</v>
      </c>
      <c r="BC183" s="52" t="s">
        <v>123</v>
      </c>
      <c r="BD183" s="52" t="s">
        <v>123</v>
      </c>
      <c r="BE183" s="55" t="s">
        <v>123</v>
      </c>
      <c r="BF183" s="55" t="s">
        <v>123</v>
      </c>
      <c r="BG183" s="55" t="s">
        <v>123</v>
      </c>
      <c r="BH183" s="55" t="s">
        <v>123</v>
      </c>
      <c r="BI183" s="68" t="s">
        <v>123</v>
      </c>
      <c r="BJ183" s="48"/>
      <c r="BK183" s="74"/>
      <c r="BL183" s="77"/>
      <c r="BM183" s="74"/>
      <c r="BN183" s="77"/>
      <c r="BO183" s="74" t="s">
        <v>126</v>
      </c>
      <c r="BP183" s="77"/>
      <c r="BQ183" s="78" t="s">
        <v>126</v>
      </c>
      <c r="BR183" s="79"/>
      <c r="BS183" s="60" t="s">
        <v>628</v>
      </c>
      <c r="BT183" s="38"/>
      <c r="BU183" s="61"/>
      <c r="BV183" s="61"/>
      <c r="BW183" s="61"/>
      <c r="BX183" s="61"/>
      <c r="BY183" s="62"/>
      <c r="BZ183" s="61"/>
      <c r="CA183" s="61"/>
      <c r="CB183" s="61"/>
      <c r="CC183" s="61"/>
      <c r="CD183" s="61"/>
      <c r="CE183" s="61"/>
      <c r="CF183" s="61"/>
      <c r="CG183" s="61" t="s">
        <v>629</v>
      </c>
      <c r="CH183" s="63">
        <f>YEAR(BANCO10[[#This Row],[DATA INÍCIO]])</f>
        <v>2024</v>
      </c>
      <c r="CI183" s="63">
        <f>MONTH(BANCO10[[#This Row],[DATA INÍCIO]])</f>
        <v>7</v>
      </c>
      <c r="CJ183" s="71" t="str">
        <f t="shared" si="2"/>
        <v>DALAPAR ELEMENTOS PARA FIXACAO LTDA54.801.378/0001-13</v>
      </c>
      <c r="CK183" s="63"/>
      <c r="CL183" s="44" t="s">
        <v>630</v>
      </c>
      <c r="CM183" s="139" t="str">
        <f>IF(BANCO10[[#This Row],[SOLUÇÃO]]=CM$1,BANCO10[[#This Row],[STATUS DA ETAPA]],"")</f>
        <v/>
      </c>
      <c r="CN183" s="139" t="str">
        <f>IF(BANCO10[[#This Row],[SOLUÇÃO]]=CN$1,BANCO10[[#This Row],[STATUS DA ETAPA]],"")</f>
        <v/>
      </c>
      <c r="CO183" s="139" t="str">
        <f>IF(BANCO10[[#This Row],[SOLUÇÃO]]=CO$1,BANCO10[[#This Row],[STATUS DA ETAPA]],"")</f>
        <v/>
      </c>
      <c r="CP183" s="139" t="str">
        <f>IF(BANCO10[[#This Row],[SOLUÇÃO]]=CP$1,BANCO10[[#This Row],[STATUS DA ETAPA]],"")</f>
        <v/>
      </c>
      <c r="CQ183" s="139" t="str">
        <f>IF(BANCO10[[#This Row],[SOLUÇÃO]]=CQ$1,BANCO10[[#This Row],[STATUS DA ETAPA]],"")</f>
        <v/>
      </c>
      <c r="CR183" s="139" t="str">
        <f>IF(BANCO10[[#This Row],[SOLUÇÃO]]=CR$1,BANCO10[[#This Row],[STATUS DA ETAPA]],"")</f>
        <v>CONCLUÍDO</v>
      </c>
      <c r="CS183" s="139" t="str">
        <f>IF(BANCO10[[#This Row],[SOLUÇÃO]]=CS$1,BANCO10[[#This Row],[STATUS DA ETAPA]],"")</f>
        <v/>
      </c>
      <c r="CT183" s="139" t="str">
        <f>IF(BANCO10[[#This Row],[SOLUÇÃO]]=CT$1,BANCO10[[#This Row],[STATUS DA ETAPA]],"")</f>
        <v/>
      </c>
      <c r="CU183" s="139" t="str">
        <f>IF(BANCO10[[#This Row],[SOLUÇÃO]]=CU$1,BANCO10[[#This Row],[STATUS DA ETAPA]],"")</f>
        <v/>
      </c>
      <c r="CV183" s="139" t="str">
        <f>IF(BANCO10[[#This Row],[SOLUÇÃO]]=CV$1,BANCO10[[#This Row],[STATUS DA ETAPA]],"")</f>
        <v/>
      </c>
      <c r="CW183" s="139" t="str">
        <f>IF(BANCO10[[#This Row],[SOLUÇÃO]]=CW$1,BANCO10[[#This Row],[STATUS DA ETAPA]],"")</f>
        <v/>
      </c>
      <c r="CX183" s="139" t="str">
        <f>IF(BANCO10[[#This Row],[SOLUÇÃO]]=CX$1,BANCO10[[#This Row],[STATUS DA ETAPA]],"")</f>
        <v/>
      </c>
      <c r="CY183" s="139" t="str">
        <f>IF(BANCO10[[#This Row],[SOLUÇÃO]]=CY$1,BANCO10[[#This Row],[STATUS DA ETAPA]],"")</f>
        <v/>
      </c>
      <c r="CZ183" s="139" t="str">
        <f>IF(BANCO10[[#This Row],[SOLUÇÃO]]=CZ$1,BANCO10[[#This Row],[STATUS DA ETAPA]],"")</f>
        <v/>
      </c>
      <c r="DA183" s="139" t="str">
        <f>IF(BANCO10[[#This Row],[SOLUÇÃO]]=DA$1,BANCO10[[#This Row],[STATUS DA ETAPA]],"")</f>
        <v/>
      </c>
      <c r="DB183" s="139" t="str">
        <f>IF(BANCO10[[#This Row],[SOLUÇÃO]]=DB$1,BANCO10[[#This Row],[STATUS DA ETAPA]],"")</f>
        <v/>
      </c>
      <c r="DC183" s="139" t="str">
        <f>IF(BANCO10[[#This Row],[SOLUÇÃO]]=DC$1,BANCO10[[#This Row],[STATUS DA ETAPA]],"")</f>
        <v/>
      </c>
      <c r="DD183" s="139" t="str">
        <f>IF(BANCO10[[#This Row],[SOLUÇÃO]]=DD$1,BANCO10[[#This Row],[STATUS DA ETAPA]],"")</f>
        <v/>
      </c>
      <c r="DE183" s="139" t="str">
        <f>IF(BANCO10[[#This Row],[SOLUÇÃO]]=DE$1,BANCO10[[#This Row],[STATUS DA ETAPA]],"")</f>
        <v/>
      </c>
      <c r="DF183" s="139" t="str">
        <f>IF(BANCO10[[#This Row],[SOLUÇÃO]]=DF$1,BANCO10[[#This Row],[STATUS DA ETAPA]],"")</f>
        <v/>
      </c>
      <c r="DG183" s="139" t="str">
        <f>IF(BANCO10[[#This Row],[SOLUÇÃO]]=DG$1,BANCO10[[#This Row],[STATUS DA ETAPA]],"")</f>
        <v/>
      </c>
      <c r="DH183" s="139" t="str">
        <f>IF(BANCO10[[#This Row],[SOLUÇÃO]]=DH$1,BANCO10[[#This Row],[STATUS DA ETAPA]],"")</f>
        <v/>
      </c>
      <c r="DI183" s="139" t="str">
        <f>IF(BANCO10[[#This Row],[SOLUÇÃO]]=DI$1,BANCO10[[#This Row],[STATUS DA ETAPA]],"")</f>
        <v/>
      </c>
      <c r="DJ183" s="139" t="str">
        <f>IF(BANCO10[[#This Row],[SOLUÇÃO]]=DJ$1,BANCO10[[#This Row],[STATUS DA ETAPA]],"")</f>
        <v/>
      </c>
      <c r="DK183" s="139" t="str">
        <f>IF(BANCO10[[#This Row],[SOLUÇÃO]]=DK$1,BANCO10[[#This Row],[STATUS DA ETAPA]],"")</f>
        <v/>
      </c>
      <c r="DL183" s="139" t="str">
        <f>IF(BANCO10[[#This Row],[SOLUÇÃO]]=DL$1,BANCO10[[#This Row],[STATUS DA ETAPA]],"")</f>
        <v/>
      </c>
      <c r="DM183" s="139" t="str">
        <f>IF(BANCO10[[#This Row],[SOLUÇÃO]]=DM$1,BANCO10[[#This Row],[STATUS DA ETAPA]],"")</f>
        <v/>
      </c>
      <c r="DN183" s="63" t="e">
        <f>VLOOKUP(CL185,'[1]SAP TEC'!AC:AD,2,0)</f>
        <v>#N/A</v>
      </c>
    </row>
    <row r="184" spans="1:190" s="65" customFormat="1" ht="12" x14ac:dyDescent="0.25">
      <c r="A184" s="38" t="s">
        <v>118</v>
      </c>
      <c r="B184" s="39" t="s">
        <v>119</v>
      </c>
      <c r="C184" s="40" t="str">
        <f>IFERROR(VLOOKUP(BANCO10[[#This Row],[EMPRESA]],[1]!DADOS[#Data],2,FALSE),"")</f>
        <v>56.838.568/0001-30</v>
      </c>
      <c r="D184" s="42" t="s">
        <v>631</v>
      </c>
      <c r="E184" s="42" t="str">
        <f>IFERROR(VLOOKUP(BANCO10[[#This Row],[EMPRESA]],[1]!DADOS[#Data],5,FALSE),"")</f>
        <v>ME</v>
      </c>
      <c r="F184" s="40" t="str">
        <f>IFERROR(IF(VLOOKUP(BANCO10[[#This Row],[EMPRESA]],[1]!DADOS[#Data],6,0)="","",(VLOOKUP(BANCO10[[#This Row],[EMPRESA]],[1]!DADOS[#Data],6,0))),"")</f>
        <v>CAPITAL LESTE 1</v>
      </c>
      <c r="G184" s="40"/>
      <c r="H184" s="43" t="s">
        <v>121</v>
      </c>
      <c r="I184" s="43" t="s">
        <v>145</v>
      </c>
      <c r="J184" s="43" t="s">
        <v>146</v>
      </c>
      <c r="K184" s="42" t="s">
        <v>632</v>
      </c>
      <c r="L184" s="44" t="s">
        <v>123</v>
      </c>
      <c r="M184" s="44">
        <v>103</v>
      </c>
      <c r="N184" s="44" t="s">
        <v>123</v>
      </c>
      <c r="O184" s="42" t="s">
        <v>90</v>
      </c>
      <c r="P184" s="42">
        <v>4</v>
      </c>
      <c r="Q184" s="42" t="s">
        <v>125</v>
      </c>
      <c r="R184" s="45" t="s">
        <v>123</v>
      </c>
      <c r="S184" s="45"/>
      <c r="T184" s="45" t="s">
        <v>123</v>
      </c>
      <c r="U184" s="45"/>
      <c r="V184" s="45" t="s">
        <v>123</v>
      </c>
      <c r="W184" s="45"/>
      <c r="X184" s="45" t="s">
        <v>123</v>
      </c>
      <c r="Y184" s="45"/>
      <c r="Z184" s="46" t="s">
        <v>123</v>
      </c>
      <c r="AA184" s="47"/>
      <c r="AB184" s="46" t="s">
        <v>123</v>
      </c>
      <c r="AC184" s="48"/>
      <c r="AD184" s="46" t="s">
        <v>123</v>
      </c>
      <c r="AE184" s="48"/>
      <c r="AF184" s="45" t="s">
        <v>123</v>
      </c>
      <c r="AG184" s="45"/>
      <c r="AH184" s="45" t="s">
        <v>123</v>
      </c>
      <c r="AI184" s="45"/>
      <c r="AJ184" s="45" t="s">
        <v>123</v>
      </c>
      <c r="AK184" s="45"/>
      <c r="AL184" s="45" t="s">
        <v>123</v>
      </c>
      <c r="AM184" s="45"/>
      <c r="AN184" s="45" t="s">
        <v>123</v>
      </c>
      <c r="AO184" s="45"/>
      <c r="AP184" s="45" t="s">
        <v>123</v>
      </c>
      <c r="AQ184" s="45"/>
      <c r="AR184" s="45" t="s">
        <v>123</v>
      </c>
      <c r="AS184" s="45"/>
      <c r="AT184" s="133">
        <v>45216</v>
      </c>
      <c r="AU184" s="99">
        <v>45216</v>
      </c>
      <c r="AV184" s="51" t="s">
        <v>123</v>
      </c>
      <c r="AW184" s="51" t="s">
        <v>123</v>
      </c>
      <c r="AX184" s="73" t="s">
        <v>49</v>
      </c>
      <c r="AY184" s="52" t="s">
        <v>123</v>
      </c>
      <c r="AZ184" s="53">
        <v>0</v>
      </c>
      <c r="BA184" s="52" t="s">
        <v>123</v>
      </c>
      <c r="BB184" s="81" t="s">
        <v>123</v>
      </c>
      <c r="BC184" s="52" t="s">
        <v>123</v>
      </c>
      <c r="BD184" s="52" t="s">
        <v>123</v>
      </c>
      <c r="BE184" s="55" t="s">
        <v>123</v>
      </c>
      <c r="BF184" s="55" t="s">
        <v>123</v>
      </c>
      <c r="BG184" s="55" t="s">
        <v>123</v>
      </c>
      <c r="BH184" s="55" t="s">
        <v>123</v>
      </c>
      <c r="BI184" s="56" t="s">
        <v>123</v>
      </c>
      <c r="BJ184" s="48"/>
      <c r="BK184" s="58" t="s">
        <v>123</v>
      </c>
      <c r="BL184" s="59"/>
      <c r="BM184" s="58" t="s">
        <v>123</v>
      </c>
      <c r="BN184" s="59"/>
      <c r="BO184" s="74" t="s">
        <v>123</v>
      </c>
      <c r="BP184" s="75"/>
      <c r="BQ184" s="74" t="s">
        <v>123</v>
      </c>
      <c r="BR184" s="75"/>
      <c r="BS184" s="60" t="s">
        <v>633</v>
      </c>
      <c r="BT184" s="38"/>
      <c r="BU184" s="61" t="s">
        <v>170</v>
      </c>
      <c r="BV184" s="61" t="s">
        <v>170</v>
      </c>
      <c r="BW184" s="61" t="s">
        <v>171</v>
      </c>
      <c r="BX184" s="61" t="s">
        <v>129</v>
      </c>
      <c r="BY184" s="62" t="s">
        <v>170</v>
      </c>
      <c r="BZ184" s="61"/>
      <c r="CA184" s="61" t="s">
        <v>129</v>
      </c>
      <c r="CB184" s="61" t="s">
        <v>129</v>
      </c>
      <c r="CC184" s="61" t="s">
        <v>129</v>
      </c>
      <c r="CD184" s="61" t="s">
        <v>129</v>
      </c>
      <c r="CE184" s="61" t="s">
        <v>129</v>
      </c>
      <c r="CF184" s="61" t="s">
        <v>129</v>
      </c>
      <c r="CG184" s="61" t="s">
        <v>129</v>
      </c>
      <c r="CH184" s="63">
        <f>YEAR(BANCO10[[#This Row],[DATA INÍCIO]])</f>
        <v>2023</v>
      </c>
      <c r="CI184" s="63">
        <f>MONTH(BANCO10[[#This Row],[DATA INÍCIO]])</f>
        <v>10</v>
      </c>
      <c r="CJ184" s="64" t="str">
        <f t="shared" si="2"/>
        <v>DANDIE INDUSTRIA E COMERCIO DE BIJOUTERIAS LTDA56.838.568/0001-30</v>
      </c>
      <c r="CK184" s="63"/>
      <c r="CL184" s="42" t="s">
        <v>632</v>
      </c>
      <c r="CM184" s="42" t="str">
        <f>IF(BANCO10[[#This Row],[SOLUÇÃO]]=CM$1,BANCO10[[#This Row],[STATUS DA ETAPA]],"")</f>
        <v>CONCLUÍDO</v>
      </c>
      <c r="CN184" s="42" t="str">
        <f>IF(BANCO10[[#This Row],[SOLUÇÃO]]=CN$1,BANCO10[[#This Row],[STATUS DA ETAPA]],"")</f>
        <v/>
      </c>
      <c r="CO184" s="42" t="str">
        <f>IF(BANCO10[[#This Row],[SOLUÇÃO]]=CO$1,BANCO10[[#This Row],[STATUS DA ETAPA]],"")</f>
        <v/>
      </c>
      <c r="CP184" s="42" t="str">
        <f>IF(BANCO10[[#This Row],[SOLUÇÃO]]=CP$1,BANCO10[[#This Row],[STATUS DA ETAPA]],"")</f>
        <v/>
      </c>
      <c r="CQ184" s="42" t="str">
        <f>IF(BANCO10[[#This Row],[SOLUÇÃO]]=CQ$1,BANCO10[[#This Row],[STATUS DA ETAPA]],"")</f>
        <v/>
      </c>
      <c r="CR184" s="42" t="str">
        <f>IF(BANCO10[[#This Row],[SOLUÇÃO]]=CR$1,BANCO10[[#This Row],[STATUS DA ETAPA]],"")</f>
        <v/>
      </c>
      <c r="CS184" s="42" t="str">
        <f>IF(BANCO10[[#This Row],[SOLUÇÃO]]=CS$1,BANCO10[[#This Row],[STATUS DA ETAPA]],"")</f>
        <v/>
      </c>
      <c r="CT184" s="42" t="str">
        <f>IF(BANCO10[[#This Row],[SOLUÇÃO]]=CT$1,BANCO10[[#This Row],[STATUS DA ETAPA]],"")</f>
        <v/>
      </c>
      <c r="CU184" s="42" t="str">
        <f>IF(BANCO10[[#This Row],[SOLUÇÃO]]=CU$1,BANCO10[[#This Row],[STATUS DA ETAPA]],"")</f>
        <v/>
      </c>
      <c r="CV184" s="42" t="str">
        <f>IF(BANCO10[[#This Row],[SOLUÇÃO]]=CV$1,BANCO10[[#This Row],[STATUS DA ETAPA]],"")</f>
        <v/>
      </c>
      <c r="CW184" s="42" t="str">
        <f>IF(BANCO10[[#This Row],[SOLUÇÃO]]=CW$1,BANCO10[[#This Row],[STATUS DA ETAPA]],"")</f>
        <v/>
      </c>
      <c r="CX184" s="42" t="str">
        <f>IF(BANCO10[[#This Row],[SOLUÇÃO]]=CX$1,BANCO10[[#This Row],[STATUS DA ETAPA]],"")</f>
        <v/>
      </c>
      <c r="CY184" s="42" t="str">
        <f>IF(BANCO10[[#This Row],[SOLUÇÃO]]=CY$1,BANCO10[[#This Row],[STATUS DA ETAPA]],"")</f>
        <v/>
      </c>
      <c r="CZ184" s="42" t="str">
        <f>IF(BANCO10[[#This Row],[SOLUÇÃO]]=CZ$1,BANCO10[[#This Row],[STATUS DA ETAPA]],"")</f>
        <v/>
      </c>
      <c r="DA184" s="42" t="str">
        <f>IF(BANCO10[[#This Row],[SOLUÇÃO]]=DA$1,BANCO10[[#This Row],[STATUS DA ETAPA]],"")</f>
        <v/>
      </c>
      <c r="DB184" s="42" t="str">
        <f>IF(BANCO10[[#This Row],[SOLUÇÃO]]=DB$1,BANCO10[[#This Row],[STATUS DA ETAPA]],"")</f>
        <v/>
      </c>
      <c r="DC184" s="42" t="str">
        <f>IF(BANCO10[[#This Row],[SOLUÇÃO]]=DC$1,BANCO10[[#This Row],[STATUS DA ETAPA]],"")</f>
        <v/>
      </c>
      <c r="DD184" s="42" t="str">
        <f>IF(BANCO10[[#This Row],[SOLUÇÃO]]=DD$1,BANCO10[[#This Row],[STATUS DA ETAPA]],"")</f>
        <v/>
      </c>
      <c r="DE184" s="42" t="str">
        <f>IF(BANCO10[[#This Row],[SOLUÇÃO]]=DE$1,BANCO10[[#This Row],[STATUS DA ETAPA]],"")</f>
        <v/>
      </c>
      <c r="DF184" s="42" t="str">
        <f>IF(BANCO10[[#This Row],[SOLUÇÃO]]=DF$1,BANCO10[[#This Row],[STATUS DA ETAPA]],"")</f>
        <v/>
      </c>
      <c r="DG184" s="42" t="str">
        <f>IF(BANCO10[[#This Row],[SOLUÇÃO]]=DG$1,BANCO10[[#This Row],[STATUS DA ETAPA]],"")</f>
        <v/>
      </c>
      <c r="DH184" s="42" t="str">
        <f>IF(BANCO10[[#This Row],[SOLUÇÃO]]=DH$1,BANCO10[[#This Row],[STATUS DA ETAPA]],"")</f>
        <v/>
      </c>
      <c r="DI184" s="42" t="str">
        <f>IF(BANCO10[[#This Row],[SOLUÇÃO]]=DI$1,BANCO10[[#This Row],[STATUS DA ETAPA]],"")</f>
        <v/>
      </c>
      <c r="DJ184" s="42" t="str">
        <f>IF(BANCO10[[#This Row],[SOLUÇÃO]]=DJ$1,BANCO10[[#This Row],[STATUS DA ETAPA]],"")</f>
        <v/>
      </c>
      <c r="DK184" s="42" t="str">
        <f>IF(BANCO10[[#This Row],[SOLUÇÃO]]=DK$1,BANCO10[[#This Row],[STATUS DA ETAPA]],"")</f>
        <v/>
      </c>
      <c r="DL184" s="42" t="str">
        <f>IF(BANCO10[[#This Row],[SOLUÇÃO]]=DL$1,BANCO10[[#This Row],[STATUS DA ETAPA]],"")</f>
        <v/>
      </c>
      <c r="DM184" s="42" t="str">
        <f>IF(BANCO10[[#This Row],[SOLUÇÃO]]=DM$1,BANCO10[[#This Row],[STATUS DA ETAPA]],"")</f>
        <v/>
      </c>
      <c r="DN184" s="63" t="e">
        <f>VLOOKUP(CL186,'[1]SAP TEC'!AC:AD,2,0)</f>
        <v>#N/A</v>
      </c>
    </row>
    <row r="185" spans="1:190" s="65" customFormat="1" ht="12" x14ac:dyDescent="0.25">
      <c r="A185" s="38" t="s">
        <v>118</v>
      </c>
      <c r="B185" s="39" t="s">
        <v>119</v>
      </c>
      <c r="C185" s="40" t="str">
        <f>IFERROR(VLOOKUP(BANCO10[[#This Row],[EMPRESA]],[1]!DADOS[#Data],2,FALSE),"")</f>
        <v>56.838.568/0001-30</v>
      </c>
      <c r="D185" s="42" t="s">
        <v>631</v>
      </c>
      <c r="E185" s="42" t="str">
        <f>IFERROR(VLOOKUP(BANCO10[[#This Row],[EMPRESA]],[1]!DADOS[#Data],5,FALSE),"")</f>
        <v>ME</v>
      </c>
      <c r="F185" s="40" t="str">
        <f>IFERROR(IF(VLOOKUP(BANCO10[[#This Row],[EMPRESA]],[1]!DADOS[#Data],6,0)="","",(VLOOKUP(BANCO10[[#This Row],[EMPRESA]],[1]!DADOS[#Data],6,0))),"")</f>
        <v>CAPITAL LESTE 1</v>
      </c>
      <c r="G185" s="40" t="str">
        <f>IFERROR(IF(VLOOKUP(BANCO10[[#This Row],[EMPRESA]],[1]!DADOS[#Data],4)="","",(VLOOKUP($D185,[1]!DADOS[#Data],4,0))),"")</f>
        <v>DANDIE</v>
      </c>
      <c r="H185" s="43" t="s">
        <v>7</v>
      </c>
      <c r="I185" s="42" t="s">
        <v>267</v>
      </c>
      <c r="J185" s="44" t="s">
        <v>136</v>
      </c>
      <c r="K185" s="42" t="s">
        <v>136</v>
      </c>
      <c r="L185" s="44" t="s">
        <v>136</v>
      </c>
      <c r="M185" s="44">
        <v>103</v>
      </c>
      <c r="N185" s="44" t="s">
        <v>123</v>
      </c>
      <c r="O185" s="42" t="s">
        <v>95</v>
      </c>
      <c r="P185" s="42">
        <v>100</v>
      </c>
      <c r="Q185" s="42"/>
      <c r="R185" s="45" t="s">
        <v>123</v>
      </c>
      <c r="S185" s="45"/>
      <c r="T185" s="45" t="s">
        <v>123</v>
      </c>
      <c r="U185" s="45"/>
      <c r="V185" s="45" t="s">
        <v>123</v>
      </c>
      <c r="W185" s="45"/>
      <c r="X185" s="45" t="s">
        <v>123</v>
      </c>
      <c r="Y185" s="45"/>
      <c r="Z185" s="46" t="s">
        <v>123</v>
      </c>
      <c r="AA185" s="47"/>
      <c r="AB185" s="46" t="s">
        <v>123</v>
      </c>
      <c r="AC185" s="48"/>
      <c r="AD185" s="46" t="s">
        <v>123</v>
      </c>
      <c r="AE185" s="48"/>
      <c r="AF185" s="45" t="s">
        <v>27</v>
      </c>
      <c r="AG185" s="45">
        <v>44927</v>
      </c>
      <c r="AH185" s="45" t="s">
        <v>27</v>
      </c>
      <c r="AI185" s="45">
        <v>44927</v>
      </c>
      <c r="AJ185" s="45" t="s">
        <v>123</v>
      </c>
      <c r="AK185" s="45"/>
      <c r="AL185" s="45" t="s">
        <v>27</v>
      </c>
      <c r="AM185" s="45">
        <v>44927</v>
      </c>
      <c r="AN185" s="45" t="s">
        <v>27</v>
      </c>
      <c r="AO185" s="45">
        <v>44927</v>
      </c>
      <c r="AP185" s="45" t="s">
        <v>27</v>
      </c>
      <c r="AQ185" s="45">
        <v>44927</v>
      </c>
      <c r="AR185" s="45" t="s">
        <v>123</v>
      </c>
      <c r="AS185" s="45"/>
      <c r="AT185" s="49">
        <v>45963</v>
      </c>
      <c r="AU185" s="50">
        <v>45963</v>
      </c>
      <c r="AV185" s="66" t="s">
        <v>123</v>
      </c>
      <c r="AW185" s="66" t="s">
        <v>123</v>
      </c>
      <c r="AX185" s="73" t="s">
        <v>49</v>
      </c>
      <c r="AY185" s="52" t="s">
        <v>126</v>
      </c>
      <c r="AZ185" s="53">
        <v>0</v>
      </c>
      <c r="BA185" s="52"/>
      <c r="BB185" s="81" t="s">
        <v>136</v>
      </c>
      <c r="BC185" s="52" t="s">
        <v>136</v>
      </c>
      <c r="BD185" s="52" t="s">
        <v>136</v>
      </c>
      <c r="BE185" s="55" t="s">
        <v>123</v>
      </c>
      <c r="BF185" s="55" t="s">
        <v>123</v>
      </c>
      <c r="BG185" s="55"/>
      <c r="BH185" s="55" t="s">
        <v>123</v>
      </c>
      <c r="BI185" s="68" t="s">
        <v>123</v>
      </c>
      <c r="BJ185" s="48"/>
      <c r="BK185" s="58"/>
      <c r="BL185" s="59"/>
      <c r="BM185" s="58"/>
      <c r="BN185" s="59"/>
      <c r="BO185" s="74" t="s">
        <v>126</v>
      </c>
      <c r="BP185" s="77"/>
      <c r="BQ185" s="78" t="s">
        <v>126</v>
      </c>
      <c r="BR185" s="79"/>
      <c r="BS185" s="60" t="s">
        <v>633</v>
      </c>
      <c r="BT185" s="38"/>
      <c r="BU185" s="61" t="s">
        <v>170</v>
      </c>
      <c r="BV185" s="61" t="s">
        <v>170</v>
      </c>
      <c r="BW185" s="61" t="s">
        <v>171</v>
      </c>
      <c r="BX185" s="61" t="s">
        <v>129</v>
      </c>
      <c r="BY185" s="62" t="s">
        <v>170</v>
      </c>
      <c r="BZ185" s="61"/>
      <c r="CA185" s="61" t="s">
        <v>129</v>
      </c>
      <c r="CB185" s="61" t="s">
        <v>129</v>
      </c>
      <c r="CC185" s="61">
        <v>45402</v>
      </c>
      <c r="CD185" s="61" t="s">
        <v>129</v>
      </c>
      <c r="CE185" s="61" t="s">
        <v>129</v>
      </c>
      <c r="CF185" s="61"/>
      <c r="CG185" s="61" t="s">
        <v>531</v>
      </c>
      <c r="CH185" s="63">
        <f>YEAR(BANCO10[[#This Row],[DATA INÍCIO]])</f>
        <v>2025</v>
      </c>
      <c r="CI185" s="63">
        <f>MONTH(BANCO10[[#This Row],[DATA INÍCIO]])</f>
        <v>11</v>
      </c>
      <c r="CJ185" s="64" t="str">
        <f t="shared" si="2"/>
        <v>DANDIE INDUSTRIA E COMERCIO DE BIJOUTERIAS LTDA56.838.568/0001-30</v>
      </c>
      <c r="CK185" s="63"/>
      <c r="CL185" s="42" t="s">
        <v>136</v>
      </c>
      <c r="CM185" s="42" t="str">
        <f>IF(BANCO10[[#This Row],[SOLUÇÃO]]=CM$1,BANCO10[[#This Row],[STATUS DA ETAPA]],"")</f>
        <v/>
      </c>
      <c r="CN185" s="42" t="str">
        <f>IF(BANCO10[[#This Row],[SOLUÇÃO]]=CN$1,BANCO10[[#This Row],[STATUS DA ETAPA]],"")</f>
        <v/>
      </c>
      <c r="CO185" s="42" t="str">
        <f>IF(BANCO10[[#This Row],[SOLUÇÃO]]=CO$1,BANCO10[[#This Row],[STATUS DA ETAPA]],"")</f>
        <v/>
      </c>
      <c r="CP185" s="42" t="str">
        <f>IF(BANCO10[[#This Row],[SOLUÇÃO]]=CP$1,BANCO10[[#This Row],[STATUS DA ETAPA]],"")</f>
        <v/>
      </c>
      <c r="CQ185" s="42" t="str">
        <f>IF(BANCO10[[#This Row],[SOLUÇÃO]]=CQ$1,BANCO10[[#This Row],[STATUS DA ETAPA]],"")</f>
        <v/>
      </c>
      <c r="CR185" s="42" t="str">
        <f>IF(BANCO10[[#This Row],[SOLUÇÃO]]=CR$1,BANCO10[[#This Row],[STATUS DA ETAPA]],"")</f>
        <v>PROSPECÇÃO</v>
      </c>
      <c r="CS185" s="42" t="str">
        <f>IF(BANCO10[[#This Row],[SOLUÇÃO]]=CS$1,BANCO10[[#This Row],[STATUS DA ETAPA]],"")</f>
        <v/>
      </c>
      <c r="CT185" s="42" t="str">
        <f>IF(BANCO10[[#This Row],[SOLUÇÃO]]=CT$1,BANCO10[[#This Row],[STATUS DA ETAPA]],"")</f>
        <v/>
      </c>
      <c r="CU185" s="42" t="str">
        <f>IF(BANCO10[[#This Row],[SOLUÇÃO]]=CU$1,BANCO10[[#This Row],[STATUS DA ETAPA]],"")</f>
        <v/>
      </c>
      <c r="CV185" s="42" t="str">
        <f>IF(BANCO10[[#This Row],[SOLUÇÃO]]=CV$1,BANCO10[[#This Row],[STATUS DA ETAPA]],"")</f>
        <v/>
      </c>
      <c r="CW185" s="42" t="str">
        <f>IF(BANCO10[[#This Row],[SOLUÇÃO]]=CW$1,BANCO10[[#This Row],[STATUS DA ETAPA]],"")</f>
        <v/>
      </c>
      <c r="CX185" s="42" t="str">
        <f>IF(BANCO10[[#This Row],[SOLUÇÃO]]=CX$1,BANCO10[[#This Row],[STATUS DA ETAPA]],"")</f>
        <v/>
      </c>
      <c r="CY185" s="42" t="str">
        <f>IF(BANCO10[[#This Row],[SOLUÇÃO]]=CY$1,BANCO10[[#This Row],[STATUS DA ETAPA]],"")</f>
        <v/>
      </c>
      <c r="CZ185" s="42" t="str">
        <f>IF(BANCO10[[#This Row],[SOLUÇÃO]]=CZ$1,BANCO10[[#This Row],[STATUS DA ETAPA]],"")</f>
        <v/>
      </c>
      <c r="DA185" s="42" t="str">
        <f>IF(BANCO10[[#This Row],[SOLUÇÃO]]=DA$1,BANCO10[[#This Row],[STATUS DA ETAPA]],"")</f>
        <v/>
      </c>
      <c r="DB185" s="42" t="str">
        <f>IF(BANCO10[[#This Row],[SOLUÇÃO]]=DB$1,BANCO10[[#This Row],[STATUS DA ETAPA]],"")</f>
        <v/>
      </c>
      <c r="DC185" s="42" t="str">
        <f>IF(BANCO10[[#This Row],[SOLUÇÃO]]=DC$1,BANCO10[[#This Row],[STATUS DA ETAPA]],"")</f>
        <v/>
      </c>
      <c r="DD185" s="42" t="str">
        <f>IF(BANCO10[[#This Row],[SOLUÇÃO]]=DD$1,BANCO10[[#This Row],[STATUS DA ETAPA]],"")</f>
        <v/>
      </c>
      <c r="DE185" s="42" t="str">
        <f>IF(BANCO10[[#This Row],[SOLUÇÃO]]=DE$1,BANCO10[[#This Row],[STATUS DA ETAPA]],"")</f>
        <v/>
      </c>
      <c r="DF185" s="42" t="str">
        <f>IF(BANCO10[[#This Row],[SOLUÇÃO]]=DF$1,BANCO10[[#This Row],[STATUS DA ETAPA]],"")</f>
        <v/>
      </c>
      <c r="DG185" s="42" t="str">
        <f>IF(BANCO10[[#This Row],[SOLUÇÃO]]=DG$1,BANCO10[[#This Row],[STATUS DA ETAPA]],"")</f>
        <v/>
      </c>
      <c r="DH185" s="42" t="str">
        <f>IF(BANCO10[[#This Row],[SOLUÇÃO]]=DH$1,BANCO10[[#This Row],[STATUS DA ETAPA]],"")</f>
        <v/>
      </c>
      <c r="DI185" s="42" t="str">
        <f>IF(BANCO10[[#This Row],[SOLUÇÃO]]=DI$1,BANCO10[[#This Row],[STATUS DA ETAPA]],"")</f>
        <v/>
      </c>
      <c r="DJ185" s="42" t="str">
        <f>IF(BANCO10[[#This Row],[SOLUÇÃO]]=DJ$1,BANCO10[[#This Row],[STATUS DA ETAPA]],"")</f>
        <v/>
      </c>
      <c r="DK185" s="42" t="str">
        <f>IF(BANCO10[[#This Row],[SOLUÇÃO]]=DK$1,BANCO10[[#This Row],[STATUS DA ETAPA]],"")</f>
        <v/>
      </c>
      <c r="DL185" s="42" t="str">
        <f>IF(BANCO10[[#This Row],[SOLUÇÃO]]=DL$1,BANCO10[[#This Row],[STATUS DA ETAPA]],"")</f>
        <v/>
      </c>
      <c r="DM185" s="42" t="str">
        <f>IF(BANCO10[[#This Row],[SOLUÇÃO]]=DM$1,BANCO10[[#This Row],[STATUS DA ETAPA]],"")</f>
        <v/>
      </c>
      <c r="DN185" s="63" t="e">
        <f>VLOOKUP(CL187,'[1]SAP TEC'!AC:AD,2,0)</f>
        <v>#N/A</v>
      </c>
    </row>
    <row r="186" spans="1:190" s="65" customFormat="1" ht="12" x14ac:dyDescent="0.25">
      <c r="A186" s="38" t="s">
        <v>118</v>
      </c>
      <c r="B186" s="39" t="s">
        <v>119</v>
      </c>
      <c r="C186" s="40" t="str">
        <f>IFERROR(VLOOKUP(BANCO10[[#This Row],[EMPRESA]],[1]!DADOS[#Data],2,FALSE),"")</f>
        <v>07.661.881/0001-30</v>
      </c>
      <c r="D186" s="42" t="s">
        <v>634</v>
      </c>
      <c r="E186" s="42" t="str">
        <f>IFERROR(VLOOKUP(BANCO10[[#This Row],[EMPRESA]],[1]!DADOS[#Data],5,FALSE),"")</f>
        <v>EPP</v>
      </c>
      <c r="F186" s="40" t="str">
        <f>IFERROR(IF(VLOOKUP(BANCO10[[#This Row],[EMPRESA]],[1]!DADOS[#Data],6,0)="","",(VLOOKUP(BANCO10[[#This Row],[EMPRESA]],[1]!DADOS[#Data],6,0))),"")</f>
        <v>CAPITAL LESTE 1</v>
      </c>
      <c r="G186" s="40" t="s">
        <v>635</v>
      </c>
      <c r="H186" s="43" t="s">
        <v>7</v>
      </c>
      <c r="I186" s="43" t="s">
        <v>122</v>
      </c>
      <c r="J186" s="43" t="s">
        <v>123</v>
      </c>
      <c r="K186" s="42" t="s">
        <v>123</v>
      </c>
      <c r="L186" s="42" t="s">
        <v>123</v>
      </c>
      <c r="M186" s="44" t="s">
        <v>137</v>
      </c>
      <c r="N186" s="44" t="s">
        <v>123</v>
      </c>
      <c r="O186" s="42" t="s">
        <v>106</v>
      </c>
      <c r="P186" s="42">
        <v>80</v>
      </c>
      <c r="Q186" s="42"/>
      <c r="R186" s="45" t="s">
        <v>123</v>
      </c>
      <c r="S186" s="45"/>
      <c r="T186" s="45" t="s">
        <v>123</v>
      </c>
      <c r="U186" s="45"/>
      <c r="V186" s="45" t="s">
        <v>123</v>
      </c>
      <c r="W186" s="45"/>
      <c r="X186" s="45" t="s">
        <v>123</v>
      </c>
      <c r="Y186" s="45"/>
      <c r="Z186" s="46" t="s">
        <v>123</v>
      </c>
      <c r="AA186" s="47"/>
      <c r="AB186" s="46" t="s">
        <v>123</v>
      </c>
      <c r="AC186" s="48"/>
      <c r="AD186" s="46" t="s">
        <v>123</v>
      </c>
      <c r="AE186" s="48"/>
      <c r="AF186" s="45" t="s">
        <v>123</v>
      </c>
      <c r="AG186" s="45"/>
      <c r="AH186" s="45" t="s">
        <v>123</v>
      </c>
      <c r="AI186" s="45"/>
      <c r="AJ186" s="45" t="s">
        <v>123</v>
      </c>
      <c r="AK186" s="45"/>
      <c r="AL186" s="45" t="s">
        <v>123</v>
      </c>
      <c r="AM186" s="45"/>
      <c r="AN186" s="45" t="s">
        <v>123</v>
      </c>
      <c r="AO186" s="45"/>
      <c r="AP186" s="45" t="s">
        <v>123</v>
      </c>
      <c r="AQ186" s="45"/>
      <c r="AR186" s="45" t="s">
        <v>123</v>
      </c>
      <c r="AS186" s="45"/>
      <c r="AT186" s="49">
        <v>45963</v>
      </c>
      <c r="AU186" s="50">
        <v>45963</v>
      </c>
      <c r="AV186" s="51" t="s">
        <v>123</v>
      </c>
      <c r="AW186" s="51" t="s">
        <v>123</v>
      </c>
      <c r="AX186" s="51" t="s">
        <v>123</v>
      </c>
      <c r="AY186" s="52" t="s">
        <v>123</v>
      </c>
      <c r="AZ186" s="53">
        <v>0</v>
      </c>
      <c r="BA186" s="52" t="s">
        <v>123</v>
      </c>
      <c r="BB186" s="81" t="s">
        <v>123</v>
      </c>
      <c r="BC186" s="52" t="s">
        <v>123</v>
      </c>
      <c r="BD186" s="52" t="s">
        <v>123</v>
      </c>
      <c r="BE186" s="55" t="s">
        <v>123</v>
      </c>
      <c r="BF186" s="55" t="s">
        <v>123</v>
      </c>
      <c r="BG186" s="55" t="s">
        <v>123</v>
      </c>
      <c r="BH186" s="55" t="s">
        <v>123</v>
      </c>
      <c r="BI186" s="48" t="s">
        <v>123</v>
      </c>
      <c r="BJ186" s="57"/>
      <c r="BK186" s="58" t="s">
        <v>123</v>
      </c>
      <c r="BL186" s="59"/>
      <c r="BM186" s="58" t="s">
        <v>123</v>
      </c>
      <c r="BN186" s="59"/>
      <c r="BO186" s="58" t="s">
        <v>123</v>
      </c>
      <c r="BP186" s="59"/>
      <c r="BQ186" s="58" t="s">
        <v>123</v>
      </c>
      <c r="BR186" s="140"/>
      <c r="BS186" s="60"/>
      <c r="BT186" s="38"/>
      <c r="BU186" s="61" t="s">
        <v>389</v>
      </c>
      <c r="BV186" s="61" t="s">
        <v>129</v>
      </c>
      <c r="BW186" s="61" t="s">
        <v>171</v>
      </c>
      <c r="BX186" s="61" t="s">
        <v>129</v>
      </c>
      <c r="BY186" s="62" t="s">
        <v>170</v>
      </c>
      <c r="BZ186" s="61"/>
      <c r="CA186" s="61" t="s">
        <v>129</v>
      </c>
      <c r="CB186" s="61" t="s">
        <v>129</v>
      </c>
      <c r="CC186" s="61">
        <v>45390</v>
      </c>
      <c r="CD186" s="61" t="s">
        <v>129</v>
      </c>
      <c r="CE186" s="61" t="s">
        <v>129</v>
      </c>
      <c r="CF186" s="61"/>
      <c r="CG186" s="61" t="s">
        <v>636</v>
      </c>
      <c r="CH186" s="63">
        <f>YEAR(BANCO10[[#This Row],[DATA INÍCIO]])</f>
        <v>2025</v>
      </c>
      <c r="CI186" s="63">
        <f>MONTH(BANCO10[[#This Row],[DATA INÍCIO]])</f>
        <v>11</v>
      </c>
      <c r="CJ186" s="64" t="str">
        <f t="shared" si="2"/>
        <v>DAYLER  EQUIPAMENTOS INDUSTRIAIS , IMPORTACAO E EXPORTACAO LTDA07.661.881/0001-30</v>
      </c>
      <c r="CK186" s="63"/>
      <c r="CL186" s="42" t="s">
        <v>136</v>
      </c>
      <c r="CM186" s="42" t="str">
        <f>IF(BANCO10[[#This Row],[SOLUÇÃO]]=CM$1,BANCO10[[#This Row],[STATUS DA ETAPA]],"")</f>
        <v/>
      </c>
      <c r="CN186" s="42" t="str">
        <f>IF(BANCO10[[#This Row],[SOLUÇÃO]]=CN$1,BANCO10[[#This Row],[STATUS DA ETAPA]],"")</f>
        <v/>
      </c>
      <c r="CO186" s="42" t="str">
        <f>IF(BANCO10[[#This Row],[SOLUÇÃO]]=CO$1,BANCO10[[#This Row],[STATUS DA ETAPA]],"")</f>
        <v/>
      </c>
      <c r="CP186" s="42" t="str">
        <f>IF(BANCO10[[#This Row],[SOLUÇÃO]]=CP$1,BANCO10[[#This Row],[STATUS DA ETAPA]],"")</f>
        <v/>
      </c>
      <c r="CQ186" s="42" t="str">
        <f>IF(BANCO10[[#This Row],[SOLUÇÃO]]=CQ$1,BANCO10[[#This Row],[STATUS DA ETAPA]],"")</f>
        <v/>
      </c>
      <c r="CR186" s="42" t="str">
        <f>IF(BANCO10[[#This Row],[SOLUÇÃO]]=CR$1,BANCO10[[#This Row],[STATUS DA ETAPA]],"")</f>
        <v/>
      </c>
      <c r="CS186" s="42" t="str">
        <f>IF(BANCO10[[#This Row],[SOLUÇÃO]]=CS$1,BANCO10[[#This Row],[STATUS DA ETAPA]],"")</f>
        <v/>
      </c>
      <c r="CT186" s="42" t="str">
        <f>IF(BANCO10[[#This Row],[SOLUÇÃO]]=CT$1,BANCO10[[#This Row],[STATUS DA ETAPA]],"")</f>
        <v/>
      </c>
      <c r="CU186" s="42" t="str">
        <f>IF(BANCO10[[#This Row],[SOLUÇÃO]]=CU$1,BANCO10[[#This Row],[STATUS DA ETAPA]],"")</f>
        <v/>
      </c>
      <c r="CV186" s="42" t="str">
        <f>IF(BANCO10[[#This Row],[SOLUÇÃO]]=CV$1,BANCO10[[#This Row],[STATUS DA ETAPA]],"")</f>
        <v/>
      </c>
      <c r="CW186" s="42" t="str">
        <f>IF(BANCO10[[#This Row],[SOLUÇÃO]]=CW$1,BANCO10[[#This Row],[STATUS DA ETAPA]],"")</f>
        <v/>
      </c>
      <c r="CX186" s="42" t="str">
        <f>IF(BANCO10[[#This Row],[SOLUÇÃO]]=CX$1,BANCO10[[#This Row],[STATUS DA ETAPA]],"")</f>
        <v/>
      </c>
      <c r="CY186" s="42" t="str">
        <f>IF(BANCO10[[#This Row],[SOLUÇÃO]]=CY$1,BANCO10[[#This Row],[STATUS DA ETAPA]],"")</f>
        <v/>
      </c>
      <c r="CZ186" s="42" t="str">
        <f>IF(BANCO10[[#This Row],[SOLUÇÃO]]=CZ$1,BANCO10[[#This Row],[STATUS DA ETAPA]],"")</f>
        <v/>
      </c>
      <c r="DA186" s="42" t="str">
        <f>IF(BANCO10[[#This Row],[SOLUÇÃO]]=DA$1,BANCO10[[#This Row],[STATUS DA ETAPA]],"")</f>
        <v/>
      </c>
      <c r="DB186" s="42" t="str">
        <f>IF(BANCO10[[#This Row],[SOLUÇÃO]]=DB$1,BANCO10[[#This Row],[STATUS DA ETAPA]],"")</f>
        <v/>
      </c>
      <c r="DC186" s="42" t="str">
        <f>IF(BANCO10[[#This Row],[SOLUÇÃO]]=DC$1,BANCO10[[#This Row],[STATUS DA ETAPA]],"")</f>
        <v>CANCELADO</v>
      </c>
      <c r="DD186" s="42" t="str">
        <f>IF(BANCO10[[#This Row],[SOLUÇÃO]]=DD$1,BANCO10[[#This Row],[STATUS DA ETAPA]],"")</f>
        <v/>
      </c>
      <c r="DE186" s="42" t="str">
        <f>IF(BANCO10[[#This Row],[SOLUÇÃO]]=DE$1,BANCO10[[#This Row],[STATUS DA ETAPA]],"")</f>
        <v/>
      </c>
      <c r="DF186" s="42" t="str">
        <f>IF(BANCO10[[#This Row],[SOLUÇÃO]]=DF$1,BANCO10[[#This Row],[STATUS DA ETAPA]],"")</f>
        <v/>
      </c>
      <c r="DG186" s="42" t="str">
        <f>IF(BANCO10[[#This Row],[SOLUÇÃO]]=DG$1,BANCO10[[#This Row],[STATUS DA ETAPA]],"")</f>
        <v/>
      </c>
      <c r="DH186" s="42" t="str">
        <f>IF(BANCO10[[#This Row],[SOLUÇÃO]]=DH$1,BANCO10[[#This Row],[STATUS DA ETAPA]],"")</f>
        <v/>
      </c>
      <c r="DI186" s="42" t="str">
        <f>IF(BANCO10[[#This Row],[SOLUÇÃO]]=DI$1,BANCO10[[#This Row],[STATUS DA ETAPA]],"")</f>
        <v/>
      </c>
      <c r="DJ186" s="42" t="str">
        <f>IF(BANCO10[[#This Row],[SOLUÇÃO]]=DJ$1,BANCO10[[#This Row],[STATUS DA ETAPA]],"")</f>
        <v/>
      </c>
      <c r="DK186" s="42" t="str">
        <f>IF(BANCO10[[#This Row],[SOLUÇÃO]]=DK$1,BANCO10[[#This Row],[STATUS DA ETAPA]],"")</f>
        <v/>
      </c>
      <c r="DL186" s="42" t="str">
        <f>IF(BANCO10[[#This Row],[SOLUÇÃO]]=DL$1,BANCO10[[#This Row],[STATUS DA ETAPA]],"")</f>
        <v/>
      </c>
      <c r="DM186" s="42" t="str">
        <f>IF(BANCO10[[#This Row],[SOLUÇÃO]]=DM$1,BANCO10[[#This Row],[STATUS DA ETAPA]],"")</f>
        <v/>
      </c>
      <c r="DN186" s="63" t="e">
        <f>VLOOKUP(CL188,'[1]SAP TEC'!AC:AD,2,0)</f>
        <v>#N/A</v>
      </c>
    </row>
    <row r="187" spans="1:190" s="65" customFormat="1" ht="12" x14ac:dyDescent="0.25">
      <c r="A187" s="38" t="s">
        <v>118</v>
      </c>
      <c r="B187" s="39" t="s">
        <v>119</v>
      </c>
      <c r="C187" s="40" t="str">
        <f>IFERROR(VLOOKUP(BANCO10[[#This Row],[EMPRESA]],[1]!DADOS[#Data],2,FALSE),"")</f>
        <v>07.661.881/0001-30</v>
      </c>
      <c r="D187" s="42" t="s">
        <v>634</v>
      </c>
      <c r="E187" s="42" t="str">
        <f>IFERROR(VLOOKUP(BANCO10[[#This Row],[EMPRESA]],[1]!DADOS[#Data],5,FALSE),"")</f>
        <v>EPP</v>
      </c>
      <c r="F187" s="40" t="str">
        <f>IFERROR(IF(VLOOKUP(BANCO10[[#This Row],[EMPRESA]],[1]!DADOS[#Data],6,0)="","",(VLOOKUP(BANCO10[[#This Row],[EMPRESA]],[1]!DADOS[#Data],6,0))),"")</f>
        <v>CAPITAL LESTE 1</v>
      </c>
      <c r="G187" s="40"/>
      <c r="H187" s="43" t="s">
        <v>121</v>
      </c>
      <c r="I187" s="43" t="s">
        <v>145</v>
      </c>
      <c r="J187" s="43" t="s">
        <v>146</v>
      </c>
      <c r="K187" s="42" t="s">
        <v>637</v>
      </c>
      <c r="L187" s="44" t="s">
        <v>123</v>
      </c>
      <c r="M187" s="44">
        <v>103</v>
      </c>
      <c r="N187" s="44" t="s">
        <v>123</v>
      </c>
      <c r="O187" s="42" t="s">
        <v>90</v>
      </c>
      <c r="P187" s="42">
        <v>4</v>
      </c>
      <c r="Q187" s="42" t="s">
        <v>216</v>
      </c>
      <c r="R187" s="45" t="s">
        <v>123</v>
      </c>
      <c r="S187" s="45"/>
      <c r="T187" s="45" t="s">
        <v>123</v>
      </c>
      <c r="U187" s="45"/>
      <c r="V187" s="45" t="s">
        <v>123</v>
      </c>
      <c r="W187" s="45"/>
      <c r="X187" s="45" t="s">
        <v>123</v>
      </c>
      <c r="Y187" s="45"/>
      <c r="Z187" s="46" t="s">
        <v>123</v>
      </c>
      <c r="AA187" s="47"/>
      <c r="AB187" s="46" t="s">
        <v>123</v>
      </c>
      <c r="AC187" s="48"/>
      <c r="AD187" s="46" t="s">
        <v>123</v>
      </c>
      <c r="AE187" s="48"/>
      <c r="AF187" s="45" t="s">
        <v>27</v>
      </c>
      <c r="AG187" s="45">
        <v>44949</v>
      </c>
      <c r="AH187" s="45" t="s">
        <v>126</v>
      </c>
      <c r="AI187" s="45"/>
      <c r="AJ187" s="45" t="s">
        <v>123</v>
      </c>
      <c r="AK187" s="45"/>
      <c r="AL187" s="45" t="s">
        <v>123</v>
      </c>
      <c r="AM187" s="45"/>
      <c r="AN187" s="45" t="s">
        <v>123</v>
      </c>
      <c r="AO187" s="45"/>
      <c r="AP187" s="45" t="s">
        <v>123</v>
      </c>
      <c r="AQ187" s="45"/>
      <c r="AR187" s="45" t="s">
        <v>123</v>
      </c>
      <c r="AS187" s="45"/>
      <c r="AT187" s="49">
        <v>44949</v>
      </c>
      <c r="AU187" s="50">
        <v>44949</v>
      </c>
      <c r="AV187" s="51" t="s">
        <v>123</v>
      </c>
      <c r="AW187" s="51" t="s">
        <v>123</v>
      </c>
      <c r="AX187" s="73" t="s">
        <v>49</v>
      </c>
      <c r="AY187" s="52" t="s">
        <v>123</v>
      </c>
      <c r="AZ187" s="53">
        <v>0</v>
      </c>
      <c r="BA187" s="52" t="s">
        <v>123</v>
      </c>
      <c r="BB187" s="81" t="s">
        <v>123</v>
      </c>
      <c r="BC187" s="52" t="s">
        <v>123</v>
      </c>
      <c r="BD187" s="52" t="s">
        <v>123</v>
      </c>
      <c r="BE187" s="55" t="s">
        <v>123</v>
      </c>
      <c r="BF187" s="55" t="s">
        <v>123</v>
      </c>
      <c r="BG187" s="55" t="s">
        <v>123</v>
      </c>
      <c r="BH187" s="55" t="s">
        <v>123</v>
      </c>
      <c r="BI187" s="56" t="s">
        <v>123</v>
      </c>
      <c r="BJ187" s="48"/>
      <c r="BK187" s="58" t="s">
        <v>123</v>
      </c>
      <c r="BL187" s="59"/>
      <c r="BM187" s="58" t="s">
        <v>123</v>
      </c>
      <c r="BN187" s="59"/>
      <c r="BO187" s="74" t="s">
        <v>123</v>
      </c>
      <c r="BP187" s="75"/>
      <c r="BQ187" s="74" t="s">
        <v>123</v>
      </c>
      <c r="BR187" s="75"/>
      <c r="BS187" s="60" t="s">
        <v>638</v>
      </c>
      <c r="BT187" s="38"/>
      <c r="BU187" s="61" t="s">
        <v>389</v>
      </c>
      <c r="BV187" s="61" t="s">
        <v>129</v>
      </c>
      <c r="BW187" s="61" t="s">
        <v>171</v>
      </c>
      <c r="BX187" s="61" t="s">
        <v>129</v>
      </c>
      <c r="BY187" s="62" t="s">
        <v>170</v>
      </c>
      <c r="BZ187" s="61"/>
      <c r="CA187" s="61" t="s">
        <v>129</v>
      </c>
      <c r="CB187" s="61" t="s">
        <v>129</v>
      </c>
      <c r="CC187" s="61" t="s">
        <v>129</v>
      </c>
      <c r="CD187" s="61" t="s">
        <v>129</v>
      </c>
      <c r="CE187" s="61" t="s">
        <v>129</v>
      </c>
      <c r="CF187" s="61" t="s">
        <v>129</v>
      </c>
      <c r="CG187" s="61" t="s">
        <v>129</v>
      </c>
      <c r="CH187" s="63">
        <f>YEAR(BANCO10[[#This Row],[DATA INÍCIO]])</f>
        <v>2023</v>
      </c>
      <c r="CI187" s="63">
        <f>MONTH(BANCO10[[#This Row],[DATA INÍCIO]])</f>
        <v>1</v>
      </c>
      <c r="CJ187" s="64" t="str">
        <f t="shared" si="2"/>
        <v>DAYLER  EQUIPAMENTOS INDUSTRIAIS , IMPORTACAO E EXPORTACAO LTDA07.661.881/0001-30</v>
      </c>
      <c r="CK187" s="63"/>
      <c r="CL187" s="42" t="s">
        <v>637</v>
      </c>
      <c r="CM187" s="42" t="str">
        <f>IF(BANCO10[[#This Row],[SOLUÇÃO]]=CM$1,BANCO10[[#This Row],[STATUS DA ETAPA]],"")</f>
        <v>CONCLUÍDO</v>
      </c>
      <c r="CN187" s="42" t="str">
        <f>IF(BANCO10[[#This Row],[SOLUÇÃO]]=CN$1,BANCO10[[#This Row],[STATUS DA ETAPA]],"")</f>
        <v/>
      </c>
      <c r="CO187" s="42" t="str">
        <f>IF(BANCO10[[#This Row],[SOLUÇÃO]]=CO$1,BANCO10[[#This Row],[STATUS DA ETAPA]],"")</f>
        <v/>
      </c>
      <c r="CP187" s="42" t="str">
        <f>IF(BANCO10[[#This Row],[SOLUÇÃO]]=CP$1,BANCO10[[#This Row],[STATUS DA ETAPA]],"")</f>
        <v/>
      </c>
      <c r="CQ187" s="42" t="str">
        <f>IF(BANCO10[[#This Row],[SOLUÇÃO]]=CQ$1,BANCO10[[#This Row],[STATUS DA ETAPA]],"")</f>
        <v/>
      </c>
      <c r="CR187" s="42" t="str">
        <f>IF(BANCO10[[#This Row],[SOLUÇÃO]]=CR$1,BANCO10[[#This Row],[STATUS DA ETAPA]],"")</f>
        <v/>
      </c>
      <c r="CS187" s="42" t="str">
        <f>IF(BANCO10[[#This Row],[SOLUÇÃO]]=CS$1,BANCO10[[#This Row],[STATUS DA ETAPA]],"")</f>
        <v/>
      </c>
      <c r="CT187" s="42" t="str">
        <f>IF(BANCO10[[#This Row],[SOLUÇÃO]]=CT$1,BANCO10[[#This Row],[STATUS DA ETAPA]],"")</f>
        <v/>
      </c>
      <c r="CU187" s="42" t="str">
        <f>IF(BANCO10[[#This Row],[SOLUÇÃO]]=CU$1,BANCO10[[#This Row],[STATUS DA ETAPA]],"")</f>
        <v/>
      </c>
      <c r="CV187" s="42" t="str">
        <f>IF(BANCO10[[#This Row],[SOLUÇÃO]]=CV$1,BANCO10[[#This Row],[STATUS DA ETAPA]],"")</f>
        <v/>
      </c>
      <c r="CW187" s="42" t="str">
        <f>IF(BANCO10[[#This Row],[SOLUÇÃO]]=CW$1,BANCO10[[#This Row],[STATUS DA ETAPA]],"")</f>
        <v/>
      </c>
      <c r="CX187" s="42" t="str">
        <f>IF(BANCO10[[#This Row],[SOLUÇÃO]]=CX$1,BANCO10[[#This Row],[STATUS DA ETAPA]],"")</f>
        <v/>
      </c>
      <c r="CY187" s="42" t="str">
        <f>IF(BANCO10[[#This Row],[SOLUÇÃO]]=CY$1,BANCO10[[#This Row],[STATUS DA ETAPA]],"")</f>
        <v/>
      </c>
      <c r="CZ187" s="42" t="str">
        <f>IF(BANCO10[[#This Row],[SOLUÇÃO]]=CZ$1,BANCO10[[#This Row],[STATUS DA ETAPA]],"")</f>
        <v/>
      </c>
      <c r="DA187" s="42" t="str">
        <f>IF(BANCO10[[#This Row],[SOLUÇÃO]]=DA$1,BANCO10[[#This Row],[STATUS DA ETAPA]],"")</f>
        <v/>
      </c>
      <c r="DB187" s="42" t="str">
        <f>IF(BANCO10[[#This Row],[SOLUÇÃO]]=DB$1,BANCO10[[#This Row],[STATUS DA ETAPA]],"")</f>
        <v/>
      </c>
      <c r="DC187" s="42" t="str">
        <f>IF(BANCO10[[#This Row],[SOLUÇÃO]]=DC$1,BANCO10[[#This Row],[STATUS DA ETAPA]],"")</f>
        <v/>
      </c>
      <c r="DD187" s="42" t="str">
        <f>IF(BANCO10[[#This Row],[SOLUÇÃO]]=DD$1,BANCO10[[#This Row],[STATUS DA ETAPA]],"")</f>
        <v/>
      </c>
      <c r="DE187" s="42" t="str">
        <f>IF(BANCO10[[#This Row],[SOLUÇÃO]]=DE$1,BANCO10[[#This Row],[STATUS DA ETAPA]],"")</f>
        <v/>
      </c>
      <c r="DF187" s="42" t="str">
        <f>IF(BANCO10[[#This Row],[SOLUÇÃO]]=DF$1,BANCO10[[#This Row],[STATUS DA ETAPA]],"")</f>
        <v/>
      </c>
      <c r="DG187" s="42" t="str">
        <f>IF(BANCO10[[#This Row],[SOLUÇÃO]]=DG$1,BANCO10[[#This Row],[STATUS DA ETAPA]],"")</f>
        <v/>
      </c>
      <c r="DH187" s="42" t="str">
        <f>IF(BANCO10[[#This Row],[SOLUÇÃO]]=DH$1,BANCO10[[#This Row],[STATUS DA ETAPA]],"")</f>
        <v/>
      </c>
      <c r="DI187" s="42" t="str">
        <f>IF(BANCO10[[#This Row],[SOLUÇÃO]]=DI$1,BANCO10[[#This Row],[STATUS DA ETAPA]],"")</f>
        <v/>
      </c>
      <c r="DJ187" s="42" t="str">
        <f>IF(BANCO10[[#This Row],[SOLUÇÃO]]=DJ$1,BANCO10[[#This Row],[STATUS DA ETAPA]],"")</f>
        <v/>
      </c>
      <c r="DK187" s="42" t="str">
        <f>IF(BANCO10[[#This Row],[SOLUÇÃO]]=DK$1,BANCO10[[#This Row],[STATUS DA ETAPA]],"")</f>
        <v/>
      </c>
      <c r="DL187" s="42" t="str">
        <f>IF(BANCO10[[#This Row],[SOLUÇÃO]]=DL$1,BANCO10[[#This Row],[STATUS DA ETAPA]],"")</f>
        <v/>
      </c>
      <c r="DM187" s="42" t="str">
        <f>IF(BANCO10[[#This Row],[SOLUÇÃO]]=DM$1,BANCO10[[#This Row],[STATUS DA ETAPA]],"")</f>
        <v/>
      </c>
      <c r="DN187" s="63" t="e">
        <f>VLOOKUP(CL189,'[1]SAP TEC'!AC:AD,2,0)</f>
        <v>#N/A</v>
      </c>
    </row>
    <row r="188" spans="1:190" s="65" customFormat="1" ht="12" x14ac:dyDescent="0.25">
      <c r="A188" s="38" t="s">
        <v>118</v>
      </c>
      <c r="B188" s="39" t="s">
        <v>119</v>
      </c>
      <c r="C188" s="40" t="str">
        <f>IFERROR(VLOOKUP(BANCO10[[#This Row],[EMPRESA]],[1]!DADOS[#Data],2,FALSE),"")</f>
        <v>07.661.881/0001-30</v>
      </c>
      <c r="D188" s="42" t="s">
        <v>634</v>
      </c>
      <c r="E188" s="42" t="str">
        <f>IFERROR(VLOOKUP(BANCO10[[#This Row],[EMPRESA]],[1]!DADOS[#Data],5,FALSE),"")</f>
        <v>EPP</v>
      </c>
      <c r="F188" s="40" t="str">
        <f>IFERROR(IF(VLOOKUP(BANCO10[[#This Row],[EMPRESA]],[1]!DADOS[#Data],6,0)="","",(VLOOKUP(BANCO10[[#This Row],[EMPRESA]],[1]!DADOS[#Data],6,0))),"")</f>
        <v>CAPITAL LESTE 1</v>
      </c>
      <c r="G188" s="40" t="s">
        <v>639</v>
      </c>
      <c r="H188" s="43" t="s">
        <v>7</v>
      </c>
      <c r="I188" s="43" t="s">
        <v>145</v>
      </c>
      <c r="J188" s="43" t="s">
        <v>123</v>
      </c>
      <c r="K188" s="42" t="s">
        <v>640</v>
      </c>
      <c r="L188" s="44" t="s">
        <v>641</v>
      </c>
      <c r="M188" s="44">
        <v>103</v>
      </c>
      <c r="N188" s="44" t="s">
        <v>123</v>
      </c>
      <c r="O188" s="42" t="s">
        <v>95</v>
      </c>
      <c r="P188" s="42">
        <v>100</v>
      </c>
      <c r="Q188" s="42" t="s">
        <v>125</v>
      </c>
      <c r="R188" s="45" t="s">
        <v>123</v>
      </c>
      <c r="S188" s="45"/>
      <c r="T188" s="45" t="s">
        <v>123</v>
      </c>
      <c r="U188" s="45"/>
      <c r="V188" s="45" t="s">
        <v>123</v>
      </c>
      <c r="W188" s="45"/>
      <c r="X188" s="45" t="s">
        <v>123</v>
      </c>
      <c r="Y188" s="45"/>
      <c r="Z188" s="46" t="s">
        <v>123</v>
      </c>
      <c r="AA188" s="47"/>
      <c r="AB188" s="46" t="s">
        <v>123</v>
      </c>
      <c r="AC188" s="48"/>
      <c r="AD188" s="46" t="s">
        <v>123</v>
      </c>
      <c r="AE188" s="48"/>
      <c r="AF188" s="45" t="s">
        <v>27</v>
      </c>
      <c r="AG188" s="45">
        <v>44949</v>
      </c>
      <c r="AH188" s="45" t="s">
        <v>27</v>
      </c>
      <c r="AI188" s="45">
        <v>45159</v>
      </c>
      <c r="AJ188" s="45"/>
      <c r="AK188" s="45"/>
      <c r="AL188" s="45" t="s">
        <v>27</v>
      </c>
      <c r="AM188" s="45">
        <v>45148</v>
      </c>
      <c r="AN188" s="45" t="s">
        <v>123</v>
      </c>
      <c r="AO188" s="45"/>
      <c r="AP188" s="45" t="s">
        <v>123</v>
      </c>
      <c r="AQ188" s="45"/>
      <c r="AR188" s="45" t="s">
        <v>123</v>
      </c>
      <c r="AS188" s="45"/>
      <c r="AT188" s="49">
        <v>45320</v>
      </c>
      <c r="AU188" s="50">
        <v>45457</v>
      </c>
      <c r="AV188" s="51" t="s">
        <v>27</v>
      </c>
      <c r="AW188" s="51" t="s">
        <v>27</v>
      </c>
      <c r="AX188" s="73" t="s">
        <v>49</v>
      </c>
      <c r="AY188" s="52" t="s">
        <v>27</v>
      </c>
      <c r="AZ188" s="53">
        <v>0</v>
      </c>
      <c r="BA188" s="52" t="s">
        <v>123</v>
      </c>
      <c r="BB188" s="81" t="s">
        <v>123</v>
      </c>
      <c r="BC188" s="52" t="s">
        <v>123</v>
      </c>
      <c r="BD188" s="52" t="s">
        <v>123</v>
      </c>
      <c r="BE188" s="55" t="s">
        <v>123</v>
      </c>
      <c r="BF188" s="55" t="s">
        <v>123</v>
      </c>
      <c r="BG188" s="55" t="s">
        <v>27</v>
      </c>
      <c r="BH188" s="55" t="s">
        <v>123</v>
      </c>
      <c r="BI188" s="68" t="s">
        <v>123</v>
      </c>
      <c r="BJ188" s="48"/>
      <c r="BK188" s="58" t="s">
        <v>123</v>
      </c>
      <c r="BL188" s="59"/>
      <c r="BM188" s="58" t="s">
        <v>123</v>
      </c>
      <c r="BN188" s="59"/>
      <c r="BO188" s="74" t="s">
        <v>27</v>
      </c>
      <c r="BP188" s="75">
        <v>45457</v>
      </c>
      <c r="BQ188" s="74" t="s">
        <v>27</v>
      </c>
      <c r="BR188" s="75">
        <v>45622</v>
      </c>
      <c r="BS188" s="60" t="s">
        <v>638</v>
      </c>
      <c r="BT188" s="38"/>
      <c r="BU188" s="61" t="s">
        <v>389</v>
      </c>
      <c r="BV188" s="61" t="s">
        <v>129</v>
      </c>
      <c r="BW188" s="61" t="s">
        <v>171</v>
      </c>
      <c r="BX188" s="61" t="s">
        <v>129</v>
      </c>
      <c r="BY188" s="62" t="s">
        <v>170</v>
      </c>
      <c r="BZ188" s="61"/>
      <c r="CA188" s="61" t="s">
        <v>129</v>
      </c>
      <c r="CB188" s="61" t="s">
        <v>129</v>
      </c>
      <c r="CC188" s="61" t="s">
        <v>129</v>
      </c>
      <c r="CD188" s="61" t="s">
        <v>129</v>
      </c>
      <c r="CE188" s="61" t="s">
        <v>129</v>
      </c>
      <c r="CF188" s="61" t="s">
        <v>129</v>
      </c>
      <c r="CG188" s="61" t="s">
        <v>129</v>
      </c>
      <c r="CH188" s="63">
        <f>YEAR(BANCO10[[#This Row],[DATA INÍCIO]])</f>
        <v>2024</v>
      </c>
      <c r="CI188" s="63">
        <f>MONTH(BANCO10[[#This Row],[DATA INÍCIO]])</f>
        <v>1</v>
      </c>
      <c r="CJ188" s="64" t="str">
        <f t="shared" si="2"/>
        <v>DAYLER  EQUIPAMENTOS INDUSTRIAIS , IMPORTACAO E EXPORTACAO LTDA07.661.881/0001-30</v>
      </c>
      <c r="CK188" s="63"/>
      <c r="CL188" s="42" t="s">
        <v>640</v>
      </c>
      <c r="CM188" s="42" t="str">
        <f>IF(BANCO10[[#This Row],[SOLUÇÃO]]=CM$1,BANCO10[[#This Row],[STATUS DA ETAPA]],"")</f>
        <v/>
      </c>
      <c r="CN188" s="42" t="str">
        <f>IF(BANCO10[[#This Row],[SOLUÇÃO]]=CN$1,BANCO10[[#This Row],[STATUS DA ETAPA]],"")</f>
        <v/>
      </c>
      <c r="CO188" s="42" t="str">
        <f>IF(BANCO10[[#This Row],[SOLUÇÃO]]=CO$1,BANCO10[[#This Row],[STATUS DA ETAPA]],"")</f>
        <v/>
      </c>
      <c r="CP188" s="42" t="str">
        <f>IF(BANCO10[[#This Row],[SOLUÇÃO]]=CP$1,BANCO10[[#This Row],[STATUS DA ETAPA]],"")</f>
        <v/>
      </c>
      <c r="CQ188" s="42" t="str">
        <f>IF(BANCO10[[#This Row],[SOLUÇÃO]]=CQ$1,BANCO10[[#This Row],[STATUS DA ETAPA]],"")</f>
        <v/>
      </c>
      <c r="CR188" s="42" t="str">
        <f>IF(BANCO10[[#This Row],[SOLUÇÃO]]=CR$1,BANCO10[[#This Row],[STATUS DA ETAPA]],"")</f>
        <v>CONCLUÍDO</v>
      </c>
      <c r="CS188" s="42" t="str">
        <f>IF(BANCO10[[#This Row],[SOLUÇÃO]]=CS$1,BANCO10[[#This Row],[STATUS DA ETAPA]],"")</f>
        <v/>
      </c>
      <c r="CT188" s="42" t="str">
        <f>IF(BANCO10[[#This Row],[SOLUÇÃO]]=CT$1,BANCO10[[#This Row],[STATUS DA ETAPA]],"")</f>
        <v/>
      </c>
      <c r="CU188" s="42" t="str">
        <f>IF(BANCO10[[#This Row],[SOLUÇÃO]]=CU$1,BANCO10[[#This Row],[STATUS DA ETAPA]],"")</f>
        <v/>
      </c>
      <c r="CV188" s="42" t="str">
        <f>IF(BANCO10[[#This Row],[SOLUÇÃO]]=CV$1,BANCO10[[#This Row],[STATUS DA ETAPA]],"")</f>
        <v/>
      </c>
      <c r="CW188" s="42" t="str">
        <f>IF(BANCO10[[#This Row],[SOLUÇÃO]]=CW$1,BANCO10[[#This Row],[STATUS DA ETAPA]],"")</f>
        <v/>
      </c>
      <c r="CX188" s="42" t="str">
        <f>IF(BANCO10[[#This Row],[SOLUÇÃO]]=CX$1,BANCO10[[#This Row],[STATUS DA ETAPA]],"")</f>
        <v/>
      </c>
      <c r="CY188" s="42" t="str">
        <f>IF(BANCO10[[#This Row],[SOLUÇÃO]]=CY$1,BANCO10[[#This Row],[STATUS DA ETAPA]],"")</f>
        <v/>
      </c>
      <c r="CZ188" s="42" t="str">
        <f>IF(BANCO10[[#This Row],[SOLUÇÃO]]=CZ$1,BANCO10[[#This Row],[STATUS DA ETAPA]],"")</f>
        <v/>
      </c>
      <c r="DA188" s="42" t="str">
        <f>IF(BANCO10[[#This Row],[SOLUÇÃO]]=DA$1,BANCO10[[#This Row],[STATUS DA ETAPA]],"")</f>
        <v/>
      </c>
      <c r="DB188" s="42" t="str">
        <f>IF(BANCO10[[#This Row],[SOLUÇÃO]]=DB$1,BANCO10[[#This Row],[STATUS DA ETAPA]],"")</f>
        <v/>
      </c>
      <c r="DC188" s="42" t="str">
        <f>IF(BANCO10[[#This Row],[SOLUÇÃO]]=DC$1,BANCO10[[#This Row],[STATUS DA ETAPA]],"")</f>
        <v/>
      </c>
      <c r="DD188" s="42" t="str">
        <f>IF(BANCO10[[#This Row],[SOLUÇÃO]]=DD$1,BANCO10[[#This Row],[STATUS DA ETAPA]],"")</f>
        <v/>
      </c>
      <c r="DE188" s="42" t="str">
        <f>IF(BANCO10[[#This Row],[SOLUÇÃO]]=DE$1,BANCO10[[#This Row],[STATUS DA ETAPA]],"")</f>
        <v/>
      </c>
      <c r="DF188" s="42" t="str">
        <f>IF(BANCO10[[#This Row],[SOLUÇÃO]]=DF$1,BANCO10[[#This Row],[STATUS DA ETAPA]],"")</f>
        <v/>
      </c>
      <c r="DG188" s="42" t="str">
        <f>IF(BANCO10[[#This Row],[SOLUÇÃO]]=DG$1,BANCO10[[#This Row],[STATUS DA ETAPA]],"")</f>
        <v/>
      </c>
      <c r="DH188" s="42" t="str">
        <f>IF(BANCO10[[#This Row],[SOLUÇÃO]]=DH$1,BANCO10[[#This Row],[STATUS DA ETAPA]],"")</f>
        <v/>
      </c>
      <c r="DI188" s="42" t="str">
        <f>IF(BANCO10[[#This Row],[SOLUÇÃO]]=DI$1,BANCO10[[#This Row],[STATUS DA ETAPA]],"")</f>
        <v/>
      </c>
      <c r="DJ188" s="42" t="str">
        <f>IF(BANCO10[[#This Row],[SOLUÇÃO]]=DJ$1,BANCO10[[#This Row],[STATUS DA ETAPA]],"")</f>
        <v/>
      </c>
      <c r="DK188" s="42" t="str">
        <f>IF(BANCO10[[#This Row],[SOLUÇÃO]]=DK$1,BANCO10[[#This Row],[STATUS DA ETAPA]],"")</f>
        <v/>
      </c>
      <c r="DL188" s="42" t="str">
        <f>IF(BANCO10[[#This Row],[SOLUÇÃO]]=DL$1,BANCO10[[#This Row],[STATUS DA ETAPA]],"")</f>
        <v/>
      </c>
      <c r="DM188" s="42" t="str">
        <f>IF(BANCO10[[#This Row],[SOLUÇÃO]]=DM$1,BANCO10[[#This Row],[STATUS DA ETAPA]],"")</f>
        <v/>
      </c>
      <c r="DN188" s="63" t="e">
        <f>VLOOKUP(CL190,'[1]SAP TEC'!AC:AD,2,0)</f>
        <v>#N/A</v>
      </c>
    </row>
    <row r="189" spans="1:190" s="65" customFormat="1" ht="12" x14ac:dyDescent="0.25">
      <c r="A189" s="38" t="s">
        <v>118</v>
      </c>
      <c r="B189" s="39" t="s">
        <v>119</v>
      </c>
      <c r="C189" s="40" t="str">
        <f>IFERROR(VLOOKUP(BANCO10[[#This Row],[EMPRESA]],[1]!DADOS[#Data],2,FALSE),"")</f>
        <v>10.886.631/0001-03</v>
      </c>
      <c r="D189" s="42" t="s">
        <v>642</v>
      </c>
      <c r="E189" s="42" t="str">
        <f>IFERROR(VLOOKUP(BANCO10[[#This Row],[EMPRESA]],[1]!DADOS[#Data],5,FALSE),"")</f>
        <v>ME</v>
      </c>
      <c r="F189" s="40" t="str">
        <f>IFERROR(IF(VLOOKUP(BANCO10[[#This Row],[EMPRESA]],[1]!DADOS[#Data],6,0)="","",(VLOOKUP(BANCO10[[#This Row],[EMPRESA]],[1]!DADOS[#Data],6,0))),"")</f>
        <v>CAPITAL LESTE 1</v>
      </c>
      <c r="G189" s="40" t="str">
        <f>IFERROR(IF(VLOOKUP(BANCO10[[#This Row],[EMPRESA]],[1]!DADOS[#Data],4)="","",(VLOOKUP($D189,[1]!DADOS[#Data],4,0))),"")</f>
        <v>DAYLER INSTRU</v>
      </c>
      <c r="H189" s="43" t="s">
        <v>196</v>
      </c>
      <c r="I189" s="43" t="s">
        <v>122</v>
      </c>
      <c r="J189" s="43" t="s">
        <v>123</v>
      </c>
      <c r="K189" s="44" t="s">
        <v>123</v>
      </c>
      <c r="L189" s="44" t="s">
        <v>123</v>
      </c>
      <c r="M189" s="44" t="s">
        <v>137</v>
      </c>
      <c r="N189" s="44" t="s">
        <v>123</v>
      </c>
      <c r="O189" s="42" t="s">
        <v>92</v>
      </c>
      <c r="P189" s="42">
        <v>40</v>
      </c>
      <c r="Q189" s="42"/>
      <c r="R189" s="45" t="s">
        <v>123</v>
      </c>
      <c r="S189" s="45"/>
      <c r="T189" s="45" t="s">
        <v>123</v>
      </c>
      <c r="U189" s="45"/>
      <c r="V189" s="45" t="s">
        <v>123</v>
      </c>
      <c r="W189" s="45"/>
      <c r="X189" s="45" t="s">
        <v>123</v>
      </c>
      <c r="Y189" s="45"/>
      <c r="Z189" s="46" t="s">
        <v>123</v>
      </c>
      <c r="AA189" s="47"/>
      <c r="AB189" s="46" t="s">
        <v>123</v>
      </c>
      <c r="AC189" s="48"/>
      <c r="AD189" s="46" t="s">
        <v>123</v>
      </c>
      <c r="AE189" s="48"/>
      <c r="AF189" s="45" t="s">
        <v>123</v>
      </c>
      <c r="AG189" s="45"/>
      <c r="AH189" s="45" t="s">
        <v>123</v>
      </c>
      <c r="AI189" s="45"/>
      <c r="AJ189" s="45" t="s">
        <v>123</v>
      </c>
      <c r="AK189" s="45"/>
      <c r="AL189" s="45" t="s">
        <v>123</v>
      </c>
      <c r="AM189" s="45"/>
      <c r="AN189" s="45" t="s">
        <v>123</v>
      </c>
      <c r="AO189" s="45"/>
      <c r="AP189" s="45" t="s">
        <v>123</v>
      </c>
      <c r="AQ189" s="45"/>
      <c r="AR189" s="45" t="s">
        <v>123</v>
      </c>
      <c r="AS189" s="45"/>
      <c r="AT189" s="49">
        <v>45963</v>
      </c>
      <c r="AU189" s="50">
        <v>45963</v>
      </c>
      <c r="AV189" s="51" t="s">
        <v>123</v>
      </c>
      <c r="AW189" s="51" t="s">
        <v>123</v>
      </c>
      <c r="AX189" s="51" t="s">
        <v>123</v>
      </c>
      <c r="AY189" s="52" t="s">
        <v>123</v>
      </c>
      <c r="AZ189" s="53">
        <v>0</v>
      </c>
      <c r="BA189" s="52" t="s">
        <v>123</v>
      </c>
      <c r="BB189" s="81" t="s">
        <v>123</v>
      </c>
      <c r="BC189" s="52" t="s">
        <v>123</v>
      </c>
      <c r="BD189" s="52" t="s">
        <v>123</v>
      </c>
      <c r="BE189" s="55" t="s">
        <v>123</v>
      </c>
      <c r="BF189" s="55" t="s">
        <v>123</v>
      </c>
      <c r="BG189" s="55" t="s">
        <v>123</v>
      </c>
      <c r="BH189" s="55" t="s">
        <v>123</v>
      </c>
      <c r="BI189" s="68" t="s">
        <v>123</v>
      </c>
      <c r="BJ189" s="57"/>
      <c r="BK189" s="58" t="s">
        <v>123</v>
      </c>
      <c r="BL189" s="59"/>
      <c r="BM189" s="58" t="s">
        <v>123</v>
      </c>
      <c r="BN189" s="59"/>
      <c r="BO189" s="58" t="s">
        <v>123</v>
      </c>
      <c r="BP189" s="59"/>
      <c r="BQ189" s="58" t="s">
        <v>123</v>
      </c>
      <c r="BR189" s="59"/>
      <c r="BS189" s="70" t="s">
        <v>643</v>
      </c>
      <c r="BT189" s="38"/>
      <c r="BU189" s="61"/>
      <c r="BV189" s="61"/>
      <c r="BW189" s="84"/>
      <c r="BX189" s="84"/>
      <c r="BY189" s="85"/>
      <c r="BZ189" s="84"/>
      <c r="CA189" s="86"/>
      <c r="CB189" s="87"/>
      <c r="CC189" s="88"/>
      <c r="CD189" s="87"/>
      <c r="CE189" s="87"/>
      <c r="CF189" s="87"/>
      <c r="CG189" s="87"/>
      <c r="CH189" s="42">
        <f>YEAR(BANCO10[[#This Row],[DATA INÍCIO]])</f>
        <v>2025</v>
      </c>
      <c r="CI189" s="42">
        <f>MONTH(BANCO10[[#This Row],[DATA INÍCIO]])</f>
        <v>11</v>
      </c>
      <c r="CJ189" s="42" t="str">
        <f t="shared" si="2"/>
        <v>DAYLER INDUSTRIA, COMERCIO E SERVICO DE INSTRUMENTACAO INDUSTRIAL LTDA10.886.631/0001-03</v>
      </c>
      <c r="CK189" s="42"/>
      <c r="CL189" s="42"/>
      <c r="CM189" s="42" t="str">
        <f>IF(BANCO10[[#This Row],[SOLUÇÃO]]=CM$1,BANCO10[[#This Row],[STATUS DA ETAPA]],"")</f>
        <v/>
      </c>
      <c r="CN189" s="42" t="str">
        <f>IF(BANCO10[[#This Row],[SOLUÇÃO]]=CN$1,BANCO10[[#This Row],[STATUS DA ETAPA]],"")</f>
        <v/>
      </c>
      <c r="CO189" s="42" t="str">
        <f>IF(BANCO10[[#This Row],[SOLUÇÃO]]=CO$1,BANCO10[[#This Row],[STATUS DA ETAPA]],"")</f>
        <v>CANCELADO</v>
      </c>
      <c r="CP189" s="42" t="str">
        <f>IF(BANCO10[[#This Row],[SOLUÇÃO]]=CP$1,BANCO10[[#This Row],[STATUS DA ETAPA]],"")</f>
        <v/>
      </c>
      <c r="CQ189" s="42" t="str">
        <f>IF(BANCO10[[#This Row],[SOLUÇÃO]]=CQ$1,BANCO10[[#This Row],[STATUS DA ETAPA]],"")</f>
        <v/>
      </c>
      <c r="CR189" s="42" t="str">
        <f>IF(BANCO10[[#This Row],[SOLUÇÃO]]=CR$1,BANCO10[[#This Row],[STATUS DA ETAPA]],"")</f>
        <v/>
      </c>
      <c r="CS189" s="42" t="str">
        <f>IF(BANCO10[[#This Row],[SOLUÇÃO]]=CS$1,BANCO10[[#This Row],[STATUS DA ETAPA]],"")</f>
        <v/>
      </c>
      <c r="CT189" s="42" t="str">
        <f>IF(BANCO10[[#This Row],[SOLUÇÃO]]=CT$1,BANCO10[[#This Row],[STATUS DA ETAPA]],"")</f>
        <v/>
      </c>
      <c r="CU189" s="42" t="str">
        <f>IF(BANCO10[[#This Row],[SOLUÇÃO]]=CU$1,BANCO10[[#This Row],[STATUS DA ETAPA]],"")</f>
        <v/>
      </c>
      <c r="CV189" s="42" t="str">
        <f>IF(BANCO10[[#This Row],[SOLUÇÃO]]=CV$1,BANCO10[[#This Row],[STATUS DA ETAPA]],"")</f>
        <v/>
      </c>
      <c r="CW189" s="42" t="str">
        <f>IF(BANCO10[[#This Row],[SOLUÇÃO]]=CW$1,BANCO10[[#This Row],[STATUS DA ETAPA]],"")</f>
        <v/>
      </c>
      <c r="CX189" s="42" t="str">
        <f>IF(BANCO10[[#This Row],[SOLUÇÃO]]=CX$1,BANCO10[[#This Row],[STATUS DA ETAPA]],"")</f>
        <v/>
      </c>
      <c r="CY189" s="42" t="str">
        <f>IF(BANCO10[[#This Row],[SOLUÇÃO]]=CY$1,BANCO10[[#This Row],[STATUS DA ETAPA]],"")</f>
        <v/>
      </c>
      <c r="CZ189" s="42" t="str">
        <f>IF(BANCO10[[#This Row],[SOLUÇÃO]]=CZ$1,BANCO10[[#This Row],[STATUS DA ETAPA]],"")</f>
        <v/>
      </c>
      <c r="DA189" s="42" t="str">
        <f>IF(BANCO10[[#This Row],[SOLUÇÃO]]=DA$1,BANCO10[[#This Row],[STATUS DA ETAPA]],"")</f>
        <v/>
      </c>
      <c r="DB189" s="42" t="str">
        <f>IF(BANCO10[[#This Row],[SOLUÇÃO]]=DB$1,BANCO10[[#This Row],[STATUS DA ETAPA]],"")</f>
        <v/>
      </c>
      <c r="DC189" s="63" t="str">
        <f>IF(BANCO10[[#This Row],[SOLUÇÃO]]=DC$1,BANCO10[[#This Row],[STATUS DA ETAPA]],"")</f>
        <v/>
      </c>
      <c r="DD189" s="65" t="str">
        <f>IF(BANCO10[[#This Row],[SOLUÇÃO]]=DD$1,BANCO10[[#This Row],[STATUS DA ETAPA]],"")</f>
        <v/>
      </c>
      <c r="DE189" s="65" t="str">
        <f>IF(BANCO10[[#This Row],[SOLUÇÃO]]=DE$1,BANCO10[[#This Row],[STATUS DA ETAPA]],"")</f>
        <v/>
      </c>
      <c r="DF189" s="65" t="str">
        <f>IF(BANCO10[[#This Row],[SOLUÇÃO]]=DF$1,BANCO10[[#This Row],[STATUS DA ETAPA]],"")</f>
        <v/>
      </c>
      <c r="DG189" s="65" t="str">
        <f>IF(BANCO10[[#This Row],[SOLUÇÃO]]=DG$1,BANCO10[[#This Row],[STATUS DA ETAPA]],"")</f>
        <v/>
      </c>
      <c r="DH189" s="65" t="str">
        <f>IF(BANCO10[[#This Row],[SOLUÇÃO]]=DH$1,BANCO10[[#This Row],[STATUS DA ETAPA]],"")</f>
        <v/>
      </c>
      <c r="DI189" s="65" t="str">
        <f>IF(BANCO10[[#This Row],[SOLUÇÃO]]=DI$1,BANCO10[[#This Row],[STATUS DA ETAPA]],"")</f>
        <v/>
      </c>
      <c r="DJ189" s="65" t="str">
        <f>IF(BANCO10[[#This Row],[SOLUÇÃO]]=DJ$1,BANCO10[[#This Row],[STATUS DA ETAPA]],"")</f>
        <v/>
      </c>
      <c r="DK189" s="65" t="str">
        <f>IF(BANCO10[[#This Row],[SOLUÇÃO]]=DK$1,BANCO10[[#This Row],[STATUS DA ETAPA]],"")</f>
        <v/>
      </c>
      <c r="DL189" s="65" t="str">
        <f>IF(BANCO10[[#This Row],[SOLUÇÃO]]=DL$1,BANCO10[[#This Row],[STATUS DA ETAPA]],"")</f>
        <v/>
      </c>
      <c r="DM189" s="65" t="str">
        <f>IF(BANCO10[[#This Row],[SOLUÇÃO]]=DM$1,BANCO10[[#This Row],[STATUS DA ETAPA]],"")</f>
        <v/>
      </c>
      <c r="DN189" s="63" t="e">
        <f>VLOOKUP(CL191,'[1]SAP TEC'!AC:AD,2,0)</f>
        <v>#N/A</v>
      </c>
    </row>
    <row r="190" spans="1:190" s="65" customFormat="1" ht="12" x14ac:dyDescent="0.25">
      <c r="A190" s="38" t="s">
        <v>118</v>
      </c>
      <c r="B190" s="39" t="s">
        <v>119</v>
      </c>
      <c r="C190" s="40" t="str">
        <f>IFERROR(VLOOKUP(BANCO10[[#This Row],[EMPRESA]],[1]!DADOS[#Data],2,FALSE),"")</f>
        <v>10.886.631/0001-03</v>
      </c>
      <c r="D190" s="42" t="s">
        <v>642</v>
      </c>
      <c r="E190" s="42" t="str">
        <f>IFERROR(VLOOKUP(BANCO10[[#This Row],[EMPRESA]],[1]!DADOS[#Data],5,FALSE),"")</f>
        <v>ME</v>
      </c>
      <c r="F190" s="40" t="str">
        <f>IFERROR(IF(VLOOKUP(BANCO10[[#This Row],[EMPRESA]],[1]!DADOS[#Data],6,0)="","",(VLOOKUP(BANCO10[[#This Row],[EMPRESA]],[1]!DADOS[#Data],6,0))),"")</f>
        <v>CAPITAL LESTE 1</v>
      </c>
      <c r="G190" s="40"/>
      <c r="H190" s="43" t="s">
        <v>121</v>
      </c>
      <c r="I190" s="43" t="s">
        <v>145</v>
      </c>
      <c r="J190" s="43" t="s">
        <v>146</v>
      </c>
      <c r="K190" s="42" t="s">
        <v>644</v>
      </c>
      <c r="L190" s="44" t="s">
        <v>123</v>
      </c>
      <c r="M190" s="44">
        <v>103</v>
      </c>
      <c r="N190" s="44" t="s">
        <v>123</v>
      </c>
      <c r="O190" s="42" t="s">
        <v>90</v>
      </c>
      <c r="P190" s="42">
        <v>4</v>
      </c>
      <c r="Q190" s="42" t="s">
        <v>125</v>
      </c>
      <c r="R190" s="45" t="s">
        <v>123</v>
      </c>
      <c r="S190" s="45"/>
      <c r="T190" s="45" t="s">
        <v>123</v>
      </c>
      <c r="U190" s="45"/>
      <c r="V190" s="45" t="s">
        <v>123</v>
      </c>
      <c r="W190" s="45"/>
      <c r="X190" s="45" t="s">
        <v>123</v>
      </c>
      <c r="Y190" s="45"/>
      <c r="Z190" s="46" t="s">
        <v>123</v>
      </c>
      <c r="AA190" s="47"/>
      <c r="AB190" s="46" t="s">
        <v>123</v>
      </c>
      <c r="AC190" s="48"/>
      <c r="AD190" s="46" t="s">
        <v>123</v>
      </c>
      <c r="AE190" s="48"/>
      <c r="AF190" s="45" t="s">
        <v>123</v>
      </c>
      <c r="AG190" s="45"/>
      <c r="AH190" s="45" t="s">
        <v>123</v>
      </c>
      <c r="AI190" s="45"/>
      <c r="AJ190" s="45" t="s">
        <v>123</v>
      </c>
      <c r="AK190" s="45"/>
      <c r="AL190" s="45" t="s">
        <v>123</v>
      </c>
      <c r="AM190" s="45"/>
      <c r="AN190" s="45" t="s">
        <v>123</v>
      </c>
      <c r="AO190" s="45"/>
      <c r="AP190" s="45" t="s">
        <v>123</v>
      </c>
      <c r="AQ190" s="45"/>
      <c r="AR190" s="45" t="s">
        <v>123</v>
      </c>
      <c r="AS190" s="45"/>
      <c r="AT190" s="133">
        <v>45362</v>
      </c>
      <c r="AU190" s="99">
        <v>45362</v>
      </c>
      <c r="AV190" s="51" t="s">
        <v>123</v>
      </c>
      <c r="AW190" s="51" t="s">
        <v>123</v>
      </c>
      <c r="AX190" s="73" t="s">
        <v>49</v>
      </c>
      <c r="AY190" s="52" t="s">
        <v>123</v>
      </c>
      <c r="AZ190" s="53">
        <v>0</v>
      </c>
      <c r="BA190" s="52" t="s">
        <v>123</v>
      </c>
      <c r="BB190" s="81" t="s">
        <v>123</v>
      </c>
      <c r="BC190" s="52" t="s">
        <v>123</v>
      </c>
      <c r="BD190" s="52" t="s">
        <v>123</v>
      </c>
      <c r="BE190" s="55" t="s">
        <v>123</v>
      </c>
      <c r="BF190" s="55" t="s">
        <v>123</v>
      </c>
      <c r="BG190" s="55" t="s">
        <v>123</v>
      </c>
      <c r="BH190" s="55" t="s">
        <v>123</v>
      </c>
      <c r="BI190" s="56" t="s">
        <v>123</v>
      </c>
      <c r="BJ190" s="48"/>
      <c r="BK190" s="58" t="s">
        <v>123</v>
      </c>
      <c r="BL190" s="59"/>
      <c r="BM190" s="58" t="s">
        <v>123</v>
      </c>
      <c r="BN190" s="59"/>
      <c r="BO190" s="74" t="s">
        <v>123</v>
      </c>
      <c r="BP190" s="75"/>
      <c r="BQ190" s="74" t="s">
        <v>123</v>
      </c>
      <c r="BR190" s="75"/>
      <c r="BS190" s="60"/>
      <c r="BT190" s="38"/>
      <c r="BU190" s="61"/>
      <c r="BV190" s="61"/>
      <c r="BW190" s="61"/>
      <c r="BX190" s="61"/>
      <c r="BY190" s="62"/>
      <c r="BZ190" s="61"/>
      <c r="CA190" s="61" t="s">
        <v>129</v>
      </c>
      <c r="CB190" s="61" t="s">
        <v>129</v>
      </c>
      <c r="CC190" s="61" t="s">
        <v>129</v>
      </c>
      <c r="CD190" s="61" t="s">
        <v>129</v>
      </c>
      <c r="CE190" s="61" t="s">
        <v>129</v>
      </c>
      <c r="CF190" s="61" t="s">
        <v>129</v>
      </c>
      <c r="CG190" s="61" t="s">
        <v>129</v>
      </c>
      <c r="CH190" s="63">
        <f>YEAR(BANCO10[[#This Row],[DATA INÍCIO]])</f>
        <v>2024</v>
      </c>
      <c r="CI190" s="63">
        <f>MONTH(BANCO10[[#This Row],[DATA INÍCIO]])</f>
        <v>3</v>
      </c>
      <c r="CJ190" s="64" t="str">
        <f t="shared" si="2"/>
        <v>DAYLER INDUSTRIA, COMERCIO E SERVICO DE INSTRUMENTACAO INDUSTRIAL LTDA10.886.631/0001-03</v>
      </c>
      <c r="CK190" s="63"/>
      <c r="CL190" s="42" t="s">
        <v>644</v>
      </c>
      <c r="CM190" s="42" t="str">
        <f>IF(BANCO10[[#This Row],[SOLUÇÃO]]=CM$1,BANCO10[[#This Row],[STATUS DA ETAPA]],"")</f>
        <v>CONCLUÍDO</v>
      </c>
      <c r="CN190" s="42" t="str">
        <f>IF(BANCO10[[#This Row],[SOLUÇÃO]]=CN$1,BANCO10[[#This Row],[STATUS DA ETAPA]],"")</f>
        <v/>
      </c>
      <c r="CO190" s="42" t="str">
        <f>IF(BANCO10[[#This Row],[SOLUÇÃO]]=CO$1,BANCO10[[#This Row],[STATUS DA ETAPA]],"")</f>
        <v/>
      </c>
      <c r="CP190" s="42" t="str">
        <f>IF(BANCO10[[#This Row],[SOLUÇÃO]]=CP$1,BANCO10[[#This Row],[STATUS DA ETAPA]],"")</f>
        <v/>
      </c>
      <c r="CQ190" s="42" t="str">
        <f>IF(BANCO10[[#This Row],[SOLUÇÃO]]=CQ$1,BANCO10[[#This Row],[STATUS DA ETAPA]],"")</f>
        <v/>
      </c>
      <c r="CR190" s="42" t="str">
        <f>IF(BANCO10[[#This Row],[SOLUÇÃO]]=CR$1,BANCO10[[#This Row],[STATUS DA ETAPA]],"")</f>
        <v/>
      </c>
      <c r="CS190" s="42" t="str">
        <f>IF(BANCO10[[#This Row],[SOLUÇÃO]]=CS$1,BANCO10[[#This Row],[STATUS DA ETAPA]],"")</f>
        <v/>
      </c>
      <c r="CT190" s="42" t="str">
        <f>IF(BANCO10[[#This Row],[SOLUÇÃO]]=CT$1,BANCO10[[#This Row],[STATUS DA ETAPA]],"")</f>
        <v/>
      </c>
      <c r="CU190" s="42" t="str">
        <f>IF(BANCO10[[#This Row],[SOLUÇÃO]]=CU$1,BANCO10[[#This Row],[STATUS DA ETAPA]],"")</f>
        <v/>
      </c>
      <c r="CV190" s="42" t="str">
        <f>IF(BANCO10[[#This Row],[SOLUÇÃO]]=CV$1,BANCO10[[#This Row],[STATUS DA ETAPA]],"")</f>
        <v/>
      </c>
      <c r="CW190" s="42" t="str">
        <f>IF(BANCO10[[#This Row],[SOLUÇÃO]]=CW$1,BANCO10[[#This Row],[STATUS DA ETAPA]],"")</f>
        <v/>
      </c>
      <c r="CX190" s="42" t="str">
        <f>IF(BANCO10[[#This Row],[SOLUÇÃO]]=CX$1,BANCO10[[#This Row],[STATUS DA ETAPA]],"")</f>
        <v/>
      </c>
      <c r="CY190" s="42" t="str">
        <f>IF(BANCO10[[#This Row],[SOLUÇÃO]]=CY$1,BANCO10[[#This Row],[STATUS DA ETAPA]],"")</f>
        <v/>
      </c>
      <c r="CZ190" s="42" t="str">
        <f>IF(BANCO10[[#This Row],[SOLUÇÃO]]=CZ$1,BANCO10[[#This Row],[STATUS DA ETAPA]],"")</f>
        <v/>
      </c>
      <c r="DA190" s="42" t="str">
        <f>IF(BANCO10[[#This Row],[SOLUÇÃO]]=DA$1,BANCO10[[#This Row],[STATUS DA ETAPA]],"")</f>
        <v/>
      </c>
      <c r="DB190" s="42" t="str">
        <f>IF(BANCO10[[#This Row],[SOLUÇÃO]]=DB$1,BANCO10[[#This Row],[STATUS DA ETAPA]],"")</f>
        <v/>
      </c>
      <c r="DC190" s="42" t="str">
        <f>IF(BANCO10[[#This Row],[SOLUÇÃO]]=DC$1,BANCO10[[#This Row],[STATUS DA ETAPA]],"")</f>
        <v/>
      </c>
      <c r="DD190" s="42" t="str">
        <f>IF(BANCO10[[#This Row],[SOLUÇÃO]]=DD$1,BANCO10[[#This Row],[STATUS DA ETAPA]],"")</f>
        <v/>
      </c>
      <c r="DE190" s="42" t="str">
        <f>IF(BANCO10[[#This Row],[SOLUÇÃO]]=DE$1,BANCO10[[#This Row],[STATUS DA ETAPA]],"")</f>
        <v/>
      </c>
      <c r="DF190" s="42" t="str">
        <f>IF(BANCO10[[#This Row],[SOLUÇÃO]]=DF$1,BANCO10[[#This Row],[STATUS DA ETAPA]],"")</f>
        <v/>
      </c>
      <c r="DG190" s="42" t="str">
        <f>IF(BANCO10[[#This Row],[SOLUÇÃO]]=DG$1,BANCO10[[#This Row],[STATUS DA ETAPA]],"")</f>
        <v/>
      </c>
      <c r="DH190" s="42" t="str">
        <f>IF(BANCO10[[#This Row],[SOLUÇÃO]]=DH$1,BANCO10[[#This Row],[STATUS DA ETAPA]],"")</f>
        <v/>
      </c>
      <c r="DI190" s="42" t="str">
        <f>IF(BANCO10[[#This Row],[SOLUÇÃO]]=DI$1,BANCO10[[#This Row],[STATUS DA ETAPA]],"")</f>
        <v/>
      </c>
      <c r="DJ190" s="42" t="str">
        <f>IF(BANCO10[[#This Row],[SOLUÇÃO]]=DJ$1,BANCO10[[#This Row],[STATUS DA ETAPA]],"")</f>
        <v/>
      </c>
      <c r="DK190" s="42" t="str">
        <f>IF(BANCO10[[#This Row],[SOLUÇÃO]]=DK$1,BANCO10[[#This Row],[STATUS DA ETAPA]],"")</f>
        <v/>
      </c>
      <c r="DL190" s="42" t="str">
        <f>IF(BANCO10[[#This Row],[SOLUÇÃO]]=DL$1,BANCO10[[#This Row],[STATUS DA ETAPA]],"")</f>
        <v/>
      </c>
      <c r="DM190" s="42" t="str">
        <f>IF(BANCO10[[#This Row],[SOLUÇÃO]]=DM$1,BANCO10[[#This Row],[STATUS DA ETAPA]],"")</f>
        <v/>
      </c>
      <c r="DN190" s="63">
        <f>VLOOKUP(CL192,'[1]SAP TEC'!AC:AD,2,0)</f>
        <v>1444</v>
      </c>
    </row>
    <row r="191" spans="1:190" s="65" customFormat="1" ht="12" x14ac:dyDescent="0.25">
      <c r="A191" s="38" t="s">
        <v>118</v>
      </c>
      <c r="B191" s="39" t="s">
        <v>131</v>
      </c>
      <c r="C191" s="40" t="str">
        <f>IFERROR(VLOOKUP(BANCO10[[#This Row],[EMPRESA]],[1]!DADOS[#Data],2,FALSE),"")</f>
        <v>10.886.631/0001-03</v>
      </c>
      <c r="D191" s="42" t="s">
        <v>642</v>
      </c>
      <c r="E191" s="42" t="str">
        <f>IFERROR(VLOOKUP(BANCO10[[#This Row],[EMPRESA]],[1]!DADOS[#Data],5,FALSE),"")</f>
        <v>ME</v>
      </c>
      <c r="F191" s="40" t="str">
        <f>IFERROR(IF(VLOOKUP(BANCO10[[#This Row],[EMPRESA]],[1]!DADOS[#Data],6,0)="","",(VLOOKUP(BANCO10[[#This Row],[EMPRESA]],[1]!DADOS[#Data],6,0))),"")</f>
        <v>CAPITAL LESTE 1</v>
      </c>
      <c r="G191" s="40"/>
      <c r="H191" s="43" t="s">
        <v>121</v>
      </c>
      <c r="I191" s="43" t="s">
        <v>145</v>
      </c>
      <c r="J191" s="43" t="s">
        <v>146</v>
      </c>
      <c r="K191" s="42" t="s">
        <v>645</v>
      </c>
      <c r="L191" s="44" t="s">
        <v>123</v>
      </c>
      <c r="M191" s="44" t="s">
        <v>137</v>
      </c>
      <c r="N191" s="44" t="s">
        <v>123</v>
      </c>
      <c r="O191" s="42" t="s">
        <v>90</v>
      </c>
      <c r="P191" s="42">
        <v>4</v>
      </c>
      <c r="Q191" s="42" t="s">
        <v>168</v>
      </c>
      <c r="R191" s="45" t="s">
        <v>123</v>
      </c>
      <c r="S191" s="45"/>
      <c r="T191" s="45" t="s">
        <v>123</v>
      </c>
      <c r="U191" s="45"/>
      <c r="V191" s="45" t="s">
        <v>123</v>
      </c>
      <c r="W191" s="45"/>
      <c r="X191" s="45" t="s">
        <v>123</v>
      </c>
      <c r="Y191" s="45"/>
      <c r="Z191" s="46" t="s">
        <v>123</v>
      </c>
      <c r="AA191" s="47"/>
      <c r="AB191" s="46" t="s">
        <v>123</v>
      </c>
      <c r="AC191" s="48"/>
      <c r="AD191" s="46" t="s">
        <v>123</v>
      </c>
      <c r="AE191" s="48"/>
      <c r="AF191" s="45" t="s">
        <v>123</v>
      </c>
      <c r="AG191" s="45"/>
      <c r="AH191" s="45" t="s">
        <v>123</v>
      </c>
      <c r="AI191" s="45"/>
      <c r="AJ191" s="45" t="s">
        <v>123</v>
      </c>
      <c r="AK191" s="45"/>
      <c r="AL191" s="45" t="s">
        <v>123</v>
      </c>
      <c r="AM191" s="45"/>
      <c r="AN191" s="45" t="s">
        <v>123</v>
      </c>
      <c r="AO191" s="45"/>
      <c r="AP191" s="45" t="s">
        <v>123</v>
      </c>
      <c r="AQ191" s="45"/>
      <c r="AR191" s="45" t="s">
        <v>123</v>
      </c>
      <c r="AS191" s="45"/>
      <c r="AT191" s="49">
        <v>45362</v>
      </c>
      <c r="AU191" s="50">
        <v>45362</v>
      </c>
      <c r="AV191" s="66" t="s">
        <v>123</v>
      </c>
      <c r="AW191" s="66" t="s">
        <v>123</v>
      </c>
      <c r="AX191" s="51" t="s">
        <v>49</v>
      </c>
      <c r="AY191" s="52" t="s">
        <v>123</v>
      </c>
      <c r="AZ191" s="53">
        <v>0</v>
      </c>
      <c r="BA191" s="52" t="s">
        <v>123</v>
      </c>
      <c r="BB191" s="81" t="s">
        <v>123</v>
      </c>
      <c r="BC191" s="52" t="s">
        <v>123</v>
      </c>
      <c r="BD191" s="52" t="s">
        <v>123</v>
      </c>
      <c r="BE191" s="55" t="s">
        <v>123</v>
      </c>
      <c r="BF191" s="55" t="s">
        <v>123</v>
      </c>
      <c r="BG191" s="55" t="s">
        <v>123</v>
      </c>
      <c r="BH191" s="55" t="s">
        <v>123</v>
      </c>
      <c r="BI191" s="56" t="s">
        <v>123</v>
      </c>
      <c r="BJ191" s="48"/>
      <c r="BK191" s="74"/>
      <c r="BL191" s="75"/>
      <c r="BM191" s="74"/>
      <c r="BN191" s="75"/>
      <c r="BO191" s="74" t="s">
        <v>123</v>
      </c>
      <c r="BP191" s="75"/>
      <c r="BQ191" s="74" t="s">
        <v>123</v>
      </c>
      <c r="BR191" s="75"/>
      <c r="BS191" s="60"/>
      <c r="BT191" s="38" t="s">
        <v>131</v>
      </c>
      <c r="BU191" s="61"/>
      <c r="BV191" s="61"/>
      <c r="BW191" s="61"/>
      <c r="BX191" s="61"/>
      <c r="BY191" s="62"/>
      <c r="BZ191" s="61"/>
      <c r="CA191" s="61"/>
      <c r="CB191" s="61"/>
      <c r="CC191" s="61"/>
      <c r="CD191" s="61"/>
      <c r="CE191" s="61"/>
      <c r="CF191" s="61"/>
      <c r="CG191" s="61"/>
      <c r="CH191" s="63">
        <f>YEAR(BANCO10[[#This Row],[DATA INÍCIO]])</f>
        <v>2024</v>
      </c>
      <c r="CI191" s="63">
        <f>MONTH(BANCO10[[#This Row],[DATA INÍCIO]])</f>
        <v>3</v>
      </c>
      <c r="CJ191" s="64" t="str">
        <f t="shared" si="2"/>
        <v>DAYLER INDUSTRIA, COMERCIO E SERVICO DE INSTRUMENTACAO INDUSTRIAL LTDA10.886.631/0001-03</v>
      </c>
      <c r="CK191" s="63"/>
      <c r="CL191" s="42" t="s">
        <v>645</v>
      </c>
      <c r="CM191" s="42" t="str">
        <f>IF(BANCO10[[#This Row],[SOLUÇÃO]]=CM$1,BANCO10[[#This Row],[STATUS DA ETAPA]],"")</f>
        <v>CONCLUÍDO</v>
      </c>
      <c r="CN191" s="42" t="str">
        <f>IF(BANCO10[[#This Row],[SOLUÇÃO]]=CN$1,BANCO10[[#This Row],[STATUS DA ETAPA]],"")</f>
        <v/>
      </c>
      <c r="CO191" s="42" t="str">
        <f>IF(BANCO10[[#This Row],[SOLUÇÃO]]=CO$1,BANCO10[[#This Row],[STATUS DA ETAPA]],"")</f>
        <v/>
      </c>
      <c r="CP191" s="42" t="str">
        <f>IF(BANCO10[[#This Row],[SOLUÇÃO]]=CP$1,BANCO10[[#This Row],[STATUS DA ETAPA]],"")</f>
        <v/>
      </c>
      <c r="CQ191" s="42" t="str">
        <f>IF(BANCO10[[#This Row],[SOLUÇÃO]]=CQ$1,BANCO10[[#This Row],[STATUS DA ETAPA]],"")</f>
        <v/>
      </c>
      <c r="CR191" s="42" t="str">
        <f>IF(BANCO10[[#This Row],[SOLUÇÃO]]=CR$1,BANCO10[[#This Row],[STATUS DA ETAPA]],"")</f>
        <v/>
      </c>
      <c r="CS191" s="42" t="str">
        <f>IF(BANCO10[[#This Row],[SOLUÇÃO]]=CS$1,BANCO10[[#This Row],[STATUS DA ETAPA]],"")</f>
        <v/>
      </c>
      <c r="CT191" s="42" t="str">
        <f>IF(BANCO10[[#This Row],[SOLUÇÃO]]=CT$1,BANCO10[[#This Row],[STATUS DA ETAPA]],"")</f>
        <v/>
      </c>
      <c r="CU191" s="42" t="str">
        <f>IF(BANCO10[[#This Row],[SOLUÇÃO]]=CU$1,BANCO10[[#This Row],[STATUS DA ETAPA]],"")</f>
        <v/>
      </c>
      <c r="CV191" s="42" t="str">
        <f>IF(BANCO10[[#This Row],[SOLUÇÃO]]=CV$1,BANCO10[[#This Row],[STATUS DA ETAPA]],"")</f>
        <v/>
      </c>
      <c r="CW191" s="42" t="str">
        <f>IF(BANCO10[[#This Row],[SOLUÇÃO]]=CW$1,BANCO10[[#This Row],[STATUS DA ETAPA]],"")</f>
        <v/>
      </c>
      <c r="CX191" s="42" t="str">
        <f>IF(BANCO10[[#This Row],[SOLUÇÃO]]=CX$1,BANCO10[[#This Row],[STATUS DA ETAPA]],"")</f>
        <v/>
      </c>
      <c r="CY191" s="42" t="str">
        <f>IF(BANCO10[[#This Row],[SOLUÇÃO]]=CY$1,BANCO10[[#This Row],[STATUS DA ETAPA]],"")</f>
        <v/>
      </c>
      <c r="CZ191" s="42" t="str">
        <f>IF(BANCO10[[#This Row],[SOLUÇÃO]]=CZ$1,BANCO10[[#This Row],[STATUS DA ETAPA]],"")</f>
        <v/>
      </c>
      <c r="DA191" s="42" t="str">
        <f>IF(BANCO10[[#This Row],[SOLUÇÃO]]=DA$1,BANCO10[[#This Row],[STATUS DA ETAPA]],"")</f>
        <v/>
      </c>
      <c r="DB191" s="42" t="str">
        <f>IF(BANCO10[[#This Row],[SOLUÇÃO]]=DB$1,BANCO10[[#This Row],[STATUS DA ETAPA]],"")</f>
        <v/>
      </c>
      <c r="DC191" s="42" t="str">
        <f>IF(BANCO10[[#This Row],[SOLUÇÃO]]=DC$1,BANCO10[[#This Row],[STATUS DA ETAPA]],"")</f>
        <v/>
      </c>
      <c r="DD191" s="42" t="str">
        <f>IF(BANCO10[[#This Row],[SOLUÇÃO]]=DD$1,BANCO10[[#This Row],[STATUS DA ETAPA]],"")</f>
        <v/>
      </c>
      <c r="DE191" s="42" t="str">
        <f>IF(BANCO10[[#This Row],[SOLUÇÃO]]=DE$1,BANCO10[[#This Row],[STATUS DA ETAPA]],"")</f>
        <v/>
      </c>
      <c r="DF191" s="42" t="str">
        <f>IF(BANCO10[[#This Row],[SOLUÇÃO]]=DF$1,BANCO10[[#This Row],[STATUS DA ETAPA]],"")</f>
        <v/>
      </c>
      <c r="DG191" s="42" t="str">
        <f>IF(BANCO10[[#This Row],[SOLUÇÃO]]=DG$1,BANCO10[[#This Row],[STATUS DA ETAPA]],"")</f>
        <v/>
      </c>
      <c r="DH191" s="42" t="str">
        <f>IF(BANCO10[[#This Row],[SOLUÇÃO]]=DH$1,BANCO10[[#This Row],[STATUS DA ETAPA]],"")</f>
        <v/>
      </c>
      <c r="DI191" s="42" t="str">
        <f>IF(BANCO10[[#This Row],[SOLUÇÃO]]=DI$1,BANCO10[[#This Row],[STATUS DA ETAPA]],"")</f>
        <v/>
      </c>
      <c r="DJ191" s="42" t="str">
        <f>IF(BANCO10[[#This Row],[SOLUÇÃO]]=DJ$1,BANCO10[[#This Row],[STATUS DA ETAPA]],"")</f>
        <v/>
      </c>
      <c r="DK191" s="42" t="str">
        <f>IF(BANCO10[[#This Row],[SOLUÇÃO]]=DK$1,BANCO10[[#This Row],[STATUS DA ETAPA]],"")</f>
        <v/>
      </c>
      <c r="DL191" s="42" t="str">
        <f>IF(BANCO10[[#This Row],[SOLUÇÃO]]=DL$1,BANCO10[[#This Row],[STATUS DA ETAPA]],"")</f>
        <v/>
      </c>
      <c r="DM191" s="42" t="str">
        <f>IF(BANCO10[[#This Row],[SOLUÇÃO]]=DM$1,BANCO10[[#This Row],[STATUS DA ETAPA]],"")</f>
        <v/>
      </c>
      <c r="DN191" s="63" t="e">
        <f>VLOOKUP(CL193,'[1]SAP TEC'!AC:AD,2,0)</f>
        <v>#N/A</v>
      </c>
    </row>
    <row r="192" spans="1:190" s="65" customFormat="1" ht="12" x14ac:dyDescent="0.25">
      <c r="A192" s="38" t="s">
        <v>118</v>
      </c>
      <c r="B192" s="39" t="s">
        <v>131</v>
      </c>
      <c r="C192" s="38" t="str">
        <f>IFERROR(VLOOKUP(BANCO10[[#This Row],[EMPRESA]],[1]!DADOS[#Data],2,FALSE),"")</f>
        <v>10.886.631/0001-03</v>
      </c>
      <c r="D192" s="42" t="s">
        <v>642</v>
      </c>
      <c r="E192" s="42" t="str">
        <f>IFERROR(VLOOKUP(BANCO10[[#This Row],[EMPRESA]],[1]!DADOS[#Data],5,FALSE),"")</f>
        <v>ME</v>
      </c>
      <c r="F192" s="40" t="str">
        <f>IFERROR(IF(VLOOKUP(BANCO10[[#This Row],[EMPRESA]],[1]!DADOS[#Data],6,0)="","",(VLOOKUP(BANCO10[[#This Row],[EMPRESA]],[1]!DADOS[#Data],6,0))),"")</f>
        <v>CAPITAL LESTE 1</v>
      </c>
      <c r="G192" s="40" t="s">
        <v>646</v>
      </c>
      <c r="H192" s="43" t="s">
        <v>7</v>
      </c>
      <c r="I192" s="43" t="s">
        <v>145</v>
      </c>
      <c r="J192" s="43" t="s">
        <v>123</v>
      </c>
      <c r="K192" s="42" t="s">
        <v>647</v>
      </c>
      <c r="L192" s="44" t="s">
        <v>648</v>
      </c>
      <c r="M192" s="44">
        <v>103</v>
      </c>
      <c r="N192" s="44" t="s">
        <v>123</v>
      </c>
      <c r="O192" s="42" t="s">
        <v>96</v>
      </c>
      <c r="P192" s="42">
        <v>76</v>
      </c>
      <c r="Q192" s="42" t="s">
        <v>125</v>
      </c>
      <c r="R192" s="45" t="s">
        <v>27</v>
      </c>
      <c r="S192" s="45">
        <v>45383</v>
      </c>
      <c r="T192" s="45" t="s">
        <v>27</v>
      </c>
      <c r="U192" s="45">
        <v>45383</v>
      </c>
      <c r="V192" s="45" t="s">
        <v>27</v>
      </c>
      <c r="W192" s="45">
        <v>45383</v>
      </c>
      <c r="X192" s="45" t="s">
        <v>27</v>
      </c>
      <c r="Y192" s="45">
        <v>45383</v>
      </c>
      <c r="Z192" s="46" t="s">
        <v>27</v>
      </c>
      <c r="AA192" s="47">
        <v>45536</v>
      </c>
      <c r="AB192" s="46" t="s">
        <v>27</v>
      </c>
      <c r="AC192" s="48">
        <v>45536</v>
      </c>
      <c r="AD192" s="46" t="s">
        <v>27</v>
      </c>
      <c r="AE192" s="48">
        <v>45536</v>
      </c>
      <c r="AF192" s="45" t="s">
        <v>27</v>
      </c>
      <c r="AG192" s="45">
        <v>45491</v>
      </c>
      <c r="AH192" s="45" t="s">
        <v>27</v>
      </c>
      <c r="AI192" s="45">
        <v>45491</v>
      </c>
      <c r="AJ192" s="45" t="s">
        <v>27</v>
      </c>
      <c r="AK192" s="45">
        <v>45536</v>
      </c>
      <c r="AL192" s="45" t="s">
        <v>123</v>
      </c>
      <c r="AM192" s="45"/>
      <c r="AN192" s="45" t="s">
        <v>123</v>
      </c>
      <c r="AO192" s="45"/>
      <c r="AP192" s="45" t="s">
        <v>123</v>
      </c>
      <c r="AQ192" s="45"/>
      <c r="AR192" s="45" t="s">
        <v>123</v>
      </c>
      <c r="AS192" s="45"/>
      <c r="AT192" s="49">
        <v>45450</v>
      </c>
      <c r="AU192" s="50">
        <v>45560</v>
      </c>
      <c r="AV192" s="66" t="s">
        <v>27</v>
      </c>
      <c r="AW192" s="66" t="s">
        <v>27</v>
      </c>
      <c r="AX192" s="51" t="s">
        <v>49</v>
      </c>
      <c r="AY192" s="52" t="s">
        <v>126</v>
      </c>
      <c r="AZ192" s="53">
        <v>0</v>
      </c>
      <c r="BA192" s="52" t="s">
        <v>153</v>
      </c>
      <c r="BB192" s="81">
        <v>550467</v>
      </c>
      <c r="BC192" s="52" t="s">
        <v>123</v>
      </c>
      <c r="BD192" s="52" t="s">
        <v>123</v>
      </c>
      <c r="BE192" s="55" t="s">
        <v>27</v>
      </c>
      <c r="BF192" s="55" t="s">
        <v>27</v>
      </c>
      <c r="BG192" s="55" t="s">
        <v>27</v>
      </c>
      <c r="BH192" s="55" t="s">
        <v>27</v>
      </c>
      <c r="BI192" s="68" t="s">
        <v>27</v>
      </c>
      <c r="BJ192" s="48">
        <v>45614</v>
      </c>
      <c r="BK192" s="74"/>
      <c r="BL192" s="59"/>
      <c r="BM192" s="74"/>
      <c r="BN192" s="59"/>
      <c r="BO192" s="74" t="s">
        <v>27</v>
      </c>
      <c r="BP192" s="59">
        <v>45614</v>
      </c>
      <c r="BQ192" s="74" t="s">
        <v>27</v>
      </c>
      <c r="BR192" s="75">
        <v>45649</v>
      </c>
      <c r="BS192" s="60"/>
      <c r="BT192" s="38" t="s">
        <v>131</v>
      </c>
      <c r="BU192" s="61"/>
      <c r="BV192" s="61"/>
      <c r="BW192" s="61"/>
      <c r="BX192" s="61"/>
      <c r="BY192" s="62"/>
      <c r="BZ192" s="61"/>
      <c r="CA192" s="61"/>
      <c r="CB192" s="61"/>
      <c r="CC192" s="61"/>
      <c r="CD192" s="61"/>
      <c r="CE192" s="61"/>
      <c r="CF192" s="61"/>
      <c r="CG192" s="61"/>
      <c r="CH192" s="63">
        <f>YEAR(BANCO10[[#This Row],[DATA INÍCIO]])</f>
        <v>2024</v>
      </c>
      <c r="CI192" s="63">
        <f>MONTH(BANCO10[[#This Row],[DATA INÍCIO]])</f>
        <v>6</v>
      </c>
      <c r="CJ192" s="71" t="str">
        <f t="shared" si="2"/>
        <v>DAYLER INDUSTRIA, COMERCIO E SERVICO DE INSTRUMENTACAO INDUSTRIAL LTDA10.886.631/0001-03</v>
      </c>
      <c r="CK192" s="63"/>
      <c r="CL192" s="42" t="s">
        <v>647</v>
      </c>
      <c r="CM192" s="42" t="str">
        <f>IF(BANCO10[[#This Row],[SOLUÇÃO]]=CM$1,BANCO10[[#This Row],[STATUS DA ETAPA]],"")</f>
        <v/>
      </c>
      <c r="CN192" s="42" t="str">
        <f>IF(BANCO10[[#This Row],[SOLUÇÃO]]=CN$1,BANCO10[[#This Row],[STATUS DA ETAPA]],"")</f>
        <v/>
      </c>
      <c r="CO192" s="42" t="str">
        <f>IF(BANCO10[[#This Row],[SOLUÇÃO]]=CO$1,BANCO10[[#This Row],[STATUS DA ETAPA]],"")</f>
        <v/>
      </c>
      <c r="CP192" s="42" t="str">
        <f>IF(BANCO10[[#This Row],[SOLUÇÃO]]=CP$1,BANCO10[[#This Row],[STATUS DA ETAPA]],"")</f>
        <v/>
      </c>
      <c r="CQ192" s="42" t="str">
        <f>IF(BANCO10[[#This Row],[SOLUÇÃO]]=CQ$1,BANCO10[[#This Row],[STATUS DA ETAPA]],"")</f>
        <v/>
      </c>
      <c r="CR192" s="42" t="str">
        <f>IF(BANCO10[[#This Row],[SOLUÇÃO]]=CR$1,BANCO10[[#This Row],[STATUS DA ETAPA]],"")</f>
        <v/>
      </c>
      <c r="CS192" s="42" t="str">
        <f>IF(BANCO10[[#This Row],[SOLUÇÃO]]=CS$1,BANCO10[[#This Row],[STATUS DA ETAPA]],"")</f>
        <v>CONCLUÍDO</v>
      </c>
      <c r="CT192" s="42" t="str">
        <f>IF(BANCO10[[#This Row],[SOLUÇÃO]]=CT$1,BANCO10[[#This Row],[STATUS DA ETAPA]],"")</f>
        <v/>
      </c>
      <c r="CU192" s="42" t="str">
        <f>IF(BANCO10[[#This Row],[SOLUÇÃO]]=CU$1,BANCO10[[#This Row],[STATUS DA ETAPA]],"")</f>
        <v/>
      </c>
      <c r="CV192" s="42" t="str">
        <f>IF(BANCO10[[#This Row],[SOLUÇÃO]]=CV$1,BANCO10[[#This Row],[STATUS DA ETAPA]],"")</f>
        <v/>
      </c>
      <c r="CW192" s="42" t="str">
        <f>IF(BANCO10[[#This Row],[SOLUÇÃO]]=CW$1,BANCO10[[#This Row],[STATUS DA ETAPA]],"")</f>
        <v/>
      </c>
      <c r="CX192" s="42" t="str">
        <f>IF(BANCO10[[#This Row],[SOLUÇÃO]]=CX$1,BANCO10[[#This Row],[STATUS DA ETAPA]],"")</f>
        <v/>
      </c>
      <c r="CY192" s="42" t="str">
        <f>IF(BANCO10[[#This Row],[SOLUÇÃO]]=CY$1,BANCO10[[#This Row],[STATUS DA ETAPA]],"")</f>
        <v/>
      </c>
      <c r="CZ192" s="42" t="str">
        <f>IF(BANCO10[[#This Row],[SOLUÇÃO]]=CZ$1,BANCO10[[#This Row],[STATUS DA ETAPA]],"")</f>
        <v/>
      </c>
      <c r="DA192" s="42" t="str">
        <f>IF(BANCO10[[#This Row],[SOLUÇÃO]]=DA$1,BANCO10[[#This Row],[STATUS DA ETAPA]],"")</f>
        <v/>
      </c>
      <c r="DB192" s="42" t="str">
        <f>IF(BANCO10[[#This Row],[SOLUÇÃO]]=DB$1,BANCO10[[#This Row],[STATUS DA ETAPA]],"")</f>
        <v/>
      </c>
      <c r="DC192" s="42" t="str">
        <f>IF(BANCO10[[#This Row],[SOLUÇÃO]]=DC$1,BANCO10[[#This Row],[STATUS DA ETAPA]],"")</f>
        <v/>
      </c>
      <c r="DD192" s="42" t="str">
        <f>IF(BANCO10[[#This Row],[SOLUÇÃO]]=DD$1,BANCO10[[#This Row],[STATUS DA ETAPA]],"")</f>
        <v/>
      </c>
      <c r="DE192" s="42" t="str">
        <f>IF(BANCO10[[#This Row],[SOLUÇÃO]]=DE$1,BANCO10[[#This Row],[STATUS DA ETAPA]],"")</f>
        <v/>
      </c>
      <c r="DF192" s="42" t="str">
        <f>IF(BANCO10[[#This Row],[SOLUÇÃO]]=DF$1,BANCO10[[#This Row],[STATUS DA ETAPA]],"")</f>
        <v/>
      </c>
      <c r="DG192" s="42" t="str">
        <f>IF(BANCO10[[#This Row],[SOLUÇÃO]]=DG$1,BANCO10[[#This Row],[STATUS DA ETAPA]],"")</f>
        <v/>
      </c>
      <c r="DH192" s="42" t="str">
        <f>IF(BANCO10[[#This Row],[SOLUÇÃO]]=DH$1,BANCO10[[#This Row],[STATUS DA ETAPA]],"")</f>
        <v/>
      </c>
      <c r="DI192" s="42" t="str">
        <f>IF(BANCO10[[#This Row],[SOLUÇÃO]]=DI$1,BANCO10[[#This Row],[STATUS DA ETAPA]],"")</f>
        <v/>
      </c>
      <c r="DJ192" s="42" t="str">
        <f>IF(BANCO10[[#This Row],[SOLUÇÃO]]=DJ$1,BANCO10[[#This Row],[STATUS DA ETAPA]],"")</f>
        <v/>
      </c>
      <c r="DK192" s="42" t="str">
        <f>IF(BANCO10[[#This Row],[SOLUÇÃO]]=DK$1,BANCO10[[#This Row],[STATUS DA ETAPA]],"")</f>
        <v/>
      </c>
      <c r="DL192" s="42" t="str">
        <f>IF(BANCO10[[#This Row],[SOLUÇÃO]]=DL$1,BANCO10[[#This Row],[STATUS DA ETAPA]],"")</f>
        <v/>
      </c>
      <c r="DM192" s="42" t="str">
        <f>IF(BANCO10[[#This Row],[SOLUÇÃO]]=DM$1,BANCO10[[#This Row],[STATUS DA ETAPA]],"")</f>
        <v/>
      </c>
      <c r="DN192" s="63" t="e">
        <f>VLOOKUP(CL194,'[1]SAP TEC'!AC:AD,2,0)</f>
        <v>#N/A</v>
      </c>
    </row>
    <row r="193" spans="1:118" s="65" customFormat="1" ht="12" x14ac:dyDescent="0.25">
      <c r="A193" s="38" t="s">
        <v>118</v>
      </c>
      <c r="B193" s="39" t="s">
        <v>131</v>
      </c>
      <c r="C193" s="40" t="str">
        <f>IFERROR(VLOOKUP(BANCO10[[#This Row],[EMPRESA]],[1]!DADOS[#Data],2,FALSE),"")</f>
        <v>10.886.631/0001-03</v>
      </c>
      <c r="D193" s="40" t="s">
        <v>642</v>
      </c>
      <c r="E193" s="42" t="str">
        <f>IFERROR(VLOOKUP(BANCO10[[#This Row],[EMPRESA]],[1]!DADOS[#Data],5,FALSE),"")</f>
        <v>ME</v>
      </c>
      <c r="F193" s="40" t="str">
        <f>IFERROR(IF(VLOOKUP(BANCO10[[#This Row],[EMPRESA]],[1]!DADOS[#Data],6,0)="","",(VLOOKUP(BANCO10[[#This Row],[EMPRESA]],[1]!DADOS[#Data],6,0))),"")</f>
        <v>CAPITAL LESTE 1</v>
      </c>
      <c r="G193" s="40" t="str">
        <f>IFERROR(IF(VLOOKUP(BANCO10[[#This Row],[EMPRESA]],[1]!DADOS[#Data],4)="","",(VLOOKUP($D193,[1]!DADOS[#Data],4,0))),"")</f>
        <v>DAYLER INSTRU</v>
      </c>
      <c r="H193" s="43" t="s">
        <v>178</v>
      </c>
      <c r="I193" s="43" t="s">
        <v>145</v>
      </c>
      <c r="J193" s="44" t="s">
        <v>123</v>
      </c>
      <c r="K193" s="44" t="s">
        <v>649</v>
      </c>
      <c r="L193" s="44" t="s">
        <v>123</v>
      </c>
      <c r="M193" s="44" t="s">
        <v>137</v>
      </c>
      <c r="N193" s="44" t="s">
        <v>123</v>
      </c>
      <c r="O193" s="42" t="s">
        <v>180</v>
      </c>
      <c r="P193" s="42">
        <v>4</v>
      </c>
      <c r="Q193" s="39" t="s">
        <v>181</v>
      </c>
      <c r="R193" s="45" t="s">
        <v>123</v>
      </c>
      <c r="S193" s="45"/>
      <c r="T193" s="45" t="s">
        <v>123</v>
      </c>
      <c r="U193" s="45"/>
      <c r="V193" s="45" t="s">
        <v>123</v>
      </c>
      <c r="W193" s="45"/>
      <c r="X193" s="45" t="s">
        <v>123</v>
      </c>
      <c r="Y193" s="45"/>
      <c r="Z193" s="46" t="s">
        <v>123</v>
      </c>
      <c r="AA193" s="47"/>
      <c r="AB193" s="46" t="s">
        <v>123</v>
      </c>
      <c r="AC193" s="48"/>
      <c r="AD193" s="46" t="s">
        <v>123</v>
      </c>
      <c r="AE193" s="48"/>
      <c r="AF193" s="45"/>
      <c r="AG193" s="45"/>
      <c r="AH193" s="45" t="s">
        <v>123</v>
      </c>
      <c r="AI193" s="45"/>
      <c r="AJ193" s="45"/>
      <c r="AK193" s="45"/>
      <c r="AL193" s="45"/>
      <c r="AM193" s="45"/>
      <c r="AN193" s="45"/>
      <c r="AO193" s="45"/>
      <c r="AP193" s="45"/>
      <c r="AQ193" s="45"/>
      <c r="AR193" s="45"/>
      <c r="AS193" s="45"/>
      <c r="AT193" s="49">
        <v>45636</v>
      </c>
      <c r="AU193" s="50">
        <v>45636</v>
      </c>
      <c r="AV193" s="66" t="s">
        <v>123</v>
      </c>
      <c r="AW193" s="66" t="s">
        <v>123</v>
      </c>
      <c r="AX193" s="51" t="s">
        <v>182</v>
      </c>
      <c r="AY193" s="52" t="s">
        <v>126</v>
      </c>
      <c r="AZ193" s="53">
        <v>0</v>
      </c>
      <c r="BA193" s="52" t="s">
        <v>123</v>
      </c>
      <c r="BB193" s="81" t="s">
        <v>123</v>
      </c>
      <c r="BC193" s="52" t="s">
        <v>123</v>
      </c>
      <c r="BD193" s="52" t="s">
        <v>123</v>
      </c>
      <c r="BE193" s="55" t="s">
        <v>123</v>
      </c>
      <c r="BF193" s="55" t="s">
        <v>123</v>
      </c>
      <c r="BG193" s="55" t="s">
        <v>123</v>
      </c>
      <c r="BH193" s="55" t="s">
        <v>27</v>
      </c>
      <c r="BI193" s="68" t="s">
        <v>126</v>
      </c>
      <c r="BJ193" s="48"/>
      <c r="BK193" s="74" t="s">
        <v>126</v>
      </c>
      <c r="BL193" s="59"/>
      <c r="BM193" s="74" t="s">
        <v>126</v>
      </c>
      <c r="BN193" s="59"/>
      <c r="BO193" s="74" t="s">
        <v>126</v>
      </c>
      <c r="BP193" s="77"/>
      <c r="BQ193" s="78" t="s">
        <v>126</v>
      </c>
      <c r="BR193" s="79"/>
      <c r="BS193" s="69"/>
      <c r="BT193" s="38"/>
      <c r="BU193" s="61"/>
      <c r="BV193" s="61"/>
      <c r="BW193" s="61"/>
      <c r="BX193" s="61"/>
      <c r="BY193" s="61"/>
      <c r="BZ193" s="61"/>
      <c r="CA193" s="61"/>
      <c r="CB193" s="61"/>
      <c r="CC193" s="61"/>
      <c r="CD193" s="61"/>
      <c r="CE193" s="61"/>
      <c r="CF193" s="61"/>
      <c r="CG193" s="61"/>
      <c r="CH193" s="63">
        <f>YEAR(BANCO10[[#This Row],[DATA INÍCIO]])</f>
        <v>2024</v>
      </c>
      <c r="CI193" s="63">
        <f>MONTH(BANCO10[[#This Row],[DATA INÍCIO]])</f>
        <v>12</v>
      </c>
      <c r="CJ193" s="71" t="str">
        <f t="shared" si="2"/>
        <v>DAYLER INDUSTRIA, COMERCIO E SERVICO DE INSTRUMENTACAO INDUSTRIAL LTDA10.886.631/0001-03</v>
      </c>
      <c r="CK193" s="63"/>
      <c r="CL193" s="63"/>
      <c r="CM193" s="42" t="str">
        <f>IF(BANCO10[[#This Row],[SOLUÇÃO]]=CM$1,BANCO10[[#This Row],[STATUS DA ETAPA]],"")</f>
        <v/>
      </c>
      <c r="CN193" s="42" t="str">
        <f>IF(BANCO10[[#This Row],[SOLUÇÃO]]=CN$1,BANCO10[[#This Row],[STATUS DA ETAPA]],"")</f>
        <v/>
      </c>
      <c r="CO193" s="42" t="str">
        <f>IF(BANCO10[[#This Row],[SOLUÇÃO]]=CO$1,BANCO10[[#This Row],[STATUS DA ETAPA]],"")</f>
        <v/>
      </c>
      <c r="CP193" s="42" t="str">
        <f>IF(BANCO10[[#This Row],[SOLUÇÃO]]=CP$1,BANCO10[[#This Row],[STATUS DA ETAPA]],"")</f>
        <v/>
      </c>
      <c r="CQ193" s="42" t="str">
        <f>IF(BANCO10[[#This Row],[SOLUÇÃO]]=CQ$1,BANCO10[[#This Row],[STATUS DA ETAPA]],"")</f>
        <v/>
      </c>
      <c r="CR193" s="42" t="str">
        <f>IF(BANCO10[[#This Row],[SOLUÇÃO]]=CR$1,BANCO10[[#This Row],[STATUS DA ETAPA]],"")</f>
        <v/>
      </c>
      <c r="CS193" s="42" t="str">
        <f>IF(BANCO10[[#This Row],[SOLUÇÃO]]=CS$1,BANCO10[[#This Row],[STATUS DA ETAPA]],"")</f>
        <v/>
      </c>
      <c r="CT193" s="42" t="str">
        <f>IF(BANCO10[[#This Row],[SOLUÇÃO]]=CT$1,BANCO10[[#This Row],[STATUS DA ETAPA]],"")</f>
        <v/>
      </c>
      <c r="CU193" s="42" t="str">
        <f>IF(BANCO10[[#This Row],[SOLUÇÃO]]=CU$1,BANCO10[[#This Row],[STATUS DA ETAPA]],"")</f>
        <v/>
      </c>
      <c r="CV193" s="42" t="str">
        <f>IF(BANCO10[[#This Row],[SOLUÇÃO]]=CV$1,BANCO10[[#This Row],[STATUS DA ETAPA]],"")</f>
        <v/>
      </c>
      <c r="CW193" s="42" t="str">
        <f>IF(BANCO10[[#This Row],[SOLUÇÃO]]=CW$1,BANCO10[[#This Row],[STATUS DA ETAPA]],"")</f>
        <v/>
      </c>
      <c r="CX193" s="42" t="str">
        <f>IF(BANCO10[[#This Row],[SOLUÇÃO]]=CX$1,BANCO10[[#This Row],[STATUS DA ETAPA]],"")</f>
        <v/>
      </c>
      <c r="CY193" s="42" t="str">
        <f>IF(BANCO10[[#This Row],[SOLUÇÃO]]=CY$1,BANCO10[[#This Row],[STATUS DA ETAPA]],"")</f>
        <v/>
      </c>
      <c r="CZ193" s="42" t="str">
        <f>IF(BANCO10[[#This Row],[SOLUÇÃO]]=CZ$1,BANCO10[[#This Row],[STATUS DA ETAPA]],"")</f>
        <v/>
      </c>
      <c r="DA193" s="42" t="str">
        <f>IF(BANCO10[[#This Row],[SOLUÇÃO]]=DA$1,BANCO10[[#This Row],[STATUS DA ETAPA]],"")</f>
        <v/>
      </c>
      <c r="DB193" s="42" t="str">
        <f>IF(BANCO10[[#This Row],[SOLUÇÃO]]=DB$1,BANCO10[[#This Row],[STATUS DA ETAPA]],"")</f>
        <v/>
      </c>
      <c r="DC193" s="42" t="str">
        <f>IF(BANCO10[[#This Row],[SOLUÇÃO]]=DC$1,BANCO10[[#This Row],[STATUS DA ETAPA]],"")</f>
        <v/>
      </c>
      <c r="DD193" s="42" t="str">
        <f>IF(BANCO10[[#This Row],[SOLUÇÃO]]=DD$1,BANCO10[[#This Row],[STATUS DA ETAPA]],"")</f>
        <v/>
      </c>
      <c r="DE193" s="42" t="str">
        <f>IF(BANCO10[[#This Row],[SOLUÇÃO]]=DE$1,BANCO10[[#This Row],[STATUS DA ETAPA]],"")</f>
        <v/>
      </c>
      <c r="DF193" s="42" t="str">
        <f>IF(BANCO10[[#This Row],[SOLUÇÃO]]=DF$1,BANCO10[[#This Row],[STATUS DA ETAPA]],"")</f>
        <v/>
      </c>
      <c r="DG193" s="42" t="str">
        <f>IF(BANCO10[[#This Row],[SOLUÇÃO]]=DG$1,BANCO10[[#This Row],[STATUS DA ETAPA]],"")</f>
        <v/>
      </c>
      <c r="DH193" s="42" t="str">
        <f>IF(BANCO10[[#This Row],[SOLUÇÃO]]=DH$1,BANCO10[[#This Row],[STATUS DA ETAPA]],"")</f>
        <v/>
      </c>
      <c r="DI193" s="42" t="str">
        <f>IF(BANCO10[[#This Row],[SOLUÇÃO]]=DI$1,BANCO10[[#This Row],[STATUS DA ETAPA]],"")</f>
        <v/>
      </c>
      <c r="DJ193" s="42" t="str">
        <f>IF(BANCO10[[#This Row],[SOLUÇÃO]]=DJ$1,BANCO10[[#This Row],[STATUS DA ETAPA]],"")</f>
        <v/>
      </c>
      <c r="DK193" s="42" t="str">
        <f>IF(BANCO10[[#This Row],[SOLUÇÃO]]=DK$1,BANCO10[[#This Row],[STATUS DA ETAPA]],"")</f>
        <v/>
      </c>
      <c r="DL193" s="42" t="str">
        <f>IF(BANCO10[[#This Row],[SOLUÇÃO]]=DL$1,BANCO10[[#This Row],[STATUS DA ETAPA]],"")</f>
        <v/>
      </c>
      <c r="DM193" s="42" t="str">
        <f>IF(BANCO10[[#This Row],[SOLUÇÃO]]=DM$1,BANCO10[[#This Row],[STATUS DA ETAPA]],"")</f>
        <v/>
      </c>
      <c r="DN193" s="63" t="e">
        <f>VLOOKUP(CL195,'[1]SAP TEC'!AC:AD,2,0)</f>
        <v>#N/A</v>
      </c>
    </row>
    <row r="194" spans="1:118" s="65" customFormat="1" ht="12" x14ac:dyDescent="0.25">
      <c r="A194" s="38" t="s">
        <v>118</v>
      </c>
      <c r="B194" s="39" t="s">
        <v>131</v>
      </c>
      <c r="C194" s="40" t="str">
        <f>IFERROR(VLOOKUP(BANCO10[[#This Row],[EMPRESA]],[1]!DADOS[#Data],2,FALSE),"")</f>
        <v>10.886.631/0001-03</v>
      </c>
      <c r="D194" s="40" t="s">
        <v>642</v>
      </c>
      <c r="E194" s="42" t="str">
        <f>IFERROR(VLOOKUP(BANCO10[[#This Row],[EMPRESA]],[1]!DADOS[#Data],5,FALSE),"")</f>
        <v>ME</v>
      </c>
      <c r="F194" s="40" t="str">
        <f>IFERROR(IF(VLOOKUP(BANCO10[[#This Row],[EMPRESA]],[1]!DADOS[#Data],6,0)="","",(VLOOKUP(BANCO10[[#This Row],[EMPRESA]],[1]!DADOS[#Data],6,0))),"")</f>
        <v>CAPITAL LESTE 1</v>
      </c>
      <c r="G194" s="40" t="str">
        <f>IFERROR(IF(VLOOKUP(BANCO10[[#This Row],[EMPRESA]],[1]!DADOS[#Data],4)="","",(VLOOKUP($D194,[1]!DADOS[#Data],4,0))),"")</f>
        <v>DAYLER INSTRU</v>
      </c>
      <c r="H194" s="43" t="s">
        <v>178</v>
      </c>
      <c r="I194" s="43" t="s">
        <v>145</v>
      </c>
      <c r="J194" s="44" t="s">
        <v>123</v>
      </c>
      <c r="K194" s="44" t="s">
        <v>650</v>
      </c>
      <c r="L194" s="44" t="s">
        <v>123</v>
      </c>
      <c r="M194" s="44" t="s">
        <v>137</v>
      </c>
      <c r="N194" s="44" t="s">
        <v>123</v>
      </c>
      <c r="O194" s="42" t="s">
        <v>180</v>
      </c>
      <c r="P194" s="42">
        <v>4</v>
      </c>
      <c r="Q194" s="39" t="s">
        <v>181</v>
      </c>
      <c r="R194" s="45" t="s">
        <v>123</v>
      </c>
      <c r="S194" s="45"/>
      <c r="T194" s="45" t="s">
        <v>123</v>
      </c>
      <c r="U194" s="45"/>
      <c r="V194" s="45" t="s">
        <v>123</v>
      </c>
      <c r="W194" s="45"/>
      <c r="X194" s="45" t="s">
        <v>123</v>
      </c>
      <c r="Y194" s="45"/>
      <c r="Z194" s="46" t="s">
        <v>123</v>
      </c>
      <c r="AA194" s="47"/>
      <c r="AB194" s="46" t="s">
        <v>123</v>
      </c>
      <c r="AC194" s="48"/>
      <c r="AD194" s="46" t="s">
        <v>123</v>
      </c>
      <c r="AE194" s="48"/>
      <c r="AF194" s="45"/>
      <c r="AG194" s="45"/>
      <c r="AH194" s="45" t="s">
        <v>123</v>
      </c>
      <c r="AI194" s="45"/>
      <c r="AJ194" s="45"/>
      <c r="AK194" s="45"/>
      <c r="AL194" s="45"/>
      <c r="AM194" s="45"/>
      <c r="AN194" s="45"/>
      <c r="AO194" s="45"/>
      <c r="AP194" s="45"/>
      <c r="AQ194" s="45"/>
      <c r="AR194" s="45"/>
      <c r="AS194" s="45"/>
      <c r="AT194" s="133">
        <v>45636</v>
      </c>
      <c r="AU194" s="99">
        <v>45636</v>
      </c>
      <c r="AV194" s="66" t="s">
        <v>123</v>
      </c>
      <c r="AW194" s="66" t="s">
        <v>123</v>
      </c>
      <c r="AX194" s="51" t="s">
        <v>182</v>
      </c>
      <c r="AY194" s="52" t="s">
        <v>126</v>
      </c>
      <c r="AZ194" s="53">
        <v>0</v>
      </c>
      <c r="BA194" s="52" t="s">
        <v>123</v>
      </c>
      <c r="BB194" s="81" t="s">
        <v>123</v>
      </c>
      <c r="BC194" s="52" t="s">
        <v>123</v>
      </c>
      <c r="BD194" s="52" t="s">
        <v>123</v>
      </c>
      <c r="BE194" s="55" t="s">
        <v>123</v>
      </c>
      <c r="BF194" s="55" t="s">
        <v>123</v>
      </c>
      <c r="BG194" s="55" t="s">
        <v>123</v>
      </c>
      <c r="BH194" s="55" t="s">
        <v>27</v>
      </c>
      <c r="BI194" s="68" t="s">
        <v>126</v>
      </c>
      <c r="BJ194" s="48"/>
      <c r="BK194" s="74" t="s">
        <v>126</v>
      </c>
      <c r="BL194" s="59"/>
      <c r="BM194" s="74" t="s">
        <v>126</v>
      </c>
      <c r="BN194" s="59"/>
      <c r="BO194" s="74" t="s">
        <v>126</v>
      </c>
      <c r="BP194" s="77"/>
      <c r="BQ194" s="78" t="s">
        <v>126</v>
      </c>
      <c r="BR194" s="79"/>
      <c r="BS194" s="69"/>
      <c r="BT194" s="38"/>
      <c r="BU194" s="61"/>
      <c r="BV194" s="61"/>
      <c r="BW194" s="61"/>
      <c r="BX194" s="61"/>
      <c r="BY194" s="61"/>
      <c r="BZ194" s="61"/>
      <c r="CA194" s="61"/>
      <c r="CB194" s="61"/>
      <c r="CC194" s="61"/>
      <c r="CD194" s="61"/>
      <c r="CE194" s="61"/>
      <c r="CF194" s="61"/>
      <c r="CG194" s="61"/>
      <c r="CH194" s="63">
        <f>YEAR(BANCO10[[#This Row],[DATA INÍCIO]])</f>
        <v>2024</v>
      </c>
      <c r="CI194" s="63">
        <f>MONTH(BANCO10[[#This Row],[DATA INÍCIO]])</f>
        <v>12</v>
      </c>
      <c r="CJ194" s="71" t="str">
        <f t="shared" ref="CJ194:CJ207" si="3">CONCATENATE(D194,C194)</f>
        <v>DAYLER INDUSTRIA, COMERCIO E SERVICO DE INSTRUMENTACAO INDUSTRIAL LTDA10.886.631/0001-03</v>
      </c>
      <c r="CK194" s="63"/>
      <c r="CL194" s="63"/>
      <c r="CM194" s="42" t="str">
        <f>IF(BANCO10[[#This Row],[SOLUÇÃO]]=CM$1,BANCO10[[#This Row],[STATUS DA ETAPA]],"")</f>
        <v/>
      </c>
      <c r="CN194" s="42" t="str">
        <f>IF(BANCO10[[#This Row],[SOLUÇÃO]]=CN$1,BANCO10[[#This Row],[STATUS DA ETAPA]],"")</f>
        <v/>
      </c>
      <c r="CO194" s="42" t="str">
        <f>IF(BANCO10[[#This Row],[SOLUÇÃO]]=CO$1,BANCO10[[#This Row],[STATUS DA ETAPA]],"")</f>
        <v/>
      </c>
      <c r="CP194" s="42" t="str">
        <f>IF(BANCO10[[#This Row],[SOLUÇÃO]]=CP$1,BANCO10[[#This Row],[STATUS DA ETAPA]],"")</f>
        <v/>
      </c>
      <c r="CQ194" s="42" t="str">
        <f>IF(BANCO10[[#This Row],[SOLUÇÃO]]=CQ$1,BANCO10[[#This Row],[STATUS DA ETAPA]],"")</f>
        <v/>
      </c>
      <c r="CR194" s="42" t="str">
        <f>IF(BANCO10[[#This Row],[SOLUÇÃO]]=CR$1,BANCO10[[#This Row],[STATUS DA ETAPA]],"")</f>
        <v/>
      </c>
      <c r="CS194" s="42" t="str">
        <f>IF(BANCO10[[#This Row],[SOLUÇÃO]]=CS$1,BANCO10[[#This Row],[STATUS DA ETAPA]],"")</f>
        <v/>
      </c>
      <c r="CT194" s="42" t="str">
        <f>IF(BANCO10[[#This Row],[SOLUÇÃO]]=CT$1,BANCO10[[#This Row],[STATUS DA ETAPA]],"")</f>
        <v/>
      </c>
      <c r="CU194" s="42" t="str">
        <f>IF(BANCO10[[#This Row],[SOLUÇÃO]]=CU$1,BANCO10[[#This Row],[STATUS DA ETAPA]],"")</f>
        <v/>
      </c>
      <c r="CV194" s="42" t="str">
        <f>IF(BANCO10[[#This Row],[SOLUÇÃO]]=CV$1,BANCO10[[#This Row],[STATUS DA ETAPA]],"")</f>
        <v/>
      </c>
      <c r="CW194" s="42" t="str">
        <f>IF(BANCO10[[#This Row],[SOLUÇÃO]]=CW$1,BANCO10[[#This Row],[STATUS DA ETAPA]],"")</f>
        <v/>
      </c>
      <c r="CX194" s="42" t="str">
        <f>IF(BANCO10[[#This Row],[SOLUÇÃO]]=CX$1,BANCO10[[#This Row],[STATUS DA ETAPA]],"")</f>
        <v/>
      </c>
      <c r="CY194" s="42" t="str">
        <f>IF(BANCO10[[#This Row],[SOLUÇÃO]]=CY$1,BANCO10[[#This Row],[STATUS DA ETAPA]],"")</f>
        <v/>
      </c>
      <c r="CZ194" s="42" t="str">
        <f>IF(BANCO10[[#This Row],[SOLUÇÃO]]=CZ$1,BANCO10[[#This Row],[STATUS DA ETAPA]],"")</f>
        <v/>
      </c>
      <c r="DA194" s="42" t="str">
        <f>IF(BANCO10[[#This Row],[SOLUÇÃO]]=DA$1,BANCO10[[#This Row],[STATUS DA ETAPA]],"")</f>
        <v/>
      </c>
      <c r="DB194" s="42" t="str">
        <f>IF(BANCO10[[#This Row],[SOLUÇÃO]]=DB$1,BANCO10[[#This Row],[STATUS DA ETAPA]],"")</f>
        <v/>
      </c>
      <c r="DC194" s="42" t="str">
        <f>IF(BANCO10[[#This Row],[SOLUÇÃO]]=DC$1,BANCO10[[#This Row],[STATUS DA ETAPA]],"")</f>
        <v/>
      </c>
      <c r="DD194" s="42" t="str">
        <f>IF(BANCO10[[#This Row],[SOLUÇÃO]]=DD$1,BANCO10[[#This Row],[STATUS DA ETAPA]],"")</f>
        <v/>
      </c>
      <c r="DE194" s="42" t="str">
        <f>IF(BANCO10[[#This Row],[SOLUÇÃO]]=DE$1,BANCO10[[#This Row],[STATUS DA ETAPA]],"")</f>
        <v/>
      </c>
      <c r="DF194" s="42" t="str">
        <f>IF(BANCO10[[#This Row],[SOLUÇÃO]]=DF$1,BANCO10[[#This Row],[STATUS DA ETAPA]],"")</f>
        <v/>
      </c>
      <c r="DG194" s="42" t="str">
        <f>IF(BANCO10[[#This Row],[SOLUÇÃO]]=DG$1,BANCO10[[#This Row],[STATUS DA ETAPA]],"")</f>
        <v/>
      </c>
      <c r="DH194" s="42" t="str">
        <f>IF(BANCO10[[#This Row],[SOLUÇÃO]]=DH$1,BANCO10[[#This Row],[STATUS DA ETAPA]],"")</f>
        <v/>
      </c>
      <c r="DI194" s="42" t="str">
        <f>IF(BANCO10[[#This Row],[SOLUÇÃO]]=DI$1,BANCO10[[#This Row],[STATUS DA ETAPA]],"")</f>
        <v/>
      </c>
      <c r="DJ194" s="42" t="str">
        <f>IF(BANCO10[[#This Row],[SOLUÇÃO]]=DJ$1,BANCO10[[#This Row],[STATUS DA ETAPA]],"")</f>
        <v/>
      </c>
      <c r="DK194" s="42" t="str">
        <f>IF(BANCO10[[#This Row],[SOLUÇÃO]]=DK$1,BANCO10[[#This Row],[STATUS DA ETAPA]],"")</f>
        <v/>
      </c>
      <c r="DL194" s="42" t="str">
        <f>IF(BANCO10[[#This Row],[SOLUÇÃO]]=DL$1,BANCO10[[#This Row],[STATUS DA ETAPA]],"")</f>
        <v/>
      </c>
      <c r="DM194" s="42" t="str">
        <f>IF(BANCO10[[#This Row],[SOLUÇÃO]]=DM$1,BANCO10[[#This Row],[STATUS DA ETAPA]],"")</f>
        <v/>
      </c>
      <c r="DN194" s="63">
        <f>VLOOKUP(CL196,'[1]SAP TEC'!AC:AD,2,0)</f>
        <v>1444</v>
      </c>
    </row>
    <row r="195" spans="1:118" s="65" customFormat="1" ht="12" x14ac:dyDescent="0.25">
      <c r="A195" s="38" t="s">
        <v>118</v>
      </c>
      <c r="B195" s="39" t="s">
        <v>131</v>
      </c>
      <c r="C195" s="40" t="s">
        <v>651</v>
      </c>
      <c r="D195" s="42" t="s">
        <v>652</v>
      </c>
      <c r="E195" s="42" t="str">
        <f>IFERROR(VLOOKUP(BANCO10[[#This Row],[EMPRESA]],[1]!DADOS[#Data],5,0),"")</f>
        <v>ME</v>
      </c>
      <c r="F195" s="40" t="str">
        <f>IFERROR(IF(VLOOKUP(BANCO10[[#This Row],[EMPRESA]],[1]!DADOS[#Data],6,0)="","",(VLOOKUP(BANCO10[[#This Row],[EMPRESA]],[1]!DADOS[#Data],6,0))),"")</f>
        <v>CAPITAL SUL</v>
      </c>
      <c r="G195" s="40"/>
      <c r="H195" s="43" t="s">
        <v>121</v>
      </c>
      <c r="I195" s="43" t="s">
        <v>145</v>
      </c>
      <c r="J195" s="43" t="s">
        <v>146</v>
      </c>
      <c r="K195" s="44" t="s">
        <v>653</v>
      </c>
      <c r="L195" s="44" t="s">
        <v>123</v>
      </c>
      <c r="M195" s="44">
        <v>103</v>
      </c>
      <c r="N195" s="44" t="s">
        <v>123</v>
      </c>
      <c r="O195" s="42" t="s">
        <v>90</v>
      </c>
      <c r="P195" s="42">
        <v>4</v>
      </c>
      <c r="Q195" s="42" t="s">
        <v>236</v>
      </c>
      <c r="R195" s="45" t="s">
        <v>123</v>
      </c>
      <c r="S195" s="45"/>
      <c r="T195" s="45" t="s">
        <v>123</v>
      </c>
      <c r="U195" s="45"/>
      <c r="V195" s="45" t="s">
        <v>123</v>
      </c>
      <c r="W195" s="45"/>
      <c r="X195" s="45" t="s">
        <v>123</v>
      </c>
      <c r="Y195" s="45"/>
      <c r="Z195" s="46" t="s">
        <v>123</v>
      </c>
      <c r="AA195" s="47"/>
      <c r="AB195" s="46" t="s">
        <v>123</v>
      </c>
      <c r="AC195" s="48"/>
      <c r="AD195" s="46" t="s">
        <v>123</v>
      </c>
      <c r="AE195" s="48"/>
      <c r="AF195" s="45" t="s">
        <v>123</v>
      </c>
      <c r="AG195" s="45"/>
      <c r="AH195" s="45" t="s">
        <v>123</v>
      </c>
      <c r="AI195" s="45"/>
      <c r="AJ195" s="45" t="s">
        <v>123</v>
      </c>
      <c r="AK195" s="45"/>
      <c r="AL195" s="45" t="s">
        <v>123</v>
      </c>
      <c r="AM195" s="45"/>
      <c r="AN195" s="45" t="s">
        <v>123</v>
      </c>
      <c r="AO195" s="45"/>
      <c r="AP195" s="45" t="s">
        <v>123</v>
      </c>
      <c r="AQ195" s="45"/>
      <c r="AR195" s="45" t="s">
        <v>123</v>
      </c>
      <c r="AS195" s="45"/>
      <c r="AT195" s="133">
        <v>45420</v>
      </c>
      <c r="AU195" s="99">
        <v>45420</v>
      </c>
      <c r="AV195" s="66" t="s">
        <v>123</v>
      </c>
      <c r="AW195" s="66" t="s">
        <v>123</v>
      </c>
      <c r="AX195" s="51" t="s">
        <v>49</v>
      </c>
      <c r="AY195" s="52" t="s">
        <v>123</v>
      </c>
      <c r="AZ195" s="53">
        <v>0</v>
      </c>
      <c r="BA195" s="52" t="s">
        <v>123</v>
      </c>
      <c r="BB195" s="81" t="s">
        <v>123</v>
      </c>
      <c r="BC195" s="52" t="s">
        <v>123</v>
      </c>
      <c r="BD195" s="52" t="s">
        <v>123</v>
      </c>
      <c r="BE195" s="55" t="s">
        <v>123</v>
      </c>
      <c r="BF195" s="55" t="s">
        <v>123</v>
      </c>
      <c r="BG195" s="55" t="s">
        <v>123</v>
      </c>
      <c r="BH195" s="55" t="s">
        <v>123</v>
      </c>
      <c r="BI195" s="138" t="s">
        <v>123</v>
      </c>
      <c r="BJ195" s="48"/>
      <c r="BK195" s="74"/>
      <c r="BL195" s="75"/>
      <c r="BM195" s="74"/>
      <c r="BN195" s="75"/>
      <c r="BO195" s="74" t="s">
        <v>123</v>
      </c>
      <c r="BP195" s="75"/>
      <c r="BQ195" s="74" t="s">
        <v>123</v>
      </c>
      <c r="BR195" s="132"/>
      <c r="BS195" s="60"/>
      <c r="BT195" s="38" t="s">
        <v>131</v>
      </c>
      <c r="BU195" s="61"/>
      <c r="BV195" s="61"/>
      <c r="BW195" s="61"/>
      <c r="BX195" s="61"/>
      <c r="BY195" s="62"/>
      <c r="BZ195" s="61"/>
      <c r="CA195" s="61"/>
      <c r="CB195" s="61"/>
      <c r="CC195" s="61"/>
      <c r="CD195" s="61"/>
      <c r="CE195" s="61"/>
      <c r="CF195" s="61"/>
      <c r="CG195" s="61"/>
      <c r="CH195" s="63">
        <f>YEAR(BANCO10[[#This Row],[DATA INÍCIO]])</f>
        <v>2024</v>
      </c>
      <c r="CI195" s="63">
        <f>MONTH(BANCO10[[#This Row],[DATA INÍCIO]])</f>
        <v>5</v>
      </c>
      <c r="CJ195" s="71" t="str">
        <f t="shared" si="3"/>
        <v>DAYLER INSTRUMENTACAO E CONTROLE INDUSTRIAL LTDA12.419.133/0001-86</v>
      </c>
      <c r="CK195" s="63"/>
      <c r="CL195" s="44" t="s">
        <v>653</v>
      </c>
      <c r="CM195" s="42" t="str">
        <f>IF(BANCO10[[#This Row],[SOLUÇÃO]]=CM$1,BANCO10[[#This Row],[STATUS DA ETAPA]],"")</f>
        <v>CONCLUÍDO</v>
      </c>
      <c r="CN195" s="42" t="str">
        <f>IF(BANCO10[[#This Row],[SOLUÇÃO]]=CN$1,BANCO10[[#This Row],[STATUS DA ETAPA]],"")</f>
        <v/>
      </c>
      <c r="CO195" s="42" t="str">
        <f>IF(BANCO10[[#This Row],[SOLUÇÃO]]=CO$1,BANCO10[[#This Row],[STATUS DA ETAPA]],"")</f>
        <v/>
      </c>
      <c r="CP195" s="42" t="str">
        <f>IF(BANCO10[[#This Row],[SOLUÇÃO]]=CP$1,BANCO10[[#This Row],[STATUS DA ETAPA]],"")</f>
        <v/>
      </c>
      <c r="CQ195" s="42" t="str">
        <f>IF(BANCO10[[#This Row],[SOLUÇÃO]]=CQ$1,BANCO10[[#This Row],[STATUS DA ETAPA]],"")</f>
        <v/>
      </c>
      <c r="CR195" s="42" t="str">
        <f>IF(BANCO10[[#This Row],[SOLUÇÃO]]=CR$1,BANCO10[[#This Row],[STATUS DA ETAPA]],"")</f>
        <v/>
      </c>
      <c r="CS195" s="42" t="str">
        <f>IF(BANCO10[[#This Row],[SOLUÇÃO]]=CS$1,BANCO10[[#This Row],[STATUS DA ETAPA]],"")</f>
        <v/>
      </c>
      <c r="CT195" s="42" t="str">
        <f>IF(BANCO10[[#This Row],[SOLUÇÃO]]=CT$1,BANCO10[[#This Row],[STATUS DA ETAPA]],"")</f>
        <v/>
      </c>
      <c r="CU195" s="42" t="str">
        <f>IF(BANCO10[[#This Row],[SOLUÇÃO]]=CU$1,BANCO10[[#This Row],[STATUS DA ETAPA]],"")</f>
        <v/>
      </c>
      <c r="CV195" s="42" t="str">
        <f>IF(BANCO10[[#This Row],[SOLUÇÃO]]=CV$1,BANCO10[[#This Row],[STATUS DA ETAPA]],"")</f>
        <v/>
      </c>
      <c r="CW195" s="42" t="str">
        <f>IF(BANCO10[[#This Row],[SOLUÇÃO]]=CW$1,BANCO10[[#This Row],[STATUS DA ETAPA]],"")</f>
        <v/>
      </c>
      <c r="CX195" s="42" t="str">
        <f>IF(BANCO10[[#This Row],[SOLUÇÃO]]=CX$1,BANCO10[[#This Row],[STATUS DA ETAPA]],"")</f>
        <v/>
      </c>
      <c r="CY195" s="42" t="str">
        <f>IF(BANCO10[[#This Row],[SOLUÇÃO]]=CY$1,BANCO10[[#This Row],[STATUS DA ETAPA]],"")</f>
        <v/>
      </c>
      <c r="CZ195" s="42" t="str">
        <f>IF(BANCO10[[#This Row],[SOLUÇÃO]]=CZ$1,BANCO10[[#This Row],[STATUS DA ETAPA]],"")</f>
        <v/>
      </c>
      <c r="DA195" s="42" t="str">
        <f>IF(BANCO10[[#This Row],[SOLUÇÃO]]=DA$1,BANCO10[[#This Row],[STATUS DA ETAPA]],"")</f>
        <v/>
      </c>
      <c r="DB195" s="42" t="str">
        <f>IF(BANCO10[[#This Row],[SOLUÇÃO]]=DB$1,BANCO10[[#This Row],[STATUS DA ETAPA]],"")</f>
        <v/>
      </c>
      <c r="DC195" s="42" t="str">
        <f>IF(BANCO10[[#This Row],[SOLUÇÃO]]=DC$1,BANCO10[[#This Row],[STATUS DA ETAPA]],"")</f>
        <v/>
      </c>
      <c r="DD195" s="42" t="str">
        <f>IF(BANCO10[[#This Row],[SOLUÇÃO]]=DD$1,BANCO10[[#This Row],[STATUS DA ETAPA]],"")</f>
        <v/>
      </c>
      <c r="DE195" s="42" t="str">
        <f>IF(BANCO10[[#This Row],[SOLUÇÃO]]=DE$1,BANCO10[[#This Row],[STATUS DA ETAPA]],"")</f>
        <v/>
      </c>
      <c r="DF195" s="42" t="str">
        <f>IF(BANCO10[[#This Row],[SOLUÇÃO]]=DF$1,BANCO10[[#This Row],[STATUS DA ETAPA]],"")</f>
        <v/>
      </c>
      <c r="DG195" s="42" t="str">
        <f>IF(BANCO10[[#This Row],[SOLUÇÃO]]=DG$1,BANCO10[[#This Row],[STATUS DA ETAPA]],"")</f>
        <v/>
      </c>
      <c r="DH195" s="42" t="str">
        <f>IF(BANCO10[[#This Row],[SOLUÇÃO]]=DH$1,BANCO10[[#This Row],[STATUS DA ETAPA]],"")</f>
        <v/>
      </c>
      <c r="DI195" s="42" t="str">
        <f>IF(BANCO10[[#This Row],[SOLUÇÃO]]=DI$1,BANCO10[[#This Row],[STATUS DA ETAPA]],"")</f>
        <v/>
      </c>
      <c r="DJ195" s="42" t="str">
        <f>IF(BANCO10[[#This Row],[SOLUÇÃO]]=DJ$1,BANCO10[[#This Row],[STATUS DA ETAPA]],"")</f>
        <v/>
      </c>
      <c r="DK195" s="42" t="str">
        <f>IF(BANCO10[[#This Row],[SOLUÇÃO]]=DK$1,BANCO10[[#This Row],[STATUS DA ETAPA]],"")</f>
        <v/>
      </c>
      <c r="DL195" s="42" t="str">
        <f>IF(BANCO10[[#This Row],[SOLUÇÃO]]=DL$1,BANCO10[[#This Row],[STATUS DA ETAPA]],"")</f>
        <v/>
      </c>
      <c r="DM195" s="42" t="str">
        <f>IF(BANCO10[[#This Row],[SOLUÇÃO]]=DM$1,BANCO10[[#This Row],[STATUS DA ETAPA]],"")</f>
        <v/>
      </c>
      <c r="DN195" s="63" t="e">
        <f>VLOOKUP(CL197,'[1]SAP TEC'!AC:AD,2,0)</f>
        <v>#N/A</v>
      </c>
    </row>
    <row r="196" spans="1:118" s="65" customFormat="1" ht="12" x14ac:dyDescent="0.25">
      <c r="A196" s="38" t="s">
        <v>118</v>
      </c>
      <c r="B196" s="39" t="s">
        <v>131</v>
      </c>
      <c r="C196" s="38" t="s">
        <v>651</v>
      </c>
      <c r="D196" s="42" t="s">
        <v>652</v>
      </c>
      <c r="E196" s="42" t="str">
        <f>IFERROR(VLOOKUP(BANCO10[[#This Row],[EMPRESA]],[1]!DADOS[#Data],5,FALSE),"")</f>
        <v>ME</v>
      </c>
      <c r="F196" s="40" t="str">
        <f>IFERROR(IF(VLOOKUP(BANCO10[[#This Row],[EMPRESA]],[1]!DADOS[#Data],6,0)="","",(VLOOKUP(BANCO10[[#This Row],[EMPRESA]],[1]!DADOS[#Data],6,0))),"")</f>
        <v>CAPITAL SUL</v>
      </c>
      <c r="G196" s="40" t="str">
        <f>IFERROR(IF(VLOOKUP(BANCO10[[#This Row],[EMPRESA]],[1]!DADOS[#Data],4)="","",(VLOOKUP($D196,[1]!DADOS[#Data],4,0))),"")</f>
        <v>DAYLER INSTRU</v>
      </c>
      <c r="H196" s="43" t="s">
        <v>7</v>
      </c>
      <c r="I196" s="43" t="s">
        <v>145</v>
      </c>
      <c r="J196" s="43" t="s">
        <v>123</v>
      </c>
      <c r="K196" s="42" t="s">
        <v>654</v>
      </c>
      <c r="L196" s="44" t="s">
        <v>655</v>
      </c>
      <c r="M196" s="44">
        <v>103</v>
      </c>
      <c r="N196" s="44" t="s">
        <v>123</v>
      </c>
      <c r="O196" s="42" t="s">
        <v>96</v>
      </c>
      <c r="P196" s="42">
        <v>76</v>
      </c>
      <c r="Q196" s="42" t="s">
        <v>125</v>
      </c>
      <c r="R196" s="45" t="s">
        <v>27</v>
      </c>
      <c r="S196" s="45">
        <v>45383</v>
      </c>
      <c r="T196" s="45" t="s">
        <v>27</v>
      </c>
      <c r="U196" s="45">
        <v>45383</v>
      </c>
      <c r="V196" s="45" t="s">
        <v>27</v>
      </c>
      <c r="W196" s="45">
        <v>45383</v>
      </c>
      <c r="X196" s="45" t="s">
        <v>27</v>
      </c>
      <c r="Y196" s="45">
        <v>45383</v>
      </c>
      <c r="Z196" s="46" t="s">
        <v>27</v>
      </c>
      <c r="AA196" s="47">
        <v>45536</v>
      </c>
      <c r="AB196" s="46" t="s">
        <v>27</v>
      </c>
      <c r="AC196" s="48">
        <v>45536</v>
      </c>
      <c r="AD196" s="46" t="s">
        <v>27</v>
      </c>
      <c r="AE196" s="48">
        <v>45536</v>
      </c>
      <c r="AF196" s="45" t="s">
        <v>27</v>
      </c>
      <c r="AG196" s="45">
        <v>45491</v>
      </c>
      <c r="AH196" s="45" t="s">
        <v>27</v>
      </c>
      <c r="AI196" s="45">
        <v>45491</v>
      </c>
      <c r="AJ196" s="45" t="s">
        <v>27</v>
      </c>
      <c r="AK196" s="45">
        <v>45536</v>
      </c>
      <c r="AL196" s="45" t="s">
        <v>123</v>
      </c>
      <c r="AM196" s="45"/>
      <c r="AN196" s="45" t="s">
        <v>123</v>
      </c>
      <c r="AO196" s="45"/>
      <c r="AP196" s="45" t="s">
        <v>123</v>
      </c>
      <c r="AQ196" s="45"/>
      <c r="AR196" s="45" t="s">
        <v>123</v>
      </c>
      <c r="AS196" s="45"/>
      <c r="AT196" s="133">
        <v>45457</v>
      </c>
      <c r="AU196" s="99">
        <v>45565</v>
      </c>
      <c r="AV196" s="66" t="s">
        <v>27</v>
      </c>
      <c r="AW196" s="66" t="s">
        <v>27</v>
      </c>
      <c r="AX196" s="51" t="s">
        <v>49</v>
      </c>
      <c r="AY196" s="52" t="s">
        <v>126</v>
      </c>
      <c r="AZ196" s="53">
        <v>0</v>
      </c>
      <c r="BA196" s="52" t="s">
        <v>153</v>
      </c>
      <c r="BB196" s="81">
        <v>552020</v>
      </c>
      <c r="BC196" s="52" t="s">
        <v>123</v>
      </c>
      <c r="BD196" s="52" t="s">
        <v>123</v>
      </c>
      <c r="BE196" s="55" t="s">
        <v>27</v>
      </c>
      <c r="BF196" s="55" t="s">
        <v>27</v>
      </c>
      <c r="BG196" s="55" t="s">
        <v>27</v>
      </c>
      <c r="BH196" s="55" t="s">
        <v>27</v>
      </c>
      <c r="BI196" s="68" t="s">
        <v>27</v>
      </c>
      <c r="BJ196" s="48">
        <v>45649</v>
      </c>
      <c r="BK196" s="74"/>
      <c r="BL196" s="59"/>
      <c r="BM196" s="74"/>
      <c r="BN196" s="59"/>
      <c r="BO196" s="74" t="s">
        <v>27</v>
      </c>
      <c r="BP196" s="59">
        <v>45614</v>
      </c>
      <c r="BQ196" s="74" t="s">
        <v>27</v>
      </c>
      <c r="BR196" s="75">
        <v>45622</v>
      </c>
      <c r="BS196" s="69"/>
      <c r="BT196" s="38" t="s">
        <v>131</v>
      </c>
      <c r="BU196" s="61"/>
      <c r="BV196" s="61"/>
      <c r="BW196" s="61"/>
      <c r="BX196" s="61"/>
      <c r="BY196" s="62"/>
      <c r="BZ196" s="61"/>
      <c r="CA196" s="61"/>
      <c r="CB196" s="61"/>
      <c r="CC196" s="61"/>
      <c r="CD196" s="61"/>
      <c r="CE196" s="61"/>
      <c r="CF196" s="61"/>
      <c r="CG196" s="61"/>
      <c r="CH196" s="63">
        <f>YEAR(BANCO10[[#This Row],[DATA INÍCIO]])</f>
        <v>2024</v>
      </c>
      <c r="CI196" s="63">
        <f>MONTH(BANCO10[[#This Row],[DATA INÍCIO]])</f>
        <v>6</v>
      </c>
      <c r="CJ196" s="71" t="str">
        <f t="shared" si="3"/>
        <v>DAYLER INSTRUMENTACAO E CONTROLE INDUSTRIAL LTDA12.419.133/0001-86</v>
      </c>
      <c r="CK196" s="63"/>
      <c r="CL196" s="42" t="s">
        <v>654</v>
      </c>
      <c r="CM196" s="42" t="str">
        <f>IF(BANCO10[[#This Row],[SOLUÇÃO]]=CM$1,BANCO10[[#This Row],[STATUS DA ETAPA]],"")</f>
        <v/>
      </c>
      <c r="CN196" s="42" t="str">
        <f>IF(BANCO10[[#This Row],[SOLUÇÃO]]=CN$1,BANCO10[[#This Row],[STATUS DA ETAPA]],"")</f>
        <v/>
      </c>
      <c r="CO196" s="42" t="str">
        <f>IF(BANCO10[[#This Row],[SOLUÇÃO]]=CO$1,BANCO10[[#This Row],[STATUS DA ETAPA]],"")</f>
        <v/>
      </c>
      <c r="CP196" s="42" t="str">
        <f>IF(BANCO10[[#This Row],[SOLUÇÃO]]=CP$1,BANCO10[[#This Row],[STATUS DA ETAPA]],"")</f>
        <v/>
      </c>
      <c r="CQ196" s="42" t="str">
        <f>IF(BANCO10[[#This Row],[SOLUÇÃO]]=CQ$1,BANCO10[[#This Row],[STATUS DA ETAPA]],"")</f>
        <v/>
      </c>
      <c r="CR196" s="42" t="str">
        <f>IF(BANCO10[[#This Row],[SOLUÇÃO]]=CR$1,BANCO10[[#This Row],[STATUS DA ETAPA]],"")</f>
        <v/>
      </c>
      <c r="CS196" s="42" t="str">
        <f>IF(BANCO10[[#This Row],[SOLUÇÃO]]=CS$1,BANCO10[[#This Row],[STATUS DA ETAPA]],"")</f>
        <v>CONCLUÍDO</v>
      </c>
      <c r="CT196" s="42" t="str">
        <f>IF(BANCO10[[#This Row],[SOLUÇÃO]]=CT$1,BANCO10[[#This Row],[STATUS DA ETAPA]],"")</f>
        <v/>
      </c>
      <c r="CU196" s="42" t="str">
        <f>IF(BANCO10[[#This Row],[SOLUÇÃO]]=CU$1,BANCO10[[#This Row],[STATUS DA ETAPA]],"")</f>
        <v/>
      </c>
      <c r="CV196" s="42" t="str">
        <f>IF(BANCO10[[#This Row],[SOLUÇÃO]]=CV$1,BANCO10[[#This Row],[STATUS DA ETAPA]],"")</f>
        <v/>
      </c>
      <c r="CW196" s="42" t="str">
        <f>IF(BANCO10[[#This Row],[SOLUÇÃO]]=CW$1,BANCO10[[#This Row],[STATUS DA ETAPA]],"")</f>
        <v/>
      </c>
      <c r="CX196" s="42" t="str">
        <f>IF(BANCO10[[#This Row],[SOLUÇÃO]]=CX$1,BANCO10[[#This Row],[STATUS DA ETAPA]],"")</f>
        <v/>
      </c>
      <c r="CY196" s="42" t="str">
        <f>IF(BANCO10[[#This Row],[SOLUÇÃO]]=CY$1,BANCO10[[#This Row],[STATUS DA ETAPA]],"")</f>
        <v/>
      </c>
      <c r="CZ196" s="42" t="str">
        <f>IF(BANCO10[[#This Row],[SOLUÇÃO]]=CZ$1,BANCO10[[#This Row],[STATUS DA ETAPA]],"")</f>
        <v/>
      </c>
      <c r="DA196" s="42" t="str">
        <f>IF(BANCO10[[#This Row],[SOLUÇÃO]]=DA$1,BANCO10[[#This Row],[STATUS DA ETAPA]],"")</f>
        <v/>
      </c>
      <c r="DB196" s="42" t="str">
        <f>IF(BANCO10[[#This Row],[SOLUÇÃO]]=DB$1,BANCO10[[#This Row],[STATUS DA ETAPA]],"")</f>
        <v/>
      </c>
      <c r="DC196" s="42" t="str">
        <f>IF(BANCO10[[#This Row],[SOLUÇÃO]]=DC$1,BANCO10[[#This Row],[STATUS DA ETAPA]],"")</f>
        <v/>
      </c>
      <c r="DD196" s="42" t="str">
        <f>IF(BANCO10[[#This Row],[SOLUÇÃO]]=DD$1,BANCO10[[#This Row],[STATUS DA ETAPA]],"")</f>
        <v/>
      </c>
      <c r="DE196" s="42" t="str">
        <f>IF(BANCO10[[#This Row],[SOLUÇÃO]]=DE$1,BANCO10[[#This Row],[STATUS DA ETAPA]],"")</f>
        <v/>
      </c>
      <c r="DF196" s="42" t="str">
        <f>IF(BANCO10[[#This Row],[SOLUÇÃO]]=DF$1,BANCO10[[#This Row],[STATUS DA ETAPA]],"")</f>
        <v/>
      </c>
      <c r="DG196" s="42" t="str">
        <f>IF(BANCO10[[#This Row],[SOLUÇÃO]]=DG$1,BANCO10[[#This Row],[STATUS DA ETAPA]],"")</f>
        <v/>
      </c>
      <c r="DH196" s="42" t="str">
        <f>IF(BANCO10[[#This Row],[SOLUÇÃO]]=DH$1,BANCO10[[#This Row],[STATUS DA ETAPA]],"")</f>
        <v/>
      </c>
      <c r="DI196" s="42" t="str">
        <f>IF(BANCO10[[#This Row],[SOLUÇÃO]]=DI$1,BANCO10[[#This Row],[STATUS DA ETAPA]],"")</f>
        <v/>
      </c>
      <c r="DJ196" s="42" t="str">
        <f>IF(BANCO10[[#This Row],[SOLUÇÃO]]=DJ$1,BANCO10[[#This Row],[STATUS DA ETAPA]],"")</f>
        <v/>
      </c>
      <c r="DK196" s="42" t="str">
        <f>IF(BANCO10[[#This Row],[SOLUÇÃO]]=DK$1,BANCO10[[#This Row],[STATUS DA ETAPA]],"")</f>
        <v/>
      </c>
      <c r="DL196" s="42" t="str">
        <f>IF(BANCO10[[#This Row],[SOLUÇÃO]]=DL$1,BANCO10[[#This Row],[STATUS DA ETAPA]],"")</f>
        <v/>
      </c>
      <c r="DM196" s="42" t="str">
        <f>IF(BANCO10[[#This Row],[SOLUÇÃO]]=DM$1,BANCO10[[#This Row],[STATUS DA ETAPA]],"")</f>
        <v/>
      </c>
      <c r="DN196" s="63" t="e">
        <f>VLOOKUP(CL198,'[1]SAP TEC'!AC:AD,2,0)</f>
        <v>#N/A</v>
      </c>
    </row>
    <row r="197" spans="1:118" s="65" customFormat="1" ht="12" x14ac:dyDescent="0.25">
      <c r="A197" s="38" t="s">
        <v>118</v>
      </c>
      <c r="B197" s="39" t="s">
        <v>131</v>
      </c>
      <c r="C197" s="40" t="str">
        <f>IFERROR(VLOOKUP(BANCO10[[#This Row],[EMPRESA]],[1]!DADOS[#Data],2,FALSE),"")</f>
        <v>12.419.133/0001-86</v>
      </c>
      <c r="D197" s="40" t="s">
        <v>652</v>
      </c>
      <c r="E197" s="42" t="str">
        <f>IFERROR(VLOOKUP(BANCO10[[#This Row],[EMPRESA]],[1]!DADOS[#Data],5,FALSE),"")</f>
        <v>ME</v>
      </c>
      <c r="F197" s="40" t="str">
        <f>IFERROR(IF(VLOOKUP(BANCO10[[#This Row],[EMPRESA]],[1]!DADOS[#Data],6,0)="","",(VLOOKUP(BANCO10[[#This Row],[EMPRESA]],[1]!DADOS[#Data],6,0))),"")</f>
        <v>CAPITAL SUL</v>
      </c>
      <c r="G197" s="40" t="str">
        <f>IFERROR(IF(VLOOKUP(BANCO10[[#This Row],[EMPRESA]],[1]!DADOS[#Data],4)="","",(VLOOKUP($D197,[1]!DADOS[#Data],4,0))),"")</f>
        <v>DAYLER INSTRU</v>
      </c>
      <c r="H197" s="43" t="s">
        <v>178</v>
      </c>
      <c r="I197" s="43" t="s">
        <v>145</v>
      </c>
      <c r="J197" s="44" t="s">
        <v>123</v>
      </c>
      <c r="K197" s="44" t="s">
        <v>656</v>
      </c>
      <c r="L197" s="44" t="s">
        <v>123</v>
      </c>
      <c r="M197" s="44" t="s">
        <v>137</v>
      </c>
      <c r="N197" s="44" t="s">
        <v>123</v>
      </c>
      <c r="O197" s="42" t="s">
        <v>180</v>
      </c>
      <c r="P197" s="42">
        <v>4</v>
      </c>
      <c r="Q197" s="39" t="s">
        <v>181</v>
      </c>
      <c r="R197" s="45" t="s">
        <v>123</v>
      </c>
      <c r="S197" s="45"/>
      <c r="T197" s="45" t="s">
        <v>123</v>
      </c>
      <c r="U197" s="45"/>
      <c r="V197" s="45" t="s">
        <v>123</v>
      </c>
      <c r="W197" s="45"/>
      <c r="X197" s="45" t="s">
        <v>123</v>
      </c>
      <c r="Y197" s="45"/>
      <c r="Z197" s="46" t="s">
        <v>123</v>
      </c>
      <c r="AA197" s="47"/>
      <c r="AB197" s="46" t="s">
        <v>123</v>
      </c>
      <c r="AC197" s="48"/>
      <c r="AD197" s="46" t="s">
        <v>123</v>
      </c>
      <c r="AE197" s="48"/>
      <c r="AF197" s="45"/>
      <c r="AG197" s="45"/>
      <c r="AH197" s="45" t="s">
        <v>123</v>
      </c>
      <c r="AI197" s="45"/>
      <c r="AJ197" s="45"/>
      <c r="AK197" s="45"/>
      <c r="AL197" s="45"/>
      <c r="AM197" s="45"/>
      <c r="AN197" s="45"/>
      <c r="AO197" s="45"/>
      <c r="AP197" s="45"/>
      <c r="AQ197" s="45"/>
      <c r="AR197" s="45"/>
      <c r="AS197" s="45"/>
      <c r="AT197" s="49">
        <v>45636</v>
      </c>
      <c r="AU197" s="50">
        <v>45636</v>
      </c>
      <c r="AV197" s="66" t="s">
        <v>123</v>
      </c>
      <c r="AW197" s="66" t="s">
        <v>123</v>
      </c>
      <c r="AX197" s="51" t="s">
        <v>182</v>
      </c>
      <c r="AY197" s="52" t="s">
        <v>126</v>
      </c>
      <c r="AZ197" s="53">
        <v>0</v>
      </c>
      <c r="BA197" s="52" t="s">
        <v>123</v>
      </c>
      <c r="BB197" s="81" t="s">
        <v>123</v>
      </c>
      <c r="BC197" s="52" t="s">
        <v>123</v>
      </c>
      <c r="BD197" s="52" t="s">
        <v>123</v>
      </c>
      <c r="BE197" s="55" t="s">
        <v>123</v>
      </c>
      <c r="BF197" s="55" t="s">
        <v>123</v>
      </c>
      <c r="BG197" s="55" t="s">
        <v>123</v>
      </c>
      <c r="BH197" s="55" t="s">
        <v>27</v>
      </c>
      <c r="BI197" s="68" t="s">
        <v>126</v>
      </c>
      <c r="BJ197" s="48"/>
      <c r="BK197" s="74" t="s">
        <v>126</v>
      </c>
      <c r="BL197" s="59"/>
      <c r="BM197" s="74" t="s">
        <v>126</v>
      </c>
      <c r="BN197" s="59"/>
      <c r="BO197" s="74" t="s">
        <v>126</v>
      </c>
      <c r="BP197" s="77"/>
      <c r="BQ197" s="78" t="s">
        <v>126</v>
      </c>
      <c r="BR197" s="79"/>
      <c r="BS197" s="69"/>
      <c r="BT197" s="38"/>
      <c r="BU197" s="61"/>
      <c r="BV197" s="61"/>
      <c r="BW197" s="61"/>
      <c r="BX197" s="61"/>
      <c r="BY197" s="61"/>
      <c r="BZ197" s="61"/>
      <c r="CA197" s="61"/>
      <c r="CB197" s="61"/>
      <c r="CC197" s="61"/>
      <c r="CD197" s="61"/>
      <c r="CE197" s="61"/>
      <c r="CF197" s="61"/>
      <c r="CG197" s="61"/>
      <c r="CH197" s="63">
        <f>YEAR(BANCO10[[#This Row],[DATA INÍCIO]])</f>
        <v>2024</v>
      </c>
      <c r="CI197" s="63">
        <f>MONTH(BANCO10[[#This Row],[DATA INÍCIO]])</f>
        <v>12</v>
      </c>
      <c r="CJ197" s="71" t="str">
        <f t="shared" si="3"/>
        <v>DAYLER INSTRUMENTACAO E CONTROLE INDUSTRIAL LTDA12.419.133/0001-86</v>
      </c>
      <c r="CK197" s="63"/>
      <c r="CL197" s="63"/>
      <c r="CM197" s="42" t="str">
        <f>IF(BANCO10[[#This Row],[SOLUÇÃO]]=CM$1,BANCO10[[#This Row],[STATUS DA ETAPA]],"")</f>
        <v/>
      </c>
      <c r="CN197" s="42" t="str">
        <f>IF(BANCO10[[#This Row],[SOLUÇÃO]]=CN$1,BANCO10[[#This Row],[STATUS DA ETAPA]],"")</f>
        <v/>
      </c>
      <c r="CO197" s="42" t="str">
        <f>IF(BANCO10[[#This Row],[SOLUÇÃO]]=CO$1,BANCO10[[#This Row],[STATUS DA ETAPA]],"")</f>
        <v/>
      </c>
      <c r="CP197" s="42" t="str">
        <f>IF(BANCO10[[#This Row],[SOLUÇÃO]]=CP$1,BANCO10[[#This Row],[STATUS DA ETAPA]],"")</f>
        <v/>
      </c>
      <c r="CQ197" s="42" t="str">
        <f>IF(BANCO10[[#This Row],[SOLUÇÃO]]=CQ$1,BANCO10[[#This Row],[STATUS DA ETAPA]],"")</f>
        <v/>
      </c>
      <c r="CR197" s="42" t="str">
        <f>IF(BANCO10[[#This Row],[SOLUÇÃO]]=CR$1,BANCO10[[#This Row],[STATUS DA ETAPA]],"")</f>
        <v/>
      </c>
      <c r="CS197" s="42" t="str">
        <f>IF(BANCO10[[#This Row],[SOLUÇÃO]]=CS$1,BANCO10[[#This Row],[STATUS DA ETAPA]],"")</f>
        <v/>
      </c>
      <c r="CT197" s="42" t="str">
        <f>IF(BANCO10[[#This Row],[SOLUÇÃO]]=CT$1,BANCO10[[#This Row],[STATUS DA ETAPA]],"")</f>
        <v/>
      </c>
      <c r="CU197" s="42" t="str">
        <f>IF(BANCO10[[#This Row],[SOLUÇÃO]]=CU$1,BANCO10[[#This Row],[STATUS DA ETAPA]],"")</f>
        <v/>
      </c>
      <c r="CV197" s="42" t="str">
        <f>IF(BANCO10[[#This Row],[SOLUÇÃO]]=CV$1,BANCO10[[#This Row],[STATUS DA ETAPA]],"")</f>
        <v/>
      </c>
      <c r="CW197" s="42" t="str">
        <f>IF(BANCO10[[#This Row],[SOLUÇÃO]]=CW$1,BANCO10[[#This Row],[STATUS DA ETAPA]],"")</f>
        <v/>
      </c>
      <c r="CX197" s="42" t="str">
        <f>IF(BANCO10[[#This Row],[SOLUÇÃO]]=CX$1,BANCO10[[#This Row],[STATUS DA ETAPA]],"")</f>
        <v/>
      </c>
      <c r="CY197" s="42" t="str">
        <f>IF(BANCO10[[#This Row],[SOLUÇÃO]]=CY$1,BANCO10[[#This Row],[STATUS DA ETAPA]],"")</f>
        <v/>
      </c>
      <c r="CZ197" s="42" t="str">
        <f>IF(BANCO10[[#This Row],[SOLUÇÃO]]=CZ$1,BANCO10[[#This Row],[STATUS DA ETAPA]],"")</f>
        <v/>
      </c>
      <c r="DA197" s="42" t="str">
        <f>IF(BANCO10[[#This Row],[SOLUÇÃO]]=DA$1,BANCO10[[#This Row],[STATUS DA ETAPA]],"")</f>
        <v/>
      </c>
      <c r="DB197" s="42" t="str">
        <f>IF(BANCO10[[#This Row],[SOLUÇÃO]]=DB$1,BANCO10[[#This Row],[STATUS DA ETAPA]],"")</f>
        <v/>
      </c>
      <c r="DC197" s="42" t="str">
        <f>IF(BANCO10[[#This Row],[SOLUÇÃO]]=DC$1,BANCO10[[#This Row],[STATUS DA ETAPA]],"")</f>
        <v/>
      </c>
      <c r="DD197" s="42" t="str">
        <f>IF(BANCO10[[#This Row],[SOLUÇÃO]]=DD$1,BANCO10[[#This Row],[STATUS DA ETAPA]],"")</f>
        <v/>
      </c>
      <c r="DE197" s="42" t="str">
        <f>IF(BANCO10[[#This Row],[SOLUÇÃO]]=DE$1,BANCO10[[#This Row],[STATUS DA ETAPA]],"")</f>
        <v/>
      </c>
      <c r="DF197" s="42" t="str">
        <f>IF(BANCO10[[#This Row],[SOLUÇÃO]]=DF$1,BANCO10[[#This Row],[STATUS DA ETAPA]],"")</f>
        <v/>
      </c>
      <c r="DG197" s="42" t="str">
        <f>IF(BANCO10[[#This Row],[SOLUÇÃO]]=DG$1,BANCO10[[#This Row],[STATUS DA ETAPA]],"")</f>
        <v/>
      </c>
      <c r="DH197" s="42" t="str">
        <f>IF(BANCO10[[#This Row],[SOLUÇÃO]]=DH$1,BANCO10[[#This Row],[STATUS DA ETAPA]],"")</f>
        <v/>
      </c>
      <c r="DI197" s="42" t="str">
        <f>IF(BANCO10[[#This Row],[SOLUÇÃO]]=DI$1,BANCO10[[#This Row],[STATUS DA ETAPA]],"")</f>
        <v/>
      </c>
      <c r="DJ197" s="42" t="str">
        <f>IF(BANCO10[[#This Row],[SOLUÇÃO]]=DJ$1,BANCO10[[#This Row],[STATUS DA ETAPA]],"")</f>
        <v/>
      </c>
      <c r="DK197" s="42" t="str">
        <f>IF(BANCO10[[#This Row],[SOLUÇÃO]]=DK$1,BANCO10[[#This Row],[STATUS DA ETAPA]],"")</f>
        <v/>
      </c>
      <c r="DL197" s="42" t="str">
        <f>IF(BANCO10[[#This Row],[SOLUÇÃO]]=DL$1,BANCO10[[#This Row],[STATUS DA ETAPA]],"")</f>
        <v/>
      </c>
      <c r="DM197" s="42" t="str">
        <f>IF(BANCO10[[#This Row],[SOLUÇÃO]]=DM$1,BANCO10[[#This Row],[STATUS DA ETAPA]],"")</f>
        <v/>
      </c>
      <c r="DN197" s="63" t="e">
        <f>VLOOKUP(CL199,'[1]SAP TEC'!AC:AD,2,0)</f>
        <v>#N/A</v>
      </c>
    </row>
    <row r="198" spans="1:118" s="65" customFormat="1" ht="10.5" x14ac:dyDescent="0.25">
      <c r="A198" s="38" t="s">
        <v>118</v>
      </c>
      <c r="B198" s="39" t="s">
        <v>131</v>
      </c>
      <c r="C198" s="40" t="str">
        <f>IFERROR(VLOOKUP(BANCO10[[#This Row],[EMPRESA]],[1]!DADOS[#Data],2,FALSE),"")</f>
        <v>05.377.768/0001-00</v>
      </c>
      <c r="D198" s="40" t="s">
        <v>657</v>
      </c>
      <c r="E198" s="42" t="str">
        <f>IFERROR(VLOOKUP(BANCO10[[#This Row],[EMPRESA]],[1]!DADOS[#Data],5,FALSE),"")</f>
        <v>EPP</v>
      </c>
      <c r="F198" s="40" t="str">
        <f>IFERROR(IF(VLOOKUP(BANCO10[[#This Row],[EMPRESA]],[1]!DADOS[#Data],6,0)="","",(VLOOKUP(BANCO10[[#This Row],[EMPRESA]],[1]!DADOS[#Data],6,0))),"")</f>
        <v>CAPITAL LESTE 1</v>
      </c>
      <c r="G198" s="40" t="str">
        <f>IFERROR(IF(VLOOKUP(BANCO10[[#This Row],[EMPRESA]],[1]!DADOS[#Data],4)="","",(VLOOKUP($D198,[1]!DADOS[#Data],4,0))),"")</f>
        <v>DECORALLE</v>
      </c>
      <c r="H198" s="43" t="s">
        <v>7</v>
      </c>
      <c r="I198" s="43" t="s">
        <v>134</v>
      </c>
      <c r="J198" s="43" t="s">
        <v>123</v>
      </c>
      <c r="K198" s="44" t="s">
        <v>658</v>
      </c>
      <c r="L198" s="44" t="s">
        <v>136</v>
      </c>
      <c r="M198" s="44" t="s">
        <v>137</v>
      </c>
      <c r="N198" s="44" t="s">
        <v>123</v>
      </c>
      <c r="O198" s="42" t="s">
        <v>96</v>
      </c>
      <c r="P198" s="42">
        <v>106</v>
      </c>
      <c r="Q198" s="39"/>
      <c r="R198" s="45" t="s">
        <v>27</v>
      </c>
      <c r="S198" s="45">
        <v>45713</v>
      </c>
      <c r="T198" s="45" t="s">
        <v>27</v>
      </c>
      <c r="U198" s="45">
        <v>45713</v>
      </c>
      <c r="V198" s="45" t="s">
        <v>27</v>
      </c>
      <c r="W198" s="45">
        <v>45713</v>
      </c>
      <c r="X198" s="45" t="s">
        <v>27</v>
      </c>
      <c r="Y198" s="45">
        <v>45713</v>
      </c>
      <c r="Z198" s="46" t="s">
        <v>27</v>
      </c>
      <c r="AA198" s="47">
        <v>45712</v>
      </c>
      <c r="AB198" s="46" t="s">
        <v>126</v>
      </c>
      <c r="AC198" s="48"/>
      <c r="AD198" s="46" t="s">
        <v>126</v>
      </c>
      <c r="AE198" s="48"/>
      <c r="AF198" s="45" t="s">
        <v>123</v>
      </c>
      <c r="AG198" s="45"/>
      <c r="AH198" s="45" t="s">
        <v>123</v>
      </c>
      <c r="AI198" s="45"/>
      <c r="AJ198" s="45" t="s">
        <v>27</v>
      </c>
      <c r="AK198" s="45">
        <v>45708</v>
      </c>
      <c r="AL198" s="45" t="s">
        <v>123</v>
      </c>
      <c r="AM198" s="45"/>
      <c r="AN198" s="45" t="s">
        <v>123</v>
      </c>
      <c r="AO198" s="45"/>
      <c r="AP198" s="45" t="s">
        <v>123</v>
      </c>
      <c r="AQ198" s="45"/>
      <c r="AR198" s="45" t="s">
        <v>123</v>
      </c>
      <c r="AS198" s="45"/>
      <c r="AT198" s="49">
        <v>46022</v>
      </c>
      <c r="AU198" s="50">
        <v>46022</v>
      </c>
      <c r="AV198" s="66" t="s">
        <v>126</v>
      </c>
      <c r="AW198" s="66" t="s">
        <v>126</v>
      </c>
      <c r="AX198" s="51" t="s">
        <v>49</v>
      </c>
      <c r="AY198" s="52" t="s">
        <v>126</v>
      </c>
      <c r="AZ198" s="53">
        <v>20140</v>
      </c>
      <c r="BA198" s="52" t="s">
        <v>138</v>
      </c>
      <c r="BB198" s="42">
        <v>678872</v>
      </c>
      <c r="BC198" s="52" t="s">
        <v>123</v>
      </c>
      <c r="BD198" s="52" t="s">
        <v>123</v>
      </c>
      <c r="BE198" s="55" t="s">
        <v>126</v>
      </c>
      <c r="BF198" s="55" t="s">
        <v>126</v>
      </c>
      <c r="BG198" s="55" t="s">
        <v>126</v>
      </c>
      <c r="BH198" s="55" t="s">
        <v>126</v>
      </c>
      <c r="BI198" s="68" t="s">
        <v>126</v>
      </c>
      <c r="BJ198" s="48"/>
      <c r="BK198" s="58" t="s">
        <v>126</v>
      </c>
      <c r="BL198" s="59"/>
      <c r="BM198" s="58" t="s">
        <v>126</v>
      </c>
      <c r="BN198" s="59"/>
      <c r="BO198" s="58" t="s">
        <v>126</v>
      </c>
      <c r="BP198" s="59"/>
      <c r="BQ198" s="58" t="s">
        <v>126</v>
      </c>
      <c r="BR198" s="59"/>
      <c r="BS198" s="69" t="s">
        <v>185</v>
      </c>
      <c r="BT198" s="63" t="s">
        <v>595</v>
      </c>
      <c r="BU198" s="61"/>
      <c r="BV198" s="61"/>
      <c r="BW198" s="61"/>
      <c r="BX198" s="61"/>
      <c r="BY198" s="61"/>
      <c r="BZ198" s="61"/>
      <c r="CA198" s="61"/>
      <c r="CB198" s="61"/>
      <c r="CC198" s="61"/>
      <c r="CD198" s="61"/>
      <c r="CE198" s="61"/>
      <c r="CF198" s="61"/>
      <c r="CG198" s="61"/>
      <c r="CH198" s="63">
        <f>YEAR(BANCO10[[#This Row],[DATA INÍCIO]])</f>
        <v>2025</v>
      </c>
      <c r="CI198" s="63">
        <f>MONTH(BANCO10[[#This Row],[DATA INÍCIO]])</f>
        <v>12</v>
      </c>
      <c r="CJ198" s="71" t="str">
        <f t="shared" si="3"/>
        <v>DECORALLE TAPETES E CARPETES LTDA05.377.768/0001-00</v>
      </c>
      <c r="CK198" s="63"/>
      <c r="CL198" s="63"/>
      <c r="CM198" s="42" t="str">
        <f>IF(BANCO10[[#This Row],[SOLUÇÃO]]=CM$1,BANCO10[[#This Row],[STATUS DA ETAPA]],"")</f>
        <v/>
      </c>
      <c r="CN198" s="42" t="str">
        <f>IF(BANCO10[[#This Row],[SOLUÇÃO]]=CN$1,BANCO10[[#This Row],[STATUS DA ETAPA]],"")</f>
        <v/>
      </c>
      <c r="CO198" s="42" t="str">
        <f>IF(BANCO10[[#This Row],[SOLUÇÃO]]=CO$1,BANCO10[[#This Row],[STATUS DA ETAPA]],"")</f>
        <v/>
      </c>
      <c r="CP198" s="42" t="str">
        <f>IF(BANCO10[[#This Row],[SOLUÇÃO]]=CP$1,BANCO10[[#This Row],[STATUS DA ETAPA]],"")</f>
        <v/>
      </c>
      <c r="CQ198" s="42" t="str">
        <f>IF(BANCO10[[#This Row],[SOLUÇÃO]]=CQ$1,BANCO10[[#This Row],[STATUS DA ETAPA]],"")</f>
        <v/>
      </c>
      <c r="CR198" s="42" t="str">
        <f>IF(BANCO10[[#This Row],[SOLUÇÃO]]=CR$1,BANCO10[[#This Row],[STATUS DA ETAPA]],"")</f>
        <v/>
      </c>
      <c r="CS198" s="42" t="str">
        <f>IF(BANCO10[[#This Row],[SOLUÇÃO]]=CS$1,BANCO10[[#This Row],[STATUS DA ETAPA]],"")</f>
        <v>AGUARDANDO SALDO</v>
      </c>
      <c r="CT198" s="42" t="str">
        <f>IF(BANCO10[[#This Row],[SOLUÇÃO]]=CT$1,BANCO10[[#This Row],[STATUS DA ETAPA]],"")</f>
        <v/>
      </c>
      <c r="CU198" s="42" t="str">
        <f>IF(BANCO10[[#This Row],[SOLUÇÃO]]=CU$1,BANCO10[[#This Row],[STATUS DA ETAPA]],"")</f>
        <v/>
      </c>
      <c r="CV198" s="42" t="str">
        <f>IF(BANCO10[[#This Row],[SOLUÇÃO]]=CV$1,BANCO10[[#This Row],[STATUS DA ETAPA]],"")</f>
        <v/>
      </c>
      <c r="CW198" s="42" t="str">
        <f>IF(BANCO10[[#This Row],[SOLUÇÃO]]=CW$1,BANCO10[[#This Row],[STATUS DA ETAPA]],"")</f>
        <v/>
      </c>
      <c r="CX198" s="42" t="str">
        <f>IF(BANCO10[[#This Row],[SOLUÇÃO]]=CX$1,BANCO10[[#This Row],[STATUS DA ETAPA]],"")</f>
        <v/>
      </c>
      <c r="CY198" s="42" t="str">
        <f>IF(BANCO10[[#This Row],[SOLUÇÃO]]=CY$1,BANCO10[[#This Row],[STATUS DA ETAPA]],"")</f>
        <v/>
      </c>
      <c r="CZ198" s="42" t="str">
        <f>IF(BANCO10[[#This Row],[SOLUÇÃO]]=CZ$1,BANCO10[[#This Row],[STATUS DA ETAPA]],"")</f>
        <v/>
      </c>
      <c r="DA198" s="42" t="str">
        <f>IF(BANCO10[[#This Row],[SOLUÇÃO]]=DA$1,BANCO10[[#This Row],[STATUS DA ETAPA]],"")</f>
        <v/>
      </c>
      <c r="DB198" s="42" t="str">
        <f>IF(BANCO10[[#This Row],[SOLUÇÃO]]=DB$1,BANCO10[[#This Row],[STATUS DA ETAPA]],"")</f>
        <v/>
      </c>
      <c r="DC198" s="42" t="str">
        <f>IF(BANCO10[[#This Row],[SOLUÇÃO]]=DC$1,BANCO10[[#This Row],[STATUS DA ETAPA]],"")</f>
        <v/>
      </c>
      <c r="DD198" s="42" t="str">
        <f>IF(BANCO10[[#This Row],[SOLUÇÃO]]=DD$1,BANCO10[[#This Row],[STATUS DA ETAPA]],"")</f>
        <v/>
      </c>
      <c r="DE198" s="42" t="str">
        <f>IF(BANCO10[[#This Row],[SOLUÇÃO]]=DE$1,BANCO10[[#This Row],[STATUS DA ETAPA]],"")</f>
        <v/>
      </c>
      <c r="DF198" s="42" t="str">
        <f>IF(BANCO10[[#This Row],[SOLUÇÃO]]=DF$1,BANCO10[[#This Row],[STATUS DA ETAPA]],"")</f>
        <v/>
      </c>
      <c r="DG198" s="42" t="str">
        <f>IF(BANCO10[[#This Row],[SOLUÇÃO]]=DG$1,BANCO10[[#This Row],[STATUS DA ETAPA]],"")</f>
        <v/>
      </c>
      <c r="DH198" s="42" t="str">
        <f>IF(BANCO10[[#This Row],[SOLUÇÃO]]=DH$1,BANCO10[[#This Row],[STATUS DA ETAPA]],"")</f>
        <v/>
      </c>
      <c r="DI198" s="42" t="str">
        <f>IF(BANCO10[[#This Row],[SOLUÇÃO]]=DI$1,BANCO10[[#This Row],[STATUS DA ETAPA]],"")</f>
        <v/>
      </c>
      <c r="DJ198" s="42" t="str">
        <f>IF(BANCO10[[#This Row],[SOLUÇÃO]]=DJ$1,BANCO10[[#This Row],[STATUS DA ETAPA]],"")</f>
        <v/>
      </c>
      <c r="DK198" s="42" t="str">
        <f>IF(BANCO10[[#This Row],[SOLUÇÃO]]=DK$1,BANCO10[[#This Row],[STATUS DA ETAPA]],"")</f>
        <v/>
      </c>
      <c r="DL198" s="42" t="str">
        <f>IF(BANCO10[[#This Row],[SOLUÇÃO]]=DL$1,BANCO10[[#This Row],[STATUS DA ETAPA]],"")</f>
        <v/>
      </c>
      <c r="DM198" s="42" t="str">
        <f>IF(BANCO10[[#This Row],[SOLUÇÃO]]=DM$1,BANCO10[[#This Row],[STATUS DA ETAPA]],"")</f>
        <v/>
      </c>
      <c r="DN198" s="63" t="e">
        <f>VLOOKUP(CL200,'[1]SAP TEC'!AC:AD,2,0)</f>
        <v>#N/A</v>
      </c>
    </row>
    <row r="199" spans="1:118" s="65" customFormat="1" ht="12" x14ac:dyDescent="0.25">
      <c r="A199" s="38" t="s">
        <v>118</v>
      </c>
      <c r="B199" s="39" t="s">
        <v>383</v>
      </c>
      <c r="C199" s="40" t="str">
        <f>IFERROR(VLOOKUP(BANCO10[[#This Row],[EMPRESA]],[1]!DADOS[#Data],2,FALSE),"")</f>
        <v>02.823.203/0001-03</v>
      </c>
      <c r="D199" s="42" t="s">
        <v>659</v>
      </c>
      <c r="E199" s="42" t="str">
        <f>IFERROR(VLOOKUP(BANCO10[[#This Row],[EMPRESA]],[1]!DADOS[#Data],5,FALSE),"")</f>
        <v>DEMAIS</v>
      </c>
      <c r="F199" s="40" t="str">
        <f>IFERROR(IF(VLOOKUP(BANCO10[[#This Row],[EMPRESA]],[1]!DADOS[#Data],6,0)="","",(VLOOKUP(BANCO10[[#This Row],[EMPRESA]],[1]!DADOS[#Data],6,0))),"")</f>
        <v>N/A</v>
      </c>
      <c r="G199" s="40"/>
      <c r="H199" s="43" t="s">
        <v>121</v>
      </c>
      <c r="I199" s="43" t="s">
        <v>145</v>
      </c>
      <c r="J199" s="43" t="s">
        <v>146</v>
      </c>
      <c r="K199" s="42" t="s">
        <v>123</v>
      </c>
      <c r="L199" s="44" t="s">
        <v>123</v>
      </c>
      <c r="M199" s="44">
        <v>103</v>
      </c>
      <c r="N199" s="44" t="s">
        <v>123</v>
      </c>
      <c r="O199" s="42" t="s">
        <v>90</v>
      </c>
      <c r="P199" s="42">
        <v>4</v>
      </c>
      <c r="Q199" s="42" t="s">
        <v>282</v>
      </c>
      <c r="R199" s="45" t="s">
        <v>123</v>
      </c>
      <c r="S199" s="45"/>
      <c r="T199" s="45" t="s">
        <v>123</v>
      </c>
      <c r="U199" s="45"/>
      <c r="V199" s="45" t="s">
        <v>123</v>
      </c>
      <c r="W199" s="45"/>
      <c r="X199" s="45" t="s">
        <v>123</v>
      </c>
      <c r="Y199" s="45"/>
      <c r="Z199" s="46" t="s">
        <v>123</v>
      </c>
      <c r="AA199" s="47"/>
      <c r="AB199" s="46" t="s">
        <v>123</v>
      </c>
      <c r="AC199" s="48"/>
      <c r="AD199" s="46" t="s">
        <v>123</v>
      </c>
      <c r="AE199" s="48"/>
      <c r="AF199" s="45" t="s">
        <v>27</v>
      </c>
      <c r="AG199" s="45">
        <v>44985</v>
      </c>
      <c r="AH199" s="45" t="s">
        <v>126</v>
      </c>
      <c r="AI199" s="45"/>
      <c r="AJ199" s="45" t="s">
        <v>123</v>
      </c>
      <c r="AK199" s="45"/>
      <c r="AL199" s="45" t="s">
        <v>123</v>
      </c>
      <c r="AM199" s="45"/>
      <c r="AN199" s="45" t="s">
        <v>123</v>
      </c>
      <c r="AO199" s="45"/>
      <c r="AP199" s="45" t="s">
        <v>123</v>
      </c>
      <c r="AQ199" s="45"/>
      <c r="AR199" s="45" t="s">
        <v>123</v>
      </c>
      <c r="AS199" s="45"/>
      <c r="AT199" s="49">
        <v>44985</v>
      </c>
      <c r="AU199" s="50">
        <v>44985</v>
      </c>
      <c r="AV199" s="51" t="s">
        <v>123</v>
      </c>
      <c r="AW199" s="51" t="s">
        <v>123</v>
      </c>
      <c r="AX199" s="73" t="s">
        <v>49</v>
      </c>
      <c r="AY199" s="52" t="s">
        <v>123</v>
      </c>
      <c r="AZ199" s="53">
        <v>0</v>
      </c>
      <c r="BA199" s="52" t="s">
        <v>123</v>
      </c>
      <c r="BB199" s="81" t="s">
        <v>123</v>
      </c>
      <c r="BC199" s="52" t="s">
        <v>123</v>
      </c>
      <c r="BD199" s="52" t="s">
        <v>123</v>
      </c>
      <c r="BE199" s="55" t="s">
        <v>123</v>
      </c>
      <c r="BF199" s="55" t="s">
        <v>123</v>
      </c>
      <c r="BG199" s="55" t="s">
        <v>123</v>
      </c>
      <c r="BH199" s="55" t="s">
        <v>123</v>
      </c>
      <c r="BI199" s="56" t="s">
        <v>123</v>
      </c>
      <c r="BJ199" s="48"/>
      <c r="BK199" s="74"/>
      <c r="BL199" s="75"/>
      <c r="BM199" s="74"/>
      <c r="BN199" s="75"/>
      <c r="BO199" s="74" t="s">
        <v>123</v>
      </c>
      <c r="BP199" s="75"/>
      <c r="BQ199" s="74" t="s">
        <v>123</v>
      </c>
      <c r="BR199" s="75"/>
      <c r="BS199" s="60"/>
      <c r="BT199" s="38"/>
      <c r="BU199" s="61" t="s">
        <v>129</v>
      </c>
      <c r="BV199" s="61" t="s">
        <v>129</v>
      </c>
      <c r="BW199" s="61" t="s">
        <v>129</v>
      </c>
      <c r="BX199" s="61" t="s">
        <v>129</v>
      </c>
      <c r="BY199" s="62" t="s">
        <v>170</v>
      </c>
      <c r="BZ199" s="61"/>
      <c r="CA199" s="61" t="s">
        <v>129</v>
      </c>
      <c r="CB199" s="61" t="s">
        <v>129</v>
      </c>
      <c r="CC199" s="61" t="s">
        <v>129</v>
      </c>
      <c r="CD199" s="61" t="s">
        <v>129</v>
      </c>
      <c r="CE199" s="61" t="s">
        <v>129</v>
      </c>
      <c r="CF199" s="61" t="s">
        <v>129</v>
      </c>
      <c r="CG199" s="61" t="s">
        <v>129</v>
      </c>
      <c r="CH199" s="63">
        <f>YEAR(BANCO10[[#This Row],[DATA INÍCIO]])</f>
        <v>2023</v>
      </c>
      <c r="CI199" s="63">
        <f>MONTH(BANCO10[[#This Row],[DATA INÍCIO]])</f>
        <v>2</v>
      </c>
      <c r="CJ199" s="64" t="str">
        <f t="shared" si="3"/>
        <v>DELTA DUCON ENGENHARIA E EQUIPAMENTOS INDUSTRIAIS LTDA02.823.203/0001-03</v>
      </c>
      <c r="CK199" s="63"/>
      <c r="CL199" s="42" t="s">
        <v>123</v>
      </c>
      <c r="CM199" s="42" t="str">
        <f>IF(BANCO10[[#This Row],[SOLUÇÃO]]=CM$1,BANCO10[[#This Row],[STATUS DA ETAPA]],"")</f>
        <v>CONCLUÍDO</v>
      </c>
      <c r="CN199" s="42" t="str">
        <f>IF(BANCO10[[#This Row],[SOLUÇÃO]]=CN$1,BANCO10[[#This Row],[STATUS DA ETAPA]],"")</f>
        <v/>
      </c>
      <c r="CO199" s="42" t="str">
        <f>IF(BANCO10[[#This Row],[SOLUÇÃO]]=CO$1,BANCO10[[#This Row],[STATUS DA ETAPA]],"")</f>
        <v/>
      </c>
      <c r="CP199" s="42" t="str">
        <f>IF(BANCO10[[#This Row],[SOLUÇÃO]]=CP$1,BANCO10[[#This Row],[STATUS DA ETAPA]],"")</f>
        <v/>
      </c>
      <c r="CQ199" s="42" t="str">
        <f>IF(BANCO10[[#This Row],[SOLUÇÃO]]=CQ$1,BANCO10[[#This Row],[STATUS DA ETAPA]],"")</f>
        <v/>
      </c>
      <c r="CR199" s="42" t="str">
        <f>IF(BANCO10[[#This Row],[SOLUÇÃO]]=CR$1,BANCO10[[#This Row],[STATUS DA ETAPA]],"")</f>
        <v/>
      </c>
      <c r="CS199" s="42" t="str">
        <f>IF(BANCO10[[#This Row],[SOLUÇÃO]]=CS$1,BANCO10[[#This Row],[STATUS DA ETAPA]],"")</f>
        <v/>
      </c>
      <c r="CT199" s="42" t="str">
        <f>IF(BANCO10[[#This Row],[SOLUÇÃO]]=CT$1,BANCO10[[#This Row],[STATUS DA ETAPA]],"")</f>
        <v/>
      </c>
      <c r="CU199" s="42" t="str">
        <f>IF(BANCO10[[#This Row],[SOLUÇÃO]]=CU$1,BANCO10[[#This Row],[STATUS DA ETAPA]],"")</f>
        <v/>
      </c>
      <c r="CV199" s="42" t="str">
        <f>IF(BANCO10[[#This Row],[SOLUÇÃO]]=CV$1,BANCO10[[#This Row],[STATUS DA ETAPA]],"")</f>
        <v/>
      </c>
      <c r="CW199" s="42" t="str">
        <f>IF(BANCO10[[#This Row],[SOLUÇÃO]]=CW$1,BANCO10[[#This Row],[STATUS DA ETAPA]],"")</f>
        <v/>
      </c>
      <c r="CX199" s="42" t="str">
        <f>IF(BANCO10[[#This Row],[SOLUÇÃO]]=CX$1,BANCO10[[#This Row],[STATUS DA ETAPA]],"")</f>
        <v/>
      </c>
      <c r="CY199" s="42" t="str">
        <f>IF(BANCO10[[#This Row],[SOLUÇÃO]]=CY$1,BANCO10[[#This Row],[STATUS DA ETAPA]],"")</f>
        <v/>
      </c>
      <c r="CZ199" s="42" t="str">
        <f>IF(BANCO10[[#This Row],[SOLUÇÃO]]=CZ$1,BANCO10[[#This Row],[STATUS DA ETAPA]],"")</f>
        <v/>
      </c>
      <c r="DA199" s="42" t="str">
        <f>IF(BANCO10[[#This Row],[SOLUÇÃO]]=DA$1,BANCO10[[#This Row],[STATUS DA ETAPA]],"")</f>
        <v/>
      </c>
      <c r="DB199" s="42" t="str">
        <f>IF(BANCO10[[#This Row],[SOLUÇÃO]]=DB$1,BANCO10[[#This Row],[STATUS DA ETAPA]],"")</f>
        <v/>
      </c>
      <c r="DC199" s="42" t="str">
        <f>IF(BANCO10[[#This Row],[SOLUÇÃO]]=DC$1,BANCO10[[#This Row],[STATUS DA ETAPA]],"")</f>
        <v/>
      </c>
      <c r="DD199" s="42" t="str">
        <f>IF(BANCO10[[#This Row],[SOLUÇÃO]]=DD$1,BANCO10[[#This Row],[STATUS DA ETAPA]],"")</f>
        <v/>
      </c>
      <c r="DE199" s="42" t="str">
        <f>IF(BANCO10[[#This Row],[SOLUÇÃO]]=DE$1,BANCO10[[#This Row],[STATUS DA ETAPA]],"")</f>
        <v/>
      </c>
      <c r="DF199" s="42" t="str">
        <f>IF(BANCO10[[#This Row],[SOLUÇÃO]]=DF$1,BANCO10[[#This Row],[STATUS DA ETAPA]],"")</f>
        <v/>
      </c>
      <c r="DG199" s="42" t="str">
        <f>IF(BANCO10[[#This Row],[SOLUÇÃO]]=DG$1,BANCO10[[#This Row],[STATUS DA ETAPA]],"")</f>
        <v/>
      </c>
      <c r="DH199" s="42" t="str">
        <f>IF(BANCO10[[#This Row],[SOLUÇÃO]]=DH$1,BANCO10[[#This Row],[STATUS DA ETAPA]],"")</f>
        <v/>
      </c>
      <c r="DI199" s="42" t="str">
        <f>IF(BANCO10[[#This Row],[SOLUÇÃO]]=DI$1,BANCO10[[#This Row],[STATUS DA ETAPA]],"")</f>
        <v/>
      </c>
      <c r="DJ199" s="42" t="str">
        <f>IF(BANCO10[[#This Row],[SOLUÇÃO]]=DJ$1,BANCO10[[#This Row],[STATUS DA ETAPA]],"")</f>
        <v/>
      </c>
      <c r="DK199" s="42" t="str">
        <f>IF(BANCO10[[#This Row],[SOLUÇÃO]]=DK$1,BANCO10[[#This Row],[STATUS DA ETAPA]],"")</f>
        <v/>
      </c>
      <c r="DL199" s="42" t="str">
        <f>IF(BANCO10[[#This Row],[SOLUÇÃO]]=DL$1,BANCO10[[#This Row],[STATUS DA ETAPA]],"")</f>
        <v/>
      </c>
      <c r="DM199" s="42" t="str">
        <f>IF(BANCO10[[#This Row],[SOLUÇÃO]]=DM$1,BANCO10[[#This Row],[STATUS DA ETAPA]],"")</f>
        <v/>
      </c>
      <c r="DN199" s="63" t="e">
        <f>VLOOKUP(CL201,'[1]SAP TEC'!AC:AD,2,0)</f>
        <v>#N/A</v>
      </c>
    </row>
    <row r="200" spans="1:118" s="65" customFormat="1" ht="12" x14ac:dyDescent="0.25">
      <c r="A200" s="38" t="s">
        <v>118</v>
      </c>
      <c r="B200" s="39" t="s">
        <v>383</v>
      </c>
      <c r="C200" s="40" t="str">
        <f>IFERROR(VLOOKUP(BANCO10[[#This Row],[EMPRESA]],[1]!DADOS[#Data],2,FALSE),"")</f>
        <v>02.823.203/0001-03</v>
      </c>
      <c r="D200" s="42" t="s">
        <v>659</v>
      </c>
      <c r="E200" s="42" t="str">
        <f>IFERROR(VLOOKUP(BANCO10[[#This Row],[EMPRESA]],[1]!DADOS[#Data],5,FALSE),"")</f>
        <v>DEMAIS</v>
      </c>
      <c r="F200" s="40" t="str">
        <f>IFERROR(IF(VLOOKUP(BANCO10[[#This Row],[EMPRESA]],[1]!DADOS[#Data],6,0)="","",(VLOOKUP(BANCO10[[#This Row],[EMPRESA]],[1]!DADOS[#Data],6,0))),"")</f>
        <v>N/A</v>
      </c>
      <c r="G200" s="40" t="str">
        <f>IFERROR(IF(VLOOKUP(BANCO10[[#This Row],[EMPRESA]],[1]!DADOS[#Data],4)="","",(VLOOKUP($D200,[1]!DADOS[#Data],4,0))),"")</f>
        <v>DELTA</v>
      </c>
      <c r="H200" s="43" t="s">
        <v>7</v>
      </c>
      <c r="I200" s="42" t="s">
        <v>267</v>
      </c>
      <c r="J200" s="44" t="s">
        <v>136</v>
      </c>
      <c r="K200" s="42" t="s">
        <v>136</v>
      </c>
      <c r="L200" s="44" t="s">
        <v>136</v>
      </c>
      <c r="M200" s="44">
        <v>103</v>
      </c>
      <c r="N200" s="44" t="s">
        <v>123</v>
      </c>
      <c r="O200" s="42" t="s">
        <v>107</v>
      </c>
      <c r="P200" s="42">
        <v>464</v>
      </c>
      <c r="Q200" s="42"/>
      <c r="R200" s="45" t="s">
        <v>123</v>
      </c>
      <c r="S200" s="45"/>
      <c r="T200" s="45" t="s">
        <v>123</v>
      </c>
      <c r="U200" s="45"/>
      <c r="V200" s="45" t="s">
        <v>123</v>
      </c>
      <c r="W200" s="45"/>
      <c r="X200" s="45" t="s">
        <v>123</v>
      </c>
      <c r="Y200" s="45"/>
      <c r="Z200" s="46" t="s">
        <v>123</v>
      </c>
      <c r="AA200" s="47"/>
      <c r="AB200" s="46" t="s">
        <v>123</v>
      </c>
      <c r="AC200" s="48"/>
      <c r="AD200" s="46" t="s">
        <v>123</v>
      </c>
      <c r="AE200" s="48"/>
      <c r="AF200" s="45" t="s">
        <v>27</v>
      </c>
      <c r="AG200" s="45">
        <v>44985</v>
      </c>
      <c r="AH200" s="45" t="s">
        <v>27</v>
      </c>
      <c r="AI200" s="45">
        <v>45168</v>
      </c>
      <c r="AJ200" s="45"/>
      <c r="AK200" s="45"/>
      <c r="AL200" s="45" t="s">
        <v>123</v>
      </c>
      <c r="AM200" s="45"/>
      <c r="AN200" s="45" t="s">
        <v>123</v>
      </c>
      <c r="AO200" s="45"/>
      <c r="AP200" s="45" t="s">
        <v>123</v>
      </c>
      <c r="AQ200" s="45"/>
      <c r="AR200" s="45" t="s">
        <v>123</v>
      </c>
      <c r="AS200" s="45"/>
      <c r="AT200" s="49">
        <v>45963</v>
      </c>
      <c r="AU200" s="50">
        <v>45963</v>
      </c>
      <c r="AV200" s="66" t="s">
        <v>123</v>
      </c>
      <c r="AW200" s="66" t="s">
        <v>123</v>
      </c>
      <c r="AX200" s="73" t="s">
        <v>49</v>
      </c>
      <c r="AY200" s="52" t="s">
        <v>126</v>
      </c>
      <c r="AZ200" s="53">
        <v>0</v>
      </c>
      <c r="BA200" s="52"/>
      <c r="BB200" s="81" t="s">
        <v>136</v>
      </c>
      <c r="BC200" s="52" t="s">
        <v>136</v>
      </c>
      <c r="BD200" s="52" t="s">
        <v>136</v>
      </c>
      <c r="BE200" s="55" t="s">
        <v>123</v>
      </c>
      <c r="BF200" s="55" t="s">
        <v>123</v>
      </c>
      <c r="BG200" s="55"/>
      <c r="BH200" s="55" t="s">
        <v>123</v>
      </c>
      <c r="BI200" s="68" t="s">
        <v>123</v>
      </c>
      <c r="BJ200" s="48"/>
      <c r="BK200" s="58"/>
      <c r="BL200" s="59"/>
      <c r="BM200" s="58"/>
      <c r="BN200" s="59"/>
      <c r="BO200" s="74" t="s">
        <v>126</v>
      </c>
      <c r="BP200" s="77"/>
      <c r="BQ200" s="78" t="s">
        <v>126</v>
      </c>
      <c r="BR200" s="79"/>
      <c r="BS200" s="60"/>
      <c r="BT200" s="38" t="s">
        <v>128</v>
      </c>
      <c r="BU200" s="61" t="s">
        <v>129</v>
      </c>
      <c r="BV200" s="61" t="s">
        <v>129</v>
      </c>
      <c r="BW200" s="61" t="s">
        <v>129</v>
      </c>
      <c r="BX200" s="61" t="s">
        <v>129</v>
      </c>
      <c r="BY200" s="62" t="s">
        <v>170</v>
      </c>
      <c r="BZ200" s="61"/>
      <c r="CA200" s="61" t="s">
        <v>129</v>
      </c>
      <c r="CB200" s="61" t="s">
        <v>129</v>
      </c>
      <c r="CC200" s="61">
        <v>45402</v>
      </c>
      <c r="CD200" s="61"/>
      <c r="CE200" s="61" t="s">
        <v>129</v>
      </c>
      <c r="CF200" s="61"/>
      <c r="CG200" s="61" t="s">
        <v>660</v>
      </c>
      <c r="CH200" s="63">
        <f>YEAR(BANCO10[[#This Row],[DATA INÍCIO]])</f>
        <v>2025</v>
      </c>
      <c r="CI200" s="63">
        <f>MONTH(BANCO10[[#This Row],[DATA INÍCIO]])</f>
        <v>11</v>
      </c>
      <c r="CJ200" s="64" t="str">
        <f t="shared" si="3"/>
        <v>DELTA DUCON ENGENHARIA E EQUIPAMENTOS INDUSTRIAIS LTDA02.823.203/0001-03</v>
      </c>
      <c r="CK200" s="63"/>
      <c r="CL200" s="42" t="s">
        <v>136</v>
      </c>
      <c r="CM200" s="42" t="str">
        <f>IF(BANCO10[[#This Row],[SOLUÇÃO]]=CM$1,BANCO10[[#This Row],[STATUS DA ETAPA]],"")</f>
        <v/>
      </c>
      <c r="CN200" s="42" t="str">
        <f>IF(BANCO10[[#This Row],[SOLUÇÃO]]=CN$1,BANCO10[[#This Row],[STATUS DA ETAPA]],"")</f>
        <v/>
      </c>
      <c r="CO200" s="42" t="str">
        <f>IF(BANCO10[[#This Row],[SOLUÇÃO]]=CO$1,BANCO10[[#This Row],[STATUS DA ETAPA]],"")</f>
        <v/>
      </c>
      <c r="CP200" s="42" t="str">
        <f>IF(BANCO10[[#This Row],[SOLUÇÃO]]=CP$1,BANCO10[[#This Row],[STATUS DA ETAPA]],"")</f>
        <v/>
      </c>
      <c r="CQ200" s="42" t="str">
        <f>IF(BANCO10[[#This Row],[SOLUÇÃO]]=CQ$1,BANCO10[[#This Row],[STATUS DA ETAPA]],"")</f>
        <v/>
      </c>
      <c r="CR200" s="42" t="str">
        <f>IF(BANCO10[[#This Row],[SOLUÇÃO]]=CR$1,BANCO10[[#This Row],[STATUS DA ETAPA]],"")</f>
        <v/>
      </c>
      <c r="CS200" s="42" t="str">
        <f>IF(BANCO10[[#This Row],[SOLUÇÃO]]=CS$1,BANCO10[[#This Row],[STATUS DA ETAPA]],"")</f>
        <v/>
      </c>
      <c r="CT200" s="42" t="str">
        <f>IF(BANCO10[[#This Row],[SOLUÇÃO]]=CT$1,BANCO10[[#This Row],[STATUS DA ETAPA]],"")</f>
        <v/>
      </c>
      <c r="CU200" s="42" t="str">
        <f>IF(BANCO10[[#This Row],[SOLUÇÃO]]=CU$1,BANCO10[[#This Row],[STATUS DA ETAPA]],"")</f>
        <v/>
      </c>
      <c r="CV200" s="42" t="str">
        <f>IF(BANCO10[[#This Row],[SOLUÇÃO]]=CV$1,BANCO10[[#This Row],[STATUS DA ETAPA]],"")</f>
        <v/>
      </c>
      <c r="CW200" s="42" t="str">
        <f>IF(BANCO10[[#This Row],[SOLUÇÃO]]=CW$1,BANCO10[[#This Row],[STATUS DA ETAPA]],"")</f>
        <v/>
      </c>
      <c r="CX200" s="42" t="str">
        <f>IF(BANCO10[[#This Row],[SOLUÇÃO]]=CX$1,BANCO10[[#This Row],[STATUS DA ETAPA]],"")</f>
        <v/>
      </c>
      <c r="CY200" s="42" t="str">
        <f>IF(BANCO10[[#This Row],[SOLUÇÃO]]=CY$1,BANCO10[[#This Row],[STATUS DA ETAPA]],"")</f>
        <v/>
      </c>
      <c r="CZ200" s="42" t="str">
        <f>IF(BANCO10[[#This Row],[SOLUÇÃO]]=CZ$1,BANCO10[[#This Row],[STATUS DA ETAPA]],"")</f>
        <v/>
      </c>
      <c r="DA200" s="42" t="str">
        <f>IF(BANCO10[[#This Row],[SOLUÇÃO]]=DA$1,BANCO10[[#This Row],[STATUS DA ETAPA]],"")</f>
        <v/>
      </c>
      <c r="DB200" s="42" t="str">
        <f>IF(BANCO10[[#This Row],[SOLUÇÃO]]=DB$1,BANCO10[[#This Row],[STATUS DA ETAPA]],"")</f>
        <v/>
      </c>
      <c r="DC200" s="42" t="str">
        <f>IF(BANCO10[[#This Row],[SOLUÇÃO]]=DC$1,BANCO10[[#This Row],[STATUS DA ETAPA]],"")</f>
        <v/>
      </c>
      <c r="DD200" s="42" t="str">
        <f>IF(BANCO10[[#This Row],[SOLUÇÃO]]=DD$1,BANCO10[[#This Row],[STATUS DA ETAPA]],"")</f>
        <v>PROSPECÇÃO</v>
      </c>
      <c r="DE200" s="42" t="str">
        <f>IF(BANCO10[[#This Row],[SOLUÇÃO]]=DE$1,BANCO10[[#This Row],[STATUS DA ETAPA]],"")</f>
        <v/>
      </c>
      <c r="DF200" s="42" t="str">
        <f>IF(BANCO10[[#This Row],[SOLUÇÃO]]=DF$1,BANCO10[[#This Row],[STATUS DA ETAPA]],"")</f>
        <v/>
      </c>
      <c r="DG200" s="42" t="str">
        <f>IF(BANCO10[[#This Row],[SOLUÇÃO]]=DG$1,BANCO10[[#This Row],[STATUS DA ETAPA]],"")</f>
        <v/>
      </c>
      <c r="DH200" s="42" t="str">
        <f>IF(BANCO10[[#This Row],[SOLUÇÃO]]=DH$1,BANCO10[[#This Row],[STATUS DA ETAPA]],"")</f>
        <v/>
      </c>
      <c r="DI200" s="42" t="str">
        <f>IF(BANCO10[[#This Row],[SOLUÇÃO]]=DI$1,BANCO10[[#This Row],[STATUS DA ETAPA]],"")</f>
        <v/>
      </c>
      <c r="DJ200" s="42" t="str">
        <f>IF(BANCO10[[#This Row],[SOLUÇÃO]]=DJ$1,BANCO10[[#This Row],[STATUS DA ETAPA]],"")</f>
        <v/>
      </c>
      <c r="DK200" s="42" t="str">
        <f>IF(BANCO10[[#This Row],[SOLUÇÃO]]=DK$1,BANCO10[[#This Row],[STATUS DA ETAPA]],"")</f>
        <v/>
      </c>
      <c r="DL200" s="42" t="str">
        <f>IF(BANCO10[[#This Row],[SOLUÇÃO]]=DL$1,BANCO10[[#This Row],[STATUS DA ETAPA]],"")</f>
        <v/>
      </c>
      <c r="DM200" s="42" t="str">
        <f>IF(BANCO10[[#This Row],[SOLUÇÃO]]=DM$1,BANCO10[[#This Row],[STATUS DA ETAPA]],"")</f>
        <v/>
      </c>
      <c r="DN200" s="63">
        <f>VLOOKUP(CL202,'[1]SAP TEC'!AC:AD,2,0)</f>
        <v>707.14</v>
      </c>
    </row>
    <row r="201" spans="1:118" s="65" customFormat="1" ht="12" x14ac:dyDescent="0.25">
      <c r="A201" s="38" t="s">
        <v>118</v>
      </c>
      <c r="B201" s="39" t="s">
        <v>119</v>
      </c>
      <c r="C201" s="40" t="str">
        <f>IFERROR(VLOOKUP(BANCO10[[#This Row],[EMPRESA]],[1]!DADOS[#Data],2,FALSE),"")</f>
        <v>04.179.760/0001-69</v>
      </c>
      <c r="D201" s="42" t="s">
        <v>661</v>
      </c>
      <c r="E201" s="42" t="str">
        <f>IFERROR(VLOOKUP(BANCO10[[#This Row],[EMPRESA]],[1]!DADOS[#Data],5,FALSE),"")</f>
        <v>ME</v>
      </c>
      <c r="F201" s="40" t="str">
        <f>IFERROR(IF(VLOOKUP(BANCO10[[#This Row],[EMPRESA]],[1]!DADOS[#Data],6,0)="","",(VLOOKUP(BANCO10[[#This Row],[EMPRESA]],[1]!DADOS[#Data],6,0))),"")</f>
        <v>CAPITAL LESTE 2</v>
      </c>
      <c r="G201" s="40"/>
      <c r="H201" s="43" t="s">
        <v>121</v>
      </c>
      <c r="I201" s="43" t="s">
        <v>145</v>
      </c>
      <c r="J201" s="43" t="s">
        <v>146</v>
      </c>
      <c r="K201" s="42" t="s">
        <v>662</v>
      </c>
      <c r="L201" s="44" t="s">
        <v>123</v>
      </c>
      <c r="M201" s="44">
        <v>103</v>
      </c>
      <c r="N201" s="44" t="s">
        <v>123</v>
      </c>
      <c r="O201" s="42" t="s">
        <v>90</v>
      </c>
      <c r="P201" s="42">
        <v>4</v>
      </c>
      <c r="Q201" s="42" t="s">
        <v>173</v>
      </c>
      <c r="R201" s="45" t="s">
        <v>123</v>
      </c>
      <c r="S201" s="45"/>
      <c r="T201" s="45" t="s">
        <v>123</v>
      </c>
      <c r="U201" s="45"/>
      <c r="V201" s="45" t="s">
        <v>123</v>
      </c>
      <c r="W201" s="45"/>
      <c r="X201" s="45" t="s">
        <v>123</v>
      </c>
      <c r="Y201" s="45"/>
      <c r="Z201" s="46" t="s">
        <v>123</v>
      </c>
      <c r="AA201" s="47"/>
      <c r="AB201" s="46" t="s">
        <v>123</v>
      </c>
      <c r="AC201" s="48"/>
      <c r="AD201" s="46" t="s">
        <v>123</v>
      </c>
      <c r="AE201" s="48"/>
      <c r="AF201" s="45" t="s">
        <v>27</v>
      </c>
      <c r="AG201" s="45">
        <v>44984</v>
      </c>
      <c r="AH201" s="45" t="s">
        <v>126</v>
      </c>
      <c r="AI201" s="45"/>
      <c r="AJ201" s="45" t="s">
        <v>123</v>
      </c>
      <c r="AK201" s="45"/>
      <c r="AL201" s="45" t="s">
        <v>123</v>
      </c>
      <c r="AM201" s="45"/>
      <c r="AN201" s="45" t="s">
        <v>123</v>
      </c>
      <c r="AO201" s="45"/>
      <c r="AP201" s="45" t="s">
        <v>123</v>
      </c>
      <c r="AQ201" s="45"/>
      <c r="AR201" s="45" t="s">
        <v>123</v>
      </c>
      <c r="AS201" s="45"/>
      <c r="AT201" s="49">
        <v>44981</v>
      </c>
      <c r="AU201" s="50">
        <v>44981</v>
      </c>
      <c r="AV201" s="51" t="s">
        <v>123</v>
      </c>
      <c r="AW201" s="51" t="s">
        <v>123</v>
      </c>
      <c r="AX201" s="73" t="s">
        <v>49</v>
      </c>
      <c r="AY201" s="52" t="s">
        <v>123</v>
      </c>
      <c r="AZ201" s="53">
        <v>0</v>
      </c>
      <c r="BA201" s="52" t="s">
        <v>123</v>
      </c>
      <c r="BB201" s="81" t="s">
        <v>123</v>
      </c>
      <c r="BC201" s="52" t="s">
        <v>123</v>
      </c>
      <c r="BD201" s="52" t="s">
        <v>123</v>
      </c>
      <c r="BE201" s="55" t="s">
        <v>123</v>
      </c>
      <c r="BF201" s="55" t="s">
        <v>123</v>
      </c>
      <c r="BG201" s="55" t="s">
        <v>123</v>
      </c>
      <c r="BH201" s="55" t="s">
        <v>123</v>
      </c>
      <c r="BI201" s="56" t="s">
        <v>123</v>
      </c>
      <c r="BJ201" s="48"/>
      <c r="BK201" s="58" t="s">
        <v>123</v>
      </c>
      <c r="BL201" s="59"/>
      <c r="BM201" s="58" t="s">
        <v>123</v>
      </c>
      <c r="BN201" s="59"/>
      <c r="BO201" s="74" t="s">
        <v>123</v>
      </c>
      <c r="BP201" s="75"/>
      <c r="BQ201" s="74" t="s">
        <v>123</v>
      </c>
      <c r="BR201" s="75"/>
      <c r="BS201" s="60"/>
      <c r="BT201" s="38"/>
      <c r="BU201" s="61" t="s">
        <v>129</v>
      </c>
      <c r="BV201" s="61" t="s">
        <v>129</v>
      </c>
      <c r="BW201" s="61" t="s">
        <v>212</v>
      </c>
      <c r="BX201" s="61" t="s">
        <v>663</v>
      </c>
      <c r="BY201" s="62" t="s">
        <v>539</v>
      </c>
      <c r="BZ201" s="61"/>
      <c r="CA201" s="61" t="s">
        <v>129</v>
      </c>
      <c r="CB201" s="61" t="s">
        <v>129</v>
      </c>
      <c r="CC201" s="61" t="s">
        <v>129</v>
      </c>
      <c r="CD201" s="61" t="s">
        <v>129</v>
      </c>
      <c r="CE201" s="61" t="s">
        <v>129</v>
      </c>
      <c r="CF201" s="61" t="s">
        <v>129</v>
      </c>
      <c r="CG201" s="61" t="s">
        <v>129</v>
      </c>
      <c r="CH201" s="63">
        <f>YEAR(BANCO10[[#This Row],[DATA INÍCIO]])</f>
        <v>2023</v>
      </c>
      <c r="CI201" s="63">
        <f>MONTH(BANCO10[[#This Row],[DATA INÍCIO]])</f>
        <v>2</v>
      </c>
      <c r="CJ201" s="64" t="str">
        <f t="shared" si="3"/>
        <v>DENKTHERM INDUSTRIA E COMERCIO DE RESISTORES, REOSTATOS E EQUIPAMENTOS ELETRICOS LTDA04.179.760/0001-69</v>
      </c>
      <c r="CK201" s="63"/>
      <c r="CL201" s="42" t="s">
        <v>662</v>
      </c>
      <c r="CM201" s="42" t="str">
        <f>IF(BANCO10[[#This Row],[SOLUÇÃO]]=CM$1,BANCO10[[#This Row],[STATUS DA ETAPA]],"")</f>
        <v>CONCLUÍDO</v>
      </c>
      <c r="CN201" s="42" t="str">
        <f>IF(BANCO10[[#This Row],[SOLUÇÃO]]=CN$1,BANCO10[[#This Row],[STATUS DA ETAPA]],"")</f>
        <v/>
      </c>
      <c r="CO201" s="42" t="str">
        <f>IF(BANCO10[[#This Row],[SOLUÇÃO]]=CO$1,BANCO10[[#This Row],[STATUS DA ETAPA]],"")</f>
        <v/>
      </c>
      <c r="CP201" s="42" t="str">
        <f>IF(BANCO10[[#This Row],[SOLUÇÃO]]=CP$1,BANCO10[[#This Row],[STATUS DA ETAPA]],"")</f>
        <v/>
      </c>
      <c r="CQ201" s="42" t="str">
        <f>IF(BANCO10[[#This Row],[SOLUÇÃO]]=CQ$1,BANCO10[[#This Row],[STATUS DA ETAPA]],"")</f>
        <v/>
      </c>
      <c r="CR201" s="42" t="str">
        <f>IF(BANCO10[[#This Row],[SOLUÇÃO]]=CR$1,BANCO10[[#This Row],[STATUS DA ETAPA]],"")</f>
        <v/>
      </c>
      <c r="CS201" s="42" t="str">
        <f>IF(BANCO10[[#This Row],[SOLUÇÃO]]=CS$1,BANCO10[[#This Row],[STATUS DA ETAPA]],"")</f>
        <v/>
      </c>
      <c r="CT201" s="42" t="str">
        <f>IF(BANCO10[[#This Row],[SOLUÇÃO]]=CT$1,BANCO10[[#This Row],[STATUS DA ETAPA]],"")</f>
        <v/>
      </c>
      <c r="CU201" s="42" t="str">
        <f>IF(BANCO10[[#This Row],[SOLUÇÃO]]=CU$1,BANCO10[[#This Row],[STATUS DA ETAPA]],"")</f>
        <v/>
      </c>
      <c r="CV201" s="42" t="str">
        <f>IF(BANCO10[[#This Row],[SOLUÇÃO]]=CV$1,BANCO10[[#This Row],[STATUS DA ETAPA]],"")</f>
        <v/>
      </c>
      <c r="CW201" s="42" t="str">
        <f>IF(BANCO10[[#This Row],[SOLUÇÃO]]=CW$1,BANCO10[[#This Row],[STATUS DA ETAPA]],"")</f>
        <v/>
      </c>
      <c r="CX201" s="42" t="str">
        <f>IF(BANCO10[[#This Row],[SOLUÇÃO]]=CX$1,BANCO10[[#This Row],[STATUS DA ETAPA]],"")</f>
        <v/>
      </c>
      <c r="CY201" s="42" t="str">
        <f>IF(BANCO10[[#This Row],[SOLUÇÃO]]=CY$1,BANCO10[[#This Row],[STATUS DA ETAPA]],"")</f>
        <v/>
      </c>
      <c r="CZ201" s="42" t="str">
        <f>IF(BANCO10[[#This Row],[SOLUÇÃO]]=CZ$1,BANCO10[[#This Row],[STATUS DA ETAPA]],"")</f>
        <v/>
      </c>
      <c r="DA201" s="42" t="str">
        <f>IF(BANCO10[[#This Row],[SOLUÇÃO]]=DA$1,BANCO10[[#This Row],[STATUS DA ETAPA]],"")</f>
        <v/>
      </c>
      <c r="DB201" s="42" t="str">
        <f>IF(BANCO10[[#This Row],[SOLUÇÃO]]=DB$1,BANCO10[[#This Row],[STATUS DA ETAPA]],"")</f>
        <v/>
      </c>
      <c r="DC201" s="42" t="str">
        <f>IF(BANCO10[[#This Row],[SOLUÇÃO]]=DC$1,BANCO10[[#This Row],[STATUS DA ETAPA]],"")</f>
        <v/>
      </c>
      <c r="DD201" s="42" t="str">
        <f>IF(BANCO10[[#This Row],[SOLUÇÃO]]=DD$1,BANCO10[[#This Row],[STATUS DA ETAPA]],"")</f>
        <v/>
      </c>
      <c r="DE201" s="42" t="str">
        <f>IF(BANCO10[[#This Row],[SOLUÇÃO]]=DE$1,BANCO10[[#This Row],[STATUS DA ETAPA]],"")</f>
        <v/>
      </c>
      <c r="DF201" s="42" t="str">
        <f>IF(BANCO10[[#This Row],[SOLUÇÃO]]=DF$1,BANCO10[[#This Row],[STATUS DA ETAPA]],"")</f>
        <v/>
      </c>
      <c r="DG201" s="42" t="str">
        <f>IF(BANCO10[[#This Row],[SOLUÇÃO]]=DG$1,BANCO10[[#This Row],[STATUS DA ETAPA]],"")</f>
        <v/>
      </c>
      <c r="DH201" s="42" t="str">
        <f>IF(BANCO10[[#This Row],[SOLUÇÃO]]=DH$1,BANCO10[[#This Row],[STATUS DA ETAPA]],"")</f>
        <v/>
      </c>
      <c r="DI201" s="42" t="str">
        <f>IF(BANCO10[[#This Row],[SOLUÇÃO]]=DI$1,BANCO10[[#This Row],[STATUS DA ETAPA]],"")</f>
        <v/>
      </c>
      <c r="DJ201" s="42" t="str">
        <f>IF(BANCO10[[#This Row],[SOLUÇÃO]]=DJ$1,BANCO10[[#This Row],[STATUS DA ETAPA]],"")</f>
        <v/>
      </c>
      <c r="DK201" s="42" t="str">
        <f>IF(BANCO10[[#This Row],[SOLUÇÃO]]=DK$1,BANCO10[[#This Row],[STATUS DA ETAPA]],"")</f>
        <v/>
      </c>
      <c r="DL201" s="42" t="str">
        <f>IF(BANCO10[[#This Row],[SOLUÇÃO]]=DL$1,BANCO10[[#This Row],[STATUS DA ETAPA]],"")</f>
        <v/>
      </c>
      <c r="DM201" s="42" t="str">
        <f>IF(BANCO10[[#This Row],[SOLUÇÃO]]=DM$1,BANCO10[[#This Row],[STATUS DA ETAPA]],"")</f>
        <v/>
      </c>
      <c r="DN201" s="63" t="e">
        <f>VLOOKUP(CL203,'[1]SAP TEC'!AC:AD,2,0)</f>
        <v>#N/A</v>
      </c>
    </row>
    <row r="202" spans="1:118" s="65" customFormat="1" ht="12" x14ac:dyDescent="0.25">
      <c r="A202" s="38" t="s">
        <v>118</v>
      </c>
      <c r="B202" s="39" t="s">
        <v>119</v>
      </c>
      <c r="C202" s="40" t="str">
        <f>IFERROR(VLOOKUP(BANCO10[[#This Row],[EMPRESA]],[1]!DADOS[#Data],2,FALSE),"")</f>
        <v>04.179.760/0001-69</v>
      </c>
      <c r="D202" s="42" t="s">
        <v>661</v>
      </c>
      <c r="E202" s="42" t="str">
        <f>IFERROR(VLOOKUP(BANCO10[[#This Row],[EMPRESA]],[1]!DADOS[#Data],5,FALSE),"")</f>
        <v>ME</v>
      </c>
      <c r="F202" s="40" t="str">
        <f>IFERROR(IF(VLOOKUP(BANCO10[[#This Row],[EMPRESA]],[1]!DADOS[#Data],6,0)="","",(VLOOKUP(BANCO10[[#This Row],[EMPRESA]],[1]!DADOS[#Data],6,0))),"")</f>
        <v>CAPITAL LESTE 2</v>
      </c>
      <c r="G202" s="40" t="str">
        <f>IFERROR(IF(VLOOKUP(BANCO10[[#This Row],[EMPRESA]],[1]!DADOS[#Data],4)="","",(VLOOKUP($D202,[1]!DADOS[#Data],4,0))),"")</f>
        <v>DENKTHE</v>
      </c>
      <c r="H202" s="43" t="s">
        <v>7</v>
      </c>
      <c r="I202" s="43" t="s">
        <v>145</v>
      </c>
      <c r="J202" s="43" t="s">
        <v>123</v>
      </c>
      <c r="K202" s="42" t="s">
        <v>664</v>
      </c>
      <c r="L202" s="44" t="s">
        <v>665</v>
      </c>
      <c r="M202" s="44">
        <v>103</v>
      </c>
      <c r="N202" s="44" t="s">
        <v>123</v>
      </c>
      <c r="O202" s="42" t="s">
        <v>95</v>
      </c>
      <c r="P202" s="42">
        <v>60</v>
      </c>
      <c r="Q202" s="42" t="s">
        <v>205</v>
      </c>
      <c r="R202" s="45" t="s">
        <v>123</v>
      </c>
      <c r="S202" s="45"/>
      <c r="T202" s="45" t="s">
        <v>123</v>
      </c>
      <c r="U202" s="45"/>
      <c r="V202" s="45" t="s">
        <v>123</v>
      </c>
      <c r="W202" s="45"/>
      <c r="X202" s="45" t="s">
        <v>123</v>
      </c>
      <c r="Y202" s="45"/>
      <c r="Z202" s="46" t="s">
        <v>123</v>
      </c>
      <c r="AA202" s="47"/>
      <c r="AB202" s="46" t="s">
        <v>123</v>
      </c>
      <c r="AC202" s="48"/>
      <c r="AD202" s="46" t="s">
        <v>123</v>
      </c>
      <c r="AE202" s="48"/>
      <c r="AF202" s="45" t="s">
        <v>27</v>
      </c>
      <c r="AG202" s="45">
        <v>44927</v>
      </c>
      <c r="AH202" s="45" t="s">
        <v>27</v>
      </c>
      <c r="AI202" s="45">
        <v>44562</v>
      </c>
      <c r="AJ202" s="45" t="s">
        <v>123</v>
      </c>
      <c r="AK202" s="45"/>
      <c r="AL202" s="45" t="s">
        <v>27</v>
      </c>
      <c r="AM202" s="45">
        <v>45006</v>
      </c>
      <c r="AN202" s="45" t="s">
        <v>27</v>
      </c>
      <c r="AO202" s="45"/>
      <c r="AP202" s="45" t="s">
        <v>27</v>
      </c>
      <c r="AQ202" s="45">
        <v>45000</v>
      </c>
      <c r="AR202" s="45" t="s">
        <v>27</v>
      </c>
      <c r="AS202" s="45"/>
      <c r="AT202" s="49">
        <v>45043</v>
      </c>
      <c r="AU202" s="50">
        <v>45099</v>
      </c>
      <c r="AV202" s="51" t="s">
        <v>27</v>
      </c>
      <c r="AW202" s="51" t="s">
        <v>27</v>
      </c>
      <c r="AX202" s="73" t="s">
        <v>49</v>
      </c>
      <c r="AY202" s="52" t="s">
        <v>126</v>
      </c>
      <c r="AZ202" s="53">
        <v>0</v>
      </c>
      <c r="BA202" s="52" t="s">
        <v>153</v>
      </c>
      <c r="BB202" s="81"/>
      <c r="BC202" s="52" t="s">
        <v>666</v>
      </c>
      <c r="BD202" s="52"/>
      <c r="BE202" s="55" t="s">
        <v>123</v>
      </c>
      <c r="BF202" s="55" t="s">
        <v>123</v>
      </c>
      <c r="BG202" s="55" t="s">
        <v>27</v>
      </c>
      <c r="BH202" s="55" t="s">
        <v>123</v>
      </c>
      <c r="BI202" s="68" t="s">
        <v>123</v>
      </c>
      <c r="BJ202" s="48"/>
      <c r="BK202" s="58" t="s">
        <v>123</v>
      </c>
      <c r="BL202" s="59"/>
      <c r="BM202" s="58" t="s">
        <v>123</v>
      </c>
      <c r="BN202" s="59"/>
      <c r="BO202" s="74" t="s">
        <v>27</v>
      </c>
      <c r="BP202" s="75">
        <v>45100</v>
      </c>
      <c r="BQ202" s="74" t="s">
        <v>27</v>
      </c>
      <c r="BR202" s="75"/>
      <c r="BS202" s="60"/>
      <c r="BT202" s="38"/>
      <c r="BU202" s="61" t="s">
        <v>129</v>
      </c>
      <c r="BV202" s="61" t="s">
        <v>129</v>
      </c>
      <c r="BW202" s="61" t="s">
        <v>212</v>
      </c>
      <c r="BX202" s="61" t="s">
        <v>663</v>
      </c>
      <c r="BY202" s="62" t="s">
        <v>539</v>
      </c>
      <c r="BZ202" s="61"/>
      <c r="CA202" s="61" t="s">
        <v>129</v>
      </c>
      <c r="CB202" s="61" t="s">
        <v>129</v>
      </c>
      <c r="CC202" s="61" t="s">
        <v>129</v>
      </c>
      <c r="CD202" s="61" t="s">
        <v>129</v>
      </c>
      <c r="CE202" s="61" t="s">
        <v>129</v>
      </c>
      <c r="CF202" s="61" t="s">
        <v>129</v>
      </c>
      <c r="CG202" s="61" t="s">
        <v>129</v>
      </c>
      <c r="CH202" s="63">
        <f>YEAR(BANCO10[[#This Row],[DATA INÍCIO]])</f>
        <v>2023</v>
      </c>
      <c r="CI202" s="63">
        <f>MONTH(BANCO10[[#This Row],[DATA INÍCIO]])</f>
        <v>4</v>
      </c>
      <c r="CJ202" s="64" t="str">
        <f t="shared" si="3"/>
        <v>DENKTHERM INDUSTRIA E COMERCIO DE RESISTORES, REOSTATOS E EQUIPAMENTOS ELETRICOS LTDA04.179.760/0001-69</v>
      </c>
      <c r="CK202" s="63"/>
      <c r="CL202" s="42" t="s">
        <v>664</v>
      </c>
      <c r="CM202" s="42" t="str">
        <f>IF(BANCO10[[#This Row],[SOLUÇÃO]]=CM$1,BANCO10[[#This Row],[STATUS DA ETAPA]],"")</f>
        <v/>
      </c>
      <c r="CN202" s="42" t="str">
        <f>IF(BANCO10[[#This Row],[SOLUÇÃO]]=CN$1,BANCO10[[#This Row],[STATUS DA ETAPA]],"")</f>
        <v/>
      </c>
      <c r="CO202" s="42" t="str">
        <f>IF(BANCO10[[#This Row],[SOLUÇÃO]]=CO$1,BANCO10[[#This Row],[STATUS DA ETAPA]],"")</f>
        <v/>
      </c>
      <c r="CP202" s="42" t="str">
        <f>IF(BANCO10[[#This Row],[SOLUÇÃO]]=CP$1,BANCO10[[#This Row],[STATUS DA ETAPA]],"")</f>
        <v/>
      </c>
      <c r="CQ202" s="42" t="str">
        <f>IF(BANCO10[[#This Row],[SOLUÇÃO]]=CQ$1,BANCO10[[#This Row],[STATUS DA ETAPA]],"")</f>
        <v/>
      </c>
      <c r="CR202" s="42" t="str">
        <f>IF(BANCO10[[#This Row],[SOLUÇÃO]]=CR$1,BANCO10[[#This Row],[STATUS DA ETAPA]],"")</f>
        <v>CONCLUÍDO</v>
      </c>
      <c r="CS202" s="42" t="str">
        <f>IF(BANCO10[[#This Row],[SOLUÇÃO]]=CS$1,BANCO10[[#This Row],[STATUS DA ETAPA]],"")</f>
        <v/>
      </c>
      <c r="CT202" s="42" t="str">
        <f>IF(BANCO10[[#This Row],[SOLUÇÃO]]=CT$1,BANCO10[[#This Row],[STATUS DA ETAPA]],"")</f>
        <v/>
      </c>
      <c r="CU202" s="42" t="str">
        <f>IF(BANCO10[[#This Row],[SOLUÇÃO]]=CU$1,BANCO10[[#This Row],[STATUS DA ETAPA]],"")</f>
        <v/>
      </c>
      <c r="CV202" s="42" t="str">
        <f>IF(BANCO10[[#This Row],[SOLUÇÃO]]=CV$1,BANCO10[[#This Row],[STATUS DA ETAPA]],"")</f>
        <v/>
      </c>
      <c r="CW202" s="42" t="str">
        <f>IF(BANCO10[[#This Row],[SOLUÇÃO]]=CW$1,BANCO10[[#This Row],[STATUS DA ETAPA]],"")</f>
        <v/>
      </c>
      <c r="CX202" s="42" t="str">
        <f>IF(BANCO10[[#This Row],[SOLUÇÃO]]=CX$1,BANCO10[[#This Row],[STATUS DA ETAPA]],"")</f>
        <v/>
      </c>
      <c r="CY202" s="42" t="str">
        <f>IF(BANCO10[[#This Row],[SOLUÇÃO]]=CY$1,BANCO10[[#This Row],[STATUS DA ETAPA]],"")</f>
        <v/>
      </c>
      <c r="CZ202" s="42" t="str">
        <f>IF(BANCO10[[#This Row],[SOLUÇÃO]]=CZ$1,BANCO10[[#This Row],[STATUS DA ETAPA]],"")</f>
        <v/>
      </c>
      <c r="DA202" s="42" t="str">
        <f>IF(BANCO10[[#This Row],[SOLUÇÃO]]=DA$1,BANCO10[[#This Row],[STATUS DA ETAPA]],"")</f>
        <v/>
      </c>
      <c r="DB202" s="42" t="str">
        <f>IF(BANCO10[[#This Row],[SOLUÇÃO]]=DB$1,BANCO10[[#This Row],[STATUS DA ETAPA]],"")</f>
        <v/>
      </c>
      <c r="DC202" s="42" t="str">
        <f>IF(BANCO10[[#This Row],[SOLUÇÃO]]=DC$1,BANCO10[[#This Row],[STATUS DA ETAPA]],"")</f>
        <v/>
      </c>
      <c r="DD202" s="42" t="str">
        <f>IF(BANCO10[[#This Row],[SOLUÇÃO]]=DD$1,BANCO10[[#This Row],[STATUS DA ETAPA]],"")</f>
        <v/>
      </c>
      <c r="DE202" s="42" t="str">
        <f>IF(BANCO10[[#This Row],[SOLUÇÃO]]=DE$1,BANCO10[[#This Row],[STATUS DA ETAPA]],"")</f>
        <v/>
      </c>
      <c r="DF202" s="42" t="str">
        <f>IF(BANCO10[[#This Row],[SOLUÇÃO]]=DF$1,BANCO10[[#This Row],[STATUS DA ETAPA]],"")</f>
        <v/>
      </c>
      <c r="DG202" s="42" t="str">
        <f>IF(BANCO10[[#This Row],[SOLUÇÃO]]=DG$1,BANCO10[[#This Row],[STATUS DA ETAPA]],"")</f>
        <v/>
      </c>
      <c r="DH202" s="42" t="str">
        <f>IF(BANCO10[[#This Row],[SOLUÇÃO]]=DH$1,BANCO10[[#This Row],[STATUS DA ETAPA]],"")</f>
        <v/>
      </c>
      <c r="DI202" s="42" t="str">
        <f>IF(BANCO10[[#This Row],[SOLUÇÃO]]=DI$1,BANCO10[[#This Row],[STATUS DA ETAPA]],"")</f>
        <v/>
      </c>
      <c r="DJ202" s="42" t="str">
        <f>IF(BANCO10[[#This Row],[SOLUÇÃO]]=DJ$1,BANCO10[[#This Row],[STATUS DA ETAPA]],"")</f>
        <v/>
      </c>
      <c r="DK202" s="42" t="str">
        <f>IF(BANCO10[[#This Row],[SOLUÇÃO]]=DK$1,BANCO10[[#This Row],[STATUS DA ETAPA]],"")</f>
        <v/>
      </c>
      <c r="DL202" s="42" t="str">
        <f>IF(BANCO10[[#This Row],[SOLUÇÃO]]=DL$1,BANCO10[[#This Row],[STATUS DA ETAPA]],"")</f>
        <v/>
      </c>
      <c r="DM202" s="42" t="str">
        <f>IF(BANCO10[[#This Row],[SOLUÇÃO]]=DM$1,BANCO10[[#This Row],[STATUS DA ETAPA]],"")</f>
        <v/>
      </c>
      <c r="DN202" s="63" t="e">
        <f>VLOOKUP(CL204,'[1]SAP TEC'!AC:AD,2,0)</f>
        <v>#N/A</v>
      </c>
    </row>
    <row r="203" spans="1:118" s="65" customFormat="1" ht="12" x14ac:dyDescent="0.25">
      <c r="A203" s="38" t="s">
        <v>118</v>
      </c>
      <c r="B203" s="39" t="s">
        <v>119</v>
      </c>
      <c r="C203" s="40" t="str">
        <f>IFERROR(VLOOKUP(BANCO10[[#This Row],[EMPRESA]],[1]!DADOS[#Data],2,FALSE),"")</f>
        <v>04.179.760/0001-69</v>
      </c>
      <c r="D203" s="42" t="s">
        <v>661</v>
      </c>
      <c r="E203" s="42" t="str">
        <f>IFERROR(VLOOKUP(BANCO10[[#This Row],[EMPRESA]],[1]!DADOS[#Data],5,FALSE),"")</f>
        <v>ME</v>
      </c>
      <c r="F203" s="40" t="str">
        <f>IFERROR(IF(VLOOKUP(BANCO10[[#This Row],[EMPRESA]],[1]!DADOS[#Data],6,0)="","",(VLOOKUP(BANCO10[[#This Row],[EMPRESA]],[1]!DADOS[#Data],6,0))),"")</f>
        <v>CAPITAL LESTE 2</v>
      </c>
      <c r="G203" s="40" t="s">
        <v>667</v>
      </c>
      <c r="H203" s="43" t="s">
        <v>7</v>
      </c>
      <c r="I203" s="43" t="s">
        <v>145</v>
      </c>
      <c r="J203" s="43" t="s">
        <v>123</v>
      </c>
      <c r="K203" s="42" t="s">
        <v>668</v>
      </c>
      <c r="L203" s="44" t="s">
        <v>669</v>
      </c>
      <c r="M203" s="44">
        <v>103</v>
      </c>
      <c r="N203" s="44" t="s">
        <v>123</v>
      </c>
      <c r="O203" s="42" t="s">
        <v>97</v>
      </c>
      <c r="P203" s="42">
        <v>60</v>
      </c>
      <c r="Q203" s="42" t="s">
        <v>188</v>
      </c>
      <c r="R203" s="45" t="s">
        <v>123</v>
      </c>
      <c r="S203" s="45"/>
      <c r="T203" s="45" t="s">
        <v>123</v>
      </c>
      <c r="U203" s="45"/>
      <c r="V203" s="45" t="s">
        <v>123</v>
      </c>
      <c r="W203" s="45"/>
      <c r="X203" s="45" t="s">
        <v>123</v>
      </c>
      <c r="Y203" s="45"/>
      <c r="Z203" s="46" t="s">
        <v>123</v>
      </c>
      <c r="AA203" s="47"/>
      <c r="AB203" s="46" t="s">
        <v>123</v>
      </c>
      <c r="AC203" s="48"/>
      <c r="AD203" s="46" t="s">
        <v>123</v>
      </c>
      <c r="AE203" s="48"/>
      <c r="AF203" s="45" t="s">
        <v>27</v>
      </c>
      <c r="AG203" s="45">
        <v>44927</v>
      </c>
      <c r="AH203" s="45" t="s">
        <v>27</v>
      </c>
      <c r="AI203" s="45">
        <v>44562</v>
      </c>
      <c r="AJ203" s="45" t="s">
        <v>123</v>
      </c>
      <c r="AK203" s="45"/>
      <c r="AL203" s="45" t="s">
        <v>27</v>
      </c>
      <c r="AM203" s="45">
        <v>45141</v>
      </c>
      <c r="AN203" s="45" t="s">
        <v>27</v>
      </c>
      <c r="AO203" s="45"/>
      <c r="AP203" s="45" t="s">
        <v>27</v>
      </c>
      <c r="AQ203" s="45">
        <v>45108</v>
      </c>
      <c r="AR203" s="45" t="s">
        <v>27</v>
      </c>
      <c r="AS203" s="45"/>
      <c r="AT203" s="49">
        <v>45174</v>
      </c>
      <c r="AU203" s="50">
        <v>45229</v>
      </c>
      <c r="AV203" s="51" t="s">
        <v>27</v>
      </c>
      <c r="AW203" s="51" t="s">
        <v>27</v>
      </c>
      <c r="AX203" s="73" t="s">
        <v>49</v>
      </c>
      <c r="AY203" s="52" t="s">
        <v>126</v>
      </c>
      <c r="AZ203" s="53">
        <v>0</v>
      </c>
      <c r="BA203" s="52"/>
      <c r="BB203" s="81">
        <v>0</v>
      </c>
      <c r="BC203" s="52">
        <v>0</v>
      </c>
      <c r="BD203" s="52" t="s">
        <v>123</v>
      </c>
      <c r="BE203" s="55" t="s">
        <v>123</v>
      </c>
      <c r="BF203" s="55" t="s">
        <v>123</v>
      </c>
      <c r="BG203" s="55" t="s">
        <v>27</v>
      </c>
      <c r="BH203" s="55" t="s">
        <v>123</v>
      </c>
      <c r="BI203" s="68" t="s">
        <v>123</v>
      </c>
      <c r="BJ203" s="48"/>
      <c r="BK203" s="58" t="s">
        <v>123</v>
      </c>
      <c r="BL203" s="59"/>
      <c r="BM203" s="58" t="s">
        <v>123</v>
      </c>
      <c r="BN203" s="59"/>
      <c r="BO203" s="74" t="s">
        <v>27</v>
      </c>
      <c r="BP203" s="75">
        <v>45229</v>
      </c>
      <c r="BQ203" s="74" t="s">
        <v>27</v>
      </c>
      <c r="BR203" s="75"/>
      <c r="BS203" s="60"/>
      <c r="BT203" s="38" t="s">
        <v>670</v>
      </c>
      <c r="BU203" s="61" t="s">
        <v>129</v>
      </c>
      <c r="BV203" s="61" t="s">
        <v>129</v>
      </c>
      <c r="BW203" s="61" t="s">
        <v>212</v>
      </c>
      <c r="BX203" s="61" t="s">
        <v>663</v>
      </c>
      <c r="BY203" s="62" t="s">
        <v>539</v>
      </c>
      <c r="BZ203" s="61"/>
      <c r="CA203" s="61" t="s">
        <v>248</v>
      </c>
      <c r="CB203" s="61" t="s">
        <v>170</v>
      </c>
      <c r="CC203" s="61">
        <v>45412</v>
      </c>
      <c r="CD203" s="61" t="s">
        <v>158</v>
      </c>
      <c r="CE203" s="61" t="s">
        <v>129</v>
      </c>
      <c r="CF203" s="61"/>
      <c r="CG203" s="61" t="s">
        <v>671</v>
      </c>
      <c r="CH203" s="63">
        <f>YEAR(BANCO10[[#This Row],[DATA INÍCIO]])</f>
        <v>2023</v>
      </c>
      <c r="CI203" s="63">
        <f>MONTH(BANCO10[[#This Row],[DATA INÍCIO]])</f>
        <v>9</v>
      </c>
      <c r="CJ203" s="64" t="str">
        <f t="shared" si="3"/>
        <v>DENKTHERM INDUSTRIA E COMERCIO DE RESISTORES, REOSTATOS E EQUIPAMENTOS ELETRICOS LTDA04.179.760/0001-69</v>
      </c>
      <c r="CK203" s="63"/>
      <c r="CL203" s="42" t="s">
        <v>668</v>
      </c>
      <c r="CM203" s="42" t="str">
        <f>IF(BANCO10[[#This Row],[SOLUÇÃO]]=CM$1,BANCO10[[#This Row],[STATUS DA ETAPA]],"")</f>
        <v/>
      </c>
      <c r="CN203" s="42" t="str">
        <f>IF(BANCO10[[#This Row],[SOLUÇÃO]]=CN$1,BANCO10[[#This Row],[STATUS DA ETAPA]],"")</f>
        <v/>
      </c>
      <c r="CO203" s="42" t="str">
        <f>IF(BANCO10[[#This Row],[SOLUÇÃO]]=CO$1,BANCO10[[#This Row],[STATUS DA ETAPA]],"")</f>
        <v/>
      </c>
      <c r="CP203" s="42" t="str">
        <f>IF(BANCO10[[#This Row],[SOLUÇÃO]]=CP$1,BANCO10[[#This Row],[STATUS DA ETAPA]],"")</f>
        <v/>
      </c>
      <c r="CQ203" s="42" t="str">
        <f>IF(BANCO10[[#This Row],[SOLUÇÃO]]=CQ$1,BANCO10[[#This Row],[STATUS DA ETAPA]],"")</f>
        <v/>
      </c>
      <c r="CR203" s="42" t="str">
        <f>IF(BANCO10[[#This Row],[SOLUÇÃO]]=CR$1,BANCO10[[#This Row],[STATUS DA ETAPA]],"")</f>
        <v/>
      </c>
      <c r="CS203" s="42" t="str">
        <f>IF(BANCO10[[#This Row],[SOLUÇÃO]]=CS$1,BANCO10[[#This Row],[STATUS DA ETAPA]],"")</f>
        <v/>
      </c>
      <c r="CT203" s="42" t="str">
        <f>IF(BANCO10[[#This Row],[SOLUÇÃO]]=CT$1,BANCO10[[#This Row],[STATUS DA ETAPA]],"")</f>
        <v>CONCLUÍDO</v>
      </c>
      <c r="CU203" s="42" t="str">
        <f>IF(BANCO10[[#This Row],[SOLUÇÃO]]=CU$1,BANCO10[[#This Row],[STATUS DA ETAPA]],"")</f>
        <v/>
      </c>
      <c r="CV203" s="42" t="str">
        <f>IF(BANCO10[[#This Row],[SOLUÇÃO]]=CV$1,BANCO10[[#This Row],[STATUS DA ETAPA]],"")</f>
        <v/>
      </c>
      <c r="CW203" s="42" t="str">
        <f>IF(BANCO10[[#This Row],[SOLUÇÃO]]=CW$1,BANCO10[[#This Row],[STATUS DA ETAPA]],"")</f>
        <v/>
      </c>
      <c r="CX203" s="42" t="str">
        <f>IF(BANCO10[[#This Row],[SOLUÇÃO]]=CX$1,BANCO10[[#This Row],[STATUS DA ETAPA]],"")</f>
        <v/>
      </c>
      <c r="CY203" s="42" t="str">
        <f>IF(BANCO10[[#This Row],[SOLUÇÃO]]=CY$1,BANCO10[[#This Row],[STATUS DA ETAPA]],"")</f>
        <v/>
      </c>
      <c r="CZ203" s="42" t="str">
        <f>IF(BANCO10[[#This Row],[SOLUÇÃO]]=CZ$1,BANCO10[[#This Row],[STATUS DA ETAPA]],"")</f>
        <v/>
      </c>
      <c r="DA203" s="42" t="str">
        <f>IF(BANCO10[[#This Row],[SOLUÇÃO]]=DA$1,BANCO10[[#This Row],[STATUS DA ETAPA]],"")</f>
        <v/>
      </c>
      <c r="DB203" s="42" t="str">
        <f>IF(BANCO10[[#This Row],[SOLUÇÃO]]=DB$1,BANCO10[[#This Row],[STATUS DA ETAPA]],"")</f>
        <v/>
      </c>
      <c r="DC203" s="42" t="str">
        <f>IF(BANCO10[[#This Row],[SOLUÇÃO]]=DC$1,BANCO10[[#This Row],[STATUS DA ETAPA]],"")</f>
        <v/>
      </c>
      <c r="DD203" s="42" t="str">
        <f>IF(BANCO10[[#This Row],[SOLUÇÃO]]=DD$1,BANCO10[[#This Row],[STATUS DA ETAPA]],"")</f>
        <v/>
      </c>
      <c r="DE203" s="42" t="str">
        <f>IF(BANCO10[[#This Row],[SOLUÇÃO]]=DE$1,BANCO10[[#This Row],[STATUS DA ETAPA]],"")</f>
        <v/>
      </c>
      <c r="DF203" s="42" t="str">
        <f>IF(BANCO10[[#This Row],[SOLUÇÃO]]=DF$1,BANCO10[[#This Row],[STATUS DA ETAPA]],"")</f>
        <v/>
      </c>
      <c r="DG203" s="42" t="str">
        <f>IF(BANCO10[[#This Row],[SOLUÇÃO]]=DG$1,BANCO10[[#This Row],[STATUS DA ETAPA]],"")</f>
        <v/>
      </c>
      <c r="DH203" s="42" t="str">
        <f>IF(BANCO10[[#This Row],[SOLUÇÃO]]=DH$1,BANCO10[[#This Row],[STATUS DA ETAPA]],"")</f>
        <v/>
      </c>
      <c r="DI203" s="42" t="str">
        <f>IF(BANCO10[[#This Row],[SOLUÇÃO]]=DI$1,BANCO10[[#This Row],[STATUS DA ETAPA]],"")</f>
        <v/>
      </c>
      <c r="DJ203" s="42" t="str">
        <f>IF(BANCO10[[#This Row],[SOLUÇÃO]]=DJ$1,BANCO10[[#This Row],[STATUS DA ETAPA]],"")</f>
        <v/>
      </c>
      <c r="DK203" s="42" t="str">
        <f>IF(BANCO10[[#This Row],[SOLUÇÃO]]=DK$1,BANCO10[[#This Row],[STATUS DA ETAPA]],"")</f>
        <v/>
      </c>
      <c r="DL203" s="42" t="str">
        <f>IF(BANCO10[[#This Row],[SOLUÇÃO]]=DL$1,BANCO10[[#This Row],[STATUS DA ETAPA]],"")</f>
        <v/>
      </c>
      <c r="DM203" s="42" t="str">
        <f>IF(BANCO10[[#This Row],[SOLUÇÃO]]=DM$1,BANCO10[[#This Row],[STATUS DA ETAPA]],"")</f>
        <v/>
      </c>
      <c r="DN203" s="63" t="e">
        <f>VLOOKUP(CL205,'[1]SAP TEC'!AC:AD,2,0)</f>
        <v>#N/A</v>
      </c>
    </row>
    <row r="204" spans="1:118" s="65" customFormat="1" ht="10.5" x14ac:dyDescent="0.25">
      <c r="A204" s="38" t="s">
        <v>118</v>
      </c>
      <c r="B204" s="39" t="s">
        <v>131</v>
      </c>
      <c r="C204" s="40" t="str">
        <f>IFERROR(VLOOKUP(BANCO10[[#This Row],[EMPRESA]],[1]!DADOS[#Data],2,FALSE),"")</f>
        <v>26.866.039/0001-80</v>
      </c>
      <c r="D204" s="40" t="s">
        <v>672</v>
      </c>
      <c r="E204" s="42" t="str">
        <f>IFERROR(VLOOKUP(BANCO10[[#This Row],[EMPRESA]],[1]!DADOS[#Data],5,FALSE),"")</f>
        <v>EPP</v>
      </c>
      <c r="F204" s="40" t="str">
        <f>IFERROR(IF(VLOOKUP(BANCO10[[#This Row],[EMPRESA]],[1]!DADOS[#Data],6,0)="","",(VLOOKUP(BANCO10[[#This Row],[EMPRESA]],[1]!DADOS[#Data],6,0))),"")</f>
        <v>CAPITAL LESTE 1</v>
      </c>
      <c r="G204" s="40" t="s">
        <v>673</v>
      </c>
      <c r="H204" s="43" t="s">
        <v>7</v>
      </c>
      <c r="I204" s="43" t="s">
        <v>134</v>
      </c>
      <c r="J204" s="43" t="s">
        <v>123</v>
      </c>
      <c r="K204" s="44" t="s">
        <v>674</v>
      </c>
      <c r="L204" s="44" t="s">
        <v>136</v>
      </c>
      <c r="M204" s="44" t="s">
        <v>137</v>
      </c>
      <c r="N204" s="44" t="s">
        <v>123</v>
      </c>
      <c r="O204" s="42" t="s">
        <v>96</v>
      </c>
      <c r="P204" s="42">
        <v>106</v>
      </c>
      <c r="Q204" s="39"/>
      <c r="R204" s="45" t="s">
        <v>27</v>
      </c>
      <c r="S204" s="45">
        <v>45772</v>
      </c>
      <c r="T204" s="45" t="s">
        <v>27</v>
      </c>
      <c r="U204" s="45">
        <v>45775</v>
      </c>
      <c r="V204" s="45" t="s">
        <v>27</v>
      </c>
      <c r="W204" s="45">
        <v>45776</v>
      </c>
      <c r="X204" s="45" t="s">
        <v>27</v>
      </c>
      <c r="Y204" s="45">
        <v>45776</v>
      </c>
      <c r="Z204" s="46" t="s">
        <v>27</v>
      </c>
      <c r="AA204" s="47"/>
      <c r="AB204" s="46" t="s">
        <v>126</v>
      </c>
      <c r="AC204" s="48"/>
      <c r="AD204" s="46" t="s">
        <v>126</v>
      </c>
      <c r="AE204" s="48"/>
      <c r="AF204" s="45" t="s">
        <v>123</v>
      </c>
      <c r="AG204" s="45"/>
      <c r="AH204" s="45" t="s">
        <v>123</v>
      </c>
      <c r="AI204" s="45"/>
      <c r="AJ204" s="45" t="s">
        <v>27</v>
      </c>
      <c r="AK204" s="45">
        <v>45708</v>
      </c>
      <c r="AL204" s="45" t="s">
        <v>123</v>
      </c>
      <c r="AM204" s="45"/>
      <c r="AN204" s="45" t="s">
        <v>123</v>
      </c>
      <c r="AO204" s="45"/>
      <c r="AP204" s="45" t="s">
        <v>123</v>
      </c>
      <c r="AQ204" s="45"/>
      <c r="AR204" s="45" t="s">
        <v>123</v>
      </c>
      <c r="AS204" s="45"/>
      <c r="AT204" s="49">
        <v>46022</v>
      </c>
      <c r="AU204" s="50">
        <v>46022</v>
      </c>
      <c r="AV204" s="66" t="s">
        <v>126</v>
      </c>
      <c r="AW204" s="66" t="s">
        <v>126</v>
      </c>
      <c r="AX204" s="51" t="s">
        <v>49</v>
      </c>
      <c r="AY204" s="52" t="s">
        <v>126</v>
      </c>
      <c r="AZ204" s="53">
        <v>20140</v>
      </c>
      <c r="BA204" s="52" t="s">
        <v>138</v>
      </c>
      <c r="BB204" s="42">
        <v>692126</v>
      </c>
      <c r="BC204" s="52" t="s">
        <v>123</v>
      </c>
      <c r="BD204" s="52" t="s">
        <v>123</v>
      </c>
      <c r="BE204" s="55" t="s">
        <v>126</v>
      </c>
      <c r="BF204" s="55" t="s">
        <v>126</v>
      </c>
      <c r="BG204" s="55" t="s">
        <v>126</v>
      </c>
      <c r="BH204" s="55" t="s">
        <v>126</v>
      </c>
      <c r="BI204" s="68" t="s">
        <v>126</v>
      </c>
      <c r="BJ204" s="48"/>
      <c r="BK204" s="58" t="s">
        <v>126</v>
      </c>
      <c r="BL204" s="59"/>
      <c r="BM204" s="58" t="s">
        <v>126</v>
      </c>
      <c r="BN204" s="59"/>
      <c r="BO204" s="58" t="s">
        <v>126</v>
      </c>
      <c r="BP204" s="59"/>
      <c r="BQ204" s="58" t="s">
        <v>126</v>
      </c>
      <c r="BR204" s="59"/>
      <c r="BS204" s="69" t="s">
        <v>185</v>
      </c>
      <c r="BT204" s="38"/>
      <c r="BU204" s="61"/>
      <c r="BV204" s="61"/>
      <c r="BW204" s="61"/>
      <c r="BX204" s="61"/>
      <c r="BY204" s="61"/>
      <c r="BZ204" s="61"/>
      <c r="CA204" s="61"/>
      <c r="CB204" s="61"/>
      <c r="CC204" s="61"/>
      <c r="CD204" s="61"/>
      <c r="CE204" s="61"/>
      <c r="CF204" s="61"/>
      <c r="CG204" s="61"/>
      <c r="CH204" s="63">
        <f>YEAR(BANCO10[[#This Row],[DATA INÍCIO]])</f>
        <v>2025</v>
      </c>
      <c r="CI204" s="63">
        <f>MONTH(BANCO10[[#This Row],[DATA INÍCIO]])</f>
        <v>12</v>
      </c>
      <c r="CJ204" s="71" t="str">
        <f t="shared" si="3"/>
        <v>DESIGN EXPOSITORES INDUSTRIA E COMERCIO DE ARAMADOS LTDA26.866.039/0001-80</v>
      </c>
      <c r="CK204" s="63"/>
      <c r="CL204" s="63"/>
      <c r="CM204" s="42" t="str">
        <f>IF(BANCO10[[#This Row],[SOLUÇÃO]]=CM$1,BANCO10[[#This Row],[STATUS DA ETAPA]],"")</f>
        <v/>
      </c>
      <c r="CN204" s="42" t="str">
        <f>IF(BANCO10[[#This Row],[SOLUÇÃO]]=CN$1,BANCO10[[#This Row],[STATUS DA ETAPA]],"")</f>
        <v/>
      </c>
      <c r="CO204" s="42" t="str">
        <f>IF(BANCO10[[#This Row],[SOLUÇÃO]]=CO$1,BANCO10[[#This Row],[STATUS DA ETAPA]],"")</f>
        <v/>
      </c>
      <c r="CP204" s="42" t="str">
        <f>IF(BANCO10[[#This Row],[SOLUÇÃO]]=CP$1,BANCO10[[#This Row],[STATUS DA ETAPA]],"")</f>
        <v/>
      </c>
      <c r="CQ204" s="42" t="str">
        <f>IF(BANCO10[[#This Row],[SOLUÇÃO]]=CQ$1,BANCO10[[#This Row],[STATUS DA ETAPA]],"")</f>
        <v/>
      </c>
      <c r="CR204" s="42" t="str">
        <f>IF(BANCO10[[#This Row],[SOLUÇÃO]]=CR$1,BANCO10[[#This Row],[STATUS DA ETAPA]],"")</f>
        <v/>
      </c>
      <c r="CS204" s="42" t="str">
        <f>IF(BANCO10[[#This Row],[SOLUÇÃO]]=CS$1,BANCO10[[#This Row],[STATUS DA ETAPA]],"")</f>
        <v>AGUARDANDO SALDO</v>
      </c>
      <c r="CT204" s="42" t="str">
        <f>IF(BANCO10[[#This Row],[SOLUÇÃO]]=CT$1,BANCO10[[#This Row],[STATUS DA ETAPA]],"")</f>
        <v/>
      </c>
      <c r="CU204" s="42" t="str">
        <f>IF(BANCO10[[#This Row],[SOLUÇÃO]]=CU$1,BANCO10[[#This Row],[STATUS DA ETAPA]],"")</f>
        <v/>
      </c>
      <c r="CV204" s="42" t="str">
        <f>IF(BANCO10[[#This Row],[SOLUÇÃO]]=CV$1,BANCO10[[#This Row],[STATUS DA ETAPA]],"")</f>
        <v/>
      </c>
      <c r="CW204" s="42" t="str">
        <f>IF(BANCO10[[#This Row],[SOLUÇÃO]]=CW$1,BANCO10[[#This Row],[STATUS DA ETAPA]],"")</f>
        <v/>
      </c>
      <c r="CX204" s="42" t="str">
        <f>IF(BANCO10[[#This Row],[SOLUÇÃO]]=CX$1,BANCO10[[#This Row],[STATUS DA ETAPA]],"")</f>
        <v/>
      </c>
      <c r="CY204" s="42" t="str">
        <f>IF(BANCO10[[#This Row],[SOLUÇÃO]]=CY$1,BANCO10[[#This Row],[STATUS DA ETAPA]],"")</f>
        <v/>
      </c>
      <c r="CZ204" s="42" t="str">
        <f>IF(BANCO10[[#This Row],[SOLUÇÃO]]=CZ$1,BANCO10[[#This Row],[STATUS DA ETAPA]],"")</f>
        <v/>
      </c>
      <c r="DA204" s="42" t="str">
        <f>IF(BANCO10[[#This Row],[SOLUÇÃO]]=DA$1,BANCO10[[#This Row],[STATUS DA ETAPA]],"")</f>
        <v/>
      </c>
      <c r="DB204" s="42" t="str">
        <f>IF(BANCO10[[#This Row],[SOLUÇÃO]]=DB$1,BANCO10[[#This Row],[STATUS DA ETAPA]],"")</f>
        <v/>
      </c>
      <c r="DC204" s="42" t="str">
        <f>IF(BANCO10[[#This Row],[SOLUÇÃO]]=DC$1,BANCO10[[#This Row],[STATUS DA ETAPA]],"")</f>
        <v/>
      </c>
      <c r="DD204" s="42" t="str">
        <f>IF(BANCO10[[#This Row],[SOLUÇÃO]]=DD$1,BANCO10[[#This Row],[STATUS DA ETAPA]],"")</f>
        <v/>
      </c>
      <c r="DE204" s="42" t="str">
        <f>IF(BANCO10[[#This Row],[SOLUÇÃO]]=DE$1,BANCO10[[#This Row],[STATUS DA ETAPA]],"")</f>
        <v/>
      </c>
      <c r="DF204" s="42" t="str">
        <f>IF(BANCO10[[#This Row],[SOLUÇÃO]]=DF$1,BANCO10[[#This Row],[STATUS DA ETAPA]],"")</f>
        <v/>
      </c>
      <c r="DG204" s="42" t="str">
        <f>IF(BANCO10[[#This Row],[SOLUÇÃO]]=DG$1,BANCO10[[#This Row],[STATUS DA ETAPA]],"")</f>
        <v/>
      </c>
      <c r="DH204" s="42" t="str">
        <f>IF(BANCO10[[#This Row],[SOLUÇÃO]]=DH$1,BANCO10[[#This Row],[STATUS DA ETAPA]],"")</f>
        <v/>
      </c>
      <c r="DI204" s="42" t="str">
        <f>IF(BANCO10[[#This Row],[SOLUÇÃO]]=DI$1,BANCO10[[#This Row],[STATUS DA ETAPA]],"")</f>
        <v/>
      </c>
      <c r="DJ204" s="42" t="str">
        <f>IF(BANCO10[[#This Row],[SOLUÇÃO]]=DJ$1,BANCO10[[#This Row],[STATUS DA ETAPA]],"")</f>
        <v/>
      </c>
      <c r="DK204" s="42" t="str">
        <f>IF(BANCO10[[#This Row],[SOLUÇÃO]]=DK$1,BANCO10[[#This Row],[STATUS DA ETAPA]],"")</f>
        <v/>
      </c>
      <c r="DL204" s="42" t="str">
        <f>IF(BANCO10[[#This Row],[SOLUÇÃO]]=DL$1,BANCO10[[#This Row],[STATUS DA ETAPA]],"")</f>
        <v/>
      </c>
      <c r="DM204" s="42" t="str">
        <f>IF(BANCO10[[#This Row],[SOLUÇÃO]]=DM$1,BANCO10[[#This Row],[STATUS DA ETAPA]],"")</f>
        <v/>
      </c>
      <c r="DN204" s="63" t="e">
        <f>VLOOKUP(CL206,'[1]SAP TEC'!AC:AD,2,0)</f>
        <v>#N/A</v>
      </c>
    </row>
    <row r="205" spans="1:118" s="65" customFormat="1" ht="12" x14ac:dyDescent="0.25">
      <c r="A205" s="38" t="s">
        <v>118</v>
      </c>
      <c r="B205" s="39" t="s">
        <v>119</v>
      </c>
      <c r="C205" s="40" t="str">
        <f>IFERROR(VLOOKUP(BANCO10[[#This Row],[EMPRESA]],[1]!DADOS[#Data],2,FALSE),"")</f>
        <v>62.365.804/0001-41</v>
      </c>
      <c r="D205" s="42" t="s">
        <v>675</v>
      </c>
      <c r="E205" s="42" t="str">
        <f>IFERROR(VLOOKUP(BANCO10[[#This Row],[EMPRESA]],[1]!DADOS[#Data],5,FALSE),"")</f>
        <v>EPP</v>
      </c>
      <c r="F205" s="40" t="str">
        <f>IFERROR(IF(VLOOKUP(BANCO10[[#This Row],[EMPRESA]],[1]!DADOS[#Data],6,0)="","",(VLOOKUP(BANCO10[[#This Row],[EMPRESA]],[1]!DADOS[#Data],6,0))),"")</f>
        <v>CAPITAL LESTE 1</v>
      </c>
      <c r="G205" s="40" t="str">
        <f>IFERROR(IF(VLOOKUP(BANCO10[[#This Row],[EMPRESA]],[1]!DADOS[#Data],4)="","",(VLOOKUP($D205,[1]!DADOS[#Data],4,0))),"")</f>
        <v>DIFUS-AR</v>
      </c>
      <c r="H205" s="43" t="s">
        <v>7</v>
      </c>
      <c r="I205" s="43" t="s">
        <v>122</v>
      </c>
      <c r="J205" s="43" t="s">
        <v>123</v>
      </c>
      <c r="K205" s="42" t="s">
        <v>123</v>
      </c>
      <c r="L205" s="42" t="s">
        <v>123</v>
      </c>
      <c r="M205" s="44" t="s">
        <v>137</v>
      </c>
      <c r="N205" s="44" t="s">
        <v>123</v>
      </c>
      <c r="O205" s="42" t="s">
        <v>97</v>
      </c>
      <c r="P205" s="42">
        <v>100</v>
      </c>
      <c r="Q205" s="42"/>
      <c r="R205" s="45" t="s">
        <v>123</v>
      </c>
      <c r="S205" s="45"/>
      <c r="T205" s="45" t="s">
        <v>123</v>
      </c>
      <c r="U205" s="45"/>
      <c r="V205" s="45" t="s">
        <v>123</v>
      </c>
      <c r="W205" s="45"/>
      <c r="X205" s="45" t="s">
        <v>123</v>
      </c>
      <c r="Y205" s="45"/>
      <c r="Z205" s="46" t="s">
        <v>123</v>
      </c>
      <c r="AA205" s="47"/>
      <c r="AB205" s="46" t="s">
        <v>123</v>
      </c>
      <c r="AC205" s="48"/>
      <c r="AD205" s="46" t="s">
        <v>123</v>
      </c>
      <c r="AE205" s="48"/>
      <c r="AF205" s="45" t="s">
        <v>123</v>
      </c>
      <c r="AG205" s="45"/>
      <c r="AH205" s="45" t="s">
        <v>123</v>
      </c>
      <c r="AI205" s="45"/>
      <c r="AJ205" s="45" t="s">
        <v>123</v>
      </c>
      <c r="AK205" s="45"/>
      <c r="AL205" s="45" t="s">
        <v>123</v>
      </c>
      <c r="AM205" s="45"/>
      <c r="AN205" s="45" t="s">
        <v>123</v>
      </c>
      <c r="AO205" s="45"/>
      <c r="AP205" s="45" t="s">
        <v>123</v>
      </c>
      <c r="AQ205" s="45"/>
      <c r="AR205" s="45" t="s">
        <v>123</v>
      </c>
      <c r="AS205" s="45"/>
      <c r="AT205" s="49">
        <v>45963</v>
      </c>
      <c r="AU205" s="50">
        <v>45963</v>
      </c>
      <c r="AV205" s="51" t="s">
        <v>123</v>
      </c>
      <c r="AW205" s="51" t="s">
        <v>123</v>
      </c>
      <c r="AX205" s="51" t="s">
        <v>123</v>
      </c>
      <c r="AY205" s="52" t="s">
        <v>123</v>
      </c>
      <c r="AZ205" s="53">
        <v>0</v>
      </c>
      <c r="BA205" s="52" t="s">
        <v>123</v>
      </c>
      <c r="BB205" s="81" t="s">
        <v>123</v>
      </c>
      <c r="BC205" s="52" t="s">
        <v>123</v>
      </c>
      <c r="BD205" s="52" t="s">
        <v>123</v>
      </c>
      <c r="BE205" s="55" t="s">
        <v>123</v>
      </c>
      <c r="BF205" s="55" t="s">
        <v>123</v>
      </c>
      <c r="BG205" s="55" t="s">
        <v>123</v>
      </c>
      <c r="BH205" s="55" t="s">
        <v>123</v>
      </c>
      <c r="BI205" s="68" t="s">
        <v>123</v>
      </c>
      <c r="BJ205" s="57"/>
      <c r="BK205" s="58" t="s">
        <v>123</v>
      </c>
      <c r="BL205" s="59"/>
      <c r="BM205" s="58" t="s">
        <v>123</v>
      </c>
      <c r="BN205" s="59"/>
      <c r="BO205" s="58" t="s">
        <v>123</v>
      </c>
      <c r="BP205" s="59"/>
      <c r="BQ205" s="58" t="s">
        <v>123</v>
      </c>
      <c r="BR205" s="59"/>
      <c r="BS205" s="60" t="s">
        <v>676</v>
      </c>
      <c r="BT205" s="38"/>
      <c r="BU205" s="61" t="s">
        <v>129</v>
      </c>
      <c r="BV205" s="61" t="s">
        <v>129</v>
      </c>
      <c r="BW205" s="61" t="s">
        <v>129</v>
      </c>
      <c r="BX205" s="61" t="s">
        <v>129</v>
      </c>
      <c r="BY205" s="62" t="s">
        <v>129</v>
      </c>
      <c r="BZ205" s="61"/>
      <c r="CA205" s="61" t="s">
        <v>129</v>
      </c>
      <c r="CB205" s="61" t="s">
        <v>129</v>
      </c>
      <c r="CC205" s="61" t="s">
        <v>129</v>
      </c>
      <c r="CD205" s="61" t="s">
        <v>129</v>
      </c>
      <c r="CE205" s="61" t="s">
        <v>129</v>
      </c>
      <c r="CF205" s="61" t="s">
        <v>129</v>
      </c>
      <c r="CG205" s="61" t="s">
        <v>129</v>
      </c>
      <c r="CH205" s="63">
        <f>YEAR(BANCO10[[#This Row],[DATA INÍCIO]])</f>
        <v>2025</v>
      </c>
      <c r="CI205" s="63">
        <f>MONTH(BANCO10[[#This Row],[DATA INÍCIO]])</f>
        <v>11</v>
      </c>
      <c r="CJ205" s="64" t="str">
        <f t="shared" si="3"/>
        <v>DIFUS-AR INDUSTRIA BRASILEIRA DE ACESSORIOS TECNICOS LTDA62.365.804/0001-41</v>
      </c>
      <c r="CK205" s="63"/>
      <c r="CL205" s="42" t="s">
        <v>136</v>
      </c>
      <c r="CM205" s="42" t="str">
        <f>IF(BANCO10[[#This Row],[SOLUÇÃO]]=CM$1,BANCO10[[#This Row],[STATUS DA ETAPA]],"")</f>
        <v/>
      </c>
      <c r="CN205" s="42" t="str">
        <f>IF(BANCO10[[#This Row],[SOLUÇÃO]]=CN$1,BANCO10[[#This Row],[STATUS DA ETAPA]],"")</f>
        <v/>
      </c>
      <c r="CO205" s="42" t="str">
        <f>IF(BANCO10[[#This Row],[SOLUÇÃO]]=CO$1,BANCO10[[#This Row],[STATUS DA ETAPA]],"")</f>
        <v/>
      </c>
      <c r="CP205" s="42" t="str">
        <f>IF(BANCO10[[#This Row],[SOLUÇÃO]]=CP$1,BANCO10[[#This Row],[STATUS DA ETAPA]],"")</f>
        <v/>
      </c>
      <c r="CQ205" s="42" t="str">
        <f>IF(BANCO10[[#This Row],[SOLUÇÃO]]=CQ$1,BANCO10[[#This Row],[STATUS DA ETAPA]],"")</f>
        <v/>
      </c>
      <c r="CR205" s="42" t="str">
        <f>IF(BANCO10[[#This Row],[SOLUÇÃO]]=CR$1,BANCO10[[#This Row],[STATUS DA ETAPA]],"")</f>
        <v/>
      </c>
      <c r="CS205" s="42" t="str">
        <f>IF(BANCO10[[#This Row],[SOLUÇÃO]]=CS$1,BANCO10[[#This Row],[STATUS DA ETAPA]],"")</f>
        <v/>
      </c>
      <c r="CT205" s="42" t="str">
        <f>IF(BANCO10[[#This Row],[SOLUÇÃO]]=CT$1,BANCO10[[#This Row],[STATUS DA ETAPA]],"")</f>
        <v>CANCELADO</v>
      </c>
      <c r="CU205" s="42" t="str">
        <f>IF(BANCO10[[#This Row],[SOLUÇÃO]]=CU$1,BANCO10[[#This Row],[STATUS DA ETAPA]],"")</f>
        <v/>
      </c>
      <c r="CV205" s="42" t="str">
        <f>IF(BANCO10[[#This Row],[SOLUÇÃO]]=CV$1,BANCO10[[#This Row],[STATUS DA ETAPA]],"")</f>
        <v/>
      </c>
      <c r="CW205" s="42" t="str">
        <f>IF(BANCO10[[#This Row],[SOLUÇÃO]]=CW$1,BANCO10[[#This Row],[STATUS DA ETAPA]],"")</f>
        <v/>
      </c>
      <c r="CX205" s="42" t="str">
        <f>IF(BANCO10[[#This Row],[SOLUÇÃO]]=CX$1,BANCO10[[#This Row],[STATUS DA ETAPA]],"")</f>
        <v/>
      </c>
      <c r="CY205" s="42" t="str">
        <f>IF(BANCO10[[#This Row],[SOLUÇÃO]]=CY$1,BANCO10[[#This Row],[STATUS DA ETAPA]],"")</f>
        <v/>
      </c>
      <c r="CZ205" s="42" t="str">
        <f>IF(BANCO10[[#This Row],[SOLUÇÃO]]=CZ$1,BANCO10[[#This Row],[STATUS DA ETAPA]],"")</f>
        <v/>
      </c>
      <c r="DA205" s="42" t="str">
        <f>IF(BANCO10[[#This Row],[SOLUÇÃO]]=DA$1,BANCO10[[#This Row],[STATUS DA ETAPA]],"")</f>
        <v/>
      </c>
      <c r="DB205" s="42" t="str">
        <f>IF(BANCO10[[#This Row],[SOLUÇÃO]]=DB$1,BANCO10[[#This Row],[STATUS DA ETAPA]],"")</f>
        <v/>
      </c>
      <c r="DC205" s="42" t="str">
        <f>IF(BANCO10[[#This Row],[SOLUÇÃO]]=DC$1,BANCO10[[#This Row],[STATUS DA ETAPA]],"")</f>
        <v/>
      </c>
      <c r="DD205" s="42" t="str">
        <f>IF(BANCO10[[#This Row],[SOLUÇÃO]]=DD$1,BANCO10[[#This Row],[STATUS DA ETAPA]],"")</f>
        <v/>
      </c>
      <c r="DE205" s="42" t="str">
        <f>IF(BANCO10[[#This Row],[SOLUÇÃO]]=DE$1,BANCO10[[#This Row],[STATUS DA ETAPA]],"")</f>
        <v/>
      </c>
      <c r="DF205" s="42" t="str">
        <f>IF(BANCO10[[#This Row],[SOLUÇÃO]]=DF$1,BANCO10[[#This Row],[STATUS DA ETAPA]],"")</f>
        <v/>
      </c>
      <c r="DG205" s="42" t="str">
        <f>IF(BANCO10[[#This Row],[SOLUÇÃO]]=DG$1,BANCO10[[#This Row],[STATUS DA ETAPA]],"")</f>
        <v/>
      </c>
      <c r="DH205" s="42" t="str">
        <f>IF(BANCO10[[#This Row],[SOLUÇÃO]]=DH$1,BANCO10[[#This Row],[STATUS DA ETAPA]],"")</f>
        <v/>
      </c>
      <c r="DI205" s="42" t="str">
        <f>IF(BANCO10[[#This Row],[SOLUÇÃO]]=DI$1,BANCO10[[#This Row],[STATUS DA ETAPA]],"")</f>
        <v/>
      </c>
      <c r="DJ205" s="42" t="str">
        <f>IF(BANCO10[[#This Row],[SOLUÇÃO]]=DJ$1,BANCO10[[#This Row],[STATUS DA ETAPA]],"")</f>
        <v/>
      </c>
      <c r="DK205" s="42" t="str">
        <f>IF(BANCO10[[#This Row],[SOLUÇÃO]]=DK$1,BANCO10[[#This Row],[STATUS DA ETAPA]],"")</f>
        <v/>
      </c>
      <c r="DL205" s="42" t="str">
        <f>IF(BANCO10[[#This Row],[SOLUÇÃO]]=DL$1,BANCO10[[#This Row],[STATUS DA ETAPA]],"")</f>
        <v/>
      </c>
      <c r="DM205" s="42" t="str">
        <f>IF(BANCO10[[#This Row],[SOLUÇÃO]]=DM$1,BANCO10[[#This Row],[STATUS DA ETAPA]],"")</f>
        <v/>
      </c>
      <c r="DN205" s="63" t="e">
        <f>VLOOKUP(CL207,'[1]SAP TEC'!AC:AD,2,0)</f>
        <v>#N/A</v>
      </c>
    </row>
    <row r="206" spans="1:118" s="65" customFormat="1" ht="12" x14ac:dyDescent="0.25">
      <c r="A206" s="38" t="s">
        <v>118</v>
      </c>
      <c r="B206" s="39" t="s">
        <v>131</v>
      </c>
      <c r="C206" s="40" t="str">
        <f>IFERROR(VLOOKUP(BANCO10[[#This Row],[EMPRESA]],[1]!DADOS[#Data],2,FALSE),"")</f>
        <v>46.913.984/0001-00</v>
      </c>
      <c r="D206" s="42" t="s">
        <v>677</v>
      </c>
      <c r="E206" s="42" t="str">
        <f>IFERROR(VLOOKUP(BANCO10[[#This Row],[EMPRESA]],[1]!DADOS[#Data],5,FALSE),"")</f>
        <v>EPP</v>
      </c>
      <c r="F206" s="40" t="str">
        <f>IFERROR(IF(VLOOKUP(BANCO10[[#This Row],[EMPRESA]],[1]!DADOS[#Data],6,0)="","",(VLOOKUP(BANCO10[[#This Row],[EMPRESA]],[1]!DADOS[#Data],6,0))),"")</f>
        <v>CAPITAL LESTE 1</v>
      </c>
      <c r="G206" s="40"/>
      <c r="H206" s="43" t="s">
        <v>121</v>
      </c>
      <c r="I206" s="43" t="s">
        <v>145</v>
      </c>
      <c r="J206" s="44" t="s">
        <v>146</v>
      </c>
      <c r="K206" s="44" t="s">
        <v>678</v>
      </c>
      <c r="L206" s="44" t="s">
        <v>123</v>
      </c>
      <c r="M206" s="44" t="s">
        <v>137</v>
      </c>
      <c r="N206" s="42" t="s">
        <v>123</v>
      </c>
      <c r="O206" s="42" t="s">
        <v>90</v>
      </c>
      <c r="P206" s="42">
        <v>4</v>
      </c>
      <c r="Q206" s="42"/>
      <c r="R206" s="45" t="s">
        <v>123</v>
      </c>
      <c r="S206" s="45"/>
      <c r="T206" s="45" t="s">
        <v>123</v>
      </c>
      <c r="U206" s="45"/>
      <c r="V206" s="45" t="s">
        <v>123</v>
      </c>
      <c r="W206" s="45"/>
      <c r="X206" s="45" t="s">
        <v>123</v>
      </c>
      <c r="Y206" s="45"/>
      <c r="Z206" s="46" t="s">
        <v>123</v>
      </c>
      <c r="AA206" s="47"/>
      <c r="AB206" s="46" t="s">
        <v>123</v>
      </c>
      <c r="AC206" s="48"/>
      <c r="AD206" s="46" t="s">
        <v>123</v>
      </c>
      <c r="AE206" s="48"/>
      <c r="AF206" s="45" t="s">
        <v>123</v>
      </c>
      <c r="AG206" s="45"/>
      <c r="AH206" s="45" t="s">
        <v>123</v>
      </c>
      <c r="AI206" s="45"/>
      <c r="AJ206" s="45" t="s">
        <v>123</v>
      </c>
      <c r="AK206" s="45"/>
      <c r="AL206" s="45" t="s">
        <v>123</v>
      </c>
      <c r="AM206" s="45"/>
      <c r="AN206" s="45" t="s">
        <v>123</v>
      </c>
      <c r="AO206" s="45"/>
      <c r="AP206" s="45" t="s">
        <v>123</v>
      </c>
      <c r="AQ206" s="45"/>
      <c r="AR206" s="45" t="s">
        <v>123</v>
      </c>
      <c r="AS206" s="45"/>
      <c r="AT206" s="49">
        <v>45577</v>
      </c>
      <c r="AU206" s="50">
        <v>45577</v>
      </c>
      <c r="AV206" s="66" t="s">
        <v>123</v>
      </c>
      <c r="AW206" s="66" t="s">
        <v>123</v>
      </c>
      <c r="AX206" s="51" t="s">
        <v>49</v>
      </c>
      <c r="AY206" s="52" t="s">
        <v>123</v>
      </c>
      <c r="AZ206" s="53">
        <v>0</v>
      </c>
      <c r="BA206" s="52" t="s">
        <v>123</v>
      </c>
      <c r="BB206" s="81" t="s">
        <v>123</v>
      </c>
      <c r="BC206" s="52" t="s">
        <v>123</v>
      </c>
      <c r="BD206" s="52" t="s">
        <v>123</v>
      </c>
      <c r="BE206" s="55" t="s">
        <v>123</v>
      </c>
      <c r="BF206" s="55" t="s">
        <v>123</v>
      </c>
      <c r="BG206" s="55" t="s">
        <v>123</v>
      </c>
      <c r="BH206" s="55" t="s">
        <v>123</v>
      </c>
      <c r="BI206" s="118" t="s">
        <v>123</v>
      </c>
      <c r="BJ206" s="119"/>
      <c r="BK206" s="103"/>
      <c r="BL206" s="38"/>
      <c r="BM206" s="103"/>
      <c r="BN206" s="38"/>
      <c r="BO206" s="103" t="s">
        <v>123</v>
      </c>
      <c r="BP206" s="38"/>
      <c r="BQ206" s="103" t="s">
        <v>123</v>
      </c>
      <c r="BR206" s="38"/>
      <c r="BS206" s="70"/>
      <c r="BT206" s="38"/>
      <c r="BU206" s="61"/>
      <c r="BV206" s="61"/>
      <c r="BW206" s="84"/>
      <c r="BX206" s="84"/>
      <c r="BY206" s="85"/>
      <c r="BZ206" s="84"/>
      <c r="CA206" s="86"/>
      <c r="CB206" s="87"/>
      <c r="CC206" s="88"/>
      <c r="CD206" s="87"/>
      <c r="CE206" s="87"/>
      <c r="CF206" s="87"/>
      <c r="CG206" s="87"/>
      <c r="CH206" s="42">
        <f>YEAR(BANCO10[[#This Row],[DATA INÍCIO]])</f>
        <v>2024</v>
      </c>
      <c r="CI206" s="42">
        <f>MONTH(BANCO10[[#This Row],[DATA INÍCIO]])</f>
        <v>10</v>
      </c>
      <c r="CJ206" s="42" t="str">
        <f t="shared" si="3"/>
        <v>DIGOMAX INDUSTRIA DE LUBRIFICANTES LTDA46.913.984/0001-00</v>
      </c>
      <c r="CK206" s="42"/>
      <c r="CL206" s="42"/>
      <c r="CM206" s="42" t="str">
        <f>IF(BANCO10[[#This Row],[SOLUÇÃO]]=CM$1,BANCO10[[#This Row],[STATUS DA ETAPA]],"")</f>
        <v>CONCLUÍDO</v>
      </c>
      <c r="CN206" s="42" t="str">
        <f>IF(BANCO10[[#This Row],[SOLUÇÃO]]=CN$1,BANCO10[[#This Row],[STATUS DA ETAPA]],"")</f>
        <v/>
      </c>
      <c r="CO206" s="42" t="str">
        <f>IF(BANCO10[[#This Row],[SOLUÇÃO]]=CO$1,BANCO10[[#This Row],[STATUS DA ETAPA]],"")</f>
        <v/>
      </c>
      <c r="CP206" s="42" t="str">
        <f>IF(BANCO10[[#This Row],[SOLUÇÃO]]=CP$1,BANCO10[[#This Row],[STATUS DA ETAPA]],"")</f>
        <v/>
      </c>
      <c r="CQ206" s="42" t="str">
        <f>IF(BANCO10[[#This Row],[SOLUÇÃO]]=CQ$1,BANCO10[[#This Row],[STATUS DA ETAPA]],"")</f>
        <v/>
      </c>
      <c r="CR206" s="42" t="str">
        <f>IF(BANCO10[[#This Row],[SOLUÇÃO]]=CR$1,BANCO10[[#This Row],[STATUS DA ETAPA]],"")</f>
        <v/>
      </c>
      <c r="CS206" s="42" t="str">
        <f>IF(BANCO10[[#This Row],[SOLUÇÃO]]=CS$1,BANCO10[[#This Row],[STATUS DA ETAPA]],"")</f>
        <v/>
      </c>
      <c r="CT206" s="42" t="str">
        <f>IF(BANCO10[[#This Row],[SOLUÇÃO]]=CT$1,BANCO10[[#This Row],[STATUS DA ETAPA]],"")</f>
        <v/>
      </c>
      <c r="CU206" s="42" t="str">
        <f>IF(BANCO10[[#This Row],[SOLUÇÃO]]=CU$1,BANCO10[[#This Row],[STATUS DA ETAPA]],"")</f>
        <v/>
      </c>
      <c r="CV206" s="42" t="str">
        <f>IF(BANCO10[[#This Row],[SOLUÇÃO]]=CV$1,BANCO10[[#This Row],[STATUS DA ETAPA]],"")</f>
        <v/>
      </c>
      <c r="CW206" s="42" t="str">
        <f>IF(BANCO10[[#This Row],[SOLUÇÃO]]=CW$1,BANCO10[[#This Row],[STATUS DA ETAPA]],"")</f>
        <v/>
      </c>
      <c r="CX206" s="42" t="str">
        <f>IF(BANCO10[[#This Row],[SOLUÇÃO]]=CX$1,BANCO10[[#This Row],[STATUS DA ETAPA]],"")</f>
        <v/>
      </c>
      <c r="CY206" s="42" t="str">
        <f>IF(BANCO10[[#This Row],[SOLUÇÃO]]=CY$1,BANCO10[[#This Row],[STATUS DA ETAPA]],"")</f>
        <v/>
      </c>
      <c r="CZ206" s="42" t="str">
        <f>IF(BANCO10[[#This Row],[SOLUÇÃO]]=CZ$1,BANCO10[[#This Row],[STATUS DA ETAPA]],"")</f>
        <v/>
      </c>
      <c r="DA206" s="42" t="str">
        <f>IF(BANCO10[[#This Row],[SOLUÇÃO]]=DA$1,BANCO10[[#This Row],[STATUS DA ETAPA]],"")</f>
        <v/>
      </c>
      <c r="DB206" s="42" t="str">
        <f>IF(BANCO10[[#This Row],[SOLUÇÃO]]=DB$1,BANCO10[[#This Row],[STATUS DA ETAPA]],"")</f>
        <v/>
      </c>
      <c r="DC206" s="63" t="str">
        <f>IF(BANCO10[[#This Row],[SOLUÇÃO]]=DC$1,BANCO10[[#This Row],[STATUS DA ETAPA]],"")</f>
        <v/>
      </c>
      <c r="DD206" s="65" t="str">
        <f>IF(BANCO10[[#This Row],[SOLUÇÃO]]=DD$1,BANCO10[[#This Row],[STATUS DA ETAPA]],"")</f>
        <v/>
      </c>
      <c r="DE206" s="65" t="str">
        <f>IF(BANCO10[[#This Row],[SOLUÇÃO]]=DE$1,BANCO10[[#This Row],[STATUS DA ETAPA]],"")</f>
        <v/>
      </c>
      <c r="DF206" s="65" t="str">
        <f>IF(BANCO10[[#This Row],[SOLUÇÃO]]=DF$1,BANCO10[[#This Row],[STATUS DA ETAPA]],"")</f>
        <v/>
      </c>
      <c r="DG206" s="65" t="str">
        <f>IF(BANCO10[[#This Row],[SOLUÇÃO]]=DG$1,BANCO10[[#This Row],[STATUS DA ETAPA]],"")</f>
        <v/>
      </c>
      <c r="DH206" s="65" t="str">
        <f>IF(BANCO10[[#This Row],[SOLUÇÃO]]=DH$1,BANCO10[[#This Row],[STATUS DA ETAPA]],"")</f>
        <v/>
      </c>
      <c r="DI206" s="65" t="str">
        <f>IF(BANCO10[[#This Row],[SOLUÇÃO]]=DI$1,BANCO10[[#This Row],[STATUS DA ETAPA]],"")</f>
        <v/>
      </c>
      <c r="DJ206" s="65" t="str">
        <f>IF(BANCO10[[#This Row],[SOLUÇÃO]]=DJ$1,BANCO10[[#This Row],[STATUS DA ETAPA]],"")</f>
        <v/>
      </c>
      <c r="DK206" s="65" t="str">
        <f>IF(BANCO10[[#This Row],[SOLUÇÃO]]=DK$1,BANCO10[[#This Row],[STATUS DA ETAPA]],"")</f>
        <v/>
      </c>
      <c r="DL206" s="65" t="str">
        <f>IF(BANCO10[[#This Row],[SOLUÇÃO]]=DL$1,BANCO10[[#This Row],[STATUS DA ETAPA]],"")</f>
        <v/>
      </c>
      <c r="DM206" s="65" t="str">
        <f>IF(BANCO10[[#This Row],[SOLUÇÃO]]=DM$1,BANCO10[[#This Row],[STATUS DA ETAPA]],"")</f>
        <v/>
      </c>
      <c r="DN206" s="63" t="e">
        <f>VLOOKUP(CL208,'[1]SAP TEC'!AC:AD,2,0)</f>
        <v>#N/A</v>
      </c>
    </row>
    <row r="207" spans="1:118" s="65" customFormat="1" ht="12" x14ac:dyDescent="0.25">
      <c r="A207" s="38" t="s">
        <v>118</v>
      </c>
      <c r="B207" s="39" t="s">
        <v>131</v>
      </c>
      <c r="C207" s="40" t="str">
        <f>IFERROR(VLOOKUP(BANCO10[[#This Row],[EMPRESA]],[1]!DADOS[#Data],2,FALSE),"")</f>
        <v>46.913.984/0001-00</v>
      </c>
      <c r="D207" s="40" t="s">
        <v>677</v>
      </c>
      <c r="E207" s="42" t="str">
        <f>IFERROR(VLOOKUP(BANCO10[[#This Row],[EMPRESA]],[1]!DADOS[#Data],5,FALSE),"")</f>
        <v>EPP</v>
      </c>
      <c r="F207" s="40" t="str">
        <f>IFERROR(IF(VLOOKUP(BANCO10[[#This Row],[EMPRESA]],[1]!DADOS[#Data],6,0)="","",(VLOOKUP(BANCO10[[#This Row],[EMPRESA]],[1]!DADOS[#Data],6,0))),"")</f>
        <v>CAPITAL LESTE 1</v>
      </c>
      <c r="G207" s="40" t="str">
        <f>IFERROR(IF(VLOOKUP(BANCO10[[#This Row],[EMPRESA]],[1]!DADOS[#Data],4)="","",(VLOOKUP($D207,[1]!DADOS[#Data],4,0))),"")</f>
        <v>DIGOMAX</v>
      </c>
      <c r="H207" s="43" t="s">
        <v>7</v>
      </c>
      <c r="I207" s="43" t="s">
        <v>145</v>
      </c>
      <c r="J207" s="44" t="s">
        <v>123</v>
      </c>
      <c r="K207" s="44" t="s">
        <v>679</v>
      </c>
      <c r="L207" s="44" t="s">
        <v>680</v>
      </c>
      <c r="M207" s="44" t="s">
        <v>137</v>
      </c>
      <c r="N207" s="42" t="s">
        <v>482</v>
      </c>
      <c r="O207" s="42" t="s">
        <v>96</v>
      </c>
      <c r="P207" s="42">
        <v>106</v>
      </c>
      <c r="Q207" s="42" t="s">
        <v>205</v>
      </c>
      <c r="R207" s="45" t="s">
        <v>123</v>
      </c>
      <c r="S207" s="45"/>
      <c r="T207" s="45" t="s">
        <v>123</v>
      </c>
      <c r="U207" s="45"/>
      <c r="V207" s="45" t="s">
        <v>123</v>
      </c>
      <c r="W207" s="45"/>
      <c r="X207" s="45" t="s">
        <v>123</v>
      </c>
      <c r="Y207" s="45"/>
      <c r="Z207" s="46" t="s">
        <v>123</v>
      </c>
      <c r="AA207" s="47"/>
      <c r="AB207" s="46" t="s">
        <v>123</v>
      </c>
      <c r="AC207" s="48"/>
      <c r="AD207" s="46" t="s">
        <v>123</v>
      </c>
      <c r="AE207" s="48"/>
      <c r="AF207" s="45" t="s">
        <v>27</v>
      </c>
      <c r="AG207" s="45">
        <v>45566</v>
      </c>
      <c r="AH207" s="45" t="s">
        <v>27</v>
      </c>
      <c r="AI207" s="45">
        <v>45590</v>
      </c>
      <c r="AJ207" s="45" t="s">
        <v>27</v>
      </c>
      <c r="AK207" s="45">
        <v>45608</v>
      </c>
      <c r="AL207" s="45" t="s">
        <v>123</v>
      </c>
      <c r="AM207" s="45"/>
      <c r="AN207" s="45" t="s">
        <v>123</v>
      </c>
      <c r="AO207" s="45"/>
      <c r="AP207" s="45" t="s">
        <v>123</v>
      </c>
      <c r="AQ207" s="45"/>
      <c r="AR207" s="45" t="s">
        <v>123</v>
      </c>
      <c r="AS207" s="45"/>
      <c r="AT207" s="49">
        <v>45671</v>
      </c>
      <c r="AU207" s="50">
        <v>45762</v>
      </c>
      <c r="AV207" s="66" t="s">
        <v>27</v>
      </c>
      <c r="AW207" s="66" t="s">
        <v>27</v>
      </c>
      <c r="AX207" s="51" t="s">
        <v>49</v>
      </c>
      <c r="AY207" s="52" t="s">
        <v>126</v>
      </c>
      <c r="AZ207" s="53">
        <v>0</v>
      </c>
      <c r="BA207" s="52" t="s">
        <v>153</v>
      </c>
      <c r="BB207" s="81">
        <v>580881</v>
      </c>
      <c r="BC207" s="52" t="s">
        <v>123</v>
      </c>
      <c r="BD207" s="52" t="s">
        <v>123</v>
      </c>
      <c r="BE207" s="55" t="s">
        <v>27</v>
      </c>
      <c r="BF207" s="55" t="s">
        <v>27</v>
      </c>
      <c r="BG207" s="55" t="s">
        <v>27</v>
      </c>
      <c r="BH207" s="55" t="s">
        <v>27</v>
      </c>
      <c r="BI207" s="68" t="s">
        <v>27</v>
      </c>
      <c r="BJ207" s="48">
        <v>45803</v>
      </c>
      <c r="BK207" s="58" t="s">
        <v>123</v>
      </c>
      <c r="BL207" s="59"/>
      <c r="BM207" s="58" t="s">
        <v>123</v>
      </c>
      <c r="BN207" s="59"/>
      <c r="BO207" s="74" t="s">
        <v>27</v>
      </c>
      <c r="BP207" s="77">
        <v>45803</v>
      </c>
      <c r="BQ207" s="78" t="s">
        <v>126</v>
      </c>
      <c r="BR207" s="79"/>
      <c r="BS207" s="104" t="s">
        <v>681</v>
      </c>
      <c r="BT207" s="38" t="s">
        <v>131</v>
      </c>
      <c r="BU207" s="61"/>
      <c r="BV207" s="61"/>
      <c r="BW207" s="84"/>
      <c r="BX207" s="84"/>
      <c r="BY207" s="85"/>
      <c r="BZ207" s="84"/>
      <c r="CA207" s="86"/>
      <c r="CB207" s="87"/>
      <c r="CC207" s="88"/>
      <c r="CD207" s="87"/>
      <c r="CE207" s="87"/>
      <c r="CF207" s="87"/>
      <c r="CG207" s="87" t="s">
        <v>682</v>
      </c>
      <c r="CH207" s="42">
        <f>YEAR(BANCO10[[#This Row],[DATA INÍCIO]])</f>
        <v>2025</v>
      </c>
      <c r="CI207" s="42">
        <f>MONTH(BANCO10[[#This Row],[DATA INÍCIO]])</f>
        <v>1</v>
      </c>
      <c r="CJ207" s="42" t="str">
        <f t="shared" si="3"/>
        <v>DIGOMAX INDUSTRIA DE LUBRIFICANTES LTDA46.913.984/0001-00</v>
      </c>
      <c r="CK207" s="42"/>
      <c r="CL207" s="42"/>
      <c r="CM207" s="42" t="str">
        <f>IF(BANCO10[[#This Row],[SOLUÇÃO]]=CM$1,BANCO10[[#This Row],[STATUS DA ETAPA]],"")</f>
        <v/>
      </c>
      <c r="CN207" s="42" t="str">
        <f>IF(BANCO10[[#This Row],[SOLUÇÃO]]=CN$1,BANCO10[[#This Row],[STATUS DA ETAPA]],"")</f>
        <v/>
      </c>
      <c r="CO207" s="42" t="str">
        <f>IF(BANCO10[[#This Row],[SOLUÇÃO]]=CO$1,BANCO10[[#This Row],[STATUS DA ETAPA]],"")</f>
        <v/>
      </c>
      <c r="CP207" s="42" t="str">
        <f>IF(BANCO10[[#This Row],[SOLUÇÃO]]=CP$1,BANCO10[[#This Row],[STATUS DA ETAPA]],"")</f>
        <v/>
      </c>
      <c r="CQ207" s="42" t="str">
        <f>IF(BANCO10[[#This Row],[SOLUÇÃO]]=CQ$1,BANCO10[[#This Row],[STATUS DA ETAPA]],"")</f>
        <v/>
      </c>
      <c r="CR207" s="42" t="str">
        <f>IF(BANCO10[[#This Row],[SOLUÇÃO]]=CR$1,BANCO10[[#This Row],[STATUS DA ETAPA]],"")</f>
        <v/>
      </c>
      <c r="CS207" s="42" t="str">
        <f>IF(BANCO10[[#This Row],[SOLUÇÃO]]=CS$1,BANCO10[[#This Row],[STATUS DA ETAPA]],"")</f>
        <v>CONCLUÍDO</v>
      </c>
      <c r="CT207" s="42" t="str">
        <f>IF(BANCO10[[#This Row],[SOLUÇÃO]]=CT$1,BANCO10[[#This Row],[STATUS DA ETAPA]],"")</f>
        <v/>
      </c>
      <c r="CU207" s="42" t="str">
        <f>IF(BANCO10[[#This Row],[SOLUÇÃO]]=CU$1,BANCO10[[#This Row],[STATUS DA ETAPA]],"")</f>
        <v/>
      </c>
      <c r="CV207" s="42" t="str">
        <f>IF(BANCO10[[#This Row],[SOLUÇÃO]]=CV$1,BANCO10[[#This Row],[STATUS DA ETAPA]],"")</f>
        <v/>
      </c>
      <c r="CW207" s="42" t="str">
        <f>IF(BANCO10[[#This Row],[SOLUÇÃO]]=CW$1,BANCO10[[#This Row],[STATUS DA ETAPA]],"")</f>
        <v/>
      </c>
      <c r="CX207" s="42" t="str">
        <f>IF(BANCO10[[#This Row],[SOLUÇÃO]]=CX$1,BANCO10[[#This Row],[STATUS DA ETAPA]],"")</f>
        <v/>
      </c>
      <c r="CY207" s="42" t="str">
        <f>IF(BANCO10[[#This Row],[SOLUÇÃO]]=CY$1,BANCO10[[#This Row],[STATUS DA ETAPA]],"")</f>
        <v/>
      </c>
      <c r="CZ207" s="42" t="str">
        <f>IF(BANCO10[[#This Row],[SOLUÇÃO]]=CZ$1,BANCO10[[#This Row],[STATUS DA ETAPA]],"")</f>
        <v/>
      </c>
      <c r="DA207" s="42" t="str">
        <f>IF(BANCO10[[#This Row],[SOLUÇÃO]]=DA$1,BANCO10[[#This Row],[STATUS DA ETAPA]],"")</f>
        <v/>
      </c>
      <c r="DB207" s="42" t="str">
        <f>IF(BANCO10[[#This Row],[SOLUÇÃO]]=DB$1,BANCO10[[#This Row],[STATUS DA ETAPA]],"")</f>
        <v/>
      </c>
      <c r="DC207" s="63" t="str">
        <f>IF(BANCO10[[#This Row],[SOLUÇÃO]]=DC$1,BANCO10[[#This Row],[STATUS DA ETAPA]],"")</f>
        <v/>
      </c>
      <c r="DD207" s="65" t="str">
        <f>IF(BANCO10[[#This Row],[SOLUÇÃO]]=DD$1,BANCO10[[#This Row],[STATUS DA ETAPA]],"")</f>
        <v/>
      </c>
      <c r="DE207" s="65" t="str">
        <f>IF(BANCO10[[#This Row],[SOLUÇÃO]]=DE$1,BANCO10[[#This Row],[STATUS DA ETAPA]],"")</f>
        <v/>
      </c>
      <c r="DF207" s="65" t="str">
        <f>IF(BANCO10[[#This Row],[SOLUÇÃO]]=DF$1,BANCO10[[#This Row],[STATUS DA ETAPA]],"")</f>
        <v/>
      </c>
      <c r="DG207" s="65" t="str">
        <f>IF(BANCO10[[#This Row],[SOLUÇÃO]]=DG$1,BANCO10[[#This Row],[STATUS DA ETAPA]],"")</f>
        <v/>
      </c>
      <c r="DH207" s="65" t="str">
        <f>IF(BANCO10[[#This Row],[SOLUÇÃO]]=DH$1,BANCO10[[#This Row],[STATUS DA ETAPA]],"")</f>
        <v/>
      </c>
      <c r="DI207" s="65" t="str">
        <f>IF(BANCO10[[#This Row],[SOLUÇÃO]]=DI$1,BANCO10[[#This Row],[STATUS DA ETAPA]],"")</f>
        <v/>
      </c>
      <c r="DJ207" s="65" t="str">
        <f>IF(BANCO10[[#This Row],[SOLUÇÃO]]=DJ$1,BANCO10[[#This Row],[STATUS DA ETAPA]],"")</f>
        <v/>
      </c>
      <c r="DK207" s="65" t="str">
        <f>IF(BANCO10[[#This Row],[SOLUÇÃO]]=DK$1,BANCO10[[#This Row],[STATUS DA ETAPA]],"")</f>
        <v/>
      </c>
      <c r="DL207" s="65" t="str">
        <f>IF(BANCO10[[#This Row],[SOLUÇÃO]]=DL$1,BANCO10[[#This Row],[STATUS DA ETAPA]],"")</f>
        <v/>
      </c>
      <c r="DM207" s="65" t="str">
        <f>IF(BANCO10[[#This Row],[SOLUÇÃO]]=DM$1,BANCO10[[#This Row],[STATUS DA ETAPA]],"")</f>
        <v/>
      </c>
      <c r="DN207" s="63" t="e">
        <f>VLOOKUP(CL209,'[1]SAP TEC'!AC:AD,2,0)</f>
        <v>#N/A</v>
      </c>
    </row>
    <row r="208" spans="1:118" s="65" customFormat="1" ht="12" x14ac:dyDescent="0.25">
      <c r="A208" s="38" t="s">
        <v>118</v>
      </c>
      <c r="B208" s="39" t="s">
        <v>131</v>
      </c>
      <c r="C208" s="40" t="str">
        <f>IFERROR(VLOOKUP(BANCO10[[#This Row],[EMPRESA]],[1]!DADOS[#Data],2,FALSE),"")</f>
        <v>46.913.984/0001-00</v>
      </c>
      <c r="D208" s="40" t="s">
        <v>677</v>
      </c>
      <c r="E208" s="42" t="str">
        <f>IFERROR(VLOOKUP(BANCO10[[#This Row],[EMPRESA]],[1]!DADOS[#Data],5,FALSE),"")</f>
        <v>EPP</v>
      </c>
      <c r="F208" s="40" t="str">
        <f>IFERROR(IF(VLOOKUP(BANCO10[[#This Row],[EMPRESA]],[1]!DADOS[#Data],6,0)="","",(VLOOKUP(BANCO10[[#This Row],[EMPRESA]],[1]!DADOS[#Data],6,0))),"")</f>
        <v>CAPITAL LESTE 1</v>
      </c>
      <c r="G208" s="40" t="str">
        <f>IFERROR(IF(VLOOKUP(BANCO10[[#This Row],[EMPRESA]],[1]!DADOS[#Data],4)="","",(VLOOKUP($D208,[1]!DADOS[#Data],4,0))),"")</f>
        <v>DIGOMAX</v>
      </c>
      <c r="H208" s="43" t="s">
        <v>178</v>
      </c>
      <c r="I208" s="43" t="s">
        <v>145</v>
      </c>
      <c r="J208" s="44" t="s">
        <v>123</v>
      </c>
      <c r="K208" s="39" t="s">
        <v>683</v>
      </c>
      <c r="L208" s="44" t="s">
        <v>123</v>
      </c>
      <c r="M208" s="44" t="s">
        <v>137</v>
      </c>
      <c r="N208" s="44" t="s">
        <v>123</v>
      </c>
      <c r="O208" s="42" t="s">
        <v>180</v>
      </c>
      <c r="P208" s="42">
        <v>4</v>
      </c>
      <c r="Q208" s="39" t="s">
        <v>181</v>
      </c>
      <c r="R208" s="45" t="s">
        <v>123</v>
      </c>
      <c r="S208" s="45"/>
      <c r="T208" s="45" t="s">
        <v>123</v>
      </c>
      <c r="U208" s="45"/>
      <c r="V208" s="45" t="s">
        <v>123</v>
      </c>
      <c r="W208" s="45"/>
      <c r="X208" s="45" t="s">
        <v>123</v>
      </c>
      <c r="Y208" s="45"/>
      <c r="Z208" s="46" t="s">
        <v>123</v>
      </c>
      <c r="AA208" s="47"/>
      <c r="AB208" s="46" t="s">
        <v>123</v>
      </c>
      <c r="AC208" s="48"/>
      <c r="AD208" s="46" t="s">
        <v>123</v>
      </c>
      <c r="AE208" s="48"/>
      <c r="AF208" s="45" t="s">
        <v>123</v>
      </c>
      <c r="AG208" s="45"/>
      <c r="AH208" s="45" t="s">
        <v>123</v>
      </c>
      <c r="AI208" s="45"/>
      <c r="AJ208" s="45" t="s">
        <v>123</v>
      </c>
      <c r="AK208" s="45"/>
      <c r="AL208" s="45" t="s">
        <v>123</v>
      </c>
      <c r="AM208" s="45"/>
      <c r="AN208" s="45" t="s">
        <v>123</v>
      </c>
      <c r="AO208" s="45"/>
      <c r="AP208" s="45" t="s">
        <v>123</v>
      </c>
      <c r="AQ208" s="45"/>
      <c r="AR208" s="45" t="s">
        <v>123</v>
      </c>
      <c r="AS208" s="45"/>
      <c r="AT208" s="49">
        <v>45807</v>
      </c>
      <c r="AU208" s="50">
        <v>45807</v>
      </c>
      <c r="AV208" s="66" t="s">
        <v>123</v>
      </c>
      <c r="AW208" s="66" t="s">
        <v>123</v>
      </c>
      <c r="AX208" s="51" t="s">
        <v>182</v>
      </c>
      <c r="AY208" s="52" t="s">
        <v>126</v>
      </c>
      <c r="AZ208" s="53">
        <v>0</v>
      </c>
      <c r="BA208" s="52" t="s">
        <v>123</v>
      </c>
      <c r="BB208" s="81" t="s">
        <v>123</v>
      </c>
      <c r="BC208" s="52" t="s">
        <v>123</v>
      </c>
      <c r="BD208" s="52" t="s">
        <v>123</v>
      </c>
      <c r="BE208" s="55" t="s">
        <v>123</v>
      </c>
      <c r="BF208" s="55" t="s">
        <v>123</v>
      </c>
      <c r="BG208" s="55" t="s">
        <v>123</v>
      </c>
      <c r="BH208" s="55" t="s">
        <v>27</v>
      </c>
      <c r="BI208" s="68" t="s">
        <v>126</v>
      </c>
      <c r="BJ208" s="48"/>
      <c r="BK208" s="74" t="s">
        <v>126</v>
      </c>
      <c r="BL208" s="59"/>
      <c r="BM208" s="74" t="s">
        <v>126</v>
      </c>
      <c r="BN208" s="59"/>
      <c r="BO208" s="74" t="s">
        <v>126</v>
      </c>
      <c r="BP208" s="77"/>
      <c r="BQ208" s="78" t="s">
        <v>126</v>
      </c>
      <c r="BR208" s="79"/>
      <c r="BS208" s="141"/>
      <c r="BT208" s="142"/>
      <c r="BU208" s="61"/>
      <c r="BV208" s="61"/>
      <c r="BW208" s="61"/>
      <c r="BX208" s="61"/>
      <c r="BY208" s="61"/>
      <c r="BZ208" s="61"/>
      <c r="CA208" s="61"/>
      <c r="CB208" s="61"/>
      <c r="CC208" s="61"/>
      <c r="CD208" s="61"/>
      <c r="CE208" s="61"/>
      <c r="CF208" s="61"/>
      <c r="CG208" s="61"/>
      <c r="CH208" s="42"/>
      <c r="CI208" s="38"/>
      <c r="CJ208" s="143"/>
      <c r="CK208" s="144"/>
      <c r="CL208" s="144"/>
      <c r="CM208" s="145"/>
      <c r="CN208" s="145"/>
      <c r="CO208" s="81"/>
      <c r="CP208" s="81"/>
      <c r="CQ208" s="81"/>
      <c r="CR208" s="81"/>
      <c r="CS208" s="145"/>
      <c r="CT208" s="81"/>
      <c r="CU208" s="146"/>
      <c r="CV208" s="147"/>
      <c r="CW208" s="146"/>
      <c r="CX208" s="147"/>
      <c r="CY208" s="38"/>
      <c r="CZ208" s="39"/>
      <c r="DA208" s="39"/>
      <c r="DB208" s="39"/>
      <c r="DC208" s="110"/>
      <c r="DD208" s="38"/>
      <c r="DE208" s="42" t="str">
        <f>IF(BANCO10[[#This Row],[SOLUÇÃO]]=DE$1,BANCO10[[#This Row],[STATUS DA ETAPA]],"")</f>
        <v/>
      </c>
      <c r="DF208" s="42" t="str">
        <f>IF(BANCO10[[#This Row],[SOLUÇÃO]]=DF$1,BANCO10[[#This Row],[STATUS DA ETAPA]],"")</f>
        <v/>
      </c>
      <c r="DG208" s="42" t="str">
        <f>IF(BANCO10[[#This Row],[SOLUÇÃO]]=DG$1,BANCO10[[#This Row],[STATUS DA ETAPA]],"")</f>
        <v/>
      </c>
      <c r="DH208" s="42" t="str">
        <f>IF(BANCO10[[#This Row],[SOLUÇÃO]]=DH$1,BANCO10[[#This Row],[STATUS DA ETAPA]],"")</f>
        <v/>
      </c>
      <c r="DI208" s="42" t="str">
        <f>IF(BANCO10[[#This Row],[SOLUÇÃO]]=DI$1,BANCO10[[#This Row],[STATUS DA ETAPA]],"")</f>
        <v/>
      </c>
      <c r="DJ208" s="42" t="str">
        <f>IF(BANCO10[[#This Row],[SOLUÇÃO]]=DJ$1,BANCO10[[#This Row],[STATUS DA ETAPA]],"")</f>
        <v/>
      </c>
      <c r="DK208" s="42" t="str">
        <f>IF(BANCO10[[#This Row],[SOLUÇÃO]]=DK$1,BANCO10[[#This Row],[STATUS DA ETAPA]],"")</f>
        <v/>
      </c>
      <c r="DL208" s="42" t="str">
        <f>IF(BANCO10[[#This Row],[SOLUÇÃO]]=DL$1,BANCO10[[#This Row],[STATUS DA ETAPA]],"")</f>
        <v/>
      </c>
      <c r="DM208" s="42" t="str">
        <f>IF(BANCO10[[#This Row],[SOLUÇÃO]]=DM$1,BANCO10[[#This Row],[STATUS DA ETAPA]],"")</f>
        <v/>
      </c>
      <c r="DN208" s="63" t="e">
        <f>VLOOKUP(CL210,'[1]SAP TEC'!AC:AD,2,0)</f>
        <v>#N/A</v>
      </c>
    </row>
    <row r="209" spans="1:118" s="65" customFormat="1" ht="12" x14ac:dyDescent="0.25">
      <c r="A209" s="38" t="s">
        <v>118</v>
      </c>
      <c r="B209" s="39" t="s">
        <v>143</v>
      </c>
      <c r="C209" s="40" t="str">
        <f>IFERROR(VLOOKUP(BANCO10[[#This Row],[EMPRESA]],[1]!DADOS[#Data],2,FALSE),"")</f>
        <v>61.425.237/0001-09</v>
      </c>
      <c r="D209" s="42" t="s">
        <v>684</v>
      </c>
      <c r="E209" s="42" t="str">
        <f>IFERROR(VLOOKUP(BANCO10[[#This Row],[EMPRESA]],[1]!DADOS[#Data],5,FALSE),"")</f>
        <v>DEMAIS</v>
      </c>
      <c r="F209" s="40" t="str">
        <f>IFERROR(IF(VLOOKUP(BANCO10[[#This Row],[EMPRESA]],[1]!DADOS[#Data],6,0)="","",(VLOOKUP(BANCO10[[#This Row],[EMPRESA]],[1]!DADOS[#Data],6,0))),"")</f>
        <v>N/A</v>
      </c>
      <c r="G209" s="40"/>
      <c r="H209" s="43" t="s">
        <v>121</v>
      </c>
      <c r="I209" s="43" t="s">
        <v>145</v>
      </c>
      <c r="J209" s="43" t="s">
        <v>146</v>
      </c>
      <c r="K209" s="42" t="s">
        <v>685</v>
      </c>
      <c r="L209" s="44" t="s">
        <v>123</v>
      </c>
      <c r="M209" s="44">
        <v>103</v>
      </c>
      <c r="N209" s="44" t="s">
        <v>123</v>
      </c>
      <c r="O209" s="42" t="s">
        <v>90</v>
      </c>
      <c r="P209" s="42">
        <v>4</v>
      </c>
      <c r="Q209" s="42" t="s">
        <v>188</v>
      </c>
      <c r="R209" s="45" t="s">
        <v>123</v>
      </c>
      <c r="S209" s="45"/>
      <c r="T209" s="45" t="s">
        <v>123</v>
      </c>
      <c r="U209" s="45"/>
      <c r="V209" s="45" t="s">
        <v>123</v>
      </c>
      <c r="W209" s="45"/>
      <c r="X209" s="45" t="s">
        <v>123</v>
      </c>
      <c r="Y209" s="45"/>
      <c r="Z209" s="46" t="s">
        <v>123</v>
      </c>
      <c r="AA209" s="47"/>
      <c r="AB209" s="46" t="s">
        <v>123</v>
      </c>
      <c r="AC209" s="48"/>
      <c r="AD209" s="46" t="s">
        <v>123</v>
      </c>
      <c r="AE209" s="48"/>
      <c r="AF209" s="45" t="s">
        <v>123</v>
      </c>
      <c r="AG209" s="45"/>
      <c r="AH209" s="45" t="s">
        <v>123</v>
      </c>
      <c r="AI209" s="45"/>
      <c r="AJ209" s="45" t="s">
        <v>123</v>
      </c>
      <c r="AK209" s="45"/>
      <c r="AL209" s="45" t="s">
        <v>123</v>
      </c>
      <c r="AM209" s="45"/>
      <c r="AN209" s="45" t="s">
        <v>123</v>
      </c>
      <c r="AO209" s="45"/>
      <c r="AP209" s="45" t="s">
        <v>123</v>
      </c>
      <c r="AQ209" s="45"/>
      <c r="AR209" s="45" t="s">
        <v>123</v>
      </c>
      <c r="AS209" s="45"/>
      <c r="AT209" s="49">
        <v>45372</v>
      </c>
      <c r="AU209" s="50">
        <v>45372</v>
      </c>
      <c r="AV209" s="51" t="s">
        <v>123</v>
      </c>
      <c r="AW209" s="51" t="s">
        <v>123</v>
      </c>
      <c r="AX209" s="73" t="s">
        <v>49</v>
      </c>
      <c r="AY209" s="52" t="s">
        <v>123</v>
      </c>
      <c r="AZ209" s="53">
        <v>0</v>
      </c>
      <c r="BA209" s="52" t="s">
        <v>123</v>
      </c>
      <c r="BB209" s="81" t="s">
        <v>123</v>
      </c>
      <c r="BC209" s="52" t="s">
        <v>123</v>
      </c>
      <c r="BD209" s="52" t="s">
        <v>123</v>
      </c>
      <c r="BE209" s="55" t="s">
        <v>123</v>
      </c>
      <c r="BF209" s="55" t="s">
        <v>123</v>
      </c>
      <c r="BG209" s="55" t="s">
        <v>123</v>
      </c>
      <c r="BH209" s="55" t="s">
        <v>123</v>
      </c>
      <c r="BI209" s="56" t="s">
        <v>123</v>
      </c>
      <c r="BJ209" s="48"/>
      <c r="BK209" s="74"/>
      <c r="BL209" s="75"/>
      <c r="BM209" s="74"/>
      <c r="BN209" s="75"/>
      <c r="BO209" s="74" t="s">
        <v>123</v>
      </c>
      <c r="BP209" s="75"/>
      <c r="BQ209" s="74" t="s">
        <v>123</v>
      </c>
      <c r="BR209" s="75"/>
      <c r="BS209" s="60"/>
      <c r="BT209" s="38"/>
      <c r="BU209" s="61" t="s">
        <v>129</v>
      </c>
      <c r="BV209" s="61" t="s">
        <v>129</v>
      </c>
      <c r="BW209" s="61" t="s">
        <v>129</v>
      </c>
      <c r="BX209" s="61" t="s">
        <v>129</v>
      </c>
      <c r="BY209" s="62" t="s">
        <v>129</v>
      </c>
      <c r="BZ209" s="61"/>
      <c r="CA209" s="61" t="s">
        <v>129</v>
      </c>
      <c r="CB209" s="61" t="s">
        <v>129</v>
      </c>
      <c r="CC209" s="61" t="s">
        <v>129</v>
      </c>
      <c r="CD209" s="61" t="s">
        <v>129</v>
      </c>
      <c r="CE209" s="61" t="s">
        <v>129</v>
      </c>
      <c r="CF209" s="61" t="s">
        <v>129</v>
      </c>
      <c r="CG209" s="61" t="s">
        <v>129</v>
      </c>
      <c r="CH209" s="63">
        <f>YEAR(BANCO10[[#This Row],[DATA INÍCIO]])</f>
        <v>2024</v>
      </c>
      <c r="CI209" s="63">
        <f>MONTH(BANCO10[[#This Row],[DATA INÍCIO]])</f>
        <v>3</v>
      </c>
      <c r="CJ209" s="64" t="str">
        <f t="shared" ref="CJ209:CJ272" si="4">CONCATENATE(D209,C209)</f>
        <v>DILETA INDUSTRIA E COMERCIO DE PRODUTOS QUIMICOS LTDA61.425.237/0001-09</v>
      </c>
      <c r="CK209" s="63"/>
      <c r="CL209" s="42" t="s">
        <v>685</v>
      </c>
      <c r="CM209" s="42" t="str">
        <f>IF(BANCO10[[#This Row],[SOLUÇÃO]]=CM$1,BANCO10[[#This Row],[STATUS DA ETAPA]],"")</f>
        <v>CONCLUÍDO</v>
      </c>
      <c r="CN209" s="42" t="str">
        <f>IF(BANCO10[[#This Row],[SOLUÇÃO]]=CN$1,BANCO10[[#This Row],[STATUS DA ETAPA]],"")</f>
        <v/>
      </c>
      <c r="CO209" s="42" t="str">
        <f>IF(BANCO10[[#This Row],[SOLUÇÃO]]=CO$1,BANCO10[[#This Row],[STATUS DA ETAPA]],"")</f>
        <v/>
      </c>
      <c r="CP209" s="42" t="str">
        <f>IF(BANCO10[[#This Row],[SOLUÇÃO]]=CP$1,BANCO10[[#This Row],[STATUS DA ETAPA]],"")</f>
        <v/>
      </c>
      <c r="CQ209" s="42" t="str">
        <f>IF(BANCO10[[#This Row],[SOLUÇÃO]]=CQ$1,BANCO10[[#This Row],[STATUS DA ETAPA]],"")</f>
        <v/>
      </c>
      <c r="CR209" s="42" t="str">
        <f>IF(BANCO10[[#This Row],[SOLUÇÃO]]=CR$1,BANCO10[[#This Row],[STATUS DA ETAPA]],"")</f>
        <v/>
      </c>
      <c r="CS209" s="42" t="str">
        <f>IF(BANCO10[[#This Row],[SOLUÇÃO]]=CS$1,BANCO10[[#This Row],[STATUS DA ETAPA]],"")</f>
        <v/>
      </c>
      <c r="CT209" s="42" t="str">
        <f>IF(BANCO10[[#This Row],[SOLUÇÃO]]=CT$1,BANCO10[[#This Row],[STATUS DA ETAPA]],"")</f>
        <v/>
      </c>
      <c r="CU209" s="42" t="str">
        <f>IF(BANCO10[[#This Row],[SOLUÇÃO]]=CU$1,BANCO10[[#This Row],[STATUS DA ETAPA]],"")</f>
        <v/>
      </c>
      <c r="CV209" s="42" t="str">
        <f>IF(BANCO10[[#This Row],[SOLUÇÃO]]=CV$1,BANCO10[[#This Row],[STATUS DA ETAPA]],"")</f>
        <v/>
      </c>
      <c r="CW209" s="42" t="str">
        <f>IF(BANCO10[[#This Row],[SOLUÇÃO]]=CW$1,BANCO10[[#This Row],[STATUS DA ETAPA]],"")</f>
        <v/>
      </c>
      <c r="CX209" s="42" t="str">
        <f>IF(BANCO10[[#This Row],[SOLUÇÃO]]=CX$1,BANCO10[[#This Row],[STATUS DA ETAPA]],"")</f>
        <v/>
      </c>
      <c r="CY209" s="42" t="str">
        <f>IF(BANCO10[[#This Row],[SOLUÇÃO]]=CY$1,BANCO10[[#This Row],[STATUS DA ETAPA]],"")</f>
        <v/>
      </c>
      <c r="CZ209" s="42" t="str">
        <f>IF(BANCO10[[#This Row],[SOLUÇÃO]]=CZ$1,BANCO10[[#This Row],[STATUS DA ETAPA]],"")</f>
        <v/>
      </c>
      <c r="DA209" s="42" t="str">
        <f>IF(BANCO10[[#This Row],[SOLUÇÃO]]=DA$1,BANCO10[[#This Row],[STATUS DA ETAPA]],"")</f>
        <v/>
      </c>
      <c r="DB209" s="42" t="str">
        <f>IF(BANCO10[[#This Row],[SOLUÇÃO]]=DB$1,BANCO10[[#This Row],[STATUS DA ETAPA]],"")</f>
        <v/>
      </c>
      <c r="DC209" s="42" t="str">
        <f>IF(BANCO10[[#This Row],[SOLUÇÃO]]=DC$1,BANCO10[[#This Row],[STATUS DA ETAPA]],"")</f>
        <v/>
      </c>
      <c r="DD209" s="42" t="str">
        <f>IF(BANCO10[[#This Row],[SOLUÇÃO]]=DD$1,BANCO10[[#This Row],[STATUS DA ETAPA]],"")</f>
        <v/>
      </c>
      <c r="DE209" s="42" t="str">
        <f>IF(BANCO10[[#This Row],[SOLUÇÃO]]=DE$1,BANCO10[[#This Row],[STATUS DA ETAPA]],"")</f>
        <v/>
      </c>
      <c r="DF209" s="42" t="str">
        <f>IF(BANCO10[[#This Row],[SOLUÇÃO]]=DF$1,BANCO10[[#This Row],[STATUS DA ETAPA]],"")</f>
        <v/>
      </c>
      <c r="DG209" s="42" t="str">
        <f>IF(BANCO10[[#This Row],[SOLUÇÃO]]=DG$1,BANCO10[[#This Row],[STATUS DA ETAPA]],"")</f>
        <v/>
      </c>
      <c r="DH209" s="42" t="str">
        <f>IF(BANCO10[[#This Row],[SOLUÇÃO]]=DH$1,BANCO10[[#This Row],[STATUS DA ETAPA]],"")</f>
        <v/>
      </c>
      <c r="DI209" s="42" t="str">
        <f>IF(BANCO10[[#This Row],[SOLUÇÃO]]=DI$1,BANCO10[[#This Row],[STATUS DA ETAPA]],"")</f>
        <v/>
      </c>
      <c r="DJ209" s="42" t="str">
        <f>IF(BANCO10[[#This Row],[SOLUÇÃO]]=DJ$1,BANCO10[[#This Row],[STATUS DA ETAPA]],"")</f>
        <v/>
      </c>
      <c r="DK209" s="42" t="str">
        <f>IF(BANCO10[[#This Row],[SOLUÇÃO]]=DK$1,BANCO10[[#This Row],[STATUS DA ETAPA]],"")</f>
        <v/>
      </c>
      <c r="DL209" s="42" t="str">
        <f>IF(BANCO10[[#This Row],[SOLUÇÃO]]=DL$1,BANCO10[[#This Row],[STATUS DA ETAPA]],"")</f>
        <v/>
      </c>
      <c r="DM209" s="42" t="str">
        <f>IF(BANCO10[[#This Row],[SOLUÇÃO]]=DM$1,BANCO10[[#This Row],[STATUS DA ETAPA]],"")</f>
        <v/>
      </c>
      <c r="DN209" s="63" t="e">
        <f>VLOOKUP(CL211,'[1]SAP TEC'!AC:AD,2,0)</f>
        <v>#N/A</v>
      </c>
    </row>
    <row r="210" spans="1:118" s="65" customFormat="1" ht="12" x14ac:dyDescent="0.25">
      <c r="A210" s="38" t="s">
        <v>118</v>
      </c>
      <c r="B210" s="39" t="s">
        <v>131</v>
      </c>
      <c r="C210" s="40" t="str">
        <f>IFERROR(VLOOKUP(BANCO10[[#This Row],[EMPRESA]],[1]!DADOS[#Data],2,FALSE),"")</f>
        <v>05.242.712/0001-30</v>
      </c>
      <c r="D210" s="40" t="s">
        <v>686</v>
      </c>
      <c r="E210" s="42" t="str">
        <f>IFERROR(VLOOKUP(BANCO10[[#This Row],[EMPRESA]],[1]!DADOS[#Data],5,FALSE),"")</f>
        <v>EPP</v>
      </c>
      <c r="F210" s="40" t="str">
        <f>IFERROR(IF(VLOOKUP(BANCO10[[#This Row],[EMPRESA]],[1]!DADOS[#Data],6,0)="","",(VLOOKUP(BANCO10[[#This Row],[EMPRESA]],[1]!DADOS[#Data],6,0))),"")</f>
        <v>CAPITAL SUL</v>
      </c>
      <c r="G210" s="40"/>
      <c r="H210" s="43" t="s">
        <v>121</v>
      </c>
      <c r="I210" s="40" t="s">
        <v>122</v>
      </c>
      <c r="J210" s="43" t="s">
        <v>123</v>
      </c>
      <c r="K210" s="44" t="s">
        <v>687</v>
      </c>
      <c r="L210" s="44" t="s">
        <v>123</v>
      </c>
      <c r="M210" s="44" t="s">
        <v>137</v>
      </c>
      <c r="N210" s="44" t="s">
        <v>123</v>
      </c>
      <c r="O210" s="42" t="s">
        <v>90</v>
      </c>
      <c r="P210" s="42">
        <v>4</v>
      </c>
      <c r="Q210" s="39"/>
      <c r="R210" s="45" t="s">
        <v>123</v>
      </c>
      <c r="S210" s="45"/>
      <c r="T210" s="45" t="s">
        <v>123</v>
      </c>
      <c r="U210" s="45"/>
      <c r="V210" s="45" t="s">
        <v>123</v>
      </c>
      <c r="W210" s="45"/>
      <c r="X210" s="45" t="s">
        <v>123</v>
      </c>
      <c r="Y210" s="45"/>
      <c r="Z210" s="46" t="s">
        <v>123</v>
      </c>
      <c r="AA210" s="47"/>
      <c r="AB210" s="46" t="s">
        <v>123</v>
      </c>
      <c r="AC210" s="48"/>
      <c r="AD210" s="46" t="s">
        <v>123</v>
      </c>
      <c r="AE210" s="48"/>
      <c r="AF210" s="45" t="s">
        <v>123</v>
      </c>
      <c r="AG210" s="45"/>
      <c r="AH210" s="45" t="s">
        <v>126</v>
      </c>
      <c r="AI210" s="45"/>
      <c r="AJ210" s="45" t="s">
        <v>123</v>
      </c>
      <c r="AK210" s="45"/>
      <c r="AL210" s="45" t="s">
        <v>123</v>
      </c>
      <c r="AM210" s="45"/>
      <c r="AN210" s="45" t="s">
        <v>123</v>
      </c>
      <c r="AO210" s="45"/>
      <c r="AP210" s="45" t="s">
        <v>123</v>
      </c>
      <c r="AQ210" s="45"/>
      <c r="AR210" s="45" t="s">
        <v>123</v>
      </c>
      <c r="AS210" s="45"/>
      <c r="AT210" s="49">
        <v>45822</v>
      </c>
      <c r="AU210" s="50">
        <v>45955</v>
      </c>
      <c r="AV210" s="66" t="s">
        <v>123</v>
      </c>
      <c r="AW210" s="66" t="s">
        <v>123</v>
      </c>
      <c r="AX210" s="51" t="s">
        <v>49</v>
      </c>
      <c r="AY210" s="52" t="s">
        <v>123</v>
      </c>
      <c r="AZ210" s="53">
        <v>0</v>
      </c>
      <c r="BA210" s="52" t="s">
        <v>123</v>
      </c>
      <c r="BB210" s="81" t="s">
        <v>123</v>
      </c>
      <c r="BC210" s="52" t="s">
        <v>123</v>
      </c>
      <c r="BD210" s="52" t="s">
        <v>123</v>
      </c>
      <c r="BE210" s="55" t="s">
        <v>123</v>
      </c>
      <c r="BF210" s="55" t="s">
        <v>123</v>
      </c>
      <c r="BG210" s="55" t="s">
        <v>123</v>
      </c>
      <c r="BH210" s="55" t="s">
        <v>123</v>
      </c>
      <c r="BI210" s="56" t="s">
        <v>123</v>
      </c>
      <c r="BJ210" s="48"/>
      <c r="BK210" s="58" t="s">
        <v>123</v>
      </c>
      <c r="BL210" s="59"/>
      <c r="BM210" s="58" t="s">
        <v>123</v>
      </c>
      <c r="BN210" s="59"/>
      <c r="BO210" s="58" t="s">
        <v>123</v>
      </c>
      <c r="BP210" s="59"/>
      <c r="BQ210" s="58" t="s">
        <v>123</v>
      </c>
      <c r="BR210" s="59"/>
      <c r="BS210" s="60" t="s">
        <v>141</v>
      </c>
      <c r="BT210" s="116" t="s">
        <v>688</v>
      </c>
      <c r="BU210" s="61"/>
      <c r="BV210" s="61"/>
      <c r="BW210" s="61"/>
      <c r="BX210" s="61"/>
      <c r="BY210" s="61"/>
      <c r="BZ210" s="61"/>
      <c r="CA210" s="61"/>
      <c r="CB210" s="61"/>
      <c r="CC210" s="61"/>
      <c r="CD210" s="61"/>
      <c r="CE210" s="61"/>
      <c r="CF210" s="61"/>
      <c r="CG210" s="61"/>
      <c r="CH210" s="63">
        <f>YEAR(BANCO10[[#This Row],[DATA INÍCIO]])</f>
        <v>2025</v>
      </c>
      <c r="CI210" s="63">
        <f>MONTH(BANCO10[[#This Row],[DATA INÍCIO]])</f>
        <v>6</v>
      </c>
      <c r="CJ210" s="71" t="str">
        <f t="shared" si="4"/>
        <v>DISPOFIX INDUSTRIA E COMERCIO LTDA05.242.712/0001-30</v>
      </c>
      <c r="CK210" s="63"/>
      <c r="CL210" s="63"/>
      <c r="CM210" s="42" t="str">
        <f>IF(BANCO10[[#This Row],[SOLUÇÃO]]=CM$1,BANCO10[[#This Row],[STATUS DA ETAPA]],"")</f>
        <v>CANCELADO</v>
      </c>
      <c r="CN210" s="42" t="str">
        <f>IF(BANCO10[[#This Row],[SOLUÇÃO]]=CN$1,BANCO10[[#This Row],[STATUS DA ETAPA]],"")</f>
        <v/>
      </c>
      <c r="CO210" s="42" t="str">
        <f>IF(BANCO10[[#This Row],[SOLUÇÃO]]=CO$1,BANCO10[[#This Row],[STATUS DA ETAPA]],"")</f>
        <v/>
      </c>
      <c r="CP210" s="42" t="str">
        <f>IF(BANCO10[[#This Row],[SOLUÇÃO]]=CP$1,BANCO10[[#This Row],[STATUS DA ETAPA]],"")</f>
        <v/>
      </c>
      <c r="CQ210" s="42" t="str">
        <f>IF(BANCO10[[#This Row],[SOLUÇÃO]]=CQ$1,BANCO10[[#This Row],[STATUS DA ETAPA]],"")</f>
        <v/>
      </c>
      <c r="CR210" s="42" t="str">
        <f>IF(BANCO10[[#This Row],[SOLUÇÃO]]=CR$1,BANCO10[[#This Row],[STATUS DA ETAPA]],"")</f>
        <v/>
      </c>
      <c r="CS210" s="42" t="str">
        <f>IF(BANCO10[[#This Row],[SOLUÇÃO]]=CS$1,BANCO10[[#This Row],[STATUS DA ETAPA]],"")</f>
        <v/>
      </c>
      <c r="CT210" s="42" t="str">
        <f>IF(BANCO10[[#This Row],[SOLUÇÃO]]=CT$1,BANCO10[[#This Row],[STATUS DA ETAPA]],"")</f>
        <v/>
      </c>
      <c r="CU210" s="42" t="str">
        <f>IF(BANCO10[[#This Row],[SOLUÇÃO]]=CU$1,BANCO10[[#This Row],[STATUS DA ETAPA]],"")</f>
        <v/>
      </c>
      <c r="CV210" s="42" t="str">
        <f>IF(BANCO10[[#This Row],[SOLUÇÃO]]=CV$1,BANCO10[[#This Row],[STATUS DA ETAPA]],"")</f>
        <v/>
      </c>
      <c r="CW210" s="42" t="str">
        <f>IF(BANCO10[[#This Row],[SOLUÇÃO]]=CW$1,BANCO10[[#This Row],[STATUS DA ETAPA]],"")</f>
        <v/>
      </c>
      <c r="CX210" s="42" t="str">
        <f>IF(BANCO10[[#This Row],[SOLUÇÃO]]=CX$1,BANCO10[[#This Row],[STATUS DA ETAPA]],"")</f>
        <v/>
      </c>
      <c r="CY210" s="42" t="str">
        <f>IF(BANCO10[[#This Row],[SOLUÇÃO]]=CY$1,BANCO10[[#This Row],[STATUS DA ETAPA]],"")</f>
        <v/>
      </c>
      <c r="CZ210" s="42" t="str">
        <f>IF(BANCO10[[#This Row],[SOLUÇÃO]]=CZ$1,BANCO10[[#This Row],[STATUS DA ETAPA]],"")</f>
        <v/>
      </c>
      <c r="DA210" s="42" t="str">
        <f>IF(BANCO10[[#This Row],[SOLUÇÃO]]=DA$1,BANCO10[[#This Row],[STATUS DA ETAPA]],"")</f>
        <v/>
      </c>
      <c r="DB210" s="42" t="str">
        <f>IF(BANCO10[[#This Row],[SOLUÇÃO]]=DB$1,BANCO10[[#This Row],[STATUS DA ETAPA]],"")</f>
        <v/>
      </c>
      <c r="DC210" s="42" t="str">
        <f>IF(BANCO10[[#This Row],[SOLUÇÃO]]=DC$1,BANCO10[[#This Row],[STATUS DA ETAPA]],"")</f>
        <v/>
      </c>
      <c r="DD210" s="42" t="str">
        <f>IF(BANCO10[[#This Row],[SOLUÇÃO]]=DD$1,BANCO10[[#This Row],[STATUS DA ETAPA]],"")</f>
        <v/>
      </c>
      <c r="DE210" s="42" t="str">
        <f>IF(BANCO10[[#This Row],[SOLUÇÃO]]=DE$1,BANCO10[[#This Row],[STATUS DA ETAPA]],"")</f>
        <v/>
      </c>
      <c r="DF210" s="42" t="str">
        <f>IF(BANCO10[[#This Row],[SOLUÇÃO]]=DF$1,BANCO10[[#This Row],[STATUS DA ETAPA]],"")</f>
        <v/>
      </c>
      <c r="DG210" s="42" t="str">
        <f>IF(BANCO10[[#This Row],[SOLUÇÃO]]=DG$1,BANCO10[[#This Row],[STATUS DA ETAPA]],"")</f>
        <v/>
      </c>
      <c r="DH210" s="42" t="str">
        <f>IF(BANCO10[[#This Row],[SOLUÇÃO]]=DH$1,BANCO10[[#This Row],[STATUS DA ETAPA]],"")</f>
        <v/>
      </c>
      <c r="DI210" s="42" t="str">
        <f>IF(BANCO10[[#This Row],[SOLUÇÃO]]=DI$1,BANCO10[[#This Row],[STATUS DA ETAPA]],"")</f>
        <v/>
      </c>
      <c r="DJ210" s="42" t="str">
        <f>IF(BANCO10[[#This Row],[SOLUÇÃO]]=DJ$1,BANCO10[[#This Row],[STATUS DA ETAPA]],"")</f>
        <v/>
      </c>
      <c r="DK210" s="42" t="str">
        <f>IF(BANCO10[[#This Row],[SOLUÇÃO]]=DK$1,BANCO10[[#This Row],[STATUS DA ETAPA]],"")</f>
        <v/>
      </c>
      <c r="DL210" s="42" t="str">
        <f>IF(BANCO10[[#This Row],[SOLUÇÃO]]=DL$1,BANCO10[[#This Row],[STATUS DA ETAPA]],"")</f>
        <v/>
      </c>
      <c r="DM210" s="42" t="str">
        <f>IF(BANCO10[[#This Row],[SOLUÇÃO]]=DM$1,BANCO10[[#This Row],[STATUS DA ETAPA]],"")</f>
        <v/>
      </c>
      <c r="DN210" s="63" t="e">
        <f>VLOOKUP(CL212,'[1]SAP TEC'!AC:AD,2,0)</f>
        <v>#N/A</v>
      </c>
    </row>
    <row r="211" spans="1:118" s="65" customFormat="1" ht="12" x14ac:dyDescent="0.25">
      <c r="A211" s="38" t="s">
        <v>118</v>
      </c>
      <c r="B211" s="38" t="s">
        <v>131</v>
      </c>
      <c r="C211" s="40" t="str">
        <f>IFERROR(VLOOKUP(BANCO10[[#This Row],[EMPRESA]],[1]!DADOS[#Data],2,FALSE),"")</f>
        <v>03.522.071/0001-42</v>
      </c>
      <c r="D211" s="148" t="s">
        <v>689</v>
      </c>
      <c r="E211" s="42" t="str">
        <f>IFERROR(VLOOKUP(BANCO10[[#This Row],[EMPRESA]],[1]!DADOS[#Data],5,FALSE),"")</f>
        <v>EPP</v>
      </c>
      <c r="F211" s="40" t="str">
        <f>IFERROR(IF(VLOOKUP(BANCO10[[#This Row],[EMPRESA]],[1]!DADOS[#Data],6,0)="","",(VLOOKUP(BANCO10[[#This Row],[EMPRESA]],[1]!DADOS[#Data],6,0))),"")</f>
        <v>CAPITAL LESTE 1</v>
      </c>
      <c r="G211" s="40" t="str">
        <f>IFERROR(IF(VLOOKUP(BANCO10[[#This Row],[EMPRESA]],[1]!DADOS[#Data],4)="","",(VLOOKUP($D211,[1]!DADOS[#Data],4,0))),"")</f>
        <v>DN</v>
      </c>
      <c r="H211" s="43" t="s">
        <v>7</v>
      </c>
      <c r="I211" s="38" t="s">
        <v>134</v>
      </c>
      <c r="J211" s="38" t="s">
        <v>123</v>
      </c>
      <c r="K211" s="149" t="s">
        <v>690</v>
      </c>
      <c r="L211" s="44" t="s">
        <v>136</v>
      </c>
      <c r="M211" s="44" t="s">
        <v>137</v>
      </c>
      <c r="N211" s="44" t="s">
        <v>123</v>
      </c>
      <c r="O211" s="42" t="s">
        <v>96</v>
      </c>
      <c r="P211" s="42">
        <v>106</v>
      </c>
      <c r="Q211" s="39"/>
      <c r="R211" s="45" t="s">
        <v>27</v>
      </c>
      <c r="S211" s="45">
        <v>45757</v>
      </c>
      <c r="T211" s="45" t="s">
        <v>27</v>
      </c>
      <c r="U211" s="45">
        <v>45757</v>
      </c>
      <c r="V211" s="45" t="s">
        <v>27</v>
      </c>
      <c r="W211" s="45">
        <v>45757</v>
      </c>
      <c r="X211" s="45" t="s">
        <v>27</v>
      </c>
      <c r="Y211" s="45">
        <v>45757</v>
      </c>
      <c r="Z211" s="46" t="s">
        <v>27</v>
      </c>
      <c r="AA211" s="47">
        <v>45757</v>
      </c>
      <c r="AB211" s="46" t="s">
        <v>126</v>
      </c>
      <c r="AC211" s="48"/>
      <c r="AD211" s="46" t="s">
        <v>126</v>
      </c>
      <c r="AE211" s="48"/>
      <c r="AF211" s="45" t="s">
        <v>123</v>
      </c>
      <c r="AG211" s="45"/>
      <c r="AH211" s="45" t="s">
        <v>123</v>
      </c>
      <c r="AI211" s="45"/>
      <c r="AJ211" s="45" t="s">
        <v>27</v>
      </c>
      <c r="AK211" s="45">
        <v>45708</v>
      </c>
      <c r="AL211" s="45" t="s">
        <v>123</v>
      </c>
      <c r="AM211" s="45"/>
      <c r="AN211" s="45" t="s">
        <v>123</v>
      </c>
      <c r="AO211" s="45"/>
      <c r="AP211" s="45" t="s">
        <v>123</v>
      </c>
      <c r="AQ211" s="45"/>
      <c r="AR211" s="45" t="s">
        <v>123</v>
      </c>
      <c r="AS211" s="45"/>
      <c r="AT211" s="49">
        <v>46022</v>
      </c>
      <c r="AU211" s="50">
        <v>46022</v>
      </c>
      <c r="AV211" s="66" t="s">
        <v>126</v>
      </c>
      <c r="AW211" s="66" t="s">
        <v>126</v>
      </c>
      <c r="AX211" s="51" t="s">
        <v>49</v>
      </c>
      <c r="AY211" s="52" t="s">
        <v>126</v>
      </c>
      <c r="AZ211" s="53">
        <v>20140</v>
      </c>
      <c r="BA211" s="52" t="s">
        <v>138</v>
      </c>
      <c r="BB211" s="42" t="s">
        <v>123</v>
      </c>
      <c r="BC211" s="52" t="s">
        <v>123</v>
      </c>
      <c r="BD211" s="52" t="s">
        <v>123</v>
      </c>
      <c r="BE211" s="67" t="s">
        <v>126</v>
      </c>
      <c r="BF211" s="67" t="s">
        <v>126</v>
      </c>
      <c r="BG211" s="67" t="s">
        <v>126</v>
      </c>
      <c r="BH211" s="67" t="s">
        <v>126</v>
      </c>
      <c r="BI211" s="68" t="s">
        <v>126</v>
      </c>
      <c r="BJ211" s="48"/>
      <c r="BK211" s="58" t="s">
        <v>126</v>
      </c>
      <c r="BL211" s="59"/>
      <c r="BM211" s="58" t="s">
        <v>126</v>
      </c>
      <c r="BN211" s="59"/>
      <c r="BO211" s="58" t="s">
        <v>126</v>
      </c>
      <c r="BP211" s="59"/>
      <c r="BQ211" s="58" t="s">
        <v>126</v>
      </c>
      <c r="BR211" s="59"/>
      <c r="BS211" s="69" t="s">
        <v>185</v>
      </c>
      <c r="BT211" s="38"/>
      <c r="BU211" s="61"/>
      <c r="BV211" s="61"/>
      <c r="BW211" s="61"/>
      <c r="BX211" s="61"/>
      <c r="BY211" s="61"/>
      <c r="BZ211" s="61"/>
      <c r="CA211" s="61"/>
      <c r="CB211" s="61"/>
      <c r="CC211" s="61"/>
      <c r="CD211" s="61"/>
      <c r="CE211" s="61"/>
      <c r="CF211" s="61"/>
      <c r="CG211" s="61"/>
      <c r="CH211" s="63">
        <f>YEAR(BANCO10[[#This Row],[DATA INÍCIO]])</f>
        <v>2025</v>
      </c>
      <c r="CI211" s="63">
        <f>MONTH(BANCO10[[#This Row],[DATA INÍCIO]])</f>
        <v>12</v>
      </c>
      <c r="CJ211" s="71" t="str">
        <f t="shared" si="4"/>
        <v>DN BIJOUTERIAS E ACESSORIOS LTDA03.522.071/0001-42</v>
      </c>
      <c r="CK211" s="63"/>
      <c r="CL211" s="63"/>
      <c r="CM211" s="42" t="str">
        <f>IF(BANCO10[[#This Row],[SOLUÇÃO]]=CM$1,BANCO10[[#This Row],[STATUS DA ETAPA]],"")</f>
        <v/>
      </c>
      <c r="CN211" s="42" t="str">
        <f>IF(BANCO10[[#This Row],[SOLUÇÃO]]=CN$1,BANCO10[[#This Row],[STATUS DA ETAPA]],"")</f>
        <v/>
      </c>
      <c r="CO211" s="42" t="str">
        <f>IF(BANCO10[[#This Row],[SOLUÇÃO]]=CO$1,BANCO10[[#This Row],[STATUS DA ETAPA]],"")</f>
        <v/>
      </c>
      <c r="CP211" s="42" t="str">
        <f>IF(BANCO10[[#This Row],[SOLUÇÃO]]=CP$1,BANCO10[[#This Row],[STATUS DA ETAPA]],"")</f>
        <v/>
      </c>
      <c r="CQ211" s="42" t="str">
        <f>IF(BANCO10[[#This Row],[SOLUÇÃO]]=CQ$1,BANCO10[[#This Row],[STATUS DA ETAPA]],"")</f>
        <v/>
      </c>
      <c r="CR211" s="42" t="str">
        <f>IF(BANCO10[[#This Row],[SOLUÇÃO]]=CR$1,BANCO10[[#This Row],[STATUS DA ETAPA]],"")</f>
        <v/>
      </c>
      <c r="CS211" s="42" t="str">
        <f>IF(BANCO10[[#This Row],[SOLUÇÃO]]=CS$1,BANCO10[[#This Row],[STATUS DA ETAPA]],"")</f>
        <v>AGUARDANDO SALDO</v>
      </c>
      <c r="CT211" s="42" t="str">
        <f>IF(BANCO10[[#This Row],[SOLUÇÃO]]=CT$1,BANCO10[[#This Row],[STATUS DA ETAPA]],"")</f>
        <v/>
      </c>
      <c r="CU211" s="42" t="str">
        <f>IF(BANCO10[[#This Row],[SOLUÇÃO]]=CU$1,BANCO10[[#This Row],[STATUS DA ETAPA]],"")</f>
        <v/>
      </c>
      <c r="CV211" s="42" t="str">
        <f>IF(BANCO10[[#This Row],[SOLUÇÃO]]=CV$1,BANCO10[[#This Row],[STATUS DA ETAPA]],"")</f>
        <v/>
      </c>
      <c r="CW211" s="42" t="str">
        <f>IF(BANCO10[[#This Row],[SOLUÇÃO]]=CW$1,BANCO10[[#This Row],[STATUS DA ETAPA]],"")</f>
        <v/>
      </c>
      <c r="CX211" s="42" t="str">
        <f>IF(BANCO10[[#This Row],[SOLUÇÃO]]=CX$1,BANCO10[[#This Row],[STATUS DA ETAPA]],"")</f>
        <v/>
      </c>
      <c r="CY211" s="42" t="str">
        <f>IF(BANCO10[[#This Row],[SOLUÇÃO]]=CY$1,BANCO10[[#This Row],[STATUS DA ETAPA]],"")</f>
        <v/>
      </c>
      <c r="CZ211" s="42" t="str">
        <f>IF(BANCO10[[#This Row],[SOLUÇÃO]]=CZ$1,BANCO10[[#This Row],[STATUS DA ETAPA]],"")</f>
        <v/>
      </c>
      <c r="DA211" s="42" t="str">
        <f>IF(BANCO10[[#This Row],[SOLUÇÃO]]=DA$1,BANCO10[[#This Row],[STATUS DA ETAPA]],"")</f>
        <v/>
      </c>
      <c r="DB211" s="42" t="str">
        <f>IF(BANCO10[[#This Row],[SOLUÇÃO]]=DB$1,BANCO10[[#This Row],[STATUS DA ETAPA]],"")</f>
        <v/>
      </c>
      <c r="DC211" s="42" t="str">
        <f>IF(BANCO10[[#This Row],[SOLUÇÃO]]=DC$1,BANCO10[[#This Row],[STATUS DA ETAPA]],"")</f>
        <v/>
      </c>
      <c r="DD211" s="42" t="str">
        <f>IF(BANCO10[[#This Row],[SOLUÇÃO]]=DD$1,BANCO10[[#This Row],[STATUS DA ETAPA]],"")</f>
        <v/>
      </c>
      <c r="DE211" s="42" t="str">
        <f>IF(BANCO10[[#This Row],[SOLUÇÃO]]=DE$1,BANCO10[[#This Row],[STATUS DA ETAPA]],"")</f>
        <v/>
      </c>
      <c r="DF211" s="42" t="str">
        <f>IF(BANCO10[[#This Row],[SOLUÇÃO]]=DF$1,BANCO10[[#This Row],[STATUS DA ETAPA]],"")</f>
        <v/>
      </c>
      <c r="DG211" s="42" t="str">
        <f>IF(BANCO10[[#This Row],[SOLUÇÃO]]=DG$1,BANCO10[[#This Row],[STATUS DA ETAPA]],"")</f>
        <v/>
      </c>
      <c r="DH211" s="42" t="str">
        <f>IF(BANCO10[[#This Row],[SOLUÇÃO]]=DH$1,BANCO10[[#This Row],[STATUS DA ETAPA]],"")</f>
        <v/>
      </c>
      <c r="DI211" s="42" t="str">
        <f>IF(BANCO10[[#This Row],[SOLUÇÃO]]=DI$1,BANCO10[[#This Row],[STATUS DA ETAPA]],"")</f>
        <v/>
      </c>
      <c r="DJ211" s="42" t="str">
        <f>IF(BANCO10[[#This Row],[SOLUÇÃO]]=DJ$1,BANCO10[[#This Row],[STATUS DA ETAPA]],"")</f>
        <v/>
      </c>
      <c r="DK211" s="42" t="str">
        <f>IF(BANCO10[[#This Row],[SOLUÇÃO]]=DK$1,BANCO10[[#This Row],[STATUS DA ETAPA]],"")</f>
        <v/>
      </c>
      <c r="DL211" s="42" t="str">
        <f>IF(BANCO10[[#This Row],[SOLUÇÃO]]=DL$1,BANCO10[[#This Row],[STATUS DA ETAPA]],"")</f>
        <v/>
      </c>
      <c r="DM211" s="42" t="str">
        <f>IF(BANCO10[[#This Row],[SOLUÇÃO]]=DM$1,BANCO10[[#This Row],[STATUS DA ETAPA]],"")</f>
        <v/>
      </c>
      <c r="DN211" s="63">
        <f>VLOOKUP(CL213,'[1]SAP TEC'!AC:AD,2,0)</f>
        <v>2538.46</v>
      </c>
    </row>
    <row r="212" spans="1:118" s="65" customFormat="1" ht="12" x14ac:dyDescent="0.25">
      <c r="A212" s="38" t="s">
        <v>118</v>
      </c>
      <c r="B212" s="39" t="s">
        <v>119</v>
      </c>
      <c r="C212" s="40" t="str">
        <f>IFERROR(VLOOKUP(BANCO10[[#This Row],[EMPRESA]],[1]!DADOS[#Data],2,FALSE),"")</f>
        <v>03.522.071/0001-42</v>
      </c>
      <c r="D212" s="42" t="s">
        <v>689</v>
      </c>
      <c r="E212" s="42" t="str">
        <f>IFERROR(VLOOKUP(BANCO10[[#This Row],[EMPRESA]],[1]!DADOS[#Data],5,FALSE),"")</f>
        <v>EPP</v>
      </c>
      <c r="F212" s="40" t="str">
        <f>IFERROR(IF(VLOOKUP(BANCO10[[#This Row],[EMPRESA]],[1]!DADOS[#Data],6,0)="","",(VLOOKUP(BANCO10[[#This Row],[EMPRESA]],[1]!DADOS[#Data],6,0))),"")</f>
        <v>CAPITAL LESTE 1</v>
      </c>
      <c r="G212" s="40"/>
      <c r="H212" s="43" t="s">
        <v>121</v>
      </c>
      <c r="I212" s="43" t="s">
        <v>145</v>
      </c>
      <c r="J212" s="43" t="s">
        <v>146</v>
      </c>
      <c r="K212" s="42" t="s">
        <v>691</v>
      </c>
      <c r="L212" s="44" t="s">
        <v>123</v>
      </c>
      <c r="M212" s="44">
        <v>103</v>
      </c>
      <c r="N212" s="44" t="s">
        <v>123</v>
      </c>
      <c r="O212" s="42" t="s">
        <v>90</v>
      </c>
      <c r="P212" s="42">
        <v>4</v>
      </c>
      <c r="Q212" s="42" t="s">
        <v>205</v>
      </c>
      <c r="R212" s="45" t="s">
        <v>123</v>
      </c>
      <c r="S212" s="45"/>
      <c r="T212" s="45" t="s">
        <v>123</v>
      </c>
      <c r="U212" s="45"/>
      <c r="V212" s="45" t="s">
        <v>123</v>
      </c>
      <c r="W212" s="45"/>
      <c r="X212" s="45" t="s">
        <v>123</v>
      </c>
      <c r="Y212" s="45"/>
      <c r="Z212" s="46" t="s">
        <v>123</v>
      </c>
      <c r="AA212" s="47"/>
      <c r="AB212" s="46" t="s">
        <v>123</v>
      </c>
      <c r="AC212" s="48"/>
      <c r="AD212" s="46" t="s">
        <v>123</v>
      </c>
      <c r="AE212" s="48"/>
      <c r="AF212" s="45" t="s">
        <v>27</v>
      </c>
      <c r="AG212" s="45">
        <v>44742</v>
      </c>
      <c r="AH212" s="45" t="s">
        <v>126</v>
      </c>
      <c r="AI212" s="45"/>
      <c r="AJ212" s="45" t="s">
        <v>123</v>
      </c>
      <c r="AK212" s="45"/>
      <c r="AL212" s="45" t="s">
        <v>123</v>
      </c>
      <c r="AM212" s="45"/>
      <c r="AN212" s="45" t="s">
        <v>123</v>
      </c>
      <c r="AO212" s="45"/>
      <c r="AP212" s="45" t="s">
        <v>123</v>
      </c>
      <c r="AQ212" s="45"/>
      <c r="AR212" s="45" t="s">
        <v>123</v>
      </c>
      <c r="AS212" s="45"/>
      <c r="AT212" s="49">
        <v>44742</v>
      </c>
      <c r="AU212" s="49">
        <v>44742</v>
      </c>
      <c r="AV212" s="51" t="s">
        <v>123</v>
      </c>
      <c r="AW212" s="51" t="s">
        <v>123</v>
      </c>
      <c r="AX212" s="73" t="s">
        <v>49</v>
      </c>
      <c r="AY212" s="52" t="s">
        <v>123</v>
      </c>
      <c r="AZ212" s="53">
        <v>0</v>
      </c>
      <c r="BA212" s="52" t="s">
        <v>123</v>
      </c>
      <c r="BB212" s="81" t="s">
        <v>123</v>
      </c>
      <c r="BC212" s="52" t="s">
        <v>123</v>
      </c>
      <c r="BD212" s="52" t="s">
        <v>123</v>
      </c>
      <c r="BE212" s="55" t="s">
        <v>123</v>
      </c>
      <c r="BF212" s="55" t="s">
        <v>123</v>
      </c>
      <c r="BG212" s="55" t="s">
        <v>123</v>
      </c>
      <c r="BH212" s="55" t="s">
        <v>123</v>
      </c>
      <c r="BI212" s="56" t="s">
        <v>123</v>
      </c>
      <c r="BJ212" s="48"/>
      <c r="BK212" s="58" t="s">
        <v>123</v>
      </c>
      <c r="BL212" s="59"/>
      <c r="BM212" s="58" t="s">
        <v>123</v>
      </c>
      <c r="BN212" s="59"/>
      <c r="BO212" s="74" t="s">
        <v>123</v>
      </c>
      <c r="BP212" s="75"/>
      <c r="BQ212" s="74" t="s">
        <v>123</v>
      </c>
      <c r="BR212" s="75"/>
      <c r="BS212" s="60"/>
      <c r="BT212" s="38"/>
      <c r="BU212" s="61" t="s">
        <v>129</v>
      </c>
      <c r="BV212" s="61" t="s">
        <v>129</v>
      </c>
      <c r="BW212" s="61" t="s">
        <v>150</v>
      </c>
      <c r="BX212" s="61" t="s">
        <v>129</v>
      </c>
      <c r="BY212" s="62" t="s">
        <v>158</v>
      </c>
      <c r="BZ212" s="61" t="s">
        <v>150</v>
      </c>
      <c r="CA212" s="61" t="s">
        <v>129</v>
      </c>
      <c r="CB212" s="61" t="s">
        <v>129</v>
      </c>
      <c r="CC212" s="61" t="s">
        <v>129</v>
      </c>
      <c r="CD212" s="61" t="s">
        <v>129</v>
      </c>
      <c r="CE212" s="61" t="s">
        <v>129</v>
      </c>
      <c r="CF212" s="61" t="s">
        <v>129</v>
      </c>
      <c r="CG212" s="61" t="s">
        <v>129</v>
      </c>
      <c r="CH212" s="63">
        <f>YEAR(BANCO10[[#This Row],[DATA INÍCIO]])</f>
        <v>2022</v>
      </c>
      <c r="CI212" s="63">
        <f>MONTH(BANCO10[[#This Row],[DATA INÍCIO]])</f>
        <v>6</v>
      </c>
      <c r="CJ212" s="64" t="str">
        <f t="shared" si="4"/>
        <v>DN BIJOUTERIAS E ACESSORIOS LTDA03.522.071/0001-42</v>
      </c>
      <c r="CK212" s="63"/>
      <c r="CL212" s="42" t="s">
        <v>691</v>
      </c>
      <c r="CM212" s="42" t="str">
        <f>IF(BANCO10[[#This Row],[SOLUÇÃO]]=CM$1,BANCO10[[#This Row],[STATUS DA ETAPA]],"")</f>
        <v>CONCLUÍDO</v>
      </c>
      <c r="CN212" s="42" t="str">
        <f>IF(BANCO10[[#This Row],[SOLUÇÃO]]=CN$1,BANCO10[[#This Row],[STATUS DA ETAPA]],"")</f>
        <v/>
      </c>
      <c r="CO212" s="42" t="str">
        <f>IF(BANCO10[[#This Row],[SOLUÇÃO]]=CO$1,BANCO10[[#This Row],[STATUS DA ETAPA]],"")</f>
        <v/>
      </c>
      <c r="CP212" s="42" t="str">
        <f>IF(BANCO10[[#This Row],[SOLUÇÃO]]=CP$1,BANCO10[[#This Row],[STATUS DA ETAPA]],"")</f>
        <v/>
      </c>
      <c r="CQ212" s="42" t="str">
        <f>IF(BANCO10[[#This Row],[SOLUÇÃO]]=CQ$1,BANCO10[[#This Row],[STATUS DA ETAPA]],"")</f>
        <v/>
      </c>
      <c r="CR212" s="42" t="str">
        <f>IF(BANCO10[[#This Row],[SOLUÇÃO]]=CR$1,BANCO10[[#This Row],[STATUS DA ETAPA]],"")</f>
        <v/>
      </c>
      <c r="CS212" s="42" t="str">
        <f>IF(BANCO10[[#This Row],[SOLUÇÃO]]=CS$1,BANCO10[[#This Row],[STATUS DA ETAPA]],"")</f>
        <v/>
      </c>
      <c r="CT212" s="42" t="str">
        <f>IF(BANCO10[[#This Row],[SOLUÇÃO]]=CT$1,BANCO10[[#This Row],[STATUS DA ETAPA]],"")</f>
        <v/>
      </c>
      <c r="CU212" s="42" t="str">
        <f>IF(BANCO10[[#This Row],[SOLUÇÃO]]=CU$1,BANCO10[[#This Row],[STATUS DA ETAPA]],"")</f>
        <v/>
      </c>
      <c r="CV212" s="42" t="str">
        <f>IF(BANCO10[[#This Row],[SOLUÇÃO]]=CV$1,BANCO10[[#This Row],[STATUS DA ETAPA]],"")</f>
        <v/>
      </c>
      <c r="CW212" s="42" t="str">
        <f>IF(BANCO10[[#This Row],[SOLUÇÃO]]=CW$1,BANCO10[[#This Row],[STATUS DA ETAPA]],"")</f>
        <v/>
      </c>
      <c r="CX212" s="42" t="str">
        <f>IF(BANCO10[[#This Row],[SOLUÇÃO]]=CX$1,BANCO10[[#This Row],[STATUS DA ETAPA]],"")</f>
        <v/>
      </c>
      <c r="CY212" s="42" t="str">
        <f>IF(BANCO10[[#This Row],[SOLUÇÃO]]=CY$1,BANCO10[[#This Row],[STATUS DA ETAPA]],"")</f>
        <v/>
      </c>
      <c r="CZ212" s="42" t="str">
        <f>IF(BANCO10[[#This Row],[SOLUÇÃO]]=CZ$1,BANCO10[[#This Row],[STATUS DA ETAPA]],"")</f>
        <v/>
      </c>
      <c r="DA212" s="42" t="str">
        <f>IF(BANCO10[[#This Row],[SOLUÇÃO]]=DA$1,BANCO10[[#This Row],[STATUS DA ETAPA]],"")</f>
        <v/>
      </c>
      <c r="DB212" s="42" t="str">
        <f>IF(BANCO10[[#This Row],[SOLUÇÃO]]=DB$1,BANCO10[[#This Row],[STATUS DA ETAPA]],"")</f>
        <v/>
      </c>
      <c r="DC212" s="42" t="str">
        <f>IF(BANCO10[[#This Row],[SOLUÇÃO]]=DC$1,BANCO10[[#This Row],[STATUS DA ETAPA]],"")</f>
        <v/>
      </c>
      <c r="DD212" s="42" t="str">
        <f>IF(BANCO10[[#This Row],[SOLUÇÃO]]=DD$1,BANCO10[[#This Row],[STATUS DA ETAPA]],"")</f>
        <v/>
      </c>
      <c r="DE212" s="42" t="str">
        <f>IF(BANCO10[[#This Row],[SOLUÇÃO]]=DE$1,BANCO10[[#This Row],[STATUS DA ETAPA]],"")</f>
        <v/>
      </c>
      <c r="DF212" s="42" t="str">
        <f>IF(BANCO10[[#This Row],[SOLUÇÃO]]=DF$1,BANCO10[[#This Row],[STATUS DA ETAPA]],"")</f>
        <v/>
      </c>
      <c r="DG212" s="42" t="str">
        <f>IF(BANCO10[[#This Row],[SOLUÇÃO]]=DG$1,BANCO10[[#This Row],[STATUS DA ETAPA]],"")</f>
        <v/>
      </c>
      <c r="DH212" s="42" t="str">
        <f>IF(BANCO10[[#This Row],[SOLUÇÃO]]=DH$1,BANCO10[[#This Row],[STATUS DA ETAPA]],"")</f>
        <v/>
      </c>
      <c r="DI212" s="42" t="str">
        <f>IF(BANCO10[[#This Row],[SOLUÇÃO]]=DI$1,BANCO10[[#This Row],[STATUS DA ETAPA]],"")</f>
        <v/>
      </c>
      <c r="DJ212" s="42" t="str">
        <f>IF(BANCO10[[#This Row],[SOLUÇÃO]]=DJ$1,BANCO10[[#This Row],[STATUS DA ETAPA]],"")</f>
        <v/>
      </c>
      <c r="DK212" s="42" t="str">
        <f>IF(BANCO10[[#This Row],[SOLUÇÃO]]=DK$1,BANCO10[[#This Row],[STATUS DA ETAPA]],"")</f>
        <v/>
      </c>
      <c r="DL212" s="42" t="str">
        <f>IF(BANCO10[[#This Row],[SOLUÇÃO]]=DL$1,BANCO10[[#This Row],[STATUS DA ETAPA]],"")</f>
        <v/>
      </c>
      <c r="DM212" s="42" t="str">
        <f>IF(BANCO10[[#This Row],[SOLUÇÃO]]=DM$1,BANCO10[[#This Row],[STATUS DA ETAPA]],"")</f>
        <v/>
      </c>
      <c r="DN212" s="63" t="e">
        <f>VLOOKUP(CL214,'[1]SAP TEC'!AC:AD,2,0)</f>
        <v>#N/A</v>
      </c>
    </row>
    <row r="213" spans="1:118" s="65" customFormat="1" ht="12" x14ac:dyDescent="0.25">
      <c r="A213" s="38" t="s">
        <v>118</v>
      </c>
      <c r="B213" s="39" t="s">
        <v>119</v>
      </c>
      <c r="C213" s="40" t="str">
        <f>IFERROR(VLOOKUP(BANCO10[[#This Row],[EMPRESA]],[1]!DADOS[#Data],2,FALSE),"")</f>
        <v>03.522.071/0001-42</v>
      </c>
      <c r="D213" s="42" t="s">
        <v>689</v>
      </c>
      <c r="E213" s="42" t="str">
        <f>IFERROR(VLOOKUP(BANCO10[[#This Row],[EMPRESA]],[1]!DADOS[#Data],5,FALSE),"")</f>
        <v>EPP</v>
      </c>
      <c r="F213" s="40" t="str">
        <f>IFERROR(IF(VLOOKUP(BANCO10[[#This Row],[EMPRESA]],[1]!DADOS[#Data],6,0)="","",(VLOOKUP(BANCO10[[#This Row],[EMPRESA]],[1]!DADOS[#Data],6,0))),"")</f>
        <v>CAPITAL LESTE 1</v>
      </c>
      <c r="G213" s="40" t="str">
        <f>IFERROR(IF(VLOOKUP(BANCO10[[#This Row],[EMPRESA]],[1]!DADOS[#Data],4)="","",(VLOOKUP($D213,[1]!DADOS[#Data],4,0))),"")</f>
        <v>DN</v>
      </c>
      <c r="H213" s="43" t="s">
        <v>7</v>
      </c>
      <c r="I213" s="43" t="s">
        <v>145</v>
      </c>
      <c r="J213" s="43" t="s">
        <v>123</v>
      </c>
      <c r="K213" s="42" t="s">
        <v>692</v>
      </c>
      <c r="L213" s="44" t="s">
        <v>693</v>
      </c>
      <c r="M213" s="44">
        <v>103</v>
      </c>
      <c r="N213" s="44" t="s">
        <v>123</v>
      </c>
      <c r="O213" s="42" t="s">
        <v>95</v>
      </c>
      <c r="P213" s="42">
        <v>100</v>
      </c>
      <c r="Q213" s="42" t="s">
        <v>216</v>
      </c>
      <c r="R213" s="45" t="s">
        <v>123</v>
      </c>
      <c r="S213" s="45"/>
      <c r="T213" s="45" t="s">
        <v>123</v>
      </c>
      <c r="U213" s="45"/>
      <c r="V213" s="45" t="s">
        <v>123</v>
      </c>
      <c r="W213" s="45"/>
      <c r="X213" s="45" t="s">
        <v>123</v>
      </c>
      <c r="Y213" s="45"/>
      <c r="Z213" s="46" t="s">
        <v>123</v>
      </c>
      <c r="AA213" s="47"/>
      <c r="AB213" s="46" t="s">
        <v>123</v>
      </c>
      <c r="AC213" s="48"/>
      <c r="AD213" s="46" t="s">
        <v>123</v>
      </c>
      <c r="AE213" s="48"/>
      <c r="AF213" s="45" t="s">
        <v>27</v>
      </c>
      <c r="AG213" s="45">
        <v>44742</v>
      </c>
      <c r="AH213" s="45" t="s">
        <v>27</v>
      </c>
      <c r="AI213" s="45">
        <v>44742</v>
      </c>
      <c r="AJ213" s="45" t="s">
        <v>27</v>
      </c>
      <c r="AK213" s="45">
        <v>45005</v>
      </c>
      <c r="AL213" s="45" t="s">
        <v>27</v>
      </c>
      <c r="AM213" s="45">
        <v>45005</v>
      </c>
      <c r="AN213" s="45" t="s">
        <v>27</v>
      </c>
      <c r="AO213" s="45"/>
      <c r="AP213" s="45" t="s">
        <v>27</v>
      </c>
      <c r="AQ213" s="45">
        <v>45007</v>
      </c>
      <c r="AR213" s="45" t="s">
        <v>27</v>
      </c>
      <c r="AS213" s="45"/>
      <c r="AT213" s="49">
        <v>45030</v>
      </c>
      <c r="AU213" s="50">
        <v>45119</v>
      </c>
      <c r="AV213" s="51" t="s">
        <v>27</v>
      </c>
      <c r="AW213" s="51" t="s">
        <v>27</v>
      </c>
      <c r="AX213" s="73" t="s">
        <v>49</v>
      </c>
      <c r="AY213" s="52" t="s">
        <v>126</v>
      </c>
      <c r="AZ213" s="53">
        <v>0</v>
      </c>
      <c r="BA213" s="52"/>
      <c r="BB213" s="81"/>
      <c r="BC213" s="52">
        <v>4731</v>
      </c>
      <c r="BD213" s="52" t="s">
        <v>123</v>
      </c>
      <c r="BE213" s="55" t="s">
        <v>123</v>
      </c>
      <c r="BF213" s="55" t="s">
        <v>123</v>
      </c>
      <c r="BG213" s="55" t="s">
        <v>27</v>
      </c>
      <c r="BH213" s="55" t="s">
        <v>123</v>
      </c>
      <c r="BI213" s="68" t="s">
        <v>123</v>
      </c>
      <c r="BJ213" s="48"/>
      <c r="BK213" s="58" t="s">
        <v>123</v>
      </c>
      <c r="BL213" s="59"/>
      <c r="BM213" s="58" t="s">
        <v>123</v>
      </c>
      <c r="BN213" s="59"/>
      <c r="BO213" s="74" t="s">
        <v>27</v>
      </c>
      <c r="BP213" s="75">
        <v>45133</v>
      </c>
      <c r="BQ213" s="74" t="s">
        <v>126</v>
      </c>
      <c r="BR213" s="75"/>
      <c r="BS213" s="60"/>
      <c r="BT213" s="38"/>
      <c r="BU213" s="61" t="s">
        <v>129</v>
      </c>
      <c r="BV213" s="61" t="s">
        <v>129</v>
      </c>
      <c r="BW213" s="61" t="s">
        <v>150</v>
      </c>
      <c r="BX213" s="61" t="s">
        <v>129</v>
      </c>
      <c r="BY213" s="62" t="s">
        <v>158</v>
      </c>
      <c r="BZ213" s="61" t="s">
        <v>150</v>
      </c>
      <c r="CA213" s="61" t="s">
        <v>129</v>
      </c>
      <c r="CB213" s="61" t="s">
        <v>129</v>
      </c>
      <c r="CC213" s="61">
        <v>45402</v>
      </c>
      <c r="CD213" s="61" t="s">
        <v>158</v>
      </c>
      <c r="CE213" s="61" t="s">
        <v>129</v>
      </c>
      <c r="CF213" s="61"/>
      <c r="CG213" s="61" t="s">
        <v>694</v>
      </c>
      <c r="CH213" s="63">
        <f>YEAR(BANCO10[[#This Row],[DATA INÍCIO]])</f>
        <v>2023</v>
      </c>
      <c r="CI213" s="63">
        <f>MONTH(BANCO10[[#This Row],[DATA INÍCIO]])</f>
        <v>4</v>
      </c>
      <c r="CJ213" s="64" t="str">
        <f t="shared" si="4"/>
        <v>DN BIJOUTERIAS E ACESSORIOS LTDA03.522.071/0001-42</v>
      </c>
      <c r="CK213" s="63"/>
      <c r="CL213" s="42" t="s">
        <v>692</v>
      </c>
      <c r="CM213" s="42" t="str">
        <f>IF(BANCO10[[#This Row],[SOLUÇÃO]]=CM$1,BANCO10[[#This Row],[STATUS DA ETAPA]],"")</f>
        <v/>
      </c>
      <c r="CN213" s="42" t="str">
        <f>IF(BANCO10[[#This Row],[SOLUÇÃO]]=CN$1,BANCO10[[#This Row],[STATUS DA ETAPA]],"")</f>
        <v/>
      </c>
      <c r="CO213" s="42" t="str">
        <f>IF(BANCO10[[#This Row],[SOLUÇÃO]]=CO$1,BANCO10[[#This Row],[STATUS DA ETAPA]],"")</f>
        <v/>
      </c>
      <c r="CP213" s="42" t="str">
        <f>IF(BANCO10[[#This Row],[SOLUÇÃO]]=CP$1,BANCO10[[#This Row],[STATUS DA ETAPA]],"")</f>
        <v/>
      </c>
      <c r="CQ213" s="42" t="str">
        <f>IF(BANCO10[[#This Row],[SOLUÇÃO]]=CQ$1,BANCO10[[#This Row],[STATUS DA ETAPA]],"")</f>
        <v/>
      </c>
      <c r="CR213" s="42" t="str">
        <f>IF(BANCO10[[#This Row],[SOLUÇÃO]]=CR$1,BANCO10[[#This Row],[STATUS DA ETAPA]],"")</f>
        <v>CONCLUÍDO</v>
      </c>
      <c r="CS213" s="42" t="str">
        <f>IF(BANCO10[[#This Row],[SOLUÇÃO]]=CS$1,BANCO10[[#This Row],[STATUS DA ETAPA]],"")</f>
        <v/>
      </c>
      <c r="CT213" s="42" t="str">
        <f>IF(BANCO10[[#This Row],[SOLUÇÃO]]=CT$1,BANCO10[[#This Row],[STATUS DA ETAPA]],"")</f>
        <v/>
      </c>
      <c r="CU213" s="42" t="str">
        <f>IF(BANCO10[[#This Row],[SOLUÇÃO]]=CU$1,BANCO10[[#This Row],[STATUS DA ETAPA]],"")</f>
        <v/>
      </c>
      <c r="CV213" s="42" t="str">
        <f>IF(BANCO10[[#This Row],[SOLUÇÃO]]=CV$1,BANCO10[[#This Row],[STATUS DA ETAPA]],"")</f>
        <v/>
      </c>
      <c r="CW213" s="42" t="str">
        <f>IF(BANCO10[[#This Row],[SOLUÇÃO]]=CW$1,BANCO10[[#This Row],[STATUS DA ETAPA]],"")</f>
        <v/>
      </c>
      <c r="CX213" s="42" t="str">
        <f>IF(BANCO10[[#This Row],[SOLUÇÃO]]=CX$1,BANCO10[[#This Row],[STATUS DA ETAPA]],"")</f>
        <v/>
      </c>
      <c r="CY213" s="42" t="str">
        <f>IF(BANCO10[[#This Row],[SOLUÇÃO]]=CY$1,BANCO10[[#This Row],[STATUS DA ETAPA]],"")</f>
        <v/>
      </c>
      <c r="CZ213" s="42" t="str">
        <f>IF(BANCO10[[#This Row],[SOLUÇÃO]]=CZ$1,BANCO10[[#This Row],[STATUS DA ETAPA]],"")</f>
        <v/>
      </c>
      <c r="DA213" s="42" t="str">
        <f>IF(BANCO10[[#This Row],[SOLUÇÃO]]=DA$1,BANCO10[[#This Row],[STATUS DA ETAPA]],"")</f>
        <v/>
      </c>
      <c r="DB213" s="42" t="str">
        <f>IF(BANCO10[[#This Row],[SOLUÇÃO]]=DB$1,BANCO10[[#This Row],[STATUS DA ETAPA]],"")</f>
        <v/>
      </c>
      <c r="DC213" s="42" t="str">
        <f>IF(BANCO10[[#This Row],[SOLUÇÃO]]=DC$1,BANCO10[[#This Row],[STATUS DA ETAPA]],"")</f>
        <v/>
      </c>
      <c r="DD213" s="42" t="str">
        <f>IF(BANCO10[[#This Row],[SOLUÇÃO]]=DD$1,BANCO10[[#This Row],[STATUS DA ETAPA]],"")</f>
        <v/>
      </c>
      <c r="DE213" s="42" t="str">
        <f>IF(BANCO10[[#This Row],[SOLUÇÃO]]=DE$1,BANCO10[[#This Row],[STATUS DA ETAPA]],"")</f>
        <v/>
      </c>
      <c r="DF213" s="42" t="str">
        <f>IF(BANCO10[[#This Row],[SOLUÇÃO]]=DF$1,BANCO10[[#This Row],[STATUS DA ETAPA]],"")</f>
        <v/>
      </c>
      <c r="DG213" s="42" t="str">
        <f>IF(BANCO10[[#This Row],[SOLUÇÃO]]=DG$1,BANCO10[[#This Row],[STATUS DA ETAPA]],"")</f>
        <v/>
      </c>
      <c r="DH213" s="42" t="str">
        <f>IF(BANCO10[[#This Row],[SOLUÇÃO]]=DH$1,BANCO10[[#This Row],[STATUS DA ETAPA]],"")</f>
        <v/>
      </c>
      <c r="DI213" s="42" t="str">
        <f>IF(BANCO10[[#This Row],[SOLUÇÃO]]=DI$1,BANCO10[[#This Row],[STATUS DA ETAPA]],"")</f>
        <v/>
      </c>
      <c r="DJ213" s="42" t="str">
        <f>IF(BANCO10[[#This Row],[SOLUÇÃO]]=DJ$1,BANCO10[[#This Row],[STATUS DA ETAPA]],"")</f>
        <v/>
      </c>
      <c r="DK213" s="42" t="str">
        <f>IF(BANCO10[[#This Row],[SOLUÇÃO]]=DK$1,BANCO10[[#This Row],[STATUS DA ETAPA]],"")</f>
        <v/>
      </c>
      <c r="DL213" s="42" t="str">
        <f>IF(BANCO10[[#This Row],[SOLUÇÃO]]=DL$1,BANCO10[[#This Row],[STATUS DA ETAPA]],"")</f>
        <v/>
      </c>
      <c r="DM213" s="42" t="str">
        <f>IF(BANCO10[[#This Row],[SOLUÇÃO]]=DM$1,BANCO10[[#This Row],[STATUS DA ETAPA]],"")</f>
        <v/>
      </c>
      <c r="DN213" s="63" t="e">
        <f>VLOOKUP(CL215,'[1]SAP TEC'!AC:AD,2,0)</f>
        <v>#N/A</v>
      </c>
    </row>
    <row r="214" spans="1:118" s="65" customFormat="1" ht="12" x14ac:dyDescent="0.25">
      <c r="A214" s="38" t="s">
        <v>118</v>
      </c>
      <c r="B214" s="39" t="s">
        <v>119</v>
      </c>
      <c r="C214" s="40" t="str">
        <f>IFERROR(VLOOKUP(BANCO10[[#This Row],[EMPRESA]],[1]!DADOS[#Data],2,FALSE),"")</f>
        <v>03.522.071/0001-42</v>
      </c>
      <c r="D214" s="42" t="s">
        <v>689</v>
      </c>
      <c r="E214" s="42" t="str">
        <f>IFERROR(VLOOKUP(BANCO10[[#This Row],[EMPRESA]],[1]!DADOS[#Data],5,FALSE),"")</f>
        <v>EPP</v>
      </c>
      <c r="F214" s="40" t="str">
        <f>IFERROR(IF(VLOOKUP(BANCO10[[#This Row],[EMPRESA]],[1]!DADOS[#Data],6,0)="","",(VLOOKUP(BANCO10[[#This Row],[EMPRESA]],[1]!DADOS[#Data],6,0))),"")</f>
        <v>CAPITAL LESTE 1</v>
      </c>
      <c r="G214" s="40" t="s">
        <v>695</v>
      </c>
      <c r="H214" s="43" t="s">
        <v>196</v>
      </c>
      <c r="I214" s="43" t="s">
        <v>145</v>
      </c>
      <c r="J214" s="44" t="s">
        <v>123</v>
      </c>
      <c r="K214" s="44" t="s">
        <v>696</v>
      </c>
      <c r="L214" s="44">
        <v>15669717</v>
      </c>
      <c r="M214" s="44" t="s">
        <v>137</v>
      </c>
      <c r="N214" s="42" t="s">
        <v>123</v>
      </c>
      <c r="O214" s="42" t="s">
        <v>92</v>
      </c>
      <c r="P214" s="42">
        <v>60</v>
      </c>
      <c r="Q214" s="42" t="s">
        <v>148</v>
      </c>
      <c r="R214" s="45" t="s">
        <v>123</v>
      </c>
      <c r="S214" s="45"/>
      <c r="T214" s="45" t="s">
        <v>123</v>
      </c>
      <c r="U214" s="45"/>
      <c r="V214" s="45" t="s">
        <v>123</v>
      </c>
      <c r="W214" s="45"/>
      <c r="X214" s="45" t="s">
        <v>123</v>
      </c>
      <c r="Y214" s="45"/>
      <c r="Z214" s="46" t="s">
        <v>123</v>
      </c>
      <c r="AA214" s="47"/>
      <c r="AB214" s="46" t="s">
        <v>123</v>
      </c>
      <c r="AC214" s="48"/>
      <c r="AD214" s="46" t="s">
        <v>123</v>
      </c>
      <c r="AE214" s="48"/>
      <c r="AF214" s="45" t="s">
        <v>123</v>
      </c>
      <c r="AG214" s="45"/>
      <c r="AH214" s="45" t="s">
        <v>123</v>
      </c>
      <c r="AI214" s="45"/>
      <c r="AJ214" s="45" t="s">
        <v>123</v>
      </c>
      <c r="AK214" s="45"/>
      <c r="AL214" s="45" t="s">
        <v>27</v>
      </c>
      <c r="AM214" s="45">
        <v>45617</v>
      </c>
      <c r="AN214" s="45" t="s">
        <v>27</v>
      </c>
      <c r="AO214" s="45">
        <v>45617</v>
      </c>
      <c r="AP214" s="45" t="s">
        <v>27</v>
      </c>
      <c r="AQ214" s="45">
        <v>45617</v>
      </c>
      <c r="AR214" s="45" t="s">
        <v>27</v>
      </c>
      <c r="AS214" s="45">
        <v>45589</v>
      </c>
      <c r="AT214" s="133">
        <v>45635</v>
      </c>
      <c r="AU214" s="50">
        <v>45736</v>
      </c>
      <c r="AV214" s="66" t="s">
        <v>27</v>
      </c>
      <c r="AW214" s="66" t="s">
        <v>27</v>
      </c>
      <c r="AX214" s="73" t="s">
        <v>182</v>
      </c>
      <c r="AY214" s="52" t="s">
        <v>126</v>
      </c>
      <c r="AZ214" s="53">
        <v>0</v>
      </c>
      <c r="BA214" s="52" t="s">
        <v>153</v>
      </c>
      <c r="BB214" s="81" t="s">
        <v>697</v>
      </c>
      <c r="BC214" s="52" t="s">
        <v>198</v>
      </c>
      <c r="BD214" s="52" t="s">
        <v>698</v>
      </c>
      <c r="BE214" s="55" t="s">
        <v>123</v>
      </c>
      <c r="BF214" s="55" t="s">
        <v>123</v>
      </c>
      <c r="BG214" s="55" t="s">
        <v>27</v>
      </c>
      <c r="BH214" s="55" t="s">
        <v>123</v>
      </c>
      <c r="BI214" s="68" t="s">
        <v>123</v>
      </c>
      <c r="BJ214" s="48"/>
      <c r="BK214" s="74" t="s">
        <v>126</v>
      </c>
      <c r="BL214" s="59"/>
      <c r="BM214" s="58" t="s">
        <v>126</v>
      </c>
      <c r="BN214" s="59"/>
      <c r="BO214" s="58" t="s">
        <v>126</v>
      </c>
      <c r="BP214" s="59"/>
      <c r="BQ214" s="58" t="s">
        <v>126</v>
      </c>
      <c r="BR214" s="59"/>
      <c r="BS214" s="70"/>
      <c r="BT214" s="38" t="s">
        <v>254</v>
      </c>
      <c r="BU214" s="61"/>
      <c r="BV214" s="61"/>
      <c r="BW214" s="84"/>
      <c r="BX214" s="84"/>
      <c r="BY214" s="85"/>
      <c r="BZ214" s="84"/>
      <c r="CA214" s="86"/>
      <c r="CB214" s="87"/>
      <c r="CC214" s="88"/>
      <c r="CD214" s="87"/>
      <c r="CE214" s="87"/>
      <c r="CF214" s="87"/>
      <c r="CG214" s="87"/>
      <c r="CH214" s="42">
        <f>YEAR(BANCO10[[#This Row],[DATA INÍCIO]])</f>
        <v>2024</v>
      </c>
      <c r="CI214" s="42">
        <f>MONTH(BANCO10[[#This Row],[DATA INÍCIO]])</f>
        <v>12</v>
      </c>
      <c r="CJ214" s="42" t="str">
        <f t="shared" si="4"/>
        <v>DN BIJOUTERIAS E ACESSORIOS LTDA03.522.071/0001-42</v>
      </c>
      <c r="CK214" s="42"/>
      <c r="CL214" s="42"/>
      <c r="CM214" s="42" t="str">
        <f>IF(BANCO10[[#This Row],[SOLUÇÃO]]=CM$1,BANCO10[[#This Row],[STATUS DA ETAPA]],"")</f>
        <v/>
      </c>
      <c r="CN214" s="42" t="str">
        <f>IF(BANCO10[[#This Row],[SOLUÇÃO]]=CN$1,BANCO10[[#This Row],[STATUS DA ETAPA]],"")</f>
        <v/>
      </c>
      <c r="CO214" s="42" t="str">
        <f>IF(BANCO10[[#This Row],[SOLUÇÃO]]=CO$1,BANCO10[[#This Row],[STATUS DA ETAPA]],"")</f>
        <v>CONCLUÍDO</v>
      </c>
      <c r="CP214" s="42" t="str">
        <f>IF(BANCO10[[#This Row],[SOLUÇÃO]]=CP$1,BANCO10[[#This Row],[STATUS DA ETAPA]],"")</f>
        <v/>
      </c>
      <c r="CQ214" s="42" t="str">
        <f>IF(BANCO10[[#This Row],[SOLUÇÃO]]=CQ$1,BANCO10[[#This Row],[STATUS DA ETAPA]],"")</f>
        <v/>
      </c>
      <c r="CR214" s="42" t="str">
        <f>IF(BANCO10[[#This Row],[SOLUÇÃO]]=CR$1,BANCO10[[#This Row],[STATUS DA ETAPA]],"")</f>
        <v/>
      </c>
      <c r="CS214" s="42" t="str">
        <f>IF(BANCO10[[#This Row],[SOLUÇÃO]]=CS$1,BANCO10[[#This Row],[STATUS DA ETAPA]],"")</f>
        <v/>
      </c>
      <c r="CT214" s="42" t="str">
        <f>IF(BANCO10[[#This Row],[SOLUÇÃO]]=CT$1,BANCO10[[#This Row],[STATUS DA ETAPA]],"")</f>
        <v/>
      </c>
      <c r="CU214" s="42" t="str">
        <f>IF(BANCO10[[#This Row],[SOLUÇÃO]]=CU$1,BANCO10[[#This Row],[STATUS DA ETAPA]],"")</f>
        <v/>
      </c>
      <c r="CV214" s="42" t="str">
        <f>IF(BANCO10[[#This Row],[SOLUÇÃO]]=CV$1,BANCO10[[#This Row],[STATUS DA ETAPA]],"")</f>
        <v/>
      </c>
      <c r="CW214" s="42" t="str">
        <f>IF(BANCO10[[#This Row],[SOLUÇÃO]]=CW$1,BANCO10[[#This Row],[STATUS DA ETAPA]],"")</f>
        <v/>
      </c>
      <c r="CX214" s="42" t="str">
        <f>IF(BANCO10[[#This Row],[SOLUÇÃO]]=CX$1,BANCO10[[#This Row],[STATUS DA ETAPA]],"")</f>
        <v/>
      </c>
      <c r="CY214" s="42" t="str">
        <f>IF(BANCO10[[#This Row],[SOLUÇÃO]]=CY$1,BANCO10[[#This Row],[STATUS DA ETAPA]],"")</f>
        <v/>
      </c>
      <c r="CZ214" s="42" t="str">
        <f>IF(BANCO10[[#This Row],[SOLUÇÃO]]=CZ$1,BANCO10[[#This Row],[STATUS DA ETAPA]],"")</f>
        <v/>
      </c>
      <c r="DA214" s="42" t="str">
        <f>IF(BANCO10[[#This Row],[SOLUÇÃO]]=DA$1,BANCO10[[#This Row],[STATUS DA ETAPA]],"")</f>
        <v/>
      </c>
      <c r="DB214" s="42" t="str">
        <f>IF(BANCO10[[#This Row],[SOLUÇÃO]]=DB$1,BANCO10[[#This Row],[STATUS DA ETAPA]],"")</f>
        <v/>
      </c>
      <c r="DC214" s="63" t="str">
        <f>IF(BANCO10[[#This Row],[SOLUÇÃO]]=DC$1,BANCO10[[#This Row],[STATUS DA ETAPA]],"")</f>
        <v/>
      </c>
      <c r="DD214" s="65" t="str">
        <f>IF(BANCO10[[#This Row],[SOLUÇÃO]]=DD$1,BANCO10[[#This Row],[STATUS DA ETAPA]],"")</f>
        <v/>
      </c>
      <c r="DE214" s="65" t="str">
        <f>IF(BANCO10[[#This Row],[SOLUÇÃO]]=DE$1,BANCO10[[#This Row],[STATUS DA ETAPA]],"")</f>
        <v/>
      </c>
      <c r="DF214" s="65" t="str">
        <f>IF(BANCO10[[#This Row],[SOLUÇÃO]]=DF$1,BANCO10[[#This Row],[STATUS DA ETAPA]],"")</f>
        <v/>
      </c>
      <c r="DG214" s="65" t="str">
        <f>IF(BANCO10[[#This Row],[SOLUÇÃO]]=DG$1,BANCO10[[#This Row],[STATUS DA ETAPA]],"")</f>
        <v/>
      </c>
      <c r="DH214" s="65" t="str">
        <f>IF(BANCO10[[#This Row],[SOLUÇÃO]]=DH$1,BANCO10[[#This Row],[STATUS DA ETAPA]],"")</f>
        <v/>
      </c>
      <c r="DI214" s="65" t="str">
        <f>IF(BANCO10[[#This Row],[SOLUÇÃO]]=DI$1,BANCO10[[#This Row],[STATUS DA ETAPA]],"")</f>
        <v/>
      </c>
      <c r="DJ214" s="65" t="str">
        <f>IF(BANCO10[[#This Row],[SOLUÇÃO]]=DJ$1,BANCO10[[#This Row],[STATUS DA ETAPA]],"")</f>
        <v/>
      </c>
      <c r="DK214" s="65" t="str">
        <f>IF(BANCO10[[#This Row],[SOLUÇÃO]]=DK$1,BANCO10[[#This Row],[STATUS DA ETAPA]],"")</f>
        <v/>
      </c>
      <c r="DL214" s="65" t="str">
        <f>IF(BANCO10[[#This Row],[SOLUÇÃO]]=DL$1,BANCO10[[#This Row],[STATUS DA ETAPA]],"")</f>
        <v/>
      </c>
      <c r="DM214" s="65" t="str">
        <f>IF(BANCO10[[#This Row],[SOLUÇÃO]]=DM$1,BANCO10[[#This Row],[STATUS DA ETAPA]],"")</f>
        <v/>
      </c>
      <c r="DN214" s="63" t="e">
        <f>VLOOKUP(CL216,'[1]SAP TEC'!AC:AD,2,0)</f>
        <v>#N/A</v>
      </c>
    </row>
    <row r="215" spans="1:118" s="65" customFormat="1" ht="12" x14ac:dyDescent="0.25">
      <c r="A215" s="38" t="s">
        <v>118</v>
      </c>
      <c r="B215" s="39" t="s">
        <v>119</v>
      </c>
      <c r="C215" s="40" t="str">
        <f>IFERROR(VLOOKUP(BANCO10[[#This Row],[EMPRESA]],[1]!DADOS[#Data],2,FALSE),"")</f>
        <v>08.840.652/0001-46</v>
      </c>
      <c r="D215" s="42" t="s">
        <v>699</v>
      </c>
      <c r="E215" s="42" t="str">
        <f>IFERROR(VLOOKUP(BANCO10[[#This Row],[EMPRESA]],[1]!DADOS[#Data],5,FALSE),"")</f>
        <v>EPP</v>
      </c>
      <c r="F215" s="40" t="str">
        <f>IFERROR(IF(VLOOKUP(BANCO10[[#This Row],[EMPRESA]],[1]!DADOS[#Data],6,0)="","",(VLOOKUP(BANCO10[[#This Row],[EMPRESA]],[1]!DADOS[#Data],6,0))),"")</f>
        <v>CAPITAL NORTE</v>
      </c>
      <c r="G215" s="40"/>
      <c r="H215" s="43" t="s">
        <v>121</v>
      </c>
      <c r="I215" s="43" t="s">
        <v>145</v>
      </c>
      <c r="J215" s="43" t="s">
        <v>146</v>
      </c>
      <c r="K215" s="42" t="s">
        <v>700</v>
      </c>
      <c r="L215" s="44" t="s">
        <v>123</v>
      </c>
      <c r="M215" s="44">
        <v>103</v>
      </c>
      <c r="N215" s="44" t="s">
        <v>123</v>
      </c>
      <c r="O215" s="42" t="s">
        <v>90</v>
      </c>
      <c r="P215" s="42">
        <v>4</v>
      </c>
      <c r="Q215" s="42" t="s">
        <v>205</v>
      </c>
      <c r="R215" s="45" t="s">
        <v>123</v>
      </c>
      <c r="S215" s="45"/>
      <c r="T215" s="45" t="s">
        <v>123</v>
      </c>
      <c r="U215" s="45"/>
      <c r="V215" s="45" t="s">
        <v>123</v>
      </c>
      <c r="W215" s="45"/>
      <c r="X215" s="45" t="s">
        <v>123</v>
      </c>
      <c r="Y215" s="45"/>
      <c r="Z215" s="46" t="s">
        <v>123</v>
      </c>
      <c r="AA215" s="47"/>
      <c r="AB215" s="46" t="s">
        <v>123</v>
      </c>
      <c r="AC215" s="48"/>
      <c r="AD215" s="46" t="s">
        <v>123</v>
      </c>
      <c r="AE215" s="48"/>
      <c r="AF215" s="45" t="s">
        <v>27</v>
      </c>
      <c r="AG215" s="45">
        <v>45134</v>
      </c>
      <c r="AH215" s="45" t="s">
        <v>126</v>
      </c>
      <c r="AI215" s="45"/>
      <c r="AJ215" s="45" t="s">
        <v>123</v>
      </c>
      <c r="AK215" s="45"/>
      <c r="AL215" s="45" t="s">
        <v>123</v>
      </c>
      <c r="AM215" s="45"/>
      <c r="AN215" s="45" t="s">
        <v>123</v>
      </c>
      <c r="AO215" s="45"/>
      <c r="AP215" s="45" t="s">
        <v>123</v>
      </c>
      <c r="AQ215" s="45"/>
      <c r="AR215" s="45" t="s">
        <v>123</v>
      </c>
      <c r="AS215" s="45"/>
      <c r="AT215" s="49">
        <v>45132</v>
      </c>
      <c r="AU215" s="49">
        <v>45132</v>
      </c>
      <c r="AV215" s="51" t="s">
        <v>123</v>
      </c>
      <c r="AW215" s="51" t="s">
        <v>123</v>
      </c>
      <c r="AX215" s="73" t="s">
        <v>49</v>
      </c>
      <c r="AY215" s="52" t="s">
        <v>123</v>
      </c>
      <c r="AZ215" s="53">
        <v>0</v>
      </c>
      <c r="BA215" s="52" t="s">
        <v>123</v>
      </c>
      <c r="BB215" s="81" t="s">
        <v>123</v>
      </c>
      <c r="BC215" s="52" t="s">
        <v>123</v>
      </c>
      <c r="BD215" s="52" t="s">
        <v>123</v>
      </c>
      <c r="BE215" s="55" t="s">
        <v>123</v>
      </c>
      <c r="BF215" s="55" t="s">
        <v>123</v>
      </c>
      <c r="BG215" s="55" t="s">
        <v>123</v>
      </c>
      <c r="BH215" s="55" t="s">
        <v>123</v>
      </c>
      <c r="BI215" s="56" t="s">
        <v>123</v>
      </c>
      <c r="BJ215" s="48"/>
      <c r="BK215" s="58" t="s">
        <v>123</v>
      </c>
      <c r="BL215" s="59"/>
      <c r="BM215" s="58" t="s">
        <v>123</v>
      </c>
      <c r="BN215" s="59"/>
      <c r="BO215" s="74" t="s">
        <v>123</v>
      </c>
      <c r="BP215" s="75"/>
      <c r="BQ215" s="74" t="s">
        <v>123</v>
      </c>
      <c r="BR215" s="75"/>
      <c r="BS215" s="60" t="s">
        <v>701</v>
      </c>
      <c r="BT215" s="38"/>
      <c r="BU215" s="61" t="s">
        <v>702</v>
      </c>
      <c r="BV215" s="61" t="s">
        <v>170</v>
      </c>
      <c r="BW215" s="61" t="s">
        <v>171</v>
      </c>
      <c r="BX215" s="61" t="s">
        <v>129</v>
      </c>
      <c r="BY215" s="62" t="s">
        <v>158</v>
      </c>
      <c r="BZ215" s="61" t="s">
        <v>171</v>
      </c>
      <c r="CA215" s="61" t="s">
        <v>129</v>
      </c>
      <c r="CB215" s="61" t="s">
        <v>129</v>
      </c>
      <c r="CC215" s="61" t="s">
        <v>129</v>
      </c>
      <c r="CD215" s="61" t="s">
        <v>129</v>
      </c>
      <c r="CE215" s="61" t="s">
        <v>129</v>
      </c>
      <c r="CF215" s="61" t="s">
        <v>129</v>
      </c>
      <c r="CG215" s="61" t="s">
        <v>129</v>
      </c>
      <c r="CH215" s="63">
        <f>YEAR(BANCO10[[#This Row],[DATA INÍCIO]])</f>
        <v>2023</v>
      </c>
      <c r="CI215" s="63">
        <f>MONTH(BANCO10[[#This Row],[DATA INÍCIO]])</f>
        <v>7</v>
      </c>
      <c r="CJ215" s="64" t="str">
        <f t="shared" si="4"/>
        <v>DNA VEDACOES TECNICAS LTDA08.840.652/0001-46</v>
      </c>
      <c r="CK215" s="63"/>
      <c r="CL215" s="42" t="s">
        <v>700</v>
      </c>
      <c r="CM215" s="42" t="str">
        <f>IF(BANCO10[[#This Row],[SOLUÇÃO]]=CM$1,BANCO10[[#This Row],[STATUS DA ETAPA]],"")</f>
        <v>CONCLUÍDO</v>
      </c>
      <c r="CN215" s="42" t="str">
        <f>IF(BANCO10[[#This Row],[SOLUÇÃO]]=CN$1,BANCO10[[#This Row],[STATUS DA ETAPA]],"")</f>
        <v/>
      </c>
      <c r="CO215" s="42" t="str">
        <f>IF(BANCO10[[#This Row],[SOLUÇÃO]]=CO$1,BANCO10[[#This Row],[STATUS DA ETAPA]],"")</f>
        <v/>
      </c>
      <c r="CP215" s="42" t="str">
        <f>IF(BANCO10[[#This Row],[SOLUÇÃO]]=CP$1,BANCO10[[#This Row],[STATUS DA ETAPA]],"")</f>
        <v/>
      </c>
      <c r="CQ215" s="42" t="str">
        <f>IF(BANCO10[[#This Row],[SOLUÇÃO]]=CQ$1,BANCO10[[#This Row],[STATUS DA ETAPA]],"")</f>
        <v/>
      </c>
      <c r="CR215" s="42" t="str">
        <f>IF(BANCO10[[#This Row],[SOLUÇÃO]]=CR$1,BANCO10[[#This Row],[STATUS DA ETAPA]],"")</f>
        <v/>
      </c>
      <c r="CS215" s="42" t="str">
        <f>IF(BANCO10[[#This Row],[SOLUÇÃO]]=CS$1,BANCO10[[#This Row],[STATUS DA ETAPA]],"")</f>
        <v/>
      </c>
      <c r="CT215" s="42" t="str">
        <f>IF(BANCO10[[#This Row],[SOLUÇÃO]]=CT$1,BANCO10[[#This Row],[STATUS DA ETAPA]],"")</f>
        <v/>
      </c>
      <c r="CU215" s="42" t="str">
        <f>IF(BANCO10[[#This Row],[SOLUÇÃO]]=CU$1,BANCO10[[#This Row],[STATUS DA ETAPA]],"")</f>
        <v/>
      </c>
      <c r="CV215" s="42" t="str">
        <f>IF(BANCO10[[#This Row],[SOLUÇÃO]]=CV$1,BANCO10[[#This Row],[STATUS DA ETAPA]],"")</f>
        <v/>
      </c>
      <c r="CW215" s="42" t="str">
        <f>IF(BANCO10[[#This Row],[SOLUÇÃO]]=CW$1,BANCO10[[#This Row],[STATUS DA ETAPA]],"")</f>
        <v/>
      </c>
      <c r="CX215" s="42" t="str">
        <f>IF(BANCO10[[#This Row],[SOLUÇÃO]]=CX$1,BANCO10[[#This Row],[STATUS DA ETAPA]],"")</f>
        <v/>
      </c>
      <c r="CY215" s="42" t="str">
        <f>IF(BANCO10[[#This Row],[SOLUÇÃO]]=CY$1,BANCO10[[#This Row],[STATUS DA ETAPA]],"")</f>
        <v/>
      </c>
      <c r="CZ215" s="42" t="str">
        <f>IF(BANCO10[[#This Row],[SOLUÇÃO]]=CZ$1,BANCO10[[#This Row],[STATUS DA ETAPA]],"")</f>
        <v/>
      </c>
      <c r="DA215" s="42" t="str">
        <f>IF(BANCO10[[#This Row],[SOLUÇÃO]]=DA$1,BANCO10[[#This Row],[STATUS DA ETAPA]],"")</f>
        <v/>
      </c>
      <c r="DB215" s="42" t="str">
        <f>IF(BANCO10[[#This Row],[SOLUÇÃO]]=DB$1,BANCO10[[#This Row],[STATUS DA ETAPA]],"")</f>
        <v/>
      </c>
      <c r="DC215" s="42" t="str">
        <f>IF(BANCO10[[#This Row],[SOLUÇÃO]]=DC$1,BANCO10[[#This Row],[STATUS DA ETAPA]],"")</f>
        <v/>
      </c>
      <c r="DD215" s="42" t="str">
        <f>IF(BANCO10[[#This Row],[SOLUÇÃO]]=DD$1,BANCO10[[#This Row],[STATUS DA ETAPA]],"")</f>
        <v/>
      </c>
      <c r="DE215" s="42" t="str">
        <f>IF(BANCO10[[#This Row],[SOLUÇÃO]]=DE$1,BANCO10[[#This Row],[STATUS DA ETAPA]],"")</f>
        <v/>
      </c>
      <c r="DF215" s="42" t="str">
        <f>IF(BANCO10[[#This Row],[SOLUÇÃO]]=DF$1,BANCO10[[#This Row],[STATUS DA ETAPA]],"")</f>
        <v/>
      </c>
      <c r="DG215" s="42" t="str">
        <f>IF(BANCO10[[#This Row],[SOLUÇÃO]]=DG$1,BANCO10[[#This Row],[STATUS DA ETAPA]],"")</f>
        <v/>
      </c>
      <c r="DH215" s="42" t="str">
        <f>IF(BANCO10[[#This Row],[SOLUÇÃO]]=DH$1,BANCO10[[#This Row],[STATUS DA ETAPA]],"")</f>
        <v/>
      </c>
      <c r="DI215" s="42" t="str">
        <f>IF(BANCO10[[#This Row],[SOLUÇÃO]]=DI$1,BANCO10[[#This Row],[STATUS DA ETAPA]],"")</f>
        <v/>
      </c>
      <c r="DJ215" s="42" t="str">
        <f>IF(BANCO10[[#This Row],[SOLUÇÃO]]=DJ$1,BANCO10[[#This Row],[STATUS DA ETAPA]],"")</f>
        <v/>
      </c>
      <c r="DK215" s="42" t="str">
        <f>IF(BANCO10[[#This Row],[SOLUÇÃO]]=DK$1,BANCO10[[#This Row],[STATUS DA ETAPA]],"")</f>
        <v/>
      </c>
      <c r="DL215" s="42" t="str">
        <f>IF(BANCO10[[#This Row],[SOLUÇÃO]]=DL$1,BANCO10[[#This Row],[STATUS DA ETAPA]],"")</f>
        <v/>
      </c>
      <c r="DM215" s="42" t="str">
        <f>IF(BANCO10[[#This Row],[SOLUÇÃO]]=DM$1,BANCO10[[#This Row],[STATUS DA ETAPA]],"")</f>
        <v/>
      </c>
      <c r="DN215" s="63" t="e">
        <f>VLOOKUP(CL217,'[1]SAP TEC'!AC:AD,2,0)</f>
        <v>#N/A</v>
      </c>
    </row>
    <row r="216" spans="1:118" s="65" customFormat="1" ht="12" x14ac:dyDescent="0.25">
      <c r="A216" s="38" t="s">
        <v>118</v>
      </c>
      <c r="B216" s="39" t="s">
        <v>119</v>
      </c>
      <c r="C216" s="40" t="str">
        <f>IFERROR(VLOOKUP(BANCO10[[#This Row],[EMPRESA]],[1]!DADOS[#Data],2,FALSE),"")</f>
        <v>08.840.652/0001-46</v>
      </c>
      <c r="D216" s="42" t="s">
        <v>699</v>
      </c>
      <c r="E216" s="42" t="str">
        <f>IFERROR(VLOOKUP(BANCO10[[#This Row],[EMPRESA]],[1]!DADOS[#Data],5,FALSE),"")</f>
        <v>EPP</v>
      </c>
      <c r="F216" s="40" t="str">
        <f>IFERROR(IF(VLOOKUP(BANCO10[[#This Row],[EMPRESA]],[1]!DADOS[#Data],6,0)="","",(VLOOKUP(BANCO10[[#This Row],[EMPRESA]],[1]!DADOS[#Data],6,0))),"")</f>
        <v>CAPITAL NORTE</v>
      </c>
      <c r="G216" s="40" t="str">
        <f>IFERROR(IF(VLOOKUP(BANCO10[[#This Row],[EMPRESA]],[1]!DADOS[#Data],4)="","",(VLOOKUP($D216,[1]!DADOS[#Data],4,0))),"")</f>
        <v>DNA</v>
      </c>
      <c r="H216" s="43" t="s">
        <v>7</v>
      </c>
      <c r="I216" s="42" t="s">
        <v>267</v>
      </c>
      <c r="J216" s="44" t="s">
        <v>136</v>
      </c>
      <c r="K216" s="42" t="s">
        <v>136</v>
      </c>
      <c r="L216" s="44" t="s">
        <v>136</v>
      </c>
      <c r="M216" s="44">
        <v>103</v>
      </c>
      <c r="N216" s="44" t="s">
        <v>123</v>
      </c>
      <c r="O216" s="42" t="s">
        <v>95</v>
      </c>
      <c r="P216" s="42">
        <v>100</v>
      </c>
      <c r="Q216" s="42"/>
      <c r="R216" s="45" t="s">
        <v>123</v>
      </c>
      <c r="S216" s="45"/>
      <c r="T216" s="45" t="s">
        <v>123</v>
      </c>
      <c r="U216" s="45"/>
      <c r="V216" s="45" t="s">
        <v>123</v>
      </c>
      <c r="W216" s="45"/>
      <c r="X216" s="45" t="s">
        <v>123</v>
      </c>
      <c r="Y216" s="45"/>
      <c r="Z216" s="46" t="s">
        <v>123</v>
      </c>
      <c r="AA216" s="47"/>
      <c r="AB216" s="46" t="s">
        <v>123</v>
      </c>
      <c r="AC216" s="48"/>
      <c r="AD216" s="46" t="s">
        <v>123</v>
      </c>
      <c r="AE216" s="48"/>
      <c r="AF216" s="45" t="s">
        <v>27</v>
      </c>
      <c r="AG216" s="45">
        <v>45134</v>
      </c>
      <c r="AH216" s="45" t="s">
        <v>27</v>
      </c>
      <c r="AI216" s="45">
        <v>45159</v>
      </c>
      <c r="AJ216" s="45" t="s">
        <v>27</v>
      </c>
      <c r="AK216" s="45">
        <v>45184</v>
      </c>
      <c r="AL216" s="45" t="s">
        <v>27</v>
      </c>
      <c r="AM216" s="45"/>
      <c r="AN216" s="45"/>
      <c r="AO216" s="45"/>
      <c r="AP216" s="45"/>
      <c r="AQ216" s="45"/>
      <c r="AR216" s="45" t="s">
        <v>123</v>
      </c>
      <c r="AS216" s="45"/>
      <c r="AT216" s="49">
        <v>45963</v>
      </c>
      <c r="AU216" s="50">
        <v>45963</v>
      </c>
      <c r="AV216" s="66" t="s">
        <v>123</v>
      </c>
      <c r="AW216" s="66" t="s">
        <v>123</v>
      </c>
      <c r="AX216" s="73" t="s">
        <v>49</v>
      </c>
      <c r="AY216" s="52" t="s">
        <v>126</v>
      </c>
      <c r="AZ216" s="53">
        <v>0</v>
      </c>
      <c r="BA216" s="52"/>
      <c r="BB216" s="81" t="s">
        <v>136</v>
      </c>
      <c r="BC216" s="52" t="s">
        <v>136</v>
      </c>
      <c r="BD216" s="52" t="s">
        <v>136</v>
      </c>
      <c r="BE216" s="55" t="s">
        <v>123</v>
      </c>
      <c r="BF216" s="55" t="s">
        <v>123</v>
      </c>
      <c r="BG216" s="55"/>
      <c r="BH216" s="55" t="s">
        <v>123</v>
      </c>
      <c r="BI216" s="68" t="s">
        <v>123</v>
      </c>
      <c r="BJ216" s="48"/>
      <c r="BK216" s="58"/>
      <c r="BL216" s="59"/>
      <c r="BM216" s="58"/>
      <c r="BN216" s="59"/>
      <c r="BO216" s="74" t="s">
        <v>126</v>
      </c>
      <c r="BP216" s="77"/>
      <c r="BQ216" s="78" t="s">
        <v>126</v>
      </c>
      <c r="BR216" s="79"/>
      <c r="BS216" s="60" t="s">
        <v>701</v>
      </c>
      <c r="BT216" s="38"/>
      <c r="BU216" s="61" t="s">
        <v>702</v>
      </c>
      <c r="BV216" s="61" t="s">
        <v>170</v>
      </c>
      <c r="BW216" s="61" t="s">
        <v>171</v>
      </c>
      <c r="BX216" s="61" t="s">
        <v>129</v>
      </c>
      <c r="BY216" s="62" t="s">
        <v>158</v>
      </c>
      <c r="BZ216" s="61" t="s">
        <v>171</v>
      </c>
      <c r="CA216" s="61" t="s">
        <v>129</v>
      </c>
      <c r="CB216" s="61" t="s">
        <v>129</v>
      </c>
      <c r="CC216" s="61">
        <v>45402</v>
      </c>
      <c r="CD216" s="61" t="s">
        <v>158</v>
      </c>
      <c r="CE216" s="61" t="s">
        <v>129</v>
      </c>
      <c r="CF216" s="61"/>
      <c r="CG216" s="61" t="s">
        <v>703</v>
      </c>
      <c r="CH216" s="63">
        <f>YEAR(BANCO10[[#This Row],[DATA INÍCIO]])</f>
        <v>2025</v>
      </c>
      <c r="CI216" s="63">
        <f>MONTH(BANCO10[[#This Row],[DATA INÍCIO]])</f>
        <v>11</v>
      </c>
      <c r="CJ216" s="64" t="str">
        <f t="shared" si="4"/>
        <v>DNA VEDACOES TECNICAS LTDA08.840.652/0001-46</v>
      </c>
      <c r="CK216" s="63"/>
      <c r="CL216" s="42" t="s">
        <v>136</v>
      </c>
      <c r="CM216" s="42" t="str">
        <f>IF(BANCO10[[#This Row],[SOLUÇÃO]]=CM$1,BANCO10[[#This Row],[STATUS DA ETAPA]],"")</f>
        <v/>
      </c>
      <c r="CN216" s="42" t="str">
        <f>IF(BANCO10[[#This Row],[SOLUÇÃO]]=CN$1,BANCO10[[#This Row],[STATUS DA ETAPA]],"")</f>
        <v/>
      </c>
      <c r="CO216" s="42" t="str">
        <f>IF(BANCO10[[#This Row],[SOLUÇÃO]]=CO$1,BANCO10[[#This Row],[STATUS DA ETAPA]],"")</f>
        <v/>
      </c>
      <c r="CP216" s="42" t="str">
        <f>IF(BANCO10[[#This Row],[SOLUÇÃO]]=CP$1,BANCO10[[#This Row],[STATUS DA ETAPA]],"")</f>
        <v/>
      </c>
      <c r="CQ216" s="42" t="str">
        <f>IF(BANCO10[[#This Row],[SOLUÇÃO]]=CQ$1,BANCO10[[#This Row],[STATUS DA ETAPA]],"")</f>
        <v/>
      </c>
      <c r="CR216" s="42" t="str">
        <f>IF(BANCO10[[#This Row],[SOLUÇÃO]]=CR$1,BANCO10[[#This Row],[STATUS DA ETAPA]],"")</f>
        <v>PROSPECÇÃO</v>
      </c>
      <c r="CS216" s="42" t="str">
        <f>IF(BANCO10[[#This Row],[SOLUÇÃO]]=CS$1,BANCO10[[#This Row],[STATUS DA ETAPA]],"")</f>
        <v/>
      </c>
      <c r="CT216" s="42" t="str">
        <f>IF(BANCO10[[#This Row],[SOLUÇÃO]]=CT$1,BANCO10[[#This Row],[STATUS DA ETAPA]],"")</f>
        <v/>
      </c>
      <c r="CU216" s="42" t="str">
        <f>IF(BANCO10[[#This Row],[SOLUÇÃO]]=CU$1,BANCO10[[#This Row],[STATUS DA ETAPA]],"")</f>
        <v/>
      </c>
      <c r="CV216" s="42" t="str">
        <f>IF(BANCO10[[#This Row],[SOLUÇÃO]]=CV$1,BANCO10[[#This Row],[STATUS DA ETAPA]],"")</f>
        <v/>
      </c>
      <c r="CW216" s="42" t="str">
        <f>IF(BANCO10[[#This Row],[SOLUÇÃO]]=CW$1,BANCO10[[#This Row],[STATUS DA ETAPA]],"")</f>
        <v/>
      </c>
      <c r="CX216" s="42" t="str">
        <f>IF(BANCO10[[#This Row],[SOLUÇÃO]]=CX$1,BANCO10[[#This Row],[STATUS DA ETAPA]],"")</f>
        <v/>
      </c>
      <c r="CY216" s="42" t="str">
        <f>IF(BANCO10[[#This Row],[SOLUÇÃO]]=CY$1,BANCO10[[#This Row],[STATUS DA ETAPA]],"")</f>
        <v/>
      </c>
      <c r="CZ216" s="42" t="str">
        <f>IF(BANCO10[[#This Row],[SOLUÇÃO]]=CZ$1,BANCO10[[#This Row],[STATUS DA ETAPA]],"")</f>
        <v/>
      </c>
      <c r="DA216" s="42" t="str">
        <f>IF(BANCO10[[#This Row],[SOLUÇÃO]]=DA$1,BANCO10[[#This Row],[STATUS DA ETAPA]],"")</f>
        <v/>
      </c>
      <c r="DB216" s="42" t="str">
        <f>IF(BANCO10[[#This Row],[SOLUÇÃO]]=DB$1,BANCO10[[#This Row],[STATUS DA ETAPA]],"")</f>
        <v/>
      </c>
      <c r="DC216" s="42" t="str">
        <f>IF(BANCO10[[#This Row],[SOLUÇÃO]]=DC$1,BANCO10[[#This Row],[STATUS DA ETAPA]],"")</f>
        <v/>
      </c>
      <c r="DD216" s="42" t="str">
        <f>IF(BANCO10[[#This Row],[SOLUÇÃO]]=DD$1,BANCO10[[#This Row],[STATUS DA ETAPA]],"")</f>
        <v/>
      </c>
      <c r="DE216" s="42" t="str">
        <f>IF(BANCO10[[#This Row],[SOLUÇÃO]]=DE$1,BANCO10[[#This Row],[STATUS DA ETAPA]],"")</f>
        <v/>
      </c>
      <c r="DF216" s="42" t="str">
        <f>IF(BANCO10[[#This Row],[SOLUÇÃO]]=DF$1,BANCO10[[#This Row],[STATUS DA ETAPA]],"")</f>
        <v/>
      </c>
      <c r="DG216" s="42" t="str">
        <f>IF(BANCO10[[#This Row],[SOLUÇÃO]]=DG$1,BANCO10[[#This Row],[STATUS DA ETAPA]],"")</f>
        <v/>
      </c>
      <c r="DH216" s="42" t="str">
        <f>IF(BANCO10[[#This Row],[SOLUÇÃO]]=DH$1,BANCO10[[#This Row],[STATUS DA ETAPA]],"")</f>
        <v/>
      </c>
      <c r="DI216" s="42" t="str">
        <f>IF(BANCO10[[#This Row],[SOLUÇÃO]]=DI$1,BANCO10[[#This Row],[STATUS DA ETAPA]],"")</f>
        <v/>
      </c>
      <c r="DJ216" s="42" t="str">
        <f>IF(BANCO10[[#This Row],[SOLUÇÃO]]=DJ$1,BANCO10[[#This Row],[STATUS DA ETAPA]],"")</f>
        <v/>
      </c>
      <c r="DK216" s="42" t="str">
        <f>IF(BANCO10[[#This Row],[SOLUÇÃO]]=DK$1,BANCO10[[#This Row],[STATUS DA ETAPA]],"")</f>
        <v/>
      </c>
      <c r="DL216" s="42" t="str">
        <f>IF(BANCO10[[#This Row],[SOLUÇÃO]]=DL$1,BANCO10[[#This Row],[STATUS DA ETAPA]],"")</f>
        <v/>
      </c>
      <c r="DM216" s="42" t="str">
        <f>IF(BANCO10[[#This Row],[SOLUÇÃO]]=DM$1,BANCO10[[#This Row],[STATUS DA ETAPA]],"")</f>
        <v/>
      </c>
      <c r="DN216" s="63" t="e">
        <f>VLOOKUP(CL218,'[1]SAP TEC'!AC:AD,2,0)</f>
        <v>#N/A</v>
      </c>
    </row>
    <row r="217" spans="1:118" s="65" customFormat="1" ht="12" x14ac:dyDescent="0.25">
      <c r="A217" s="38" t="s">
        <v>118</v>
      </c>
      <c r="B217" s="39" t="s">
        <v>119</v>
      </c>
      <c r="C217" s="40" t="str">
        <f>IFERROR(VLOOKUP(BANCO10[[#This Row],[EMPRESA]],[1]!DADOS[#Data],2,FALSE),"")</f>
        <v>58.702.523/0001-60</v>
      </c>
      <c r="D217" s="42" t="s">
        <v>704</v>
      </c>
      <c r="E217" s="42" t="str">
        <f>IFERROR(VLOOKUP(BANCO10[[#This Row],[EMPRESA]],[1]!DADOS[#Data],5,FALSE),"")</f>
        <v>ME</v>
      </c>
      <c r="F217" s="40" t="str">
        <f>IFERROR(IF(VLOOKUP(BANCO10[[#This Row],[EMPRESA]],[1]!DADOS[#Data],6,0)="","",(VLOOKUP(BANCO10[[#This Row],[EMPRESA]],[1]!DADOS[#Data],6,0))),"")</f>
        <v>CAPITAL LESTE 2</v>
      </c>
      <c r="G217" s="40" t="str">
        <f>IFERROR(IF(VLOOKUP(BANCO10[[#This Row],[EMPRESA]],[1]!DADOS[#Data],4)="","",(VLOOKUP($D217,[1]!DADOS[#Data],4,0))),"")</f>
        <v>DOBIN</v>
      </c>
      <c r="H217" s="43" t="s">
        <v>7</v>
      </c>
      <c r="I217" s="43" t="s">
        <v>122</v>
      </c>
      <c r="J217" s="43" t="s">
        <v>123</v>
      </c>
      <c r="K217" s="42" t="s">
        <v>123</v>
      </c>
      <c r="L217" s="44" t="s">
        <v>123</v>
      </c>
      <c r="M217" s="44" t="s">
        <v>137</v>
      </c>
      <c r="N217" s="44" t="s">
        <v>123</v>
      </c>
      <c r="O217" s="42" t="s">
        <v>95</v>
      </c>
      <c r="P217" s="42">
        <v>60</v>
      </c>
      <c r="Q217" s="42"/>
      <c r="R217" s="45" t="s">
        <v>123</v>
      </c>
      <c r="S217" s="45"/>
      <c r="T217" s="45" t="s">
        <v>123</v>
      </c>
      <c r="U217" s="45"/>
      <c r="V217" s="45" t="s">
        <v>123</v>
      </c>
      <c r="W217" s="45"/>
      <c r="X217" s="45" t="s">
        <v>123</v>
      </c>
      <c r="Y217" s="45"/>
      <c r="Z217" s="46" t="s">
        <v>123</v>
      </c>
      <c r="AA217" s="47"/>
      <c r="AB217" s="46" t="s">
        <v>123</v>
      </c>
      <c r="AC217" s="48"/>
      <c r="AD217" s="46" t="s">
        <v>123</v>
      </c>
      <c r="AE217" s="48"/>
      <c r="AF217" s="45" t="s">
        <v>123</v>
      </c>
      <c r="AG217" s="45"/>
      <c r="AH217" s="45" t="s">
        <v>123</v>
      </c>
      <c r="AI217" s="45"/>
      <c r="AJ217" s="45" t="s">
        <v>123</v>
      </c>
      <c r="AK217" s="45"/>
      <c r="AL217" s="45" t="s">
        <v>123</v>
      </c>
      <c r="AM217" s="45"/>
      <c r="AN217" s="45" t="s">
        <v>123</v>
      </c>
      <c r="AO217" s="45"/>
      <c r="AP217" s="45" t="s">
        <v>123</v>
      </c>
      <c r="AQ217" s="45"/>
      <c r="AR217" s="45" t="s">
        <v>123</v>
      </c>
      <c r="AS217" s="45"/>
      <c r="AT217" s="49">
        <v>45963</v>
      </c>
      <c r="AU217" s="50">
        <v>45963</v>
      </c>
      <c r="AV217" s="51" t="s">
        <v>123</v>
      </c>
      <c r="AW217" s="51" t="s">
        <v>123</v>
      </c>
      <c r="AX217" s="51" t="s">
        <v>123</v>
      </c>
      <c r="AY217" s="52" t="s">
        <v>123</v>
      </c>
      <c r="AZ217" s="53">
        <v>0</v>
      </c>
      <c r="BA217" s="52" t="s">
        <v>123</v>
      </c>
      <c r="BB217" s="81" t="s">
        <v>123</v>
      </c>
      <c r="BC217" s="52" t="s">
        <v>123</v>
      </c>
      <c r="BD217" s="52" t="s">
        <v>123</v>
      </c>
      <c r="BE217" s="55" t="s">
        <v>123</v>
      </c>
      <c r="BF217" s="55" t="s">
        <v>123</v>
      </c>
      <c r="BG217" s="55" t="s">
        <v>123</v>
      </c>
      <c r="BH217" s="55" t="s">
        <v>123</v>
      </c>
      <c r="BI217" s="68" t="s">
        <v>123</v>
      </c>
      <c r="BJ217" s="57"/>
      <c r="BK217" s="58" t="s">
        <v>123</v>
      </c>
      <c r="BL217" s="59"/>
      <c r="BM217" s="58" t="s">
        <v>123</v>
      </c>
      <c r="BN217" s="59"/>
      <c r="BO217" s="58" t="s">
        <v>123</v>
      </c>
      <c r="BP217" s="59"/>
      <c r="BQ217" s="58" t="s">
        <v>123</v>
      </c>
      <c r="BR217" s="59"/>
      <c r="BS217" s="60" t="s">
        <v>705</v>
      </c>
      <c r="BT217" s="38"/>
      <c r="BU217" s="61" t="s">
        <v>129</v>
      </c>
      <c r="BV217" s="61" t="s">
        <v>129</v>
      </c>
      <c r="BW217" s="61" t="s">
        <v>129</v>
      </c>
      <c r="BX217" s="61" t="s">
        <v>129</v>
      </c>
      <c r="BY217" s="62" t="s">
        <v>129</v>
      </c>
      <c r="BZ217" s="61"/>
      <c r="CA217" s="61" t="s">
        <v>129</v>
      </c>
      <c r="CB217" s="61" t="s">
        <v>129</v>
      </c>
      <c r="CC217" s="61">
        <v>45513</v>
      </c>
      <c r="CD217" s="61" t="s">
        <v>129</v>
      </c>
      <c r="CE217" s="61" t="s">
        <v>129</v>
      </c>
      <c r="CF217" s="61"/>
      <c r="CG217" s="61" t="s">
        <v>706</v>
      </c>
      <c r="CH217" s="63">
        <f>YEAR(BANCO10[[#This Row],[DATA INÍCIO]])</f>
        <v>2025</v>
      </c>
      <c r="CI217" s="63">
        <f>MONTH(BANCO10[[#This Row],[DATA INÍCIO]])</f>
        <v>11</v>
      </c>
      <c r="CJ217" s="64" t="str">
        <f t="shared" si="4"/>
        <v>DOBIN INDUSTRIA E COMERCIO LTDA58.702.523/0001-60</v>
      </c>
      <c r="CK217" s="63"/>
      <c r="CL217" s="42" t="s">
        <v>123</v>
      </c>
      <c r="CM217" s="42" t="str">
        <f>IF(BANCO10[[#This Row],[SOLUÇÃO]]=CM$1,BANCO10[[#This Row],[STATUS DA ETAPA]],"")</f>
        <v/>
      </c>
      <c r="CN217" s="42" t="str">
        <f>IF(BANCO10[[#This Row],[SOLUÇÃO]]=CN$1,BANCO10[[#This Row],[STATUS DA ETAPA]],"")</f>
        <v/>
      </c>
      <c r="CO217" s="42" t="str">
        <f>IF(BANCO10[[#This Row],[SOLUÇÃO]]=CO$1,BANCO10[[#This Row],[STATUS DA ETAPA]],"")</f>
        <v/>
      </c>
      <c r="CP217" s="42" t="str">
        <f>IF(BANCO10[[#This Row],[SOLUÇÃO]]=CP$1,BANCO10[[#This Row],[STATUS DA ETAPA]],"")</f>
        <v/>
      </c>
      <c r="CQ217" s="42" t="str">
        <f>IF(BANCO10[[#This Row],[SOLUÇÃO]]=CQ$1,BANCO10[[#This Row],[STATUS DA ETAPA]],"")</f>
        <v/>
      </c>
      <c r="CR217" s="42" t="str">
        <f>IF(BANCO10[[#This Row],[SOLUÇÃO]]=CR$1,BANCO10[[#This Row],[STATUS DA ETAPA]],"")</f>
        <v>CANCELADO</v>
      </c>
      <c r="CS217" s="42" t="str">
        <f>IF(BANCO10[[#This Row],[SOLUÇÃO]]=CS$1,BANCO10[[#This Row],[STATUS DA ETAPA]],"")</f>
        <v/>
      </c>
      <c r="CT217" s="42" t="str">
        <f>IF(BANCO10[[#This Row],[SOLUÇÃO]]=CT$1,BANCO10[[#This Row],[STATUS DA ETAPA]],"")</f>
        <v/>
      </c>
      <c r="CU217" s="42" t="str">
        <f>IF(BANCO10[[#This Row],[SOLUÇÃO]]=CU$1,BANCO10[[#This Row],[STATUS DA ETAPA]],"")</f>
        <v/>
      </c>
      <c r="CV217" s="42" t="str">
        <f>IF(BANCO10[[#This Row],[SOLUÇÃO]]=CV$1,BANCO10[[#This Row],[STATUS DA ETAPA]],"")</f>
        <v/>
      </c>
      <c r="CW217" s="42" t="str">
        <f>IF(BANCO10[[#This Row],[SOLUÇÃO]]=CW$1,BANCO10[[#This Row],[STATUS DA ETAPA]],"")</f>
        <v/>
      </c>
      <c r="CX217" s="42" t="str">
        <f>IF(BANCO10[[#This Row],[SOLUÇÃO]]=CX$1,BANCO10[[#This Row],[STATUS DA ETAPA]],"")</f>
        <v/>
      </c>
      <c r="CY217" s="42" t="str">
        <f>IF(BANCO10[[#This Row],[SOLUÇÃO]]=CY$1,BANCO10[[#This Row],[STATUS DA ETAPA]],"")</f>
        <v/>
      </c>
      <c r="CZ217" s="42" t="str">
        <f>IF(BANCO10[[#This Row],[SOLUÇÃO]]=CZ$1,BANCO10[[#This Row],[STATUS DA ETAPA]],"")</f>
        <v/>
      </c>
      <c r="DA217" s="42" t="str">
        <f>IF(BANCO10[[#This Row],[SOLUÇÃO]]=DA$1,BANCO10[[#This Row],[STATUS DA ETAPA]],"")</f>
        <v/>
      </c>
      <c r="DB217" s="42" t="str">
        <f>IF(BANCO10[[#This Row],[SOLUÇÃO]]=DB$1,BANCO10[[#This Row],[STATUS DA ETAPA]],"")</f>
        <v/>
      </c>
      <c r="DC217" s="42" t="str">
        <f>IF(BANCO10[[#This Row],[SOLUÇÃO]]=DC$1,BANCO10[[#This Row],[STATUS DA ETAPA]],"")</f>
        <v/>
      </c>
      <c r="DD217" s="42" t="str">
        <f>IF(BANCO10[[#This Row],[SOLUÇÃO]]=DD$1,BANCO10[[#This Row],[STATUS DA ETAPA]],"")</f>
        <v/>
      </c>
      <c r="DE217" s="42" t="str">
        <f>IF(BANCO10[[#This Row],[SOLUÇÃO]]=DE$1,BANCO10[[#This Row],[STATUS DA ETAPA]],"")</f>
        <v/>
      </c>
      <c r="DF217" s="42" t="str">
        <f>IF(BANCO10[[#This Row],[SOLUÇÃO]]=DF$1,BANCO10[[#This Row],[STATUS DA ETAPA]],"")</f>
        <v/>
      </c>
      <c r="DG217" s="42" t="str">
        <f>IF(BANCO10[[#This Row],[SOLUÇÃO]]=DG$1,BANCO10[[#This Row],[STATUS DA ETAPA]],"")</f>
        <v/>
      </c>
      <c r="DH217" s="42" t="str">
        <f>IF(BANCO10[[#This Row],[SOLUÇÃO]]=DH$1,BANCO10[[#This Row],[STATUS DA ETAPA]],"")</f>
        <v/>
      </c>
      <c r="DI217" s="42" t="str">
        <f>IF(BANCO10[[#This Row],[SOLUÇÃO]]=DI$1,BANCO10[[#This Row],[STATUS DA ETAPA]],"")</f>
        <v/>
      </c>
      <c r="DJ217" s="42" t="str">
        <f>IF(BANCO10[[#This Row],[SOLUÇÃO]]=DJ$1,BANCO10[[#This Row],[STATUS DA ETAPA]],"")</f>
        <v/>
      </c>
      <c r="DK217" s="42" t="str">
        <f>IF(BANCO10[[#This Row],[SOLUÇÃO]]=DK$1,BANCO10[[#This Row],[STATUS DA ETAPA]],"")</f>
        <v/>
      </c>
      <c r="DL217" s="42" t="str">
        <f>IF(BANCO10[[#This Row],[SOLUÇÃO]]=DL$1,BANCO10[[#This Row],[STATUS DA ETAPA]],"")</f>
        <v/>
      </c>
      <c r="DM217" s="42" t="str">
        <f>IF(BANCO10[[#This Row],[SOLUÇÃO]]=DM$1,BANCO10[[#This Row],[STATUS DA ETAPA]],"")</f>
        <v/>
      </c>
      <c r="DN217" s="63" t="e">
        <f>VLOOKUP(CL219,'[1]SAP TEC'!AC:AD,2,0)</f>
        <v>#N/A</v>
      </c>
    </row>
    <row r="218" spans="1:118" s="65" customFormat="1" ht="12" x14ac:dyDescent="0.25">
      <c r="A218" s="38" t="s">
        <v>118</v>
      </c>
      <c r="B218" s="39" t="s">
        <v>119</v>
      </c>
      <c r="C218" s="40" t="str">
        <f>IFERROR(VLOOKUP(BANCO10[[#This Row],[EMPRESA]],[1]!DADOS[#Data],2,FALSE),"")</f>
        <v>58.702.523/0001-60</v>
      </c>
      <c r="D218" s="42" t="s">
        <v>704</v>
      </c>
      <c r="E218" s="42" t="str">
        <f>IFERROR(VLOOKUP(BANCO10[[#This Row],[EMPRESA]],[1]!DADOS[#Data],5,FALSE),"")</f>
        <v>ME</v>
      </c>
      <c r="F218" s="40" t="str">
        <f>IFERROR(IF(VLOOKUP(BANCO10[[#This Row],[EMPRESA]],[1]!DADOS[#Data],6,0)="","",(VLOOKUP(BANCO10[[#This Row],[EMPRESA]],[1]!DADOS[#Data],6,0))),"")</f>
        <v>CAPITAL LESTE 2</v>
      </c>
      <c r="G218" s="40"/>
      <c r="H218" s="43" t="s">
        <v>121</v>
      </c>
      <c r="I218" s="43" t="s">
        <v>145</v>
      </c>
      <c r="J218" s="43" t="s">
        <v>146</v>
      </c>
      <c r="K218" s="42" t="s">
        <v>707</v>
      </c>
      <c r="L218" s="44" t="s">
        <v>123</v>
      </c>
      <c r="M218" s="44">
        <v>103</v>
      </c>
      <c r="N218" s="44" t="s">
        <v>123</v>
      </c>
      <c r="O218" s="42" t="s">
        <v>90</v>
      </c>
      <c r="P218" s="42">
        <v>4</v>
      </c>
      <c r="Q218" s="42" t="s">
        <v>168</v>
      </c>
      <c r="R218" s="45" t="s">
        <v>123</v>
      </c>
      <c r="S218" s="45"/>
      <c r="T218" s="45" t="s">
        <v>123</v>
      </c>
      <c r="U218" s="45"/>
      <c r="V218" s="45" t="s">
        <v>123</v>
      </c>
      <c r="W218" s="45"/>
      <c r="X218" s="45" t="s">
        <v>123</v>
      </c>
      <c r="Y218" s="45"/>
      <c r="Z218" s="46" t="s">
        <v>123</v>
      </c>
      <c r="AA218" s="47"/>
      <c r="AB218" s="46" t="s">
        <v>123</v>
      </c>
      <c r="AC218" s="48"/>
      <c r="AD218" s="46" t="s">
        <v>123</v>
      </c>
      <c r="AE218" s="48"/>
      <c r="AF218" s="45" t="s">
        <v>27</v>
      </c>
      <c r="AG218" s="45">
        <v>44973</v>
      </c>
      <c r="AH218" s="45" t="s">
        <v>126</v>
      </c>
      <c r="AI218" s="45"/>
      <c r="AJ218" s="45" t="s">
        <v>123</v>
      </c>
      <c r="AK218" s="45"/>
      <c r="AL218" s="45" t="s">
        <v>123</v>
      </c>
      <c r="AM218" s="45"/>
      <c r="AN218" s="45" t="s">
        <v>123</v>
      </c>
      <c r="AO218" s="45"/>
      <c r="AP218" s="45" t="s">
        <v>123</v>
      </c>
      <c r="AQ218" s="45"/>
      <c r="AR218" s="45" t="s">
        <v>123</v>
      </c>
      <c r="AS218" s="45"/>
      <c r="AT218" s="49">
        <v>44972</v>
      </c>
      <c r="AU218" s="50">
        <v>44972</v>
      </c>
      <c r="AV218" s="51" t="s">
        <v>123</v>
      </c>
      <c r="AW218" s="51" t="s">
        <v>123</v>
      </c>
      <c r="AX218" s="73" t="s">
        <v>49</v>
      </c>
      <c r="AY218" s="52" t="s">
        <v>123</v>
      </c>
      <c r="AZ218" s="53">
        <v>0</v>
      </c>
      <c r="BA218" s="52" t="s">
        <v>123</v>
      </c>
      <c r="BB218" s="81" t="s">
        <v>123</v>
      </c>
      <c r="BC218" s="52" t="s">
        <v>123</v>
      </c>
      <c r="BD218" s="52" t="s">
        <v>123</v>
      </c>
      <c r="BE218" s="55" t="s">
        <v>123</v>
      </c>
      <c r="BF218" s="55" t="s">
        <v>123</v>
      </c>
      <c r="BG218" s="55" t="s">
        <v>123</v>
      </c>
      <c r="BH218" s="55" t="s">
        <v>123</v>
      </c>
      <c r="BI218" s="56" t="s">
        <v>123</v>
      </c>
      <c r="BJ218" s="48"/>
      <c r="BK218" s="58" t="s">
        <v>123</v>
      </c>
      <c r="BL218" s="59"/>
      <c r="BM218" s="58" t="s">
        <v>123</v>
      </c>
      <c r="BN218" s="59"/>
      <c r="BO218" s="74" t="s">
        <v>123</v>
      </c>
      <c r="BP218" s="75"/>
      <c r="BQ218" s="74" t="s">
        <v>123</v>
      </c>
      <c r="BR218" s="75"/>
      <c r="BS218" s="60" t="s">
        <v>705</v>
      </c>
      <c r="BT218" s="38"/>
      <c r="BU218" s="61" t="s">
        <v>129</v>
      </c>
      <c r="BV218" s="61" t="s">
        <v>129</v>
      </c>
      <c r="BW218" s="61" t="s">
        <v>129</v>
      </c>
      <c r="BX218" s="61" t="s">
        <v>129</v>
      </c>
      <c r="BY218" s="62" t="s">
        <v>129</v>
      </c>
      <c r="BZ218" s="61"/>
      <c r="CA218" s="61" t="s">
        <v>129</v>
      </c>
      <c r="CB218" s="61" t="s">
        <v>129</v>
      </c>
      <c r="CC218" s="61" t="s">
        <v>129</v>
      </c>
      <c r="CD218" s="61" t="s">
        <v>129</v>
      </c>
      <c r="CE218" s="61" t="s">
        <v>129</v>
      </c>
      <c r="CF218" s="61" t="s">
        <v>129</v>
      </c>
      <c r="CG218" s="61" t="s">
        <v>129</v>
      </c>
      <c r="CH218" s="63">
        <f>YEAR(BANCO10[[#This Row],[DATA INÍCIO]])</f>
        <v>2023</v>
      </c>
      <c r="CI218" s="63">
        <f>MONTH(BANCO10[[#This Row],[DATA INÍCIO]])</f>
        <v>2</v>
      </c>
      <c r="CJ218" s="64" t="str">
        <f t="shared" si="4"/>
        <v>DOBIN INDUSTRIA E COMERCIO LTDA58.702.523/0001-60</v>
      </c>
      <c r="CK218" s="63"/>
      <c r="CL218" s="42" t="s">
        <v>707</v>
      </c>
      <c r="CM218" s="42" t="str">
        <f>IF(BANCO10[[#This Row],[SOLUÇÃO]]=CM$1,BANCO10[[#This Row],[STATUS DA ETAPA]],"")</f>
        <v>CONCLUÍDO</v>
      </c>
      <c r="CN218" s="42" t="str">
        <f>IF(BANCO10[[#This Row],[SOLUÇÃO]]=CN$1,BANCO10[[#This Row],[STATUS DA ETAPA]],"")</f>
        <v/>
      </c>
      <c r="CO218" s="42" t="str">
        <f>IF(BANCO10[[#This Row],[SOLUÇÃO]]=CO$1,BANCO10[[#This Row],[STATUS DA ETAPA]],"")</f>
        <v/>
      </c>
      <c r="CP218" s="42" t="str">
        <f>IF(BANCO10[[#This Row],[SOLUÇÃO]]=CP$1,BANCO10[[#This Row],[STATUS DA ETAPA]],"")</f>
        <v/>
      </c>
      <c r="CQ218" s="42" t="str">
        <f>IF(BANCO10[[#This Row],[SOLUÇÃO]]=CQ$1,BANCO10[[#This Row],[STATUS DA ETAPA]],"")</f>
        <v/>
      </c>
      <c r="CR218" s="42" t="str">
        <f>IF(BANCO10[[#This Row],[SOLUÇÃO]]=CR$1,BANCO10[[#This Row],[STATUS DA ETAPA]],"")</f>
        <v/>
      </c>
      <c r="CS218" s="42" t="str">
        <f>IF(BANCO10[[#This Row],[SOLUÇÃO]]=CS$1,BANCO10[[#This Row],[STATUS DA ETAPA]],"")</f>
        <v/>
      </c>
      <c r="CT218" s="42" t="str">
        <f>IF(BANCO10[[#This Row],[SOLUÇÃO]]=CT$1,BANCO10[[#This Row],[STATUS DA ETAPA]],"")</f>
        <v/>
      </c>
      <c r="CU218" s="42" t="str">
        <f>IF(BANCO10[[#This Row],[SOLUÇÃO]]=CU$1,BANCO10[[#This Row],[STATUS DA ETAPA]],"")</f>
        <v/>
      </c>
      <c r="CV218" s="42" t="str">
        <f>IF(BANCO10[[#This Row],[SOLUÇÃO]]=CV$1,BANCO10[[#This Row],[STATUS DA ETAPA]],"")</f>
        <v/>
      </c>
      <c r="CW218" s="42" t="str">
        <f>IF(BANCO10[[#This Row],[SOLUÇÃO]]=CW$1,BANCO10[[#This Row],[STATUS DA ETAPA]],"")</f>
        <v/>
      </c>
      <c r="CX218" s="42" t="str">
        <f>IF(BANCO10[[#This Row],[SOLUÇÃO]]=CX$1,BANCO10[[#This Row],[STATUS DA ETAPA]],"")</f>
        <v/>
      </c>
      <c r="CY218" s="42" t="str">
        <f>IF(BANCO10[[#This Row],[SOLUÇÃO]]=CY$1,BANCO10[[#This Row],[STATUS DA ETAPA]],"")</f>
        <v/>
      </c>
      <c r="CZ218" s="42" t="str">
        <f>IF(BANCO10[[#This Row],[SOLUÇÃO]]=CZ$1,BANCO10[[#This Row],[STATUS DA ETAPA]],"")</f>
        <v/>
      </c>
      <c r="DA218" s="42" t="str">
        <f>IF(BANCO10[[#This Row],[SOLUÇÃO]]=DA$1,BANCO10[[#This Row],[STATUS DA ETAPA]],"")</f>
        <v/>
      </c>
      <c r="DB218" s="42" t="str">
        <f>IF(BANCO10[[#This Row],[SOLUÇÃO]]=DB$1,BANCO10[[#This Row],[STATUS DA ETAPA]],"")</f>
        <v/>
      </c>
      <c r="DC218" s="42" t="str">
        <f>IF(BANCO10[[#This Row],[SOLUÇÃO]]=DC$1,BANCO10[[#This Row],[STATUS DA ETAPA]],"")</f>
        <v/>
      </c>
      <c r="DD218" s="42" t="str">
        <f>IF(BANCO10[[#This Row],[SOLUÇÃO]]=DD$1,BANCO10[[#This Row],[STATUS DA ETAPA]],"")</f>
        <v/>
      </c>
      <c r="DE218" s="42" t="str">
        <f>IF(BANCO10[[#This Row],[SOLUÇÃO]]=DE$1,BANCO10[[#This Row],[STATUS DA ETAPA]],"")</f>
        <v/>
      </c>
      <c r="DF218" s="42" t="str">
        <f>IF(BANCO10[[#This Row],[SOLUÇÃO]]=DF$1,BANCO10[[#This Row],[STATUS DA ETAPA]],"")</f>
        <v/>
      </c>
      <c r="DG218" s="42" t="str">
        <f>IF(BANCO10[[#This Row],[SOLUÇÃO]]=DG$1,BANCO10[[#This Row],[STATUS DA ETAPA]],"")</f>
        <v/>
      </c>
      <c r="DH218" s="42" t="str">
        <f>IF(BANCO10[[#This Row],[SOLUÇÃO]]=DH$1,BANCO10[[#This Row],[STATUS DA ETAPA]],"")</f>
        <v/>
      </c>
      <c r="DI218" s="42" t="str">
        <f>IF(BANCO10[[#This Row],[SOLUÇÃO]]=DI$1,BANCO10[[#This Row],[STATUS DA ETAPA]],"")</f>
        <v/>
      </c>
      <c r="DJ218" s="42" t="str">
        <f>IF(BANCO10[[#This Row],[SOLUÇÃO]]=DJ$1,BANCO10[[#This Row],[STATUS DA ETAPA]],"")</f>
        <v/>
      </c>
      <c r="DK218" s="42" t="str">
        <f>IF(BANCO10[[#This Row],[SOLUÇÃO]]=DK$1,BANCO10[[#This Row],[STATUS DA ETAPA]],"")</f>
        <v/>
      </c>
      <c r="DL218" s="42" t="str">
        <f>IF(BANCO10[[#This Row],[SOLUÇÃO]]=DL$1,BANCO10[[#This Row],[STATUS DA ETAPA]],"")</f>
        <v/>
      </c>
      <c r="DM218" s="42" t="str">
        <f>IF(BANCO10[[#This Row],[SOLUÇÃO]]=DM$1,BANCO10[[#This Row],[STATUS DA ETAPA]],"")</f>
        <v/>
      </c>
      <c r="DN218" s="63" t="e">
        <f>VLOOKUP(CL220,'[1]SAP TEC'!AC:AD,2,0)</f>
        <v>#N/A</v>
      </c>
    </row>
    <row r="219" spans="1:118" s="65" customFormat="1" ht="12" x14ac:dyDescent="0.25">
      <c r="A219" s="38" t="s">
        <v>118</v>
      </c>
      <c r="B219" s="39" t="s">
        <v>119</v>
      </c>
      <c r="C219" s="40" t="str">
        <f>IFERROR(VLOOKUP(BANCO10[[#This Row],[EMPRESA]],[1]!DADOS[#Data],2,FALSE),"")</f>
        <v>46.959.989/0001-66</v>
      </c>
      <c r="D219" s="40" t="s">
        <v>708</v>
      </c>
      <c r="E219" s="42" t="str">
        <f>IFERROR(VLOOKUP(BANCO10[[#This Row],[EMPRESA]],[1]!DADOS[#Data],5,FALSE),"")</f>
        <v>DEMAIS</v>
      </c>
      <c r="F219" s="40" t="str">
        <f>IFERROR(IF(VLOOKUP(BANCO10[[#This Row],[EMPRESA]],[1]!DADOS[#Data],6,0)="","",(VLOOKUP(BANCO10[[#This Row],[EMPRESA]],[1]!DADOS[#Data],6,0))),"")</f>
        <v>CAPITAL OESTE</v>
      </c>
      <c r="G219" s="40" t="str">
        <f>IFERROR(IF(VLOOKUP(BANCO10[[#This Row],[EMPRESA]],[1]!DADOS[#Data],4)="","",(VLOOKUP($D219,[1]!DADOS[#Data],4,0))),"")</f>
        <v>DONATERRA</v>
      </c>
      <c r="H219" s="43" t="s">
        <v>196</v>
      </c>
      <c r="I219" s="42" t="s">
        <v>267</v>
      </c>
      <c r="J219" s="44" t="s">
        <v>136</v>
      </c>
      <c r="K219" s="44" t="s">
        <v>136</v>
      </c>
      <c r="L219" s="44" t="s">
        <v>136</v>
      </c>
      <c r="M219" s="44" t="s">
        <v>136</v>
      </c>
      <c r="N219" s="44" t="s">
        <v>136</v>
      </c>
      <c r="O219" s="42" t="s">
        <v>92</v>
      </c>
      <c r="P219" s="42">
        <v>40</v>
      </c>
      <c r="Q219" s="39" t="s">
        <v>148</v>
      </c>
      <c r="R219" s="45" t="s">
        <v>123</v>
      </c>
      <c r="S219" s="45"/>
      <c r="T219" s="45" t="s">
        <v>123</v>
      </c>
      <c r="U219" s="45"/>
      <c r="V219" s="45" t="s">
        <v>123</v>
      </c>
      <c r="W219" s="45"/>
      <c r="X219" s="45" t="s">
        <v>123</v>
      </c>
      <c r="Y219" s="45"/>
      <c r="Z219" s="46" t="s">
        <v>123</v>
      </c>
      <c r="AA219" s="47"/>
      <c r="AB219" s="46" t="s">
        <v>123</v>
      </c>
      <c r="AC219" s="48"/>
      <c r="AD219" s="46" t="s">
        <v>123</v>
      </c>
      <c r="AE219" s="48"/>
      <c r="AF219" s="45" t="s">
        <v>123</v>
      </c>
      <c r="AG219" s="45"/>
      <c r="AH219" s="45" t="s">
        <v>123</v>
      </c>
      <c r="AI219" s="45">
        <v>45695</v>
      </c>
      <c r="AJ219" s="45" t="s">
        <v>123</v>
      </c>
      <c r="AK219" s="45"/>
      <c r="AL219" s="45" t="s">
        <v>27</v>
      </c>
      <c r="AM219" s="45">
        <v>45673</v>
      </c>
      <c r="AN219" s="45" t="s">
        <v>123</v>
      </c>
      <c r="AO219" s="45"/>
      <c r="AP219" s="45" t="s">
        <v>123</v>
      </c>
      <c r="AQ219" s="45"/>
      <c r="AR219" s="45" t="s">
        <v>123</v>
      </c>
      <c r="AS219" s="45"/>
      <c r="AT219" s="49">
        <v>46016</v>
      </c>
      <c r="AU219" s="50">
        <v>46016</v>
      </c>
      <c r="AV219" s="105"/>
      <c r="AW219" s="105"/>
      <c r="AX219" s="73" t="s">
        <v>182</v>
      </c>
      <c r="AY219" s="52" t="s">
        <v>126</v>
      </c>
      <c r="AZ219" s="53">
        <v>0</v>
      </c>
      <c r="BA219" s="52"/>
      <c r="BB219" s="81" t="s">
        <v>136</v>
      </c>
      <c r="BC219" s="52" t="s">
        <v>136</v>
      </c>
      <c r="BD219" s="52" t="s">
        <v>136</v>
      </c>
      <c r="BE219" s="55" t="s">
        <v>123</v>
      </c>
      <c r="BF219" s="55" t="s">
        <v>123</v>
      </c>
      <c r="BG219" s="55"/>
      <c r="BH219" s="55" t="s">
        <v>123</v>
      </c>
      <c r="BI219" s="68" t="s">
        <v>123</v>
      </c>
      <c r="BJ219" s="48"/>
      <c r="BK219" s="58"/>
      <c r="BL219" s="59"/>
      <c r="BM219" s="58"/>
      <c r="BN219" s="59"/>
      <c r="BO219" s="74" t="s">
        <v>126</v>
      </c>
      <c r="BP219" s="77"/>
      <c r="BQ219" s="78" t="s">
        <v>126</v>
      </c>
      <c r="BR219" s="79"/>
      <c r="BS219" s="69"/>
      <c r="BT219" s="38"/>
      <c r="BU219" s="61"/>
      <c r="BV219" s="61"/>
      <c r="BW219" s="61"/>
      <c r="BX219" s="61"/>
      <c r="BY219" s="61"/>
      <c r="BZ219" s="61"/>
      <c r="CA219" s="61"/>
      <c r="CB219" s="61"/>
      <c r="CC219" s="61"/>
      <c r="CD219" s="61"/>
      <c r="CE219" s="61"/>
      <c r="CF219" s="61"/>
      <c r="CG219" s="61"/>
      <c r="CH219" s="63">
        <f>YEAR(BANCO10[[#This Row],[DATA INÍCIO]])</f>
        <v>2025</v>
      </c>
      <c r="CI219" s="63">
        <f>MONTH(BANCO10[[#This Row],[DATA INÍCIO]])</f>
        <v>12</v>
      </c>
      <c r="CJ219" s="71" t="str">
        <f t="shared" si="4"/>
        <v>DONATERRA ALIMENTACAO SAUDAVEL LTDA46.959.989/0001-66</v>
      </c>
      <c r="CK219" s="63"/>
      <c r="CL219" s="63"/>
      <c r="CM219" s="42" t="str">
        <f>IF(BANCO10[[#This Row],[SOLUÇÃO]]=CM$1,BANCO10[[#This Row],[STATUS DA ETAPA]],"")</f>
        <v/>
      </c>
      <c r="CN219" s="42" t="str">
        <f>IF(BANCO10[[#This Row],[SOLUÇÃO]]=CN$1,BANCO10[[#This Row],[STATUS DA ETAPA]],"")</f>
        <v/>
      </c>
      <c r="CO219" s="42" t="str">
        <f>IF(BANCO10[[#This Row],[SOLUÇÃO]]=CO$1,BANCO10[[#This Row],[STATUS DA ETAPA]],"")</f>
        <v>PROSPECÇÃO</v>
      </c>
      <c r="CP219" s="42" t="str">
        <f>IF(BANCO10[[#This Row],[SOLUÇÃO]]=CP$1,BANCO10[[#This Row],[STATUS DA ETAPA]],"")</f>
        <v/>
      </c>
      <c r="CQ219" s="42" t="str">
        <f>IF(BANCO10[[#This Row],[SOLUÇÃO]]=CQ$1,BANCO10[[#This Row],[STATUS DA ETAPA]],"")</f>
        <v/>
      </c>
      <c r="CR219" s="42" t="str">
        <f>IF(BANCO10[[#This Row],[SOLUÇÃO]]=CR$1,BANCO10[[#This Row],[STATUS DA ETAPA]],"")</f>
        <v/>
      </c>
      <c r="CS219" s="42" t="str">
        <f>IF(BANCO10[[#This Row],[SOLUÇÃO]]=CS$1,BANCO10[[#This Row],[STATUS DA ETAPA]],"")</f>
        <v/>
      </c>
      <c r="CT219" s="42" t="str">
        <f>IF(BANCO10[[#This Row],[SOLUÇÃO]]=CT$1,BANCO10[[#This Row],[STATUS DA ETAPA]],"")</f>
        <v/>
      </c>
      <c r="CU219" s="42" t="str">
        <f>IF(BANCO10[[#This Row],[SOLUÇÃO]]=CU$1,BANCO10[[#This Row],[STATUS DA ETAPA]],"")</f>
        <v/>
      </c>
      <c r="CV219" s="42" t="str">
        <f>IF(BANCO10[[#This Row],[SOLUÇÃO]]=CV$1,BANCO10[[#This Row],[STATUS DA ETAPA]],"")</f>
        <v/>
      </c>
      <c r="CW219" s="42" t="str">
        <f>IF(BANCO10[[#This Row],[SOLUÇÃO]]=CW$1,BANCO10[[#This Row],[STATUS DA ETAPA]],"")</f>
        <v/>
      </c>
      <c r="CX219" s="42" t="str">
        <f>IF(BANCO10[[#This Row],[SOLUÇÃO]]=CX$1,BANCO10[[#This Row],[STATUS DA ETAPA]],"")</f>
        <v/>
      </c>
      <c r="CY219" s="42" t="str">
        <f>IF(BANCO10[[#This Row],[SOLUÇÃO]]=CY$1,BANCO10[[#This Row],[STATUS DA ETAPA]],"")</f>
        <v/>
      </c>
      <c r="CZ219" s="42" t="str">
        <f>IF(BANCO10[[#This Row],[SOLUÇÃO]]=CZ$1,BANCO10[[#This Row],[STATUS DA ETAPA]],"")</f>
        <v/>
      </c>
      <c r="DA219" s="42" t="str">
        <f>IF(BANCO10[[#This Row],[SOLUÇÃO]]=DA$1,BANCO10[[#This Row],[STATUS DA ETAPA]],"")</f>
        <v/>
      </c>
      <c r="DB219" s="42" t="str">
        <f>IF(BANCO10[[#This Row],[SOLUÇÃO]]=DB$1,BANCO10[[#This Row],[STATUS DA ETAPA]],"")</f>
        <v/>
      </c>
      <c r="DC219" s="42" t="str">
        <f>IF(BANCO10[[#This Row],[SOLUÇÃO]]=DC$1,BANCO10[[#This Row],[STATUS DA ETAPA]],"")</f>
        <v/>
      </c>
      <c r="DD219" s="42" t="str">
        <f>IF(BANCO10[[#This Row],[SOLUÇÃO]]=DD$1,BANCO10[[#This Row],[STATUS DA ETAPA]],"")</f>
        <v/>
      </c>
      <c r="DE219" s="42" t="str">
        <f>IF(BANCO10[[#This Row],[SOLUÇÃO]]=DE$1,BANCO10[[#This Row],[STATUS DA ETAPA]],"")</f>
        <v/>
      </c>
      <c r="DF219" s="42" t="str">
        <f>IF(BANCO10[[#This Row],[SOLUÇÃO]]=DF$1,BANCO10[[#This Row],[STATUS DA ETAPA]],"")</f>
        <v/>
      </c>
      <c r="DG219" s="42" t="str">
        <f>IF(BANCO10[[#This Row],[SOLUÇÃO]]=DG$1,BANCO10[[#This Row],[STATUS DA ETAPA]],"")</f>
        <v/>
      </c>
      <c r="DH219" s="42" t="str">
        <f>IF(BANCO10[[#This Row],[SOLUÇÃO]]=DH$1,BANCO10[[#This Row],[STATUS DA ETAPA]],"")</f>
        <v/>
      </c>
      <c r="DI219" s="42" t="str">
        <f>IF(BANCO10[[#This Row],[SOLUÇÃO]]=DI$1,BANCO10[[#This Row],[STATUS DA ETAPA]],"")</f>
        <v/>
      </c>
      <c r="DJ219" s="42" t="str">
        <f>IF(BANCO10[[#This Row],[SOLUÇÃO]]=DJ$1,BANCO10[[#This Row],[STATUS DA ETAPA]],"")</f>
        <v/>
      </c>
      <c r="DK219" s="42" t="str">
        <f>IF(BANCO10[[#This Row],[SOLUÇÃO]]=DK$1,BANCO10[[#This Row],[STATUS DA ETAPA]],"")</f>
        <v/>
      </c>
      <c r="DL219" s="42" t="str">
        <f>IF(BANCO10[[#This Row],[SOLUÇÃO]]=DL$1,BANCO10[[#This Row],[STATUS DA ETAPA]],"")</f>
        <v/>
      </c>
      <c r="DM219" s="42" t="str">
        <f>IF(BANCO10[[#This Row],[SOLUÇÃO]]=DM$1,BANCO10[[#This Row],[STATUS DA ETAPA]],"")</f>
        <v/>
      </c>
      <c r="DN219" s="63" t="e">
        <f>VLOOKUP(CL221,'[1]SAP TEC'!AC:AD,2,0)</f>
        <v>#N/A</v>
      </c>
    </row>
    <row r="220" spans="1:118" s="65" customFormat="1" ht="12" x14ac:dyDescent="0.25">
      <c r="A220" s="38" t="s">
        <v>118</v>
      </c>
      <c r="B220" s="39" t="s">
        <v>119</v>
      </c>
      <c r="C220" s="40" t="str">
        <f>IFERROR(VLOOKUP(BANCO10[[#This Row],[EMPRESA]],[1]!DADOS[#Data],2,FALSE),"")</f>
        <v>27.459.232/0001-69</v>
      </c>
      <c r="D220" s="42" t="s">
        <v>709</v>
      </c>
      <c r="E220" s="42" t="str">
        <f>IFERROR(VLOOKUP(BANCO10[[#This Row],[EMPRESA]],[1]!DADOS[#Data],5,FALSE),"")</f>
        <v>ME</v>
      </c>
      <c r="F220" s="40" t="str">
        <f>IFERROR(IF(VLOOKUP(BANCO10[[#This Row],[EMPRESA]],[1]!DADOS[#Data],6,0)="","",(VLOOKUP(BANCO10[[#This Row],[EMPRESA]],[1]!DADOS[#Data],6,0))),"")</f>
        <v>CAPITAL CENTRO</v>
      </c>
      <c r="G220" s="40"/>
      <c r="H220" s="43" t="s">
        <v>121</v>
      </c>
      <c r="I220" s="43" t="s">
        <v>145</v>
      </c>
      <c r="J220" s="43" t="s">
        <v>146</v>
      </c>
      <c r="K220" s="42" t="s">
        <v>710</v>
      </c>
      <c r="L220" s="44" t="s">
        <v>123</v>
      </c>
      <c r="M220" s="44">
        <v>107</v>
      </c>
      <c r="N220" s="44">
        <v>103</v>
      </c>
      <c r="O220" s="42" t="s">
        <v>90</v>
      </c>
      <c r="P220" s="42">
        <v>4</v>
      </c>
      <c r="Q220" s="42" t="s">
        <v>173</v>
      </c>
      <c r="R220" s="45" t="s">
        <v>123</v>
      </c>
      <c r="S220" s="45"/>
      <c r="T220" s="45" t="s">
        <v>123</v>
      </c>
      <c r="U220" s="45"/>
      <c r="V220" s="45" t="s">
        <v>123</v>
      </c>
      <c r="W220" s="45"/>
      <c r="X220" s="45" t="s">
        <v>123</v>
      </c>
      <c r="Y220" s="45"/>
      <c r="Z220" s="46" t="s">
        <v>123</v>
      </c>
      <c r="AA220" s="47"/>
      <c r="AB220" s="46" t="s">
        <v>123</v>
      </c>
      <c r="AC220" s="48"/>
      <c r="AD220" s="46" t="s">
        <v>123</v>
      </c>
      <c r="AE220" s="48"/>
      <c r="AF220" s="45" t="s">
        <v>123</v>
      </c>
      <c r="AG220" s="45"/>
      <c r="AH220" s="45" t="s">
        <v>123</v>
      </c>
      <c r="AI220" s="45"/>
      <c r="AJ220" s="45" t="s">
        <v>123</v>
      </c>
      <c r="AK220" s="45"/>
      <c r="AL220" s="45" t="s">
        <v>123</v>
      </c>
      <c r="AM220" s="45"/>
      <c r="AN220" s="45" t="s">
        <v>123</v>
      </c>
      <c r="AO220" s="45"/>
      <c r="AP220" s="45" t="s">
        <v>123</v>
      </c>
      <c r="AQ220" s="45"/>
      <c r="AR220" s="45" t="s">
        <v>123</v>
      </c>
      <c r="AS220" s="45"/>
      <c r="AT220" s="49">
        <v>45274</v>
      </c>
      <c r="AU220" s="50">
        <v>45274</v>
      </c>
      <c r="AV220" s="51" t="s">
        <v>123</v>
      </c>
      <c r="AW220" s="51" t="s">
        <v>123</v>
      </c>
      <c r="AX220" s="73" t="s">
        <v>49</v>
      </c>
      <c r="AY220" s="52" t="s">
        <v>123</v>
      </c>
      <c r="AZ220" s="53">
        <v>0</v>
      </c>
      <c r="BA220" s="52" t="s">
        <v>123</v>
      </c>
      <c r="BB220" s="81" t="s">
        <v>123</v>
      </c>
      <c r="BC220" s="52" t="s">
        <v>123</v>
      </c>
      <c r="BD220" s="52" t="s">
        <v>123</v>
      </c>
      <c r="BE220" s="55" t="s">
        <v>123</v>
      </c>
      <c r="BF220" s="55" t="s">
        <v>123</v>
      </c>
      <c r="BG220" s="55" t="s">
        <v>123</v>
      </c>
      <c r="BH220" s="55" t="s">
        <v>123</v>
      </c>
      <c r="BI220" s="56" t="s">
        <v>123</v>
      </c>
      <c r="BJ220" s="48"/>
      <c r="BK220" s="58" t="s">
        <v>123</v>
      </c>
      <c r="BL220" s="59"/>
      <c r="BM220" s="58" t="s">
        <v>123</v>
      </c>
      <c r="BN220" s="59"/>
      <c r="BO220" s="74" t="s">
        <v>123</v>
      </c>
      <c r="BP220" s="75"/>
      <c r="BQ220" s="74" t="s">
        <v>123</v>
      </c>
      <c r="BR220" s="75"/>
      <c r="BS220" s="60" t="s">
        <v>127</v>
      </c>
      <c r="BT220" s="38" t="s">
        <v>128</v>
      </c>
      <c r="BU220" s="61"/>
      <c r="BV220" s="61"/>
      <c r="BW220" s="61"/>
      <c r="BX220" s="61"/>
      <c r="BY220" s="62"/>
      <c r="BZ220" s="61"/>
      <c r="CA220" s="61" t="s">
        <v>129</v>
      </c>
      <c r="CB220" s="61" t="s">
        <v>129</v>
      </c>
      <c r="CC220" s="61" t="s">
        <v>129</v>
      </c>
      <c r="CD220" s="61" t="s">
        <v>129</v>
      </c>
      <c r="CE220" s="61" t="s">
        <v>129</v>
      </c>
      <c r="CF220" s="61" t="s">
        <v>129</v>
      </c>
      <c r="CG220" s="61" t="s">
        <v>129</v>
      </c>
      <c r="CH220" s="63">
        <f>YEAR(BANCO10[[#This Row],[DATA INÍCIO]])</f>
        <v>2023</v>
      </c>
      <c r="CI220" s="63">
        <f>MONTH(BANCO10[[#This Row],[DATA INÍCIO]])</f>
        <v>12</v>
      </c>
      <c r="CJ220" s="64" t="str">
        <f t="shared" si="4"/>
        <v>E P FREIRE DE QUEIROZ LTDA27.459.232/0001-69</v>
      </c>
      <c r="CK220" s="63"/>
      <c r="CL220" s="42" t="s">
        <v>711</v>
      </c>
      <c r="CM220" s="42" t="str">
        <f>IF(BANCO10[[#This Row],[SOLUÇÃO]]=CM$1,BANCO10[[#This Row],[STATUS DA ETAPA]],"")</f>
        <v>CONCLUÍDO</v>
      </c>
      <c r="CN220" s="42" t="str">
        <f>IF(BANCO10[[#This Row],[SOLUÇÃO]]=CN$1,BANCO10[[#This Row],[STATUS DA ETAPA]],"")</f>
        <v/>
      </c>
      <c r="CO220" s="42" t="str">
        <f>IF(BANCO10[[#This Row],[SOLUÇÃO]]=CO$1,BANCO10[[#This Row],[STATUS DA ETAPA]],"")</f>
        <v/>
      </c>
      <c r="CP220" s="42" t="str">
        <f>IF(BANCO10[[#This Row],[SOLUÇÃO]]=CP$1,BANCO10[[#This Row],[STATUS DA ETAPA]],"")</f>
        <v/>
      </c>
      <c r="CQ220" s="42" t="str">
        <f>IF(BANCO10[[#This Row],[SOLUÇÃO]]=CQ$1,BANCO10[[#This Row],[STATUS DA ETAPA]],"")</f>
        <v/>
      </c>
      <c r="CR220" s="42" t="str">
        <f>IF(BANCO10[[#This Row],[SOLUÇÃO]]=CR$1,BANCO10[[#This Row],[STATUS DA ETAPA]],"")</f>
        <v/>
      </c>
      <c r="CS220" s="42" t="str">
        <f>IF(BANCO10[[#This Row],[SOLUÇÃO]]=CS$1,BANCO10[[#This Row],[STATUS DA ETAPA]],"")</f>
        <v/>
      </c>
      <c r="CT220" s="42" t="str">
        <f>IF(BANCO10[[#This Row],[SOLUÇÃO]]=CT$1,BANCO10[[#This Row],[STATUS DA ETAPA]],"")</f>
        <v/>
      </c>
      <c r="CU220" s="42" t="str">
        <f>IF(BANCO10[[#This Row],[SOLUÇÃO]]=CU$1,BANCO10[[#This Row],[STATUS DA ETAPA]],"")</f>
        <v/>
      </c>
      <c r="CV220" s="42" t="str">
        <f>IF(BANCO10[[#This Row],[SOLUÇÃO]]=CV$1,BANCO10[[#This Row],[STATUS DA ETAPA]],"")</f>
        <v/>
      </c>
      <c r="CW220" s="42" t="str">
        <f>IF(BANCO10[[#This Row],[SOLUÇÃO]]=CW$1,BANCO10[[#This Row],[STATUS DA ETAPA]],"")</f>
        <v/>
      </c>
      <c r="CX220" s="42" t="str">
        <f>IF(BANCO10[[#This Row],[SOLUÇÃO]]=CX$1,BANCO10[[#This Row],[STATUS DA ETAPA]],"")</f>
        <v/>
      </c>
      <c r="CY220" s="42" t="str">
        <f>IF(BANCO10[[#This Row],[SOLUÇÃO]]=CY$1,BANCO10[[#This Row],[STATUS DA ETAPA]],"")</f>
        <v/>
      </c>
      <c r="CZ220" s="42" t="str">
        <f>IF(BANCO10[[#This Row],[SOLUÇÃO]]=CZ$1,BANCO10[[#This Row],[STATUS DA ETAPA]],"")</f>
        <v/>
      </c>
      <c r="DA220" s="42" t="str">
        <f>IF(BANCO10[[#This Row],[SOLUÇÃO]]=DA$1,BANCO10[[#This Row],[STATUS DA ETAPA]],"")</f>
        <v/>
      </c>
      <c r="DB220" s="42" t="str">
        <f>IF(BANCO10[[#This Row],[SOLUÇÃO]]=DB$1,BANCO10[[#This Row],[STATUS DA ETAPA]],"")</f>
        <v/>
      </c>
      <c r="DC220" s="42" t="str">
        <f>IF(BANCO10[[#This Row],[SOLUÇÃO]]=DC$1,BANCO10[[#This Row],[STATUS DA ETAPA]],"")</f>
        <v/>
      </c>
      <c r="DD220" s="42" t="str">
        <f>IF(BANCO10[[#This Row],[SOLUÇÃO]]=DD$1,BANCO10[[#This Row],[STATUS DA ETAPA]],"")</f>
        <v/>
      </c>
      <c r="DE220" s="42" t="str">
        <f>IF(BANCO10[[#This Row],[SOLUÇÃO]]=DE$1,BANCO10[[#This Row],[STATUS DA ETAPA]],"")</f>
        <v/>
      </c>
      <c r="DF220" s="42" t="str">
        <f>IF(BANCO10[[#This Row],[SOLUÇÃO]]=DF$1,BANCO10[[#This Row],[STATUS DA ETAPA]],"")</f>
        <v/>
      </c>
      <c r="DG220" s="42" t="str">
        <f>IF(BANCO10[[#This Row],[SOLUÇÃO]]=DG$1,BANCO10[[#This Row],[STATUS DA ETAPA]],"")</f>
        <v/>
      </c>
      <c r="DH220" s="42" t="str">
        <f>IF(BANCO10[[#This Row],[SOLUÇÃO]]=DH$1,BANCO10[[#This Row],[STATUS DA ETAPA]],"")</f>
        <v/>
      </c>
      <c r="DI220" s="42" t="str">
        <f>IF(BANCO10[[#This Row],[SOLUÇÃO]]=DI$1,BANCO10[[#This Row],[STATUS DA ETAPA]],"")</f>
        <v/>
      </c>
      <c r="DJ220" s="42" t="str">
        <f>IF(BANCO10[[#This Row],[SOLUÇÃO]]=DJ$1,BANCO10[[#This Row],[STATUS DA ETAPA]],"")</f>
        <v/>
      </c>
      <c r="DK220" s="42" t="str">
        <f>IF(BANCO10[[#This Row],[SOLUÇÃO]]=DK$1,BANCO10[[#This Row],[STATUS DA ETAPA]],"")</f>
        <v/>
      </c>
      <c r="DL220" s="42" t="str">
        <f>IF(BANCO10[[#This Row],[SOLUÇÃO]]=DL$1,BANCO10[[#This Row],[STATUS DA ETAPA]],"")</f>
        <v/>
      </c>
      <c r="DM220" s="42" t="str">
        <f>IF(BANCO10[[#This Row],[SOLUÇÃO]]=DM$1,BANCO10[[#This Row],[STATUS DA ETAPA]],"")</f>
        <v/>
      </c>
      <c r="DN220" s="63">
        <f>VLOOKUP(CL222,'[1]SAP TEC'!AC:AD,2,0)</f>
        <v>1880.19</v>
      </c>
    </row>
    <row r="221" spans="1:118" s="65" customFormat="1" ht="12" x14ac:dyDescent="0.25">
      <c r="A221" s="38" t="s">
        <v>118</v>
      </c>
      <c r="B221" s="39" t="s">
        <v>119</v>
      </c>
      <c r="C221" s="40" t="str">
        <f>IFERROR(VLOOKUP(BANCO10[[#This Row],[EMPRESA]],[1]!DADOS[#Data],2,FALSE),"")</f>
        <v>40.591.063/0001-84</v>
      </c>
      <c r="D221" s="42" t="s">
        <v>712</v>
      </c>
      <c r="E221" s="42" t="str">
        <f>IFERROR(VLOOKUP(BANCO10[[#This Row],[EMPRESA]],[1]!DADOS[#Data],5,FALSE),"")</f>
        <v>EPP</v>
      </c>
      <c r="F221" s="40" t="str">
        <f>IFERROR(IF(VLOOKUP(BANCO10[[#This Row],[EMPRESA]],[1]!DADOS[#Data],6,0)="","",(VLOOKUP(BANCO10[[#This Row],[EMPRESA]],[1]!DADOS[#Data],6,0))),"")</f>
        <v>CAPITAL LESTE 1</v>
      </c>
      <c r="G221" s="40"/>
      <c r="H221" s="43" t="s">
        <v>121</v>
      </c>
      <c r="I221" s="43" t="s">
        <v>145</v>
      </c>
      <c r="J221" s="43" t="s">
        <v>146</v>
      </c>
      <c r="K221" s="42" t="s">
        <v>713</v>
      </c>
      <c r="L221" s="44" t="s">
        <v>123</v>
      </c>
      <c r="M221" s="44">
        <v>103</v>
      </c>
      <c r="N221" s="44" t="s">
        <v>123</v>
      </c>
      <c r="O221" s="42" t="s">
        <v>90</v>
      </c>
      <c r="P221" s="42">
        <v>4</v>
      </c>
      <c r="Q221" s="42" t="s">
        <v>125</v>
      </c>
      <c r="R221" s="45" t="s">
        <v>123</v>
      </c>
      <c r="S221" s="45"/>
      <c r="T221" s="45" t="s">
        <v>123</v>
      </c>
      <c r="U221" s="45"/>
      <c r="V221" s="45" t="s">
        <v>123</v>
      </c>
      <c r="W221" s="45"/>
      <c r="X221" s="45" t="s">
        <v>123</v>
      </c>
      <c r="Y221" s="45"/>
      <c r="Z221" s="46" t="s">
        <v>123</v>
      </c>
      <c r="AA221" s="47"/>
      <c r="AB221" s="46" t="s">
        <v>123</v>
      </c>
      <c r="AC221" s="48"/>
      <c r="AD221" s="46" t="s">
        <v>123</v>
      </c>
      <c r="AE221" s="48"/>
      <c r="AF221" s="45" t="s">
        <v>27</v>
      </c>
      <c r="AG221" s="45">
        <v>45236</v>
      </c>
      <c r="AH221" s="45" t="s">
        <v>126</v>
      </c>
      <c r="AI221" s="45"/>
      <c r="AJ221" s="45" t="s">
        <v>123</v>
      </c>
      <c r="AK221" s="45"/>
      <c r="AL221" s="45" t="s">
        <v>123</v>
      </c>
      <c r="AM221" s="45"/>
      <c r="AN221" s="45" t="s">
        <v>123</v>
      </c>
      <c r="AO221" s="45"/>
      <c r="AP221" s="45" t="s">
        <v>123</v>
      </c>
      <c r="AQ221" s="45"/>
      <c r="AR221" s="45" t="s">
        <v>123</v>
      </c>
      <c r="AS221" s="45"/>
      <c r="AT221" s="49">
        <v>45231</v>
      </c>
      <c r="AU221" s="50">
        <v>45231</v>
      </c>
      <c r="AV221" s="51" t="s">
        <v>123</v>
      </c>
      <c r="AW221" s="51" t="s">
        <v>123</v>
      </c>
      <c r="AX221" s="73" t="s">
        <v>49</v>
      </c>
      <c r="AY221" s="52" t="s">
        <v>123</v>
      </c>
      <c r="AZ221" s="53">
        <v>0</v>
      </c>
      <c r="BA221" s="52" t="s">
        <v>123</v>
      </c>
      <c r="BB221" s="81" t="s">
        <v>123</v>
      </c>
      <c r="BC221" s="52" t="s">
        <v>123</v>
      </c>
      <c r="BD221" s="52" t="s">
        <v>123</v>
      </c>
      <c r="BE221" s="55" t="s">
        <v>123</v>
      </c>
      <c r="BF221" s="55" t="s">
        <v>123</v>
      </c>
      <c r="BG221" s="55" t="s">
        <v>123</v>
      </c>
      <c r="BH221" s="55" t="s">
        <v>123</v>
      </c>
      <c r="BI221" s="56" t="s">
        <v>123</v>
      </c>
      <c r="BJ221" s="48"/>
      <c r="BK221" s="58" t="s">
        <v>123</v>
      </c>
      <c r="BL221" s="59"/>
      <c r="BM221" s="58" t="s">
        <v>123</v>
      </c>
      <c r="BN221" s="59"/>
      <c r="BO221" s="74" t="s">
        <v>123</v>
      </c>
      <c r="BP221" s="75"/>
      <c r="BQ221" s="74" t="s">
        <v>123</v>
      </c>
      <c r="BR221" s="75"/>
      <c r="BS221" s="60"/>
      <c r="BT221" s="38"/>
      <c r="BU221" s="61" t="s">
        <v>159</v>
      </c>
      <c r="BV221" s="61" t="s">
        <v>129</v>
      </c>
      <c r="BW221" s="61" t="s">
        <v>171</v>
      </c>
      <c r="BX221" s="61" t="s">
        <v>129</v>
      </c>
      <c r="BY221" s="62" t="s">
        <v>158</v>
      </c>
      <c r="BZ221" s="61" t="s">
        <v>171</v>
      </c>
      <c r="CA221" s="61" t="s">
        <v>129</v>
      </c>
      <c r="CB221" s="61" t="s">
        <v>129</v>
      </c>
      <c r="CC221" s="61" t="s">
        <v>129</v>
      </c>
      <c r="CD221" s="61" t="s">
        <v>129</v>
      </c>
      <c r="CE221" s="61" t="s">
        <v>129</v>
      </c>
      <c r="CF221" s="61" t="s">
        <v>129</v>
      </c>
      <c r="CG221" s="61" t="s">
        <v>129</v>
      </c>
      <c r="CH221" s="63">
        <f>YEAR(BANCO10[[#This Row],[DATA INÍCIO]])</f>
        <v>2023</v>
      </c>
      <c r="CI221" s="63">
        <f>MONTH(BANCO10[[#This Row],[DATA INÍCIO]])</f>
        <v>11</v>
      </c>
      <c r="CJ221" s="64" t="str">
        <f t="shared" si="4"/>
        <v>E. M. A. M. SOLUCOES LTDA40.591.063/0001-84</v>
      </c>
      <c r="CK221" s="63"/>
      <c r="CL221" s="42" t="s">
        <v>713</v>
      </c>
      <c r="CM221" s="42" t="str">
        <f>IF(BANCO10[[#This Row],[SOLUÇÃO]]=CM$1,BANCO10[[#This Row],[STATUS DA ETAPA]],"")</f>
        <v>CONCLUÍDO</v>
      </c>
      <c r="CN221" s="42" t="str">
        <f>IF(BANCO10[[#This Row],[SOLUÇÃO]]=CN$1,BANCO10[[#This Row],[STATUS DA ETAPA]],"")</f>
        <v/>
      </c>
      <c r="CO221" s="42" t="str">
        <f>IF(BANCO10[[#This Row],[SOLUÇÃO]]=CO$1,BANCO10[[#This Row],[STATUS DA ETAPA]],"")</f>
        <v/>
      </c>
      <c r="CP221" s="42" t="str">
        <f>IF(BANCO10[[#This Row],[SOLUÇÃO]]=CP$1,BANCO10[[#This Row],[STATUS DA ETAPA]],"")</f>
        <v/>
      </c>
      <c r="CQ221" s="42" t="str">
        <f>IF(BANCO10[[#This Row],[SOLUÇÃO]]=CQ$1,BANCO10[[#This Row],[STATUS DA ETAPA]],"")</f>
        <v/>
      </c>
      <c r="CR221" s="42" t="str">
        <f>IF(BANCO10[[#This Row],[SOLUÇÃO]]=CR$1,BANCO10[[#This Row],[STATUS DA ETAPA]],"")</f>
        <v/>
      </c>
      <c r="CS221" s="42" t="str">
        <f>IF(BANCO10[[#This Row],[SOLUÇÃO]]=CS$1,BANCO10[[#This Row],[STATUS DA ETAPA]],"")</f>
        <v/>
      </c>
      <c r="CT221" s="42" t="str">
        <f>IF(BANCO10[[#This Row],[SOLUÇÃO]]=CT$1,BANCO10[[#This Row],[STATUS DA ETAPA]],"")</f>
        <v/>
      </c>
      <c r="CU221" s="42" t="str">
        <f>IF(BANCO10[[#This Row],[SOLUÇÃO]]=CU$1,BANCO10[[#This Row],[STATUS DA ETAPA]],"")</f>
        <v/>
      </c>
      <c r="CV221" s="42" t="str">
        <f>IF(BANCO10[[#This Row],[SOLUÇÃO]]=CV$1,BANCO10[[#This Row],[STATUS DA ETAPA]],"")</f>
        <v/>
      </c>
      <c r="CW221" s="42" t="str">
        <f>IF(BANCO10[[#This Row],[SOLUÇÃO]]=CW$1,BANCO10[[#This Row],[STATUS DA ETAPA]],"")</f>
        <v/>
      </c>
      <c r="CX221" s="42" t="str">
        <f>IF(BANCO10[[#This Row],[SOLUÇÃO]]=CX$1,BANCO10[[#This Row],[STATUS DA ETAPA]],"")</f>
        <v/>
      </c>
      <c r="CY221" s="42" t="str">
        <f>IF(BANCO10[[#This Row],[SOLUÇÃO]]=CY$1,BANCO10[[#This Row],[STATUS DA ETAPA]],"")</f>
        <v/>
      </c>
      <c r="CZ221" s="42" t="str">
        <f>IF(BANCO10[[#This Row],[SOLUÇÃO]]=CZ$1,BANCO10[[#This Row],[STATUS DA ETAPA]],"")</f>
        <v/>
      </c>
      <c r="DA221" s="42" t="str">
        <f>IF(BANCO10[[#This Row],[SOLUÇÃO]]=DA$1,BANCO10[[#This Row],[STATUS DA ETAPA]],"")</f>
        <v/>
      </c>
      <c r="DB221" s="42" t="str">
        <f>IF(BANCO10[[#This Row],[SOLUÇÃO]]=DB$1,BANCO10[[#This Row],[STATUS DA ETAPA]],"")</f>
        <v/>
      </c>
      <c r="DC221" s="42" t="str">
        <f>IF(BANCO10[[#This Row],[SOLUÇÃO]]=DC$1,BANCO10[[#This Row],[STATUS DA ETAPA]],"")</f>
        <v/>
      </c>
      <c r="DD221" s="42" t="str">
        <f>IF(BANCO10[[#This Row],[SOLUÇÃO]]=DD$1,BANCO10[[#This Row],[STATUS DA ETAPA]],"")</f>
        <v/>
      </c>
      <c r="DE221" s="42" t="str">
        <f>IF(BANCO10[[#This Row],[SOLUÇÃO]]=DE$1,BANCO10[[#This Row],[STATUS DA ETAPA]],"")</f>
        <v/>
      </c>
      <c r="DF221" s="42" t="str">
        <f>IF(BANCO10[[#This Row],[SOLUÇÃO]]=DF$1,BANCO10[[#This Row],[STATUS DA ETAPA]],"")</f>
        <v/>
      </c>
      <c r="DG221" s="42" t="str">
        <f>IF(BANCO10[[#This Row],[SOLUÇÃO]]=DG$1,BANCO10[[#This Row],[STATUS DA ETAPA]],"")</f>
        <v/>
      </c>
      <c r="DH221" s="42" t="str">
        <f>IF(BANCO10[[#This Row],[SOLUÇÃO]]=DH$1,BANCO10[[#This Row],[STATUS DA ETAPA]],"")</f>
        <v/>
      </c>
      <c r="DI221" s="42" t="str">
        <f>IF(BANCO10[[#This Row],[SOLUÇÃO]]=DI$1,BANCO10[[#This Row],[STATUS DA ETAPA]],"")</f>
        <v/>
      </c>
      <c r="DJ221" s="42" t="str">
        <f>IF(BANCO10[[#This Row],[SOLUÇÃO]]=DJ$1,BANCO10[[#This Row],[STATUS DA ETAPA]],"")</f>
        <v/>
      </c>
      <c r="DK221" s="42" t="str">
        <f>IF(BANCO10[[#This Row],[SOLUÇÃO]]=DK$1,BANCO10[[#This Row],[STATUS DA ETAPA]],"")</f>
        <v/>
      </c>
      <c r="DL221" s="42" t="str">
        <f>IF(BANCO10[[#This Row],[SOLUÇÃO]]=DL$1,BANCO10[[#This Row],[STATUS DA ETAPA]],"")</f>
        <v/>
      </c>
      <c r="DM221" s="42" t="str">
        <f>IF(BANCO10[[#This Row],[SOLUÇÃO]]=DM$1,BANCO10[[#This Row],[STATUS DA ETAPA]],"")</f>
        <v/>
      </c>
      <c r="DN221" s="63" t="e">
        <f>VLOOKUP(CL223,'[1]SAP TEC'!AC:AD,2,0)</f>
        <v>#N/A</v>
      </c>
    </row>
    <row r="222" spans="1:118" s="65" customFormat="1" ht="12" x14ac:dyDescent="0.25">
      <c r="A222" s="38" t="s">
        <v>118</v>
      </c>
      <c r="B222" s="39" t="s">
        <v>119</v>
      </c>
      <c r="C222" s="40" t="str">
        <f>IFERROR(VLOOKUP(BANCO10[[#This Row],[EMPRESA]],[1]!DADOS[#Data],2,FALSE),"")</f>
        <v>40.591.063/0001-84</v>
      </c>
      <c r="D222" s="42" t="s">
        <v>712</v>
      </c>
      <c r="E222" s="42" t="str">
        <f>IFERROR(VLOOKUP(BANCO10[[#This Row],[EMPRESA]],[1]!DADOS[#Data],5,FALSE),"")</f>
        <v>EPP</v>
      </c>
      <c r="F222" s="40" t="str">
        <f>IFERROR(IF(VLOOKUP(BANCO10[[#This Row],[EMPRESA]],[1]!DADOS[#Data],6,0)="","",(VLOOKUP(BANCO10[[#This Row],[EMPRESA]],[1]!DADOS[#Data],6,0))),"")</f>
        <v>CAPITAL LESTE 1</v>
      </c>
      <c r="G222" s="40" t="str">
        <f>IFERROR(IF(VLOOKUP(BANCO10[[#This Row],[EMPRESA]],[1]!DADOS[#Data],4)="","",(VLOOKUP($D222,[1]!DADOS[#Data],4,0))),"")</f>
        <v>EMAM</v>
      </c>
      <c r="H222" s="43" t="s">
        <v>7</v>
      </c>
      <c r="I222" s="43" t="s">
        <v>145</v>
      </c>
      <c r="J222" s="43" t="s">
        <v>123</v>
      </c>
      <c r="K222" s="42" t="s">
        <v>714</v>
      </c>
      <c r="L222" s="44" t="s">
        <v>715</v>
      </c>
      <c r="M222" s="44">
        <v>103</v>
      </c>
      <c r="N222" s="44" t="s">
        <v>123</v>
      </c>
      <c r="O222" s="42" t="s">
        <v>106</v>
      </c>
      <c r="P222" s="42">
        <v>80</v>
      </c>
      <c r="Q222" s="42" t="s">
        <v>188</v>
      </c>
      <c r="R222" s="45" t="s">
        <v>123</v>
      </c>
      <c r="S222" s="45"/>
      <c r="T222" s="45" t="s">
        <v>123</v>
      </c>
      <c r="U222" s="45"/>
      <c r="V222" s="45" t="s">
        <v>123</v>
      </c>
      <c r="W222" s="45"/>
      <c r="X222" s="45" t="s">
        <v>123</v>
      </c>
      <c r="Y222" s="45"/>
      <c r="Z222" s="46" t="s">
        <v>123</v>
      </c>
      <c r="AA222" s="47"/>
      <c r="AB222" s="46" t="s">
        <v>123</v>
      </c>
      <c r="AC222" s="48"/>
      <c r="AD222" s="46" t="s">
        <v>123</v>
      </c>
      <c r="AE222" s="48"/>
      <c r="AF222" s="45" t="s">
        <v>27</v>
      </c>
      <c r="AG222" s="45">
        <v>45602</v>
      </c>
      <c r="AH222" s="45"/>
      <c r="AI222" s="45">
        <v>45371</v>
      </c>
      <c r="AJ222" s="45" t="s">
        <v>27</v>
      </c>
      <c r="AK222" s="45">
        <v>45371</v>
      </c>
      <c r="AL222" s="45" t="s">
        <v>27</v>
      </c>
      <c r="AM222" s="45">
        <v>45372</v>
      </c>
      <c r="AN222" s="45" t="s">
        <v>27</v>
      </c>
      <c r="AO222" s="45"/>
      <c r="AP222" s="45" t="s">
        <v>27</v>
      </c>
      <c r="AQ222" s="45"/>
      <c r="AR222" s="45" t="s">
        <v>27</v>
      </c>
      <c r="AS222" s="45"/>
      <c r="AT222" s="49">
        <v>45463</v>
      </c>
      <c r="AU222" s="50">
        <v>45541</v>
      </c>
      <c r="AV222" s="73" t="s">
        <v>27</v>
      </c>
      <c r="AW222" s="51" t="s">
        <v>27</v>
      </c>
      <c r="AX222" s="73" t="s">
        <v>49</v>
      </c>
      <c r="AY222" s="52" t="s">
        <v>126</v>
      </c>
      <c r="AZ222" s="53">
        <v>0</v>
      </c>
      <c r="BA222" s="52" t="s">
        <v>153</v>
      </c>
      <c r="BB222" s="81" t="s">
        <v>716</v>
      </c>
      <c r="BC222" s="52">
        <v>4742</v>
      </c>
      <c r="BD222" s="52"/>
      <c r="BE222" s="55" t="s">
        <v>123</v>
      </c>
      <c r="BF222" s="55" t="s">
        <v>123</v>
      </c>
      <c r="BG222" s="55" t="s">
        <v>27</v>
      </c>
      <c r="BH222" s="55" t="s">
        <v>123</v>
      </c>
      <c r="BI222" s="68" t="s">
        <v>123</v>
      </c>
      <c r="BJ222" s="48"/>
      <c r="BK222" s="58" t="s">
        <v>123</v>
      </c>
      <c r="BL222" s="59"/>
      <c r="BM222" s="58" t="s">
        <v>123</v>
      </c>
      <c r="BN222" s="59"/>
      <c r="BO222" s="74" t="s">
        <v>27</v>
      </c>
      <c r="BP222" s="75">
        <v>45541</v>
      </c>
      <c r="BQ222" s="78" t="s">
        <v>27</v>
      </c>
      <c r="BR222" s="75">
        <v>45541</v>
      </c>
      <c r="BS222" s="60" t="s">
        <v>717</v>
      </c>
      <c r="BT222" s="38"/>
      <c r="BU222" s="61" t="s">
        <v>159</v>
      </c>
      <c r="BV222" s="61" t="s">
        <v>129</v>
      </c>
      <c r="BW222" s="61" t="s">
        <v>171</v>
      </c>
      <c r="BX222" s="61" t="s">
        <v>129</v>
      </c>
      <c r="BY222" s="62" t="s">
        <v>158</v>
      </c>
      <c r="BZ222" s="61" t="s">
        <v>171</v>
      </c>
      <c r="CA222" s="61" t="s">
        <v>129</v>
      </c>
      <c r="CB222" s="61" t="s">
        <v>129</v>
      </c>
      <c r="CC222" s="61">
        <v>45389</v>
      </c>
      <c r="CD222" s="61"/>
      <c r="CE222" s="61" t="s">
        <v>129</v>
      </c>
      <c r="CF222" s="61"/>
      <c r="CG222" s="61" t="s">
        <v>219</v>
      </c>
      <c r="CH222" s="63">
        <f>YEAR(BANCO10[[#This Row],[DATA INÍCIO]])</f>
        <v>2024</v>
      </c>
      <c r="CI222" s="63">
        <f>MONTH(BANCO10[[#This Row],[DATA INÍCIO]])</f>
        <v>6</v>
      </c>
      <c r="CJ222" s="64" t="str">
        <f t="shared" si="4"/>
        <v>E. M. A. M. SOLUCOES LTDA40.591.063/0001-84</v>
      </c>
      <c r="CK222" s="63"/>
      <c r="CL222" s="42" t="s">
        <v>714</v>
      </c>
      <c r="CM222" s="42" t="str">
        <f>IF(BANCO10[[#This Row],[SOLUÇÃO]]=CM$1,BANCO10[[#This Row],[STATUS DA ETAPA]],"")</f>
        <v/>
      </c>
      <c r="CN222" s="42" t="str">
        <f>IF(BANCO10[[#This Row],[SOLUÇÃO]]=CN$1,BANCO10[[#This Row],[STATUS DA ETAPA]],"")</f>
        <v/>
      </c>
      <c r="CO222" s="42" t="str">
        <f>IF(BANCO10[[#This Row],[SOLUÇÃO]]=CO$1,BANCO10[[#This Row],[STATUS DA ETAPA]],"")</f>
        <v/>
      </c>
      <c r="CP222" s="42" t="str">
        <f>IF(BANCO10[[#This Row],[SOLUÇÃO]]=CP$1,BANCO10[[#This Row],[STATUS DA ETAPA]],"")</f>
        <v/>
      </c>
      <c r="CQ222" s="42" t="str">
        <f>IF(BANCO10[[#This Row],[SOLUÇÃO]]=CQ$1,BANCO10[[#This Row],[STATUS DA ETAPA]],"")</f>
        <v/>
      </c>
      <c r="CR222" s="42" t="str">
        <f>IF(BANCO10[[#This Row],[SOLUÇÃO]]=CR$1,BANCO10[[#This Row],[STATUS DA ETAPA]],"")</f>
        <v/>
      </c>
      <c r="CS222" s="42" t="str">
        <f>IF(BANCO10[[#This Row],[SOLUÇÃO]]=CS$1,BANCO10[[#This Row],[STATUS DA ETAPA]],"")</f>
        <v/>
      </c>
      <c r="CT222" s="42" t="str">
        <f>IF(BANCO10[[#This Row],[SOLUÇÃO]]=CT$1,BANCO10[[#This Row],[STATUS DA ETAPA]],"")</f>
        <v/>
      </c>
      <c r="CU222" s="42" t="str">
        <f>IF(BANCO10[[#This Row],[SOLUÇÃO]]=CU$1,BANCO10[[#This Row],[STATUS DA ETAPA]],"")</f>
        <v/>
      </c>
      <c r="CV222" s="42" t="str">
        <f>IF(BANCO10[[#This Row],[SOLUÇÃO]]=CV$1,BANCO10[[#This Row],[STATUS DA ETAPA]],"")</f>
        <v/>
      </c>
      <c r="CW222" s="42" t="str">
        <f>IF(BANCO10[[#This Row],[SOLUÇÃO]]=CW$1,BANCO10[[#This Row],[STATUS DA ETAPA]],"")</f>
        <v/>
      </c>
      <c r="CX222" s="42" t="str">
        <f>IF(BANCO10[[#This Row],[SOLUÇÃO]]=CX$1,BANCO10[[#This Row],[STATUS DA ETAPA]],"")</f>
        <v/>
      </c>
      <c r="CY222" s="42" t="str">
        <f>IF(BANCO10[[#This Row],[SOLUÇÃO]]=CY$1,BANCO10[[#This Row],[STATUS DA ETAPA]],"")</f>
        <v/>
      </c>
      <c r="CZ222" s="42" t="str">
        <f>IF(BANCO10[[#This Row],[SOLUÇÃO]]=CZ$1,BANCO10[[#This Row],[STATUS DA ETAPA]],"")</f>
        <v/>
      </c>
      <c r="DA222" s="42" t="str">
        <f>IF(BANCO10[[#This Row],[SOLUÇÃO]]=DA$1,BANCO10[[#This Row],[STATUS DA ETAPA]],"")</f>
        <v/>
      </c>
      <c r="DB222" s="42" t="str">
        <f>IF(BANCO10[[#This Row],[SOLUÇÃO]]=DB$1,BANCO10[[#This Row],[STATUS DA ETAPA]],"")</f>
        <v/>
      </c>
      <c r="DC222" s="42" t="str">
        <f>IF(BANCO10[[#This Row],[SOLUÇÃO]]=DC$1,BANCO10[[#This Row],[STATUS DA ETAPA]],"")</f>
        <v>CONCLUÍDO</v>
      </c>
      <c r="DD222" s="42" t="str">
        <f>IF(BANCO10[[#This Row],[SOLUÇÃO]]=DD$1,BANCO10[[#This Row],[STATUS DA ETAPA]],"")</f>
        <v/>
      </c>
      <c r="DE222" s="42" t="str">
        <f>IF(BANCO10[[#This Row],[SOLUÇÃO]]=DE$1,BANCO10[[#This Row],[STATUS DA ETAPA]],"")</f>
        <v/>
      </c>
      <c r="DF222" s="42" t="str">
        <f>IF(BANCO10[[#This Row],[SOLUÇÃO]]=DF$1,BANCO10[[#This Row],[STATUS DA ETAPA]],"")</f>
        <v/>
      </c>
      <c r="DG222" s="42" t="str">
        <f>IF(BANCO10[[#This Row],[SOLUÇÃO]]=DG$1,BANCO10[[#This Row],[STATUS DA ETAPA]],"")</f>
        <v/>
      </c>
      <c r="DH222" s="42" t="str">
        <f>IF(BANCO10[[#This Row],[SOLUÇÃO]]=DH$1,BANCO10[[#This Row],[STATUS DA ETAPA]],"")</f>
        <v/>
      </c>
      <c r="DI222" s="42" t="str">
        <f>IF(BANCO10[[#This Row],[SOLUÇÃO]]=DI$1,BANCO10[[#This Row],[STATUS DA ETAPA]],"")</f>
        <v/>
      </c>
      <c r="DJ222" s="42" t="str">
        <f>IF(BANCO10[[#This Row],[SOLUÇÃO]]=DJ$1,BANCO10[[#This Row],[STATUS DA ETAPA]],"")</f>
        <v/>
      </c>
      <c r="DK222" s="42" t="str">
        <f>IF(BANCO10[[#This Row],[SOLUÇÃO]]=DK$1,BANCO10[[#This Row],[STATUS DA ETAPA]],"")</f>
        <v/>
      </c>
      <c r="DL222" s="42" t="str">
        <f>IF(BANCO10[[#This Row],[SOLUÇÃO]]=DL$1,BANCO10[[#This Row],[STATUS DA ETAPA]],"")</f>
        <v/>
      </c>
      <c r="DM222" s="42" t="str">
        <f>IF(BANCO10[[#This Row],[SOLUÇÃO]]=DM$1,BANCO10[[#This Row],[STATUS DA ETAPA]],"")</f>
        <v/>
      </c>
      <c r="DN222" s="63" t="e">
        <f>VLOOKUP(CL224,'[1]SAP TEC'!AC:AD,2,0)</f>
        <v>#N/A</v>
      </c>
    </row>
    <row r="223" spans="1:118" s="65" customFormat="1" ht="12" x14ac:dyDescent="0.25">
      <c r="A223" s="38" t="s">
        <v>118</v>
      </c>
      <c r="B223" s="39" t="s">
        <v>119</v>
      </c>
      <c r="C223" s="40" t="str">
        <f>IFERROR(VLOOKUP(BANCO10[[#This Row],[EMPRESA]],[1]!DADOS[#Data],2,FALSE),"")</f>
        <v>42.949.828/0001-30</v>
      </c>
      <c r="D223" s="42" t="s">
        <v>718</v>
      </c>
      <c r="E223" s="42" t="str">
        <f>IFERROR(VLOOKUP(BANCO10[[#This Row],[EMPRESA]],[1]!DADOS[#Data],5,FALSE),"")</f>
        <v>EPP</v>
      </c>
      <c r="F223" s="40" t="str">
        <f>IFERROR(IF(VLOOKUP(BANCO10[[#This Row],[EMPRESA]],[1]!DADOS[#Data],6,0)="","",(VLOOKUP(BANCO10[[#This Row],[EMPRESA]],[1]!DADOS[#Data],6,0))),"")</f>
        <v>CAPITAL NORTE</v>
      </c>
      <c r="G223" s="40" t="str">
        <f>IFERROR(IF(VLOOKUP(BANCO10[[#This Row],[EMPRESA]],[1]!DADOS[#Data],4)="","",(VLOOKUP($D223,[1]!DADOS[#Data],4,0))),"")</f>
        <v>ECO CLEAN</v>
      </c>
      <c r="H223" s="43" t="s">
        <v>7</v>
      </c>
      <c r="I223" s="43" t="s">
        <v>122</v>
      </c>
      <c r="J223" s="43" t="s">
        <v>123</v>
      </c>
      <c r="K223" s="42" t="s">
        <v>719</v>
      </c>
      <c r="L223" s="44" t="s">
        <v>720</v>
      </c>
      <c r="M223" s="44" t="s">
        <v>137</v>
      </c>
      <c r="N223" s="44" t="s">
        <v>123</v>
      </c>
      <c r="O223" s="42" t="s">
        <v>95</v>
      </c>
      <c r="P223" s="42">
        <v>100</v>
      </c>
      <c r="Q223" s="42"/>
      <c r="R223" s="45" t="s">
        <v>123</v>
      </c>
      <c r="S223" s="45"/>
      <c r="T223" s="45" t="s">
        <v>123</v>
      </c>
      <c r="U223" s="45"/>
      <c r="V223" s="45" t="s">
        <v>123</v>
      </c>
      <c r="W223" s="45"/>
      <c r="X223" s="45" t="s">
        <v>123</v>
      </c>
      <c r="Y223" s="45"/>
      <c r="Z223" s="46" t="s">
        <v>123</v>
      </c>
      <c r="AA223" s="47"/>
      <c r="AB223" s="46" t="s">
        <v>123</v>
      </c>
      <c r="AC223" s="48"/>
      <c r="AD223" s="46" t="s">
        <v>123</v>
      </c>
      <c r="AE223" s="48"/>
      <c r="AF223" s="45" t="s">
        <v>123</v>
      </c>
      <c r="AG223" s="45"/>
      <c r="AH223" s="45" t="s">
        <v>123</v>
      </c>
      <c r="AI223" s="45"/>
      <c r="AJ223" s="45" t="s">
        <v>123</v>
      </c>
      <c r="AK223" s="45"/>
      <c r="AL223" s="45" t="s">
        <v>123</v>
      </c>
      <c r="AM223" s="45"/>
      <c r="AN223" s="45" t="s">
        <v>123</v>
      </c>
      <c r="AO223" s="45"/>
      <c r="AP223" s="45" t="s">
        <v>123</v>
      </c>
      <c r="AQ223" s="45"/>
      <c r="AR223" s="45" t="s">
        <v>123</v>
      </c>
      <c r="AS223" s="45"/>
      <c r="AT223" s="49">
        <v>45963</v>
      </c>
      <c r="AU223" s="50">
        <v>45963</v>
      </c>
      <c r="AV223" s="51" t="s">
        <v>123</v>
      </c>
      <c r="AW223" s="51" t="s">
        <v>123</v>
      </c>
      <c r="AX223" s="51" t="s">
        <v>123</v>
      </c>
      <c r="AY223" s="52" t="s">
        <v>123</v>
      </c>
      <c r="AZ223" s="53">
        <v>0</v>
      </c>
      <c r="BA223" s="52" t="s">
        <v>123</v>
      </c>
      <c r="BB223" s="81" t="s">
        <v>123</v>
      </c>
      <c r="BC223" s="52" t="s">
        <v>123</v>
      </c>
      <c r="BD223" s="52" t="s">
        <v>123</v>
      </c>
      <c r="BE223" s="55" t="s">
        <v>123</v>
      </c>
      <c r="BF223" s="55" t="s">
        <v>123</v>
      </c>
      <c r="BG223" s="55" t="s">
        <v>123</v>
      </c>
      <c r="BH223" s="55" t="s">
        <v>123</v>
      </c>
      <c r="BI223" s="68" t="s">
        <v>123</v>
      </c>
      <c r="BJ223" s="57"/>
      <c r="BK223" s="58" t="s">
        <v>123</v>
      </c>
      <c r="BL223" s="59"/>
      <c r="BM223" s="58" t="s">
        <v>123</v>
      </c>
      <c r="BN223" s="59"/>
      <c r="BO223" s="58" t="s">
        <v>123</v>
      </c>
      <c r="BP223" s="59"/>
      <c r="BQ223" s="58" t="s">
        <v>123</v>
      </c>
      <c r="BR223" s="59"/>
      <c r="BS223" s="60" t="s">
        <v>721</v>
      </c>
      <c r="BT223" s="38"/>
      <c r="BU223" s="61" t="s">
        <v>129</v>
      </c>
      <c r="BV223" s="61" t="s">
        <v>129</v>
      </c>
      <c r="BW223" s="61" t="s">
        <v>129</v>
      </c>
      <c r="BX223" s="61" t="s">
        <v>129</v>
      </c>
      <c r="BY223" s="62" t="s">
        <v>129</v>
      </c>
      <c r="BZ223" s="61"/>
      <c r="CA223" s="61" t="s">
        <v>129</v>
      </c>
      <c r="CB223" s="61" t="s">
        <v>129</v>
      </c>
      <c r="CC223" s="61" t="s">
        <v>129</v>
      </c>
      <c r="CD223" s="61" t="s">
        <v>129</v>
      </c>
      <c r="CE223" s="61" t="s">
        <v>129</v>
      </c>
      <c r="CF223" s="61" t="s">
        <v>129</v>
      </c>
      <c r="CG223" s="61" t="s">
        <v>129</v>
      </c>
      <c r="CH223" s="63">
        <f>YEAR(BANCO10[[#This Row],[DATA INÍCIO]])</f>
        <v>2025</v>
      </c>
      <c r="CI223" s="63">
        <f>MONTH(BANCO10[[#This Row],[DATA INÍCIO]])</f>
        <v>11</v>
      </c>
      <c r="CJ223" s="64" t="str">
        <f t="shared" si="4"/>
        <v>ECO CLEAN ESTETICA AUTOMOTIVA LTDA-MELIM SERVICOS42.949.828/0001-30</v>
      </c>
      <c r="CK223" s="63"/>
      <c r="CL223" s="42" t="s">
        <v>719</v>
      </c>
      <c r="CM223" s="42" t="str">
        <f>IF(BANCO10[[#This Row],[SOLUÇÃO]]=CM$1,BANCO10[[#This Row],[STATUS DA ETAPA]],"")</f>
        <v/>
      </c>
      <c r="CN223" s="42" t="str">
        <f>IF(BANCO10[[#This Row],[SOLUÇÃO]]=CN$1,BANCO10[[#This Row],[STATUS DA ETAPA]],"")</f>
        <v/>
      </c>
      <c r="CO223" s="42" t="str">
        <f>IF(BANCO10[[#This Row],[SOLUÇÃO]]=CO$1,BANCO10[[#This Row],[STATUS DA ETAPA]],"")</f>
        <v/>
      </c>
      <c r="CP223" s="42" t="str">
        <f>IF(BANCO10[[#This Row],[SOLUÇÃO]]=CP$1,BANCO10[[#This Row],[STATUS DA ETAPA]],"")</f>
        <v/>
      </c>
      <c r="CQ223" s="42" t="str">
        <f>IF(BANCO10[[#This Row],[SOLUÇÃO]]=CQ$1,BANCO10[[#This Row],[STATUS DA ETAPA]],"")</f>
        <v/>
      </c>
      <c r="CR223" s="42" t="str">
        <f>IF(BANCO10[[#This Row],[SOLUÇÃO]]=CR$1,BANCO10[[#This Row],[STATUS DA ETAPA]],"")</f>
        <v>CANCELADO</v>
      </c>
      <c r="CS223" s="42" t="str">
        <f>IF(BANCO10[[#This Row],[SOLUÇÃO]]=CS$1,BANCO10[[#This Row],[STATUS DA ETAPA]],"")</f>
        <v/>
      </c>
      <c r="CT223" s="42" t="str">
        <f>IF(BANCO10[[#This Row],[SOLUÇÃO]]=CT$1,BANCO10[[#This Row],[STATUS DA ETAPA]],"")</f>
        <v/>
      </c>
      <c r="CU223" s="42" t="str">
        <f>IF(BANCO10[[#This Row],[SOLUÇÃO]]=CU$1,BANCO10[[#This Row],[STATUS DA ETAPA]],"")</f>
        <v/>
      </c>
      <c r="CV223" s="42" t="str">
        <f>IF(BANCO10[[#This Row],[SOLUÇÃO]]=CV$1,BANCO10[[#This Row],[STATUS DA ETAPA]],"")</f>
        <v/>
      </c>
      <c r="CW223" s="42" t="str">
        <f>IF(BANCO10[[#This Row],[SOLUÇÃO]]=CW$1,BANCO10[[#This Row],[STATUS DA ETAPA]],"")</f>
        <v/>
      </c>
      <c r="CX223" s="42" t="str">
        <f>IF(BANCO10[[#This Row],[SOLUÇÃO]]=CX$1,BANCO10[[#This Row],[STATUS DA ETAPA]],"")</f>
        <v/>
      </c>
      <c r="CY223" s="42" t="str">
        <f>IF(BANCO10[[#This Row],[SOLUÇÃO]]=CY$1,BANCO10[[#This Row],[STATUS DA ETAPA]],"")</f>
        <v/>
      </c>
      <c r="CZ223" s="42" t="str">
        <f>IF(BANCO10[[#This Row],[SOLUÇÃO]]=CZ$1,BANCO10[[#This Row],[STATUS DA ETAPA]],"")</f>
        <v/>
      </c>
      <c r="DA223" s="42" t="str">
        <f>IF(BANCO10[[#This Row],[SOLUÇÃO]]=DA$1,BANCO10[[#This Row],[STATUS DA ETAPA]],"")</f>
        <v/>
      </c>
      <c r="DB223" s="42" t="str">
        <f>IF(BANCO10[[#This Row],[SOLUÇÃO]]=DB$1,BANCO10[[#This Row],[STATUS DA ETAPA]],"")</f>
        <v/>
      </c>
      <c r="DC223" s="42" t="str">
        <f>IF(BANCO10[[#This Row],[SOLUÇÃO]]=DC$1,BANCO10[[#This Row],[STATUS DA ETAPA]],"")</f>
        <v/>
      </c>
      <c r="DD223" s="42" t="str">
        <f>IF(BANCO10[[#This Row],[SOLUÇÃO]]=DD$1,BANCO10[[#This Row],[STATUS DA ETAPA]],"")</f>
        <v/>
      </c>
      <c r="DE223" s="42" t="str">
        <f>IF(BANCO10[[#This Row],[SOLUÇÃO]]=DE$1,BANCO10[[#This Row],[STATUS DA ETAPA]],"")</f>
        <v/>
      </c>
      <c r="DF223" s="42" t="str">
        <f>IF(BANCO10[[#This Row],[SOLUÇÃO]]=DF$1,BANCO10[[#This Row],[STATUS DA ETAPA]],"")</f>
        <v/>
      </c>
      <c r="DG223" s="42" t="str">
        <f>IF(BANCO10[[#This Row],[SOLUÇÃO]]=DG$1,BANCO10[[#This Row],[STATUS DA ETAPA]],"")</f>
        <v/>
      </c>
      <c r="DH223" s="42" t="str">
        <f>IF(BANCO10[[#This Row],[SOLUÇÃO]]=DH$1,BANCO10[[#This Row],[STATUS DA ETAPA]],"")</f>
        <v/>
      </c>
      <c r="DI223" s="42" t="str">
        <f>IF(BANCO10[[#This Row],[SOLUÇÃO]]=DI$1,BANCO10[[#This Row],[STATUS DA ETAPA]],"")</f>
        <v/>
      </c>
      <c r="DJ223" s="42" t="str">
        <f>IF(BANCO10[[#This Row],[SOLUÇÃO]]=DJ$1,BANCO10[[#This Row],[STATUS DA ETAPA]],"")</f>
        <v/>
      </c>
      <c r="DK223" s="42" t="str">
        <f>IF(BANCO10[[#This Row],[SOLUÇÃO]]=DK$1,BANCO10[[#This Row],[STATUS DA ETAPA]],"")</f>
        <v/>
      </c>
      <c r="DL223" s="42" t="str">
        <f>IF(BANCO10[[#This Row],[SOLUÇÃO]]=DL$1,BANCO10[[#This Row],[STATUS DA ETAPA]],"")</f>
        <v/>
      </c>
      <c r="DM223" s="42" t="str">
        <f>IF(BANCO10[[#This Row],[SOLUÇÃO]]=DM$1,BANCO10[[#This Row],[STATUS DA ETAPA]],"")</f>
        <v/>
      </c>
      <c r="DN223" s="63" t="e">
        <f>VLOOKUP(CL225,'[1]SAP TEC'!AC:AD,2,0)</f>
        <v>#N/A</v>
      </c>
    </row>
    <row r="224" spans="1:118" s="65" customFormat="1" ht="12" x14ac:dyDescent="0.25">
      <c r="A224" s="38" t="s">
        <v>118</v>
      </c>
      <c r="B224" s="39" t="s">
        <v>119</v>
      </c>
      <c r="C224" s="40" t="str">
        <f>IFERROR(VLOOKUP(BANCO10[[#This Row],[EMPRESA]],[1]!DADOS[#Data],2,FALSE),"")</f>
        <v>01.688.523/0001-35</v>
      </c>
      <c r="D224" s="42" t="s">
        <v>722</v>
      </c>
      <c r="E224" s="42" t="str">
        <f>IFERROR(VLOOKUP(BANCO10[[#This Row],[EMPRESA]],[1]!DADOS[#Data],5,FALSE),"")</f>
        <v>ME</v>
      </c>
      <c r="F224" s="109" t="str">
        <f>IFERROR(IF(VLOOKUP(BANCO10[[#This Row],[EMPRESA]],[1]!DADOS[#Data],6,0)="","",(VLOOKUP(BANCO10[[#This Row],[EMPRESA]],[1]!DADOS[#Data],6,0))),"")</f>
        <v>CAPITAL LESTE 1</v>
      </c>
      <c r="G224" s="40" t="str">
        <f>IFERROR(IF(VLOOKUP(BANCO10[[#This Row],[EMPRESA]],[1]!DADOS[#Data],4)="","",(VLOOKUP($D224,[1]!DADOS[#Data],4,0))),"")</f>
        <v>EDSON</v>
      </c>
      <c r="H224" s="43" t="s">
        <v>7</v>
      </c>
      <c r="I224" s="43" t="s">
        <v>145</v>
      </c>
      <c r="J224" s="43" t="s">
        <v>123</v>
      </c>
      <c r="K224" s="44" t="s">
        <v>723</v>
      </c>
      <c r="L224" s="44">
        <v>15673166</v>
      </c>
      <c r="M224" s="44" t="s">
        <v>137</v>
      </c>
      <c r="N224" s="44" t="s">
        <v>610</v>
      </c>
      <c r="O224" s="42" t="s">
        <v>95</v>
      </c>
      <c r="P224" s="42">
        <v>60</v>
      </c>
      <c r="Q224" s="42" t="s">
        <v>216</v>
      </c>
      <c r="R224" s="45" t="s">
        <v>123</v>
      </c>
      <c r="S224" s="45"/>
      <c r="T224" s="45" t="s">
        <v>123</v>
      </c>
      <c r="U224" s="45"/>
      <c r="V224" s="45" t="s">
        <v>123</v>
      </c>
      <c r="W224" s="45"/>
      <c r="X224" s="45" t="s">
        <v>123</v>
      </c>
      <c r="Y224" s="45"/>
      <c r="Z224" s="46" t="s">
        <v>123</v>
      </c>
      <c r="AA224" s="47"/>
      <c r="AB224" s="46" t="s">
        <v>123</v>
      </c>
      <c r="AC224" s="48"/>
      <c r="AD224" s="46" t="s">
        <v>123</v>
      </c>
      <c r="AE224" s="48"/>
      <c r="AF224" s="45" t="s">
        <v>123</v>
      </c>
      <c r="AG224" s="45"/>
      <c r="AH224" s="45" t="s">
        <v>123</v>
      </c>
      <c r="AI224" s="45"/>
      <c r="AJ224" s="45" t="s">
        <v>123</v>
      </c>
      <c r="AK224" s="45"/>
      <c r="AL224" s="45" t="s">
        <v>123</v>
      </c>
      <c r="AM224" s="45"/>
      <c r="AN224" s="45" t="s">
        <v>123</v>
      </c>
      <c r="AO224" s="45"/>
      <c r="AP224" s="45" t="s">
        <v>123</v>
      </c>
      <c r="AQ224" s="45"/>
      <c r="AR224" s="45" t="s">
        <v>123</v>
      </c>
      <c r="AS224" s="45"/>
      <c r="AT224" s="49">
        <v>45637</v>
      </c>
      <c r="AU224" s="50">
        <v>45740</v>
      </c>
      <c r="AV224" s="66" t="s">
        <v>27</v>
      </c>
      <c r="AW224" s="66" t="s">
        <v>27</v>
      </c>
      <c r="AX224" s="73" t="s">
        <v>49</v>
      </c>
      <c r="AY224" s="52" t="s">
        <v>126</v>
      </c>
      <c r="AZ224" s="53">
        <v>0</v>
      </c>
      <c r="BA224" s="52" t="s">
        <v>153</v>
      </c>
      <c r="BB224" s="81" t="s">
        <v>724</v>
      </c>
      <c r="BC224" s="52">
        <v>4728</v>
      </c>
      <c r="BD224" s="52">
        <v>117203</v>
      </c>
      <c r="BE224" s="55" t="s">
        <v>123</v>
      </c>
      <c r="BF224" s="55" t="s">
        <v>123</v>
      </c>
      <c r="BG224" s="55" t="s">
        <v>27</v>
      </c>
      <c r="BH224" s="55" t="s">
        <v>123</v>
      </c>
      <c r="BI224" s="68" t="s">
        <v>123</v>
      </c>
      <c r="BJ224" s="48"/>
      <c r="BK224" s="58" t="s">
        <v>27</v>
      </c>
      <c r="BL224" s="59">
        <v>45748</v>
      </c>
      <c r="BM224" s="58" t="s">
        <v>27</v>
      </c>
      <c r="BN224" s="59">
        <v>45748</v>
      </c>
      <c r="BO224" s="58" t="s">
        <v>27</v>
      </c>
      <c r="BP224" s="59">
        <v>45756</v>
      </c>
      <c r="BQ224" s="58" t="s">
        <v>126</v>
      </c>
      <c r="BR224" s="59"/>
      <c r="BS224" s="60"/>
      <c r="BT224" s="38" t="s">
        <v>552</v>
      </c>
      <c r="BU224" s="38"/>
      <c r="BV224" s="38"/>
      <c r="BW224" s="38"/>
      <c r="BX224" s="38"/>
      <c r="BY224" s="38"/>
      <c r="BZ224" s="38"/>
      <c r="CA224" s="38"/>
      <c r="CB224" s="38"/>
      <c r="CC224" s="38"/>
      <c r="CD224" s="38"/>
      <c r="CE224" s="38"/>
      <c r="CF224" s="38"/>
      <c r="CG224" s="38"/>
      <c r="CH224" s="63">
        <f>YEAR(BANCO10[[#This Row],[DATA INÍCIO]])</f>
        <v>2024</v>
      </c>
      <c r="CI224" s="63">
        <f>MONTH(BANCO10[[#This Row],[DATA INÍCIO]])</f>
        <v>12</v>
      </c>
      <c r="CJ224" s="71" t="str">
        <f t="shared" si="4"/>
        <v>EDSON DOS SANTOS LOPES01.688.523/0001-35</v>
      </c>
      <c r="CK224" s="63"/>
      <c r="CL224" s="63"/>
      <c r="CM224" s="42" t="str">
        <f>IF(BANCO10[[#This Row],[SOLUÇÃO]]=CM$1,BANCO10[[#This Row],[STATUS DA ETAPA]],"")</f>
        <v/>
      </c>
      <c r="CN224" s="42" t="str">
        <f>IF(BANCO10[[#This Row],[SOLUÇÃO]]=CN$1,BANCO10[[#This Row],[STATUS DA ETAPA]],"")</f>
        <v/>
      </c>
      <c r="CO224" s="42" t="str">
        <f>IF(BANCO10[[#This Row],[SOLUÇÃO]]=CO$1,BANCO10[[#This Row],[STATUS DA ETAPA]],"")</f>
        <v/>
      </c>
      <c r="CP224" s="42" t="str">
        <f>IF(BANCO10[[#This Row],[SOLUÇÃO]]=CP$1,BANCO10[[#This Row],[STATUS DA ETAPA]],"")</f>
        <v/>
      </c>
      <c r="CQ224" s="42" t="str">
        <f>IF(BANCO10[[#This Row],[SOLUÇÃO]]=CQ$1,BANCO10[[#This Row],[STATUS DA ETAPA]],"")</f>
        <v/>
      </c>
      <c r="CR224" s="42" t="str">
        <f>IF(BANCO10[[#This Row],[SOLUÇÃO]]=CR$1,BANCO10[[#This Row],[STATUS DA ETAPA]],"")</f>
        <v>CONCLUÍDO</v>
      </c>
      <c r="CS224" s="42" t="str">
        <f>IF(BANCO10[[#This Row],[SOLUÇÃO]]=CS$1,BANCO10[[#This Row],[STATUS DA ETAPA]],"")</f>
        <v/>
      </c>
      <c r="CT224" s="42" t="str">
        <f>IF(BANCO10[[#This Row],[SOLUÇÃO]]=CT$1,BANCO10[[#This Row],[STATUS DA ETAPA]],"")</f>
        <v/>
      </c>
      <c r="CU224" s="42" t="str">
        <f>IF(BANCO10[[#This Row],[SOLUÇÃO]]=CU$1,BANCO10[[#This Row],[STATUS DA ETAPA]],"")</f>
        <v/>
      </c>
      <c r="CV224" s="42" t="str">
        <f>IF(BANCO10[[#This Row],[SOLUÇÃO]]=CV$1,BANCO10[[#This Row],[STATUS DA ETAPA]],"")</f>
        <v/>
      </c>
      <c r="CW224" s="42" t="str">
        <f>IF(BANCO10[[#This Row],[SOLUÇÃO]]=CW$1,BANCO10[[#This Row],[STATUS DA ETAPA]],"")</f>
        <v/>
      </c>
      <c r="CX224" s="42" t="str">
        <f>IF(BANCO10[[#This Row],[SOLUÇÃO]]=CX$1,BANCO10[[#This Row],[STATUS DA ETAPA]],"")</f>
        <v/>
      </c>
      <c r="CY224" s="42" t="str">
        <f>IF(BANCO10[[#This Row],[SOLUÇÃO]]=CY$1,BANCO10[[#This Row],[STATUS DA ETAPA]],"")</f>
        <v/>
      </c>
      <c r="CZ224" s="42" t="str">
        <f>IF(BANCO10[[#This Row],[SOLUÇÃO]]=CZ$1,BANCO10[[#This Row],[STATUS DA ETAPA]],"")</f>
        <v/>
      </c>
      <c r="DA224" s="42" t="str">
        <f>IF(BANCO10[[#This Row],[SOLUÇÃO]]=DA$1,BANCO10[[#This Row],[STATUS DA ETAPA]],"")</f>
        <v/>
      </c>
      <c r="DB224" s="42" t="str">
        <f>IF(BANCO10[[#This Row],[SOLUÇÃO]]=DB$1,BANCO10[[#This Row],[STATUS DA ETAPA]],"")</f>
        <v/>
      </c>
      <c r="DC224" s="42" t="str">
        <f>IF(BANCO10[[#This Row],[SOLUÇÃO]]=DC$1,BANCO10[[#This Row],[STATUS DA ETAPA]],"")</f>
        <v/>
      </c>
      <c r="DD224" s="42" t="str">
        <f>IF(BANCO10[[#This Row],[SOLUÇÃO]]=DD$1,BANCO10[[#This Row],[STATUS DA ETAPA]],"")</f>
        <v/>
      </c>
      <c r="DE224" s="42" t="str">
        <f>IF(BANCO10[[#This Row],[SOLUÇÃO]]=DE$1,BANCO10[[#This Row],[STATUS DA ETAPA]],"")</f>
        <v/>
      </c>
      <c r="DF224" s="42" t="str">
        <f>IF(BANCO10[[#This Row],[SOLUÇÃO]]=DF$1,BANCO10[[#This Row],[STATUS DA ETAPA]],"")</f>
        <v/>
      </c>
      <c r="DG224" s="42" t="str">
        <f>IF(BANCO10[[#This Row],[SOLUÇÃO]]=DG$1,BANCO10[[#This Row],[STATUS DA ETAPA]],"")</f>
        <v/>
      </c>
      <c r="DH224" s="42" t="str">
        <f>IF(BANCO10[[#This Row],[SOLUÇÃO]]=DH$1,BANCO10[[#This Row],[STATUS DA ETAPA]],"")</f>
        <v/>
      </c>
      <c r="DI224" s="42" t="str">
        <f>IF(BANCO10[[#This Row],[SOLUÇÃO]]=DI$1,BANCO10[[#This Row],[STATUS DA ETAPA]],"")</f>
        <v/>
      </c>
      <c r="DJ224" s="42" t="str">
        <f>IF(BANCO10[[#This Row],[SOLUÇÃO]]=DJ$1,BANCO10[[#This Row],[STATUS DA ETAPA]],"")</f>
        <v/>
      </c>
      <c r="DK224" s="42" t="str">
        <f>IF(BANCO10[[#This Row],[SOLUÇÃO]]=DK$1,BANCO10[[#This Row],[STATUS DA ETAPA]],"")</f>
        <v/>
      </c>
      <c r="DL224" s="42" t="str">
        <f>IF(BANCO10[[#This Row],[SOLUÇÃO]]=DL$1,BANCO10[[#This Row],[STATUS DA ETAPA]],"")</f>
        <v/>
      </c>
      <c r="DM224" s="42" t="str">
        <f>IF(BANCO10[[#This Row],[SOLUÇÃO]]=DM$1,BANCO10[[#This Row],[STATUS DA ETAPA]],"")</f>
        <v/>
      </c>
      <c r="DN224" s="63" t="e">
        <f>VLOOKUP(CL226,'[1]SAP TEC'!AC:AD,2,0)</f>
        <v>#N/A</v>
      </c>
    </row>
    <row r="225" spans="1:118" s="65" customFormat="1" ht="12" x14ac:dyDescent="0.25">
      <c r="A225" s="38" t="s">
        <v>118</v>
      </c>
      <c r="B225" s="39" t="s">
        <v>131</v>
      </c>
      <c r="C225" s="40" t="str">
        <f>IFERROR(VLOOKUP(BANCO10[[#This Row],[EMPRESA]],[1]!DADOS[#Data],2,FALSE),"")</f>
        <v>49.272.467/0001-80</v>
      </c>
      <c r="D225" s="40" t="s">
        <v>725</v>
      </c>
      <c r="E225" s="42" t="str">
        <f>IFERROR(VLOOKUP(BANCO10[[#This Row],[EMPRESA]],[1]!DADOS[#Data],5,FALSE),"")</f>
        <v>ME</v>
      </c>
      <c r="F225" s="40" t="str">
        <f>IFERROR(IF(VLOOKUP(BANCO10[[#This Row],[EMPRESA]],[1]!DADOS[#Data],6,0)="","",(VLOOKUP(BANCO10[[#This Row],[EMPRESA]],[1]!DADOS[#Data],6,0))),"")</f>
        <v>CAPITAL LESTE 1</v>
      </c>
      <c r="G225" s="40" t="str">
        <f>IFERROR(IF(VLOOKUP(BANCO10[[#This Row],[EMPRESA]],[1]!DADOS[#Data],4)="","",(VLOOKUP($D225,[1]!DADOS[#Data],4,0))),"")</f>
        <v>ELETHERM</v>
      </c>
      <c r="H225" s="43" t="s">
        <v>7</v>
      </c>
      <c r="I225" s="43" t="s">
        <v>134</v>
      </c>
      <c r="J225" s="43" t="s">
        <v>123</v>
      </c>
      <c r="K225" s="44" t="s">
        <v>726</v>
      </c>
      <c r="L225" s="44" t="s">
        <v>136</v>
      </c>
      <c r="M225" s="44" t="s">
        <v>137</v>
      </c>
      <c r="N225" s="44" t="s">
        <v>123</v>
      </c>
      <c r="O225" s="42" t="s">
        <v>96</v>
      </c>
      <c r="P225" s="42">
        <v>76</v>
      </c>
      <c r="Q225" s="38"/>
      <c r="R225" s="45" t="s">
        <v>27</v>
      </c>
      <c r="S225" s="45">
        <v>45896</v>
      </c>
      <c r="T225" s="45" t="s">
        <v>27</v>
      </c>
      <c r="U225" s="45">
        <v>45905</v>
      </c>
      <c r="V225" s="45" t="s">
        <v>27</v>
      </c>
      <c r="W225" s="45">
        <v>45917</v>
      </c>
      <c r="X225" s="45" t="s">
        <v>27</v>
      </c>
      <c r="Y225" s="45">
        <v>45917</v>
      </c>
      <c r="Z225" s="46" t="s">
        <v>27</v>
      </c>
      <c r="AA225" s="47">
        <v>45905</v>
      </c>
      <c r="AB225" s="46" t="s">
        <v>126</v>
      </c>
      <c r="AC225" s="48"/>
      <c r="AD225" s="46" t="s">
        <v>126</v>
      </c>
      <c r="AE225" s="48"/>
      <c r="AF225" s="45" t="s">
        <v>126</v>
      </c>
      <c r="AG225" s="45"/>
      <c r="AH225" s="45" t="s">
        <v>27</v>
      </c>
      <c r="AI225" s="45">
        <v>45917</v>
      </c>
      <c r="AJ225" s="45"/>
      <c r="AK225" s="45"/>
      <c r="AL225" s="45" t="s">
        <v>126</v>
      </c>
      <c r="AM225" s="45"/>
      <c r="AN225" s="45" t="s">
        <v>126</v>
      </c>
      <c r="AO225" s="45"/>
      <c r="AP225" s="45" t="s">
        <v>126</v>
      </c>
      <c r="AQ225" s="45"/>
      <c r="AR225" s="45" t="s">
        <v>126</v>
      </c>
      <c r="AS225" s="45"/>
      <c r="AT225" s="49">
        <v>46022</v>
      </c>
      <c r="AU225" s="50">
        <v>46022</v>
      </c>
      <c r="AV225" s="66" t="s">
        <v>126</v>
      </c>
      <c r="AW225" s="66" t="s">
        <v>126</v>
      </c>
      <c r="AX225" s="51" t="s">
        <v>49</v>
      </c>
      <c r="AY225" s="52" t="s">
        <v>126</v>
      </c>
      <c r="AZ225" s="53">
        <v>14440</v>
      </c>
      <c r="BA225" s="52" t="s">
        <v>138</v>
      </c>
      <c r="BB225" s="81">
        <v>711182</v>
      </c>
      <c r="BC225" s="52" t="s">
        <v>123</v>
      </c>
      <c r="BD225" s="52" t="s">
        <v>123</v>
      </c>
      <c r="BE225" s="55" t="s">
        <v>126</v>
      </c>
      <c r="BF225" s="55" t="s">
        <v>126</v>
      </c>
      <c r="BG225" s="55" t="s">
        <v>126</v>
      </c>
      <c r="BH225" s="55" t="s">
        <v>126</v>
      </c>
      <c r="BI225" s="68" t="s">
        <v>126</v>
      </c>
      <c r="BJ225" s="48"/>
      <c r="BK225" s="58" t="s">
        <v>123</v>
      </c>
      <c r="BL225" s="59"/>
      <c r="BM225" s="58" t="s">
        <v>123</v>
      </c>
      <c r="BN225" s="59"/>
      <c r="BO225" s="74" t="s">
        <v>126</v>
      </c>
      <c r="BP225" s="77"/>
      <c r="BQ225" s="78" t="s">
        <v>126</v>
      </c>
      <c r="BR225" s="79"/>
      <c r="BS225" s="69"/>
      <c r="BT225" s="38"/>
      <c r="BU225" s="61"/>
      <c r="BV225" s="61"/>
      <c r="BW225" s="61"/>
      <c r="BX225" s="61"/>
      <c r="BY225" s="61"/>
      <c r="BZ225" s="61"/>
      <c r="CA225" s="61"/>
      <c r="CB225" s="61"/>
      <c r="CC225" s="61"/>
      <c r="CD225" s="61"/>
      <c r="CE225" s="61"/>
      <c r="CF225" s="61"/>
      <c r="CG225" s="61"/>
      <c r="CH225" s="63">
        <f>YEAR(BANCO10[[#This Row],[DATA INÍCIO]])</f>
        <v>2025</v>
      </c>
      <c r="CI225" s="63">
        <f>MONTH(BANCO10[[#This Row],[DATA INÍCIO]])</f>
        <v>12</v>
      </c>
      <c r="CJ225" s="71" t="str">
        <f t="shared" si="4"/>
        <v>ELETHERM IND E COM DE RESISTENCIAS LTDA49.272.467/0001-80</v>
      </c>
      <c r="CK225" s="63"/>
      <c r="CL225" s="63"/>
      <c r="CM225" s="42" t="str">
        <f>IF(BANCO10[[#This Row],[SOLUÇÃO]]=CM$1,BANCO10[[#This Row],[STATUS DA ETAPA]],"")</f>
        <v/>
      </c>
      <c r="CN225" s="42" t="str">
        <f>IF(BANCO10[[#This Row],[SOLUÇÃO]]=CN$1,BANCO10[[#This Row],[STATUS DA ETAPA]],"")</f>
        <v/>
      </c>
      <c r="CO225" s="42" t="str">
        <f>IF(BANCO10[[#This Row],[SOLUÇÃO]]=CO$1,BANCO10[[#This Row],[STATUS DA ETAPA]],"")</f>
        <v/>
      </c>
      <c r="CP225" s="42" t="str">
        <f>IF(BANCO10[[#This Row],[SOLUÇÃO]]=CP$1,BANCO10[[#This Row],[STATUS DA ETAPA]],"")</f>
        <v/>
      </c>
      <c r="CQ225" s="42" t="str">
        <f>IF(BANCO10[[#This Row],[SOLUÇÃO]]=CQ$1,BANCO10[[#This Row],[STATUS DA ETAPA]],"")</f>
        <v/>
      </c>
      <c r="CR225" s="42" t="str">
        <f>IF(BANCO10[[#This Row],[SOLUÇÃO]]=CR$1,BANCO10[[#This Row],[STATUS DA ETAPA]],"")</f>
        <v/>
      </c>
      <c r="CS225" s="42" t="str">
        <f>IF(BANCO10[[#This Row],[SOLUÇÃO]]=CS$1,BANCO10[[#This Row],[STATUS DA ETAPA]],"")</f>
        <v>AGUARDANDO SALDO</v>
      </c>
      <c r="CT225" s="42" t="str">
        <f>IF(BANCO10[[#This Row],[SOLUÇÃO]]=CT$1,BANCO10[[#This Row],[STATUS DA ETAPA]],"")</f>
        <v/>
      </c>
      <c r="CU225" s="42" t="str">
        <f>IF(BANCO10[[#This Row],[SOLUÇÃO]]=CU$1,BANCO10[[#This Row],[STATUS DA ETAPA]],"")</f>
        <v/>
      </c>
      <c r="CV225" s="42" t="str">
        <f>IF(BANCO10[[#This Row],[SOLUÇÃO]]=CV$1,BANCO10[[#This Row],[STATUS DA ETAPA]],"")</f>
        <v/>
      </c>
      <c r="CW225" s="42" t="str">
        <f>IF(BANCO10[[#This Row],[SOLUÇÃO]]=CW$1,BANCO10[[#This Row],[STATUS DA ETAPA]],"")</f>
        <v/>
      </c>
      <c r="CX225" s="42" t="str">
        <f>IF(BANCO10[[#This Row],[SOLUÇÃO]]=CX$1,BANCO10[[#This Row],[STATUS DA ETAPA]],"")</f>
        <v/>
      </c>
      <c r="CY225" s="42" t="str">
        <f>IF(BANCO10[[#This Row],[SOLUÇÃO]]=CY$1,BANCO10[[#This Row],[STATUS DA ETAPA]],"")</f>
        <v/>
      </c>
      <c r="CZ225" s="42" t="str">
        <f>IF(BANCO10[[#This Row],[SOLUÇÃO]]=CZ$1,BANCO10[[#This Row],[STATUS DA ETAPA]],"")</f>
        <v/>
      </c>
      <c r="DA225" s="42" t="str">
        <f>IF(BANCO10[[#This Row],[SOLUÇÃO]]=DA$1,BANCO10[[#This Row],[STATUS DA ETAPA]],"")</f>
        <v/>
      </c>
      <c r="DB225" s="42" t="str">
        <f>IF(BANCO10[[#This Row],[SOLUÇÃO]]=DB$1,BANCO10[[#This Row],[STATUS DA ETAPA]],"")</f>
        <v/>
      </c>
      <c r="DC225" s="42" t="str">
        <f>IF(BANCO10[[#This Row],[SOLUÇÃO]]=DC$1,BANCO10[[#This Row],[STATUS DA ETAPA]],"")</f>
        <v/>
      </c>
      <c r="DD225" s="42" t="str">
        <f>IF(BANCO10[[#This Row],[SOLUÇÃO]]=DD$1,BANCO10[[#This Row],[STATUS DA ETAPA]],"")</f>
        <v/>
      </c>
      <c r="DE225" s="42" t="str">
        <f>IF(BANCO10[[#This Row],[SOLUÇÃO]]=DE$1,BANCO10[[#This Row],[STATUS DA ETAPA]],"")</f>
        <v/>
      </c>
      <c r="DF225" s="42" t="str">
        <f>IF(BANCO10[[#This Row],[SOLUÇÃO]]=DF$1,BANCO10[[#This Row],[STATUS DA ETAPA]],"")</f>
        <v/>
      </c>
      <c r="DG225" s="42" t="str">
        <f>IF(BANCO10[[#This Row],[SOLUÇÃO]]=DG$1,BANCO10[[#This Row],[STATUS DA ETAPA]],"")</f>
        <v/>
      </c>
      <c r="DH225" s="42" t="str">
        <f>IF(BANCO10[[#This Row],[SOLUÇÃO]]=DH$1,BANCO10[[#This Row],[STATUS DA ETAPA]],"")</f>
        <v/>
      </c>
      <c r="DI225" s="42" t="str">
        <f>IF(BANCO10[[#This Row],[SOLUÇÃO]]=DI$1,BANCO10[[#This Row],[STATUS DA ETAPA]],"")</f>
        <v/>
      </c>
      <c r="DJ225" s="42" t="str">
        <f>IF(BANCO10[[#This Row],[SOLUÇÃO]]=DJ$1,BANCO10[[#This Row],[STATUS DA ETAPA]],"")</f>
        <v/>
      </c>
      <c r="DK225" s="42" t="str">
        <f>IF(BANCO10[[#This Row],[SOLUÇÃO]]=DK$1,BANCO10[[#This Row],[STATUS DA ETAPA]],"")</f>
        <v/>
      </c>
      <c r="DL225" s="42" t="str">
        <f>IF(BANCO10[[#This Row],[SOLUÇÃO]]=DL$1,BANCO10[[#This Row],[STATUS DA ETAPA]],"")</f>
        <v/>
      </c>
      <c r="DM225" s="42" t="str">
        <f>IF(BANCO10[[#This Row],[SOLUÇÃO]]=DM$1,BANCO10[[#This Row],[STATUS DA ETAPA]],"")</f>
        <v/>
      </c>
      <c r="DN225" s="63" t="e">
        <f>VLOOKUP(CL227,'[1]SAP TEC'!AC:AD,2,0)</f>
        <v>#N/A</v>
      </c>
    </row>
    <row r="226" spans="1:118" s="65" customFormat="1" ht="12" x14ac:dyDescent="0.25">
      <c r="A226" s="38" t="s">
        <v>118</v>
      </c>
      <c r="B226" s="39" t="s">
        <v>119</v>
      </c>
      <c r="C226" s="40" t="str">
        <f>IFERROR(VLOOKUP(BANCO10[[#This Row],[EMPRESA]],[1]!DADOS[#Data],2,FALSE),"")</f>
        <v>53.993.671/0001-67</v>
      </c>
      <c r="D226" s="42" t="s">
        <v>727</v>
      </c>
      <c r="E226" s="42" t="str">
        <f>IFERROR(VLOOKUP(BANCO10[[#This Row],[EMPRESA]],[1]!DADOS[#Data],5,FALSE),"")</f>
        <v>EPP</v>
      </c>
      <c r="F226" s="40" t="str">
        <f>IFERROR(IF(VLOOKUP(BANCO10[[#This Row],[EMPRESA]],[1]!DADOS[#Data],6,0)="","",(VLOOKUP(BANCO10[[#This Row],[EMPRESA]],[1]!DADOS[#Data],6,0))),"")</f>
        <v>CAPITAL LESTE 1</v>
      </c>
      <c r="G226" s="40"/>
      <c r="H226" s="43" t="s">
        <v>121</v>
      </c>
      <c r="I226" s="43" t="s">
        <v>145</v>
      </c>
      <c r="J226" s="43" t="s">
        <v>146</v>
      </c>
      <c r="K226" s="42" t="s">
        <v>728</v>
      </c>
      <c r="L226" s="44" t="s">
        <v>123</v>
      </c>
      <c r="M226" s="44">
        <v>103</v>
      </c>
      <c r="N226" s="44" t="s">
        <v>123</v>
      </c>
      <c r="O226" s="42" t="s">
        <v>90</v>
      </c>
      <c r="P226" s="42">
        <v>4</v>
      </c>
      <c r="Q226" s="42" t="s">
        <v>205</v>
      </c>
      <c r="R226" s="45" t="s">
        <v>123</v>
      </c>
      <c r="S226" s="45"/>
      <c r="T226" s="45" t="s">
        <v>123</v>
      </c>
      <c r="U226" s="45"/>
      <c r="V226" s="45" t="s">
        <v>123</v>
      </c>
      <c r="W226" s="45"/>
      <c r="X226" s="45" t="s">
        <v>123</v>
      </c>
      <c r="Y226" s="45"/>
      <c r="Z226" s="46" t="s">
        <v>123</v>
      </c>
      <c r="AA226" s="47"/>
      <c r="AB226" s="46" t="s">
        <v>123</v>
      </c>
      <c r="AC226" s="48"/>
      <c r="AD226" s="46" t="s">
        <v>123</v>
      </c>
      <c r="AE226" s="48"/>
      <c r="AF226" s="45" t="s">
        <v>27</v>
      </c>
      <c r="AG226" s="45">
        <v>44740</v>
      </c>
      <c r="AH226" s="45" t="s">
        <v>126</v>
      </c>
      <c r="AI226" s="45"/>
      <c r="AJ226" s="45" t="s">
        <v>123</v>
      </c>
      <c r="AK226" s="45"/>
      <c r="AL226" s="45" t="s">
        <v>123</v>
      </c>
      <c r="AM226" s="45"/>
      <c r="AN226" s="45" t="s">
        <v>123</v>
      </c>
      <c r="AO226" s="45"/>
      <c r="AP226" s="45" t="s">
        <v>123</v>
      </c>
      <c r="AQ226" s="45"/>
      <c r="AR226" s="45" t="s">
        <v>123</v>
      </c>
      <c r="AS226" s="45"/>
      <c r="AT226" s="49">
        <v>44740</v>
      </c>
      <c r="AU226" s="50">
        <v>44740</v>
      </c>
      <c r="AV226" s="51" t="s">
        <v>123</v>
      </c>
      <c r="AW226" s="51" t="s">
        <v>123</v>
      </c>
      <c r="AX226" s="73" t="s">
        <v>49</v>
      </c>
      <c r="AY226" s="52" t="s">
        <v>123</v>
      </c>
      <c r="AZ226" s="53">
        <v>0</v>
      </c>
      <c r="BA226" s="52" t="s">
        <v>123</v>
      </c>
      <c r="BB226" s="81" t="s">
        <v>123</v>
      </c>
      <c r="BC226" s="52" t="s">
        <v>123</v>
      </c>
      <c r="BD226" s="52" t="s">
        <v>123</v>
      </c>
      <c r="BE226" s="55" t="s">
        <v>123</v>
      </c>
      <c r="BF226" s="55" t="s">
        <v>123</v>
      </c>
      <c r="BG226" s="55" t="s">
        <v>123</v>
      </c>
      <c r="BH226" s="55" t="s">
        <v>123</v>
      </c>
      <c r="BI226" s="56" t="s">
        <v>123</v>
      </c>
      <c r="BJ226" s="48"/>
      <c r="BK226" s="58" t="s">
        <v>123</v>
      </c>
      <c r="BL226" s="59"/>
      <c r="BM226" s="58" t="s">
        <v>123</v>
      </c>
      <c r="BN226" s="59"/>
      <c r="BO226" s="74" t="s">
        <v>123</v>
      </c>
      <c r="BP226" s="75"/>
      <c r="BQ226" s="74" t="s">
        <v>123</v>
      </c>
      <c r="BR226" s="75"/>
      <c r="BS226" s="60" t="s">
        <v>729</v>
      </c>
      <c r="BT226" s="38"/>
      <c r="BU226" s="61" t="s">
        <v>129</v>
      </c>
      <c r="BV226" s="61" t="s">
        <v>129</v>
      </c>
      <c r="BW226" s="61" t="s">
        <v>129</v>
      </c>
      <c r="BX226" s="61" t="s">
        <v>129</v>
      </c>
      <c r="BY226" s="62" t="s">
        <v>129</v>
      </c>
      <c r="BZ226" s="61"/>
      <c r="CA226" s="61" t="s">
        <v>129</v>
      </c>
      <c r="CB226" s="61" t="s">
        <v>129</v>
      </c>
      <c r="CC226" s="61" t="s">
        <v>129</v>
      </c>
      <c r="CD226" s="61" t="s">
        <v>129</v>
      </c>
      <c r="CE226" s="61" t="s">
        <v>129</v>
      </c>
      <c r="CF226" s="61" t="s">
        <v>129</v>
      </c>
      <c r="CG226" s="61" t="s">
        <v>129</v>
      </c>
      <c r="CH226" s="63">
        <f>YEAR(BANCO10[[#This Row],[DATA INÍCIO]])</f>
        <v>2022</v>
      </c>
      <c r="CI226" s="63">
        <f>MONTH(BANCO10[[#This Row],[DATA INÍCIO]])</f>
        <v>6</v>
      </c>
      <c r="CJ226" s="64" t="str">
        <f t="shared" si="4"/>
        <v>ELETRICA NOVA LUZ LTDA53.993.671/0001-67</v>
      </c>
      <c r="CK226" s="63"/>
      <c r="CL226" s="42" t="s">
        <v>728</v>
      </c>
      <c r="CM226" s="42" t="str">
        <f>IF(BANCO10[[#This Row],[SOLUÇÃO]]=CM$1,BANCO10[[#This Row],[STATUS DA ETAPA]],"")</f>
        <v>CONCLUÍDO</v>
      </c>
      <c r="CN226" s="42" t="str">
        <f>IF(BANCO10[[#This Row],[SOLUÇÃO]]=CN$1,BANCO10[[#This Row],[STATUS DA ETAPA]],"")</f>
        <v/>
      </c>
      <c r="CO226" s="42" t="str">
        <f>IF(BANCO10[[#This Row],[SOLUÇÃO]]=CO$1,BANCO10[[#This Row],[STATUS DA ETAPA]],"")</f>
        <v/>
      </c>
      <c r="CP226" s="42" t="str">
        <f>IF(BANCO10[[#This Row],[SOLUÇÃO]]=CP$1,BANCO10[[#This Row],[STATUS DA ETAPA]],"")</f>
        <v/>
      </c>
      <c r="CQ226" s="42" t="str">
        <f>IF(BANCO10[[#This Row],[SOLUÇÃO]]=CQ$1,BANCO10[[#This Row],[STATUS DA ETAPA]],"")</f>
        <v/>
      </c>
      <c r="CR226" s="42" t="str">
        <f>IF(BANCO10[[#This Row],[SOLUÇÃO]]=CR$1,BANCO10[[#This Row],[STATUS DA ETAPA]],"")</f>
        <v/>
      </c>
      <c r="CS226" s="42" t="str">
        <f>IF(BANCO10[[#This Row],[SOLUÇÃO]]=CS$1,BANCO10[[#This Row],[STATUS DA ETAPA]],"")</f>
        <v/>
      </c>
      <c r="CT226" s="42" t="str">
        <f>IF(BANCO10[[#This Row],[SOLUÇÃO]]=CT$1,BANCO10[[#This Row],[STATUS DA ETAPA]],"")</f>
        <v/>
      </c>
      <c r="CU226" s="42" t="str">
        <f>IF(BANCO10[[#This Row],[SOLUÇÃO]]=CU$1,BANCO10[[#This Row],[STATUS DA ETAPA]],"")</f>
        <v/>
      </c>
      <c r="CV226" s="42" t="str">
        <f>IF(BANCO10[[#This Row],[SOLUÇÃO]]=CV$1,BANCO10[[#This Row],[STATUS DA ETAPA]],"")</f>
        <v/>
      </c>
      <c r="CW226" s="42" t="str">
        <f>IF(BANCO10[[#This Row],[SOLUÇÃO]]=CW$1,BANCO10[[#This Row],[STATUS DA ETAPA]],"")</f>
        <v/>
      </c>
      <c r="CX226" s="42" t="str">
        <f>IF(BANCO10[[#This Row],[SOLUÇÃO]]=CX$1,BANCO10[[#This Row],[STATUS DA ETAPA]],"")</f>
        <v/>
      </c>
      <c r="CY226" s="42" t="str">
        <f>IF(BANCO10[[#This Row],[SOLUÇÃO]]=CY$1,BANCO10[[#This Row],[STATUS DA ETAPA]],"")</f>
        <v/>
      </c>
      <c r="CZ226" s="42" t="str">
        <f>IF(BANCO10[[#This Row],[SOLUÇÃO]]=CZ$1,BANCO10[[#This Row],[STATUS DA ETAPA]],"")</f>
        <v/>
      </c>
      <c r="DA226" s="42" t="str">
        <f>IF(BANCO10[[#This Row],[SOLUÇÃO]]=DA$1,BANCO10[[#This Row],[STATUS DA ETAPA]],"")</f>
        <v/>
      </c>
      <c r="DB226" s="42" t="str">
        <f>IF(BANCO10[[#This Row],[SOLUÇÃO]]=DB$1,BANCO10[[#This Row],[STATUS DA ETAPA]],"")</f>
        <v/>
      </c>
      <c r="DC226" s="42" t="str">
        <f>IF(BANCO10[[#This Row],[SOLUÇÃO]]=DC$1,BANCO10[[#This Row],[STATUS DA ETAPA]],"")</f>
        <v/>
      </c>
      <c r="DD226" s="42" t="str">
        <f>IF(BANCO10[[#This Row],[SOLUÇÃO]]=DD$1,BANCO10[[#This Row],[STATUS DA ETAPA]],"")</f>
        <v/>
      </c>
      <c r="DE226" s="42" t="str">
        <f>IF(BANCO10[[#This Row],[SOLUÇÃO]]=DE$1,BANCO10[[#This Row],[STATUS DA ETAPA]],"")</f>
        <v/>
      </c>
      <c r="DF226" s="42" t="str">
        <f>IF(BANCO10[[#This Row],[SOLUÇÃO]]=DF$1,BANCO10[[#This Row],[STATUS DA ETAPA]],"")</f>
        <v/>
      </c>
      <c r="DG226" s="42" t="str">
        <f>IF(BANCO10[[#This Row],[SOLUÇÃO]]=DG$1,BANCO10[[#This Row],[STATUS DA ETAPA]],"")</f>
        <v/>
      </c>
      <c r="DH226" s="42" t="str">
        <f>IF(BANCO10[[#This Row],[SOLUÇÃO]]=DH$1,BANCO10[[#This Row],[STATUS DA ETAPA]],"")</f>
        <v/>
      </c>
      <c r="DI226" s="42" t="str">
        <f>IF(BANCO10[[#This Row],[SOLUÇÃO]]=DI$1,BANCO10[[#This Row],[STATUS DA ETAPA]],"")</f>
        <v/>
      </c>
      <c r="DJ226" s="42" t="str">
        <f>IF(BANCO10[[#This Row],[SOLUÇÃO]]=DJ$1,BANCO10[[#This Row],[STATUS DA ETAPA]],"")</f>
        <v/>
      </c>
      <c r="DK226" s="42" t="str">
        <f>IF(BANCO10[[#This Row],[SOLUÇÃO]]=DK$1,BANCO10[[#This Row],[STATUS DA ETAPA]],"")</f>
        <v/>
      </c>
      <c r="DL226" s="42" t="str">
        <f>IF(BANCO10[[#This Row],[SOLUÇÃO]]=DL$1,BANCO10[[#This Row],[STATUS DA ETAPA]],"")</f>
        <v/>
      </c>
      <c r="DM226" s="42" t="str">
        <f>IF(BANCO10[[#This Row],[SOLUÇÃO]]=DM$1,BANCO10[[#This Row],[STATUS DA ETAPA]],"")</f>
        <v/>
      </c>
      <c r="DN226" s="63" t="e">
        <f>VLOOKUP(CL228,'[1]SAP TEC'!AC:AD,2,0)</f>
        <v>#N/A</v>
      </c>
    </row>
    <row r="227" spans="1:118" s="65" customFormat="1" ht="12" x14ac:dyDescent="0.25">
      <c r="A227" s="38" t="s">
        <v>118</v>
      </c>
      <c r="B227" s="39" t="s">
        <v>119</v>
      </c>
      <c r="C227" s="40" t="str">
        <f>IFERROR(VLOOKUP(BANCO10[[#This Row],[EMPRESA]],[1]!DADOS[#Data],2,FALSE),"")</f>
        <v>53.993.671/0001-67</v>
      </c>
      <c r="D227" s="42" t="s">
        <v>727</v>
      </c>
      <c r="E227" s="42" t="str">
        <f>IFERROR(VLOOKUP(BANCO10[[#This Row],[EMPRESA]],[1]!DADOS[#Data],5,FALSE),"")</f>
        <v>EPP</v>
      </c>
      <c r="F227" s="40" t="str">
        <f>IFERROR(IF(VLOOKUP(BANCO10[[#This Row],[EMPRESA]],[1]!DADOS[#Data],6,0)="","",(VLOOKUP(BANCO10[[#This Row],[EMPRESA]],[1]!DADOS[#Data],6,0))),"")</f>
        <v>CAPITAL LESTE 1</v>
      </c>
      <c r="G227" s="40" t="str">
        <f>IFERROR(IF(VLOOKUP(BANCO10[[#This Row],[EMPRESA]],[1]!DADOS[#Data],4)="","",(VLOOKUP($D227,[1]!DADOS[#Data],4,0))),"")</f>
        <v>NOVA LUZ</v>
      </c>
      <c r="H227" s="43" t="s">
        <v>7</v>
      </c>
      <c r="I227" s="42" t="s">
        <v>267</v>
      </c>
      <c r="J227" s="44" t="s">
        <v>136</v>
      </c>
      <c r="K227" s="42" t="s">
        <v>136</v>
      </c>
      <c r="L227" s="44" t="s">
        <v>136</v>
      </c>
      <c r="M227" s="44">
        <v>103</v>
      </c>
      <c r="N227" s="44" t="s">
        <v>123</v>
      </c>
      <c r="O227" s="42" t="s">
        <v>95</v>
      </c>
      <c r="P227" s="42">
        <v>100</v>
      </c>
      <c r="Q227" s="42"/>
      <c r="R227" s="45" t="s">
        <v>123</v>
      </c>
      <c r="S227" s="45"/>
      <c r="T227" s="45" t="s">
        <v>123</v>
      </c>
      <c r="U227" s="45"/>
      <c r="V227" s="45" t="s">
        <v>123</v>
      </c>
      <c r="W227" s="45"/>
      <c r="X227" s="45" t="s">
        <v>123</v>
      </c>
      <c r="Y227" s="45"/>
      <c r="Z227" s="46" t="s">
        <v>123</v>
      </c>
      <c r="AA227" s="47"/>
      <c r="AB227" s="46" t="s">
        <v>123</v>
      </c>
      <c r="AC227" s="48"/>
      <c r="AD227" s="46" t="s">
        <v>123</v>
      </c>
      <c r="AE227" s="48"/>
      <c r="AF227" s="45" t="s">
        <v>27</v>
      </c>
      <c r="AG227" s="45">
        <v>44740</v>
      </c>
      <c r="AH227" s="45" t="s">
        <v>27</v>
      </c>
      <c r="AI227" s="45">
        <v>45260</v>
      </c>
      <c r="AJ227" s="45" t="s">
        <v>27</v>
      </c>
      <c r="AK227" s="45"/>
      <c r="AL227" s="45" t="s">
        <v>27</v>
      </c>
      <c r="AM227" s="45"/>
      <c r="AN227" s="45"/>
      <c r="AO227" s="45"/>
      <c r="AP227" s="45"/>
      <c r="AQ227" s="45"/>
      <c r="AR227" s="45" t="s">
        <v>123</v>
      </c>
      <c r="AS227" s="45"/>
      <c r="AT227" s="49">
        <v>45963</v>
      </c>
      <c r="AU227" s="50">
        <v>45963</v>
      </c>
      <c r="AV227" s="66" t="s">
        <v>123</v>
      </c>
      <c r="AW227" s="66" t="s">
        <v>123</v>
      </c>
      <c r="AX227" s="73" t="s">
        <v>49</v>
      </c>
      <c r="AY227" s="52" t="s">
        <v>126</v>
      </c>
      <c r="AZ227" s="53">
        <v>0</v>
      </c>
      <c r="BA227" s="52"/>
      <c r="BB227" s="81" t="s">
        <v>136</v>
      </c>
      <c r="BC227" s="52" t="s">
        <v>136</v>
      </c>
      <c r="BD227" s="52" t="s">
        <v>136</v>
      </c>
      <c r="BE227" s="55" t="s">
        <v>123</v>
      </c>
      <c r="BF227" s="55" t="s">
        <v>123</v>
      </c>
      <c r="BG227" s="55"/>
      <c r="BH227" s="55" t="s">
        <v>123</v>
      </c>
      <c r="BI227" s="68" t="s">
        <v>123</v>
      </c>
      <c r="BJ227" s="48"/>
      <c r="BK227" s="58"/>
      <c r="BL227" s="59"/>
      <c r="BM227" s="58"/>
      <c r="BN227" s="59"/>
      <c r="BO227" s="74" t="s">
        <v>126</v>
      </c>
      <c r="BP227" s="77"/>
      <c r="BQ227" s="78" t="s">
        <v>126</v>
      </c>
      <c r="BR227" s="79"/>
      <c r="BS227" s="60" t="s">
        <v>729</v>
      </c>
      <c r="BT227" s="38"/>
      <c r="BU227" s="61" t="s">
        <v>129</v>
      </c>
      <c r="BV227" s="61" t="s">
        <v>129</v>
      </c>
      <c r="BW227" s="61" t="s">
        <v>129</v>
      </c>
      <c r="BX227" s="61" t="s">
        <v>129</v>
      </c>
      <c r="BY227" s="62" t="s">
        <v>129</v>
      </c>
      <c r="BZ227" s="61"/>
      <c r="CA227" s="61" t="s">
        <v>129</v>
      </c>
      <c r="CB227" s="61" t="s">
        <v>129</v>
      </c>
      <c r="CC227" s="61">
        <v>45391</v>
      </c>
      <c r="CD227" s="61" t="s">
        <v>129</v>
      </c>
      <c r="CE227" s="61" t="s">
        <v>129</v>
      </c>
      <c r="CF227" s="61"/>
      <c r="CG227" s="61" t="s">
        <v>237</v>
      </c>
      <c r="CH227" s="63">
        <f>YEAR(BANCO10[[#This Row],[DATA INÍCIO]])</f>
        <v>2025</v>
      </c>
      <c r="CI227" s="63">
        <f>MONTH(BANCO10[[#This Row],[DATA INÍCIO]])</f>
        <v>11</v>
      </c>
      <c r="CJ227" s="64" t="str">
        <f t="shared" si="4"/>
        <v>ELETRICA NOVA LUZ LTDA53.993.671/0001-67</v>
      </c>
      <c r="CK227" s="63"/>
      <c r="CL227" s="42" t="s">
        <v>136</v>
      </c>
      <c r="CM227" s="42" t="str">
        <f>IF(BANCO10[[#This Row],[SOLUÇÃO]]=CM$1,BANCO10[[#This Row],[STATUS DA ETAPA]],"")</f>
        <v/>
      </c>
      <c r="CN227" s="42" t="str">
        <f>IF(BANCO10[[#This Row],[SOLUÇÃO]]=CN$1,BANCO10[[#This Row],[STATUS DA ETAPA]],"")</f>
        <v/>
      </c>
      <c r="CO227" s="42" t="str">
        <f>IF(BANCO10[[#This Row],[SOLUÇÃO]]=CO$1,BANCO10[[#This Row],[STATUS DA ETAPA]],"")</f>
        <v/>
      </c>
      <c r="CP227" s="42" t="str">
        <f>IF(BANCO10[[#This Row],[SOLUÇÃO]]=CP$1,BANCO10[[#This Row],[STATUS DA ETAPA]],"")</f>
        <v/>
      </c>
      <c r="CQ227" s="42" t="str">
        <f>IF(BANCO10[[#This Row],[SOLUÇÃO]]=CQ$1,BANCO10[[#This Row],[STATUS DA ETAPA]],"")</f>
        <v/>
      </c>
      <c r="CR227" s="42" t="str">
        <f>IF(BANCO10[[#This Row],[SOLUÇÃO]]=CR$1,BANCO10[[#This Row],[STATUS DA ETAPA]],"")</f>
        <v>PROSPECÇÃO</v>
      </c>
      <c r="CS227" s="42" t="str">
        <f>IF(BANCO10[[#This Row],[SOLUÇÃO]]=CS$1,BANCO10[[#This Row],[STATUS DA ETAPA]],"")</f>
        <v/>
      </c>
      <c r="CT227" s="42" t="str">
        <f>IF(BANCO10[[#This Row],[SOLUÇÃO]]=CT$1,BANCO10[[#This Row],[STATUS DA ETAPA]],"")</f>
        <v/>
      </c>
      <c r="CU227" s="42" t="str">
        <f>IF(BANCO10[[#This Row],[SOLUÇÃO]]=CU$1,BANCO10[[#This Row],[STATUS DA ETAPA]],"")</f>
        <v/>
      </c>
      <c r="CV227" s="42" t="str">
        <f>IF(BANCO10[[#This Row],[SOLUÇÃO]]=CV$1,BANCO10[[#This Row],[STATUS DA ETAPA]],"")</f>
        <v/>
      </c>
      <c r="CW227" s="42" t="str">
        <f>IF(BANCO10[[#This Row],[SOLUÇÃO]]=CW$1,BANCO10[[#This Row],[STATUS DA ETAPA]],"")</f>
        <v/>
      </c>
      <c r="CX227" s="42" t="str">
        <f>IF(BANCO10[[#This Row],[SOLUÇÃO]]=CX$1,BANCO10[[#This Row],[STATUS DA ETAPA]],"")</f>
        <v/>
      </c>
      <c r="CY227" s="42" t="str">
        <f>IF(BANCO10[[#This Row],[SOLUÇÃO]]=CY$1,BANCO10[[#This Row],[STATUS DA ETAPA]],"")</f>
        <v/>
      </c>
      <c r="CZ227" s="42" t="str">
        <f>IF(BANCO10[[#This Row],[SOLUÇÃO]]=CZ$1,BANCO10[[#This Row],[STATUS DA ETAPA]],"")</f>
        <v/>
      </c>
      <c r="DA227" s="42" t="str">
        <f>IF(BANCO10[[#This Row],[SOLUÇÃO]]=DA$1,BANCO10[[#This Row],[STATUS DA ETAPA]],"")</f>
        <v/>
      </c>
      <c r="DB227" s="42" t="str">
        <f>IF(BANCO10[[#This Row],[SOLUÇÃO]]=DB$1,BANCO10[[#This Row],[STATUS DA ETAPA]],"")</f>
        <v/>
      </c>
      <c r="DC227" s="42" t="str">
        <f>IF(BANCO10[[#This Row],[SOLUÇÃO]]=DC$1,BANCO10[[#This Row],[STATUS DA ETAPA]],"")</f>
        <v/>
      </c>
      <c r="DD227" s="42" t="str">
        <f>IF(BANCO10[[#This Row],[SOLUÇÃO]]=DD$1,BANCO10[[#This Row],[STATUS DA ETAPA]],"")</f>
        <v/>
      </c>
      <c r="DE227" s="42" t="str">
        <f>IF(BANCO10[[#This Row],[SOLUÇÃO]]=DE$1,BANCO10[[#This Row],[STATUS DA ETAPA]],"")</f>
        <v/>
      </c>
      <c r="DF227" s="42" t="str">
        <f>IF(BANCO10[[#This Row],[SOLUÇÃO]]=DF$1,BANCO10[[#This Row],[STATUS DA ETAPA]],"")</f>
        <v/>
      </c>
      <c r="DG227" s="42" t="str">
        <f>IF(BANCO10[[#This Row],[SOLUÇÃO]]=DG$1,BANCO10[[#This Row],[STATUS DA ETAPA]],"")</f>
        <v/>
      </c>
      <c r="DH227" s="42" t="str">
        <f>IF(BANCO10[[#This Row],[SOLUÇÃO]]=DH$1,BANCO10[[#This Row],[STATUS DA ETAPA]],"")</f>
        <v/>
      </c>
      <c r="DI227" s="42" t="str">
        <f>IF(BANCO10[[#This Row],[SOLUÇÃO]]=DI$1,BANCO10[[#This Row],[STATUS DA ETAPA]],"")</f>
        <v/>
      </c>
      <c r="DJ227" s="42" t="str">
        <f>IF(BANCO10[[#This Row],[SOLUÇÃO]]=DJ$1,BANCO10[[#This Row],[STATUS DA ETAPA]],"")</f>
        <v/>
      </c>
      <c r="DK227" s="42" t="str">
        <f>IF(BANCO10[[#This Row],[SOLUÇÃO]]=DK$1,BANCO10[[#This Row],[STATUS DA ETAPA]],"")</f>
        <v/>
      </c>
      <c r="DL227" s="42" t="str">
        <f>IF(BANCO10[[#This Row],[SOLUÇÃO]]=DL$1,BANCO10[[#This Row],[STATUS DA ETAPA]],"")</f>
        <v/>
      </c>
      <c r="DM227" s="42" t="str">
        <f>IF(BANCO10[[#This Row],[SOLUÇÃO]]=DM$1,BANCO10[[#This Row],[STATUS DA ETAPA]],"")</f>
        <v/>
      </c>
      <c r="DN227" s="63" t="e">
        <f>VLOOKUP(CL229,'[1]SAP TEC'!AC:AD,2,0)</f>
        <v>#N/A</v>
      </c>
    </row>
    <row r="228" spans="1:118" s="65" customFormat="1" ht="12" x14ac:dyDescent="0.25">
      <c r="A228" s="38" t="s">
        <v>118</v>
      </c>
      <c r="B228" s="39" t="s">
        <v>131</v>
      </c>
      <c r="C228" s="40" t="str">
        <f>IFERROR(VLOOKUP(BANCO10[[#This Row],[EMPRESA]],[1]!DADOS[#Data],2,FALSE),"")</f>
        <v>05.444.482/0001-92</v>
      </c>
      <c r="D228" s="40" t="s">
        <v>730</v>
      </c>
      <c r="E228" s="42" t="str">
        <f>IFERROR(VLOOKUP(BANCO10[[#This Row],[EMPRESA]],[1]!DADOS[#Data],5,FALSE),"")</f>
        <v>DEMAIS</v>
      </c>
      <c r="F228" s="40" t="str">
        <f>IFERROR(IF(VLOOKUP(BANCO10[[#This Row],[EMPRESA]],[1]!DADOS[#Data],6,0)="","",(VLOOKUP(BANCO10[[#This Row],[EMPRESA]],[1]!DADOS[#Data],6,0))),"")</f>
        <v>CAPITAL OESTE</v>
      </c>
      <c r="G228" s="40" t="str">
        <f>IFERROR(IF(VLOOKUP(BANCO10[[#This Row],[EMPRESA]],[1]!DADOS[#Data],4)="","",(VLOOKUP($D228,[1]!DADOS[#Data],4,0))),"")</f>
        <v>EMBATEK</v>
      </c>
      <c r="H228" s="43" t="s">
        <v>7</v>
      </c>
      <c r="I228" s="43" t="s">
        <v>122</v>
      </c>
      <c r="J228" s="43" t="s">
        <v>123</v>
      </c>
      <c r="K228" s="44" t="s">
        <v>123</v>
      </c>
      <c r="L228" s="44" t="s">
        <v>123</v>
      </c>
      <c r="M228" s="44" t="s">
        <v>137</v>
      </c>
      <c r="N228" s="44" t="s">
        <v>123</v>
      </c>
      <c r="O228" s="42" t="s">
        <v>96</v>
      </c>
      <c r="P228" s="42">
        <v>0</v>
      </c>
      <c r="Q228" s="39"/>
      <c r="R228" s="45" t="s">
        <v>123</v>
      </c>
      <c r="S228" s="45"/>
      <c r="T228" s="45" t="s">
        <v>123</v>
      </c>
      <c r="U228" s="45"/>
      <c r="V228" s="45" t="s">
        <v>123</v>
      </c>
      <c r="W228" s="45"/>
      <c r="X228" s="45" t="s">
        <v>123</v>
      </c>
      <c r="Y228" s="45"/>
      <c r="Z228" s="46" t="s">
        <v>123</v>
      </c>
      <c r="AA228" s="47"/>
      <c r="AB228" s="46" t="s">
        <v>123</v>
      </c>
      <c r="AC228" s="48"/>
      <c r="AD228" s="46" t="s">
        <v>123</v>
      </c>
      <c r="AE228" s="48"/>
      <c r="AF228" s="45"/>
      <c r="AG228" s="45"/>
      <c r="AH228" s="45" t="s">
        <v>123</v>
      </c>
      <c r="AI228" s="45"/>
      <c r="AJ228" s="45" t="s">
        <v>123</v>
      </c>
      <c r="AK228" s="45"/>
      <c r="AL228" s="45" t="s">
        <v>126</v>
      </c>
      <c r="AM228" s="45"/>
      <c r="AN228" s="45"/>
      <c r="AO228" s="45"/>
      <c r="AP228" s="45"/>
      <c r="AQ228" s="45"/>
      <c r="AR228" s="45"/>
      <c r="AS228" s="45"/>
      <c r="AT228" s="49">
        <v>45963</v>
      </c>
      <c r="AU228" s="50">
        <v>45963</v>
      </c>
      <c r="AV228" s="66" t="s">
        <v>123</v>
      </c>
      <c r="AW228" s="66" t="s">
        <v>123</v>
      </c>
      <c r="AX228" s="51" t="s">
        <v>49</v>
      </c>
      <c r="AY228" s="52" t="s">
        <v>123</v>
      </c>
      <c r="AZ228" s="53">
        <v>0</v>
      </c>
      <c r="BA228" s="52" t="s">
        <v>123</v>
      </c>
      <c r="BB228" s="81" t="s">
        <v>123</v>
      </c>
      <c r="BC228" s="52" t="s">
        <v>123</v>
      </c>
      <c r="BD228" s="52" t="s">
        <v>123</v>
      </c>
      <c r="BE228" s="55" t="s">
        <v>123</v>
      </c>
      <c r="BF228" s="55" t="s">
        <v>123</v>
      </c>
      <c r="BG228" s="55" t="s">
        <v>123</v>
      </c>
      <c r="BH228" s="55" t="s">
        <v>123</v>
      </c>
      <c r="BI228" s="68" t="s">
        <v>123</v>
      </c>
      <c r="BJ228" s="57"/>
      <c r="BK228" s="58" t="s">
        <v>123</v>
      </c>
      <c r="BL228" s="59"/>
      <c r="BM228" s="58" t="s">
        <v>123</v>
      </c>
      <c r="BN228" s="59"/>
      <c r="BO228" s="58" t="s">
        <v>123</v>
      </c>
      <c r="BP228" s="59"/>
      <c r="BQ228" s="58" t="s">
        <v>123</v>
      </c>
      <c r="BR228" s="59"/>
      <c r="BS228" s="69"/>
      <c r="BT228" s="38"/>
      <c r="BU228" s="61"/>
      <c r="BV228" s="61"/>
      <c r="BW228" s="61"/>
      <c r="BX228" s="61"/>
      <c r="BY228" s="61"/>
      <c r="BZ228" s="61"/>
      <c r="CA228" s="61"/>
      <c r="CB228" s="61"/>
      <c r="CC228" s="61"/>
      <c r="CD228" s="61"/>
      <c r="CE228" s="61"/>
      <c r="CF228" s="61"/>
      <c r="CG228" s="61"/>
      <c r="CH228" s="63">
        <f>YEAR(BANCO10[[#This Row],[DATA INÍCIO]])</f>
        <v>2025</v>
      </c>
      <c r="CI228" s="63">
        <f>MONTH(BANCO10[[#This Row],[DATA INÍCIO]])</f>
        <v>11</v>
      </c>
      <c r="CJ228" s="71" t="str">
        <f t="shared" si="4"/>
        <v>EMBATEK TECNOLOGIA EM COSMETICOS LTDA05.444.482/0001-92</v>
      </c>
      <c r="CK228" s="63"/>
      <c r="CL228" s="63"/>
      <c r="CM228" s="42" t="str">
        <f>IF(BANCO10[[#This Row],[SOLUÇÃO]]=CM$1,BANCO10[[#This Row],[STATUS DA ETAPA]],"")</f>
        <v/>
      </c>
      <c r="CN228" s="42" t="str">
        <f>IF(BANCO10[[#This Row],[SOLUÇÃO]]=CN$1,BANCO10[[#This Row],[STATUS DA ETAPA]],"")</f>
        <v/>
      </c>
      <c r="CO228" s="42" t="str">
        <f>IF(BANCO10[[#This Row],[SOLUÇÃO]]=CO$1,BANCO10[[#This Row],[STATUS DA ETAPA]],"")</f>
        <v/>
      </c>
      <c r="CP228" s="42" t="str">
        <f>IF(BANCO10[[#This Row],[SOLUÇÃO]]=CP$1,BANCO10[[#This Row],[STATUS DA ETAPA]],"")</f>
        <v/>
      </c>
      <c r="CQ228" s="42" t="str">
        <f>IF(BANCO10[[#This Row],[SOLUÇÃO]]=CQ$1,BANCO10[[#This Row],[STATUS DA ETAPA]],"")</f>
        <v/>
      </c>
      <c r="CR228" s="42" t="str">
        <f>IF(BANCO10[[#This Row],[SOLUÇÃO]]=CR$1,BANCO10[[#This Row],[STATUS DA ETAPA]],"")</f>
        <v/>
      </c>
      <c r="CS228" s="42" t="str">
        <f>IF(BANCO10[[#This Row],[SOLUÇÃO]]=CS$1,BANCO10[[#This Row],[STATUS DA ETAPA]],"")</f>
        <v>CANCELADO</v>
      </c>
      <c r="CT228" s="42" t="str">
        <f>IF(BANCO10[[#This Row],[SOLUÇÃO]]=CT$1,BANCO10[[#This Row],[STATUS DA ETAPA]],"")</f>
        <v/>
      </c>
      <c r="CU228" s="42" t="str">
        <f>IF(BANCO10[[#This Row],[SOLUÇÃO]]=CU$1,BANCO10[[#This Row],[STATUS DA ETAPA]],"")</f>
        <v/>
      </c>
      <c r="CV228" s="42" t="str">
        <f>IF(BANCO10[[#This Row],[SOLUÇÃO]]=CV$1,BANCO10[[#This Row],[STATUS DA ETAPA]],"")</f>
        <v/>
      </c>
      <c r="CW228" s="42" t="str">
        <f>IF(BANCO10[[#This Row],[SOLUÇÃO]]=CW$1,BANCO10[[#This Row],[STATUS DA ETAPA]],"")</f>
        <v/>
      </c>
      <c r="CX228" s="42" t="str">
        <f>IF(BANCO10[[#This Row],[SOLUÇÃO]]=CX$1,BANCO10[[#This Row],[STATUS DA ETAPA]],"")</f>
        <v/>
      </c>
      <c r="CY228" s="42" t="str">
        <f>IF(BANCO10[[#This Row],[SOLUÇÃO]]=CY$1,BANCO10[[#This Row],[STATUS DA ETAPA]],"")</f>
        <v/>
      </c>
      <c r="CZ228" s="42" t="str">
        <f>IF(BANCO10[[#This Row],[SOLUÇÃO]]=CZ$1,BANCO10[[#This Row],[STATUS DA ETAPA]],"")</f>
        <v/>
      </c>
      <c r="DA228" s="42" t="str">
        <f>IF(BANCO10[[#This Row],[SOLUÇÃO]]=DA$1,BANCO10[[#This Row],[STATUS DA ETAPA]],"")</f>
        <v/>
      </c>
      <c r="DB228" s="42" t="str">
        <f>IF(BANCO10[[#This Row],[SOLUÇÃO]]=DB$1,BANCO10[[#This Row],[STATUS DA ETAPA]],"")</f>
        <v/>
      </c>
      <c r="DC228" s="42" t="str">
        <f>IF(BANCO10[[#This Row],[SOLUÇÃO]]=DC$1,BANCO10[[#This Row],[STATUS DA ETAPA]],"")</f>
        <v/>
      </c>
      <c r="DD228" s="42" t="str">
        <f>IF(BANCO10[[#This Row],[SOLUÇÃO]]=DD$1,BANCO10[[#This Row],[STATUS DA ETAPA]],"")</f>
        <v/>
      </c>
      <c r="DE228" s="42" t="str">
        <f>IF(BANCO10[[#This Row],[SOLUÇÃO]]=DE$1,BANCO10[[#This Row],[STATUS DA ETAPA]],"")</f>
        <v/>
      </c>
      <c r="DF228" s="42" t="str">
        <f>IF(BANCO10[[#This Row],[SOLUÇÃO]]=DF$1,BANCO10[[#This Row],[STATUS DA ETAPA]],"")</f>
        <v/>
      </c>
      <c r="DG228" s="42" t="str">
        <f>IF(BANCO10[[#This Row],[SOLUÇÃO]]=DG$1,BANCO10[[#This Row],[STATUS DA ETAPA]],"")</f>
        <v/>
      </c>
      <c r="DH228" s="42" t="str">
        <f>IF(BANCO10[[#This Row],[SOLUÇÃO]]=DH$1,BANCO10[[#This Row],[STATUS DA ETAPA]],"")</f>
        <v/>
      </c>
      <c r="DI228" s="42" t="str">
        <f>IF(BANCO10[[#This Row],[SOLUÇÃO]]=DI$1,BANCO10[[#This Row],[STATUS DA ETAPA]],"")</f>
        <v/>
      </c>
      <c r="DJ228" s="42" t="str">
        <f>IF(BANCO10[[#This Row],[SOLUÇÃO]]=DJ$1,BANCO10[[#This Row],[STATUS DA ETAPA]],"")</f>
        <v/>
      </c>
      <c r="DK228" s="42" t="str">
        <f>IF(BANCO10[[#This Row],[SOLUÇÃO]]=DK$1,BANCO10[[#This Row],[STATUS DA ETAPA]],"")</f>
        <v/>
      </c>
      <c r="DL228" s="42" t="str">
        <f>IF(BANCO10[[#This Row],[SOLUÇÃO]]=DL$1,BANCO10[[#This Row],[STATUS DA ETAPA]],"")</f>
        <v/>
      </c>
      <c r="DM228" s="42" t="str">
        <f>IF(BANCO10[[#This Row],[SOLUÇÃO]]=DM$1,BANCO10[[#This Row],[STATUS DA ETAPA]],"")</f>
        <v/>
      </c>
      <c r="DN228" s="63">
        <f>VLOOKUP(CL230,'[1]SAP TEC'!AC:AD,2,0)</f>
        <v>725.28</v>
      </c>
    </row>
    <row r="229" spans="1:118" s="65" customFormat="1" ht="12" x14ac:dyDescent="0.25">
      <c r="A229" s="38" t="s">
        <v>118</v>
      </c>
      <c r="B229" s="39" t="s">
        <v>119</v>
      </c>
      <c r="C229" s="40" t="str">
        <f>IFERROR(VLOOKUP(BANCO10[[#This Row],[EMPRESA]],[1]!DADOS[#Data],2,FALSE),"")</f>
        <v>07.432.534/0001-36</v>
      </c>
      <c r="D229" s="42" t="s">
        <v>731</v>
      </c>
      <c r="E229" s="42" t="str">
        <f>IFERROR(VLOOKUP(BANCO10[[#This Row],[EMPRESA]],[1]!DADOS[#Data],5,FALSE),"")</f>
        <v>EPP</v>
      </c>
      <c r="F229" s="40" t="str">
        <f>IFERROR(IF(VLOOKUP(BANCO10[[#This Row],[EMPRESA]],[1]!DADOS[#Data],6,0)="","",(VLOOKUP(BANCO10[[#This Row],[EMPRESA]],[1]!DADOS[#Data],6,0))),"")</f>
        <v>CAPITAL NORTE</v>
      </c>
      <c r="G229" s="40"/>
      <c r="H229" s="43" t="s">
        <v>121</v>
      </c>
      <c r="I229" s="43" t="s">
        <v>145</v>
      </c>
      <c r="J229" s="43" t="s">
        <v>146</v>
      </c>
      <c r="K229" s="42" t="s">
        <v>732</v>
      </c>
      <c r="L229" s="44" t="s">
        <v>123</v>
      </c>
      <c r="M229" s="44">
        <v>103</v>
      </c>
      <c r="N229" s="44" t="s">
        <v>123</v>
      </c>
      <c r="O229" s="42" t="s">
        <v>90</v>
      </c>
      <c r="P229" s="42">
        <v>4</v>
      </c>
      <c r="Q229" s="42" t="s">
        <v>173</v>
      </c>
      <c r="R229" s="45" t="s">
        <v>123</v>
      </c>
      <c r="S229" s="45"/>
      <c r="T229" s="45" t="s">
        <v>123</v>
      </c>
      <c r="U229" s="45"/>
      <c r="V229" s="45" t="s">
        <v>123</v>
      </c>
      <c r="W229" s="45"/>
      <c r="X229" s="45" t="s">
        <v>123</v>
      </c>
      <c r="Y229" s="45"/>
      <c r="Z229" s="46" t="s">
        <v>123</v>
      </c>
      <c r="AA229" s="47"/>
      <c r="AB229" s="46" t="s">
        <v>123</v>
      </c>
      <c r="AC229" s="48"/>
      <c r="AD229" s="46" t="s">
        <v>123</v>
      </c>
      <c r="AE229" s="48"/>
      <c r="AF229" s="45" t="s">
        <v>27</v>
      </c>
      <c r="AG229" s="45">
        <v>44973</v>
      </c>
      <c r="AH229" s="45" t="s">
        <v>126</v>
      </c>
      <c r="AI229" s="45"/>
      <c r="AJ229" s="45" t="s">
        <v>123</v>
      </c>
      <c r="AK229" s="45"/>
      <c r="AL229" s="45" t="s">
        <v>123</v>
      </c>
      <c r="AM229" s="45"/>
      <c r="AN229" s="45" t="s">
        <v>123</v>
      </c>
      <c r="AO229" s="45"/>
      <c r="AP229" s="45" t="s">
        <v>123</v>
      </c>
      <c r="AQ229" s="45"/>
      <c r="AR229" s="45" t="s">
        <v>123</v>
      </c>
      <c r="AS229" s="45"/>
      <c r="AT229" s="133">
        <v>44971</v>
      </c>
      <c r="AU229" s="99">
        <v>44971</v>
      </c>
      <c r="AV229" s="51" t="s">
        <v>123</v>
      </c>
      <c r="AW229" s="51" t="s">
        <v>123</v>
      </c>
      <c r="AX229" s="73" t="s">
        <v>49</v>
      </c>
      <c r="AY229" s="52" t="s">
        <v>123</v>
      </c>
      <c r="AZ229" s="53">
        <v>0</v>
      </c>
      <c r="BA229" s="52" t="s">
        <v>123</v>
      </c>
      <c r="BB229" s="81" t="s">
        <v>123</v>
      </c>
      <c r="BC229" s="52" t="s">
        <v>123</v>
      </c>
      <c r="BD229" s="52" t="s">
        <v>123</v>
      </c>
      <c r="BE229" s="55" t="s">
        <v>123</v>
      </c>
      <c r="BF229" s="55" t="s">
        <v>123</v>
      </c>
      <c r="BG229" s="55" t="s">
        <v>123</v>
      </c>
      <c r="BH229" s="55" t="s">
        <v>123</v>
      </c>
      <c r="BI229" s="56" t="s">
        <v>123</v>
      </c>
      <c r="BJ229" s="48"/>
      <c r="BK229" s="58" t="s">
        <v>123</v>
      </c>
      <c r="BL229" s="59"/>
      <c r="BM229" s="58" t="s">
        <v>123</v>
      </c>
      <c r="BN229" s="59"/>
      <c r="BO229" s="74" t="s">
        <v>123</v>
      </c>
      <c r="BP229" s="75"/>
      <c r="BQ229" s="74" t="s">
        <v>123</v>
      </c>
      <c r="BR229" s="75"/>
      <c r="BS229" s="60"/>
      <c r="BT229" s="38"/>
      <c r="BU229" s="61" t="s">
        <v>129</v>
      </c>
      <c r="BV229" s="61" t="s">
        <v>129</v>
      </c>
      <c r="BW229" s="61" t="s">
        <v>150</v>
      </c>
      <c r="BX229" s="61" t="s">
        <v>129</v>
      </c>
      <c r="BY229" s="62" t="s">
        <v>158</v>
      </c>
      <c r="BZ229" s="61" t="s">
        <v>150</v>
      </c>
      <c r="CA229" s="61" t="s">
        <v>129</v>
      </c>
      <c r="CB229" s="61" t="s">
        <v>129</v>
      </c>
      <c r="CC229" s="61" t="s">
        <v>129</v>
      </c>
      <c r="CD229" s="61" t="s">
        <v>129</v>
      </c>
      <c r="CE229" s="61" t="s">
        <v>129</v>
      </c>
      <c r="CF229" s="61" t="s">
        <v>129</v>
      </c>
      <c r="CG229" s="61" t="s">
        <v>129</v>
      </c>
      <c r="CH229" s="63">
        <f>YEAR(BANCO10[[#This Row],[DATA INÍCIO]])</f>
        <v>2023</v>
      </c>
      <c r="CI229" s="63">
        <f>MONTH(BANCO10[[#This Row],[DATA INÍCIO]])</f>
        <v>2</v>
      </c>
      <c r="CJ229" s="64" t="str">
        <f t="shared" si="4"/>
        <v>EMPIFORT INDUSTRIA E COMERCIO DE PECAS E EQUIPAMENTOS PARA EMPILHADEIRA LTDA07.432.534/0001-36</v>
      </c>
      <c r="CK229" s="63"/>
      <c r="CL229" s="42" t="s">
        <v>732</v>
      </c>
      <c r="CM229" s="42" t="str">
        <f>IF(BANCO10[[#This Row],[SOLUÇÃO]]=CM$1,BANCO10[[#This Row],[STATUS DA ETAPA]],"")</f>
        <v>CONCLUÍDO</v>
      </c>
      <c r="CN229" s="42" t="str">
        <f>IF(BANCO10[[#This Row],[SOLUÇÃO]]=CN$1,BANCO10[[#This Row],[STATUS DA ETAPA]],"")</f>
        <v/>
      </c>
      <c r="CO229" s="42" t="str">
        <f>IF(BANCO10[[#This Row],[SOLUÇÃO]]=CO$1,BANCO10[[#This Row],[STATUS DA ETAPA]],"")</f>
        <v/>
      </c>
      <c r="CP229" s="42" t="str">
        <f>IF(BANCO10[[#This Row],[SOLUÇÃO]]=CP$1,BANCO10[[#This Row],[STATUS DA ETAPA]],"")</f>
        <v/>
      </c>
      <c r="CQ229" s="42" t="str">
        <f>IF(BANCO10[[#This Row],[SOLUÇÃO]]=CQ$1,BANCO10[[#This Row],[STATUS DA ETAPA]],"")</f>
        <v/>
      </c>
      <c r="CR229" s="42" t="str">
        <f>IF(BANCO10[[#This Row],[SOLUÇÃO]]=CR$1,BANCO10[[#This Row],[STATUS DA ETAPA]],"")</f>
        <v/>
      </c>
      <c r="CS229" s="42" t="str">
        <f>IF(BANCO10[[#This Row],[SOLUÇÃO]]=CS$1,BANCO10[[#This Row],[STATUS DA ETAPA]],"")</f>
        <v/>
      </c>
      <c r="CT229" s="42" t="str">
        <f>IF(BANCO10[[#This Row],[SOLUÇÃO]]=CT$1,BANCO10[[#This Row],[STATUS DA ETAPA]],"")</f>
        <v/>
      </c>
      <c r="CU229" s="42" t="str">
        <f>IF(BANCO10[[#This Row],[SOLUÇÃO]]=CU$1,BANCO10[[#This Row],[STATUS DA ETAPA]],"")</f>
        <v/>
      </c>
      <c r="CV229" s="42" t="str">
        <f>IF(BANCO10[[#This Row],[SOLUÇÃO]]=CV$1,BANCO10[[#This Row],[STATUS DA ETAPA]],"")</f>
        <v/>
      </c>
      <c r="CW229" s="42" t="str">
        <f>IF(BANCO10[[#This Row],[SOLUÇÃO]]=CW$1,BANCO10[[#This Row],[STATUS DA ETAPA]],"")</f>
        <v/>
      </c>
      <c r="CX229" s="42" t="str">
        <f>IF(BANCO10[[#This Row],[SOLUÇÃO]]=CX$1,BANCO10[[#This Row],[STATUS DA ETAPA]],"")</f>
        <v/>
      </c>
      <c r="CY229" s="42" t="str">
        <f>IF(BANCO10[[#This Row],[SOLUÇÃO]]=CY$1,BANCO10[[#This Row],[STATUS DA ETAPA]],"")</f>
        <v/>
      </c>
      <c r="CZ229" s="42" t="str">
        <f>IF(BANCO10[[#This Row],[SOLUÇÃO]]=CZ$1,BANCO10[[#This Row],[STATUS DA ETAPA]],"")</f>
        <v/>
      </c>
      <c r="DA229" s="42" t="str">
        <f>IF(BANCO10[[#This Row],[SOLUÇÃO]]=DA$1,BANCO10[[#This Row],[STATUS DA ETAPA]],"")</f>
        <v/>
      </c>
      <c r="DB229" s="42" t="str">
        <f>IF(BANCO10[[#This Row],[SOLUÇÃO]]=DB$1,BANCO10[[#This Row],[STATUS DA ETAPA]],"")</f>
        <v/>
      </c>
      <c r="DC229" s="42" t="str">
        <f>IF(BANCO10[[#This Row],[SOLUÇÃO]]=DC$1,BANCO10[[#This Row],[STATUS DA ETAPA]],"")</f>
        <v/>
      </c>
      <c r="DD229" s="42" t="str">
        <f>IF(BANCO10[[#This Row],[SOLUÇÃO]]=DD$1,BANCO10[[#This Row],[STATUS DA ETAPA]],"")</f>
        <v/>
      </c>
      <c r="DE229" s="42" t="str">
        <f>IF(BANCO10[[#This Row],[SOLUÇÃO]]=DE$1,BANCO10[[#This Row],[STATUS DA ETAPA]],"")</f>
        <v/>
      </c>
      <c r="DF229" s="42" t="str">
        <f>IF(BANCO10[[#This Row],[SOLUÇÃO]]=DF$1,BANCO10[[#This Row],[STATUS DA ETAPA]],"")</f>
        <v/>
      </c>
      <c r="DG229" s="42" t="str">
        <f>IF(BANCO10[[#This Row],[SOLUÇÃO]]=DG$1,BANCO10[[#This Row],[STATUS DA ETAPA]],"")</f>
        <v/>
      </c>
      <c r="DH229" s="42" t="str">
        <f>IF(BANCO10[[#This Row],[SOLUÇÃO]]=DH$1,BANCO10[[#This Row],[STATUS DA ETAPA]],"")</f>
        <v/>
      </c>
      <c r="DI229" s="42" t="str">
        <f>IF(BANCO10[[#This Row],[SOLUÇÃO]]=DI$1,BANCO10[[#This Row],[STATUS DA ETAPA]],"")</f>
        <v/>
      </c>
      <c r="DJ229" s="42" t="str">
        <f>IF(BANCO10[[#This Row],[SOLUÇÃO]]=DJ$1,BANCO10[[#This Row],[STATUS DA ETAPA]],"")</f>
        <v/>
      </c>
      <c r="DK229" s="42" t="str">
        <f>IF(BANCO10[[#This Row],[SOLUÇÃO]]=DK$1,BANCO10[[#This Row],[STATUS DA ETAPA]],"")</f>
        <v/>
      </c>
      <c r="DL229" s="42" t="str">
        <f>IF(BANCO10[[#This Row],[SOLUÇÃO]]=DL$1,BANCO10[[#This Row],[STATUS DA ETAPA]],"")</f>
        <v/>
      </c>
      <c r="DM229" s="42" t="str">
        <f>IF(BANCO10[[#This Row],[SOLUÇÃO]]=DM$1,BANCO10[[#This Row],[STATUS DA ETAPA]],"")</f>
        <v/>
      </c>
      <c r="DN229" s="63">
        <f>VLOOKUP(CL231,'[1]SAP TEC'!AC:AD,2,0)</f>
        <v>3966.98</v>
      </c>
    </row>
    <row r="230" spans="1:118" s="65" customFormat="1" ht="12" x14ac:dyDescent="0.25">
      <c r="A230" s="38" t="s">
        <v>118</v>
      </c>
      <c r="B230" s="39" t="s">
        <v>119</v>
      </c>
      <c r="C230" s="40" t="str">
        <f>IFERROR(VLOOKUP(BANCO10[[#This Row],[EMPRESA]],[1]!DADOS[#Data],2,FALSE),"")</f>
        <v>07.432.534/0001-36</v>
      </c>
      <c r="D230" s="42" t="s">
        <v>731</v>
      </c>
      <c r="E230" s="42" t="str">
        <f>IFERROR(VLOOKUP(BANCO10[[#This Row],[EMPRESA]],[1]!DADOS[#Data],5,FALSE),"")</f>
        <v>EPP</v>
      </c>
      <c r="F230" s="40" t="str">
        <f>IFERROR(IF(VLOOKUP(BANCO10[[#This Row],[EMPRESA]],[1]!DADOS[#Data],6,0)="","",(VLOOKUP(BANCO10[[#This Row],[EMPRESA]],[1]!DADOS[#Data],6,0))),"")</f>
        <v>CAPITAL NORTE</v>
      </c>
      <c r="G230" s="40" t="str">
        <f>IFERROR(IF(VLOOKUP(BANCO10[[#This Row],[EMPRESA]],[1]!DADOS[#Data],4)="","",(VLOOKUP($D230,[1]!DADOS[#Data],4,0))),"")</f>
        <v>EMPIFORT</v>
      </c>
      <c r="H230" s="43" t="s">
        <v>7</v>
      </c>
      <c r="I230" s="43" t="s">
        <v>145</v>
      </c>
      <c r="J230" s="43" t="s">
        <v>123</v>
      </c>
      <c r="K230" s="42" t="s">
        <v>733</v>
      </c>
      <c r="L230" s="44" t="s">
        <v>734</v>
      </c>
      <c r="M230" s="44">
        <v>103</v>
      </c>
      <c r="N230" s="44" t="s">
        <v>123</v>
      </c>
      <c r="O230" s="42" t="s">
        <v>95</v>
      </c>
      <c r="P230" s="42">
        <v>100</v>
      </c>
      <c r="Q230" s="42" t="s">
        <v>236</v>
      </c>
      <c r="R230" s="45" t="s">
        <v>123</v>
      </c>
      <c r="S230" s="45"/>
      <c r="T230" s="45" t="s">
        <v>123</v>
      </c>
      <c r="U230" s="45"/>
      <c r="V230" s="45" t="s">
        <v>123</v>
      </c>
      <c r="W230" s="45"/>
      <c r="X230" s="45" t="s">
        <v>123</v>
      </c>
      <c r="Y230" s="45"/>
      <c r="Z230" s="46" t="s">
        <v>123</v>
      </c>
      <c r="AA230" s="47"/>
      <c r="AB230" s="46" t="s">
        <v>123</v>
      </c>
      <c r="AC230" s="48"/>
      <c r="AD230" s="46" t="s">
        <v>123</v>
      </c>
      <c r="AE230" s="48"/>
      <c r="AF230" s="45" t="s">
        <v>27</v>
      </c>
      <c r="AG230" s="45">
        <v>44973</v>
      </c>
      <c r="AH230" s="45" t="s">
        <v>27</v>
      </c>
      <c r="AI230" s="45">
        <v>44973</v>
      </c>
      <c r="AJ230" s="45" t="s">
        <v>123</v>
      </c>
      <c r="AK230" s="45"/>
      <c r="AL230" s="45" t="s">
        <v>27</v>
      </c>
      <c r="AM230" s="45">
        <v>45002</v>
      </c>
      <c r="AN230" s="45" t="s">
        <v>27</v>
      </c>
      <c r="AO230" s="45"/>
      <c r="AP230" s="45" t="s">
        <v>27</v>
      </c>
      <c r="AQ230" s="45">
        <v>45002</v>
      </c>
      <c r="AR230" s="45" t="s">
        <v>27</v>
      </c>
      <c r="AS230" s="45"/>
      <c r="AT230" s="133">
        <v>45043</v>
      </c>
      <c r="AU230" s="99">
        <v>45119</v>
      </c>
      <c r="AV230" s="51" t="s">
        <v>27</v>
      </c>
      <c r="AW230" s="51" t="s">
        <v>27</v>
      </c>
      <c r="AX230" s="73" t="s">
        <v>49</v>
      </c>
      <c r="AY230" s="52" t="s">
        <v>123</v>
      </c>
      <c r="AZ230" s="53">
        <v>0</v>
      </c>
      <c r="BA230" s="52" t="s">
        <v>153</v>
      </c>
      <c r="BB230" s="81"/>
      <c r="BC230" s="52" t="s">
        <v>474</v>
      </c>
      <c r="BD230" s="52" t="s">
        <v>123</v>
      </c>
      <c r="BE230" s="55" t="s">
        <v>123</v>
      </c>
      <c r="BF230" s="55" t="s">
        <v>123</v>
      </c>
      <c r="BG230" s="55" t="s">
        <v>27</v>
      </c>
      <c r="BH230" s="55" t="s">
        <v>123</v>
      </c>
      <c r="BI230" s="48" t="s">
        <v>123</v>
      </c>
      <c r="BJ230" s="48"/>
      <c r="BK230" s="58" t="s">
        <v>123</v>
      </c>
      <c r="BL230" s="59"/>
      <c r="BM230" s="58" t="s">
        <v>123</v>
      </c>
      <c r="BN230" s="59"/>
      <c r="BO230" s="74" t="s">
        <v>27</v>
      </c>
      <c r="BP230" s="75">
        <v>45126</v>
      </c>
      <c r="BQ230" s="74" t="s">
        <v>27</v>
      </c>
      <c r="BR230" s="132"/>
      <c r="BS230" s="60"/>
      <c r="BT230" s="38"/>
      <c r="BU230" s="61" t="s">
        <v>129</v>
      </c>
      <c r="BV230" s="61" t="s">
        <v>129</v>
      </c>
      <c r="BW230" s="61" t="s">
        <v>150</v>
      </c>
      <c r="BX230" s="61" t="s">
        <v>129</v>
      </c>
      <c r="BY230" s="62" t="s">
        <v>158</v>
      </c>
      <c r="BZ230" s="61" t="s">
        <v>150</v>
      </c>
      <c r="CA230" s="61" t="s">
        <v>129</v>
      </c>
      <c r="CB230" s="61" t="s">
        <v>129</v>
      </c>
      <c r="CC230" s="61" t="s">
        <v>129</v>
      </c>
      <c r="CD230" s="61" t="s">
        <v>129</v>
      </c>
      <c r="CE230" s="61" t="s">
        <v>129</v>
      </c>
      <c r="CF230" s="61" t="s">
        <v>129</v>
      </c>
      <c r="CG230" s="61" t="s">
        <v>129</v>
      </c>
      <c r="CH230" s="63">
        <f>YEAR(BANCO10[[#This Row],[DATA INÍCIO]])</f>
        <v>2023</v>
      </c>
      <c r="CI230" s="63">
        <f>MONTH(BANCO10[[#This Row],[DATA INÍCIO]])</f>
        <v>4</v>
      </c>
      <c r="CJ230" s="64" t="str">
        <f t="shared" si="4"/>
        <v>EMPIFORT INDUSTRIA E COMERCIO DE PECAS E EQUIPAMENTOS PARA EMPILHADEIRA LTDA07.432.534/0001-36</v>
      </c>
      <c r="CK230" s="63"/>
      <c r="CL230" s="42" t="s">
        <v>733</v>
      </c>
      <c r="CM230" s="42" t="str">
        <f>IF(BANCO10[[#This Row],[SOLUÇÃO]]=CM$1,BANCO10[[#This Row],[STATUS DA ETAPA]],"")</f>
        <v/>
      </c>
      <c r="CN230" s="42" t="str">
        <f>IF(BANCO10[[#This Row],[SOLUÇÃO]]=CN$1,BANCO10[[#This Row],[STATUS DA ETAPA]],"")</f>
        <v/>
      </c>
      <c r="CO230" s="42" t="str">
        <f>IF(BANCO10[[#This Row],[SOLUÇÃO]]=CO$1,BANCO10[[#This Row],[STATUS DA ETAPA]],"")</f>
        <v/>
      </c>
      <c r="CP230" s="42" t="str">
        <f>IF(BANCO10[[#This Row],[SOLUÇÃO]]=CP$1,BANCO10[[#This Row],[STATUS DA ETAPA]],"")</f>
        <v/>
      </c>
      <c r="CQ230" s="42" t="str">
        <f>IF(BANCO10[[#This Row],[SOLUÇÃO]]=CQ$1,BANCO10[[#This Row],[STATUS DA ETAPA]],"")</f>
        <v/>
      </c>
      <c r="CR230" s="42" t="str">
        <f>IF(BANCO10[[#This Row],[SOLUÇÃO]]=CR$1,BANCO10[[#This Row],[STATUS DA ETAPA]],"")</f>
        <v>CONCLUÍDO</v>
      </c>
      <c r="CS230" s="42" t="str">
        <f>IF(BANCO10[[#This Row],[SOLUÇÃO]]=CS$1,BANCO10[[#This Row],[STATUS DA ETAPA]],"")</f>
        <v/>
      </c>
      <c r="CT230" s="42" t="str">
        <f>IF(BANCO10[[#This Row],[SOLUÇÃO]]=CT$1,BANCO10[[#This Row],[STATUS DA ETAPA]],"")</f>
        <v/>
      </c>
      <c r="CU230" s="42" t="str">
        <f>IF(BANCO10[[#This Row],[SOLUÇÃO]]=CU$1,BANCO10[[#This Row],[STATUS DA ETAPA]],"")</f>
        <v/>
      </c>
      <c r="CV230" s="42" t="str">
        <f>IF(BANCO10[[#This Row],[SOLUÇÃO]]=CV$1,BANCO10[[#This Row],[STATUS DA ETAPA]],"")</f>
        <v/>
      </c>
      <c r="CW230" s="42" t="str">
        <f>IF(BANCO10[[#This Row],[SOLUÇÃO]]=CW$1,BANCO10[[#This Row],[STATUS DA ETAPA]],"")</f>
        <v/>
      </c>
      <c r="CX230" s="42" t="str">
        <f>IF(BANCO10[[#This Row],[SOLUÇÃO]]=CX$1,BANCO10[[#This Row],[STATUS DA ETAPA]],"")</f>
        <v/>
      </c>
      <c r="CY230" s="42" t="str">
        <f>IF(BANCO10[[#This Row],[SOLUÇÃO]]=CY$1,BANCO10[[#This Row],[STATUS DA ETAPA]],"")</f>
        <v/>
      </c>
      <c r="CZ230" s="42" t="str">
        <f>IF(BANCO10[[#This Row],[SOLUÇÃO]]=CZ$1,BANCO10[[#This Row],[STATUS DA ETAPA]],"")</f>
        <v/>
      </c>
      <c r="DA230" s="42" t="str">
        <f>IF(BANCO10[[#This Row],[SOLUÇÃO]]=DA$1,BANCO10[[#This Row],[STATUS DA ETAPA]],"")</f>
        <v/>
      </c>
      <c r="DB230" s="42" t="str">
        <f>IF(BANCO10[[#This Row],[SOLUÇÃO]]=DB$1,BANCO10[[#This Row],[STATUS DA ETAPA]],"")</f>
        <v/>
      </c>
      <c r="DC230" s="42" t="str">
        <f>IF(BANCO10[[#This Row],[SOLUÇÃO]]=DC$1,BANCO10[[#This Row],[STATUS DA ETAPA]],"")</f>
        <v/>
      </c>
      <c r="DD230" s="42" t="str">
        <f>IF(BANCO10[[#This Row],[SOLUÇÃO]]=DD$1,BANCO10[[#This Row],[STATUS DA ETAPA]],"")</f>
        <v/>
      </c>
      <c r="DE230" s="42" t="str">
        <f>IF(BANCO10[[#This Row],[SOLUÇÃO]]=DE$1,BANCO10[[#This Row],[STATUS DA ETAPA]],"")</f>
        <v/>
      </c>
      <c r="DF230" s="42" t="str">
        <f>IF(BANCO10[[#This Row],[SOLUÇÃO]]=DF$1,BANCO10[[#This Row],[STATUS DA ETAPA]],"")</f>
        <v/>
      </c>
      <c r="DG230" s="42" t="str">
        <f>IF(BANCO10[[#This Row],[SOLUÇÃO]]=DG$1,BANCO10[[#This Row],[STATUS DA ETAPA]],"")</f>
        <v/>
      </c>
      <c r="DH230" s="42" t="str">
        <f>IF(BANCO10[[#This Row],[SOLUÇÃO]]=DH$1,BANCO10[[#This Row],[STATUS DA ETAPA]],"")</f>
        <v/>
      </c>
      <c r="DI230" s="42" t="str">
        <f>IF(BANCO10[[#This Row],[SOLUÇÃO]]=DI$1,BANCO10[[#This Row],[STATUS DA ETAPA]],"")</f>
        <v/>
      </c>
      <c r="DJ230" s="42" t="str">
        <f>IF(BANCO10[[#This Row],[SOLUÇÃO]]=DJ$1,BANCO10[[#This Row],[STATUS DA ETAPA]],"")</f>
        <v/>
      </c>
      <c r="DK230" s="42" t="str">
        <f>IF(BANCO10[[#This Row],[SOLUÇÃO]]=DK$1,BANCO10[[#This Row],[STATUS DA ETAPA]],"")</f>
        <v/>
      </c>
      <c r="DL230" s="42" t="str">
        <f>IF(BANCO10[[#This Row],[SOLUÇÃO]]=DL$1,BANCO10[[#This Row],[STATUS DA ETAPA]],"")</f>
        <v/>
      </c>
      <c r="DM230" s="42" t="str">
        <f>IF(BANCO10[[#This Row],[SOLUÇÃO]]=DM$1,BANCO10[[#This Row],[STATUS DA ETAPA]],"")</f>
        <v/>
      </c>
      <c r="DN230" s="63" t="e">
        <f>VLOOKUP(CL232,'[1]SAP TEC'!AC:AD,2,0)</f>
        <v>#N/A</v>
      </c>
    </row>
    <row r="231" spans="1:118" s="65" customFormat="1" ht="12" x14ac:dyDescent="0.25">
      <c r="A231" s="38" t="s">
        <v>118</v>
      </c>
      <c r="B231" s="39" t="s">
        <v>119</v>
      </c>
      <c r="C231" s="40" t="str">
        <f>IFERROR(VLOOKUP(BANCO10[[#This Row],[EMPRESA]],[1]!DADOS[#Data],2,FALSE),"")</f>
        <v>07.432.534/0001-36</v>
      </c>
      <c r="D231" s="42" t="s">
        <v>731</v>
      </c>
      <c r="E231" s="42" t="str">
        <f>IFERROR(VLOOKUP(BANCO10[[#This Row],[EMPRESA]],[1]!DADOS[#Data],5,FALSE),"")</f>
        <v>EPP</v>
      </c>
      <c r="F231" s="40" t="str">
        <f>IFERROR(IF(VLOOKUP(BANCO10[[#This Row],[EMPRESA]],[1]!DADOS[#Data],6,0)="","",(VLOOKUP(BANCO10[[#This Row],[EMPRESA]],[1]!DADOS[#Data],6,0))),"")</f>
        <v>CAPITAL NORTE</v>
      </c>
      <c r="G231" s="40" t="s">
        <v>735</v>
      </c>
      <c r="H231" s="43" t="s">
        <v>7</v>
      </c>
      <c r="I231" s="43" t="s">
        <v>145</v>
      </c>
      <c r="J231" s="43" t="s">
        <v>123</v>
      </c>
      <c r="K231" s="42" t="s">
        <v>736</v>
      </c>
      <c r="L231" s="44">
        <v>15148469</v>
      </c>
      <c r="M231" s="44">
        <v>103</v>
      </c>
      <c r="N231" s="44" t="s">
        <v>123</v>
      </c>
      <c r="O231" s="42" t="s">
        <v>106</v>
      </c>
      <c r="P231" s="42">
        <v>80</v>
      </c>
      <c r="Q231" s="42" t="s">
        <v>236</v>
      </c>
      <c r="R231" s="45" t="s">
        <v>123</v>
      </c>
      <c r="S231" s="45"/>
      <c r="T231" s="45" t="s">
        <v>123</v>
      </c>
      <c r="U231" s="45"/>
      <c r="V231" s="45" t="s">
        <v>123</v>
      </c>
      <c r="W231" s="45"/>
      <c r="X231" s="45" t="s">
        <v>123</v>
      </c>
      <c r="Y231" s="45"/>
      <c r="Z231" s="46" t="s">
        <v>123</v>
      </c>
      <c r="AA231" s="47"/>
      <c r="AB231" s="46" t="s">
        <v>123</v>
      </c>
      <c r="AC231" s="48"/>
      <c r="AD231" s="46" t="s">
        <v>123</v>
      </c>
      <c r="AE231" s="48"/>
      <c r="AF231" s="45" t="s">
        <v>27</v>
      </c>
      <c r="AG231" s="45">
        <v>44973</v>
      </c>
      <c r="AH231" s="45" t="s">
        <v>27</v>
      </c>
      <c r="AI231" s="45">
        <v>45365</v>
      </c>
      <c r="AJ231" s="45" t="s">
        <v>27</v>
      </c>
      <c r="AK231" s="45">
        <v>45379</v>
      </c>
      <c r="AL231" s="45" t="s">
        <v>27</v>
      </c>
      <c r="AM231" s="45">
        <v>45379</v>
      </c>
      <c r="AN231" s="45" t="s">
        <v>27</v>
      </c>
      <c r="AO231" s="45"/>
      <c r="AP231" s="45" t="s">
        <v>27</v>
      </c>
      <c r="AQ231" s="45">
        <v>45379</v>
      </c>
      <c r="AR231" s="45" t="s">
        <v>27</v>
      </c>
      <c r="AS231" s="45"/>
      <c r="AT231" s="133">
        <v>45455</v>
      </c>
      <c r="AU231" s="99">
        <v>45576</v>
      </c>
      <c r="AV231" s="51" t="s">
        <v>27</v>
      </c>
      <c r="AW231" s="66" t="s">
        <v>27</v>
      </c>
      <c r="AX231" s="73" t="s">
        <v>49</v>
      </c>
      <c r="AY231" s="52" t="s">
        <v>126</v>
      </c>
      <c r="AZ231" s="53">
        <v>0</v>
      </c>
      <c r="BA231" s="52" t="s">
        <v>153</v>
      </c>
      <c r="BB231" s="81" t="s">
        <v>737</v>
      </c>
      <c r="BC231" s="52">
        <v>4742</v>
      </c>
      <c r="BD231" s="52"/>
      <c r="BE231" s="55" t="s">
        <v>123</v>
      </c>
      <c r="BF231" s="55" t="s">
        <v>123</v>
      </c>
      <c r="BG231" s="55" t="s">
        <v>27</v>
      </c>
      <c r="BH231" s="55" t="s">
        <v>123</v>
      </c>
      <c r="BI231" s="48" t="s">
        <v>123</v>
      </c>
      <c r="BJ231" s="48"/>
      <c r="BK231" s="58" t="s">
        <v>123</v>
      </c>
      <c r="BL231" s="59"/>
      <c r="BM231" s="58" t="s">
        <v>123</v>
      </c>
      <c r="BN231" s="59"/>
      <c r="BO231" s="74" t="s">
        <v>27</v>
      </c>
      <c r="BP231" s="75">
        <v>45576</v>
      </c>
      <c r="BQ231" s="74" t="s">
        <v>27</v>
      </c>
      <c r="BR231" s="132">
        <v>45565</v>
      </c>
      <c r="BS231" s="60"/>
      <c r="BT231" s="38"/>
      <c r="BU231" s="61" t="s">
        <v>129</v>
      </c>
      <c r="BV231" s="61" t="s">
        <v>129</v>
      </c>
      <c r="BW231" s="61" t="s">
        <v>150</v>
      </c>
      <c r="BX231" s="61" t="s">
        <v>129</v>
      </c>
      <c r="BY231" s="62" t="s">
        <v>158</v>
      </c>
      <c r="BZ231" s="61" t="s">
        <v>150</v>
      </c>
      <c r="CA231" s="61" t="s">
        <v>129</v>
      </c>
      <c r="CB231" s="61" t="s">
        <v>129</v>
      </c>
      <c r="CC231" s="61">
        <v>45391</v>
      </c>
      <c r="CD231" s="61" t="s">
        <v>158</v>
      </c>
      <c r="CE231" s="61" t="s">
        <v>129</v>
      </c>
      <c r="CF231" s="61"/>
      <c r="CG231" s="61" t="s">
        <v>738</v>
      </c>
      <c r="CH231" s="63">
        <f>YEAR(BANCO10[[#This Row],[DATA INÍCIO]])</f>
        <v>2024</v>
      </c>
      <c r="CI231" s="63">
        <f>MONTH(BANCO10[[#This Row],[DATA INÍCIO]])</f>
        <v>6</v>
      </c>
      <c r="CJ231" s="64" t="str">
        <f t="shared" si="4"/>
        <v>EMPIFORT INDUSTRIA E COMERCIO DE PECAS E EQUIPAMENTOS PARA EMPILHADEIRA LTDA07.432.534/0001-36</v>
      </c>
      <c r="CK231" s="63"/>
      <c r="CL231" s="42" t="s">
        <v>736</v>
      </c>
      <c r="CM231" s="42" t="str">
        <f>IF(BANCO10[[#This Row],[SOLUÇÃO]]=CM$1,BANCO10[[#This Row],[STATUS DA ETAPA]],"")</f>
        <v/>
      </c>
      <c r="CN231" s="42" t="str">
        <f>IF(BANCO10[[#This Row],[SOLUÇÃO]]=CN$1,BANCO10[[#This Row],[STATUS DA ETAPA]],"")</f>
        <v/>
      </c>
      <c r="CO231" s="42" t="str">
        <f>IF(BANCO10[[#This Row],[SOLUÇÃO]]=CO$1,BANCO10[[#This Row],[STATUS DA ETAPA]],"")</f>
        <v/>
      </c>
      <c r="CP231" s="42" t="str">
        <f>IF(BANCO10[[#This Row],[SOLUÇÃO]]=CP$1,BANCO10[[#This Row],[STATUS DA ETAPA]],"")</f>
        <v/>
      </c>
      <c r="CQ231" s="42" t="str">
        <f>IF(BANCO10[[#This Row],[SOLUÇÃO]]=CQ$1,BANCO10[[#This Row],[STATUS DA ETAPA]],"")</f>
        <v/>
      </c>
      <c r="CR231" s="42" t="str">
        <f>IF(BANCO10[[#This Row],[SOLUÇÃO]]=CR$1,BANCO10[[#This Row],[STATUS DA ETAPA]],"")</f>
        <v/>
      </c>
      <c r="CS231" s="42" t="str">
        <f>IF(BANCO10[[#This Row],[SOLUÇÃO]]=CS$1,BANCO10[[#This Row],[STATUS DA ETAPA]],"")</f>
        <v/>
      </c>
      <c r="CT231" s="42" t="str">
        <f>IF(BANCO10[[#This Row],[SOLUÇÃO]]=CT$1,BANCO10[[#This Row],[STATUS DA ETAPA]],"")</f>
        <v/>
      </c>
      <c r="CU231" s="42" t="str">
        <f>IF(BANCO10[[#This Row],[SOLUÇÃO]]=CU$1,BANCO10[[#This Row],[STATUS DA ETAPA]],"")</f>
        <v/>
      </c>
      <c r="CV231" s="42" t="str">
        <f>IF(BANCO10[[#This Row],[SOLUÇÃO]]=CV$1,BANCO10[[#This Row],[STATUS DA ETAPA]],"")</f>
        <v/>
      </c>
      <c r="CW231" s="42" t="str">
        <f>IF(BANCO10[[#This Row],[SOLUÇÃO]]=CW$1,BANCO10[[#This Row],[STATUS DA ETAPA]],"")</f>
        <v/>
      </c>
      <c r="CX231" s="42" t="str">
        <f>IF(BANCO10[[#This Row],[SOLUÇÃO]]=CX$1,BANCO10[[#This Row],[STATUS DA ETAPA]],"")</f>
        <v/>
      </c>
      <c r="CY231" s="42" t="str">
        <f>IF(BANCO10[[#This Row],[SOLUÇÃO]]=CY$1,BANCO10[[#This Row],[STATUS DA ETAPA]],"")</f>
        <v/>
      </c>
      <c r="CZ231" s="42" t="str">
        <f>IF(BANCO10[[#This Row],[SOLUÇÃO]]=CZ$1,BANCO10[[#This Row],[STATUS DA ETAPA]],"")</f>
        <v/>
      </c>
      <c r="DA231" s="42" t="str">
        <f>IF(BANCO10[[#This Row],[SOLUÇÃO]]=DA$1,BANCO10[[#This Row],[STATUS DA ETAPA]],"")</f>
        <v/>
      </c>
      <c r="DB231" s="42" t="str">
        <f>IF(BANCO10[[#This Row],[SOLUÇÃO]]=DB$1,BANCO10[[#This Row],[STATUS DA ETAPA]],"")</f>
        <v/>
      </c>
      <c r="DC231" s="42" t="str">
        <f>IF(BANCO10[[#This Row],[SOLUÇÃO]]=DC$1,BANCO10[[#This Row],[STATUS DA ETAPA]],"")</f>
        <v>CONCLUÍDO</v>
      </c>
      <c r="DD231" s="42" t="str">
        <f>IF(BANCO10[[#This Row],[SOLUÇÃO]]=DD$1,BANCO10[[#This Row],[STATUS DA ETAPA]],"")</f>
        <v/>
      </c>
      <c r="DE231" s="42" t="str">
        <f>IF(BANCO10[[#This Row],[SOLUÇÃO]]=DE$1,BANCO10[[#This Row],[STATUS DA ETAPA]],"")</f>
        <v/>
      </c>
      <c r="DF231" s="42" t="str">
        <f>IF(BANCO10[[#This Row],[SOLUÇÃO]]=DF$1,BANCO10[[#This Row],[STATUS DA ETAPA]],"")</f>
        <v/>
      </c>
      <c r="DG231" s="42" t="str">
        <f>IF(BANCO10[[#This Row],[SOLUÇÃO]]=DG$1,BANCO10[[#This Row],[STATUS DA ETAPA]],"")</f>
        <v/>
      </c>
      <c r="DH231" s="42" t="str">
        <f>IF(BANCO10[[#This Row],[SOLUÇÃO]]=DH$1,BANCO10[[#This Row],[STATUS DA ETAPA]],"")</f>
        <v/>
      </c>
      <c r="DI231" s="42" t="str">
        <f>IF(BANCO10[[#This Row],[SOLUÇÃO]]=DI$1,BANCO10[[#This Row],[STATUS DA ETAPA]],"")</f>
        <v/>
      </c>
      <c r="DJ231" s="42" t="str">
        <f>IF(BANCO10[[#This Row],[SOLUÇÃO]]=DJ$1,BANCO10[[#This Row],[STATUS DA ETAPA]],"")</f>
        <v/>
      </c>
      <c r="DK231" s="42" t="str">
        <f>IF(BANCO10[[#This Row],[SOLUÇÃO]]=DK$1,BANCO10[[#This Row],[STATUS DA ETAPA]],"")</f>
        <v/>
      </c>
      <c r="DL231" s="42" t="str">
        <f>IF(BANCO10[[#This Row],[SOLUÇÃO]]=DL$1,BANCO10[[#This Row],[STATUS DA ETAPA]],"")</f>
        <v/>
      </c>
      <c r="DM231" s="42" t="str">
        <f>IF(BANCO10[[#This Row],[SOLUÇÃO]]=DM$1,BANCO10[[#This Row],[STATUS DA ETAPA]],"")</f>
        <v/>
      </c>
      <c r="DN231" s="63" t="e">
        <f>VLOOKUP(CL233,'[1]SAP TEC'!AC:AD,2,0)</f>
        <v>#N/A</v>
      </c>
    </row>
    <row r="232" spans="1:118" s="65" customFormat="1" ht="12" x14ac:dyDescent="0.25">
      <c r="A232" s="38" t="s">
        <v>118</v>
      </c>
      <c r="B232" s="39" t="s">
        <v>119</v>
      </c>
      <c r="C232" s="40" t="str">
        <f>IFERROR(VLOOKUP(BANCO10[[#This Row],[EMPRESA]],[1]!DADOS[#Data],2,FALSE),"")</f>
        <v>04.269.140/0001-10</v>
      </c>
      <c r="D232" s="42" t="s">
        <v>739</v>
      </c>
      <c r="E232" s="42" t="str">
        <f>IFERROR(VLOOKUP(BANCO10[[#This Row],[EMPRESA]],[1]!DADOS[#Data],5,FALSE),"")</f>
        <v>EPP</v>
      </c>
      <c r="F232" s="40" t="str">
        <f>IFERROR(IF(VLOOKUP(BANCO10[[#This Row],[EMPRESA]],[1]!DADOS[#Data],6,0)="","",(VLOOKUP(BANCO10[[#This Row],[EMPRESA]],[1]!DADOS[#Data],6,0))),"")</f>
        <v>CAPITAL LESTE 1</v>
      </c>
      <c r="G232" s="40" t="str">
        <f>IFERROR(IF(VLOOKUP(BANCO10[[#This Row],[EMPRESA]],[1]!DADOS[#Data],4)="","",(VLOOKUP($D232,[1]!DADOS[#Data],4,0))),"")</f>
        <v>ENG MARMORE</v>
      </c>
      <c r="H232" s="43" t="s">
        <v>121</v>
      </c>
      <c r="I232" s="43" t="s">
        <v>122</v>
      </c>
      <c r="J232" s="44" t="s">
        <v>740</v>
      </c>
      <c r="K232" s="42" t="s">
        <v>123</v>
      </c>
      <c r="L232" s="44" t="s">
        <v>123</v>
      </c>
      <c r="M232" s="44">
        <v>103</v>
      </c>
      <c r="N232" s="44" t="s">
        <v>123</v>
      </c>
      <c r="O232" s="42" t="s">
        <v>90</v>
      </c>
      <c r="P232" s="42">
        <v>4</v>
      </c>
      <c r="Q232" s="42"/>
      <c r="R232" s="45" t="s">
        <v>123</v>
      </c>
      <c r="S232" s="45"/>
      <c r="T232" s="45" t="s">
        <v>123</v>
      </c>
      <c r="U232" s="45"/>
      <c r="V232" s="45" t="s">
        <v>123</v>
      </c>
      <c r="W232" s="45"/>
      <c r="X232" s="45" t="s">
        <v>123</v>
      </c>
      <c r="Y232" s="45"/>
      <c r="Z232" s="46" t="s">
        <v>123</v>
      </c>
      <c r="AA232" s="47"/>
      <c r="AB232" s="46" t="s">
        <v>123</v>
      </c>
      <c r="AC232" s="48"/>
      <c r="AD232" s="46" t="s">
        <v>123</v>
      </c>
      <c r="AE232" s="48"/>
      <c r="AF232" s="45" t="s">
        <v>123</v>
      </c>
      <c r="AG232" s="45"/>
      <c r="AH232" s="45" t="s">
        <v>126</v>
      </c>
      <c r="AI232" s="45"/>
      <c r="AJ232" s="45" t="s">
        <v>123</v>
      </c>
      <c r="AK232" s="45"/>
      <c r="AL232" s="45" t="s">
        <v>123</v>
      </c>
      <c r="AM232" s="45"/>
      <c r="AN232" s="45" t="s">
        <v>123</v>
      </c>
      <c r="AO232" s="45"/>
      <c r="AP232" s="45" t="s">
        <v>123</v>
      </c>
      <c r="AQ232" s="45"/>
      <c r="AR232" s="45" t="s">
        <v>123</v>
      </c>
      <c r="AS232" s="45"/>
      <c r="AT232" s="49">
        <v>45963</v>
      </c>
      <c r="AU232" s="50">
        <v>45963</v>
      </c>
      <c r="AV232" s="51" t="s">
        <v>123</v>
      </c>
      <c r="AW232" s="51" t="s">
        <v>123</v>
      </c>
      <c r="AX232" s="51" t="s">
        <v>123</v>
      </c>
      <c r="AY232" s="52" t="s">
        <v>123</v>
      </c>
      <c r="AZ232" s="53">
        <v>0</v>
      </c>
      <c r="BA232" s="52" t="s">
        <v>123</v>
      </c>
      <c r="BB232" s="81" t="s">
        <v>123</v>
      </c>
      <c r="BC232" s="52" t="s">
        <v>123</v>
      </c>
      <c r="BD232" s="52" t="s">
        <v>123</v>
      </c>
      <c r="BE232" s="55" t="s">
        <v>123</v>
      </c>
      <c r="BF232" s="55" t="s">
        <v>123</v>
      </c>
      <c r="BG232" s="55" t="s">
        <v>123</v>
      </c>
      <c r="BH232" s="55" t="s">
        <v>123</v>
      </c>
      <c r="BI232" s="56" t="s">
        <v>123</v>
      </c>
      <c r="BJ232" s="57"/>
      <c r="BK232" s="58" t="s">
        <v>123</v>
      </c>
      <c r="BL232" s="59"/>
      <c r="BM232" s="58" t="s">
        <v>123</v>
      </c>
      <c r="BN232" s="59"/>
      <c r="BO232" s="58" t="s">
        <v>123</v>
      </c>
      <c r="BP232" s="59"/>
      <c r="BQ232" s="58" t="s">
        <v>123</v>
      </c>
      <c r="BR232" s="59"/>
      <c r="BS232" s="60" t="s">
        <v>741</v>
      </c>
      <c r="BT232" s="38"/>
      <c r="BU232" s="61" t="s">
        <v>170</v>
      </c>
      <c r="BV232" s="61" t="s">
        <v>170</v>
      </c>
      <c r="BW232" s="61" t="s">
        <v>170</v>
      </c>
      <c r="BX232" s="61" t="s">
        <v>170</v>
      </c>
      <c r="BY232" s="62" t="s">
        <v>170</v>
      </c>
      <c r="BZ232" s="61"/>
      <c r="CA232" s="61" t="s">
        <v>129</v>
      </c>
      <c r="CB232" s="61" t="s">
        <v>129</v>
      </c>
      <c r="CC232" s="61" t="s">
        <v>129</v>
      </c>
      <c r="CD232" s="61" t="s">
        <v>129</v>
      </c>
      <c r="CE232" s="61" t="s">
        <v>129</v>
      </c>
      <c r="CF232" s="61" t="s">
        <v>129</v>
      </c>
      <c r="CG232" s="61" t="s">
        <v>129</v>
      </c>
      <c r="CH232" s="63">
        <f>YEAR(BANCO10[[#This Row],[DATA INÍCIO]])</f>
        <v>2025</v>
      </c>
      <c r="CI232" s="63">
        <f>MONTH(BANCO10[[#This Row],[DATA INÍCIO]])</f>
        <v>11</v>
      </c>
      <c r="CJ232" s="64" t="str">
        <f t="shared" si="4"/>
        <v>ENGENHARIA DO MARMORE LTDA04.269.140/0001-10</v>
      </c>
      <c r="CK232" s="63"/>
      <c r="CL232" s="42" t="s">
        <v>123</v>
      </c>
      <c r="CM232" s="42" t="str">
        <f>IF(BANCO10[[#This Row],[SOLUÇÃO]]=CM$1,BANCO10[[#This Row],[STATUS DA ETAPA]],"")</f>
        <v>CANCELADO</v>
      </c>
      <c r="CN232" s="42" t="str">
        <f>IF(BANCO10[[#This Row],[SOLUÇÃO]]=CN$1,BANCO10[[#This Row],[STATUS DA ETAPA]],"")</f>
        <v/>
      </c>
      <c r="CO232" s="42" t="str">
        <f>IF(BANCO10[[#This Row],[SOLUÇÃO]]=CO$1,BANCO10[[#This Row],[STATUS DA ETAPA]],"")</f>
        <v/>
      </c>
      <c r="CP232" s="42" t="str">
        <f>IF(BANCO10[[#This Row],[SOLUÇÃO]]=CP$1,BANCO10[[#This Row],[STATUS DA ETAPA]],"")</f>
        <v/>
      </c>
      <c r="CQ232" s="42" t="str">
        <f>IF(BANCO10[[#This Row],[SOLUÇÃO]]=CQ$1,BANCO10[[#This Row],[STATUS DA ETAPA]],"")</f>
        <v/>
      </c>
      <c r="CR232" s="42" t="str">
        <f>IF(BANCO10[[#This Row],[SOLUÇÃO]]=CR$1,BANCO10[[#This Row],[STATUS DA ETAPA]],"")</f>
        <v/>
      </c>
      <c r="CS232" s="42" t="str">
        <f>IF(BANCO10[[#This Row],[SOLUÇÃO]]=CS$1,BANCO10[[#This Row],[STATUS DA ETAPA]],"")</f>
        <v/>
      </c>
      <c r="CT232" s="42" t="str">
        <f>IF(BANCO10[[#This Row],[SOLUÇÃO]]=CT$1,BANCO10[[#This Row],[STATUS DA ETAPA]],"")</f>
        <v/>
      </c>
      <c r="CU232" s="42" t="str">
        <f>IF(BANCO10[[#This Row],[SOLUÇÃO]]=CU$1,BANCO10[[#This Row],[STATUS DA ETAPA]],"")</f>
        <v/>
      </c>
      <c r="CV232" s="42" t="str">
        <f>IF(BANCO10[[#This Row],[SOLUÇÃO]]=CV$1,BANCO10[[#This Row],[STATUS DA ETAPA]],"")</f>
        <v/>
      </c>
      <c r="CW232" s="42" t="str">
        <f>IF(BANCO10[[#This Row],[SOLUÇÃO]]=CW$1,BANCO10[[#This Row],[STATUS DA ETAPA]],"")</f>
        <v/>
      </c>
      <c r="CX232" s="42" t="str">
        <f>IF(BANCO10[[#This Row],[SOLUÇÃO]]=CX$1,BANCO10[[#This Row],[STATUS DA ETAPA]],"")</f>
        <v/>
      </c>
      <c r="CY232" s="42" t="str">
        <f>IF(BANCO10[[#This Row],[SOLUÇÃO]]=CY$1,BANCO10[[#This Row],[STATUS DA ETAPA]],"")</f>
        <v/>
      </c>
      <c r="CZ232" s="42" t="str">
        <f>IF(BANCO10[[#This Row],[SOLUÇÃO]]=CZ$1,BANCO10[[#This Row],[STATUS DA ETAPA]],"")</f>
        <v/>
      </c>
      <c r="DA232" s="42" t="str">
        <f>IF(BANCO10[[#This Row],[SOLUÇÃO]]=DA$1,BANCO10[[#This Row],[STATUS DA ETAPA]],"")</f>
        <v/>
      </c>
      <c r="DB232" s="42" t="str">
        <f>IF(BANCO10[[#This Row],[SOLUÇÃO]]=DB$1,BANCO10[[#This Row],[STATUS DA ETAPA]],"")</f>
        <v/>
      </c>
      <c r="DC232" s="42" t="str">
        <f>IF(BANCO10[[#This Row],[SOLUÇÃO]]=DC$1,BANCO10[[#This Row],[STATUS DA ETAPA]],"")</f>
        <v/>
      </c>
      <c r="DD232" s="42" t="str">
        <f>IF(BANCO10[[#This Row],[SOLUÇÃO]]=DD$1,BANCO10[[#This Row],[STATUS DA ETAPA]],"")</f>
        <v/>
      </c>
      <c r="DE232" s="42" t="str">
        <f>IF(BANCO10[[#This Row],[SOLUÇÃO]]=DE$1,BANCO10[[#This Row],[STATUS DA ETAPA]],"")</f>
        <v/>
      </c>
      <c r="DF232" s="42" t="str">
        <f>IF(BANCO10[[#This Row],[SOLUÇÃO]]=DF$1,BANCO10[[#This Row],[STATUS DA ETAPA]],"")</f>
        <v/>
      </c>
      <c r="DG232" s="42" t="str">
        <f>IF(BANCO10[[#This Row],[SOLUÇÃO]]=DG$1,BANCO10[[#This Row],[STATUS DA ETAPA]],"")</f>
        <v/>
      </c>
      <c r="DH232" s="42" t="str">
        <f>IF(BANCO10[[#This Row],[SOLUÇÃO]]=DH$1,BANCO10[[#This Row],[STATUS DA ETAPA]],"")</f>
        <v/>
      </c>
      <c r="DI232" s="42" t="str">
        <f>IF(BANCO10[[#This Row],[SOLUÇÃO]]=DI$1,BANCO10[[#This Row],[STATUS DA ETAPA]],"")</f>
        <v/>
      </c>
      <c r="DJ232" s="42" t="str">
        <f>IF(BANCO10[[#This Row],[SOLUÇÃO]]=DJ$1,BANCO10[[#This Row],[STATUS DA ETAPA]],"")</f>
        <v/>
      </c>
      <c r="DK232" s="42" t="str">
        <f>IF(BANCO10[[#This Row],[SOLUÇÃO]]=DK$1,BANCO10[[#This Row],[STATUS DA ETAPA]],"")</f>
        <v/>
      </c>
      <c r="DL232" s="42" t="str">
        <f>IF(BANCO10[[#This Row],[SOLUÇÃO]]=DL$1,BANCO10[[#This Row],[STATUS DA ETAPA]],"")</f>
        <v/>
      </c>
      <c r="DM232" s="42" t="str">
        <f>IF(BANCO10[[#This Row],[SOLUÇÃO]]=DM$1,BANCO10[[#This Row],[STATUS DA ETAPA]],"")</f>
        <v/>
      </c>
      <c r="DN232" s="63" t="e">
        <f>VLOOKUP(CL234,'[1]SAP TEC'!AC:AD,2,0)</f>
        <v>#N/A</v>
      </c>
    </row>
    <row r="233" spans="1:118" s="65" customFormat="1" ht="12" x14ac:dyDescent="0.25">
      <c r="A233" s="38" t="s">
        <v>118</v>
      </c>
      <c r="B233" s="39" t="s">
        <v>119</v>
      </c>
      <c r="C233" s="40" t="str">
        <f>IFERROR(VLOOKUP(BANCO10[[#This Row],[EMPRESA]],[1]!DADOS[#Data],2,FALSE),"")</f>
        <v>04.269.140/0001-10</v>
      </c>
      <c r="D233" s="42" t="s">
        <v>739</v>
      </c>
      <c r="E233" s="42" t="str">
        <f>IFERROR(VLOOKUP(BANCO10[[#This Row],[EMPRESA]],[1]!DADOS[#Data],5,FALSE),"")</f>
        <v>EPP</v>
      </c>
      <c r="F233" s="40" t="str">
        <f>IFERROR(IF(VLOOKUP(BANCO10[[#This Row],[EMPRESA]],[1]!DADOS[#Data],6,0)="","",(VLOOKUP(BANCO10[[#This Row],[EMPRESA]],[1]!DADOS[#Data],6,0))),"")</f>
        <v>CAPITAL LESTE 1</v>
      </c>
      <c r="G233" s="40" t="str">
        <f>IFERROR(IF(VLOOKUP(BANCO10[[#This Row],[EMPRESA]],[1]!DADOS[#Data],4)="","",(VLOOKUP($D233,[1]!DADOS[#Data],4,0))),"")</f>
        <v>ENG MARMORE</v>
      </c>
      <c r="H233" s="43" t="s">
        <v>7</v>
      </c>
      <c r="I233" s="43" t="s">
        <v>122</v>
      </c>
      <c r="J233" s="43" t="s">
        <v>123</v>
      </c>
      <c r="K233" s="42" t="s">
        <v>123</v>
      </c>
      <c r="L233" s="44" t="s">
        <v>123</v>
      </c>
      <c r="M233" s="44" t="s">
        <v>137</v>
      </c>
      <c r="N233" s="44" t="s">
        <v>123</v>
      </c>
      <c r="O233" s="42" t="s">
        <v>95</v>
      </c>
      <c r="P233" s="42">
        <v>0</v>
      </c>
      <c r="Q233" s="42"/>
      <c r="R233" s="45" t="s">
        <v>123</v>
      </c>
      <c r="S233" s="45"/>
      <c r="T233" s="45" t="s">
        <v>123</v>
      </c>
      <c r="U233" s="45"/>
      <c r="V233" s="45" t="s">
        <v>123</v>
      </c>
      <c r="W233" s="45"/>
      <c r="X233" s="45" t="s">
        <v>123</v>
      </c>
      <c r="Y233" s="45"/>
      <c r="Z233" s="46" t="s">
        <v>123</v>
      </c>
      <c r="AA233" s="47"/>
      <c r="AB233" s="46" t="s">
        <v>123</v>
      </c>
      <c r="AC233" s="48"/>
      <c r="AD233" s="46" t="s">
        <v>123</v>
      </c>
      <c r="AE233" s="48"/>
      <c r="AF233" s="45" t="s">
        <v>123</v>
      </c>
      <c r="AG233" s="45"/>
      <c r="AH233" s="45" t="s">
        <v>123</v>
      </c>
      <c r="AI233" s="45"/>
      <c r="AJ233" s="45" t="s">
        <v>123</v>
      </c>
      <c r="AK233" s="45"/>
      <c r="AL233" s="45" t="s">
        <v>123</v>
      </c>
      <c r="AM233" s="45"/>
      <c r="AN233" s="45" t="s">
        <v>123</v>
      </c>
      <c r="AO233" s="45"/>
      <c r="AP233" s="45" t="s">
        <v>123</v>
      </c>
      <c r="AQ233" s="45"/>
      <c r="AR233" s="45" t="s">
        <v>123</v>
      </c>
      <c r="AS233" s="45"/>
      <c r="AT233" s="49">
        <v>45963</v>
      </c>
      <c r="AU233" s="50">
        <v>45963</v>
      </c>
      <c r="AV233" s="51" t="s">
        <v>123</v>
      </c>
      <c r="AW233" s="51" t="s">
        <v>123</v>
      </c>
      <c r="AX233" s="51" t="s">
        <v>123</v>
      </c>
      <c r="AY233" s="52" t="s">
        <v>123</v>
      </c>
      <c r="AZ233" s="53">
        <v>0</v>
      </c>
      <c r="BA233" s="52" t="s">
        <v>123</v>
      </c>
      <c r="BB233" s="81" t="s">
        <v>123</v>
      </c>
      <c r="BC233" s="52" t="s">
        <v>123</v>
      </c>
      <c r="BD233" s="52" t="s">
        <v>123</v>
      </c>
      <c r="BE233" s="55" t="s">
        <v>123</v>
      </c>
      <c r="BF233" s="55" t="s">
        <v>123</v>
      </c>
      <c r="BG233" s="55" t="s">
        <v>123</v>
      </c>
      <c r="BH233" s="55" t="s">
        <v>123</v>
      </c>
      <c r="BI233" s="68" t="s">
        <v>123</v>
      </c>
      <c r="BJ233" s="57"/>
      <c r="BK233" s="58" t="s">
        <v>123</v>
      </c>
      <c r="BL233" s="59"/>
      <c r="BM233" s="58" t="s">
        <v>123</v>
      </c>
      <c r="BN233" s="59"/>
      <c r="BO233" s="58" t="s">
        <v>123</v>
      </c>
      <c r="BP233" s="59"/>
      <c r="BQ233" s="58" t="s">
        <v>123</v>
      </c>
      <c r="BR233" s="59"/>
      <c r="BS233" s="60" t="s">
        <v>741</v>
      </c>
      <c r="BT233" s="38"/>
      <c r="BU233" s="61" t="s">
        <v>170</v>
      </c>
      <c r="BV233" s="61" t="s">
        <v>170</v>
      </c>
      <c r="BW233" s="61" t="s">
        <v>170</v>
      </c>
      <c r="BX233" s="61" t="s">
        <v>170</v>
      </c>
      <c r="BY233" s="62" t="s">
        <v>170</v>
      </c>
      <c r="BZ233" s="61"/>
      <c r="CA233" s="61" t="s">
        <v>129</v>
      </c>
      <c r="CB233" s="61" t="s">
        <v>129</v>
      </c>
      <c r="CC233" s="61">
        <v>45397</v>
      </c>
      <c r="CD233" s="61"/>
      <c r="CE233" s="61" t="s">
        <v>129</v>
      </c>
      <c r="CF233" s="61"/>
      <c r="CG233" s="61" t="s">
        <v>531</v>
      </c>
      <c r="CH233" s="63">
        <f>YEAR(BANCO10[[#This Row],[DATA INÍCIO]])</f>
        <v>2025</v>
      </c>
      <c r="CI233" s="63">
        <f>MONTH(BANCO10[[#This Row],[DATA INÍCIO]])</f>
        <v>11</v>
      </c>
      <c r="CJ233" s="64" t="str">
        <f t="shared" si="4"/>
        <v>ENGENHARIA DO MARMORE LTDA04.269.140/0001-10</v>
      </c>
      <c r="CK233" s="63"/>
      <c r="CL233" s="42" t="s">
        <v>123</v>
      </c>
      <c r="CM233" s="42" t="str">
        <f>IF(BANCO10[[#This Row],[SOLUÇÃO]]=CM$1,BANCO10[[#This Row],[STATUS DA ETAPA]],"")</f>
        <v/>
      </c>
      <c r="CN233" s="42" t="str">
        <f>IF(BANCO10[[#This Row],[SOLUÇÃO]]=CN$1,BANCO10[[#This Row],[STATUS DA ETAPA]],"")</f>
        <v/>
      </c>
      <c r="CO233" s="42" t="str">
        <f>IF(BANCO10[[#This Row],[SOLUÇÃO]]=CO$1,BANCO10[[#This Row],[STATUS DA ETAPA]],"")</f>
        <v/>
      </c>
      <c r="CP233" s="42" t="str">
        <f>IF(BANCO10[[#This Row],[SOLUÇÃO]]=CP$1,BANCO10[[#This Row],[STATUS DA ETAPA]],"")</f>
        <v/>
      </c>
      <c r="CQ233" s="42" t="str">
        <f>IF(BANCO10[[#This Row],[SOLUÇÃO]]=CQ$1,BANCO10[[#This Row],[STATUS DA ETAPA]],"")</f>
        <v/>
      </c>
      <c r="CR233" s="42" t="str">
        <f>IF(BANCO10[[#This Row],[SOLUÇÃO]]=CR$1,BANCO10[[#This Row],[STATUS DA ETAPA]],"")</f>
        <v>CANCELADO</v>
      </c>
      <c r="CS233" s="42" t="str">
        <f>IF(BANCO10[[#This Row],[SOLUÇÃO]]=CS$1,BANCO10[[#This Row],[STATUS DA ETAPA]],"")</f>
        <v/>
      </c>
      <c r="CT233" s="42" t="str">
        <f>IF(BANCO10[[#This Row],[SOLUÇÃO]]=CT$1,BANCO10[[#This Row],[STATUS DA ETAPA]],"")</f>
        <v/>
      </c>
      <c r="CU233" s="42" t="str">
        <f>IF(BANCO10[[#This Row],[SOLUÇÃO]]=CU$1,BANCO10[[#This Row],[STATUS DA ETAPA]],"")</f>
        <v/>
      </c>
      <c r="CV233" s="42" t="str">
        <f>IF(BANCO10[[#This Row],[SOLUÇÃO]]=CV$1,BANCO10[[#This Row],[STATUS DA ETAPA]],"")</f>
        <v/>
      </c>
      <c r="CW233" s="42" t="str">
        <f>IF(BANCO10[[#This Row],[SOLUÇÃO]]=CW$1,BANCO10[[#This Row],[STATUS DA ETAPA]],"")</f>
        <v/>
      </c>
      <c r="CX233" s="42" t="str">
        <f>IF(BANCO10[[#This Row],[SOLUÇÃO]]=CX$1,BANCO10[[#This Row],[STATUS DA ETAPA]],"")</f>
        <v/>
      </c>
      <c r="CY233" s="42" t="str">
        <f>IF(BANCO10[[#This Row],[SOLUÇÃO]]=CY$1,BANCO10[[#This Row],[STATUS DA ETAPA]],"")</f>
        <v/>
      </c>
      <c r="CZ233" s="42" t="str">
        <f>IF(BANCO10[[#This Row],[SOLUÇÃO]]=CZ$1,BANCO10[[#This Row],[STATUS DA ETAPA]],"")</f>
        <v/>
      </c>
      <c r="DA233" s="42" t="str">
        <f>IF(BANCO10[[#This Row],[SOLUÇÃO]]=DA$1,BANCO10[[#This Row],[STATUS DA ETAPA]],"")</f>
        <v/>
      </c>
      <c r="DB233" s="42" t="str">
        <f>IF(BANCO10[[#This Row],[SOLUÇÃO]]=DB$1,BANCO10[[#This Row],[STATUS DA ETAPA]],"")</f>
        <v/>
      </c>
      <c r="DC233" s="42" t="str">
        <f>IF(BANCO10[[#This Row],[SOLUÇÃO]]=DC$1,BANCO10[[#This Row],[STATUS DA ETAPA]],"")</f>
        <v/>
      </c>
      <c r="DD233" s="42" t="str">
        <f>IF(BANCO10[[#This Row],[SOLUÇÃO]]=DD$1,BANCO10[[#This Row],[STATUS DA ETAPA]],"")</f>
        <v/>
      </c>
      <c r="DE233" s="42" t="str">
        <f>IF(BANCO10[[#This Row],[SOLUÇÃO]]=DE$1,BANCO10[[#This Row],[STATUS DA ETAPA]],"")</f>
        <v/>
      </c>
      <c r="DF233" s="42" t="str">
        <f>IF(BANCO10[[#This Row],[SOLUÇÃO]]=DF$1,BANCO10[[#This Row],[STATUS DA ETAPA]],"")</f>
        <v/>
      </c>
      <c r="DG233" s="42" t="str">
        <f>IF(BANCO10[[#This Row],[SOLUÇÃO]]=DG$1,BANCO10[[#This Row],[STATUS DA ETAPA]],"")</f>
        <v/>
      </c>
      <c r="DH233" s="42" t="str">
        <f>IF(BANCO10[[#This Row],[SOLUÇÃO]]=DH$1,BANCO10[[#This Row],[STATUS DA ETAPA]],"")</f>
        <v/>
      </c>
      <c r="DI233" s="42" t="str">
        <f>IF(BANCO10[[#This Row],[SOLUÇÃO]]=DI$1,BANCO10[[#This Row],[STATUS DA ETAPA]],"")</f>
        <v/>
      </c>
      <c r="DJ233" s="42" t="str">
        <f>IF(BANCO10[[#This Row],[SOLUÇÃO]]=DJ$1,BANCO10[[#This Row],[STATUS DA ETAPA]],"")</f>
        <v/>
      </c>
      <c r="DK233" s="42" t="str">
        <f>IF(BANCO10[[#This Row],[SOLUÇÃO]]=DK$1,BANCO10[[#This Row],[STATUS DA ETAPA]],"")</f>
        <v/>
      </c>
      <c r="DL233" s="42" t="str">
        <f>IF(BANCO10[[#This Row],[SOLUÇÃO]]=DL$1,BANCO10[[#This Row],[STATUS DA ETAPA]],"")</f>
        <v/>
      </c>
      <c r="DM233" s="42" t="str">
        <f>IF(BANCO10[[#This Row],[SOLUÇÃO]]=DM$1,BANCO10[[#This Row],[STATUS DA ETAPA]],"")</f>
        <v/>
      </c>
      <c r="DN233" s="63">
        <f>VLOOKUP(CL235,'[1]SAP TEC'!AC:AD,2,0)</f>
        <v>1616.33</v>
      </c>
    </row>
    <row r="234" spans="1:118" s="65" customFormat="1" ht="12" x14ac:dyDescent="0.25">
      <c r="A234" s="38" t="s">
        <v>118</v>
      </c>
      <c r="B234" s="39" t="s">
        <v>119</v>
      </c>
      <c r="C234" s="40" t="str">
        <f>IFERROR(VLOOKUP(BANCO10[[#This Row],[EMPRESA]],[1]!DADOS[#Data],2,FALSE),"")</f>
        <v>03.990.047/0001-38</v>
      </c>
      <c r="D234" s="42" t="s">
        <v>742</v>
      </c>
      <c r="E234" s="42" t="str">
        <f>IFERROR(VLOOKUP(BANCO10[[#This Row],[EMPRESA]],[1]!DADOS[#Data],5,FALSE),"")</f>
        <v>ME</v>
      </c>
      <c r="F234" s="40" t="str">
        <f>IFERROR(IF(VLOOKUP(BANCO10[[#This Row],[EMPRESA]],[1]!DADOS[#Data],6,0)="","",(VLOOKUP(BANCO10[[#This Row],[EMPRESA]],[1]!DADOS[#Data],6,0))),"")</f>
        <v>CAPITAL LESTE 2</v>
      </c>
      <c r="G234" s="40"/>
      <c r="H234" s="43" t="s">
        <v>121</v>
      </c>
      <c r="I234" s="43" t="s">
        <v>145</v>
      </c>
      <c r="J234" s="43" t="s">
        <v>146</v>
      </c>
      <c r="K234" s="42" t="s">
        <v>743</v>
      </c>
      <c r="L234" s="44" t="s">
        <v>123</v>
      </c>
      <c r="M234" s="44">
        <v>103</v>
      </c>
      <c r="N234" s="44" t="s">
        <v>123</v>
      </c>
      <c r="O234" s="42" t="s">
        <v>90</v>
      </c>
      <c r="P234" s="42">
        <v>4</v>
      </c>
      <c r="Q234" s="42" t="s">
        <v>125</v>
      </c>
      <c r="R234" s="45" t="s">
        <v>123</v>
      </c>
      <c r="S234" s="45"/>
      <c r="T234" s="45" t="s">
        <v>123</v>
      </c>
      <c r="U234" s="45"/>
      <c r="V234" s="45" t="s">
        <v>123</v>
      </c>
      <c r="W234" s="45"/>
      <c r="X234" s="45" t="s">
        <v>123</v>
      </c>
      <c r="Y234" s="45"/>
      <c r="Z234" s="46" t="s">
        <v>123</v>
      </c>
      <c r="AA234" s="47"/>
      <c r="AB234" s="46" t="s">
        <v>123</v>
      </c>
      <c r="AC234" s="48"/>
      <c r="AD234" s="46" t="s">
        <v>123</v>
      </c>
      <c r="AE234" s="48"/>
      <c r="AF234" s="45" t="s">
        <v>27</v>
      </c>
      <c r="AG234" s="45">
        <v>45160</v>
      </c>
      <c r="AH234" s="45" t="s">
        <v>126</v>
      </c>
      <c r="AI234" s="45"/>
      <c r="AJ234" s="45" t="s">
        <v>123</v>
      </c>
      <c r="AK234" s="45"/>
      <c r="AL234" s="45" t="s">
        <v>123</v>
      </c>
      <c r="AM234" s="45"/>
      <c r="AN234" s="45" t="s">
        <v>123</v>
      </c>
      <c r="AO234" s="45"/>
      <c r="AP234" s="45" t="s">
        <v>123</v>
      </c>
      <c r="AQ234" s="45"/>
      <c r="AR234" s="45" t="s">
        <v>123</v>
      </c>
      <c r="AS234" s="45"/>
      <c r="AT234" s="133">
        <v>45159</v>
      </c>
      <c r="AU234" s="99">
        <v>45159</v>
      </c>
      <c r="AV234" s="51" t="s">
        <v>123</v>
      </c>
      <c r="AW234" s="51" t="s">
        <v>123</v>
      </c>
      <c r="AX234" s="73" t="s">
        <v>49</v>
      </c>
      <c r="AY234" s="52" t="s">
        <v>123</v>
      </c>
      <c r="AZ234" s="53">
        <v>0</v>
      </c>
      <c r="BA234" s="52" t="s">
        <v>123</v>
      </c>
      <c r="BB234" s="81" t="s">
        <v>123</v>
      </c>
      <c r="BC234" s="52" t="s">
        <v>123</v>
      </c>
      <c r="BD234" s="52" t="s">
        <v>123</v>
      </c>
      <c r="BE234" s="55" t="s">
        <v>123</v>
      </c>
      <c r="BF234" s="55" t="s">
        <v>123</v>
      </c>
      <c r="BG234" s="55" t="s">
        <v>123</v>
      </c>
      <c r="BH234" s="55" t="s">
        <v>123</v>
      </c>
      <c r="BI234" s="138" t="s">
        <v>123</v>
      </c>
      <c r="BJ234" s="48"/>
      <c r="BK234" s="58" t="s">
        <v>123</v>
      </c>
      <c r="BL234" s="59"/>
      <c r="BM234" s="58" t="s">
        <v>123</v>
      </c>
      <c r="BN234" s="59"/>
      <c r="BO234" s="74" t="s">
        <v>123</v>
      </c>
      <c r="BP234" s="75"/>
      <c r="BQ234" s="74" t="s">
        <v>123</v>
      </c>
      <c r="BR234" s="132"/>
      <c r="BS234" s="60"/>
      <c r="BT234" s="38"/>
      <c r="BU234" s="61" t="s">
        <v>129</v>
      </c>
      <c r="BV234" s="61" t="s">
        <v>129</v>
      </c>
      <c r="BW234" s="61" t="s">
        <v>150</v>
      </c>
      <c r="BX234" s="61" t="s">
        <v>212</v>
      </c>
      <c r="BY234" s="62" t="s">
        <v>539</v>
      </c>
      <c r="BZ234" s="61"/>
      <c r="CA234" s="61" t="s">
        <v>129</v>
      </c>
      <c r="CB234" s="61" t="s">
        <v>129</v>
      </c>
      <c r="CC234" s="61" t="s">
        <v>129</v>
      </c>
      <c r="CD234" s="61" t="s">
        <v>129</v>
      </c>
      <c r="CE234" s="61" t="s">
        <v>129</v>
      </c>
      <c r="CF234" s="61" t="s">
        <v>129</v>
      </c>
      <c r="CG234" s="61" t="s">
        <v>129</v>
      </c>
      <c r="CH234" s="63">
        <f>YEAR(BANCO10[[#This Row],[DATA INÍCIO]])</f>
        <v>2023</v>
      </c>
      <c r="CI234" s="63">
        <f>MONTH(BANCO10[[#This Row],[DATA INÍCIO]])</f>
        <v>8</v>
      </c>
      <c r="CJ234" s="64" t="str">
        <f t="shared" si="4"/>
        <v>ENGIPLAST COMERCIO DE MOLDES LTDA03.990.047/0001-38</v>
      </c>
      <c r="CK234" s="63"/>
      <c r="CL234" s="42" t="s">
        <v>743</v>
      </c>
      <c r="CM234" s="42" t="str">
        <f>IF(BANCO10[[#This Row],[SOLUÇÃO]]=CM$1,BANCO10[[#This Row],[STATUS DA ETAPA]],"")</f>
        <v>CONCLUÍDO</v>
      </c>
      <c r="CN234" s="42" t="str">
        <f>IF(BANCO10[[#This Row],[SOLUÇÃO]]=CN$1,BANCO10[[#This Row],[STATUS DA ETAPA]],"")</f>
        <v/>
      </c>
      <c r="CO234" s="42" t="str">
        <f>IF(BANCO10[[#This Row],[SOLUÇÃO]]=CO$1,BANCO10[[#This Row],[STATUS DA ETAPA]],"")</f>
        <v/>
      </c>
      <c r="CP234" s="42" t="str">
        <f>IF(BANCO10[[#This Row],[SOLUÇÃO]]=CP$1,BANCO10[[#This Row],[STATUS DA ETAPA]],"")</f>
        <v/>
      </c>
      <c r="CQ234" s="42" t="str">
        <f>IF(BANCO10[[#This Row],[SOLUÇÃO]]=CQ$1,BANCO10[[#This Row],[STATUS DA ETAPA]],"")</f>
        <v/>
      </c>
      <c r="CR234" s="42" t="str">
        <f>IF(BANCO10[[#This Row],[SOLUÇÃO]]=CR$1,BANCO10[[#This Row],[STATUS DA ETAPA]],"")</f>
        <v/>
      </c>
      <c r="CS234" s="42" t="str">
        <f>IF(BANCO10[[#This Row],[SOLUÇÃO]]=CS$1,BANCO10[[#This Row],[STATUS DA ETAPA]],"")</f>
        <v/>
      </c>
      <c r="CT234" s="42" t="str">
        <f>IF(BANCO10[[#This Row],[SOLUÇÃO]]=CT$1,BANCO10[[#This Row],[STATUS DA ETAPA]],"")</f>
        <v/>
      </c>
      <c r="CU234" s="42" t="str">
        <f>IF(BANCO10[[#This Row],[SOLUÇÃO]]=CU$1,BANCO10[[#This Row],[STATUS DA ETAPA]],"")</f>
        <v/>
      </c>
      <c r="CV234" s="42" t="str">
        <f>IF(BANCO10[[#This Row],[SOLUÇÃO]]=CV$1,BANCO10[[#This Row],[STATUS DA ETAPA]],"")</f>
        <v/>
      </c>
      <c r="CW234" s="42" t="str">
        <f>IF(BANCO10[[#This Row],[SOLUÇÃO]]=CW$1,BANCO10[[#This Row],[STATUS DA ETAPA]],"")</f>
        <v/>
      </c>
      <c r="CX234" s="42" t="str">
        <f>IF(BANCO10[[#This Row],[SOLUÇÃO]]=CX$1,BANCO10[[#This Row],[STATUS DA ETAPA]],"")</f>
        <v/>
      </c>
      <c r="CY234" s="42" t="str">
        <f>IF(BANCO10[[#This Row],[SOLUÇÃO]]=CY$1,BANCO10[[#This Row],[STATUS DA ETAPA]],"")</f>
        <v/>
      </c>
      <c r="CZ234" s="42" t="str">
        <f>IF(BANCO10[[#This Row],[SOLUÇÃO]]=CZ$1,BANCO10[[#This Row],[STATUS DA ETAPA]],"")</f>
        <v/>
      </c>
      <c r="DA234" s="42" t="str">
        <f>IF(BANCO10[[#This Row],[SOLUÇÃO]]=DA$1,BANCO10[[#This Row],[STATUS DA ETAPA]],"")</f>
        <v/>
      </c>
      <c r="DB234" s="42" t="str">
        <f>IF(BANCO10[[#This Row],[SOLUÇÃO]]=DB$1,BANCO10[[#This Row],[STATUS DA ETAPA]],"")</f>
        <v/>
      </c>
      <c r="DC234" s="42" t="str">
        <f>IF(BANCO10[[#This Row],[SOLUÇÃO]]=DC$1,BANCO10[[#This Row],[STATUS DA ETAPA]],"")</f>
        <v/>
      </c>
      <c r="DD234" s="42" t="str">
        <f>IF(BANCO10[[#This Row],[SOLUÇÃO]]=DD$1,BANCO10[[#This Row],[STATUS DA ETAPA]],"")</f>
        <v/>
      </c>
      <c r="DE234" s="42" t="str">
        <f>IF(BANCO10[[#This Row],[SOLUÇÃO]]=DE$1,BANCO10[[#This Row],[STATUS DA ETAPA]],"")</f>
        <v/>
      </c>
      <c r="DF234" s="42" t="str">
        <f>IF(BANCO10[[#This Row],[SOLUÇÃO]]=DF$1,BANCO10[[#This Row],[STATUS DA ETAPA]],"")</f>
        <v/>
      </c>
      <c r="DG234" s="42" t="str">
        <f>IF(BANCO10[[#This Row],[SOLUÇÃO]]=DG$1,BANCO10[[#This Row],[STATUS DA ETAPA]],"")</f>
        <v/>
      </c>
      <c r="DH234" s="42" t="str">
        <f>IF(BANCO10[[#This Row],[SOLUÇÃO]]=DH$1,BANCO10[[#This Row],[STATUS DA ETAPA]],"")</f>
        <v/>
      </c>
      <c r="DI234" s="42" t="str">
        <f>IF(BANCO10[[#This Row],[SOLUÇÃO]]=DI$1,BANCO10[[#This Row],[STATUS DA ETAPA]],"")</f>
        <v/>
      </c>
      <c r="DJ234" s="42" t="str">
        <f>IF(BANCO10[[#This Row],[SOLUÇÃO]]=DJ$1,BANCO10[[#This Row],[STATUS DA ETAPA]],"")</f>
        <v/>
      </c>
      <c r="DK234" s="42" t="str">
        <f>IF(BANCO10[[#This Row],[SOLUÇÃO]]=DK$1,BANCO10[[#This Row],[STATUS DA ETAPA]],"")</f>
        <v/>
      </c>
      <c r="DL234" s="42" t="str">
        <f>IF(BANCO10[[#This Row],[SOLUÇÃO]]=DL$1,BANCO10[[#This Row],[STATUS DA ETAPA]],"")</f>
        <v/>
      </c>
      <c r="DM234" s="42" t="str">
        <f>IF(BANCO10[[#This Row],[SOLUÇÃO]]=DM$1,BANCO10[[#This Row],[STATUS DA ETAPA]],"")</f>
        <v/>
      </c>
      <c r="DN234" s="63">
        <f>VLOOKUP(CL236,'[1]SAP TEC'!AC:AD,2,0)</f>
        <v>850.07</v>
      </c>
    </row>
    <row r="235" spans="1:118" s="65" customFormat="1" ht="12" x14ac:dyDescent="0.25">
      <c r="A235" s="38" t="s">
        <v>118</v>
      </c>
      <c r="B235" s="39" t="s">
        <v>119</v>
      </c>
      <c r="C235" s="40" t="str">
        <f>IFERROR(VLOOKUP(BANCO10[[#This Row],[EMPRESA]],[1]!DADOS[#Data],2,FALSE),"")</f>
        <v>03.990.047/0001-38</v>
      </c>
      <c r="D235" s="42" t="s">
        <v>742</v>
      </c>
      <c r="E235" s="42" t="str">
        <f>IFERROR(VLOOKUP(BANCO10[[#This Row],[EMPRESA]],[1]!DADOS[#Data],5,FALSE),"")</f>
        <v>ME</v>
      </c>
      <c r="F235" s="40" t="str">
        <f>IFERROR(IF(VLOOKUP(BANCO10[[#This Row],[EMPRESA]],[1]!DADOS[#Data],6,0)="","",(VLOOKUP(BANCO10[[#This Row],[EMPRESA]],[1]!DADOS[#Data],6,0))),"")</f>
        <v>CAPITAL LESTE 2</v>
      </c>
      <c r="G235" s="40" t="str">
        <f>IFERROR(IF(VLOOKUP(BANCO10[[#This Row],[EMPRESA]],[1]!DADOS[#Data],4)="","",(VLOOKUP($D235,[1]!DADOS[#Data],4,0))),"")</f>
        <v>ENGIPLAST</v>
      </c>
      <c r="H235" s="43" t="s">
        <v>7</v>
      </c>
      <c r="I235" s="43" t="s">
        <v>145</v>
      </c>
      <c r="J235" s="43" t="s">
        <v>123</v>
      </c>
      <c r="K235" s="42" t="s">
        <v>744</v>
      </c>
      <c r="L235" s="44" t="s">
        <v>745</v>
      </c>
      <c r="M235" s="44">
        <v>103</v>
      </c>
      <c r="N235" s="44" t="s">
        <v>123</v>
      </c>
      <c r="O235" s="42" t="s">
        <v>95</v>
      </c>
      <c r="P235" s="42">
        <v>60</v>
      </c>
      <c r="Q235" s="42" t="s">
        <v>125</v>
      </c>
      <c r="R235" s="45" t="s">
        <v>123</v>
      </c>
      <c r="S235" s="45"/>
      <c r="T235" s="45" t="s">
        <v>123</v>
      </c>
      <c r="U235" s="45"/>
      <c r="V235" s="45" t="s">
        <v>123</v>
      </c>
      <c r="W235" s="45"/>
      <c r="X235" s="45" t="s">
        <v>123</v>
      </c>
      <c r="Y235" s="45"/>
      <c r="Z235" s="46" t="s">
        <v>123</v>
      </c>
      <c r="AA235" s="47"/>
      <c r="AB235" s="46" t="s">
        <v>123</v>
      </c>
      <c r="AC235" s="48"/>
      <c r="AD235" s="46" t="s">
        <v>123</v>
      </c>
      <c r="AE235" s="48"/>
      <c r="AF235" s="45" t="s">
        <v>27</v>
      </c>
      <c r="AG235" s="45">
        <v>45160</v>
      </c>
      <c r="AH235" s="45" t="s">
        <v>27</v>
      </c>
      <c r="AI235" s="45">
        <v>45161</v>
      </c>
      <c r="AJ235" s="45" t="s">
        <v>27</v>
      </c>
      <c r="AK235" s="45">
        <v>45008</v>
      </c>
      <c r="AL235" s="45" t="s">
        <v>27</v>
      </c>
      <c r="AM235" s="45">
        <v>45162</v>
      </c>
      <c r="AN235" s="45" t="s">
        <v>27</v>
      </c>
      <c r="AO235" s="45"/>
      <c r="AP235" s="45" t="s">
        <v>27</v>
      </c>
      <c r="AQ235" s="45">
        <v>45163</v>
      </c>
      <c r="AR235" s="45" t="s">
        <v>27</v>
      </c>
      <c r="AS235" s="45"/>
      <c r="AT235" s="49">
        <v>45189</v>
      </c>
      <c r="AU235" s="50">
        <v>45264</v>
      </c>
      <c r="AV235" s="51" t="s">
        <v>27</v>
      </c>
      <c r="AW235" s="51" t="s">
        <v>27</v>
      </c>
      <c r="AX235" s="73" t="s">
        <v>49</v>
      </c>
      <c r="AY235" s="52" t="s">
        <v>126</v>
      </c>
      <c r="AZ235" s="53">
        <v>0</v>
      </c>
      <c r="BA235" s="52" t="s">
        <v>153</v>
      </c>
      <c r="BB235" s="81"/>
      <c r="BC235" s="52">
        <v>4728</v>
      </c>
      <c r="BD235" s="52"/>
      <c r="BE235" s="55" t="s">
        <v>123</v>
      </c>
      <c r="BF235" s="55" t="s">
        <v>123</v>
      </c>
      <c r="BG235" s="55" t="s">
        <v>27</v>
      </c>
      <c r="BH235" s="55" t="s">
        <v>123</v>
      </c>
      <c r="BI235" s="68" t="s">
        <v>123</v>
      </c>
      <c r="BJ235" s="48"/>
      <c r="BK235" s="58" t="s">
        <v>123</v>
      </c>
      <c r="BL235" s="59"/>
      <c r="BM235" s="58" t="s">
        <v>123</v>
      </c>
      <c r="BN235" s="59"/>
      <c r="BO235" s="74" t="s">
        <v>27</v>
      </c>
      <c r="BP235" s="75">
        <v>45644</v>
      </c>
      <c r="BQ235" s="74" t="s">
        <v>27</v>
      </c>
      <c r="BR235" s="75">
        <v>45264</v>
      </c>
      <c r="BS235" s="60" t="s">
        <v>746</v>
      </c>
      <c r="BT235" s="38"/>
      <c r="BU235" s="61" t="s">
        <v>129</v>
      </c>
      <c r="BV235" s="61" t="s">
        <v>129</v>
      </c>
      <c r="BW235" s="61" t="s">
        <v>150</v>
      </c>
      <c r="BX235" s="61" t="s">
        <v>212</v>
      </c>
      <c r="BY235" s="62" t="s">
        <v>539</v>
      </c>
      <c r="BZ235" s="61"/>
      <c r="CA235" s="61" t="s">
        <v>129</v>
      </c>
      <c r="CB235" s="61" t="s">
        <v>129</v>
      </c>
      <c r="CC235" s="61" t="s">
        <v>129</v>
      </c>
      <c r="CD235" s="61" t="s">
        <v>129</v>
      </c>
      <c r="CE235" s="61" t="s">
        <v>129</v>
      </c>
      <c r="CF235" s="61" t="s">
        <v>129</v>
      </c>
      <c r="CG235" s="61" t="s">
        <v>129</v>
      </c>
      <c r="CH235" s="63">
        <f>YEAR(BANCO10[[#This Row],[DATA INÍCIO]])</f>
        <v>2023</v>
      </c>
      <c r="CI235" s="63">
        <f>MONTH(BANCO10[[#This Row],[DATA INÍCIO]])</f>
        <v>9</v>
      </c>
      <c r="CJ235" s="64" t="str">
        <f t="shared" si="4"/>
        <v>ENGIPLAST COMERCIO DE MOLDES LTDA03.990.047/0001-38</v>
      </c>
      <c r="CK235" s="63"/>
      <c r="CL235" s="42" t="s">
        <v>744</v>
      </c>
      <c r="CM235" s="42" t="str">
        <f>IF(BANCO10[[#This Row],[SOLUÇÃO]]=CM$1,BANCO10[[#This Row],[STATUS DA ETAPA]],"")</f>
        <v/>
      </c>
      <c r="CN235" s="42" t="str">
        <f>IF(BANCO10[[#This Row],[SOLUÇÃO]]=CN$1,BANCO10[[#This Row],[STATUS DA ETAPA]],"")</f>
        <v/>
      </c>
      <c r="CO235" s="42" t="str">
        <f>IF(BANCO10[[#This Row],[SOLUÇÃO]]=CO$1,BANCO10[[#This Row],[STATUS DA ETAPA]],"")</f>
        <v/>
      </c>
      <c r="CP235" s="42" t="str">
        <f>IF(BANCO10[[#This Row],[SOLUÇÃO]]=CP$1,BANCO10[[#This Row],[STATUS DA ETAPA]],"")</f>
        <v/>
      </c>
      <c r="CQ235" s="42" t="str">
        <f>IF(BANCO10[[#This Row],[SOLUÇÃO]]=CQ$1,BANCO10[[#This Row],[STATUS DA ETAPA]],"")</f>
        <v/>
      </c>
      <c r="CR235" s="42" t="str">
        <f>IF(BANCO10[[#This Row],[SOLUÇÃO]]=CR$1,BANCO10[[#This Row],[STATUS DA ETAPA]],"")</f>
        <v>CONCLUÍDO</v>
      </c>
      <c r="CS235" s="42" t="str">
        <f>IF(BANCO10[[#This Row],[SOLUÇÃO]]=CS$1,BANCO10[[#This Row],[STATUS DA ETAPA]],"")</f>
        <v/>
      </c>
      <c r="CT235" s="42" t="str">
        <f>IF(BANCO10[[#This Row],[SOLUÇÃO]]=CT$1,BANCO10[[#This Row],[STATUS DA ETAPA]],"")</f>
        <v/>
      </c>
      <c r="CU235" s="42" t="str">
        <f>IF(BANCO10[[#This Row],[SOLUÇÃO]]=CU$1,BANCO10[[#This Row],[STATUS DA ETAPA]],"")</f>
        <v/>
      </c>
      <c r="CV235" s="42" t="str">
        <f>IF(BANCO10[[#This Row],[SOLUÇÃO]]=CV$1,BANCO10[[#This Row],[STATUS DA ETAPA]],"")</f>
        <v/>
      </c>
      <c r="CW235" s="42" t="str">
        <f>IF(BANCO10[[#This Row],[SOLUÇÃO]]=CW$1,BANCO10[[#This Row],[STATUS DA ETAPA]],"")</f>
        <v/>
      </c>
      <c r="CX235" s="42" t="str">
        <f>IF(BANCO10[[#This Row],[SOLUÇÃO]]=CX$1,BANCO10[[#This Row],[STATUS DA ETAPA]],"")</f>
        <v/>
      </c>
      <c r="CY235" s="42" t="str">
        <f>IF(BANCO10[[#This Row],[SOLUÇÃO]]=CY$1,BANCO10[[#This Row],[STATUS DA ETAPA]],"")</f>
        <v/>
      </c>
      <c r="CZ235" s="42" t="str">
        <f>IF(BANCO10[[#This Row],[SOLUÇÃO]]=CZ$1,BANCO10[[#This Row],[STATUS DA ETAPA]],"")</f>
        <v/>
      </c>
      <c r="DA235" s="42" t="str">
        <f>IF(BANCO10[[#This Row],[SOLUÇÃO]]=DA$1,BANCO10[[#This Row],[STATUS DA ETAPA]],"")</f>
        <v/>
      </c>
      <c r="DB235" s="42" t="str">
        <f>IF(BANCO10[[#This Row],[SOLUÇÃO]]=DB$1,BANCO10[[#This Row],[STATUS DA ETAPA]],"")</f>
        <v/>
      </c>
      <c r="DC235" s="42" t="str">
        <f>IF(BANCO10[[#This Row],[SOLUÇÃO]]=DC$1,BANCO10[[#This Row],[STATUS DA ETAPA]],"")</f>
        <v/>
      </c>
      <c r="DD235" s="42" t="str">
        <f>IF(BANCO10[[#This Row],[SOLUÇÃO]]=DD$1,BANCO10[[#This Row],[STATUS DA ETAPA]],"")</f>
        <v/>
      </c>
      <c r="DE235" s="42" t="str">
        <f>IF(BANCO10[[#This Row],[SOLUÇÃO]]=DE$1,BANCO10[[#This Row],[STATUS DA ETAPA]],"")</f>
        <v/>
      </c>
      <c r="DF235" s="42" t="str">
        <f>IF(BANCO10[[#This Row],[SOLUÇÃO]]=DF$1,BANCO10[[#This Row],[STATUS DA ETAPA]],"")</f>
        <v/>
      </c>
      <c r="DG235" s="42" t="str">
        <f>IF(BANCO10[[#This Row],[SOLUÇÃO]]=DG$1,BANCO10[[#This Row],[STATUS DA ETAPA]],"")</f>
        <v/>
      </c>
      <c r="DH235" s="42" t="str">
        <f>IF(BANCO10[[#This Row],[SOLUÇÃO]]=DH$1,BANCO10[[#This Row],[STATUS DA ETAPA]],"")</f>
        <v/>
      </c>
      <c r="DI235" s="42" t="str">
        <f>IF(BANCO10[[#This Row],[SOLUÇÃO]]=DI$1,BANCO10[[#This Row],[STATUS DA ETAPA]],"")</f>
        <v/>
      </c>
      <c r="DJ235" s="42" t="str">
        <f>IF(BANCO10[[#This Row],[SOLUÇÃO]]=DJ$1,BANCO10[[#This Row],[STATUS DA ETAPA]],"")</f>
        <v/>
      </c>
      <c r="DK235" s="42" t="str">
        <f>IF(BANCO10[[#This Row],[SOLUÇÃO]]=DK$1,BANCO10[[#This Row],[STATUS DA ETAPA]],"")</f>
        <v/>
      </c>
      <c r="DL235" s="42" t="str">
        <f>IF(BANCO10[[#This Row],[SOLUÇÃO]]=DL$1,BANCO10[[#This Row],[STATUS DA ETAPA]],"")</f>
        <v/>
      </c>
      <c r="DM235" s="42" t="str">
        <f>IF(BANCO10[[#This Row],[SOLUÇÃO]]=DM$1,BANCO10[[#This Row],[STATUS DA ETAPA]],"")</f>
        <v/>
      </c>
      <c r="DN235" s="63" t="e">
        <f>VLOOKUP(CL237,'[1]SAP TEC'!AC:AD,2,0)</f>
        <v>#N/A</v>
      </c>
    </row>
    <row r="236" spans="1:118" s="65" customFormat="1" ht="12" x14ac:dyDescent="0.25">
      <c r="A236" s="38" t="s">
        <v>118</v>
      </c>
      <c r="B236" s="39" t="s">
        <v>119</v>
      </c>
      <c r="C236" s="40" t="str">
        <f>IFERROR(VLOOKUP(BANCO10[[#This Row],[EMPRESA]],[1]!DADOS[#Data],2,FALSE),"")</f>
        <v>03.990.047/0001-38</v>
      </c>
      <c r="D236" s="42" t="s">
        <v>742</v>
      </c>
      <c r="E236" s="42" t="str">
        <f>IFERROR(VLOOKUP(BANCO10[[#This Row],[EMPRESA]],[1]!DADOS[#Data],5,FALSE),"")</f>
        <v>ME</v>
      </c>
      <c r="F236" s="40" t="str">
        <f>IFERROR(IF(VLOOKUP(BANCO10[[#This Row],[EMPRESA]],[1]!DADOS[#Data],6,0)="","",(VLOOKUP(BANCO10[[#This Row],[EMPRESA]],[1]!DADOS[#Data],6,0))),"")</f>
        <v>CAPITAL LESTE 2</v>
      </c>
      <c r="G236" s="40" t="s">
        <v>747</v>
      </c>
      <c r="H236" s="43" t="s">
        <v>7</v>
      </c>
      <c r="I236" s="43" t="s">
        <v>145</v>
      </c>
      <c r="J236" s="43" t="s">
        <v>123</v>
      </c>
      <c r="K236" s="42" t="s">
        <v>748</v>
      </c>
      <c r="L236" s="44" t="s">
        <v>749</v>
      </c>
      <c r="M236" s="44">
        <v>103</v>
      </c>
      <c r="N236" s="44" t="s">
        <v>123</v>
      </c>
      <c r="O236" s="42" t="s">
        <v>106</v>
      </c>
      <c r="P236" s="42">
        <v>60</v>
      </c>
      <c r="Q236" s="42" t="s">
        <v>236</v>
      </c>
      <c r="R236" s="45" t="s">
        <v>123</v>
      </c>
      <c r="S236" s="45"/>
      <c r="T236" s="45" t="s">
        <v>123</v>
      </c>
      <c r="U236" s="45"/>
      <c r="V236" s="45" t="s">
        <v>123</v>
      </c>
      <c r="W236" s="45"/>
      <c r="X236" s="45" t="s">
        <v>123</v>
      </c>
      <c r="Y236" s="45"/>
      <c r="Z236" s="46" t="s">
        <v>123</v>
      </c>
      <c r="AA236" s="47"/>
      <c r="AB236" s="46" t="s">
        <v>123</v>
      </c>
      <c r="AC236" s="48"/>
      <c r="AD236" s="46" t="s">
        <v>123</v>
      </c>
      <c r="AE236" s="48"/>
      <c r="AF236" s="45" t="s">
        <v>27</v>
      </c>
      <c r="AG236" s="45">
        <v>45160</v>
      </c>
      <c r="AH236" s="45" t="s">
        <v>27</v>
      </c>
      <c r="AI236" s="45">
        <v>45366</v>
      </c>
      <c r="AJ236" s="45" t="s">
        <v>27</v>
      </c>
      <c r="AK236" s="45">
        <v>45379</v>
      </c>
      <c r="AL236" s="45" t="s">
        <v>27</v>
      </c>
      <c r="AM236" s="45">
        <v>45379</v>
      </c>
      <c r="AN236" s="45" t="s">
        <v>27</v>
      </c>
      <c r="AO236" s="45"/>
      <c r="AP236" s="45" t="s">
        <v>27</v>
      </c>
      <c r="AQ236" s="45">
        <v>45366</v>
      </c>
      <c r="AR236" s="45" t="s">
        <v>27</v>
      </c>
      <c r="AS236" s="45"/>
      <c r="AT236" s="49">
        <v>45412</v>
      </c>
      <c r="AU236" s="50">
        <v>45503</v>
      </c>
      <c r="AV236" s="51" t="s">
        <v>27</v>
      </c>
      <c r="AW236" s="66" t="s">
        <v>27</v>
      </c>
      <c r="AX236" s="73" t="s">
        <v>49</v>
      </c>
      <c r="AY236" s="52" t="s">
        <v>126</v>
      </c>
      <c r="AZ236" s="53">
        <v>0</v>
      </c>
      <c r="BA236" s="52" t="s">
        <v>153</v>
      </c>
      <c r="BB236" s="81"/>
      <c r="BC236" s="52">
        <v>4740</v>
      </c>
      <c r="BD236" s="52"/>
      <c r="BE236" s="55" t="s">
        <v>123</v>
      </c>
      <c r="BF236" s="55" t="s">
        <v>123</v>
      </c>
      <c r="BG236" s="55" t="s">
        <v>27</v>
      </c>
      <c r="BH236" s="55" t="s">
        <v>123</v>
      </c>
      <c r="BI236" s="68" t="s">
        <v>123</v>
      </c>
      <c r="BJ236" s="48"/>
      <c r="BK236" s="58" t="s">
        <v>123</v>
      </c>
      <c r="BL236" s="59"/>
      <c r="BM236" s="58" t="s">
        <v>123</v>
      </c>
      <c r="BN236" s="59"/>
      <c r="BO236" s="74" t="s">
        <v>27</v>
      </c>
      <c r="BP236" s="75">
        <v>45503</v>
      </c>
      <c r="BQ236" s="74" t="s">
        <v>126</v>
      </c>
      <c r="BR236" s="75"/>
      <c r="BS236" s="60"/>
      <c r="BT236" s="38"/>
      <c r="BU236" s="61"/>
      <c r="BV236" s="61"/>
      <c r="BW236" s="61"/>
      <c r="BX236" s="61"/>
      <c r="BY236" s="62"/>
      <c r="BZ236" s="61"/>
      <c r="CA236" s="61"/>
      <c r="CB236" s="61"/>
      <c r="CC236" s="61">
        <v>45389</v>
      </c>
      <c r="CD236" s="61" t="s">
        <v>158</v>
      </c>
      <c r="CE236" s="61" t="s">
        <v>129</v>
      </c>
      <c r="CF236" s="61"/>
      <c r="CG236" s="61" t="s">
        <v>750</v>
      </c>
      <c r="CH236" s="63">
        <f>YEAR(BANCO10[[#This Row],[DATA INÍCIO]])</f>
        <v>2024</v>
      </c>
      <c r="CI236" s="63">
        <f>MONTH(BANCO10[[#This Row],[DATA INÍCIO]])</f>
        <v>4</v>
      </c>
      <c r="CJ236" s="64" t="str">
        <f t="shared" si="4"/>
        <v>ENGIPLAST COMERCIO DE MOLDES LTDA03.990.047/0001-38</v>
      </c>
      <c r="CK236" s="63"/>
      <c r="CL236" s="42" t="s">
        <v>748</v>
      </c>
      <c r="CM236" s="42" t="str">
        <f>IF(BANCO10[[#This Row],[SOLUÇÃO]]=CM$1,BANCO10[[#This Row],[STATUS DA ETAPA]],"")</f>
        <v/>
      </c>
      <c r="CN236" s="42" t="str">
        <f>IF(BANCO10[[#This Row],[SOLUÇÃO]]=CN$1,BANCO10[[#This Row],[STATUS DA ETAPA]],"")</f>
        <v/>
      </c>
      <c r="CO236" s="42" t="str">
        <f>IF(BANCO10[[#This Row],[SOLUÇÃO]]=CO$1,BANCO10[[#This Row],[STATUS DA ETAPA]],"")</f>
        <v/>
      </c>
      <c r="CP236" s="42" t="str">
        <f>IF(BANCO10[[#This Row],[SOLUÇÃO]]=CP$1,BANCO10[[#This Row],[STATUS DA ETAPA]],"")</f>
        <v/>
      </c>
      <c r="CQ236" s="42" t="str">
        <f>IF(BANCO10[[#This Row],[SOLUÇÃO]]=CQ$1,BANCO10[[#This Row],[STATUS DA ETAPA]],"")</f>
        <v/>
      </c>
      <c r="CR236" s="42" t="str">
        <f>IF(BANCO10[[#This Row],[SOLUÇÃO]]=CR$1,BANCO10[[#This Row],[STATUS DA ETAPA]],"")</f>
        <v/>
      </c>
      <c r="CS236" s="42" t="str">
        <f>IF(BANCO10[[#This Row],[SOLUÇÃO]]=CS$1,BANCO10[[#This Row],[STATUS DA ETAPA]],"")</f>
        <v/>
      </c>
      <c r="CT236" s="42" t="str">
        <f>IF(BANCO10[[#This Row],[SOLUÇÃO]]=CT$1,BANCO10[[#This Row],[STATUS DA ETAPA]],"")</f>
        <v/>
      </c>
      <c r="CU236" s="42" t="str">
        <f>IF(BANCO10[[#This Row],[SOLUÇÃO]]=CU$1,BANCO10[[#This Row],[STATUS DA ETAPA]],"")</f>
        <v/>
      </c>
      <c r="CV236" s="42" t="str">
        <f>IF(BANCO10[[#This Row],[SOLUÇÃO]]=CV$1,BANCO10[[#This Row],[STATUS DA ETAPA]],"")</f>
        <v/>
      </c>
      <c r="CW236" s="42" t="str">
        <f>IF(BANCO10[[#This Row],[SOLUÇÃO]]=CW$1,BANCO10[[#This Row],[STATUS DA ETAPA]],"")</f>
        <v/>
      </c>
      <c r="CX236" s="42" t="str">
        <f>IF(BANCO10[[#This Row],[SOLUÇÃO]]=CX$1,BANCO10[[#This Row],[STATUS DA ETAPA]],"")</f>
        <v/>
      </c>
      <c r="CY236" s="42" t="str">
        <f>IF(BANCO10[[#This Row],[SOLUÇÃO]]=CY$1,BANCO10[[#This Row],[STATUS DA ETAPA]],"")</f>
        <v/>
      </c>
      <c r="CZ236" s="42" t="str">
        <f>IF(BANCO10[[#This Row],[SOLUÇÃO]]=CZ$1,BANCO10[[#This Row],[STATUS DA ETAPA]],"")</f>
        <v/>
      </c>
      <c r="DA236" s="42" t="str">
        <f>IF(BANCO10[[#This Row],[SOLUÇÃO]]=DA$1,BANCO10[[#This Row],[STATUS DA ETAPA]],"")</f>
        <v/>
      </c>
      <c r="DB236" s="42" t="str">
        <f>IF(BANCO10[[#This Row],[SOLUÇÃO]]=DB$1,BANCO10[[#This Row],[STATUS DA ETAPA]],"")</f>
        <v/>
      </c>
      <c r="DC236" s="42" t="str">
        <f>IF(BANCO10[[#This Row],[SOLUÇÃO]]=DC$1,BANCO10[[#This Row],[STATUS DA ETAPA]],"")</f>
        <v>CONCLUÍDO</v>
      </c>
      <c r="DD236" s="42" t="str">
        <f>IF(BANCO10[[#This Row],[SOLUÇÃO]]=DD$1,BANCO10[[#This Row],[STATUS DA ETAPA]],"")</f>
        <v/>
      </c>
      <c r="DE236" s="42" t="str">
        <f>IF(BANCO10[[#This Row],[SOLUÇÃO]]=DE$1,BANCO10[[#This Row],[STATUS DA ETAPA]],"")</f>
        <v/>
      </c>
      <c r="DF236" s="42" t="str">
        <f>IF(BANCO10[[#This Row],[SOLUÇÃO]]=DF$1,BANCO10[[#This Row],[STATUS DA ETAPA]],"")</f>
        <v/>
      </c>
      <c r="DG236" s="42" t="str">
        <f>IF(BANCO10[[#This Row],[SOLUÇÃO]]=DG$1,BANCO10[[#This Row],[STATUS DA ETAPA]],"")</f>
        <v/>
      </c>
      <c r="DH236" s="42" t="str">
        <f>IF(BANCO10[[#This Row],[SOLUÇÃO]]=DH$1,BANCO10[[#This Row],[STATUS DA ETAPA]],"")</f>
        <v/>
      </c>
      <c r="DI236" s="42" t="str">
        <f>IF(BANCO10[[#This Row],[SOLUÇÃO]]=DI$1,BANCO10[[#This Row],[STATUS DA ETAPA]],"")</f>
        <v/>
      </c>
      <c r="DJ236" s="42" t="str">
        <f>IF(BANCO10[[#This Row],[SOLUÇÃO]]=DJ$1,BANCO10[[#This Row],[STATUS DA ETAPA]],"")</f>
        <v/>
      </c>
      <c r="DK236" s="42" t="str">
        <f>IF(BANCO10[[#This Row],[SOLUÇÃO]]=DK$1,BANCO10[[#This Row],[STATUS DA ETAPA]],"")</f>
        <v/>
      </c>
      <c r="DL236" s="42" t="str">
        <f>IF(BANCO10[[#This Row],[SOLUÇÃO]]=DL$1,BANCO10[[#This Row],[STATUS DA ETAPA]],"")</f>
        <v/>
      </c>
      <c r="DM236" s="42" t="str">
        <f>IF(BANCO10[[#This Row],[SOLUÇÃO]]=DM$1,BANCO10[[#This Row],[STATUS DA ETAPA]],"")</f>
        <v/>
      </c>
      <c r="DN236" s="63" t="e">
        <f>VLOOKUP(CL238,'[1]SAP TEC'!AC:AD,2,0)</f>
        <v>#N/A</v>
      </c>
    </row>
    <row r="237" spans="1:118" s="65" customFormat="1" ht="12" x14ac:dyDescent="0.25">
      <c r="A237" s="38" t="s">
        <v>118</v>
      </c>
      <c r="B237" s="39" t="s">
        <v>119</v>
      </c>
      <c r="C237" s="40" t="str">
        <f>IFERROR(VLOOKUP(BANCO10[[#This Row],[EMPRESA]],[1]!DADOS[#Data],2,FALSE),"")</f>
        <v>32.223.693/0001-78</v>
      </c>
      <c r="D237" s="42" t="s">
        <v>751</v>
      </c>
      <c r="E237" s="42" t="str">
        <f>IFERROR(VLOOKUP(BANCO10[[#This Row],[EMPRESA]],[1]!DADOS[#Data],5,FALSE),"")</f>
        <v>ME</v>
      </c>
      <c r="F237" s="40" t="str">
        <f>IFERROR(IF(VLOOKUP(BANCO10[[#This Row],[EMPRESA]],[1]!DADOS[#Data],6,0)="","",(VLOOKUP(BANCO10[[#This Row],[EMPRESA]],[1]!DADOS[#Data],6,0))),"")</f>
        <v>CAPITAL OESTE</v>
      </c>
      <c r="G237" s="40"/>
      <c r="H237" s="43" t="s">
        <v>121</v>
      </c>
      <c r="I237" s="43" t="s">
        <v>145</v>
      </c>
      <c r="J237" s="43" t="s">
        <v>146</v>
      </c>
      <c r="K237" s="42" t="s">
        <v>752</v>
      </c>
      <c r="L237" s="44" t="s">
        <v>123</v>
      </c>
      <c r="M237" s="44">
        <v>107</v>
      </c>
      <c r="N237" s="44">
        <v>103</v>
      </c>
      <c r="O237" s="42" t="s">
        <v>90</v>
      </c>
      <c r="P237" s="42">
        <v>4</v>
      </c>
      <c r="Q237" s="42" t="s">
        <v>236</v>
      </c>
      <c r="R237" s="45" t="s">
        <v>123</v>
      </c>
      <c r="S237" s="45"/>
      <c r="T237" s="45" t="s">
        <v>123</v>
      </c>
      <c r="U237" s="45"/>
      <c r="V237" s="45" t="s">
        <v>123</v>
      </c>
      <c r="W237" s="45"/>
      <c r="X237" s="45" t="s">
        <v>123</v>
      </c>
      <c r="Y237" s="45"/>
      <c r="Z237" s="46" t="s">
        <v>123</v>
      </c>
      <c r="AA237" s="47"/>
      <c r="AB237" s="46" t="s">
        <v>123</v>
      </c>
      <c r="AC237" s="48"/>
      <c r="AD237" s="46" t="s">
        <v>123</v>
      </c>
      <c r="AE237" s="48"/>
      <c r="AF237" s="45" t="s">
        <v>123</v>
      </c>
      <c r="AG237" s="45"/>
      <c r="AH237" s="45" t="s">
        <v>123</v>
      </c>
      <c r="AI237" s="45"/>
      <c r="AJ237" s="45" t="s">
        <v>123</v>
      </c>
      <c r="AK237" s="45"/>
      <c r="AL237" s="45" t="s">
        <v>123</v>
      </c>
      <c r="AM237" s="45"/>
      <c r="AN237" s="45" t="s">
        <v>123</v>
      </c>
      <c r="AO237" s="45"/>
      <c r="AP237" s="45" t="s">
        <v>123</v>
      </c>
      <c r="AQ237" s="45"/>
      <c r="AR237" s="45" t="s">
        <v>123</v>
      </c>
      <c r="AS237" s="45"/>
      <c r="AT237" s="49">
        <v>45273</v>
      </c>
      <c r="AU237" s="49">
        <v>45273</v>
      </c>
      <c r="AV237" s="51" t="s">
        <v>123</v>
      </c>
      <c r="AW237" s="51" t="s">
        <v>123</v>
      </c>
      <c r="AX237" s="73" t="s">
        <v>49</v>
      </c>
      <c r="AY237" s="52" t="s">
        <v>123</v>
      </c>
      <c r="AZ237" s="53">
        <v>0</v>
      </c>
      <c r="BA237" s="52" t="s">
        <v>123</v>
      </c>
      <c r="BB237" s="81" t="s">
        <v>123</v>
      </c>
      <c r="BC237" s="52" t="s">
        <v>123</v>
      </c>
      <c r="BD237" s="52" t="s">
        <v>123</v>
      </c>
      <c r="BE237" s="55" t="s">
        <v>123</v>
      </c>
      <c r="BF237" s="55" t="s">
        <v>123</v>
      </c>
      <c r="BG237" s="55" t="s">
        <v>123</v>
      </c>
      <c r="BH237" s="55" t="s">
        <v>123</v>
      </c>
      <c r="BI237" s="56" t="s">
        <v>123</v>
      </c>
      <c r="BJ237" s="48"/>
      <c r="BK237" s="58" t="s">
        <v>123</v>
      </c>
      <c r="BL237" s="59"/>
      <c r="BM237" s="58" t="s">
        <v>123</v>
      </c>
      <c r="BN237" s="59"/>
      <c r="BO237" s="74" t="s">
        <v>123</v>
      </c>
      <c r="BP237" s="75"/>
      <c r="BQ237" s="74" t="s">
        <v>123</v>
      </c>
      <c r="BR237" s="75"/>
      <c r="BS237" s="60" t="s">
        <v>127</v>
      </c>
      <c r="BT237" s="38" t="s">
        <v>128</v>
      </c>
      <c r="BU237" s="61"/>
      <c r="BV237" s="61"/>
      <c r="BW237" s="61"/>
      <c r="BX237" s="61"/>
      <c r="BY237" s="62"/>
      <c r="BZ237" s="61"/>
      <c r="CA237" s="61" t="s">
        <v>129</v>
      </c>
      <c r="CB237" s="61" t="s">
        <v>129</v>
      </c>
      <c r="CC237" s="61" t="s">
        <v>129</v>
      </c>
      <c r="CD237" s="61" t="s">
        <v>129</v>
      </c>
      <c r="CE237" s="61" t="s">
        <v>129</v>
      </c>
      <c r="CF237" s="61" t="s">
        <v>129</v>
      </c>
      <c r="CG237" s="61" t="s">
        <v>129</v>
      </c>
      <c r="CH237" s="63">
        <f>YEAR(BANCO10[[#This Row],[DATA INÍCIO]])</f>
        <v>2023</v>
      </c>
      <c r="CI237" s="63">
        <f>MONTH(BANCO10[[#This Row],[DATA INÍCIO]])</f>
        <v>12</v>
      </c>
      <c r="CJ237" s="64" t="str">
        <f t="shared" si="4"/>
        <v>ENVOLVE SOLUCOES SUSTENTAVEIS LTDA32.223.693/0001-78</v>
      </c>
      <c r="CK237" s="63"/>
      <c r="CL237" s="42" t="s">
        <v>753</v>
      </c>
      <c r="CM237" s="42" t="str">
        <f>IF(BANCO10[[#This Row],[SOLUÇÃO]]=CM$1,BANCO10[[#This Row],[STATUS DA ETAPA]],"")</f>
        <v>CONCLUÍDO</v>
      </c>
      <c r="CN237" s="42" t="str">
        <f>IF(BANCO10[[#This Row],[SOLUÇÃO]]=CN$1,BANCO10[[#This Row],[STATUS DA ETAPA]],"")</f>
        <v/>
      </c>
      <c r="CO237" s="42" t="str">
        <f>IF(BANCO10[[#This Row],[SOLUÇÃO]]=CO$1,BANCO10[[#This Row],[STATUS DA ETAPA]],"")</f>
        <v/>
      </c>
      <c r="CP237" s="42" t="str">
        <f>IF(BANCO10[[#This Row],[SOLUÇÃO]]=CP$1,BANCO10[[#This Row],[STATUS DA ETAPA]],"")</f>
        <v/>
      </c>
      <c r="CQ237" s="42" t="str">
        <f>IF(BANCO10[[#This Row],[SOLUÇÃO]]=CQ$1,BANCO10[[#This Row],[STATUS DA ETAPA]],"")</f>
        <v/>
      </c>
      <c r="CR237" s="42" t="str">
        <f>IF(BANCO10[[#This Row],[SOLUÇÃO]]=CR$1,BANCO10[[#This Row],[STATUS DA ETAPA]],"")</f>
        <v/>
      </c>
      <c r="CS237" s="42" t="str">
        <f>IF(BANCO10[[#This Row],[SOLUÇÃO]]=CS$1,BANCO10[[#This Row],[STATUS DA ETAPA]],"")</f>
        <v/>
      </c>
      <c r="CT237" s="42" t="str">
        <f>IF(BANCO10[[#This Row],[SOLUÇÃO]]=CT$1,BANCO10[[#This Row],[STATUS DA ETAPA]],"")</f>
        <v/>
      </c>
      <c r="CU237" s="42" t="str">
        <f>IF(BANCO10[[#This Row],[SOLUÇÃO]]=CU$1,BANCO10[[#This Row],[STATUS DA ETAPA]],"")</f>
        <v/>
      </c>
      <c r="CV237" s="42" t="str">
        <f>IF(BANCO10[[#This Row],[SOLUÇÃO]]=CV$1,BANCO10[[#This Row],[STATUS DA ETAPA]],"")</f>
        <v/>
      </c>
      <c r="CW237" s="42" t="str">
        <f>IF(BANCO10[[#This Row],[SOLUÇÃO]]=CW$1,BANCO10[[#This Row],[STATUS DA ETAPA]],"")</f>
        <v/>
      </c>
      <c r="CX237" s="42" t="str">
        <f>IF(BANCO10[[#This Row],[SOLUÇÃO]]=CX$1,BANCO10[[#This Row],[STATUS DA ETAPA]],"")</f>
        <v/>
      </c>
      <c r="CY237" s="42" t="str">
        <f>IF(BANCO10[[#This Row],[SOLUÇÃO]]=CY$1,BANCO10[[#This Row],[STATUS DA ETAPA]],"")</f>
        <v/>
      </c>
      <c r="CZ237" s="42" t="str">
        <f>IF(BANCO10[[#This Row],[SOLUÇÃO]]=CZ$1,BANCO10[[#This Row],[STATUS DA ETAPA]],"")</f>
        <v/>
      </c>
      <c r="DA237" s="42" t="str">
        <f>IF(BANCO10[[#This Row],[SOLUÇÃO]]=DA$1,BANCO10[[#This Row],[STATUS DA ETAPA]],"")</f>
        <v/>
      </c>
      <c r="DB237" s="42" t="str">
        <f>IF(BANCO10[[#This Row],[SOLUÇÃO]]=DB$1,BANCO10[[#This Row],[STATUS DA ETAPA]],"")</f>
        <v/>
      </c>
      <c r="DC237" s="42" t="str">
        <f>IF(BANCO10[[#This Row],[SOLUÇÃO]]=DC$1,BANCO10[[#This Row],[STATUS DA ETAPA]],"")</f>
        <v/>
      </c>
      <c r="DD237" s="42" t="str">
        <f>IF(BANCO10[[#This Row],[SOLUÇÃO]]=DD$1,BANCO10[[#This Row],[STATUS DA ETAPA]],"")</f>
        <v/>
      </c>
      <c r="DE237" s="42" t="str">
        <f>IF(BANCO10[[#This Row],[SOLUÇÃO]]=DE$1,BANCO10[[#This Row],[STATUS DA ETAPA]],"")</f>
        <v/>
      </c>
      <c r="DF237" s="42" t="str">
        <f>IF(BANCO10[[#This Row],[SOLUÇÃO]]=DF$1,BANCO10[[#This Row],[STATUS DA ETAPA]],"")</f>
        <v/>
      </c>
      <c r="DG237" s="42" t="str">
        <f>IF(BANCO10[[#This Row],[SOLUÇÃO]]=DG$1,BANCO10[[#This Row],[STATUS DA ETAPA]],"")</f>
        <v/>
      </c>
      <c r="DH237" s="42" t="str">
        <f>IF(BANCO10[[#This Row],[SOLUÇÃO]]=DH$1,BANCO10[[#This Row],[STATUS DA ETAPA]],"")</f>
        <v/>
      </c>
      <c r="DI237" s="42" t="str">
        <f>IF(BANCO10[[#This Row],[SOLUÇÃO]]=DI$1,BANCO10[[#This Row],[STATUS DA ETAPA]],"")</f>
        <v/>
      </c>
      <c r="DJ237" s="42" t="str">
        <f>IF(BANCO10[[#This Row],[SOLUÇÃO]]=DJ$1,BANCO10[[#This Row],[STATUS DA ETAPA]],"")</f>
        <v/>
      </c>
      <c r="DK237" s="42" t="str">
        <f>IF(BANCO10[[#This Row],[SOLUÇÃO]]=DK$1,BANCO10[[#This Row],[STATUS DA ETAPA]],"")</f>
        <v/>
      </c>
      <c r="DL237" s="42" t="str">
        <f>IF(BANCO10[[#This Row],[SOLUÇÃO]]=DL$1,BANCO10[[#This Row],[STATUS DA ETAPA]],"")</f>
        <v/>
      </c>
      <c r="DM237" s="42" t="str">
        <f>IF(BANCO10[[#This Row],[SOLUÇÃO]]=DM$1,BANCO10[[#This Row],[STATUS DA ETAPA]],"")</f>
        <v/>
      </c>
      <c r="DN237" s="63" t="e">
        <f>VLOOKUP(CL239,'[1]SAP TEC'!AC:AD,2,0)</f>
        <v>#N/A</v>
      </c>
    </row>
    <row r="238" spans="1:118" s="65" customFormat="1" ht="12" x14ac:dyDescent="0.25">
      <c r="A238" s="38" t="s">
        <v>118</v>
      </c>
      <c r="B238" s="39" t="s">
        <v>119</v>
      </c>
      <c r="C238" s="40" t="str">
        <f>IFERROR(VLOOKUP(BANCO10[[#This Row],[EMPRESA]],[1]!DADOS[#Data],2,FALSE),"")</f>
        <v>54.653.357/0001-06</v>
      </c>
      <c r="D238" s="42" t="s">
        <v>754</v>
      </c>
      <c r="E238" s="42" t="str">
        <f>IFERROR(VLOOKUP(BANCO10[[#This Row],[EMPRESA]],[1]!DADOS[#Data],5,FALSE),"")</f>
        <v>EPP</v>
      </c>
      <c r="F238" s="40" t="str">
        <f>IFERROR(IF(VLOOKUP(BANCO10[[#This Row],[EMPRESA]],[1]!DADOS[#Data],6,0)="","",(VLOOKUP(BANCO10[[#This Row],[EMPRESA]],[1]!DADOS[#Data],6,0))),"")</f>
        <v>CAPITAL LESTE 1</v>
      </c>
      <c r="G238" s="40"/>
      <c r="H238" s="43" t="s">
        <v>121</v>
      </c>
      <c r="I238" s="43" t="s">
        <v>145</v>
      </c>
      <c r="J238" s="43" t="s">
        <v>146</v>
      </c>
      <c r="K238" s="42" t="s">
        <v>755</v>
      </c>
      <c r="L238" s="44" t="s">
        <v>123</v>
      </c>
      <c r="M238" s="44">
        <v>103</v>
      </c>
      <c r="N238" s="44" t="s">
        <v>123</v>
      </c>
      <c r="O238" s="42" t="s">
        <v>90</v>
      </c>
      <c r="P238" s="42">
        <v>4</v>
      </c>
      <c r="Q238" s="42" t="s">
        <v>205</v>
      </c>
      <c r="R238" s="45" t="s">
        <v>123</v>
      </c>
      <c r="S238" s="45"/>
      <c r="T238" s="45" t="s">
        <v>123</v>
      </c>
      <c r="U238" s="45"/>
      <c r="V238" s="45" t="s">
        <v>123</v>
      </c>
      <c r="W238" s="45"/>
      <c r="X238" s="45" t="s">
        <v>123</v>
      </c>
      <c r="Y238" s="45"/>
      <c r="Z238" s="46" t="s">
        <v>123</v>
      </c>
      <c r="AA238" s="47"/>
      <c r="AB238" s="46" t="s">
        <v>123</v>
      </c>
      <c r="AC238" s="48"/>
      <c r="AD238" s="46" t="s">
        <v>123</v>
      </c>
      <c r="AE238" s="48"/>
      <c r="AF238" s="45" t="s">
        <v>27</v>
      </c>
      <c r="AG238" s="45">
        <v>44712</v>
      </c>
      <c r="AH238" s="45" t="s">
        <v>126</v>
      </c>
      <c r="AI238" s="45"/>
      <c r="AJ238" s="45" t="s">
        <v>123</v>
      </c>
      <c r="AK238" s="45"/>
      <c r="AL238" s="45" t="s">
        <v>123</v>
      </c>
      <c r="AM238" s="45"/>
      <c r="AN238" s="45" t="s">
        <v>123</v>
      </c>
      <c r="AO238" s="45"/>
      <c r="AP238" s="45" t="s">
        <v>123</v>
      </c>
      <c r="AQ238" s="45"/>
      <c r="AR238" s="45" t="s">
        <v>123</v>
      </c>
      <c r="AS238" s="45"/>
      <c r="AT238" s="49">
        <v>44926</v>
      </c>
      <c r="AU238" s="50">
        <v>44926</v>
      </c>
      <c r="AV238" s="51" t="s">
        <v>123</v>
      </c>
      <c r="AW238" s="51" t="s">
        <v>123</v>
      </c>
      <c r="AX238" s="73" t="s">
        <v>49</v>
      </c>
      <c r="AY238" s="52" t="s">
        <v>123</v>
      </c>
      <c r="AZ238" s="53">
        <v>0</v>
      </c>
      <c r="BA238" s="52" t="s">
        <v>123</v>
      </c>
      <c r="BB238" s="81" t="s">
        <v>123</v>
      </c>
      <c r="BC238" s="52" t="s">
        <v>123</v>
      </c>
      <c r="BD238" s="52" t="s">
        <v>123</v>
      </c>
      <c r="BE238" s="55" t="s">
        <v>123</v>
      </c>
      <c r="BF238" s="55" t="s">
        <v>123</v>
      </c>
      <c r="BG238" s="55" t="s">
        <v>123</v>
      </c>
      <c r="BH238" s="55" t="s">
        <v>123</v>
      </c>
      <c r="BI238" s="56" t="s">
        <v>123</v>
      </c>
      <c r="BJ238" s="48"/>
      <c r="BK238" s="58" t="s">
        <v>123</v>
      </c>
      <c r="BL238" s="59"/>
      <c r="BM238" s="58" t="s">
        <v>123</v>
      </c>
      <c r="BN238" s="59"/>
      <c r="BO238" s="74" t="s">
        <v>123</v>
      </c>
      <c r="BP238" s="75"/>
      <c r="BQ238" s="74" t="s">
        <v>123</v>
      </c>
      <c r="BR238" s="75"/>
      <c r="BS238" s="60" t="s">
        <v>756</v>
      </c>
      <c r="BT238" s="38"/>
      <c r="BU238" s="61" t="s">
        <v>170</v>
      </c>
      <c r="BV238" s="61" t="s">
        <v>170</v>
      </c>
      <c r="BW238" s="61" t="s">
        <v>171</v>
      </c>
      <c r="BX238" s="61" t="s">
        <v>129</v>
      </c>
      <c r="BY238" s="62" t="s">
        <v>170</v>
      </c>
      <c r="BZ238" s="61"/>
      <c r="CA238" s="61" t="s">
        <v>129</v>
      </c>
      <c r="CB238" s="61" t="s">
        <v>129</v>
      </c>
      <c r="CC238" s="61" t="s">
        <v>129</v>
      </c>
      <c r="CD238" s="61" t="s">
        <v>129</v>
      </c>
      <c r="CE238" s="61" t="s">
        <v>129</v>
      </c>
      <c r="CF238" s="61" t="s">
        <v>129</v>
      </c>
      <c r="CG238" s="61" t="s">
        <v>129</v>
      </c>
      <c r="CH238" s="63">
        <f>YEAR(BANCO10[[#This Row],[DATA INÍCIO]])</f>
        <v>2022</v>
      </c>
      <c r="CI238" s="63">
        <f>MONTH(BANCO10[[#This Row],[DATA INÍCIO]])</f>
        <v>12</v>
      </c>
      <c r="CJ238" s="64" t="str">
        <f t="shared" si="4"/>
        <v>EROS ELETRO ELETRONICA LTDA54.653.357/0001-06</v>
      </c>
      <c r="CK238" s="63"/>
      <c r="CL238" s="42" t="s">
        <v>755</v>
      </c>
      <c r="CM238" s="42" t="str">
        <f>IF(BANCO10[[#This Row],[SOLUÇÃO]]=CM$1,BANCO10[[#This Row],[STATUS DA ETAPA]],"")</f>
        <v>CONCLUÍDO</v>
      </c>
      <c r="CN238" s="42" t="str">
        <f>IF(BANCO10[[#This Row],[SOLUÇÃO]]=CN$1,BANCO10[[#This Row],[STATUS DA ETAPA]],"")</f>
        <v/>
      </c>
      <c r="CO238" s="42" t="str">
        <f>IF(BANCO10[[#This Row],[SOLUÇÃO]]=CO$1,BANCO10[[#This Row],[STATUS DA ETAPA]],"")</f>
        <v/>
      </c>
      <c r="CP238" s="42" t="str">
        <f>IF(BANCO10[[#This Row],[SOLUÇÃO]]=CP$1,BANCO10[[#This Row],[STATUS DA ETAPA]],"")</f>
        <v/>
      </c>
      <c r="CQ238" s="42" t="str">
        <f>IF(BANCO10[[#This Row],[SOLUÇÃO]]=CQ$1,BANCO10[[#This Row],[STATUS DA ETAPA]],"")</f>
        <v/>
      </c>
      <c r="CR238" s="42" t="str">
        <f>IF(BANCO10[[#This Row],[SOLUÇÃO]]=CR$1,BANCO10[[#This Row],[STATUS DA ETAPA]],"")</f>
        <v/>
      </c>
      <c r="CS238" s="42" t="str">
        <f>IF(BANCO10[[#This Row],[SOLUÇÃO]]=CS$1,BANCO10[[#This Row],[STATUS DA ETAPA]],"")</f>
        <v/>
      </c>
      <c r="CT238" s="42" t="str">
        <f>IF(BANCO10[[#This Row],[SOLUÇÃO]]=CT$1,BANCO10[[#This Row],[STATUS DA ETAPA]],"")</f>
        <v/>
      </c>
      <c r="CU238" s="42" t="str">
        <f>IF(BANCO10[[#This Row],[SOLUÇÃO]]=CU$1,BANCO10[[#This Row],[STATUS DA ETAPA]],"")</f>
        <v/>
      </c>
      <c r="CV238" s="42" t="str">
        <f>IF(BANCO10[[#This Row],[SOLUÇÃO]]=CV$1,BANCO10[[#This Row],[STATUS DA ETAPA]],"")</f>
        <v/>
      </c>
      <c r="CW238" s="42" t="str">
        <f>IF(BANCO10[[#This Row],[SOLUÇÃO]]=CW$1,BANCO10[[#This Row],[STATUS DA ETAPA]],"")</f>
        <v/>
      </c>
      <c r="CX238" s="42" t="str">
        <f>IF(BANCO10[[#This Row],[SOLUÇÃO]]=CX$1,BANCO10[[#This Row],[STATUS DA ETAPA]],"")</f>
        <v/>
      </c>
      <c r="CY238" s="42" t="str">
        <f>IF(BANCO10[[#This Row],[SOLUÇÃO]]=CY$1,BANCO10[[#This Row],[STATUS DA ETAPA]],"")</f>
        <v/>
      </c>
      <c r="CZ238" s="42" t="str">
        <f>IF(BANCO10[[#This Row],[SOLUÇÃO]]=CZ$1,BANCO10[[#This Row],[STATUS DA ETAPA]],"")</f>
        <v/>
      </c>
      <c r="DA238" s="42" t="str">
        <f>IF(BANCO10[[#This Row],[SOLUÇÃO]]=DA$1,BANCO10[[#This Row],[STATUS DA ETAPA]],"")</f>
        <v/>
      </c>
      <c r="DB238" s="42" t="str">
        <f>IF(BANCO10[[#This Row],[SOLUÇÃO]]=DB$1,BANCO10[[#This Row],[STATUS DA ETAPA]],"")</f>
        <v/>
      </c>
      <c r="DC238" s="42" t="str">
        <f>IF(BANCO10[[#This Row],[SOLUÇÃO]]=DC$1,BANCO10[[#This Row],[STATUS DA ETAPA]],"")</f>
        <v/>
      </c>
      <c r="DD238" s="42" t="str">
        <f>IF(BANCO10[[#This Row],[SOLUÇÃO]]=DD$1,BANCO10[[#This Row],[STATUS DA ETAPA]],"")</f>
        <v/>
      </c>
      <c r="DE238" s="42" t="str">
        <f>IF(BANCO10[[#This Row],[SOLUÇÃO]]=DE$1,BANCO10[[#This Row],[STATUS DA ETAPA]],"")</f>
        <v/>
      </c>
      <c r="DF238" s="42" t="str">
        <f>IF(BANCO10[[#This Row],[SOLUÇÃO]]=DF$1,BANCO10[[#This Row],[STATUS DA ETAPA]],"")</f>
        <v/>
      </c>
      <c r="DG238" s="42" t="str">
        <f>IF(BANCO10[[#This Row],[SOLUÇÃO]]=DG$1,BANCO10[[#This Row],[STATUS DA ETAPA]],"")</f>
        <v/>
      </c>
      <c r="DH238" s="42" t="str">
        <f>IF(BANCO10[[#This Row],[SOLUÇÃO]]=DH$1,BANCO10[[#This Row],[STATUS DA ETAPA]],"")</f>
        <v/>
      </c>
      <c r="DI238" s="42" t="str">
        <f>IF(BANCO10[[#This Row],[SOLUÇÃO]]=DI$1,BANCO10[[#This Row],[STATUS DA ETAPA]],"")</f>
        <v/>
      </c>
      <c r="DJ238" s="42" t="str">
        <f>IF(BANCO10[[#This Row],[SOLUÇÃO]]=DJ$1,BANCO10[[#This Row],[STATUS DA ETAPA]],"")</f>
        <v/>
      </c>
      <c r="DK238" s="42" t="str">
        <f>IF(BANCO10[[#This Row],[SOLUÇÃO]]=DK$1,BANCO10[[#This Row],[STATUS DA ETAPA]],"")</f>
        <v/>
      </c>
      <c r="DL238" s="42" t="str">
        <f>IF(BANCO10[[#This Row],[SOLUÇÃO]]=DL$1,BANCO10[[#This Row],[STATUS DA ETAPA]],"")</f>
        <v/>
      </c>
      <c r="DM238" s="42" t="str">
        <f>IF(BANCO10[[#This Row],[SOLUÇÃO]]=DM$1,BANCO10[[#This Row],[STATUS DA ETAPA]],"")</f>
        <v/>
      </c>
      <c r="DN238" s="63" t="e">
        <f>VLOOKUP(CL240,'[1]SAP TEC'!AC:AD,2,0)</f>
        <v>#N/A</v>
      </c>
    </row>
    <row r="239" spans="1:118" s="65" customFormat="1" ht="12" x14ac:dyDescent="0.25">
      <c r="A239" s="38" t="s">
        <v>118</v>
      </c>
      <c r="B239" s="39" t="s">
        <v>119</v>
      </c>
      <c r="C239" s="40" t="str">
        <f>IFERROR(VLOOKUP(BANCO10[[#This Row],[EMPRESA]],[1]!DADOS[#Data],2,FALSE),"")</f>
        <v>54.653.357/0001-06</v>
      </c>
      <c r="D239" s="42" t="s">
        <v>754</v>
      </c>
      <c r="E239" s="42" t="str">
        <f>IFERROR(VLOOKUP(BANCO10[[#This Row],[EMPRESA]],[1]!DADOS[#Data],5,FALSE),"")</f>
        <v>EPP</v>
      </c>
      <c r="F239" s="40" t="str">
        <f>IFERROR(IF(VLOOKUP(BANCO10[[#This Row],[EMPRESA]],[1]!DADOS[#Data],6,0)="","",(VLOOKUP(BANCO10[[#This Row],[EMPRESA]],[1]!DADOS[#Data],6,0))),"")</f>
        <v>CAPITAL LESTE 1</v>
      </c>
      <c r="G239" s="40" t="str">
        <f>IFERROR(IF(VLOOKUP(BANCO10[[#This Row],[EMPRESA]],[1]!DADOS[#Data],4)="","",(VLOOKUP($D239,[1]!DADOS[#Data],4,0))),"")</f>
        <v>EROS</v>
      </c>
      <c r="H239" s="43" t="s">
        <v>7</v>
      </c>
      <c r="I239" s="42" t="s">
        <v>267</v>
      </c>
      <c r="J239" s="44" t="s">
        <v>136</v>
      </c>
      <c r="K239" s="42" t="s">
        <v>136</v>
      </c>
      <c r="L239" s="44" t="s">
        <v>136</v>
      </c>
      <c r="M239" s="44">
        <v>103</v>
      </c>
      <c r="N239" s="44" t="s">
        <v>123</v>
      </c>
      <c r="O239" s="42" t="s">
        <v>95</v>
      </c>
      <c r="P239" s="42">
        <v>100</v>
      </c>
      <c r="Q239" s="42"/>
      <c r="R239" s="45" t="s">
        <v>123</v>
      </c>
      <c r="S239" s="45"/>
      <c r="T239" s="45" t="s">
        <v>123</v>
      </c>
      <c r="U239" s="45"/>
      <c r="V239" s="45" t="s">
        <v>123</v>
      </c>
      <c r="W239" s="45"/>
      <c r="X239" s="45" t="s">
        <v>123</v>
      </c>
      <c r="Y239" s="45"/>
      <c r="Z239" s="46" t="s">
        <v>123</v>
      </c>
      <c r="AA239" s="47"/>
      <c r="AB239" s="46" t="s">
        <v>123</v>
      </c>
      <c r="AC239" s="48"/>
      <c r="AD239" s="46" t="s">
        <v>123</v>
      </c>
      <c r="AE239" s="48"/>
      <c r="AF239" s="45" t="s">
        <v>27</v>
      </c>
      <c r="AG239" s="45">
        <v>44712</v>
      </c>
      <c r="AH239" s="45" t="s">
        <v>27</v>
      </c>
      <c r="AI239" s="45">
        <v>45159</v>
      </c>
      <c r="AJ239" s="45" t="s">
        <v>27</v>
      </c>
      <c r="AK239" s="45"/>
      <c r="AL239" s="45" t="s">
        <v>27</v>
      </c>
      <c r="AM239" s="45"/>
      <c r="AN239" s="45"/>
      <c r="AO239" s="45"/>
      <c r="AP239" s="45"/>
      <c r="AQ239" s="45"/>
      <c r="AR239" s="45" t="s">
        <v>123</v>
      </c>
      <c r="AS239" s="45"/>
      <c r="AT239" s="49">
        <v>45963</v>
      </c>
      <c r="AU239" s="50">
        <v>45963</v>
      </c>
      <c r="AV239" s="66" t="s">
        <v>123</v>
      </c>
      <c r="AW239" s="66" t="s">
        <v>123</v>
      </c>
      <c r="AX239" s="73" t="s">
        <v>49</v>
      </c>
      <c r="AY239" s="52" t="s">
        <v>126</v>
      </c>
      <c r="AZ239" s="53">
        <v>0</v>
      </c>
      <c r="BA239" s="52"/>
      <c r="BB239" s="81" t="s">
        <v>136</v>
      </c>
      <c r="BC239" s="52" t="s">
        <v>136</v>
      </c>
      <c r="BD239" s="52" t="s">
        <v>136</v>
      </c>
      <c r="BE239" s="55" t="s">
        <v>123</v>
      </c>
      <c r="BF239" s="55" t="s">
        <v>123</v>
      </c>
      <c r="BG239" s="55"/>
      <c r="BH239" s="55" t="s">
        <v>123</v>
      </c>
      <c r="BI239" s="68" t="s">
        <v>123</v>
      </c>
      <c r="BJ239" s="48"/>
      <c r="BK239" s="58"/>
      <c r="BL239" s="59"/>
      <c r="BM239" s="58"/>
      <c r="BN239" s="59"/>
      <c r="BO239" s="74" t="s">
        <v>126</v>
      </c>
      <c r="BP239" s="77"/>
      <c r="BQ239" s="78" t="s">
        <v>126</v>
      </c>
      <c r="BR239" s="79"/>
      <c r="BS239" s="60" t="s">
        <v>756</v>
      </c>
      <c r="BT239" s="38"/>
      <c r="BU239" s="61" t="s">
        <v>170</v>
      </c>
      <c r="BV239" s="61" t="s">
        <v>170</v>
      </c>
      <c r="BW239" s="61" t="s">
        <v>171</v>
      </c>
      <c r="BX239" s="61" t="s">
        <v>129</v>
      </c>
      <c r="BY239" s="62" t="s">
        <v>170</v>
      </c>
      <c r="BZ239" s="61"/>
      <c r="CA239" s="61" t="s">
        <v>129</v>
      </c>
      <c r="CB239" s="61" t="s">
        <v>129</v>
      </c>
      <c r="CC239" s="61">
        <v>45402</v>
      </c>
      <c r="CD239" s="61"/>
      <c r="CE239" s="61" t="s">
        <v>129</v>
      </c>
      <c r="CF239" s="61"/>
      <c r="CG239" s="61" t="s">
        <v>531</v>
      </c>
      <c r="CH239" s="63">
        <f>YEAR(BANCO10[[#This Row],[DATA INÍCIO]])</f>
        <v>2025</v>
      </c>
      <c r="CI239" s="63">
        <f>MONTH(BANCO10[[#This Row],[DATA INÍCIO]])</f>
        <v>11</v>
      </c>
      <c r="CJ239" s="64" t="str">
        <f t="shared" si="4"/>
        <v>EROS ELETRO ELETRONICA LTDA54.653.357/0001-06</v>
      </c>
      <c r="CK239" s="63"/>
      <c r="CL239" s="42" t="s">
        <v>136</v>
      </c>
      <c r="CM239" s="42" t="str">
        <f>IF(BANCO10[[#This Row],[SOLUÇÃO]]=CM$1,BANCO10[[#This Row],[STATUS DA ETAPA]],"")</f>
        <v/>
      </c>
      <c r="CN239" s="42" t="str">
        <f>IF(BANCO10[[#This Row],[SOLUÇÃO]]=CN$1,BANCO10[[#This Row],[STATUS DA ETAPA]],"")</f>
        <v/>
      </c>
      <c r="CO239" s="42" t="str">
        <f>IF(BANCO10[[#This Row],[SOLUÇÃO]]=CO$1,BANCO10[[#This Row],[STATUS DA ETAPA]],"")</f>
        <v/>
      </c>
      <c r="CP239" s="42" t="str">
        <f>IF(BANCO10[[#This Row],[SOLUÇÃO]]=CP$1,BANCO10[[#This Row],[STATUS DA ETAPA]],"")</f>
        <v/>
      </c>
      <c r="CQ239" s="42" t="str">
        <f>IF(BANCO10[[#This Row],[SOLUÇÃO]]=CQ$1,BANCO10[[#This Row],[STATUS DA ETAPA]],"")</f>
        <v/>
      </c>
      <c r="CR239" s="42" t="str">
        <f>IF(BANCO10[[#This Row],[SOLUÇÃO]]=CR$1,BANCO10[[#This Row],[STATUS DA ETAPA]],"")</f>
        <v>PROSPECÇÃO</v>
      </c>
      <c r="CS239" s="42" t="str">
        <f>IF(BANCO10[[#This Row],[SOLUÇÃO]]=CS$1,BANCO10[[#This Row],[STATUS DA ETAPA]],"")</f>
        <v/>
      </c>
      <c r="CT239" s="42" t="str">
        <f>IF(BANCO10[[#This Row],[SOLUÇÃO]]=CT$1,BANCO10[[#This Row],[STATUS DA ETAPA]],"")</f>
        <v/>
      </c>
      <c r="CU239" s="42" t="str">
        <f>IF(BANCO10[[#This Row],[SOLUÇÃO]]=CU$1,BANCO10[[#This Row],[STATUS DA ETAPA]],"")</f>
        <v/>
      </c>
      <c r="CV239" s="42" t="str">
        <f>IF(BANCO10[[#This Row],[SOLUÇÃO]]=CV$1,BANCO10[[#This Row],[STATUS DA ETAPA]],"")</f>
        <v/>
      </c>
      <c r="CW239" s="42" t="str">
        <f>IF(BANCO10[[#This Row],[SOLUÇÃO]]=CW$1,BANCO10[[#This Row],[STATUS DA ETAPA]],"")</f>
        <v/>
      </c>
      <c r="CX239" s="42" t="str">
        <f>IF(BANCO10[[#This Row],[SOLUÇÃO]]=CX$1,BANCO10[[#This Row],[STATUS DA ETAPA]],"")</f>
        <v/>
      </c>
      <c r="CY239" s="42" t="str">
        <f>IF(BANCO10[[#This Row],[SOLUÇÃO]]=CY$1,BANCO10[[#This Row],[STATUS DA ETAPA]],"")</f>
        <v/>
      </c>
      <c r="CZ239" s="42" t="str">
        <f>IF(BANCO10[[#This Row],[SOLUÇÃO]]=CZ$1,BANCO10[[#This Row],[STATUS DA ETAPA]],"")</f>
        <v/>
      </c>
      <c r="DA239" s="42" t="str">
        <f>IF(BANCO10[[#This Row],[SOLUÇÃO]]=DA$1,BANCO10[[#This Row],[STATUS DA ETAPA]],"")</f>
        <v/>
      </c>
      <c r="DB239" s="42" t="str">
        <f>IF(BANCO10[[#This Row],[SOLUÇÃO]]=DB$1,BANCO10[[#This Row],[STATUS DA ETAPA]],"")</f>
        <v/>
      </c>
      <c r="DC239" s="42" t="str">
        <f>IF(BANCO10[[#This Row],[SOLUÇÃO]]=DC$1,BANCO10[[#This Row],[STATUS DA ETAPA]],"")</f>
        <v/>
      </c>
      <c r="DD239" s="42" t="str">
        <f>IF(BANCO10[[#This Row],[SOLUÇÃO]]=DD$1,BANCO10[[#This Row],[STATUS DA ETAPA]],"")</f>
        <v/>
      </c>
      <c r="DE239" s="42" t="str">
        <f>IF(BANCO10[[#This Row],[SOLUÇÃO]]=DE$1,BANCO10[[#This Row],[STATUS DA ETAPA]],"")</f>
        <v/>
      </c>
      <c r="DF239" s="42" t="str">
        <f>IF(BANCO10[[#This Row],[SOLUÇÃO]]=DF$1,BANCO10[[#This Row],[STATUS DA ETAPA]],"")</f>
        <v/>
      </c>
      <c r="DG239" s="42" t="str">
        <f>IF(BANCO10[[#This Row],[SOLUÇÃO]]=DG$1,BANCO10[[#This Row],[STATUS DA ETAPA]],"")</f>
        <v/>
      </c>
      <c r="DH239" s="42" t="str">
        <f>IF(BANCO10[[#This Row],[SOLUÇÃO]]=DH$1,BANCO10[[#This Row],[STATUS DA ETAPA]],"")</f>
        <v/>
      </c>
      <c r="DI239" s="42" t="str">
        <f>IF(BANCO10[[#This Row],[SOLUÇÃO]]=DI$1,BANCO10[[#This Row],[STATUS DA ETAPA]],"")</f>
        <v/>
      </c>
      <c r="DJ239" s="42" t="str">
        <f>IF(BANCO10[[#This Row],[SOLUÇÃO]]=DJ$1,BANCO10[[#This Row],[STATUS DA ETAPA]],"")</f>
        <v/>
      </c>
      <c r="DK239" s="42" t="str">
        <f>IF(BANCO10[[#This Row],[SOLUÇÃO]]=DK$1,BANCO10[[#This Row],[STATUS DA ETAPA]],"")</f>
        <v/>
      </c>
      <c r="DL239" s="42" t="str">
        <f>IF(BANCO10[[#This Row],[SOLUÇÃO]]=DL$1,BANCO10[[#This Row],[STATUS DA ETAPA]],"")</f>
        <v/>
      </c>
      <c r="DM239" s="42" t="str">
        <f>IF(BANCO10[[#This Row],[SOLUÇÃO]]=DM$1,BANCO10[[#This Row],[STATUS DA ETAPA]],"")</f>
        <v/>
      </c>
      <c r="DN239" s="63" t="e">
        <f>VLOOKUP(CL241,'[1]SAP TEC'!AC:AD,2,0)</f>
        <v>#N/A</v>
      </c>
    </row>
    <row r="240" spans="1:118" s="65" customFormat="1" ht="12" x14ac:dyDescent="0.25">
      <c r="A240" s="38" t="s">
        <v>118</v>
      </c>
      <c r="B240" s="39" t="s">
        <v>119</v>
      </c>
      <c r="C240" s="40" t="str">
        <f>IFERROR(VLOOKUP(BANCO10[[#This Row],[EMPRESA]],[1]!DADOS[#Data],2,FALSE),"")</f>
        <v/>
      </c>
      <c r="D240" s="42" t="s">
        <v>757</v>
      </c>
      <c r="E240" s="42" t="str">
        <f>IFERROR(VLOOKUP(BANCO10[[#This Row],[EMPRESA]],[1]!DADOS[#Data],5,FALSE),"")</f>
        <v/>
      </c>
      <c r="F240" s="40" t="str">
        <f>IFERROR(IF(VLOOKUP(BANCO10[[#This Row],[EMPRESA]],[1]!DADOS[#Data],6,0)="","",(VLOOKUP(BANCO10[[#This Row],[EMPRESA]],[1]!DADOS[#Data],6,0))),"")</f>
        <v/>
      </c>
      <c r="G240" s="40" t="str">
        <f>IFERROR(IF(VLOOKUP(BANCO10[[#This Row],[EMPRESA]],[1]!DADOS[#Data],4)="","",(VLOOKUP($D240,[1]!DADOS[#Data],4,0))),"")</f>
        <v/>
      </c>
      <c r="H240" s="43" t="s">
        <v>7</v>
      </c>
      <c r="I240" s="43" t="s">
        <v>145</v>
      </c>
      <c r="J240" s="43" t="s">
        <v>123</v>
      </c>
      <c r="K240" s="42" t="s">
        <v>758</v>
      </c>
      <c r="L240" s="44" t="s">
        <v>123</v>
      </c>
      <c r="M240" s="44">
        <v>103</v>
      </c>
      <c r="N240" s="44" t="s">
        <v>123</v>
      </c>
      <c r="O240" s="42" t="s">
        <v>95</v>
      </c>
      <c r="P240" s="42">
        <v>100</v>
      </c>
      <c r="Q240" s="42" t="s">
        <v>265</v>
      </c>
      <c r="R240" s="45" t="s">
        <v>123</v>
      </c>
      <c r="S240" s="45"/>
      <c r="T240" s="45" t="s">
        <v>123</v>
      </c>
      <c r="U240" s="45"/>
      <c r="V240" s="45" t="s">
        <v>123</v>
      </c>
      <c r="W240" s="45"/>
      <c r="X240" s="45" t="s">
        <v>123</v>
      </c>
      <c r="Y240" s="45"/>
      <c r="Z240" s="46" t="s">
        <v>123</v>
      </c>
      <c r="AA240" s="47"/>
      <c r="AB240" s="46" t="s">
        <v>123</v>
      </c>
      <c r="AC240" s="48"/>
      <c r="AD240" s="46" t="s">
        <v>123</v>
      </c>
      <c r="AE240" s="48"/>
      <c r="AF240" s="45" t="s">
        <v>27</v>
      </c>
      <c r="AG240" s="45">
        <v>44713</v>
      </c>
      <c r="AH240" s="45" t="s">
        <v>27</v>
      </c>
      <c r="AI240" s="45">
        <v>44714</v>
      </c>
      <c r="AJ240" s="45" t="s">
        <v>27</v>
      </c>
      <c r="AK240" s="45">
        <v>44714</v>
      </c>
      <c r="AL240" s="45" t="s">
        <v>27</v>
      </c>
      <c r="AM240" s="45">
        <v>44714</v>
      </c>
      <c r="AN240" s="45" t="s">
        <v>123</v>
      </c>
      <c r="AO240" s="45"/>
      <c r="AP240" s="45" t="s">
        <v>27</v>
      </c>
      <c r="AQ240" s="45">
        <v>44714</v>
      </c>
      <c r="AR240" s="45" t="s">
        <v>123</v>
      </c>
      <c r="AS240" s="45"/>
      <c r="AT240" s="49">
        <v>44831</v>
      </c>
      <c r="AU240" s="50">
        <v>44922</v>
      </c>
      <c r="AV240" s="51" t="s">
        <v>27</v>
      </c>
      <c r="AW240" s="51" t="s">
        <v>27</v>
      </c>
      <c r="AX240" s="73" t="s">
        <v>49</v>
      </c>
      <c r="AY240" s="52"/>
      <c r="AZ240" s="53">
        <v>0</v>
      </c>
      <c r="BA240" s="52" t="s">
        <v>123</v>
      </c>
      <c r="BB240" s="81" t="s">
        <v>123</v>
      </c>
      <c r="BC240" s="52" t="s">
        <v>123</v>
      </c>
      <c r="BD240" s="52" t="s">
        <v>123</v>
      </c>
      <c r="BE240" s="55" t="s">
        <v>123</v>
      </c>
      <c r="BF240" s="55" t="s">
        <v>123</v>
      </c>
      <c r="BG240" s="55" t="s">
        <v>27</v>
      </c>
      <c r="BH240" s="55" t="s">
        <v>123</v>
      </c>
      <c r="BI240" s="68" t="s">
        <v>123</v>
      </c>
      <c r="BJ240" s="48"/>
      <c r="BK240" s="58" t="s">
        <v>123</v>
      </c>
      <c r="BL240" s="59"/>
      <c r="BM240" s="58" t="s">
        <v>123</v>
      </c>
      <c r="BN240" s="59"/>
      <c r="BO240" s="74" t="s">
        <v>27</v>
      </c>
      <c r="BP240" s="75">
        <v>44922</v>
      </c>
      <c r="BQ240" s="74" t="s">
        <v>27</v>
      </c>
      <c r="BR240" s="75"/>
      <c r="BS240" s="60"/>
      <c r="BT240" s="38"/>
      <c r="BU240" s="61" t="s">
        <v>129</v>
      </c>
      <c r="BV240" s="61" t="s">
        <v>129</v>
      </c>
      <c r="BW240" s="61" t="s">
        <v>149</v>
      </c>
      <c r="BX240" s="61" t="s">
        <v>129</v>
      </c>
      <c r="BY240" s="62" t="s">
        <v>170</v>
      </c>
      <c r="BZ240" s="61"/>
      <c r="CA240" s="61" t="s">
        <v>129</v>
      </c>
      <c r="CB240" s="61" t="s">
        <v>129</v>
      </c>
      <c r="CC240" s="61" t="s">
        <v>129</v>
      </c>
      <c r="CD240" s="61" t="s">
        <v>129</v>
      </c>
      <c r="CE240" s="61" t="s">
        <v>129</v>
      </c>
      <c r="CF240" s="61" t="s">
        <v>129</v>
      </c>
      <c r="CG240" s="61" t="s">
        <v>129</v>
      </c>
      <c r="CH240" s="63">
        <f>YEAR(BANCO10[[#This Row],[DATA INÍCIO]])</f>
        <v>2022</v>
      </c>
      <c r="CI240" s="63">
        <f>MONTH(BANCO10[[#This Row],[DATA INÍCIO]])</f>
        <v>9</v>
      </c>
      <c r="CJ240" s="64" t="str">
        <f t="shared" si="4"/>
        <v>ESCOVAS SANTA CLARA INDUSTRIA E COMERCIO EIRELI</v>
      </c>
      <c r="CK240" s="63"/>
      <c r="CL240" s="42" t="s">
        <v>758</v>
      </c>
      <c r="CM240" s="42" t="str">
        <f>IF(BANCO10[[#This Row],[SOLUÇÃO]]=CM$1,BANCO10[[#This Row],[STATUS DA ETAPA]],"")</f>
        <v/>
      </c>
      <c r="CN240" s="42" t="str">
        <f>IF(BANCO10[[#This Row],[SOLUÇÃO]]=CN$1,BANCO10[[#This Row],[STATUS DA ETAPA]],"")</f>
        <v/>
      </c>
      <c r="CO240" s="42" t="str">
        <f>IF(BANCO10[[#This Row],[SOLUÇÃO]]=CO$1,BANCO10[[#This Row],[STATUS DA ETAPA]],"")</f>
        <v/>
      </c>
      <c r="CP240" s="42" t="str">
        <f>IF(BANCO10[[#This Row],[SOLUÇÃO]]=CP$1,BANCO10[[#This Row],[STATUS DA ETAPA]],"")</f>
        <v/>
      </c>
      <c r="CQ240" s="42" t="str">
        <f>IF(BANCO10[[#This Row],[SOLUÇÃO]]=CQ$1,BANCO10[[#This Row],[STATUS DA ETAPA]],"")</f>
        <v/>
      </c>
      <c r="CR240" s="42" t="str">
        <f>IF(BANCO10[[#This Row],[SOLUÇÃO]]=CR$1,BANCO10[[#This Row],[STATUS DA ETAPA]],"")</f>
        <v>CONCLUÍDO</v>
      </c>
      <c r="CS240" s="42" t="str">
        <f>IF(BANCO10[[#This Row],[SOLUÇÃO]]=CS$1,BANCO10[[#This Row],[STATUS DA ETAPA]],"")</f>
        <v/>
      </c>
      <c r="CT240" s="42" t="str">
        <f>IF(BANCO10[[#This Row],[SOLUÇÃO]]=CT$1,BANCO10[[#This Row],[STATUS DA ETAPA]],"")</f>
        <v/>
      </c>
      <c r="CU240" s="42" t="str">
        <f>IF(BANCO10[[#This Row],[SOLUÇÃO]]=CU$1,BANCO10[[#This Row],[STATUS DA ETAPA]],"")</f>
        <v/>
      </c>
      <c r="CV240" s="42" t="str">
        <f>IF(BANCO10[[#This Row],[SOLUÇÃO]]=CV$1,BANCO10[[#This Row],[STATUS DA ETAPA]],"")</f>
        <v/>
      </c>
      <c r="CW240" s="42" t="str">
        <f>IF(BANCO10[[#This Row],[SOLUÇÃO]]=CW$1,BANCO10[[#This Row],[STATUS DA ETAPA]],"")</f>
        <v/>
      </c>
      <c r="CX240" s="42" t="str">
        <f>IF(BANCO10[[#This Row],[SOLUÇÃO]]=CX$1,BANCO10[[#This Row],[STATUS DA ETAPA]],"")</f>
        <v/>
      </c>
      <c r="CY240" s="42" t="str">
        <f>IF(BANCO10[[#This Row],[SOLUÇÃO]]=CY$1,BANCO10[[#This Row],[STATUS DA ETAPA]],"")</f>
        <v/>
      </c>
      <c r="CZ240" s="42" t="str">
        <f>IF(BANCO10[[#This Row],[SOLUÇÃO]]=CZ$1,BANCO10[[#This Row],[STATUS DA ETAPA]],"")</f>
        <v/>
      </c>
      <c r="DA240" s="42" t="str">
        <f>IF(BANCO10[[#This Row],[SOLUÇÃO]]=DA$1,BANCO10[[#This Row],[STATUS DA ETAPA]],"")</f>
        <v/>
      </c>
      <c r="DB240" s="42" t="str">
        <f>IF(BANCO10[[#This Row],[SOLUÇÃO]]=DB$1,BANCO10[[#This Row],[STATUS DA ETAPA]],"")</f>
        <v/>
      </c>
      <c r="DC240" s="42" t="str">
        <f>IF(BANCO10[[#This Row],[SOLUÇÃO]]=DC$1,BANCO10[[#This Row],[STATUS DA ETAPA]],"")</f>
        <v/>
      </c>
      <c r="DD240" s="42" t="str">
        <f>IF(BANCO10[[#This Row],[SOLUÇÃO]]=DD$1,BANCO10[[#This Row],[STATUS DA ETAPA]],"")</f>
        <v/>
      </c>
      <c r="DE240" s="42" t="str">
        <f>IF(BANCO10[[#This Row],[SOLUÇÃO]]=DE$1,BANCO10[[#This Row],[STATUS DA ETAPA]],"")</f>
        <v/>
      </c>
      <c r="DF240" s="42" t="str">
        <f>IF(BANCO10[[#This Row],[SOLUÇÃO]]=DF$1,BANCO10[[#This Row],[STATUS DA ETAPA]],"")</f>
        <v/>
      </c>
      <c r="DG240" s="42" t="str">
        <f>IF(BANCO10[[#This Row],[SOLUÇÃO]]=DG$1,BANCO10[[#This Row],[STATUS DA ETAPA]],"")</f>
        <v/>
      </c>
      <c r="DH240" s="42" t="str">
        <f>IF(BANCO10[[#This Row],[SOLUÇÃO]]=DH$1,BANCO10[[#This Row],[STATUS DA ETAPA]],"")</f>
        <v/>
      </c>
      <c r="DI240" s="42" t="str">
        <f>IF(BANCO10[[#This Row],[SOLUÇÃO]]=DI$1,BANCO10[[#This Row],[STATUS DA ETAPA]],"")</f>
        <v/>
      </c>
      <c r="DJ240" s="42" t="str">
        <f>IF(BANCO10[[#This Row],[SOLUÇÃO]]=DJ$1,BANCO10[[#This Row],[STATUS DA ETAPA]],"")</f>
        <v/>
      </c>
      <c r="DK240" s="42" t="str">
        <f>IF(BANCO10[[#This Row],[SOLUÇÃO]]=DK$1,BANCO10[[#This Row],[STATUS DA ETAPA]],"")</f>
        <v/>
      </c>
      <c r="DL240" s="42" t="str">
        <f>IF(BANCO10[[#This Row],[SOLUÇÃO]]=DL$1,BANCO10[[#This Row],[STATUS DA ETAPA]],"")</f>
        <v/>
      </c>
      <c r="DM240" s="42" t="str">
        <f>IF(BANCO10[[#This Row],[SOLUÇÃO]]=DM$1,BANCO10[[#This Row],[STATUS DA ETAPA]],"")</f>
        <v/>
      </c>
      <c r="DN240" s="63" t="e">
        <f>VLOOKUP(CL242,'[1]SAP TEC'!AC:AD,2,0)</f>
        <v>#N/A</v>
      </c>
    </row>
    <row r="241" spans="1:118" s="65" customFormat="1" ht="12" x14ac:dyDescent="0.25">
      <c r="A241" s="38" t="s">
        <v>118</v>
      </c>
      <c r="B241" s="39" t="s">
        <v>119</v>
      </c>
      <c r="C241" s="40" t="str">
        <f>IFERROR(VLOOKUP(BANCO10[[#This Row],[EMPRESA]],[1]!DADOS[#Data],2,FALSE),"")</f>
        <v/>
      </c>
      <c r="D241" s="42" t="s">
        <v>757</v>
      </c>
      <c r="E241" s="42" t="str">
        <f>IFERROR(VLOOKUP(BANCO10[[#This Row],[EMPRESA]],[1]!DADOS[#Data],5,FALSE),"")</f>
        <v/>
      </c>
      <c r="F241" s="40" t="str">
        <f>IFERROR(IF(VLOOKUP(BANCO10[[#This Row],[EMPRESA]],[1]!DADOS[#Data],6,0)="","",(VLOOKUP(BANCO10[[#This Row],[EMPRESA]],[1]!DADOS[#Data],6,0))),"")</f>
        <v/>
      </c>
      <c r="G241" s="40"/>
      <c r="H241" s="43" t="s">
        <v>121</v>
      </c>
      <c r="I241" s="43" t="s">
        <v>145</v>
      </c>
      <c r="J241" s="43" t="s">
        <v>146</v>
      </c>
      <c r="K241" s="42" t="s">
        <v>759</v>
      </c>
      <c r="L241" s="44" t="s">
        <v>123</v>
      </c>
      <c r="M241" s="44">
        <v>103</v>
      </c>
      <c r="N241" s="44" t="s">
        <v>123</v>
      </c>
      <c r="O241" s="42" t="s">
        <v>90</v>
      </c>
      <c r="P241" s="42">
        <v>4</v>
      </c>
      <c r="Q241" s="42" t="s">
        <v>205</v>
      </c>
      <c r="R241" s="45" t="s">
        <v>123</v>
      </c>
      <c r="S241" s="45"/>
      <c r="T241" s="45" t="s">
        <v>123</v>
      </c>
      <c r="U241" s="45"/>
      <c r="V241" s="45" t="s">
        <v>123</v>
      </c>
      <c r="W241" s="45"/>
      <c r="X241" s="45" t="s">
        <v>123</v>
      </c>
      <c r="Y241" s="45"/>
      <c r="Z241" s="46" t="s">
        <v>123</v>
      </c>
      <c r="AA241" s="47"/>
      <c r="AB241" s="46" t="s">
        <v>123</v>
      </c>
      <c r="AC241" s="48"/>
      <c r="AD241" s="46" t="s">
        <v>123</v>
      </c>
      <c r="AE241" s="48"/>
      <c r="AF241" s="45" t="s">
        <v>27</v>
      </c>
      <c r="AG241" s="45">
        <v>44713</v>
      </c>
      <c r="AH241" s="45" t="s">
        <v>126</v>
      </c>
      <c r="AI241" s="45"/>
      <c r="AJ241" s="45" t="s">
        <v>123</v>
      </c>
      <c r="AK241" s="45"/>
      <c r="AL241" s="45" t="s">
        <v>123</v>
      </c>
      <c r="AM241" s="45"/>
      <c r="AN241" s="45" t="s">
        <v>123</v>
      </c>
      <c r="AO241" s="45"/>
      <c r="AP241" s="45" t="s">
        <v>123</v>
      </c>
      <c r="AQ241" s="45"/>
      <c r="AR241" s="45" t="s">
        <v>123</v>
      </c>
      <c r="AS241" s="45"/>
      <c r="AT241" s="49">
        <v>44926</v>
      </c>
      <c r="AU241" s="50">
        <v>44926</v>
      </c>
      <c r="AV241" s="51" t="s">
        <v>123</v>
      </c>
      <c r="AW241" s="51" t="s">
        <v>123</v>
      </c>
      <c r="AX241" s="73" t="s">
        <v>49</v>
      </c>
      <c r="AY241" s="52" t="s">
        <v>123</v>
      </c>
      <c r="AZ241" s="53">
        <v>0</v>
      </c>
      <c r="BA241" s="52" t="s">
        <v>123</v>
      </c>
      <c r="BB241" s="81" t="s">
        <v>123</v>
      </c>
      <c r="BC241" s="52" t="s">
        <v>123</v>
      </c>
      <c r="BD241" s="52" t="s">
        <v>123</v>
      </c>
      <c r="BE241" s="55" t="s">
        <v>123</v>
      </c>
      <c r="BF241" s="55" t="s">
        <v>123</v>
      </c>
      <c r="BG241" s="55" t="s">
        <v>123</v>
      </c>
      <c r="BH241" s="55" t="s">
        <v>123</v>
      </c>
      <c r="BI241" s="56" t="s">
        <v>123</v>
      </c>
      <c r="BJ241" s="48"/>
      <c r="BK241" s="58" t="s">
        <v>123</v>
      </c>
      <c r="BL241" s="59"/>
      <c r="BM241" s="58" t="s">
        <v>123</v>
      </c>
      <c r="BN241" s="59"/>
      <c r="BO241" s="74" t="s">
        <v>123</v>
      </c>
      <c r="BP241" s="75"/>
      <c r="BQ241" s="74" t="s">
        <v>123</v>
      </c>
      <c r="BR241" s="75"/>
      <c r="BS241" s="60" t="s">
        <v>170</v>
      </c>
      <c r="BT241" s="38"/>
      <c r="BU241" s="61" t="s">
        <v>129</v>
      </c>
      <c r="BV241" s="61" t="s">
        <v>129</v>
      </c>
      <c r="BW241" s="61" t="s">
        <v>149</v>
      </c>
      <c r="BX241" s="61" t="s">
        <v>129</v>
      </c>
      <c r="BY241" s="62" t="s">
        <v>170</v>
      </c>
      <c r="BZ241" s="61"/>
      <c r="CA241" s="61" t="s">
        <v>129</v>
      </c>
      <c r="CB241" s="61" t="s">
        <v>129</v>
      </c>
      <c r="CC241" s="61" t="s">
        <v>129</v>
      </c>
      <c r="CD241" s="61" t="s">
        <v>129</v>
      </c>
      <c r="CE241" s="61" t="s">
        <v>129</v>
      </c>
      <c r="CF241" s="61" t="s">
        <v>129</v>
      </c>
      <c r="CG241" s="61" t="s">
        <v>129</v>
      </c>
      <c r="CH241" s="63">
        <f>YEAR(BANCO10[[#This Row],[DATA INÍCIO]])</f>
        <v>2022</v>
      </c>
      <c r="CI241" s="63">
        <f>MONTH(BANCO10[[#This Row],[DATA INÍCIO]])</f>
        <v>12</v>
      </c>
      <c r="CJ241" s="64" t="str">
        <f t="shared" si="4"/>
        <v>ESCOVAS SANTA CLARA INDUSTRIA E COMERCIO EIRELI</v>
      </c>
      <c r="CK241" s="63"/>
      <c r="CL241" s="42" t="s">
        <v>759</v>
      </c>
      <c r="CM241" s="42" t="str">
        <f>IF(BANCO10[[#This Row],[SOLUÇÃO]]=CM$1,BANCO10[[#This Row],[STATUS DA ETAPA]],"")</f>
        <v>CONCLUÍDO</v>
      </c>
      <c r="CN241" s="42" t="str">
        <f>IF(BANCO10[[#This Row],[SOLUÇÃO]]=CN$1,BANCO10[[#This Row],[STATUS DA ETAPA]],"")</f>
        <v/>
      </c>
      <c r="CO241" s="42" t="str">
        <f>IF(BANCO10[[#This Row],[SOLUÇÃO]]=CO$1,BANCO10[[#This Row],[STATUS DA ETAPA]],"")</f>
        <v/>
      </c>
      <c r="CP241" s="42" t="str">
        <f>IF(BANCO10[[#This Row],[SOLUÇÃO]]=CP$1,BANCO10[[#This Row],[STATUS DA ETAPA]],"")</f>
        <v/>
      </c>
      <c r="CQ241" s="42" t="str">
        <f>IF(BANCO10[[#This Row],[SOLUÇÃO]]=CQ$1,BANCO10[[#This Row],[STATUS DA ETAPA]],"")</f>
        <v/>
      </c>
      <c r="CR241" s="42" t="str">
        <f>IF(BANCO10[[#This Row],[SOLUÇÃO]]=CR$1,BANCO10[[#This Row],[STATUS DA ETAPA]],"")</f>
        <v/>
      </c>
      <c r="CS241" s="42" t="str">
        <f>IF(BANCO10[[#This Row],[SOLUÇÃO]]=CS$1,BANCO10[[#This Row],[STATUS DA ETAPA]],"")</f>
        <v/>
      </c>
      <c r="CT241" s="42" t="str">
        <f>IF(BANCO10[[#This Row],[SOLUÇÃO]]=CT$1,BANCO10[[#This Row],[STATUS DA ETAPA]],"")</f>
        <v/>
      </c>
      <c r="CU241" s="42" t="str">
        <f>IF(BANCO10[[#This Row],[SOLUÇÃO]]=CU$1,BANCO10[[#This Row],[STATUS DA ETAPA]],"")</f>
        <v/>
      </c>
      <c r="CV241" s="42" t="str">
        <f>IF(BANCO10[[#This Row],[SOLUÇÃO]]=CV$1,BANCO10[[#This Row],[STATUS DA ETAPA]],"")</f>
        <v/>
      </c>
      <c r="CW241" s="42" t="str">
        <f>IF(BANCO10[[#This Row],[SOLUÇÃO]]=CW$1,BANCO10[[#This Row],[STATUS DA ETAPA]],"")</f>
        <v/>
      </c>
      <c r="CX241" s="42" t="str">
        <f>IF(BANCO10[[#This Row],[SOLUÇÃO]]=CX$1,BANCO10[[#This Row],[STATUS DA ETAPA]],"")</f>
        <v/>
      </c>
      <c r="CY241" s="42" t="str">
        <f>IF(BANCO10[[#This Row],[SOLUÇÃO]]=CY$1,BANCO10[[#This Row],[STATUS DA ETAPA]],"")</f>
        <v/>
      </c>
      <c r="CZ241" s="42" t="str">
        <f>IF(BANCO10[[#This Row],[SOLUÇÃO]]=CZ$1,BANCO10[[#This Row],[STATUS DA ETAPA]],"")</f>
        <v/>
      </c>
      <c r="DA241" s="42" t="str">
        <f>IF(BANCO10[[#This Row],[SOLUÇÃO]]=DA$1,BANCO10[[#This Row],[STATUS DA ETAPA]],"")</f>
        <v/>
      </c>
      <c r="DB241" s="42" t="str">
        <f>IF(BANCO10[[#This Row],[SOLUÇÃO]]=DB$1,BANCO10[[#This Row],[STATUS DA ETAPA]],"")</f>
        <v/>
      </c>
      <c r="DC241" s="42" t="str">
        <f>IF(BANCO10[[#This Row],[SOLUÇÃO]]=DC$1,BANCO10[[#This Row],[STATUS DA ETAPA]],"")</f>
        <v/>
      </c>
      <c r="DD241" s="42" t="str">
        <f>IF(BANCO10[[#This Row],[SOLUÇÃO]]=DD$1,BANCO10[[#This Row],[STATUS DA ETAPA]],"")</f>
        <v/>
      </c>
      <c r="DE241" s="42" t="str">
        <f>IF(BANCO10[[#This Row],[SOLUÇÃO]]=DE$1,BANCO10[[#This Row],[STATUS DA ETAPA]],"")</f>
        <v/>
      </c>
      <c r="DF241" s="42" t="str">
        <f>IF(BANCO10[[#This Row],[SOLUÇÃO]]=DF$1,BANCO10[[#This Row],[STATUS DA ETAPA]],"")</f>
        <v/>
      </c>
      <c r="DG241" s="42" t="str">
        <f>IF(BANCO10[[#This Row],[SOLUÇÃO]]=DG$1,BANCO10[[#This Row],[STATUS DA ETAPA]],"")</f>
        <v/>
      </c>
      <c r="DH241" s="42" t="str">
        <f>IF(BANCO10[[#This Row],[SOLUÇÃO]]=DH$1,BANCO10[[#This Row],[STATUS DA ETAPA]],"")</f>
        <v/>
      </c>
      <c r="DI241" s="42" t="str">
        <f>IF(BANCO10[[#This Row],[SOLUÇÃO]]=DI$1,BANCO10[[#This Row],[STATUS DA ETAPA]],"")</f>
        <v/>
      </c>
      <c r="DJ241" s="42" t="str">
        <f>IF(BANCO10[[#This Row],[SOLUÇÃO]]=DJ$1,BANCO10[[#This Row],[STATUS DA ETAPA]],"")</f>
        <v/>
      </c>
      <c r="DK241" s="42" t="str">
        <f>IF(BANCO10[[#This Row],[SOLUÇÃO]]=DK$1,BANCO10[[#This Row],[STATUS DA ETAPA]],"")</f>
        <v/>
      </c>
      <c r="DL241" s="42" t="str">
        <f>IF(BANCO10[[#This Row],[SOLUÇÃO]]=DL$1,BANCO10[[#This Row],[STATUS DA ETAPA]],"")</f>
        <v/>
      </c>
      <c r="DM241" s="42" t="str">
        <f>IF(BANCO10[[#This Row],[SOLUÇÃO]]=DM$1,BANCO10[[#This Row],[STATUS DA ETAPA]],"")</f>
        <v/>
      </c>
      <c r="DN241" s="63">
        <f>VLOOKUP(CL243,'[1]SAP TEC'!AC:AD,2,0)</f>
        <v>543.96</v>
      </c>
    </row>
    <row r="242" spans="1:118" s="65" customFormat="1" ht="12" x14ac:dyDescent="0.25">
      <c r="A242" s="38" t="s">
        <v>118</v>
      </c>
      <c r="B242" s="39" t="s">
        <v>119</v>
      </c>
      <c r="C242" s="40" t="str">
        <f>IFERROR(VLOOKUP(BANCO10[[#This Row],[EMPRESA]],[1]!DADOS[#Data],2,FALSE),"")</f>
        <v/>
      </c>
      <c r="D242" s="42" t="s">
        <v>757</v>
      </c>
      <c r="E242" s="42" t="str">
        <f>IFERROR(VLOOKUP(BANCO10[[#This Row],[EMPRESA]],[1]!DADOS[#Data],5,FALSE),"")</f>
        <v/>
      </c>
      <c r="F242" s="40" t="str">
        <f>IFERROR(IF(VLOOKUP(BANCO10[[#This Row],[EMPRESA]],[1]!DADOS[#Data],6,0)="","",(VLOOKUP(BANCO10[[#This Row],[EMPRESA]],[1]!DADOS[#Data],6,0))),"")</f>
        <v/>
      </c>
      <c r="G242" s="40" t="str">
        <f>IFERROR(IF(VLOOKUP(BANCO10[[#This Row],[EMPRESA]],[1]!DADOS[#Data],4)="","",(VLOOKUP($D242,[1]!DADOS[#Data],4,0))),"")</f>
        <v/>
      </c>
      <c r="H242" s="43" t="s">
        <v>7</v>
      </c>
      <c r="I242" s="43" t="s">
        <v>145</v>
      </c>
      <c r="J242" s="43" t="s">
        <v>123</v>
      </c>
      <c r="K242" s="42" t="s">
        <v>760</v>
      </c>
      <c r="L242" s="44">
        <v>13210502</v>
      </c>
      <c r="M242" s="44">
        <v>103</v>
      </c>
      <c r="N242" s="44" t="s">
        <v>123</v>
      </c>
      <c r="O242" s="42" t="s">
        <v>97</v>
      </c>
      <c r="P242" s="42">
        <v>100</v>
      </c>
      <c r="Q242" s="42" t="s">
        <v>265</v>
      </c>
      <c r="R242" s="45" t="s">
        <v>123</v>
      </c>
      <c r="S242" s="45"/>
      <c r="T242" s="45" t="s">
        <v>123</v>
      </c>
      <c r="U242" s="45"/>
      <c r="V242" s="45" t="s">
        <v>123</v>
      </c>
      <c r="W242" s="45"/>
      <c r="X242" s="45" t="s">
        <v>123</v>
      </c>
      <c r="Y242" s="45"/>
      <c r="Z242" s="46" t="s">
        <v>123</v>
      </c>
      <c r="AA242" s="47"/>
      <c r="AB242" s="46" t="s">
        <v>123</v>
      </c>
      <c r="AC242" s="48"/>
      <c r="AD242" s="46" t="s">
        <v>123</v>
      </c>
      <c r="AE242" s="48"/>
      <c r="AF242" s="45" t="s">
        <v>27</v>
      </c>
      <c r="AG242" s="45">
        <v>44713</v>
      </c>
      <c r="AH242" s="45" t="s">
        <v>27</v>
      </c>
      <c r="AI242" s="45">
        <v>44714</v>
      </c>
      <c r="AJ242" s="45" t="s">
        <v>27</v>
      </c>
      <c r="AK242" s="45">
        <v>44714</v>
      </c>
      <c r="AL242" s="45" t="s">
        <v>27</v>
      </c>
      <c r="AM242" s="45">
        <v>44714</v>
      </c>
      <c r="AN242" s="45" t="s">
        <v>27</v>
      </c>
      <c r="AO242" s="45"/>
      <c r="AP242" s="45" t="s">
        <v>27</v>
      </c>
      <c r="AQ242" s="45">
        <v>44714</v>
      </c>
      <c r="AR242" s="45" t="s">
        <v>27</v>
      </c>
      <c r="AS242" s="45"/>
      <c r="AT242" s="49">
        <v>44946</v>
      </c>
      <c r="AU242" s="50">
        <v>45070</v>
      </c>
      <c r="AV242" s="51" t="s">
        <v>27</v>
      </c>
      <c r="AW242" s="51" t="s">
        <v>27</v>
      </c>
      <c r="AX242" s="73" t="s">
        <v>49</v>
      </c>
      <c r="AY242" s="52" t="s">
        <v>126</v>
      </c>
      <c r="AZ242" s="53">
        <v>0</v>
      </c>
      <c r="BA242" s="52"/>
      <c r="BB242" s="81"/>
      <c r="BC242" s="52">
        <v>4746</v>
      </c>
      <c r="BD242" s="52" t="s">
        <v>123</v>
      </c>
      <c r="BE242" s="55" t="s">
        <v>123</v>
      </c>
      <c r="BF242" s="55" t="s">
        <v>123</v>
      </c>
      <c r="BG242" s="55" t="s">
        <v>27</v>
      </c>
      <c r="BH242" s="55" t="s">
        <v>123</v>
      </c>
      <c r="BI242" s="68" t="s">
        <v>123</v>
      </c>
      <c r="BJ242" s="48"/>
      <c r="BK242" s="58" t="s">
        <v>123</v>
      </c>
      <c r="BL242" s="59"/>
      <c r="BM242" s="58" t="s">
        <v>123</v>
      </c>
      <c r="BN242" s="59"/>
      <c r="BO242" s="74" t="s">
        <v>27</v>
      </c>
      <c r="BP242" s="75">
        <v>45077</v>
      </c>
      <c r="BQ242" s="74" t="s">
        <v>27</v>
      </c>
      <c r="BR242" s="75"/>
      <c r="BS242" s="60"/>
      <c r="BT242" s="38"/>
      <c r="BU242" s="61" t="s">
        <v>129</v>
      </c>
      <c r="BV242" s="61" t="s">
        <v>129</v>
      </c>
      <c r="BW242" s="61" t="s">
        <v>149</v>
      </c>
      <c r="BX242" s="61" t="s">
        <v>129</v>
      </c>
      <c r="BY242" s="62" t="s">
        <v>170</v>
      </c>
      <c r="BZ242" s="61"/>
      <c r="CA242" s="61" t="s">
        <v>129</v>
      </c>
      <c r="CB242" s="61" t="s">
        <v>129</v>
      </c>
      <c r="CC242" s="61" t="s">
        <v>129</v>
      </c>
      <c r="CD242" s="61" t="s">
        <v>129</v>
      </c>
      <c r="CE242" s="61" t="s">
        <v>129</v>
      </c>
      <c r="CF242" s="61" t="s">
        <v>129</v>
      </c>
      <c r="CG242" s="61" t="s">
        <v>129</v>
      </c>
      <c r="CH242" s="63">
        <f>YEAR(BANCO10[[#This Row],[DATA INÍCIO]])</f>
        <v>2023</v>
      </c>
      <c r="CI242" s="63">
        <f>MONTH(BANCO10[[#This Row],[DATA INÍCIO]])</f>
        <v>1</v>
      </c>
      <c r="CJ242" s="64" t="str">
        <f t="shared" si="4"/>
        <v>ESCOVAS SANTA CLARA INDUSTRIA E COMERCIO EIRELI</v>
      </c>
      <c r="CK242" s="63"/>
      <c r="CL242" s="42" t="s">
        <v>760</v>
      </c>
      <c r="CM242" s="42" t="str">
        <f>IF(BANCO10[[#This Row],[SOLUÇÃO]]=CM$1,BANCO10[[#This Row],[STATUS DA ETAPA]],"")</f>
        <v/>
      </c>
      <c r="CN242" s="42" t="str">
        <f>IF(BANCO10[[#This Row],[SOLUÇÃO]]=CN$1,BANCO10[[#This Row],[STATUS DA ETAPA]],"")</f>
        <v/>
      </c>
      <c r="CO242" s="42" t="str">
        <f>IF(BANCO10[[#This Row],[SOLUÇÃO]]=CO$1,BANCO10[[#This Row],[STATUS DA ETAPA]],"")</f>
        <v/>
      </c>
      <c r="CP242" s="42" t="str">
        <f>IF(BANCO10[[#This Row],[SOLUÇÃO]]=CP$1,BANCO10[[#This Row],[STATUS DA ETAPA]],"")</f>
        <v/>
      </c>
      <c r="CQ242" s="42" t="str">
        <f>IF(BANCO10[[#This Row],[SOLUÇÃO]]=CQ$1,BANCO10[[#This Row],[STATUS DA ETAPA]],"")</f>
        <v/>
      </c>
      <c r="CR242" s="42" t="str">
        <f>IF(BANCO10[[#This Row],[SOLUÇÃO]]=CR$1,BANCO10[[#This Row],[STATUS DA ETAPA]],"")</f>
        <v/>
      </c>
      <c r="CS242" s="42" t="str">
        <f>IF(BANCO10[[#This Row],[SOLUÇÃO]]=CS$1,BANCO10[[#This Row],[STATUS DA ETAPA]],"")</f>
        <v/>
      </c>
      <c r="CT242" s="42" t="str">
        <f>IF(BANCO10[[#This Row],[SOLUÇÃO]]=CT$1,BANCO10[[#This Row],[STATUS DA ETAPA]],"")</f>
        <v>CONCLUÍDO</v>
      </c>
      <c r="CU242" s="42" t="str">
        <f>IF(BANCO10[[#This Row],[SOLUÇÃO]]=CU$1,BANCO10[[#This Row],[STATUS DA ETAPA]],"")</f>
        <v/>
      </c>
      <c r="CV242" s="42" t="str">
        <f>IF(BANCO10[[#This Row],[SOLUÇÃO]]=CV$1,BANCO10[[#This Row],[STATUS DA ETAPA]],"")</f>
        <v/>
      </c>
      <c r="CW242" s="42" t="str">
        <f>IF(BANCO10[[#This Row],[SOLUÇÃO]]=CW$1,BANCO10[[#This Row],[STATUS DA ETAPA]],"")</f>
        <v/>
      </c>
      <c r="CX242" s="42" t="str">
        <f>IF(BANCO10[[#This Row],[SOLUÇÃO]]=CX$1,BANCO10[[#This Row],[STATUS DA ETAPA]],"")</f>
        <v/>
      </c>
      <c r="CY242" s="42" t="str">
        <f>IF(BANCO10[[#This Row],[SOLUÇÃO]]=CY$1,BANCO10[[#This Row],[STATUS DA ETAPA]],"")</f>
        <v/>
      </c>
      <c r="CZ242" s="42" t="str">
        <f>IF(BANCO10[[#This Row],[SOLUÇÃO]]=CZ$1,BANCO10[[#This Row],[STATUS DA ETAPA]],"")</f>
        <v/>
      </c>
      <c r="DA242" s="42" t="str">
        <f>IF(BANCO10[[#This Row],[SOLUÇÃO]]=DA$1,BANCO10[[#This Row],[STATUS DA ETAPA]],"")</f>
        <v/>
      </c>
      <c r="DB242" s="42" t="str">
        <f>IF(BANCO10[[#This Row],[SOLUÇÃO]]=DB$1,BANCO10[[#This Row],[STATUS DA ETAPA]],"")</f>
        <v/>
      </c>
      <c r="DC242" s="42" t="str">
        <f>IF(BANCO10[[#This Row],[SOLUÇÃO]]=DC$1,BANCO10[[#This Row],[STATUS DA ETAPA]],"")</f>
        <v/>
      </c>
      <c r="DD242" s="42" t="str">
        <f>IF(BANCO10[[#This Row],[SOLUÇÃO]]=DD$1,BANCO10[[#This Row],[STATUS DA ETAPA]],"")</f>
        <v/>
      </c>
      <c r="DE242" s="42" t="str">
        <f>IF(BANCO10[[#This Row],[SOLUÇÃO]]=DE$1,BANCO10[[#This Row],[STATUS DA ETAPA]],"")</f>
        <v/>
      </c>
      <c r="DF242" s="42" t="str">
        <f>IF(BANCO10[[#This Row],[SOLUÇÃO]]=DF$1,BANCO10[[#This Row],[STATUS DA ETAPA]],"")</f>
        <v/>
      </c>
      <c r="DG242" s="42" t="str">
        <f>IF(BANCO10[[#This Row],[SOLUÇÃO]]=DG$1,BANCO10[[#This Row],[STATUS DA ETAPA]],"")</f>
        <v/>
      </c>
      <c r="DH242" s="42" t="str">
        <f>IF(BANCO10[[#This Row],[SOLUÇÃO]]=DH$1,BANCO10[[#This Row],[STATUS DA ETAPA]],"")</f>
        <v/>
      </c>
      <c r="DI242" s="42" t="str">
        <f>IF(BANCO10[[#This Row],[SOLUÇÃO]]=DI$1,BANCO10[[#This Row],[STATUS DA ETAPA]],"")</f>
        <v/>
      </c>
      <c r="DJ242" s="42" t="str">
        <f>IF(BANCO10[[#This Row],[SOLUÇÃO]]=DJ$1,BANCO10[[#This Row],[STATUS DA ETAPA]],"")</f>
        <v/>
      </c>
      <c r="DK242" s="42" t="str">
        <f>IF(BANCO10[[#This Row],[SOLUÇÃO]]=DK$1,BANCO10[[#This Row],[STATUS DA ETAPA]],"")</f>
        <v/>
      </c>
      <c r="DL242" s="42" t="str">
        <f>IF(BANCO10[[#This Row],[SOLUÇÃO]]=DL$1,BANCO10[[#This Row],[STATUS DA ETAPA]],"")</f>
        <v/>
      </c>
      <c r="DM242" s="42" t="str">
        <f>IF(BANCO10[[#This Row],[SOLUÇÃO]]=DM$1,BANCO10[[#This Row],[STATUS DA ETAPA]],"")</f>
        <v/>
      </c>
      <c r="DN242" s="63" t="e">
        <f>VLOOKUP(CL244,'[1]SAP TEC'!AC:AD,2,0)</f>
        <v>#N/A</v>
      </c>
    </row>
    <row r="243" spans="1:118" s="65" customFormat="1" ht="12" x14ac:dyDescent="0.25">
      <c r="A243" s="38" t="s">
        <v>118</v>
      </c>
      <c r="B243" s="39" t="s">
        <v>119</v>
      </c>
      <c r="C243" s="40" t="str">
        <f>IFERROR(VLOOKUP(BANCO10[[#This Row],[EMPRESA]],[1]!DADOS[#Data],2,FALSE),"")</f>
        <v/>
      </c>
      <c r="D243" s="42" t="s">
        <v>757</v>
      </c>
      <c r="E243" s="42" t="str">
        <f>IFERROR(VLOOKUP(BANCO10[[#This Row],[EMPRESA]],[1]!DADOS[#Data],5,FALSE),"")</f>
        <v/>
      </c>
      <c r="F243" s="40" t="str">
        <f>IFERROR(IF(VLOOKUP(BANCO10[[#This Row],[EMPRESA]],[1]!DADOS[#Data],6,0)="","",(VLOOKUP(BANCO10[[#This Row],[EMPRESA]],[1]!DADOS[#Data],6,0))),"")</f>
        <v/>
      </c>
      <c r="G243" s="40" t="s">
        <v>761</v>
      </c>
      <c r="H243" s="43" t="s">
        <v>154</v>
      </c>
      <c r="I243" s="43" t="s">
        <v>145</v>
      </c>
      <c r="J243" s="43" t="s">
        <v>123</v>
      </c>
      <c r="K243" s="42" t="s">
        <v>762</v>
      </c>
      <c r="L243" s="44" t="s">
        <v>123</v>
      </c>
      <c r="M243" s="44">
        <v>127</v>
      </c>
      <c r="N243" s="44">
        <v>103</v>
      </c>
      <c r="O243" s="42" t="s">
        <v>109</v>
      </c>
      <c r="P243" s="42">
        <v>70</v>
      </c>
      <c r="Q243" s="42" t="s">
        <v>216</v>
      </c>
      <c r="R243" s="45" t="s">
        <v>123</v>
      </c>
      <c r="S243" s="45"/>
      <c r="T243" s="45" t="s">
        <v>123</v>
      </c>
      <c r="U243" s="45"/>
      <c r="V243" s="45" t="s">
        <v>123</v>
      </c>
      <c r="W243" s="45"/>
      <c r="X243" s="45" t="s">
        <v>123</v>
      </c>
      <c r="Y243" s="45"/>
      <c r="Z243" s="46" t="s">
        <v>123</v>
      </c>
      <c r="AA243" s="47"/>
      <c r="AB243" s="46" t="s">
        <v>123</v>
      </c>
      <c r="AC243" s="48"/>
      <c r="AD243" s="46" t="s">
        <v>123</v>
      </c>
      <c r="AE243" s="48"/>
      <c r="AF243" s="45" t="s">
        <v>27</v>
      </c>
      <c r="AG243" s="45">
        <v>44713</v>
      </c>
      <c r="AH243" s="45" t="s">
        <v>27</v>
      </c>
      <c r="AI243" s="45">
        <v>44714</v>
      </c>
      <c r="AJ243" s="45" t="s">
        <v>27</v>
      </c>
      <c r="AK243" s="45">
        <v>44714</v>
      </c>
      <c r="AL243" s="45" t="s">
        <v>27</v>
      </c>
      <c r="AM243" s="45">
        <v>44714</v>
      </c>
      <c r="AN243" s="45" t="s">
        <v>27</v>
      </c>
      <c r="AO243" s="45"/>
      <c r="AP243" s="45" t="s">
        <v>27</v>
      </c>
      <c r="AQ243" s="45">
        <v>44714</v>
      </c>
      <c r="AR243" s="45" t="s">
        <v>27</v>
      </c>
      <c r="AS243" s="45"/>
      <c r="AT243" s="49">
        <v>45147</v>
      </c>
      <c r="AU243" s="50">
        <v>45266</v>
      </c>
      <c r="AV243" s="51" t="s">
        <v>27</v>
      </c>
      <c r="AW243" s="51" t="s">
        <v>27</v>
      </c>
      <c r="AX243" s="73" t="s">
        <v>49</v>
      </c>
      <c r="AY243" s="52" t="s">
        <v>126</v>
      </c>
      <c r="AZ243" s="53">
        <v>0</v>
      </c>
      <c r="BA243" s="52" t="s">
        <v>153</v>
      </c>
      <c r="BB243" s="81">
        <v>0</v>
      </c>
      <c r="BC243" s="52">
        <v>0</v>
      </c>
      <c r="BD243" s="52">
        <v>0</v>
      </c>
      <c r="BE243" s="55" t="s">
        <v>123</v>
      </c>
      <c r="BF243" s="55" t="s">
        <v>123</v>
      </c>
      <c r="BG243" s="55" t="s">
        <v>27</v>
      </c>
      <c r="BH243" s="55" t="s">
        <v>123</v>
      </c>
      <c r="BI243" s="68" t="s">
        <v>123</v>
      </c>
      <c r="BJ243" s="48"/>
      <c r="BK243" s="58" t="s">
        <v>123</v>
      </c>
      <c r="BL243" s="59"/>
      <c r="BM243" s="58" t="s">
        <v>123</v>
      </c>
      <c r="BN243" s="59"/>
      <c r="BO243" s="74" t="s">
        <v>27</v>
      </c>
      <c r="BP243" s="75">
        <v>45279</v>
      </c>
      <c r="BQ243" s="74" t="s">
        <v>123</v>
      </c>
      <c r="BR243" s="75"/>
      <c r="BS243" s="60"/>
      <c r="BT243" s="38"/>
      <c r="BU243" s="61" t="s">
        <v>129</v>
      </c>
      <c r="BV243" s="61" t="s">
        <v>129</v>
      </c>
      <c r="BW243" s="61" t="s">
        <v>149</v>
      </c>
      <c r="BX243" s="61" t="s">
        <v>129</v>
      </c>
      <c r="BY243" s="62" t="s">
        <v>170</v>
      </c>
      <c r="BZ243" s="61"/>
      <c r="CA243" s="61" t="s">
        <v>129</v>
      </c>
      <c r="CB243" s="61" t="s">
        <v>129</v>
      </c>
      <c r="CC243" s="61">
        <v>45391</v>
      </c>
      <c r="CD243" s="61" t="s">
        <v>158</v>
      </c>
      <c r="CE243" s="61" t="s">
        <v>245</v>
      </c>
      <c r="CF243" s="61"/>
      <c r="CG243" s="61" t="s">
        <v>763</v>
      </c>
      <c r="CH243" s="63">
        <f>YEAR(BANCO10[[#This Row],[DATA INÍCIO]])</f>
        <v>2023</v>
      </c>
      <c r="CI243" s="63">
        <f>MONTH(BANCO10[[#This Row],[DATA INÍCIO]])</f>
        <v>8</v>
      </c>
      <c r="CJ243" s="64" t="str">
        <f t="shared" si="4"/>
        <v>ESCOVAS SANTA CLARA INDUSTRIA E COMERCIO EIRELI</v>
      </c>
      <c r="CK243" s="63"/>
      <c r="CL243" s="42" t="s">
        <v>472</v>
      </c>
      <c r="CM243" s="42" t="str">
        <f>IF(BANCO10[[#This Row],[SOLUÇÃO]]=CM$1,BANCO10[[#This Row],[STATUS DA ETAPA]],"")</f>
        <v/>
      </c>
      <c r="CN243" s="42" t="str">
        <f>IF(BANCO10[[#This Row],[SOLUÇÃO]]=CN$1,BANCO10[[#This Row],[STATUS DA ETAPA]],"")</f>
        <v/>
      </c>
      <c r="CO243" s="42" t="str">
        <f>IF(BANCO10[[#This Row],[SOLUÇÃO]]=CO$1,BANCO10[[#This Row],[STATUS DA ETAPA]],"")</f>
        <v/>
      </c>
      <c r="CP243" s="42" t="str">
        <f>IF(BANCO10[[#This Row],[SOLUÇÃO]]=CP$1,BANCO10[[#This Row],[STATUS DA ETAPA]],"")</f>
        <v/>
      </c>
      <c r="CQ243" s="42" t="str">
        <f>IF(BANCO10[[#This Row],[SOLUÇÃO]]=CQ$1,BANCO10[[#This Row],[STATUS DA ETAPA]],"")</f>
        <v/>
      </c>
      <c r="CR243" s="42" t="str">
        <f>IF(BANCO10[[#This Row],[SOLUÇÃO]]=CR$1,BANCO10[[#This Row],[STATUS DA ETAPA]],"")</f>
        <v/>
      </c>
      <c r="CS243" s="42" t="str">
        <f>IF(BANCO10[[#This Row],[SOLUÇÃO]]=CS$1,BANCO10[[#This Row],[STATUS DA ETAPA]],"")</f>
        <v/>
      </c>
      <c r="CT243" s="42" t="str">
        <f>IF(BANCO10[[#This Row],[SOLUÇÃO]]=CT$1,BANCO10[[#This Row],[STATUS DA ETAPA]],"")</f>
        <v/>
      </c>
      <c r="CU243" s="42" t="str">
        <f>IF(BANCO10[[#This Row],[SOLUÇÃO]]=CU$1,BANCO10[[#This Row],[STATUS DA ETAPA]],"")</f>
        <v/>
      </c>
      <c r="CV243" s="42" t="str">
        <f>IF(BANCO10[[#This Row],[SOLUÇÃO]]=CV$1,BANCO10[[#This Row],[STATUS DA ETAPA]],"")</f>
        <v/>
      </c>
      <c r="CW243" s="42" t="str">
        <f>IF(BANCO10[[#This Row],[SOLUÇÃO]]=CW$1,BANCO10[[#This Row],[STATUS DA ETAPA]],"")</f>
        <v/>
      </c>
      <c r="CX243" s="42" t="str">
        <f>IF(BANCO10[[#This Row],[SOLUÇÃO]]=CX$1,BANCO10[[#This Row],[STATUS DA ETAPA]],"")</f>
        <v/>
      </c>
      <c r="CY243" s="42" t="str">
        <f>IF(BANCO10[[#This Row],[SOLUÇÃO]]=CY$1,BANCO10[[#This Row],[STATUS DA ETAPA]],"")</f>
        <v/>
      </c>
      <c r="CZ243" s="42" t="str">
        <f>IF(BANCO10[[#This Row],[SOLUÇÃO]]=CZ$1,BANCO10[[#This Row],[STATUS DA ETAPA]],"")</f>
        <v/>
      </c>
      <c r="DA243" s="42" t="str">
        <f>IF(BANCO10[[#This Row],[SOLUÇÃO]]=DA$1,BANCO10[[#This Row],[STATUS DA ETAPA]],"")</f>
        <v/>
      </c>
      <c r="DB243" s="42" t="str">
        <f>IF(BANCO10[[#This Row],[SOLUÇÃO]]=DB$1,BANCO10[[#This Row],[STATUS DA ETAPA]],"")</f>
        <v/>
      </c>
      <c r="DC243" s="42" t="str">
        <f>IF(BANCO10[[#This Row],[SOLUÇÃO]]=DC$1,BANCO10[[#This Row],[STATUS DA ETAPA]],"")</f>
        <v/>
      </c>
      <c r="DD243" s="42" t="str">
        <f>IF(BANCO10[[#This Row],[SOLUÇÃO]]=DD$1,BANCO10[[#This Row],[STATUS DA ETAPA]],"")</f>
        <v/>
      </c>
      <c r="DE243" s="42" t="str">
        <f>IF(BANCO10[[#This Row],[SOLUÇÃO]]=DE$1,BANCO10[[#This Row],[STATUS DA ETAPA]],"")</f>
        <v/>
      </c>
      <c r="DF243" s="42" t="str">
        <f>IF(BANCO10[[#This Row],[SOLUÇÃO]]=DF$1,BANCO10[[#This Row],[STATUS DA ETAPA]],"")</f>
        <v>CONCLUÍDO</v>
      </c>
      <c r="DG243" s="42" t="str">
        <f>IF(BANCO10[[#This Row],[SOLUÇÃO]]=DG$1,BANCO10[[#This Row],[STATUS DA ETAPA]],"")</f>
        <v/>
      </c>
      <c r="DH243" s="42" t="str">
        <f>IF(BANCO10[[#This Row],[SOLUÇÃO]]=DH$1,BANCO10[[#This Row],[STATUS DA ETAPA]],"")</f>
        <v/>
      </c>
      <c r="DI243" s="42" t="str">
        <f>IF(BANCO10[[#This Row],[SOLUÇÃO]]=DI$1,BANCO10[[#This Row],[STATUS DA ETAPA]],"")</f>
        <v/>
      </c>
      <c r="DJ243" s="42" t="str">
        <f>IF(BANCO10[[#This Row],[SOLUÇÃO]]=DJ$1,BANCO10[[#This Row],[STATUS DA ETAPA]],"")</f>
        <v/>
      </c>
      <c r="DK243" s="42" t="str">
        <f>IF(BANCO10[[#This Row],[SOLUÇÃO]]=DK$1,BANCO10[[#This Row],[STATUS DA ETAPA]],"")</f>
        <v/>
      </c>
      <c r="DL243" s="42" t="str">
        <f>IF(BANCO10[[#This Row],[SOLUÇÃO]]=DL$1,BANCO10[[#This Row],[STATUS DA ETAPA]],"")</f>
        <v/>
      </c>
      <c r="DM243" s="42" t="str">
        <f>IF(BANCO10[[#This Row],[SOLUÇÃO]]=DM$1,BANCO10[[#This Row],[STATUS DA ETAPA]],"")</f>
        <v/>
      </c>
      <c r="DN243" s="63" t="e">
        <f>VLOOKUP(CL245,'[1]SAP TEC'!AC:AD,2,0)</f>
        <v>#N/A</v>
      </c>
    </row>
    <row r="244" spans="1:118" s="65" customFormat="1" ht="12" x14ac:dyDescent="0.25">
      <c r="A244" s="38" t="s">
        <v>118</v>
      </c>
      <c r="B244" s="39" t="s">
        <v>119</v>
      </c>
      <c r="C244" s="40" t="str">
        <f>IFERROR(VLOOKUP(BANCO10[[#This Row],[EMPRESA]],[1]!DADOS[#Data],2,FALSE),"")</f>
        <v>61.308.706/0002-90</v>
      </c>
      <c r="D244" s="42" t="s">
        <v>764</v>
      </c>
      <c r="E244" s="42" t="str">
        <f>IFERROR(VLOOKUP(BANCO10[[#This Row],[EMPRESA]],[1]!DADOS[#Data],5,FALSE),"")</f>
        <v>DEMAIS</v>
      </c>
      <c r="F244" s="40" t="str">
        <f>IFERROR(IF(VLOOKUP(BANCO10[[#This Row],[EMPRESA]],[1]!DADOS[#Data],6,0)="","",(VLOOKUP(BANCO10[[#This Row],[EMPRESA]],[1]!DADOS[#Data],6,0))),"")</f>
        <v>N/A</v>
      </c>
      <c r="G244" s="40"/>
      <c r="H244" s="43" t="s">
        <v>121</v>
      </c>
      <c r="I244" s="43" t="s">
        <v>145</v>
      </c>
      <c r="J244" s="43" t="s">
        <v>146</v>
      </c>
      <c r="K244" s="42" t="s">
        <v>765</v>
      </c>
      <c r="L244" s="44" t="s">
        <v>123</v>
      </c>
      <c r="M244" s="44">
        <v>103</v>
      </c>
      <c r="N244" s="44" t="s">
        <v>123</v>
      </c>
      <c r="O244" s="42" t="s">
        <v>90</v>
      </c>
      <c r="P244" s="42">
        <v>4</v>
      </c>
      <c r="Q244" s="42" t="s">
        <v>148</v>
      </c>
      <c r="R244" s="45" t="s">
        <v>123</v>
      </c>
      <c r="S244" s="45"/>
      <c r="T244" s="45" t="s">
        <v>123</v>
      </c>
      <c r="U244" s="45"/>
      <c r="V244" s="45" t="s">
        <v>123</v>
      </c>
      <c r="W244" s="45"/>
      <c r="X244" s="45" t="s">
        <v>123</v>
      </c>
      <c r="Y244" s="45"/>
      <c r="Z244" s="46" t="s">
        <v>123</v>
      </c>
      <c r="AA244" s="47"/>
      <c r="AB244" s="46" t="s">
        <v>123</v>
      </c>
      <c r="AC244" s="48"/>
      <c r="AD244" s="46" t="s">
        <v>123</v>
      </c>
      <c r="AE244" s="48"/>
      <c r="AF244" s="45" t="s">
        <v>123</v>
      </c>
      <c r="AG244" s="45"/>
      <c r="AH244" s="45" t="s">
        <v>123</v>
      </c>
      <c r="AI244" s="45"/>
      <c r="AJ244" s="45" t="s">
        <v>123</v>
      </c>
      <c r="AK244" s="45"/>
      <c r="AL244" s="45" t="s">
        <v>123</v>
      </c>
      <c r="AM244" s="45"/>
      <c r="AN244" s="45" t="s">
        <v>123</v>
      </c>
      <c r="AO244" s="45"/>
      <c r="AP244" s="45" t="s">
        <v>123</v>
      </c>
      <c r="AQ244" s="45"/>
      <c r="AR244" s="45" t="s">
        <v>123</v>
      </c>
      <c r="AS244" s="45"/>
      <c r="AT244" s="49">
        <v>45371</v>
      </c>
      <c r="AU244" s="50">
        <v>45371</v>
      </c>
      <c r="AV244" s="51" t="s">
        <v>123</v>
      </c>
      <c r="AW244" s="51" t="s">
        <v>123</v>
      </c>
      <c r="AX244" s="73" t="s">
        <v>49</v>
      </c>
      <c r="AY244" s="52" t="s">
        <v>123</v>
      </c>
      <c r="AZ244" s="53">
        <v>0</v>
      </c>
      <c r="BA244" s="52" t="s">
        <v>123</v>
      </c>
      <c r="BB244" s="81" t="s">
        <v>123</v>
      </c>
      <c r="BC244" s="52" t="s">
        <v>123</v>
      </c>
      <c r="BD244" s="52" t="s">
        <v>123</v>
      </c>
      <c r="BE244" s="55" t="s">
        <v>123</v>
      </c>
      <c r="BF244" s="55" t="s">
        <v>123</v>
      </c>
      <c r="BG244" s="55" t="s">
        <v>123</v>
      </c>
      <c r="BH244" s="55" t="s">
        <v>123</v>
      </c>
      <c r="BI244" s="56" t="s">
        <v>123</v>
      </c>
      <c r="BJ244" s="48"/>
      <c r="BK244" s="58" t="s">
        <v>123</v>
      </c>
      <c r="BL244" s="59"/>
      <c r="BM244" s="58" t="s">
        <v>123</v>
      </c>
      <c r="BN244" s="59"/>
      <c r="BO244" s="74" t="s">
        <v>123</v>
      </c>
      <c r="BP244" s="75"/>
      <c r="BQ244" s="74" t="s">
        <v>123</v>
      </c>
      <c r="BR244" s="75"/>
      <c r="BS244" s="60"/>
      <c r="BT244" s="38"/>
      <c r="BU244" s="61"/>
      <c r="BV244" s="61"/>
      <c r="BW244" s="61"/>
      <c r="BX244" s="61"/>
      <c r="BY244" s="62"/>
      <c r="BZ244" s="61"/>
      <c r="CA244" s="61" t="s">
        <v>129</v>
      </c>
      <c r="CB244" s="61" t="s">
        <v>129</v>
      </c>
      <c r="CC244" s="61" t="s">
        <v>129</v>
      </c>
      <c r="CD244" s="61" t="s">
        <v>129</v>
      </c>
      <c r="CE244" s="61" t="s">
        <v>129</v>
      </c>
      <c r="CF244" s="61" t="s">
        <v>129</v>
      </c>
      <c r="CG244" s="61" t="s">
        <v>129</v>
      </c>
      <c r="CH244" s="63">
        <f>YEAR(BANCO10[[#This Row],[DATA INÍCIO]])</f>
        <v>2024</v>
      </c>
      <c r="CI244" s="63">
        <f>MONTH(BANCO10[[#This Row],[DATA INÍCIO]])</f>
        <v>3</v>
      </c>
      <c r="CJ244" s="64" t="str">
        <f t="shared" si="4"/>
        <v>ESTAMPARIA INDUSTRIAL ARATELL LIMITADA61.308.706/0002-90</v>
      </c>
      <c r="CK244" s="63"/>
      <c r="CL244" s="42" t="s">
        <v>765</v>
      </c>
      <c r="CM244" s="42" t="str">
        <f>IF(BANCO10[[#This Row],[SOLUÇÃO]]=CM$1,BANCO10[[#This Row],[STATUS DA ETAPA]],"")</f>
        <v>CONCLUÍDO</v>
      </c>
      <c r="CN244" s="42" t="str">
        <f>IF(BANCO10[[#This Row],[SOLUÇÃO]]=CN$1,BANCO10[[#This Row],[STATUS DA ETAPA]],"")</f>
        <v/>
      </c>
      <c r="CO244" s="42" t="str">
        <f>IF(BANCO10[[#This Row],[SOLUÇÃO]]=CO$1,BANCO10[[#This Row],[STATUS DA ETAPA]],"")</f>
        <v/>
      </c>
      <c r="CP244" s="42" t="str">
        <f>IF(BANCO10[[#This Row],[SOLUÇÃO]]=CP$1,BANCO10[[#This Row],[STATUS DA ETAPA]],"")</f>
        <v/>
      </c>
      <c r="CQ244" s="42" t="str">
        <f>IF(BANCO10[[#This Row],[SOLUÇÃO]]=CQ$1,BANCO10[[#This Row],[STATUS DA ETAPA]],"")</f>
        <v/>
      </c>
      <c r="CR244" s="42" t="str">
        <f>IF(BANCO10[[#This Row],[SOLUÇÃO]]=CR$1,BANCO10[[#This Row],[STATUS DA ETAPA]],"")</f>
        <v/>
      </c>
      <c r="CS244" s="42" t="str">
        <f>IF(BANCO10[[#This Row],[SOLUÇÃO]]=CS$1,BANCO10[[#This Row],[STATUS DA ETAPA]],"")</f>
        <v/>
      </c>
      <c r="CT244" s="42" t="str">
        <f>IF(BANCO10[[#This Row],[SOLUÇÃO]]=CT$1,BANCO10[[#This Row],[STATUS DA ETAPA]],"")</f>
        <v/>
      </c>
      <c r="CU244" s="42" t="str">
        <f>IF(BANCO10[[#This Row],[SOLUÇÃO]]=CU$1,BANCO10[[#This Row],[STATUS DA ETAPA]],"")</f>
        <v/>
      </c>
      <c r="CV244" s="42" t="str">
        <f>IF(BANCO10[[#This Row],[SOLUÇÃO]]=CV$1,BANCO10[[#This Row],[STATUS DA ETAPA]],"")</f>
        <v/>
      </c>
      <c r="CW244" s="42" t="str">
        <f>IF(BANCO10[[#This Row],[SOLUÇÃO]]=CW$1,BANCO10[[#This Row],[STATUS DA ETAPA]],"")</f>
        <v/>
      </c>
      <c r="CX244" s="42" t="str">
        <f>IF(BANCO10[[#This Row],[SOLUÇÃO]]=CX$1,BANCO10[[#This Row],[STATUS DA ETAPA]],"")</f>
        <v/>
      </c>
      <c r="CY244" s="42" t="str">
        <f>IF(BANCO10[[#This Row],[SOLUÇÃO]]=CY$1,BANCO10[[#This Row],[STATUS DA ETAPA]],"")</f>
        <v/>
      </c>
      <c r="CZ244" s="42" t="str">
        <f>IF(BANCO10[[#This Row],[SOLUÇÃO]]=CZ$1,BANCO10[[#This Row],[STATUS DA ETAPA]],"")</f>
        <v/>
      </c>
      <c r="DA244" s="42" t="str">
        <f>IF(BANCO10[[#This Row],[SOLUÇÃO]]=DA$1,BANCO10[[#This Row],[STATUS DA ETAPA]],"")</f>
        <v/>
      </c>
      <c r="DB244" s="42" t="str">
        <f>IF(BANCO10[[#This Row],[SOLUÇÃO]]=DB$1,BANCO10[[#This Row],[STATUS DA ETAPA]],"")</f>
        <v/>
      </c>
      <c r="DC244" s="42" t="str">
        <f>IF(BANCO10[[#This Row],[SOLUÇÃO]]=DC$1,BANCO10[[#This Row],[STATUS DA ETAPA]],"")</f>
        <v/>
      </c>
      <c r="DD244" s="42" t="str">
        <f>IF(BANCO10[[#This Row],[SOLUÇÃO]]=DD$1,BANCO10[[#This Row],[STATUS DA ETAPA]],"")</f>
        <v/>
      </c>
      <c r="DE244" s="42" t="str">
        <f>IF(BANCO10[[#This Row],[SOLUÇÃO]]=DE$1,BANCO10[[#This Row],[STATUS DA ETAPA]],"")</f>
        <v/>
      </c>
      <c r="DF244" s="42" t="str">
        <f>IF(BANCO10[[#This Row],[SOLUÇÃO]]=DF$1,BANCO10[[#This Row],[STATUS DA ETAPA]],"")</f>
        <v/>
      </c>
      <c r="DG244" s="42" t="str">
        <f>IF(BANCO10[[#This Row],[SOLUÇÃO]]=DG$1,BANCO10[[#This Row],[STATUS DA ETAPA]],"")</f>
        <v/>
      </c>
      <c r="DH244" s="42" t="str">
        <f>IF(BANCO10[[#This Row],[SOLUÇÃO]]=DH$1,BANCO10[[#This Row],[STATUS DA ETAPA]],"")</f>
        <v/>
      </c>
      <c r="DI244" s="42" t="str">
        <f>IF(BANCO10[[#This Row],[SOLUÇÃO]]=DI$1,BANCO10[[#This Row],[STATUS DA ETAPA]],"")</f>
        <v/>
      </c>
      <c r="DJ244" s="42" t="str">
        <f>IF(BANCO10[[#This Row],[SOLUÇÃO]]=DJ$1,BANCO10[[#This Row],[STATUS DA ETAPA]],"")</f>
        <v/>
      </c>
      <c r="DK244" s="42" t="str">
        <f>IF(BANCO10[[#This Row],[SOLUÇÃO]]=DK$1,BANCO10[[#This Row],[STATUS DA ETAPA]],"")</f>
        <v/>
      </c>
      <c r="DL244" s="42" t="str">
        <f>IF(BANCO10[[#This Row],[SOLUÇÃO]]=DL$1,BANCO10[[#This Row],[STATUS DA ETAPA]],"")</f>
        <v/>
      </c>
      <c r="DM244" s="42" t="str">
        <f>IF(BANCO10[[#This Row],[SOLUÇÃO]]=DM$1,BANCO10[[#This Row],[STATUS DA ETAPA]],"")</f>
        <v/>
      </c>
      <c r="DN244" s="63" t="e">
        <f>VLOOKUP(CL246,'[1]SAP TEC'!AC:AD,2,0)</f>
        <v>#N/A</v>
      </c>
    </row>
    <row r="245" spans="1:118" s="65" customFormat="1" ht="12" x14ac:dyDescent="0.25">
      <c r="A245" s="38" t="s">
        <v>118</v>
      </c>
      <c r="B245" s="39" t="s">
        <v>119</v>
      </c>
      <c r="C245" s="40" t="str">
        <f>IFERROR(VLOOKUP(BANCO10[[#This Row],[EMPRESA]],[1]!DADOS[#Data],2,FALSE),"")</f>
        <v>34.299.022/0001-16</v>
      </c>
      <c r="D245" s="42" t="s">
        <v>766</v>
      </c>
      <c r="E245" s="42" t="str">
        <f>IFERROR(VLOOKUP(BANCO10[[#This Row],[EMPRESA]],[1]!DADOS[#Data],5,FALSE),"")</f>
        <v>ME</v>
      </c>
      <c r="F245" s="40" t="str">
        <f>IFERROR(IF(VLOOKUP(BANCO10[[#This Row],[EMPRESA]],[1]!DADOS[#Data],6,0)="","",(VLOOKUP(BANCO10[[#This Row],[EMPRESA]],[1]!DADOS[#Data],6,0))),"")</f>
        <v>CAPITAL LESTE 1</v>
      </c>
      <c r="G245" s="40"/>
      <c r="H245" s="43" t="s">
        <v>121</v>
      </c>
      <c r="I245" s="43" t="s">
        <v>145</v>
      </c>
      <c r="J245" s="43" t="s">
        <v>146</v>
      </c>
      <c r="K245" s="42" t="s">
        <v>767</v>
      </c>
      <c r="L245" s="44" t="s">
        <v>123</v>
      </c>
      <c r="M245" s="44">
        <v>103</v>
      </c>
      <c r="N245" s="44" t="s">
        <v>123</v>
      </c>
      <c r="O245" s="42" t="s">
        <v>90</v>
      </c>
      <c r="P245" s="42">
        <v>4</v>
      </c>
      <c r="Q245" s="42" t="s">
        <v>216</v>
      </c>
      <c r="R245" s="45" t="s">
        <v>123</v>
      </c>
      <c r="S245" s="45"/>
      <c r="T245" s="45" t="s">
        <v>123</v>
      </c>
      <c r="U245" s="45"/>
      <c r="V245" s="45" t="s">
        <v>123</v>
      </c>
      <c r="W245" s="45"/>
      <c r="X245" s="45" t="s">
        <v>123</v>
      </c>
      <c r="Y245" s="45"/>
      <c r="Z245" s="46" t="s">
        <v>123</v>
      </c>
      <c r="AA245" s="47"/>
      <c r="AB245" s="46" t="s">
        <v>123</v>
      </c>
      <c r="AC245" s="48"/>
      <c r="AD245" s="46" t="s">
        <v>123</v>
      </c>
      <c r="AE245" s="48"/>
      <c r="AF245" s="45" t="s">
        <v>27</v>
      </c>
      <c r="AG245" s="45">
        <v>45183</v>
      </c>
      <c r="AH245" s="45" t="s">
        <v>126</v>
      </c>
      <c r="AI245" s="45"/>
      <c r="AJ245" s="45" t="s">
        <v>123</v>
      </c>
      <c r="AK245" s="45"/>
      <c r="AL245" s="45" t="s">
        <v>123</v>
      </c>
      <c r="AM245" s="45"/>
      <c r="AN245" s="45" t="s">
        <v>123</v>
      </c>
      <c r="AO245" s="45"/>
      <c r="AP245" s="45" t="s">
        <v>123</v>
      </c>
      <c r="AQ245" s="45"/>
      <c r="AR245" s="45" t="s">
        <v>123</v>
      </c>
      <c r="AS245" s="45"/>
      <c r="AT245" s="49">
        <v>45183</v>
      </c>
      <c r="AU245" s="50">
        <v>45183</v>
      </c>
      <c r="AV245" s="51" t="s">
        <v>123</v>
      </c>
      <c r="AW245" s="51" t="s">
        <v>123</v>
      </c>
      <c r="AX245" s="73" t="s">
        <v>49</v>
      </c>
      <c r="AY245" s="52" t="s">
        <v>123</v>
      </c>
      <c r="AZ245" s="53">
        <v>0</v>
      </c>
      <c r="BA245" s="52" t="s">
        <v>123</v>
      </c>
      <c r="BB245" s="81" t="s">
        <v>123</v>
      </c>
      <c r="BC245" s="52" t="s">
        <v>123</v>
      </c>
      <c r="BD245" s="52" t="s">
        <v>123</v>
      </c>
      <c r="BE245" s="55" t="s">
        <v>123</v>
      </c>
      <c r="BF245" s="55" t="s">
        <v>123</v>
      </c>
      <c r="BG245" s="55" t="s">
        <v>123</v>
      </c>
      <c r="BH245" s="55" t="s">
        <v>123</v>
      </c>
      <c r="BI245" s="56" t="s">
        <v>123</v>
      </c>
      <c r="BJ245" s="48"/>
      <c r="BK245" s="58" t="s">
        <v>123</v>
      </c>
      <c r="BL245" s="59"/>
      <c r="BM245" s="58" t="s">
        <v>123</v>
      </c>
      <c r="BN245" s="59"/>
      <c r="BO245" s="74" t="s">
        <v>123</v>
      </c>
      <c r="BP245" s="75"/>
      <c r="BQ245" s="74" t="s">
        <v>123</v>
      </c>
      <c r="BR245" s="75"/>
      <c r="BS245" s="60"/>
      <c r="BT245" s="38"/>
      <c r="BU245" s="61" t="s">
        <v>159</v>
      </c>
      <c r="BV245" s="61" t="s">
        <v>170</v>
      </c>
      <c r="BW245" s="61" t="s">
        <v>171</v>
      </c>
      <c r="BX245" s="61" t="s">
        <v>129</v>
      </c>
      <c r="BY245" s="62" t="s">
        <v>158</v>
      </c>
      <c r="BZ245" s="61" t="s">
        <v>171</v>
      </c>
      <c r="CA245" s="61" t="s">
        <v>129</v>
      </c>
      <c r="CB245" s="61" t="s">
        <v>129</v>
      </c>
      <c r="CC245" s="61" t="s">
        <v>129</v>
      </c>
      <c r="CD245" s="61" t="s">
        <v>129</v>
      </c>
      <c r="CE245" s="61" t="s">
        <v>129</v>
      </c>
      <c r="CF245" s="61" t="s">
        <v>129</v>
      </c>
      <c r="CG245" s="61" t="s">
        <v>129</v>
      </c>
      <c r="CH245" s="63">
        <f>YEAR(BANCO10[[#This Row],[DATA INÍCIO]])</f>
        <v>2023</v>
      </c>
      <c r="CI245" s="63">
        <f>MONTH(BANCO10[[#This Row],[DATA INÍCIO]])</f>
        <v>9</v>
      </c>
      <c r="CJ245" s="64" t="str">
        <f t="shared" si="4"/>
        <v>ESTILO BIJOUTERIAS E ACESSORIOS LTDA34.299.022/0001-16</v>
      </c>
      <c r="CK245" s="63"/>
      <c r="CL245" s="42" t="s">
        <v>767</v>
      </c>
      <c r="CM245" s="42" t="str">
        <f>IF(BANCO10[[#This Row],[SOLUÇÃO]]=CM$1,BANCO10[[#This Row],[STATUS DA ETAPA]],"")</f>
        <v>CONCLUÍDO</v>
      </c>
      <c r="CN245" s="42" t="str">
        <f>IF(BANCO10[[#This Row],[SOLUÇÃO]]=CN$1,BANCO10[[#This Row],[STATUS DA ETAPA]],"")</f>
        <v/>
      </c>
      <c r="CO245" s="42" t="str">
        <f>IF(BANCO10[[#This Row],[SOLUÇÃO]]=CO$1,BANCO10[[#This Row],[STATUS DA ETAPA]],"")</f>
        <v/>
      </c>
      <c r="CP245" s="42" t="str">
        <f>IF(BANCO10[[#This Row],[SOLUÇÃO]]=CP$1,BANCO10[[#This Row],[STATUS DA ETAPA]],"")</f>
        <v/>
      </c>
      <c r="CQ245" s="42" t="str">
        <f>IF(BANCO10[[#This Row],[SOLUÇÃO]]=CQ$1,BANCO10[[#This Row],[STATUS DA ETAPA]],"")</f>
        <v/>
      </c>
      <c r="CR245" s="42" t="str">
        <f>IF(BANCO10[[#This Row],[SOLUÇÃO]]=CR$1,BANCO10[[#This Row],[STATUS DA ETAPA]],"")</f>
        <v/>
      </c>
      <c r="CS245" s="42" t="str">
        <f>IF(BANCO10[[#This Row],[SOLUÇÃO]]=CS$1,BANCO10[[#This Row],[STATUS DA ETAPA]],"")</f>
        <v/>
      </c>
      <c r="CT245" s="42" t="str">
        <f>IF(BANCO10[[#This Row],[SOLUÇÃO]]=CT$1,BANCO10[[#This Row],[STATUS DA ETAPA]],"")</f>
        <v/>
      </c>
      <c r="CU245" s="42" t="str">
        <f>IF(BANCO10[[#This Row],[SOLUÇÃO]]=CU$1,BANCO10[[#This Row],[STATUS DA ETAPA]],"")</f>
        <v/>
      </c>
      <c r="CV245" s="42" t="str">
        <f>IF(BANCO10[[#This Row],[SOLUÇÃO]]=CV$1,BANCO10[[#This Row],[STATUS DA ETAPA]],"")</f>
        <v/>
      </c>
      <c r="CW245" s="42" t="str">
        <f>IF(BANCO10[[#This Row],[SOLUÇÃO]]=CW$1,BANCO10[[#This Row],[STATUS DA ETAPA]],"")</f>
        <v/>
      </c>
      <c r="CX245" s="42" t="str">
        <f>IF(BANCO10[[#This Row],[SOLUÇÃO]]=CX$1,BANCO10[[#This Row],[STATUS DA ETAPA]],"")</f>
        <v/>
      </c>
      <c r="CY245" s="42" t="str">
        <f>IF(BANCO10[[#This Row],[SOLUÇÃO]]=CY$1,BANCO10[[#This Row],[STATUS DA ETAPA]],"")</f>
        <v/>
      </c>
      <c r="CZ245" s="42" t="str">
        <f>IF(BANCO10[[#This Row],[SOLUÇÃO]]=CZ$1,BANCO10[[#This Row],[STATUS DA ETAPA]],"")</f>
        <v/>
      </c>
      <c r="DA245" s="42" t="str">
        <f>IF(BANCO10[[#This Row],[SOLUÇÃO]]=DA$1,BANCO10[[#This Row],[STATUS DA ETAPA]],"")</f>
        <v/>
      </c>
      <c r="DB245" s="42" t="str">
        <f>IF(BANCO10[[#This Row],[SOLUÇÃO]]=DB$1,BANCO10[[#This Row],[STATUS DA ETAPA]],"")</f>
        <v/>
      </c>
      <c r="DC245" s="42" t="str">
        <f>IF(BANCO10[[#This Row],[SOLUÇÃO]]=DC$1,BANCO10[[#This Row],[STATUS DA ETAPA]],"")</f>
        <v/>
      </c>
      <c r="DD245" s="42" t="str">
        <f>IF(BANCO10[[#This Row],[SOLUÇÃO]]=DD$1,BANCO10[[#This Row],[STATUS DA ETAPA]],"")</f>
        <v/>
      </c>
      <c r="DE245" s="42" t="str">
        <f>IF(BANCO10[[#This Row],[SOLUÇÃO]]=DE$1,BANCO10[[#This Row],[STATUS DA ETAPA]],"")</f>
        <v/>
      </c>
      <c r="DF245" s="42" t="str">
        <f>IF(BANCO10[[#This Row],[SOLUÇÃO]]=DF$1,BANCO10[[#This Row],[STATUS DA ETAPA]],"")</f>
        <v/>
      </c>
      <c r="DG245" s="42" t="str">
        <f>IF(BANCO10[[#This Row],[SOLUÇÃO]]=DG$1,BANCO10[[#This Row],[STATUS DA ETAPA]],"")</f>
        <v/>
      </c>
      <c r="DH245" s="42" t="str">
        <f>IF(BANCO10[[#This Row],[SOLUÇÃO]]=DH$1,BANCO10[[#This Row],[STATUS DA ETAPA]],"")</f>
        <v/>
      </c>
      <c r="DI245" s="42" t="str">
        <f>IF(BANCO10[[#This Row],[SOLUÇÃO]]=DI$1,BANCO10[[#This Row],[STATUS DA ETAPA]],"")</f>
        <v/>
      </c>
      <c r="DJ245" s="42" t="str">
        <f>IF(BANCO10[[#This Row],[SOLUÇÃO]]=DJ$1,BANCO10[[#This Row],[STATUS DA ETAPA]],"")</f>
        <v/>
      </c>
      <c r="DK245" s="42" t="str">
        <f>IF(BANCO10[[#This Row],[SOLUÇÃO]]=DK$1,BANCO10[[#This Row],[STATUS DA ETAPA]],"")</f>
        <v/>
      </c>
      <c r="DL245" s="42" t="str">
        <f>IF(BANCO10[[#This Row],[SOLUÇÃO]]=DL$1,BANCO10[[#This Row],[STATUS DA ETAPA]],"")</f>
        <v/>
      </c>
      <c r="DM245" s="42" t="str">
        <f>IF(BANCO10[[#This Row],[SOLUÇÃO]]=DM$1,BANCO10[[#This Row],[STATUS DA ETAPA]],"")</f>
        <v/>
      </c>
      <c r="DN245" s="63">
        <f>VLOOKUP(CL247,'[1]SAP TEC'!AC:AD,2,0)</f>
        <v>4998.3999999999996</v>
      </c>
    </row>
    <row r="246" spans="1:118" s="65" customFormat="1" ht="12" x14ac:dyDescent="0.25">
      <c r="A246" s="38" t="s">
        <v>118</v>
      </c>
      <c r="B246" s="39" t="s">
        <v>119</v>
      </c>
      <c r="C246" s="40" t="str">
        <f>IFERROR(VLOOKUP(BANCO10[[#This Row],[EMPRESA]],[1]!DADOS[#Data],2,FALSE),"")</f>
        <v>34.299.022/0001-16</v>
      </c>
      <c r="D246" s="42" t="s">
        <v>766</v>
      </c>
      <c r="E246" s="42" t="str">
        <f>IFERROR(VLOOKUP(BANCO10[[#This Row],[EMPRESA]],[1]!DADOS[#Data],5,FALSE),"")</f>
        <v>ME</v>
      </c>
      <c r="F246" s="40" t="str">
        <f>IFERROR(IF(VLOOKUP(BANCO10[[#This Row],[EMPRESA]],[1]!DADOS[#Data],6,0)="","",(VLOOKUP(BANCO10[[#This Row],[EMPRESA]],[1]!DADOS[#Data],6,0))),"")</f>
        <v>CAPITAL LESTE 1</v>
      </c>
      <c r="G246" s="40" t="str">
        <f>IFERROR(IF(VLOOKUP(BANCO10[[#This Row],[EMPRESA]],[1]!DADOS[#Data],4)="","",(VLOOKUP($D246,[1]!DADOS[#Data],4,0))),"")</f>
        <v>ESTILO</v>
      </c>
      <c r="H246" s="43" t="s">
        <v>7</v>
      </c>
      <c r="I246" s="43" t="s">
        <v>145</v>
      </c>
      <c r="J246" s="43" t="s">
        <v>123</v>
      </c>
      <c r="K246" s="42" t="s">
        <v>768</v>
      </c>
      <c r="L246" s="44" t="s">
        <v>769</v>
      </c>
      <c r="M246" s="44">
        <v>103</v>
      </c>
      <c r="N246" s="44" t="s">
        <v>123</v>
      </c>
      <c r="O246" s="42" t="s">
        <v>95</v>
      </c>
      <c r="P246" s="42">
        <v>60</v>
      </c>
      <c r="Q246" s="42" t="s">
        <v>205</v>
      </c>
      <c r="R246" s="45" t="s">
        <v>123</v>
      </c>
      <c r="S246" s="45"/>
      <c r="T246" s="45" t="s">
        <v>123</v>
      </c>
      <c r="U246" s="45"/>
      <c r="V246" s="45" t="s">
        <v>123</v>
      </c>
      <c r="W246" s="45"/>
      <c r="X246" s="45" t="s">
        <v>123</v>
      </c>
      <c r="Y246" s="45"/>
      <c r="Z246" s="46" t="s">
        <v>123</v>
      </c>
      <c r="AA246" s="47"/>
      <c r="AB246" s="46" t="s">
        <v>123</v>
      </c>
      <c r="AC246" s="48"/>
      <c r="AD246" s="46" t="s">
        <v>123</v>
      </c>
      <c r="AE246" s="48"/>
      <c r="AF246" s="45" t="s">
        <v>27</v>
      </c>
      <c r="AG246" s="45">
        <v>45183</v>
      </c>
      <c r="AH246" s="45" t="s">
        <v>27</v>
      </c>
      <c r="AI246" s="45">
        <v>45183</v>
      </c>
      <c r="AJ246" s="45" t="s">
        <v>27</v>
      </c>
      <c r="AK246" s="45">
        <v>45183</v>
      </c>
      <c r="AL246" s="45" t="s">
        <v>123</v>
      </c>
      <c r="AM246" s="45"/>
      <c r="AN246" s="45" t="s">
        <v>123</v>
      </c>
      <c r="AO246" s="45"/>
      <c r="AP246" s="45" t="s">
        <v>123</v>
      </c>
      <c r="AQ246" s="45"/>
      <c r="AR246" s="45" t="s">
        <v>123</v>
      </c>
      <c r="AS246" s="45"/>
      <c r="AT246" s="49">
        <v>45320</v>
      </c>
      <c r="AU246" s="50">
        <v>45401</v>
      </c>
      <c r="AV246" s="51" t="s">
        <v>27</v>
      </c>
      <c r="AW246" s="51" t="s">
        <v>27</v>
      </c>
      <c r="AX246" s="73" t="s">
        <v>49</v>
      </c>
      <c r="AY246" s="52" t="s">
        <v>27</v>
      </c>
      <c r="AZ246" s="53">
        <v>0</v>
      </c>
      <c r="BA246" s="52" t="s">
        <v>123</v>
      </c>
      <c r="BB246" s="81" t="s">
        <v>123</v>
      </c>
      <c r="BC246" s="52" t="s">
        <v>123</v>
      </c>
      <c r="BD246" s="52" t="s">
        <v>123</v>
      </c>
      <c r="BE246" s="55" t="s">
        <v>123</v>
      </c>
      <c r="BF246" s="55" t="s">
        <v>123</v>
      </c>
      <c r="BG246" s="55" t="s">
        <v>27</v>
      </c>
      <c r="BH246" s="55" t="s">
        <v>123</v>
      </c>
      <c r="BI246" s="68" t="s">
        <v>123</v>
      </c>
      <c r="BJ246" s="48"/>
      <c r="BK246" s="58" t="s">
        <v>123</v>
      </c>
      <c r="BL246" s="59"/>
      <c r="BM246" s="58" t="s">
        <v>123</v>
      </c>
      <c r="BN246" s="59"/>
      <c r="BO246" s="74" t="s">
        <v>27</v>
      </c>
      <c r="BP246" s="75">
        <v>45401</v>
      </c>
      <c r="BQ246" s="74" t="s">
        <v>27</v>
      </c>
      <c r="BR246" s="75">
        <v>45395</v>
      </c>
      <c r="BS246" s="60" t="s">
        <v>770</v>
      </c>
      <c r="BT246" s="38"/>
      <c r="BU246" s="61" t="s">
        <v>159</v>
      </c>
      <c r="BV246" s="61" t="s">
        <v>170</v>
      </c>
      <c r="BW246" s="61" t="s">
        <v>171</v>
      </c>
      <c r="BX246" s="61" t="s">
        <v>129</v>
      </c>
      <c r="BY246" s="62" t="s">
        <v>158</v>
      </c>
      <c r="BZ246" s="61" t="s">
        <v>171</v>
      </c>
      <c r="CA246" s="61" t="s">
        <v>129</v>
      </c>
      <c r="CB246" s="61" t="s">
        <v>129</v>
      </c>
      <c r="CC246" s="61" t="s">
        <v>129</v>
      </c>
      <c r="CD246" s="61" t="s">
        <v>129</v>
      </c>
      <c r="CE246" s="61" t="s">
        <v>129</v>
      </c>
      <c r="CF246" s="61" t="s">
        <v>129</v>
      </c>
      <c r="CG246" s="61" t="s">
        <v>129</v>
      </c>
      <c r="CH246" s="63">
        <f>YEAR(BANCO10[[#This Row],[DATA INÍCIO]])</f>
        <v>2024</v>
      </c>
      <c r="CI246" s="63">
        <f>MONTH(BANCO10[[#This Row],[DATA INÍCIO]])</f>
        <v>1</v>
      </c>
      <c r="CJ246" s="64" t="str">
        <f t="shared" si="4"/>
        <v>ESTILO BIJOUTERIAS E ACESSORIOS LTDA34.299.022/0001-16</v>
      </c>
      <c r="CK246" s="63"/>
      <c r="CL246" s="42" t="s">
        <v>768</v>
      </c>
      <c r="CM246" s="42" t="str">
        <f>IF(BANCO10[[#This Row],[SOLUÇÃO]]=CM$1,BANCO10[[#This Row],[STATUS DA ETAPA]],"")</f>
        <v/>
      </c>
      <c r="CN246" s="42" t="str">
        <f>IF(BANCO10[[#This Row],[SOLUÇÃO]]=CN$1,BANCO10[[#This Row],[STATUS DA ETAPA]],"")</f>
        <v/>
      </c>
      <c r="CO246" s="42" t="str">
        <f>IF(BANCO10[[#This Row],[SOLUÇÃO]]=CO$1,BANCO10[[#This Row],[STATUS DA ETAPA]],"")</f>
        <v/>
      </c>
      <c r="CP246" s="42" t="str">
        <f>IF(BANCO10[[#This Row],[SOLUÇÃO]]=CP$1,BANCO10[[#This Row],[STATUS DA ETAPA]],"")</f>
        <v/>
      </c>
      <c r="CQ246" s="42" t="str">
        <f>IF(BANCO10[[#This Row],[SOLUÇÃO]]=CQ$1,BANCO10[[#This Row],[STATUS DA ETAPA]],"")</f>
        <v/>
      </c>
      <c r="CR246" s="42" t="str">
        <f>IF(BANCO10[[#This Row],[SOLUÇÃO]]=CR$1,BANCO10[[#This Row],[STATUS DA ETAPA]],"")</f>
        <v>CONCLUÍDO</v>
      </c>
      <c r="CS246" s="42" t="str">
        <f>IF(BANCO10[[#This Row],[SOLUÇÃO]]=CS$1,BANCO10[[#This Row],[STATUS DA ETAPA]],"")</f>
        <v/>
      </c>
      <c r="CT246" s="42" t="str">
        <f>IF(BANCO10[[#This Row],[SOLUÇÃO]]=CT$1,BANCO10[[#This Row],[STATUS DA ETAPA]],"")</f>
        <v/>
      </c>
      <c r="CU246" s="42" t="str">
        <f>IF(BANCO10[[#This Row],[SOLUÇÃO]]=CU$1,BANCO10[[#This Row],[STATUS DA ETAPA]],"")</f>
        <v/>
      </c>
      <c r="CV246" s="42" t="str">
        <f>IF(BANCO10[[#This Row],[SOLUÇÃO]]=CV$1,BANCO10[[#This Row],[STATUS DA ETAPA]],"")</f>
        <v/>
      </c>
      <c r="CW246" s="42" t="str">
        <f>IF(BANCO10[[#This Row],[SOLUÇÃO]]=CW$1,BANCO10[[#This Row],[STATUS DA ETAPA]],"")</f>
        <v/>
      </c>
      <c r="CX246" s="42" t="str">
        <f>IF(BANCO10[[#This Row],[SOLUÇÃO]]=CX$1,BANCO10[[#This Row],[STATUS DA ETAPA]],"")</f>
        <v/>
      </c>
      <c r="CY246" s="42" t="str">
        <f>IF(BANCO10[[#This Row],[SOLUÇÃO]]=CY$1,BANCO10[[#This Row],[STATUS DA ETAPA]],"")</f>
        <v/>
      </c>
      <c r="CZ246" s="42" t="str">
        <f>IF(BANCO10[[#This Row],[SOLUÇÃO]]=CZ$1,BANCO10[[#This Row],[STATUS DA ETAPA]],"")</f>
        <v/>
      </c>
      <c r="DA246" s="42" t="str">
        <f>IF(BANCO10[[#This Row],[SOLUÇÃO]]=DA$1,BANCO10[[#This Row],[STATUS DA ETAPA]],"")</f>
        <v/>
      </c>
      <c r="DB246" s="42" t="str">
        <f>IF(BANCO10[[#This Row],[SOLUÇÃO]]=DB$1,BANCO10[[#This Row],[STATUS DA ETAPA]],"")</f>
        <v/>
      </c>
      <c r="DC246" s="42" t="str">
        <f>IF(BANCO10[[#This Row],[SOLUÇÃO]]=DC$1,BANCO10[[#This Row],[STATUS DA ETAPA]],"")</f>
        <v/>
      </c>
      <c r="DD246" s="42" t="str">
        <f>IF(BANCO10[[#This Row],[SOLUÇÃO]]=DD$1,BANCO10[[#This Row],[STATUS DA ETAPA]],"")</f>
        <v/>
      </c>
      <c r="DE246" s="42" t="str">
        <f>IF(BANCO10[[#This Row],[SOLUÇÃO]]=DE$1,BANCO10[[#This Row],[STATUS DA ETAPA]],"")</f>
        <v/>
      </c>
      <c r="DF246" s="42" t="str">
        <f>IF(BANCO10[[#This Row],[SOLUÇÃO]]=DF$1,BANCO10[[#This Row],[STATUS DA ETAPA]],"")</f>
        <v/>
      </c>
      <c r="DG246" s="42" t="str">
        <f>IF(BANCO10[[#This Row],[SOLUÇÃO]]=DG$1,BANCO10[[#This Row],[STATUS DA ETAPA]],"")</f>
        <v/>
      </c>
      <c r="DH246" s="42" t="str">
        <f>IF(BANCO10[[#This Row],[SOLUÇÃO]]=DH$1,BANCO10[[#This Row],[STATUS DA ETAPA]],"")</f>
        <v/>
      </c>
      <c r="DI246" s="42" t="str">
        <f>IF(BANCO10[[#This Row],[SOLUÇÃO]]=DI$1,BANCO10[[#This Row],[STATUS DA ETAPA]],"")</f>
        <v/>
      </c>
      <c r="DJ246" s="42" t="str">
        <f>IF(BANCO10[[#This Row],[SOLUÇÃO]]=DJ$1,BANCO10[[#This Row],[STATUS DA ETAPA]],"")</f>
        <v/>
      </c>
      <c r="DK246" s="42" t="str">
        <f>IF(BANCO10[[#This Row],[SOLUÇÃO]]=DK$1,BANCO10[[#This Row],[STATUS DA ETAPA]],"")</f>
        <v/>
      </c>
      <c r="DL246" s="42" t="str">
        <f>IF(BANCO10[[#This Row],[SOLUÇÃO]]=DL$1,BANCO10[[#This Row],[STATUS DA ETAPA]],"")</f>
        <v/>
      </c>
      <c r="DM246" s="42" t="str">
        <f>IF(BANCO10[[#This Row],[SOLUÇÃO]]=DM$1,BANCO10[[#This Row],[STATUS DA ETAPA]],"")</f>
        <v/>
      </c>
      <c r="DN246" s="63" t="e">
        <f>VLOOKUP(CL248,'[1]SAP TEC'!AC:AD,2,0)</f>
        <v>#N/A</v>
      </c>
    </row>
    <row r="247" spans="1:118" s="65" customFormat="1" ht="12" x14ac:dyDescent="0.25">
      <c r="A247" s="38" t="s">
        <v>118</v>
      </c>
      <c r="B247" s="39" t="s">
        <v>119</v>
      </c>
      <c r="C247" s="40" t="str">
        <f>IFERROR(VLOOKUP(BANCO10[[#This Row],[EMPRESA]],[1]!DADOS[#Data],2,FALSE),"")</f>
        <v>34.299.022/0001-16</v>
      </c>
      <c r="D247" s="42" t="s">
        <v>766</v>
      </c>
      <c r="E247" s="42" t="str">
        <f>IFERROR(VLOOKUP(BANCO10[[#This Row],[EMPRESA]],[1]!DADOS[#Data],5,FALSE),"")</f>
        <v>ME</v>
      </c>
      <c r="F247" s="40" t="str">
        <f>IFERROR(IF(VLOOKUP(BANCO10[[#This Row],[EMPRESA]],[1]!DADOS[#Data],6,0)="","",(VLOOKUP(BANCO10[[#This Row],[EMPRESA]],[1]!DADOS[#Data],6,0))),"")</f>
        <v>CAPITAL LESTE 1</v>
      </c>
      <c r="G247" s="40" t="s">
        <v>771</v>
      </c>
      <c r="H247" s="43" t="s">
        <v>7</v>
      </c>
      <c r="I247" s="43" t="s">
        <v>145</v>
      </c>
      <c r="J247" s="43" t="s">
        <v>123</v>
      </c>
      <c r="K247" s="42" t="s">
        <v>772</v>
      </c>
      <c r="L247" s="44" t="s">
        <v>773</v>
      </c>
      <c r="M247" s="44">
        <v>103</v>
      </c>
      <c r="N247" s="44" t="s">
        <v>123</v>
      </c>
      <c r="O247" s="42" t="s">
        <v>97</v>
      </c>
      <c r="P247" s="42">
        <v>60</v>
      </c>
      <c r="Q247" s="42" t="s">
        <v>168</v>
      </c>
      <c r="R247" s="45" t="s">
        <v>123</v>
      </c>
      <c r="S247" s="45"/>
      <c r="T247" s="45" t="s">
        <v>123</v>
      </c>
      <c r="U247" s="45"/>
      <c r="V247" s="45" t="s">
        <v>123</v>
      </c>
      <c r="W247" s="45"/>
      <c r="X247" s="45" t="s">
        <v>123</v>
      </c>
      <c r="Y247" s="45"/>
      <c r="Z247" s="46" t="s">
        <v>123</v>
      </c>
      <c r="AA247" s="47"/>
      <c r="AB247" s="46" t="s">
        <v>123</v>
      </c>
      <c r="AC247" s="48"/>
      <c r="AD247" s="46" t="s">
        <v>123</v>
      </c>
      <c r="AE247" s="48"/>
      <c r="AF247" s="45" t="s">
        <v>27</v>
      </c>
      <c r="AG247" s="45">
        <v>45183</v>
      </c>
      <c r="AH247" s="45" t="s">
        <v>27</v>
      </c>
      <c r="AI247" s="45">
        <v>45183</v>
      </c>
      <c r="AJ247" s="45" t="s">
        <v>27</v>
      </c>
      <c r="AK247" s="45">
        <v>45183</v>
      </c>
      <c r="AL247" s="45" t="s">
        <v>27</v>
      </c>
      <c r="AM247" s="45">
        <v>45379</v>
      </c>
      <c r="AN247" s="45" t="s">
        <v>27</v>
      </c>
      <c r="AO247" s="45"/>
      <c r="AP247" s="45" t="s">
        <v>27</v>
      </c>
      <c r="AQ247" s="45"/>
      <c r="AR247" s="45" t="s">
        <v>27</v>
      </c>
      <c r="AS247" s="45"/>
      <c r="AT247" s="49">
        <v>45425</v>
      </c>
      <c r="AU247" s="50">
        <v>45509</v>
      </c>
      <c r="AV247" s="51" t="s">
        <v>27</v>
      </c>
      <c r="AW247" s="51" t="s">
        <v>27</v>
      </c>
      <c r="AX247" s="73" t="s">
        <v>49</v>
      </c>
      <c r="AY247" s="52" t="s">
        <v>126</v>
      </c>
      <c r="AZ247" s="53">
        <v>0</v>
      </c>
      <c r="BA247" s="52" t="s">
        <v>153</v>
      </c>
      <c r="BB247" s="81">
        <v>0</v>
      </c>
      <c r="BC247" s="52">
        <v>4744</v>
      </c>
      <c r="BD247" s="52">
        <v>0</v>
      </c>
      <c r="BE247" s="55" t="s">
        <v>123</v>
      </c>
      <c r="BF247" s="55" t="s">
        <v>123</v>
      </c>
      <c r="BG247" s="55" t="s">
        <v>27</v>
      </c>
      <c r="BH247" s="55" t="s">
        <v>123</v>
      </c>
      <c r="BI247" s="68" t="s">
        <v>123</v>
      </c>
      <c r="BJ247" s="48"/>
      <c r="BK247" s="58" t="s">
        <v>123</v>
      </c>
      <c r="BL247" s="59"/>
      <c r="BM247" s="58" t="s">
        <v>123</v>
      </c>
      <c r="BN247" s="59"/>
      <c r="BO247" s="74" t="s">
        <v>27</v>
      </c>
      <c r="BP247" s="75">
        <v>45509</v>
      </c>
      <c r="BQ247" s="78" t="s">
        <v>27</v>
      </c>
      <c r="BR247" s="75">
        <v>45495</v>
      </c>
      <c r="BS247" s="60"/>
      <c r="BT247" s="38"/>
      <c r="BU247" s="61"/>
      <c r="BV247" s="61"/>
      <c r="BW247" s="61"/>
      <c r="BX247" s="61"/>
      <c r="BY247" s="62"/>
      <c r="BZ247" s="61"/>
      <c r="CA247" s="61"/>
      <c r="CB247" s="61"/>
      <c r="CC247" s="61">
        <v>45391</v>
      </c>
      <c r="CD247" s="61" t="s">
        <v>158</v>
      </c>
      <c r="CE247" s="61" t="s">
        <v>129</v>
      </c>
      <c r="CF247" s="61"/>
      <c r="CG247" s="61" t="s">
        <v>553</v>
      </c>
      <c r="CH247" s="63">
        <f>YEAR(BANCO10[[#This Row],[DATA INÍCIO]])</f>
        <v>2024</v>
      </c>
      <c r="CI247" s="63">
        <f>MONTH(BANCO10[[#This Row],[DATA INÍCIO]])</f>
        <v>5</v>
      </c>
      <c r="CJ247" s="64" t="str">
        <f t="shared" si="4"/>
        <v>ESTILO BIJOUTERIAS E ACESSORIOS LTDA34.299.022/0001-16</v>
      </c>
      <c r="CK247" s="63"/>
      <c r="CL247" s="42" t="s">
        <v>772</v>
      </c>
      <c r="CM247" s="42" t="str">
        <f>IF(BANCO10[[#This Row],[SOLUÇÃO]]=CM$1,BANCO10[[#This Row],[STATUS DA ETAPA]],"")</f>
        <v/>
      </c>
      <c r="CN247" s="42" t="str">
        <f>IF(BANCO10[[#This Row],[SOLUÇÃO]]=CN$1,BANCO10[[#This Row],[STATUS DA ETAPA]],"")</f>
        <v/>
      </c>
      <c r="CO247" s="42" t="str">
        <f>IF(BANCO10[[#This Row],[SOLUÇÃO]]=CO$1,BANCO10[[#This Row],[STATUS DA ETAPA]],"")</f>
        <v/>
      </c>
      <c r="CP247" s="42" t="str">
        <f>IF(BANCO10[[#This Row],[SOLUÇÃO]]=CP$1,BANCO10[[#This Row],[STATUS DA ETAPA]],"")</f>
        <v/>
      </c>
      <c r="CQ247" s="42" t="str">
        <f>IF(BANCO10[[#This Row],[SOLUÇÃO]]=CQ$1,BANCO10[[#This Row],[STATUS DA ETAPA]],"")</f>
        <v/>
      </c>
      <c r="CR247" s="42" t="str">
        <f>IF(BANCO10[[#This Row],[SOLUÇÃO]]=CR$1,BANCO10[[#This Row],[STATUS DA ETAPA]],"")</f>
        <v/>
      </c>
      <c r="CS247" s="42" t="str">
        <f>IF(BANCO10[[#This Row],[SOLUÇÃO]]=CS$1,BANCO10[[#This Row],[STATUS DA ETAPA]],"")</f>
        <v/>
      </c>
      <c r="CT247" s="42" t="str">
        <f>IF(BANCO10[[#This Row],[SOLUÇÃO]]=CT$1,BANCO10[[#This Row],[STATUS DA ETAPA]],"")</f>
        <v>CONCLUÍDO</v>
      </c>
      <c r="CU247" s="42" t="str">
        <f>IF(BANCO10[[#This Row],[SOLUÇÃO]]=CU$1,BANCO10[[#This Row],[STATUS DA ETAPA]],"")</f>
        <v/>
      </c>
      <c r="CV247" s="42" t="str">
        <f>IF(BANCO10[[#This Row],[SOLUÇÃO]]=CV$1,BANCO10[[#This Row],[STATUS DA ETAPA]],"")</f>
        <v/>
      </c>
      <c r="CW247" s="42" t="str">
        <f>IF(BANCO10[[#This Row],[SOLUÇÃO]]=CW$1,BANCO10[[#This Row],[STATUS DA ETAPA]],"")</f>
        <v/>
      </c>
      <c r="CX247" s="42" t="str">
        <f>IF(BANCO10[[#This Row],[SOLUÇÃO]]=CX$1,BANCO10[[#This Row],[STATUS DA ETAPA]],"")</f>
        <v/>
      </c>
      <c r="CY247" s="42" t="str">
        <f>IF(BANCO10[[#This Row],[SOLUÇÃO]]=CY$1,BANCO10[[#This Row],[STATUS DA ETAPA]],"")</f>
        <v/>
      </c>
      <c r="CZ247" s="42" t="str">
        <f>IF(BANCO10[[#This Row],[SOLUÇÃO]]=CZ$1,BANCO10[[#This Row],[STATUS DA ETAPA]],"")</f>
        <v/>
      </c>
      <c r="DA247" s="42" t="str">
        <f>IF(BANCO10[[#This Row],[SOLUÇÃO]]=DA$1,BANCO10[[#This Row],[STATUS DA ETAPA]],"")</f>
        <v/>
      </c>
      <c r="DB247" s="42" t="str">
        <f>IF(BANCO10[[#This Row],[SOLUÇÃO]]=DB$1,BANCO10[[#This Row],[STATUS DA ETAPA]],"")</f>
        <v/>
      </c>
      <c r="DC247" s="42" t="str">
        <f>IF(BANCO10[[#This Row],[SOLUÇÃO]]=DC$1,BANCO10[[#This Row],[STATUS DA ETAPA]],"")</f>
        <v/>
      </c>
      <c r="DD247" s="42" t="str">
        <f>IF(BANCO10[[#This Row],[SOLUÇÃO]]=DD$1,BANCO10[[#This Row],[STATUS DA ETAPA]],"")</f>
        <v/>
      </c>
      <c r="DE247" s="42" t="str">
        <f>IF(BANCO10[[#This Row],[SOLUÇÃO]]=DE$1,BANCO10[[#This Row],[STATUS DA ETAPA]],"")</f>
        <v/>
      </c>
      <c r="DF247" s="42" t="str">
        <f>IF(BANCO10[[#This Row],[SOLUÇÃO]]=DF$1,BANCO10[[#This Row],[STATUS DA ETAPA]],"")</f>
        <v/>
      </c>
      <c r="DG247" s="42" t="str">
        <f>IF(BANCO10[[#This Row],[SOLUÇÃO]]=DG$1,BANCO10[[#This Row],[STATUS DA ETAPA]],"")</f>
        <v/>
      </c>
      <c r="DH247" s="42" t="str">
        <f>IF(BANCO10[[#This Row],[SOLUÇÃO]]=DH$1,BANCO10[[#This Row],[STATUS DA ETAPA]],"")</f>
        <v/>
      </c>
      <c r="DI247" s="42" t="str">
        <f>IF(BANCO10[[#This Row],[SOLUÇÃO]]=DI$1,BANCO10[[#This Row],[STATUS DA ETAPA]],"")</f>
        <v/>
      </c>
      <c r="DJ247" s="42" t="str">
        <f>IF(BANCO10[[#This Row],[SOLUÇÃO]]=DJ$1,BANCO10[[#This Row],[STATUS DA ETAPA]],"")</f>
        <v/>
      </c>
      <c r="DK247" s="42" t="str">
        <f>IF(BANCO10[[#This Row],[SOLUÇÃO]]=DK$1,BANCO10[[#This Row],[STATUS DA ETAPA]],"")</f>
        <v/>
      </c>
      <c r="DL247" s="42" t="str">
        <f>IF(BANCO10[[#This Row],[SOLUÇÃO]]=DL$1,BANCO10[[#This Row],[STATUS DA ETAPA]],"")</f>
        <v/>
      </c>
      <c r="DM247" s="42" t="str">
        <f>IF(BANCO10[[#This Row],[SOLUÇÃO]]=DM$1,BANCO10[[#This Row],[STATUS DA ETAPA]],"")</f>
        <v/>
      </c>
      <c r="DN247" s="63" t="e">
        <f>VLOOKUP(CL249,'[1]SAP TEC'!AC:AD,2,0)</f>
        <v>#N/A</v>
      </c>
    </row>
    <row r="248" spans="1:118" s="65" customFormat="1" ht="12" x14ac:dyDescent="0.25">
      <c r="A248" s="38" t="s">
        <v>118</v>
      </c>
      <c r="B248" s="39" t="s">
        <v>119</v>
      </c>
      <c r="C248" s="40" t="str">
        <f>IFERROR(VLOOKUP(BANCO10[[#This Row],[EMPRESA]],[1]!DADOS[#Data],2,FALSE),"")</f>
        <v>34.299.022/0001-16</v>
      </c>
      <c r="D248" s="42" t="s">
        <v>766</v>
      </c>
      <c r="E248" s="42" t="str">
        <f>IFERROR(VLOOKUP(BANCO10[[#This Row],[EMPRESA]],[1]!DADOS[#Data],5,FALSE),"")</f>
        <v>ME</v>
      </c>
      <c r="F248" s="40" t="str">
        <f>IFERROR(IF(VLOOKUP(BANCO10[[#This Row],[EMPRESA]],[1]!DADOS[#Data],6,0)="","",(VLOOKUP(BANCO10[[#This Row],[EMPRESA]],[1]!DADOS[#Data],6,0))),"")</f>
        <v>CAPITAL LESTE 1</v>
      </c>
      <c r="G248" s="40" t="s">
        <v>774</v>
      </c>
      <c r="H248" s="43" t="s">
        <v>154</v>
      </c>
      <c r="I248" s="43" t="s">
        <v>145</v>
      </c>
      <c r="J248" s="44" t="s">
        <v>123</v>
      </c>
      <c r="K248" s="44" t="s">
        <v>775</v>
      </c>
      <c r="L248" s="44" t="s">
        <v>776</v>
      </c>
      <c r="M248" s="44">
        <v>103</v>
      </c>
      <c r="N248" s="42" t="s">
        <v>123</v>
      </c>
      <c r="O248" s="42" t="s">
        <v>777</v>
      </c>
      <c r="P248" s="42">
        <v>36</v>
      </c>
      <c r="Q248" s="42" t="s">
        <v>216</v>
      </c>
      <c r="R248" s="45" t="s">
        <v>123</v>
      </c>
      <c r="S248" s="45"/>
      <c r="T248" s="45" t="s">
        <v>123</v>
      </c>
      <c r="U248" s="45"/>
      <c r="V248" s="45" t="s">
        <v>123</v>
      </c>
      <c r="W248" s="45"/>
      <c r="X248" s="45" t="s">
        <v>123</v>
      </c>
      <c r="Y248" s="45"/>
      <c r="Z248" s="46" t="s">
        <v>123</v>
      </c>
      <c r="AA248" s="47"/>
      <c r="AB248" s="46" t="s">
        <v>123</v>
      </c>
      <c r="AC248" s="48"/>
      <c r="AD248" s="46" t="s">
        <v>123</v>
      </c>
      <c r="AE248" s="48"/>
      <c r="AF248" s="45" t="s">
        <v>27</v>
      </c>
      <c r="AG248" s="45">
        <v>45310</v>
      </c>
      <c r="AH248" s="45" t="s">
        <v>27</v>
      </c>
      <c r="AI248" s="45">
        <v>45183</v>
      </c>
      <c r="AJ248" s="45" t="s">
        <v>123</v>
      </c>
      <c r="AK248" s="45"/>
      <c r="AL248" s="45" t="s">
        <v>123</v>
      </c>
      <c r="AM248" s="45"/>
      <c r="AN248" s="45" t="s">
        <v>123</v>
      </c>
      <c r="AO248" s="45"/>
      <c r="AP248" s="45" t="s">
        <v>123</v>
      </c>
      <c r="AQ248" s="45"/>
      <c r="AR248" s="45" t="s">
        <v>123</v>
      </c>
      <c r="AS248" s="45"/>
      <c r="AT248" s="49">
        <v>45513</v>
      </c>
      <c r="AU248" s="50">
        <v>45555</v>
      </c>
      <c r="AV248" s="51" t="s">
        <v>27</v>
      </c>
      <c r="AW248" s="51" t="s">
        <v>27</v>
      </c>
      <c r="AX248" s="51" t="s">
        <v>182</v>
      </c>
      <c r="AY248" s="52" t="s">
        <v>27</v>
      </c>
      <c r="AZ248" s="53">
        <v>0</v>
      </c>
      <c r="BA248" s="52" t="s">
        <v>123</v>
      </c>
      <c r="BB248" s="81" t="s">
        <v>123</v>
      </c>
      <c r="BC248" s="52" t="s">
        <v>123</v>
      </c>
      <c r="BD248" s="52" t="s">
        <v>123</v>
      </c>
      <c r="BE248" s="55" t="s">
        <v>123</v>
      </c>
      <c r="BF248" s="55" t="s">
        <v>123</v>
      </c>
      <c r="BG248" s="55" t="s">
        <v>27</v>
      </c>
      <c r="BH248" s="55" t="s">
        <v>123</v>
      </c>
      <c r="BI248" s="68" t="s">
        <v>123</v>
      </c>
      <c r="BJ248" s="48"/>
      <c r="BK248" s="58" t="s">
        <v>123</v>
      </c>
      <c r="BL248" s="59"/>
      <c r="BM248" s="58" t="s">
        <v>123</v>
      </c>
      <c r="BN248" s="59"/>
      <c r="BO248" s="74" t="s">
        <v>27</v>
      </c>
      <c r="BP248" s="75">
        <v>45555</v>
      </c>
      <c r="BQ248" s="74" t="s">
        <v>27</v>
      </c>
      <c r="BR248" s="75">
        <v>45622</v>
      </c>
      <c r="BS248" s="70" t="s">
        <v>770</v>
      </c>
      <c r="BT248" s="38"/>
      <c r="BU248" s="61"/>
      <c r="BV248" s="61"/>
      <c r="BW248" s="84"/>
      <c r="BX248" s="84"/>
      <c r="BY248" s="85"/>
      <c r="BZ248" s="84"/>
      <c r="CA248" s="86"/>
      <c r="CB248" s="87"/>
      <c r="CC248" s="88"/>
      <c r="CD248" s="87"/>
      <c r="CE248" s="87"/>
      <c r="CF248" s="87"/>
      <c r="CG248" s="87"/>
      <c r="CH248" s="42">
        <f>YEAR(BANCO10[[#This Row],[DATA INÍCIO]])</f>
        <v>2024</v>
      </c>
      <c r="CI248" s="42">
        <f>MONTH(BANCO10[[#This Row],[DATA INÍCIO]])</f>
        <v>8</v>
      </c>
      <c r="CJ248" s="42" t="str">
        <f t="shared" si="4"/>
        <v>ESTILO BIJOUTERIAS E ACESSORIOS LTDA34.299.022/0001-16</v>
      </c>
      <c r="CK248" s="42"/>
      <c r="CL248" s="42"/>
      <c r="CM248" s="42" t="str">
        <f>IF(BANCO10[[#This Row],[SOLUÇÃO]]=CM$1,BANCO10[[#This Row],[STATUS DA ETAPA]],"")</f>
        <v/>
      </c>
      <c r="CN248" s="42" t="str">
        <f>IF(BANCO10[[#This Row],[SOLUÇÃO]]=CN$1,BANCO10[[#This Row],[STATUS DA ETAPA]],"")</f>
        <v/>
      </c>
      <c r="CO248" s="42" t="str">
        <f>IF(BANCO10[[#This Row],[SOLUÇÃO]]=CO$1,BANCO10[[#This Row],[STATUS DA ETAPA]],"")</f>
        <v/>
      </c>
      <c r="CP248" s="42" t="str">
        <f>IF(BANCO10[[#This Row],[SOLUÇÃO]]=CP$1,BANCO10[[#This Row],[STATUS DA ETAPA]],"")</f>
        <v/>
      </c>
      <c r="CQ248" s="42" t="str">
        <f>IF(BANCO10[[#This Row],[SOLUÇÃO]]=CQ$1,BANCO10[[#This Row],[STATUS DA ETAPA]],"")</f>
        <v/>
      </c>
      <c r="CR248" s="42" t="str">
        <f>IF(BANCO10[[#This Row],[SOLUÇÃO]]=CR$1,BANCO10[[#This Row],[STATUS DA ETAPA]],"")</f>
        <v/>
      </c>
      <c r="CS248" s="42" t="str">
        <f>IF(BANCO10[[#This Row],[SOLUÇÃO]]=CS$1,BANCO10[[#This Row],[STATUS DA ETAPA]],"")</f>
        <v/>
      </c>
      <c r="CT248" s="42" t="str">
        <f>IF(BANCO10[[#This Row],[SOLUÇÃO]]=CT$1,BANCO10[[#This Row],[STATUS DA ETAPA]],"")</f>
        <v/>
      </c>
      <c r="CU248" s="42" t="str">
        <f>IF(BANCO10[[#This Row],[SOLUÇÃO]]=CU$1,BANCO10[[#This Row],[STATUS DA ETAPA]],"")</f>
        <v/>
      </c>
      <c r="CV248" s="42" t="str">
        <f>IF(BANCO10[[#This Row],[SOLUÇÃO]]=CV$1,BANCO10[[#This Row],[STATUS DA ETAPA]],"")</f>
        <v/>
      </c>
      <c r="CW248" s="42" t="str">
        <f>IF(BANCO10[[#This Row],[SOLUÇÃO]]=CW$1,BANCO10[[#This Row],[STATUS DA ETAPA]],"")</f>
        <v/>
      </c>
      <c r="CX248" s="42" t="str">
        <f>IF(BANCO10[[#This Row],[SOLUÇÃO]]=CX$1,BANCO10[[#This Row],[STATUS DA ETAPA]],"")</f>
        <v/>
      </c>
      <c r="CY248" s="42" t="str">
        <f>IF(BANCO10[[#This Row],[SOLUÇÃO]]=CY$1,BANCO10[[#This Row],[STATUS DA ETAPA]],"")</f>
        <v/>
      </c>
      <c r="CZ248" s="42" t="str">
        <f>IF(BANCO10[[#This Row],[SOLUÇÃO]]=CZ$1,BANCO10[[#This Row],[STATUS DA ETAPA]],"")</f>
        <v/>
      </c>
      <c r="DA248" s="42" t="str">
        <f>IF(BANCO10[[#This Row],[SOLUÇÃO]]=DA$1,BANCO10[[#This Row],[STATUS DA ETAPA]],"")</f>
        <v/>
      </c>
      <c r="DB248" s="42" t="str">
        <f>IF(BANCO10[[#This Row],[SOLUÇÃO]]=DB$1,BANCO10[[#This Row],[STATUS DA ETAPA]],"")</f>
        <v/>
      </c>
      <c r="DC248" s="63" t="str">
        <f>IF(BANCO10[[#This Row],[SOLUÇÃO]]=DC$1,BANCO10[[#This Row],[STATUS DA ETAPA]],"")</f>
        <v/>
      </c>
      <c r="DD248" s="65" t="str">
        <f>IF(BANCO10[[#This Row],[SOLUÇÃO]]=DD$1,BANCO10[[#This Row],[STATUS DA ETAPA]],"")</f>
        <v/>
      </c>
      <c r="DE248" s="65" t="str">
        <f>IF(BANCO10[[#This Row],[SOLUÇÃO]]=DE$1,BANCO10[[#This Row],[STATUS DA ETAPA]],"")</f>
        <v/>
      </c>
      <c r="DF248" s="65" t="str">
        <f>IF(BANCO10[[#This Row],[SOLUÇÃO]]=DF$1,BANCO10[[#This Row],[STATUS DA ETAPA]],"")</f>
        <v/>
      </c>
      <c r="DG248" s="65" t="str">
        <f>IF(BANCO10[[#This Row],[SOLUÇÃO]]=DG$1,BANCO10[[#This Row],[STATUS DA ETAPA]],"")</f>
        <v/>
      </c>
      <c r="DH248" s="65" t="str">
        <f>IF(BANCO10[[#This Row],[SOLUÇÃO]]=DH$1,BANCO10[[#This Row],[STATUS DA ETAPA]],"")</f>
        <v/>
      </c>
      <c r="DI248" s="65" t="str">
        <f>IF(BANCO10[[#This Row],[SOLUÇÃO]]=DI$1,BANCO10[[#This Row],[STATUS DA ETAPA]],"")</f>
        <v/>
      </c>
      <c r="DJ248" s="65" t="str">
        <f>IF(BANCO10[[#This Row],[SOLUÇÃO]]=DJ$1,BANCO10[[#This Row],[STATUS DA ETAPA]],"")</f>
        <v/>
      </c>
      <c r="DK248" s="65" t="str">
        <f>IF(BANCO10[[#This Row],[SOLUÇÃO]]=DK$1,BANCO10[[#This Row],[STATUS DA ETAPA]],"")</f>
        <v/>
      </c>
      <c r="DL248" s="65" t="str">
        <f>IF(BANCO10[[#This Row],[SOLUÇÃO]]=DL$1,BANCO10[[#This Row],[STATUS DA ETAPA]],"")</f>
        <v/>
      </c>
      <c r="DM248" s="65" t="str">
        <f>IF(BANCO10[[#This Row],[SOLUÇÃO]]=DM$1,BANCO10[[#This Row],[STATUS DA ETAPA]],"")</f>
        <v/>
      </c>
      <c r="DN248" s="63" t="e">
        <f>VLOOKUP(CL250,'[1]SAP TEC'!AC:AD,2,0)</f>
        <v>#N/A</v>
      </c>
    </row>
    <row r="249" spans="1:118" s="65" customFormat="1" ht="12" x14ac:dyDescent="0.25">
      <c r="A249" s="38" t="s">
        <v>118</v>
      </c>
      <c r="B249" s="39" t="s">
        <v>119</v>
      </c>
      <c r="C249" s="40" t="str">
        <f>IFERROR(VLOOKUP(BANCO10[[#This Row],[EMPRESA]],[1]!DADOS[#Data],2,FALSE),"")</f>
        <v>31.798.519/0001-90</v>
      </c>
      <c r="D249" s="42" t="s">
        <v>778</v>
      </c>
      <c r="E249" s="42" t="str">
        <f>IFERROR(VLOOKUP(BANCO10[[#This Row],[EMPRESA]],[1]!DADOS[#Data],5,FALSE),"")</f>
        <v>ME</v>
      </c>
      <c r="F249" s="40" t="str">
        <f>IFERROR(IF(VLOOKUP(BANCO10[[#This Row],[EMPRESA]],[1]!DADOS[#Data],6,0)="","",(VLOOKUP(BANCO10[[#This Row],[EMPRESA]],[1]!DADOS[#Data],6,0))),"")</f>
        <v>CAPITAL SUL</v>
      </c>
      <c r="G249" s="40"/>
      <c r="H249" s="43" t="s">
        <v>121</v>
      </c>
      <c r="I249" s="43" t="s">
        <v>145</v>
      </c>
      <c r="J249" s="43" t="s">
        <v>146</v>
      </c>
      <c r="K249" s="42" t="s">
        <v>779</v>
      </c>
      <c r="L249" s="44" t="s">
        <v>123</v>
      </c>
      <c r="M249" s="44">
        <v>107</v>
      </c>
      <c r="N249" s="44">
        <v>103</v>
      </c>
      <c r="O249" s="42" t="s">
        <v>90</v>
      </c>
      <c r="P249" s="42">
        <v>4</v>
      </c>
      <c r="Q249" s="42" t="s">
        <v>216</v>
      </c>
      <c r="R249" s="45" t="s">
        <v>123</v>
      </c>
      <c r="S249" s="45"/>
      <c r="T249" s="45" t="s">
        <v>123</v>
      </c>
      <c r="U249" s="45"/>
      <c r="V249" s="45" t="s">
        <v>123</v>
      </c>
      <c r="W249" s="45"/>
      <c r="X249" s="45" t="s">
        <v>123</v>
      </c>
      <c r="Y249" s="45"/>
      <c r="Z249" s="46" t="s">
        <v>123</v>
      </c>
      <c r="AA249" s="47"/>
      <c r="AB249" s="46" t="s">
        <v>123</v>
      </c>
      <c r="AC249" s="48"/>
      <c r="AD249" s="46" t="s">
        <v>123</v>
      </c>
      <c r="AE249" s="48"/>
      <c r="AF249" s="45" t="s">
        <v>123</v>
      </c>
      <c r="AG249" s="45"/>
      <c r="AH249" s="45" t="s">
        <v>123</v>
      </c>
      <c r="AI249" s="45"/>
      <c r="AJ249" s="45" t="s">
        <v>123</v>
      </c>
      <c r="AK249" s="45"/>
      <c r="AL249" s="45" t="s">
        <v>123</v>
      </c>
      <c r="AM249" s="45"/>
      <c r="AN249" s="45" t="s">
        <v>123</v>
      </c>
      <c r="AO249" s="45"/>
      <c r="AP249" s="45" t="s">
        <v>123</v>
      </c>
      <c r="AQ249" s="45"/>
      <c r="AR249" s="45" t="s">
        <v>123</v>
      </c>
      <c r="AS249" s="45"/>
      <c r="AT249" s="49">
        <v>45273</v>
      </c>
      <c r="AU249" s="50">
        <v>45273</v>
      </c>
      <c r="AV249" s="51" t="s">
        <v>123</v>
      </c>
      <c r="AW249" s="51" t="s">
        <v>123</v>
      </c>
      <c r="AX249" s="73" t="s">
        <v>49</v>
      </c>
      <c r="AY249" s="52" t="s">
        <v>123</v>
      </c>
      <c r="AZ249" s="53">
        <v>0</v>
      </c>
      <c r="BA249" s="52" t="s">
        <v>123</v>
      </c>
      <c r="BB249" s="81" t="s">
        <v>123</v>
      </c>
      <c r="BC249" s="52" t="s">
        <v>123</v>
      </c>
      <c r="BD249" s="52" t="s">
        <v>123</v>
      </c>
      <c r="BE249" s="55" t="s">
        <v>123</v>
      </c>
      <c r="BF249" s="55" t="s">
        <v>123</v>
      </c>
      <c r="BG249" s="55" t="s">
        <v>123</v>
      </c>
      <c r="BH249" s="55" t="s">
        <v>123</v>
      </c>
      <c r="BI249" s="56" t="s">
        <v>123</v>
      </c>
      <c r="BJ249" s="48"/>
      <c r="BK249" s="58" t="s">
        <v>123</v>
      </c>
      <c r="BL249" s="59"/>
      <c r="BM249" s="58" t="s">
        <v>123</v>
      </c>
      <c r="BN249" s="59"/>
      <c r="BO249" s="74" t="s">
        <v>123</v>
      </c>
      <c r="BP249" s="75"/>
      <c r="BQ249" s="74" t="s">
        <v>123</v>
      </c>
      <c r="BR249" s="75"/>
      <c r="BS249" s="60" t="s">
        <v>127</v>
      </c>
      <c r="BT249" s="38" t="s">
        <v>128</v>
      </c>
      <c r="BU249" s="61"/>
      <c r="BV249" s="61"/>
      <c r="BW249" s="61"/>
      <c r="BX249" s="61"/>
      <c r="BY249" s="62"/>
      <c r="BZ249" s="61"/>
      <c r="CA249" s="61" t="s">
        <v>129</v>
      </c>
      <c r="CB249" s="61" t="s">
        <v>129</v>
      </c>
      <c r="CC249" s="61" t="s">
        <v>129</v>
      </c>
      <c r="CD249" s="61" t="s">
        <v>129</v>
      </c>
      <c r="CE249" s="61" t="s">
        <v>129</v>
      </c>
      <c r="CF249" s="61" t="s">
        <v>129</v>
      </c>
      <c r="CG249" s="61" t="s">
        <v>129</v>
      </c>
      <c r="CH249" s="63">
        <f>YEAR(BANCO10[[#This Row],[DATA INÍCIO]])</f>
        <v>2023</v>
      </c>
      <c r="CI249" s="63">
        <f>MONTH(BANCO10[[#This Row],[DATA INÍCIO]])</f>
        <v>12</v>
      </c>
      <c r="CJ249" s="64" t="str">
        <f t="shared" si="4"/>
        <v>ETHNYE CONFECCAO DE UNIFORMES PROFISSIONAIS LTDA31.798.519/0001-90</v>
      </c>
      <c r="CK249" s="63"/>
      <c r="CL249" s="42" t="s">
        <v>780</v>
      </c>
      <c r="CM249" s="42" t="str">
        <f>IF(BANCO10[[#This Row],[SOLUÇÃO]]=CM$1,BANCO10[[#This Row],[STATUS DA ETAPA]],"")</f>
        <v>CONCLUÍDO</v>
      </c>
      <c r="CN249" s="42" t="str">
        <f>IF(BANCO10[[#This Row],[SOLUÇÃO]]=CN$1,BANCO10[[#This Row],[STATUS DA ETAPA]],"")</f>
        <v/>
      </c>
      <c r="CO249" s="42" t="str">
        <f>IF(BANCO10[[#This Row],[SOLUÇÃO]]=CO$1,BANCO10[[#This Row],[STATUS DA ETAPA]],"")</f>
        <v/>
      </c>
      <c r="CP249" s="42" t="str">
        <f>IF(BANCO10[[#This Row],[SOLUÇÃO]]=CP$1,BANCO10[[#This Row],[STATUS DA ETAPA]],"")</f>
        <v/>
      </c>
      <c r="CQ249" s="42" t="str">
        <f>IF(BANCO10[[#This Row],[SOLUÇÃO]]=CQ$1,BANCO10[[#This Row],[STATUS DA ETAPA]],"")</f>
        <v/>
      </c>
      <c r="CR249" s="42" t="str">
        <f>IF(BANCO10[[#This Row],[SOLUÇÃO]]=CR$1,BANCO10[[#This Row],[STATUS DA ETAPA]],"")</f>
        <v/>
      </c>
      <c r="CS249" s="42" t="str">
        <f>IF(BANCO10[[#This Row],[SOLUÇÃO]]=CS$1,BANCO10[[#This Row],[STATUS DA ETAPA]],"")</f>
        <v/>
      </c>
      <c r="CT249" s="42" t="str">
        <f>IF(BANCO10[[#This Row],[SOLUÇÃO]]=CT$1,BANCO10[[#This Row],[STATUS DA ETAPA]],"")</f>
        <v/>
      </c>
      <c r="CU249" s="42" t="str">
        <f>IF(BANCO10[[#This Row],[SOLUÇÃO]]=CU$1,BANCO10[[#This Row],[STATUS DA ETAPA]],"")</f>
        <v/>
      </c>
      <c r="CV249" s="42" t="str">
        <f>IF(BANCO10[[#This Row],[SOLUÇÃO]]=CV$1,BANCO10[[#This Row],[STATUS DA ETAPA]],"")</f>
        <v/>
      </c>
      <c r="CW249" s="42" t="str">
        <f>IF(BANCO10[[#This Row],[SOLUÇÃO]]=CW$1,BANCO10[[#This Row],[STATUS DA ETAPA]],"")</f>
        <v/>
      </c>
      <c r="CX249" s="42" t="str">
        <f>IF(BANCO10[[#This Row],[SOLUÇÃO]]=CX$1,BANCO10[[#This Row],[STATUS DA ETAPA]],"")</f>
        <v/>
      </c>
      <c r="CY249" s="42" t="str">
        <f>IF(BANCO10[[#This Row],[SOLUÇÃO]]=CY$1,BANCO10[[#This Row],[STATUS DA ETAPA]],"")</f>
        <v/>
      </c>
      <c r="CZ249" s="42" t="str">
        <f>IF(BANCO10[[#This Row],[SOLUÇÃO]]=CZ$1,BANCO10[[#This Row],[STATUS DA ETAPA]],"")</f>
        <v/>
      </c>
      <c r="DA249" s="42" t="str">
        <f>IF(BANCO10[[#This Row],[SOLUÇÃO]]=DA$1,BANCO10[[#This Row],[STATUS DA ETAPA]],"")</f>
        <v/>
      </c>
      <c r="DB249" s="42" t="str">
        <f>IF(BANCO10[[#This Row],[SOLUÇÃO]]=DB$1,BANCO10[[#This Row],[STATUS DA ETAPA]],"")</f>
        <v/>
      </c>
      <c r="DC249" s="42" t="str">
        <f>IF(BANCO10[[#This Row],[SOLUÇÃO]]=DC$1,BANCO10[[#This Row],[STATUS DA ETAPA]],"")</f>
        <v/>
      </c>
      <c r="DD249" s="42" t="str">
        <f>IF(BANCO10[[#This Row],[SOLUÇÃO]]=DD$1,BANCO10[[#This Row],[STATUS DA ETAPA]],"")</f>
        <v/>
      </c>
      <c r="DE249" s="42" t="str">
        <f>IF(BANCO10[[#This Row],[SOLUÇÃO]]=DE$1,BANCO10[[#This Row],[STATUS DA ETAPA]],"")</f>
        <v/>
      </c>
      <c r="DF249" s="42" t="str">
        <f>IF(BANCO10[[#This Row],[SOLUÇÃO]]=DF$1,BANCO10[[#This Row],[STATUS DA ETAPA]],"")</f>
        <v/>
      </c>
      <c r="DG249" s="42" t="str">
        <f>IF(BANCO10[[#This Row],[SOLUÇÃO]]=DG$1,BANCO10[[#This Row],[STATUS DA ETAPA]],"")</f>
        <v/>
      </c>
      <c r="DH249" s="42" t="str">
        <f>IF(BANCO10[[#This Row],[SOLUÇÃO]]=DH$1,BANCO10[[#This Row],[STATUS DA ETAPA]],"")</f>
        <v/>
      </c>
      <c r="DI249" s="42" t="str">
        <f>IF(BANCO10[[#This Row],[SOLUÇÃO]]=DI$1,BANCO10[[#This Row],[STATUS DA ETAPA]],"")</f>
        <v/>
      </c>
      <c r="DJ249" s="42" t="str">
        <f>IF(BANCO10[[#This Row],[SOLUÇÃO]]=DJ$1,BANCO10[[#This Row],[STATUS DA ETAPA]],"")</f>
        <v/>
      </c>
      <c r="DK249" s="42" t="str">
        <f>IF(BANCO10[[#This Row],[SOLUÇÃO]]=DK$1,BANCO10[[#This Row],[STATUS DA ETAPA]],"")</f>
        <v/>
      </c>
      <c r="DL249" s="42" t="str">
        <f>IF(BANCO10[[#This Row],[SOLUÇÃO]]=DL$1,BANCO10[[#This Row],[STATUS DA ETAPA]],"")</f>
        <v/>
      </c>
      <c r="DM249" s="42" t="str">
        <f>IF(BANCO10[[#This Row],[SOLUÇÃO]]=DM$1,BANCO10[[#This Row],[STATUS DA ETAPA]],"")</f>
        <v/>
      </c>
      <c r="DN249" s="63" t="e">
        <f>VLOOKUP(CL251,'[1]SAP TEC'!AC:AD,2,0)</f>
        <v>#N/A</v>
      </c>
    </row>
    <row r="250" spans="1:118" s="65" customFormat="1" ht="12" x14ac:dyDescent="0.25">
      <c r="A250" s="38" t="s">
        <v>118</v>
      </c>
      <c r="B250" s="39" t="s">
        <v>119</v>
      </c>
      <c r="C250" s="40" t="str">
        <f>IFERROR(VLOOKUP(BANCO10[[#This Row],[EMPRESA]],[1]!DADOS[#Data],2,FALSE),"")</f>
        <v>05.035.395/0001-81</v>
      </c>
      <c r="D250" s="42" t="s">
        <v>781</v>
      </c>
      <c r="E250" s="42" t="str">
        <f>IFERROR(VLOOKUP(BANCO10[[#This Row],[EMPRESA]],[1]!DADOS[#Data],5,FALSE),"")</f>
        <v>EPP</v>
      </c>
      <c r="F250" s="40" t="str">
        <f>IFERROR(IF(VLOOKUP(BANCO10[[#This Row],[EMPRESA]],[1]!DADOS[#Data],6,0)="","",(VLOOKUP(BANCO10[[#This Row],[EMPRESA]],[1]!DADOS[#Data],6,0))),"")</f>
        <v>CAPITAL NORTE</v>
      </c>
      <c r="G250" s="40"/>
      <c r="H250" s="43" t="s">
        <v>121</v>
      </c>
      <c r="I250" s="43" t="s">
        <v>145</v>
      </c>
      <c r="J250" s="43" t="s">
        <v>146</v>
      </c>
      <c r="K250" s="42" t="s">
        <v>782</v>
      </c>
      <c r="L250" s="44" t="s">
        <v>123</v>
      </c>
      <c r="M250" s="44">
        <v>103</v>
      </c>
      <c r="N250" s="44" t="s">
        <v>123</v>
      </c>
      <c r="O250" s="42" t="s">
        <v>90</v>
      </c>
      <c r="P250" s="42">
        <v>4</v>
      </c>
      <c r="Q250" s="42" t="s">
        <v>205</v>
      </c>
      <c r="R250" s="45" t="s">
        <v>123</v>
      </c>
      <c r="S250" s="45"/>
      <c r="T250" s="45" t="s">
        <v>123</v>
      </c>
      <c r="U250" s="45"/>
      <c r="V250" s="45" t="s">
        <v>123</v>
      </c>
      <c r="W250" s="45"/>
      <c r="X250" s="45" t="s">
        <v>123</v>
      </c>
      <c r="Y250" s="45"/>
      <c r="Z250" s="46" t="s">
        <v>123</v>
      </c>
      <c r="AA250" s="47"/>
      <c r="AB250" s="46" t="s">
        <v>123</v>
      </c>
      <c r="AC250" s="48"/>
      <c r="AD250" s="46" t="s">
        <v>123</v>
      </c>
      <c r="AE250" s="48"/>
      <c r="AF250" s="45" t="s">
        <v>27</v>
      </c>
      <c r="AG250" s="45">
        <v>45134</v>
      </c>
      <c r="AH250" s="45" t="s">
        <v>126</v>
      </c>
      <c r="AI250" s="45"/>
      <c r="AJ250" s="45" t="s">
        <v>123</v>
      </c>
      <c r="AK250" s="45"/>
      <c r="AL250" s="45" t="s">
        <v>123</v>
      </c>
      <c r="AM250" s="45"/>
      <c r="AN250" s="45" t="s">
        <v>123</v>
      </c>
      <c r="AO250" s="45"/>
      <c r="AP250" s="45" t="s">
        <v>123</v>
      </c>
      <c r="AQ250" s="45"/>
      <c r="AR250" s="45" t="s">
        <v>123</v>
      </c>
      <c r="AS250" s="45"/>
      <c r="AT250" s="49">
        <v>45132</v>
      </c>
      <c r="AU250" s="50">
        <v>45132</v>
      </c>
      <c r="AV250" s="51" t="s">
        <v>27</v>
      </c>
      <c r="AW250" s="51" t="s">
        <v>123</v>
      </c>
      <c r="AX250" s="73" t="s">
        <v>49</v>
      </c>
      <c r="AY250" s="52" t="s">
        <v>123</v>
      </c>
      <c r="AZ250" s="53">
        <v>0</v>
      </c>
      <c r="BA250" s="52" t="s">
        <v>123</v>
      </c>
      <c r="BB250" s="81" t="s">
        <v>123</v>
      </c>
      <c r="BC250" s="52" t="s">
        <v>123</v>
      </c>
      <c r="BD250" s="52" t="s">
        <v>123</v>
      </c>
      <c r="BE250" s="55" t="s">
        <v>123</v>
      </c>
      <c r="BF250" s="55" t="s">
        <v>123</v>
      </c>
      <c r="BG250" s="55" t="s">
        <v>123</v>
      </c>
      <c r="BH250" s="55" t="s">
        <v>123</v>
      </c>
      <c r="BI250" s="56" t="s">
        <v>123</v>
      </c>
      <c r="BJ250" s="48"/>
      <c r="BK250" s="58" t="s">
        <v>123</v>
      </c>
      <c r="BL250" s="59"/>
      <c r="BM250" s="58" t="s">
        <v>123</v>
      </c>
      <c r="BN250" s="59"/>
      <c r="BO250" s="74" t="s">
        <v>123</v>
      </c>
      <c r="BP250" s="75"/>
      <c r="BQ250" s="74" t="s">
        <v>123</v>
      </c>
      <c r="BR250" s="75"/>
      <c r="BS250" s="60" t="s">
        <v>783</v>
      </c>
      <c r="BT250" s="38"/>
      <c r="BU250" s="61" t="s">
        <v>159</v>
      </c>
      <c r="BV250" s="61" t="s">
        <v>170</v>
      </c>
      <c r="BW250" s="61" t="s">
        <v>171</v>
      </c>
      <c r="BX250" s="61" t="s">
        <v>129</v>
      </c>
      <c r="BY250" s="62" t="s">
        <v>158</v>
      </c>
      <c r="BZ250" s="61" t="s">
        <v>171</v>
      </c>
      <c r="CA250" s="61" t="s">
        <v>129</v>
      </c>
      <c r="CB250" s="61" t="s">
        <v>129</v>
      </c>
      <c r="CC250" s="61" t="s">
        <v>129</v>
      </c>
      <c r="CD250" s="61" t="s">
        <v>129</v>
      </c>
      <c r="CE250" s="61" t="s">
        <v>129</v>
      </c>
      <c r="CF250" s="61" t="s">
        <v>129</v>
      </c>
      <c r="CG250" s="61" t="s">
        <v>129</v>
      </c>
      <c r="CH250" s="63">
        <f>YEAR(BANCO10[[#This Row],[DATA INÍCIO]])</f>
        <v>2023</v>
      </c>
      <c r="CI250" s="63">
        <f>MONTH(BANCO10[[#This Row],[DATA INÍCIO]])</f>
        <v>7</v>
      </c>
      <c r="CJ250" s="64" t="str">
        <f t="shared" si="4"/>
        <v>EVORA INDUSTRIA E COMERCIO LTDA05.035.395/0001-81</v>
      </c>
      <c r="CK250" s="63"/>
      <c r="CL250" s="42" t="s">
        <v>782</v>
      </c>
      <c r="CM250" s="42" t="str">
        <f>IF(BANCO10[[#This Row],[SOLUÇÃO]]=CM$1,BANCO10[[#This Row],[STATUS DA ETAPA]],"")</f>
        <v>CONCLUÍDO</v>
      </c>
      <c r="CN250" s="42" t="str">
        <f>IF(BANCO10[[#This Row],[SOLUÇÃO]]=CN$1,BANCO10[[#This Row],[STATUS DA ETAPA]],"")</f>
        <v/>
      </c>
      <c r="CO250" s="42" t="str">
        <f>IF(BANCO10[[#This Row],[SOLUÇÃO]]=CO$1,BANCO10[[#This Row],[STATUS DA ETAPA]],"")</f>
        <v/>
      </c>
      <c r="CP250" s="42" t="str">
        <f>IF(BANCO10[[#This Row],[SOLUÇÃO]]=CP$1,BANCO10[[#This Row],[STATUS DA ETAPA]],"")</f>
        <v/>
      </c>
      <c r="CQ250" s="42" t="str">
        <f>IF(BANCO10[[#This Row],[SOLUÇÃO]]=CQ$1,BANCO10[[#This Row],[STATUS DA ETAPA]],"")</f>
        <v/>
      </c>
      <c r="CR250" s="42" t="str">
        <f>IF(BANCO10[[#This Row],[SOLUÇÃO]]=CR$1,BANCO10[[#This Row],[STATUS DA ETAPA]],"")</f>
        <v/>
      </c>
      <c r="CS250" s="42" t="str">
        <f>IF(BANCO10[[#This Row],[SOLUÇÃO]]=CS$1,BANCO10[[#This Row],[STATUS DA ETAPA]],"")</f>
        <v/>
      </c>
      <c r="CT250" s="42" t="str">
        <f>IF(BANCO10[[#This Row],[SOLUÇÃO]]=CT$1,BANCO10[[#This Row],[STATUS DA ETAPA]],"")</f>
        <v/>
      </c>
      <c r="CU250" s="42" t="str">
        <f>IF(BANCO10[[#This Row],[SOLUÇÃO]]=CU$1,BANCO10[[#This Row],[STATUS DA ETAPA]],"")</f>
        <v/>
      </c>
      <c r="CV250" s="42" t="str">
        <f>IF(BANCO10[[#This Row],[SOLUÇÃO]]=CV$1,BANCO10[[#This Row],[STATUS DA ETAPA]],"")</f>
        <v/>
      </c>
      <c r="CW250" s="42" t="str">
        <f>IF(BANCO10[[#This Row],[SOLUÇÃO]]=CW$1,BANCO10[[#This Row],[STATUS DA ETAPA]],"")</f>
        <v/>
      </c>
      <c r="CX250" s="42" t="str">
        <f>IF(BANCO10[[#This Row],[SOLUÇÃO]]=CX$1,BANCO10[[#This Row],[STATUS DA ETAPA]],"")</f>
        <v/>
      </c>
      <c r="CY250" s="42" t="str">
        <f>IF(BANCO10[[#This Row],[SOLUÇÃO]]=CY$1,BANCO10[[#This Row],[STATUS DA ETAPA]],"")</f>
        <v/>
      </c>
      <c r="CZ250" s="42" t="str">
        <f>IF(BANCO10[[#This Row],[SOLUÇÃO]]=CZ$1,BANCO10[[#This Row],[STATUS DA ETAPA]],"")</f>
        <v/>
      </c>
      <c r="DA250" s="42" t="str">
        <f>IF(BANCO10[[#This Row],[SOLUÇÃO]]=DA$1,BANCO10[[#This Row],[STATUS DA ETAPA]],"")</f>
        <v/>
      </c>
      <c r="DB250" s="42" t="str">
        <f>IF(BANCO10[[#This Row],[SOLUÇÃO]]=DB$1,BANCO10[[#This Row],[STATUS DA ETAPA]],"")</f>
        <v/>
      </c>
      <c r="DC250" s="42" t="str">
        <f>IF(BANCO10[[#This Row],[SOLUÇÃO]]=DC$1,BANCO10[[#This Row],[STATUS DA ETAPA]],"")</f>
        <v/>
      </c>
      <c r="DD250" s="42" t="str">
        <f>IF(BANCO10[[#This Row],[SOLUÇÃO]]=DD$1,BANCO10[[#This Row],[STATUS DA ETAPA]],"")</f>
        <v/>
      </c>
      <c r="DE250" s="42" t="str">
        <f>IF(BANCO10[[#This Row],[SOLUÇÃO]]=DE$1,BANCO10[[#This Row],[STATUS DA ETAPA]],"")</f>
        <v/>
      </c>
      <c r="DF250" s="42" t="str">
        <f>IF(BANCO10[[#This Row],[SOLUÇÃO]]=DF$1,BANCO10[[#This Row],[STATUS DA ETAPA]],"")</f>
        <v/>
      </c>
      <c r="DG250" s="42" t="str">
        <f>IF(BANCO10[[#This Row],[SOLUÇÃO]]=DG$1,BANCO10[[#This Row],[STATUS DA ETAPA]],"")</f>
        <v/>
      </c>
      <c r="DH250" s="42" t="str">
        <f>IF(BANCO10[[#This Row],[SOLUÇÃO]]=DH$1,BANCO10[[#This Row],[STATUS DA ETAPA]],"")</f>
        <v/>
      </c>
      <c r="DI250" s="42" t="str">
        <f>IF(BANCO10[[#This Row],[SOLUÇÃO]]=DI$1,BANCO10[[#This Row],[STATUS DA ETAPA]],"")</f>
        <v/>
      </c>
      <c r="DJ250" s="42" t="str">
        <f>IF(BANCO10[[#This Row],[SOLUÇÃO]]=DJ$1,BANCO10[[#This Row],[STATUS DA ETAPA]],"")</f>
        <v/>
      </c>
      <c r="DK250" s="42" t="str">
        <f>IF(BANCO10[[#This Row],[SOLUÇÃO]]=DK$1,BANCO10[[#This Row],[STATUS DA ETAPA]],"")</f>
        <v/>
      </c>
      <c r="DL250" s="42" t="str">
        <f>IF(BANCO10[[#This Row],[SOLUÇÃO]]=DL$1,BANCO10[[#This Row],[STATUS DA ETAPA]],"")</f>
        <v/>
      </c>
      <c r="DM250" s="42" t="str">
        <f>IF(BANCO10[[#This Row],[SOLUÇÃO]]=DM$1,BANCO10[[#This Row],[STATUS DA ETAPA]],"")</f>
        <v/>
      </c>
      <c r="DN250" s="63" t="e">
        <f>VLOOKUP(CL252,'[1]SAP TEC'!AC:AD,2,0)</f>
        <v>#N/A</v>
      </c>
    </row>
    <row r="251" spans="1:118" s="65" customFormat="1" ht="12" x14ac:dyDescent="0.25">
      <c r="A251" s="38" t="s">
        <v>118</v>
      </c>
      <c r="B251" s="39" t="s">
        <v>119</v>
      </c>
      <c r="C251" s="40" t="str">
        <f>IFERROR(VLOOKUP(BANCO10[[#This Row],[EMPRESA]],[1]!DADOS[#Data],2,FALSE),"")</f>
        <v>05.035.395/0001-81</v>
      </c>
      <c r="D251" s="42" t="s">
        <v>781</v>
      </c>
      <c r="E251" s="42" t="str">
        <f>IFERROR(VLOOKUP(BANCO10[[#This Row],[EMPRESA]],[1]!DADOS[#Data],5,FALSE),"")</f>
        <v>EPP</v>
      </c>
      <c r="F251" s="40" t="str">
        <f>IFERROR(IF(VLOOKUP(BANCO10[[#This Row],[EMPRESA]],[1]!DADOS[#Data],6,0)="","",(VLOOKUP(BANCO10[[#This Row],[EMPRESA]],[1]!DADOS[#Data],6,0))),"")</f>
        <v>CAPITAL NORTE</v>
      </c>
      <c r="G251" s="40" t="str">
        <f>IFERROR(IF(VLOOKUP(BANCO10[[#This Row],[EMPRESA]],[1]!DADOS[#Data],4)="","",(VLOOKUP($D251,[1]!DADOS[#Data],4,0))),"")</f>
        <v>EVORA</v>
      </c>
      <c r="H251" s="43" t="s">
        <v>7</v>
      </c>
      <c r="I251" s="43" t="s">
        <v>145</v>
      </c>
      <c r="J251" s="43" t="s">
        <v>123</v>
      </c>
      <c r="K251" s="42" t="s">
        <v>784</v>
      </c>
      <c r="L251" s="44" t="s">
        <v>785</v>
      </c>
      <c r="M251" s="44">
        <v>103</v>
      </c>
      <c r="N251" s="44">
        <v>103</v>
      </c>
      <c r="O251" s="42" t="s">
        <v>95</v>
      </c>
      <c r="P251" s="42">
        <v>100</v>
      </c>
      <c r="Q251" s="42" t="s">
        <v>168</v>
      </c>
      <c r="R251" s="45" t="s">
        <v>123</v>
      </c>
      <c r="S251" s="45"/>
      <c r="T251" s="45" t="s">
        <v>123</v>
      </c>
      <c r="U251" s="45"/>
      <c r="V251" s="45" t="s">
        <v>123</v>
      </c>
      <c r="W251" s="45"/>
      <c r="X251" s="45" t="s">
        <v>123</v>
      </c>
      <c r="Y251" s="45"/>
      <c r="Z251" s="46" t="s">
        <v>123</v>
      </c>
      <c r="AA251" s="47"/>
      <c r="AB251" s="46" t="s">
        <v>123</v>
      </c>
      <c r="AC251" s="48"/>
      <c r="AD251" s="46" t="s">
        <v>123</v>
      </c>
      <c r="AE251" s="48"/>
      <c r="AF251" s="45" t="s">
        <v>27</v>
      </c>
      <c r="AG251" s="45">
        <v>45134</v>
      </c>
      <c r="AH251" s="45" t="s">
        <v>27</v>
      </c>
      <c r="AI251" s="45">
        <v>45159</v>
      </c>
      <c r="AJ251" s="45" t="s">
        <v>27</v>
      </c>
      <c r="AK251" s="45">
        <v>45140</v>
      </c>
      <c r="AL251" s="45" t="s">
        <v>123</v>
      </c>
      <c r="AM251" s="45"/>
      <c r="AN251" s="45" t="s">
        <v>123</v>
      </c>
      <c r="AO251" s="45"/>
      <c r="AP251" s="45" t="s">
        <v>123</v>
      </c>
      <c r="AQ251" s="45"/>
      <c r="AR251" s="45" t="s">
        <v>123</v>
      </c>
      <c r="AS251" s="45"/>
      <c r="AT251" s="49">
        <v>45320</v>
      </c>
      <c r="AU251" s="50">
        <v>45457</v>
      </c>
      <c r="AV251" s="51" t="s">
        <v>27</v>
      </c>
      <c r="AW251" s="51" t="s">
        <v>27</v>
      </c>
      <c r="AX251" s="73" t="s">
        <v>49</v>
      </c>
      <c r="AY251" s="52" t="s">
        <v>126</v>
      </c>
      <c r="AZ251" s="53">
        <v>0</v>
      </c>
      <c r="BA251" s="52" t="s">
        <v>153</v>
      </c>
      <c r="BB251" s="81">
        <v>0</v>
      </c>
      <c r="BC251" s="52">
        <v>0</v>
      </c>
      <c r="BD251" s="52">
        <v>0</v>
      </c>
      <c r="BE251" s="55" t="s">
        <v>123</v>
      </c>
      <c r="BF251" s="55" t="s">
        <v>123</v>
      </c>
      <c r="BG251" s="55" t="s">
        <v>27</v>
      </c>
      <c r="BH251" s="55" t="s">
        <v>123</v>
      </c>
      <c r="BI251" s="68" t="s">
        <v>123</v>
      </c>
      <c r="BJ251" s="48"/>
      <c r="BK251" s="58" t="s">
        <v>123</v>
      </c>
      <c r="BL251" s="59"/>
      <c r="BM251" s="58" t="s">
        <v>123</v>
      </c>
      <c r="BN251" s="59"/>
      <c r="BO251" s="74" t="s">
        <v>27</v>
      </c>
      <c r="BP251" s="75">
        <v>45457</v>
      </c>
      <c r="BQ251" s="74" t="s">
        <v>27</v>
      </c>
      <c r="BR251" s="75">
        <v>45457</v>
      </c>
      <c r="BS251" s="60" t="s">
        <v>783</v>
      </c>
      <c r="BT251" s="38"/>
      <c r="BU251" s="61" t="s">
        <v>159</v>
      </c>
      <c r="BV251" s="61" t="s">
        <v>170</v>
      </c>
      <c r="BW251" s="61" t="s">
        <v>171</v>
      </c>
      <c r="BX251" s="61" t="s">
        <v>129</v>
      </c>
      <c r="BY251" s="62" t="s">
        <v>158</v>
      </c>
      <c r="BZ251" s="61" t="s">
        <v>171</v>
      </c>
      <c r="CA251" s="61" t="s">
        <v>129</v>
      </c>
      <c r="CB251" s="61" t="s">
        <v>129</v>
      </c>
      <c r="CC251" s="61" t="s">
        <v>129</v>
      </c>
      <c r="CD251" s="61" t="s">
        <v>129</v>
      </c>
      <c r="CE251" s="61" t="s">
        <v>129</v>
      </c>
      <c r="CF251" s="61" t="s">
        <v>129</v>
      </c>
      <c r="CG251" s="61" t="s">
        <v>129</v>
      </c>
      <c r="CH251" s="63">
        <f>YEAR(BANCO10[[#This Row],[DATA INÍCIO]])</f>
        <v>2024</v>
      </c>
      <c r="CI251" s="63">
        <f>MONTH(BANCO10[[#This Row],[DATA INÍCIO]])</f>
        <v>1</v>
      </c>
      <c r="CJ251" s="64" t="str">
        <f t="shared" si="4"/>
        <v>EVORA INDUSTRIA E COMERCIO LTDA05.035.395/0001-81</v>
      </c>
      <c r="CK251" s="63"/>
      <c r="CL251" s="42" t="s">
        <v>784</v>
      </c>
      <c r="CM251" s="42" t="str">
        <f>IF(BANCO10[[#This Row],[SOLUÇÃO]]=CM$1,BANCO10[[#This Row],[STATUS DA ETAPA]],"")</f>
        <v/>
      </c>
      <c r="CN251" s="42" t="str">
        <f>IF(BANCO10[[#This Row],[SOLUÇÃO]]=CN$1,BANCO10[[#This Row],[STATUS DA ETAPA]],"")</f>
        <v/>
      </c>
      <c r="CO251" s="42" t="str">
        <f>IF(BANCO10[[#This Row],[SOLUÇÃO]]=CO$1,BANCO10[[#This Row],[STATUS DA ETAPA]],"")</f>
        <v/>
      </c>
      <c r="CP251" s="42" t="str">
        <f>IF(BANCO10[[#This Row],[SOLUÇÃO]]=CP$1,BANCO10[[#This Row],[STATUS DA ETAPA]],"")</f>
        <v/>
      </c>
      <c r="CQ251" s="42" t="str">
        <f>IF(BANCO10[[#This Row],[SOLUÇÃO]]=CQ$1,BANCO10[[#This Row],[STATUS DA ETAPA]],"")</f>
        <v/>
      </c>
      <c r="CR251" s="42" t="str">
        <f>IF(BANCO10[[#This Row],[SOLUÇÃO]]=CR$1,BANCO10[[#This Row],[STATUS DA ETAPA]],"")</f>
        <v>CONCLUÍDO</v>
      </c>
      <c r="CS251" s="42" t="str">
        <f>IF(BANCO10[[#This Row],[SOLUÇÃO]]=CS$1,BANCO10[[#This Row],[STATUS DA ETAPA]],"")</f>
        <v/>
      </c>
      <c r="CT251" s="42" t="str">
        <f>IF(BANCO10[[#This Row],[SOLUÇÃO]]=CT$1,BANCO10[[#This Row],[STATUS DA ETAPA]],"")</f>
        <v/>
      </c>
      <c r="CU251" s="42" t="str">
        <f>IF(BANCO10[[#This Row],[SOLUÇÃO]]=CU$1,BANCO10[[#This Row],[STATUS DA ETAPA]],"")</f>
        <v/>
      </c>
      <c r="CV251" s="42" t="str">
        <f>IF(BANCO10[[#This Row],[SOLUÇÃO]]=CV$1,BANCO10[[#This Row],[STATUS DA ETAPA]],"")</f>
        <v/>
      </c>
      <c r="CW251" s="42" t="str">
        <f>IF(BANCO10[[#This Row],[SOLUÇÃO]]=CW$1,BANCO10[[#This Row],[STATUS DA ETAPA]],"")</f>
        <v/>
      </c>
      <c r="CX251" s="42" t="str">
        <f>IF(BANCO10[[#This Row],[SOLUÇÃO]]=CX$1,BANCO10[[#This Row],[STATUS DA ETAPA]],"")</f>
        <v/>
      </c>
      <c r="CY251" s="42" t="str">
        <f>IF(BANCO10[[#This Row],[SOLUÇÃO]]=CY$1,BANCO10[[#This Row],[STATUS DA ETAPA]],"")</f>
        <v/>
      </c>
      <c r="CZ251" s="42" t="str">
        <f>IF(BANCO10[[#This Row],[SOLUÇÃO]]=CZ$1,BANCO10[[#This Row],[STATUS DA ETAPA]],"")</f>
        <v/>
      </c>
      <c r="DA251" s="42" t="str">
        <f>IF(BANCO10[[#This Row],[SOLUÇÃO]]=DA$1,BANCO10[[#This Row],[STATUS DA ETAPA]],"")</f>
        <v/>
      </c>
      <c r="DB251" s="42" t="str">
        <f>IF(BANCO10[[#This Row],[SOLUÇÃO]]=DB$1,BANCO10[[#This Row],[STATUS DA ETAPA]],"")</f>
        <v/>
      </c>
      <c r="DC251" s="42" t="str">
        <f>IF(BANCO10[[#This Row],[SOLUÇÃO]]=DC$1,BANCO10[[#This Row],[STATUS DA ETAPA]],"")</f>
        <v/>
      </c>
      <c r="DD251" s="42" t="str">
        <f>IF(BANCO10[[#This Row],[SOLUÇÃO]]=DD$1,BANCO10[[#This Row],[STATUS DA ETAPA]],"")</f>
        <v/>
      </c>
      <c r="DE251" s="42" t="str">
        <f>IF(BANCO10[[#This Row],[SOLUÇÃO]]=DE$1,BANCO10[[#This Row],[STATUS DA ETAPA]],"")</f>
        <v/>
      </c>
      <c r="DF251" s="42" t="str">
        <f>IF(BANCO10[[#This Row],[SOLUÇÃO]]=DF$1,BANCO10[[#This Row],[STATUS DA ETAPA]],"")</f>
        <v/>
      </c>
      <c r="DG251" s="42" t="str">
        <f>IF(BANCO10[[#This Row],[SOLUÇÃO]]=DG$1,BANCO10[[#This Row],[STATUS DA ETAPA]],"")</f>
        <v/>
      </c>
      <c r="DH251" s="42" t="str">
        <f>IF(BANCO10[[#This Row],[SOLUÇÃO]]=DH$1,BANCO10[[#This Row],[STATUS DA ETAPA]],"")</f>
        <v/>
      </c>
      <c r="DI251" s="42" t="str">
        <f>IF(BANCO10[[#This Row],[SOLUÇÃO]]=DI$1,BANCO10[[#This Row],[STATUS DA ETAPA]],"")</f>
        <v/>
      </c>
      <c r="DJ251" s="42" t="str">
        <f>IF(BANCO10[[#This Row],[SOLUÇÃO]]=DJ$1,BANCO10[[#This Row],[STATUS DA ETAPA]],"")</f>
        <v/>
      </c>
      <c r="DK251" s="42" t="str">
        <f>IF(BANCO10[[#This Row],[SOLUÇÃO]]=DK$1,BANCO10[[#This Row],[STATUS DA ETAPA]],"")</f>
        <v/>
      </c>
      <c r="DL251" s="42" t="str">
        <f>IF(BANCO10[[#This Row],[SOLUÇÃO]]=DL$1,BANCO10[[#This Row],[STATUS DA ETAPA]],"")</f>
        <v/>
      </c>
      <c r="DM251" s="42" t="str">
        <f>IF(BANCO10[[#This Row],[SOLUÇÃO]]=DM$1,BANCO10[[#This Row],[STATUS DA ETAPA]],"")</f>
        <v/>
      </c>
      <c r="DN251" s="63" t="e">
        <f>VLOOKUP(CL253,'[1]SAP TEC'!AC:AD,2,0)</f>
        <v>#N/A</v>
      </c>
    </row>
    <row r="252" spans="1:118" s="65" customFormat="1" ht="12" x14ac:dyDescent="0.25">
      <c r="A252" s="38" t="s">
        <v>118</v>
      </c>
      <c r="B252" s="39" t="s">
        <v>119</v>
      </c>
      <c r="C252" s="40" t="str">
        <f>IFERROR(VLOOKUP(BANCO10[[#This Row],[EMPRESA]],[1]!DADOS[#Data],2,FALSE),"")</f>
        <v>05.035.395/0001-81</v>
      </c>
      <c r="D252" s="42" t="s">
        <v>781</v>
      </c>
      <c r="E252" s="42" t="str">
        <f>IFERROR(VLOOKUP(BANCO10[[#This Row],[EMPRESA]],[1]!DADOS[#Data],5,FALSE),"")</f>
        <v>EPP</v>
      </c>
      <c r="F252" s="40" t="str">
        <f>IFERROR(IF(VLOOKUP(BANCO10[[#This Row],[EMPRESA]],[1]!DADOS[#Data],6,0)="","",(VLOOKUP(BANCO10[[#This Row],[EMPRESA]],[1]!DADOS[#Data],6,0))),"")</f>
        <v>CAPITAL NORTE</v>
      </c>
      <c r="G252" s="40" t="s">
        <v>786</v>
      </c>
      <c r="H252" s="43" t="s">
        <v>154</v>
      </c>
      <c r="I252" s="43" t="s">
        <v>145</v>
      </c>
      <c r="J252" s="43" t="s">
        <v>123</v>
      </c>
      <c r="K252" s="42" t="s">
        <v>787</v>
      </c>
      <c r="L252" s="44" t="s">
        <v>123</v>
      </c>
      <c r="M252" s="44">
        <v>103</v>
      </c>
      <c r="N252" s="44">
        <v>128</v>
      </c>
      <c r="O252" s="42" t="s">
        <v>109</v>
      </c>
      <c r="P252" s="42" t="s">
        <v>788</v>
      </c>
      <c r="Q252" s="42" t="s">
        <v>205</v>
      </c>
      <c r="R252" s="45" t="s">
        <v>123</v>
      </c>
      <c r="S252" s="45"/>
      <c r="T252" s="45" t="s">
        <v>123</v>
      </c>
      <c r="U252" s="45"/>
      <c r="V252" s="45" t="s">
        <v>123</v>
      </c>
      <c r="W252" s="45"/>
      <c r="X252" s="45" t="s">
        <v>123</v>
      </c>
      <c r="Y252" s="45"/>
      <c r="Z252" s="46" t="s">
        <v>123</v>
      </c>
      <c r="AA252" s="47"/>
      <c r="AB252" s="46" t="s">
        <v>123</v>
      </c>
      <c r="AC252" s="48"/>
      <c r="AD252" s="46" t="s">
        <v>123</v>
      </c>
      <c r="AE252" s="48"/>
      <c r="AF252" s="45" t="s">
        <v>27</v>
      </c>
      <c r="AG252" s="45">
        <v>45310</v>
      </c>
      <c r="AH252" s="45" t="s">
        <v>27</v>
      </c>
      <c r="AI252" s="45">
        <v>45365</v>
      </c>
      <c r="AJ252" s="45" t="s">
        <v>27</v>
      </c>
      <c r="AK252" s="45">
        <v>45365</v>
      </c>
      <c r="AL252" s="45" t="s">
        <v>27</v>
      </c>
      <c r="AM252" s="45">
        <v>45365</v>
      </c>
      <c r="AN252" s="45"/>
      <c r="AO252" s="45"/>
      <c r="AP252" s="45" t="s">
        <v>27</v>
      </c>
      <c r="AQ252" s="45">
        <v>45365</v>
      </c>
      <c r="AR252" s="45" t="s">
        <v>123</v>
      </c>
      <c r="AS252" s="45"/>
      <c r="AT252" s="49">
        <v>45538</v>
      </c>
      <c r="AU252" s="50">
        <v>45607</v>
      </c>
      <c r="AV252" s="51" t="s">
        <v>27</v>
      </c>
      <c r="AW252" s="51" t="s">
        <v>27</v>
      </c>
      <c r="AX252" s="73" t="s">
        <v>49</v>
      </c>
      <c r="AY252" s="52" t="s">
        <v>27</v>
      </c>
      <c r="AZ252" s="53">
        <v>0</v>
      </c>
      <c r="BA252" s="52" t="s">
        <v>123</v>
      </c>
      <c r="BB252" s="81" t="s">
        <v>123</v>
      </c>
      <c r="BC252" s="52" t="s">
        <v>123</v>
      </c>
      <c r="BD252" s="52" t="s">
        <v>123</v>
      </c>
      <c r="BE252" s="55" t="s">
        <v>123</v>
      </c>
      <c r="BF252" s="55" t="s">
        <v>123</v>
      </c>
      <c r="BG252" s="55" t="s">
        <v>27</v>
      </c>
      <c r="BH252" s="55" t="s">
        <v>123</v>
      </c>
      <c r="BI252" s="68" t="s">
        <v>123</v>
      </c>
      <c r="BJ252" s="48"/>
      <c r="BK252" s="58" t="s">
        <v>123</v>
      </c>
      <c r="BL252" s="59"/>
      <c r="BM252" s="58" t="s">
        <v>123</v>
      </c>
      <c r="BN252" s="59"/>
      <c r="BO252" s="74" t="s">
        <v>27</v>
      </c>
      <c r="BP252" s="75">
        <v>45607</v>
      </c>
      <c r="BQ252" s="74" t="s">
        <v>27</v>
      </c>
      <c r="BR252" s="75">
        <v>45622</v>
      </c>
      <c r="BS252" s="60" t="s">
        <v>789</v>
      </c>
      <c r="BT252" s="38"/>
      <c r="BU252" s="61"/>
      <c r="BV252" s="61"/>
      <c r="BW252" s="61"/>
      <c r="BX252" s="61"/>
      <c r="BY252" s="62"/>
      <c r="BZ252" s="61"/>
      <c r="CA252" s="61"/>
      <c r="CB252" s="61"/>
      <c r="CC252" s="61">
        <v>45392</v>
      </c>
      <c r="CD252" s="61"/>
      <c r="CE252" s="61" t="s">
        <v>129</v>
      </c>
      <c r="CF252" s="61"/>
      <c r="CG252" s="61" t="s">
        <v>790</v>
      </c>
      <c r="CH252" s="63">
        <f>YEAR(BANCO10[[#This Row],[DATA INÍCIO]])</f>
        <v>2024</v>
      </c>
      <c r="CI252" s="63">
        <f>MONTH(BANCO10[[#This Row],[DATA INÍCIO]])</f>
        <v>9</v>
      </c>
      <c r="CJ252" s="64" t="str">
        <f t="shared" si="4"/>
        <v>EVORA INDUSTRIA E COMERCIO LTDA05.035.395/0001-81</v>
      </c>
      <c r="CK252" s="63"/>
      <c r="CL252" s="42" t="s">
        <v>136</v>
      </c>
      <c r="CM252" s="42" t="str">
        <f>IF(BANCO10[[#This Row],[SOLUÇÃO]]=CM$1,BANCO10[[#This Row],[STATUS DA ETAPA]],"")</f>
        <v/>
      </c>
      <c r="CN252" s="42" t="str">
        <f>IF(BANCO10[[#This Row],[SOLUÇÃO]]=CN$1,BANCO10[[#This Row],[STATUS DA ETAPA]],"")</f>
        <v/>
      </c>
      <c r="CO252" s="42" t="str">
        <f>IF(BANCO10[[#This Row],[SOLUÇÃO]]=CO$1,BANCO10[[#This Row],[STATUS DA ETAPA]],"")</f>
        <v/>
      </c>
      <c r="CP252" s="42" t="str">
        <f>IF(BANCO10[[#This Row],[SOLUÇÃO]]=CP$1,BANCO10[[#This Row],[STATUS DA ETAPA]],"")</f>
        <v/>
      </c>
      <c r="CQ252" s="42" t="str">
        <f>IF(BANCO10[[#This Row],[SOLUÇÃO]]=CQ$1,BANCO10[[#This Row],[STATUS DA ETAPA]],"")</f>
        <v/>
      </c>
      <c r="CR252" s="42" t="str">
        <f>IF(BANCO10[[#This Row],[SOLUÇÃO]]=CR$1,BANCO10[[#This Row],[STATUS DA ETAPA]],"")</f>
        <v/>
      </c>
      <c r="CS252" s="42" t="str">
        <f>IF(BANCO10[[#This Row],[SOLUÇÃO]]=CS$1,BANCO10[[#This Row],[STATUS DA ETAPA]],"")</f>
        <v/>
      </c>
      <c r="CT252" s="42" t="str">
        <f>IF(BANCO10[[#This Row],[SOLUÇÃO]]=CT$1,BANCO10[[#This Row],[STATUS DA ETAPA]],"")</f>
        <v/>
      </c>
      <c r="CU252" s="42" t="str">
        <f>IF(BANCO10[[#This Row],[SOLUÇÃO]]=CU$1,BANCO10[[#This Row],[STATUS DA ETAPA]],"")</f>
        <v/>
      </c>
      <c r="CV252" s="42" t="str">
        <f>IF(BANCO10[[#This Row],[SOLUÇÃO]]=CV$1,BANCO10[[#This Row],[STATUS DA ETAPA]],"")</f>
        <v/>
      </c>
      <c r="CW252" s="42" t="str">
        <f>IF(BANCO10[[#This Row],[SOLUÇÃO]]=CW$1,BANCO10[[#This Row],[STATUS DA ETAPA]],"")</f>
        <v/>
      </c>
      <c r="CX252" s="42" t="str">
        <f>IF(BANCO10[[#This Row],[SOLUÇÃO]]=CX$1,BANCO10[[#This Row],[STATUS DA ETAPA]],"")</f>
        <v/>
      </c>
      <c r="CY252" s="42" t="str">
        <f>IF(BANCO10[[#This Row],[SOLUÇÃO]]=CY$1,BANCO10[[#This Row],[STATUS DA ETAPA]],"")</f>
        <v/>
      </c>
      <c r="CZ252" s="42" t="str">
        <f>IF(BANCO10[[#This Row],[SOLUÇÃO]]=CZ$1,BANCO10[[#This Row],[STATUS DA ETAPA]],"")</f>
        <v/>
      </c>
      <c r="DA252" s="42" t="str">
        <f>IF(BANCO10[[#This Row],[SOLUÇÃO]]=DA$1,BANCO10[[#This Row],[STATUS DA ETAPA]],"")</f>
        <v/>
      </c>
      <c r="DB252" s="42" t="str">
        <f>IF(BANCO10[[#This Row],[SOLUÇÃO]]=DB$1,BANCO10[[#This Row],[STATUS DA ETAPA]],"")</f>
        <v/>
      </c>
      <c r="DC252" s="42" t="str">
        <f>IF(BANCO10[[#This Row],[SOLUÇÃO]]=DC$1,BANCO10[[#This Row],[STATUS DA ETAPA]],"")</f>
        <v/>
      </c>
      <c r="DD252" s="42" t="str">
        <f>IF(BANCO10[[#This Row],[SOLUÇÃO]]=DD$1,BANCO10[[#This Row],[STATUS DA ETAPA]],"")</f>
        <v/>
      </c>
      <c r="DE252" s="42" t="str">
        <f>IF(BANCO10[[#This Row],[SOLUÇÃO]]=DE$1,BANCO10[[#This Row],[STATUS DA ETAPA]],"")</f>
        <v/>
      </c>
      <c r="DF252" s="42" t="str">
        <f>IF(BANCO10[[#This Row],[SOLUÇÃO]]=DF$1,BANCO10[[#This Row],[STATUS DA ETAPA]],"")</f>
        <v>CONCLUÍDO</v>
      </c>
      <c r="DG252" s="42" t="str">
        <f>IF(BANCO10[[#This Row],[SOLUÇÃO]]=DG$1,BANCO10[[#This Row],[STATUS DA ETAPA]],"")</f>
        <v/>
      </c>
      <c r="DH252" s="42" t="str">
        <f>IF(BANCO10[[#This Row],[SOLUÇÃO]]=DH$1,BANCO10[[#This Row],[STATUS DA ETAPA]],"")</f>
        <v/>
      </c>
      <c r="DI252" s="42" t="str">
        <f>IF(BANCO10[[#This Row],[SOLUÇÃO]]=DI$1,BANCO10[[#This Row],[STATUS DA ETAPA]],"")</f>
        <v/>
      </c>
      <c r="DJ252" s="42" t="str">
        <f>IF(BANCO10[[#This Row],[SOLUÇÃO]]=DJ$1,BANCO10[[#This Row],[STATUS DA ETAPA]],"")</f>
        <v/>
      </c>
      <c r="DK252" s="42" t="str">
        <f>IF(BANCO10[[#This Row],[SOLUÇÃO]]=DK$1,BANCO10[[#This Row],[STATUS DA ETAPA]],"")</f>
        <v/>
      </c>
      <c r="DL252" s="42" t="str">
        <f>IF(BANCO10[[#This Row],[SOLUÇÃO]]=DL$1,BANCO10[[#This Row],[STATUS DA ETAPA]],"")</f>
        <v/>
      </c>
      <c r="DM252" s="42" t="str">
        <f>IF(BANCO10[[#This Row],[SOLUÇÃO]]=DM$1,BANCO10[[#This Row],[STATUS DA ETAPA]],"")</f>
        <v/>
      </c>
      <c r="DN252" s="63" t="e">
        <f>VLOOKUP(CL254,'[1]SAP TEC'!AC:AD,2,0)</f>
        <v>#N/A</v>
      </c>
    </row>
    <row r="253" spans="1:118" s="65" customFormat="1" ht="12" x14ac:dyDescent="0.25">
      <c r="A253" s="38" t="s">
        <v>118</v>
      </c>
      <c r="B253" s="39" t="s">
        <v>119</v>
      </c>
      <c r="C253" s="40" t="str">
        <f>IFERROR(VLOOKUP(BANCO10[[#This Row],[EMPRESA]],[1]!DADOS[#Data],2,FALSE),"")</f>
        <v>05.035.395/0001-81</v>
      </c>
      <c r="D253" s="40" t="s">
        <v>781</v>
      </c>
      <c r="E253" s="42" t="str">
        <f>IFERROR(VLOOKUP(BANCO10[[#This Row],[EMPRESA]],[1]!DADOS[#Data],5,FALSE),"")</f>
        <v>EPP</v>
      </c>
      <c r="F253" s="40" t="str">
        <f>IFERROR(IF(VLOOKUP(BANCO10[[#This Row],[EMPRESA]],[1]!DADOS[#Data],6,0)="","",(VLOOKUP(BANCO10[[#This Row],[EMPRESA]],[1]!DADOS[#Data],6,0))),"")</f>
        <v>CAPITAL NORTE</v>
      </c>
      <c r="G253" s="40" t="s">
        <v>791</v>
      </c>
      <c r="H253" s="43" t="s">
        <v>196</v>
      </c>
      <c r="I253" s="43" t="s">
        <v>145</v>
      </c>
      <c r="J253" s="38" t="s">
        <v>123</v>
      </c>
      <c r="K253" s="44" t="s">
        <v>792</v>
      </c>
      <c r="L253" s="44">
        <v>16596022</v>
      </c>
      <c r="M253" s="44" t="s">
        <v>137</v>
      </c>
      <c r="N253" s="44" t="s">
        <v>136</v>
      </c>
      <c r="O253" s="42" t="s">
        <v>92</v>
      </c>
      <c r="P253" s="42">
        <v>60</v>
      </c>
      <c r="Q253" s="42" t="s">
        <v>148</v>
      </c>
      <c r="R253" s="45" t="s">
        <v>123</v>
      </c>
      <c r="S253" s="45"/>
      <c r="T253" s="45" t="s">
        <v>123</v>
      </c>
      <c r="U253" s="45"/>
      <c r="V253" s="45" t="s">
        <v>123</v>
      </c>
      <c r="W253" s="45"/>
      <c r="X253" s="45" t="s">
        <v>123</v>
      </c>
      <c r="Y253" s="45"/>
      <c r="Z253" s="46" t="s">
        <v>123</v>
      </c>
      <c r="AA253" s="47"/>
      <c r="AB253" s="46" t="s">
        <v>123</v>
      </c>
      <c r="AC253" s="48"/>
      <c r="AD253" s="46" t="s">
        <v>123</v>
      </c>
      <c r="AE253" s="48"/>
      <c r="AF253" s="45" t="s">
        <v>123</v>
      </c>
      <c r="AG253" s="45"/>
      <c r="AH253" s="45" t="s">
        <v>123</v>
      </c>
      <c r="AI253" s="45"/>
      <c r="AJ253" s="45" t="s">
        <v>123</v>
      </c>
      <c r="AK253" s="45"/>
      <c r="AL253" s="45" t="s">
        <v>27</v>
      </c>
      <c r="AM253" s="45">
        <v>45825</v>
      </c>
      <c r="AN253" s="45" t="s">
        <v>27</v>
      </c>
      <c r="AO253" s="45"/>
      <c r="AP253" s="45" t="s">
        <v>27</v>
      </c>
      <c r="AQ253" s="45"/>
      <c r="AR253" s="45" t="s">
        <v>27</v>
      </c>
      <c r="AS253" s="45"/>
      <c r="AT253" s="49">
        <v>45860</v>
      </c>
      <c r="AU253" s="50">
        <v>45909</v>
      </c>
      <c r="AV253" s="105" t="s">
        <v>27</v>
      </c>
      <c r="AW253" s="105" t="s">
        <v>27</v>
      </c>
      <c r="AX253" s="73" t="s">
        <v>182</v>
      </c>
      <c r="AY253" s="52" t="s">
        <v>126</v>
      </c>
      <c r="AZ253" s="53">
        <v>0</v>
      </c>
      <c r="BA253" s="52" t="s">
        <v>153</v>
      </c>
      <c r="BB253" s="81" t="s">
        <v>793</v>
      </c>
      <c r="BC253" s="52">
        <v>0</v>
      </c>
      <c r="BD253" s="52">
        <v>119583</v>
      </c>
      <c r="BE253" s="55" t="s">
        <v>123</v>
      </c>
      <c r="BF253" s="55" t="s">
        <v>123</v>
      </c>
      <c r="BG253" s="55" t="s">
        <v>27</v>
      </c>
      <c r="BH253" s="55" t="s">
        <v>123</v>
      </c>
      <c r="BI253" s="68" t="s">
        <v>123</v>
      </c>
      <c r="BJ253" s="48"/>
      <c r="BK253" s="58" t="s">
        <v>27</v>
      </c>
      <c r="BL253" s="59">
        <v>45910</v>
      </c>
      <c r="BM253" s="58" t="s">
        <v>27</v>
      </c>
      <c r="BN253" s="59">
        <v>45911</v>
      </c>
      <c r="BO253" s="74" t="s">
        <v>27</v>
      </c>
      <c r="BP253" s="77">
        <v>45916</v>
      </c>
      <c r="BQ253" s="78" t="s">
        <v>126</v>
      </c>
      <c r="BR253" s="79"/>
      <c r="BS253" s="70">
        <v>45838</v>
      </c>
      <c r="BT253" s="38" t="s">
        <v>411</v>
      </c>
      <c r="BU253" s="61"/>
      <c r="BV253" s="61"/>
      <c r="BW253" s="61"/>
      <c r="BX253" s="61"/>
      <c r="BY253" s="61"/>
      <c r="BZ253" s="61"/>
      <c r="CA253" s="61"/>
      <c r="CB253" s="61"/>
      <c r="CC253" s="61"/>
      <c r="CD253" s="61"/>
      <c r="CE253" s="61"/>
      <c r="CF253" s="61"/>
      <c r="CG253" s="61"/>
      <c r="CH253" s="63">
        <f>YEAR(BANCO10[[#This Row],[DATA INÍCIO]])</f>
        <v>2025</v>
      </c>
      <c r="CI253" s="63">
        <f>MONTH(BANCO10[[#This Row],[DATA INÍCIO]])</f>
        <v>7</v>
      </c>
      <c r="CJ253" s="71" t="str">
        <f t="shared" si="4"/>
        <v>EVORA INDUSTRIA E COMERCIO LTDA05.035.395/0001-81</v>
      </c>
      <c r="CK253" s="63"/>
      <c r="CL253" s="63"/>
      <c r="CM253" s="42" t="str">
        <f>IF(BANCO10[[#This Row],[SOLUÇÃO]]=CM$1,BANCO10[[#This Row],[STATUS DA ETAPA]],"")</f>
        <v/>
      </c>
      <c r="CN253" s="42" t="str">
        <f>IF(BANCO10[[#This Row],[SOLUÇÃO]]=CN$1,BANCO10[[#This Row],[STATUS DA ETAPA]],"")</f>
        <v/>
      </c>
      <c r="CO253" s="42" t="str">
        <f>IF(BANCO10[[#This Row],[SOLUÇÃO]]=CO$1,BANCO10[[#This Row],[STATUS DA ETAPA]],"")</f>
        <v>CONCLUÍDO</v>
      </c>
      <c r="CP253" s="42" t="str">
        <f>IF(BANCO10[[#This Row],[SOLUÇÃO]]=CP$1,BANCO10[[#This Row],[STATUS DA ETAPA]],"")</f>
        <v/>
      </c>
      <c r="CQ253" s="42" t="str">
        <f>IF(BANCO10[[#This Row],[SOLUÇÃO]]=CQ$1,BANCO10[[#This Row],[STATUS DA ETAPA]],"")</f>
        <v/>
      </c>
      <c r="CR253" s="42" t="str">
        <f>IF(BANCO10[[#This Row],[SOLUÇÃO]]=CR$1,BANCO10[[#This Row],[STATUS DA ETAPA]],"")</f>
        <v/>
      </c>
      <c r="CS253" s="42" t="str">
        <f>IF(BANCO10[[#This Row],[SOLUÇÃO]]=CS$1,BANCO10[[#This Row],[STATUS DA ETAPA]],"")</f>
        <v/>
      </c>
      <c r="CT253" s="42" t="str">
        <f>IF(BANCO10[[#This Row],[SOLUÇÃO]]=CT$1,BANCO10[[#This Row],[STATUS DA ETAPA]],"")</f>
        <v/>
      </c>
      <c r="CU253" s="42" t="str">
        <f>IF(BANCO10[[#This Row],[SOLUÇÃO]]=CU$1,BANCO10[[#This Row],[STATUS DA ETAPA]],"")</f>
        <v/>
      </c>
      <c r="CV253" s="42" t="str">
        <f>IF(BANCO10[[#This Row],[SOLUÇÃO]]=CV$1,BANCO10[[#This Row],[STATUS DA ETAPA]],"")</f>
        <v/>
      </c>
      <c r="CW253" s="42" t="str">
        <f>IF(BANCO10[[#This Row],[SOLUÇÃO]]=CW$1,BANCO10[[#This Row],[STATUS DA ETAPA]],"")</f>
        <v/>
      </c>
      <c r="CX253" s="42" t="str">
        <f>IF(BANCO10[[#This Row],[SOLUÇÃO]]=CX$1,BANCO10[[#This Row],[STATUS DA ETAPA]],"")</f>
        <v/>
      </c>
      <c r="CY253" s="42" t="str">
        <f>IF(BANCO10[[#This Row],[SOLUÇÃO]]=CY$1,BANCO10[[#This Row],[STATUS DA ETAPA]],"")</f>
        <v/>
      </c>
      <c r="CZ253" s="42" t="str">
        <f>IF(BANCO10[[#This Row],[SOLUÇÃO]]=CZ$1,BANCO10[[#This Row],[STATUS DA ETAPA]],"")</f>
        <v/>
      </c>
      <c r="DA253" s="42" t="str">
        <f>IF(BANCO10[[#This Row],[SOLUÇÃO]]=DA$1,BANCO10[[#This Row],[STATUS DA ETAPA]],"")</f>
        <v/>
      </c>
      <c r="DB253" s="42" t="str">
        <f>IF(BANCO10[[#This Row],[SOLUÇÃO]]=DB$1,BANCO10[[#This Row],[STATUS DA ETAPA]],"")</f>
        <v/>
      </c>
      <c r="DC253" s="42" t="str">
        <f>IF(BANCO10[[#This Row],[SOLUÇÃO]]=DC$1,BANCO10[[#This Row],[STATUS DA ETAPA]],"")</f>
        <v/>
      </c>
      <c r="DD253" s="42" t="str">
        <f>IF(BANCO10[[#This Row],[SOLUÇÃO]]=DD$1,BANCO10[[#This Row],[STATUS DA ETAPA]],"")</f>
        <v/>
      </c>
      <c r="DE253" s="42" t="str">
        <f>IF(BANCO10[[#This Row],[SOLUÇÃO]]=DE$1,BANCO10[[#This Row],[STATUS DA ETAPA]],"")</f>
        <v/>
      </c>
      <c r="DF253" s="42" t="str">
        <f>IF(BANCO10[[#This Row],[SOLUÇÃO]]=DF$1,BANCO10[[#This Row],[STATUS DA ETAPA]],"")</f>
        <v/>
      </c>
      <c r="DG253" s="42" t="str">
        <f>IF(BANCO10[[#This Row],[SOLUÇÃO]]=DG$1,BANCO10[[#This Row],[STATUS DA ETAPA]],"")</f>
        <v/>
      </c>
      <c r="DH253" s="42" t="str">
        <f>IF(BANCO10[[#This Row],[SOLUÇÃO]]=DH$1,BANCO10[[#This Row],[STATUS DA ETAPA]],"")</f>
        <v/>
      </c>
      <c r="DI253" s="42" t="str">
        <f>IF(BANCO10[[#This Row],[SOLUÇÃO]]=DI$1,BANCO10[[#This Row],[STATUS DA ETAPA]],"")</f>
        <v/>
      </c>
      <c r="DJ253" s="42" t="str">
        <f>IF(BANCO10[[#This Row],[SOLUÇÃO]]=DJ$1,BANCO10[[#This Row],[STATUS DA ETAPA]],"")</f>
        <v/>
      </c>
      <c r="DK253" s="42" t="str">
        <f>IF(BANCO10[[#This Row],[SOLUÇÃO]]=DK$1,BANCO10[[#This Row],[STATUS DA ETAPA]],"")</f>
        <v/>
      </c>
      <c r="DL253" s="42" t="str">
        <f>IF(BANCO10[[#This Row],[SOLUÇÃO]]=DL$1,BANCO10[[#This Row],[STATUS DA ETAPA]],"")</f>
        <v/>
      </c>
      <c r="DM253" s="42" t="str">
        <f>IF(BANCO10[[#This Row],[SOLUÇÃO]]=DM$1,BANCO10[[#This Row],[STATUS DA ETAPA]],"")</f>
        <v/>
      </c>
      <c r="DN253" s="63" t="e">
        <f>VLOOKUP(CL255,'[1]SAP TEC'!AC:AD,2,0)</f>
        <v>#N/A</v>
      </c>
    </row>
    <row r="254" spans="1:118" s="65" customFormat="1" ht="10.5" x14ac:dyDescent="0.25">
      <c r="A254" s="38" t="s">
        <v>118</v>
      </c>
      <c r="B254" s="39" t="s">
        <v>131</v>
      </c>
      <c r="C254" s="40" t="str">
        <f>IFERROR(VLOOKUP(BANCO10[[#This Row],[EMPRESA]],[1]!DADOS[#Data],2,FALSE),"")</f>
        <v>58.817.990/0001-35</v>
      </c>
      <c r="D254" s="40" t="s">
        <v>794</v>
      </c>
      <c r="E254" s="42" t="str">
        <f>IFERROR(VLOOKUP(BANCO10[[#This Row],[EMPRESA]],[1]!DADOS[#Data],5,FALSE),"")</f>
        <v>EPP</v>
      </c>
      <c r="F254" s="40" t="str">
        <f>IFERROR(IF(VLOOKUP(BANCO10[[#This Row],[EMPRESA]],[1]!DADOS[#Data],6,0)="","",(VLOOKUP(BANCO10[[#This Row],[EMPRESA]],[1]!DADOS[#Data],6,0))),"")</f>
        <v>CAPITAL LESTE 1</v>
      </c>
      <c r="G254" s="40" t="str">
        <f>IFERROR(IF(VLOOKUP(BANCO10[[#This Row],[EMPRESA]],[1]!DADOS[#Data],4)="","",(VLOOKUP($D254,[1]!DADOS[#Data],4,0))),"")</f>
        <v>FEP</v>
      </c>
      <c r="H254" s="43" t="s">
        <v>7</v>
      </c>
      <c r="I254" s="43" t="s">
        <v>134</v>
      </c>
      <c r="J254" s="43" t="s">
        <v>123</v>
      </c>
      <c r="K254" s="44" t="s">
        <v>795</v>
      </c>
      <c r="L254" s="44" t="s">
        <v>136</v>
      </c>
      <c r="M254" s="44" t="s">
        <v>137</v>
      </c>
      <c r="N254" s="44" t="s">
        <v>123</v>
      </c>
      <c r="O254" s="42" t="s">
        <v>96</v>
      </c>
      <c r="P254" s="42">
        <v>106</v>
      </c>
      <c r="Q254" s="39"/>
      <c r="R254" s="45" t="s">
        <v>27</v>
      </c>
      <c r="S254" s="45">
        <v>45713</v>
      </c>
      <c r="T254" s="45" t="s">
        <v>27</v>
      </c>
      <c r="U254" s="45">
        <v>45713</v>
      </c>
      <c r="V254" s="45" t="s">
        <v>27</v>
      </c>
      <c r="W254" s="45">
        <v>45713</v>
      </c>
      <c r="X254" s="45" t="s">
        <v>27</v>
      </c>
      <c r="Y254" s="45">
        <v>45713</v>
      </c>
      <c r="Z254" s="46" t="s">
        <v>27</v>
      </c>
      <c r="AA254" s="47">
        <v>45715</v>
      </c>
      <c r="AB254" s="46" t="s">
        <v>27</v>
      </c>
      <c r="AC254" s="48">
        <v>45712</v>
      </c>
      <c r="AD254" s="46" t="s">
        <v>27</v>
      </c>
      <c r="AE254" s="48">
        <v>45713</v>
      </c>
      <c r="AF254" s="45" t="s">
        <v>123</v>
      </c>
      <c r="AG254" s="45"/>
      <c r="AH254" s="45" t="s">
        <v>123</v>
      </c>
      <c r="AI254" s="45"/>
      <c r="AJ254" s="45" t="s">
        <v>27</v>
      </c>
      <c r="AK254" s="45">
        <v>45708</v>
      </c>
      <c r="AL254" s="45" t="s">
        <v>123</v>
      </c>
      <c r="AM254" s="45"/>
      <c r="AN254" s="45" t="s">
        <v>123</v>
      </c>
      <c r="AO254" s="45"/>
      <c r="AP254" s="45" t="s">
        <v>123</v>
      </c>
      <c r="AQ254" s="45"/>
      <c r="AR254" s="45" t="s">
        <v>123</v>
      </c>
      <c r="AS254" s="45"/>
      <c r="AT254" s="49">
        <v>46022</v>
      </c>
      <c r="AU254" s="50">
        <v>46022</v>
      </c>
      <c r="AV254" s="66" t="s">
        <v>126</v>
      </c>
      <c r="AW254" s="66" t="s">
        <v>126</v>
      </c>
      <c r="AX254" s="51" t="s">
        <v>49</v>
      </c>
      <c r="AY254" s="52" t="s">
        <v>126</v>
      </c>
      <c r="AZ254" s="53">
        <v>20140</v>
      </c>
      <c r="BA254" s="52" t="s">
        <v>138</v>
      </c>
      <c r="BB254" s="42">
        <v>675774</v>
      </c>
      <c r="BC254" s="52" t="s">
        <v>123</v>
      </c>
      <c r="BD254" s="52" t="s">
        <v>123</v>
      </c>
      <c r="BE254" s="55" t="s">
        <v>126</v>
      </c>
      <c r="BF254" s="55" t="s">
        <v>126</v>
      </c>
      <c r="BG254" s="55" t="s">
        <v>126</v>
      </c>
      <c r="BH254" s="55" t="s">
        <v>126</v>
      </c>
      <c r="BI254" s="68" t="s">
        <v>126</v>
      </c>
      <c r="BJ254" s="48"/>
      <c r="BK254" s="58" t="s">
        <v>126</v>
      </c>
      <c r="BL254" s="59"/>
      <c r="BM254" s="58" t="s">
        <v>126</v>
      </c>
      <c r="BN254" s="59"/>
      <c r="BO254" s="58" t="s">
        <v>126</v>
      </c>
      <c r="BP254" s="59"/>
      <c r="BQ254" s="58" t="s">
        <v>126</v>
      </c>
      <c r="BR254" s="59"/>
      <c r="BS254" s="69" t="s">
        <v>185</v>
      </c>
      <c r="BT254" s="150" t="s">
        <v>796</v>
      </c>
      <c r="BU254" s="61"/>
      <c r="BV254" s="61"/>
      <c r="BW254" s="61"/>
      <c r="BX254" s="61"/>
      <c r="BY254" s="61"/>
      <c r="BZ254" s="61"/>
      <c r="CA254" s="61"/>
      <c r="CB254" s="61"/>
      <c r="CC254" s="61"/>
      <c r="CD254" s="61"/>
      <c r="CE254" s="61"/>
      <c r="CF254" s="61"/>
      <c r="CG254" s="61"/>
      <c r="CH254" s="63">
        <f>YEAR(BANCO10[[#This Row],[DATA INÍCIO]])</f>
        <v>2025</v>
      </c>
      <c r="CI254" s="63">
        <f>MONTH(BANCO10[[#This Row],[DATA INÍCIO]])</f>
        <v>12</v>
      </c>
      <c r="CJ254" s="71" t="str">
        <f t="shared" si="4"/>
        <v>F E P MOVEIS E DECORACOES LTDA58.817.990/0001-35</v>
      </c>
      <c r="CK254" s="63"/>
      <c r="CL254" s="63"/>
      <c r="CM254" s="42" t="str">
        <f>IF(BANCO10[[#This Row],[SOLUÇÃO]]=CM$1,BANCO10[[#This Row],[STATUS DA ETAPA]],"")</f>
        <v/>
      </c>
      <c r="CN254" s="42" t="str">
        <f>IF(BANCO10[[#This Row],[SOLUÇÃO]]=CN$1,BANCO10[[#This Row],[STATUS DA ETAPA]],"")</f>
        <v/>
      </c>
      <c r="CO254" s="42" t="str">
        <f>IF(BANCO10[[#This Row],[SOLUÇÃO]]=CO$1,BANCO10[[#This Row],[STATUS DA ETAPA]],"")</f>
        <v/>
      </c>
      <c r="CP254" s="42" t="str">
        <f>IF(BANCO10[[#This Row],[SOLUÇÃO]]=CP$1,BANCO10[[#This Row],[STATUS DA ETAPA]],"")</f>
        <v/>
      </c>
      <c r="CQ254" s="42" t="str">
        <f>IF(BANCO10[[#This Row],[SOLUÇÃO]]=CQ$1,BANCO10[[#This Row],[STATUS DA ETAPA]],"")</f>
        <v/>
      </c>
      <c r="CR254" s="42" t="str">
        <f>IF(BANCO10[[#This Row],[SOLUÇÃO]]=CR$1,BANCO10[[#This Row],[STATUS DA ETAPA]],"")</f>
        <v/>
      </c>
      <c r="CS254" s="42" t="str">
        <f>IF(BANCO10[[#This Row],[SOLUÇÃO]]=CS$1,BANCO10[[#This Row],[STATUS DA ETAPA]],"")</f>
        <v>AGUARDANDO SALDO</v>
      </c>
      <c r="CT254" s="42" t="str">
        <f>IF(BANCO10[[#This Row],[SOLUÇÃO]]=CT$1,BANCO10[[#This Row],[STATUS DA ETAPA]],"")</f>
        <v/>
      </c>
      <c r="CU254" s="42" t="str">
        <f>IF(BANCO10[[#This Row],[SOLUÇÃO]]=CU$1,BANCO10[[#This Row],[STATUS DA ETAPA]],"")</f>
        <v/>
      </c>
      <c r="CV254" s="42" t="str">
        <f>IF(BANCO10[[#This Row],[SOLUÇÃO]]=CV$1,BANCO10[[#This Row],[STATUS DA ETAPA]],"")</f>
        <v/>
      </c>
      <c r="CW254" s="42" t="str">
        <f>IF(BANCO10[[#This Row],[SOLUÇÃO]]=CW$1,BANCO10[[#This Row],[STATUS DA ETAPA]],"")</f>
        <v/>
      </c>
      <c r="CX254" s="42" t="str">
        <f>IF(BANCO10[[#This Row],[SOLUÇÃO]]=CX$1,BANCO10[[#This Row],[STATUS DA ETAPA]],"")</f>
        <v/>
      </c>
      <c r="CY254" s="42" t="str">
        <f>IF(BANCO10[[#This Row],[SOLUÇÃO]]=CY$1,BANCO10[[#This Row],[STATUS DA ETAPA]],"")</f>
        <v/>
      </c>
      <c r="CZ254" s="42" t="str">
        <f>IF(BANCO10[[#This Row],[SOLUÇÃO]]=CZ$1,BANCO10[[#This Row],[STATUS DA ETAPA]],"")</f>
        <v/>
      </c>
      <c r="DA254" s="42" t="str">
        <f>IF(BANCO10[[#This Row],[SOLUÇÃO]]=DA$1,BANCO10[[#This Row],[STATUS DA ETAPA]],"")</f>
        <v/>
      </c>
      <c r="DB254" s="42" t="str">
        <f>IF(BANCO10[[#This Row],[SOLUÇÃO]]=DB$1,BANCO10[[#This Row],[STATUS DA ETAPA]],"")</f>
        <v/>
      </c>
      <c r="DC254" s="42" t="str">
        <f>IF(BANCO10[[#This Row],[SOLUÇÃO]]=DC$1,BANCO10[[#This Row],[STATUS DA ETAPA]],"")</f>
        <v/>
      </c>
      <c r="DD254" s="42" t="str">
        <f>IF(BANCO10[[#This Row],[SOLUÇÃO]]=DD$1,BANCO10[[#This Row],[STATUS DA ETAPA]],"")</f>
        <v/>
      </c>
      <c r="DE254" s="42" t="str">
        <f>IF(BANCO10[[#This Row],[SOLUÇÃO]]=DE$1,BANCO10[[#This Row],[STATUS DA ETAPA]],"")</f>
        <v/>
      </c>
      <c r="DF254" s="42" t="str">
        <f>IF(BANCO10[[#This Row],[SOLUÇÃO]]=DF$1,BANCO10[[#This Row],[STATUS DA ETAPA]],"")</f>
        <v/>
      </c>
      <c r="DG254" s="42" t="str">
        <f>IF(BANCO10[[#This Row],[SOLUÇÃO]]=DG$1,BANCO10[[#This Row],[STATUS DA ETAPA]],"")</f>
        <v/>
      </c>
      <c r="DH254" s="42" t="str">
        <f>IF(BANCO10[[#This Row],[SOLUÇÃO]]=DH$1,BANCO10[[#This Row],[STATUS DA ETAPA]],"")</f>
        <v/>
      </c>
      <c r="DI254" s="42" t="str">
        <f>IF(BANCO10[[#This Row],[SOLUÇÃO]]=DI$1,BANCO10[[#This Row],[STATUS DA ETAPA]],"")</f>
        <v/>
      </c>
      <c r="DJ254" s="42" t="str">
        <f>IF(BANCO10[[#This Row],[SOLUÇÃO]]=DJ$1,BANCO10[[#This Row],[STATUS DA ETAPA]],"")</f>
        <v/>
      </c>
      <c r="DK254" s="42" t="str">
        <f>IF(BANCO10[[#This Row],[SOLUÇÃO]]=DK$1,BANCO10[[#This Row],[STATUS DA ETAPA]],"")</f>
        <v/>
      </c>
      <c r="DL254" s="42" t="str">
        <f>IF(BANCO10[[#This Row],[SOLUÇÃO]]=DL$1,BANCO10[[#This Row],[STATUS DA ETAPA]],"")</f>
        <v/>
      </c>
      <c r="DM254" s="42" t="str">
        <f>IF(BANCO10[[#This Row],[SOLUÇÃO]]=DM$1,BANCO10[[#This Row],[STATUS DA ETAPA]],"")</f>
        <v/>
      </c>
      <c r="DN254" s="63" t="e">
        <f>VLOOKUP(#REF!,'[1]SAP TEC'!AC:AD,2,0)</f>
        <v>#REF!</v>
      </c>
    </row>
    <row r="255" spans="1:118" s="65" customFormat="1" ht="12" x14ac:dyDescent="0.25">
      <c r="A255" s="38" t="s">
        <v>118</v>
      </c>
      <c r="B255" s="39" t="s">
        <v>119</v>
      </c>
      <c r="C255" s="40" t="str">
        <f>IFERROR(VLOOKUP(BANCO10[[#This Row],[EMPRESA]],[1]!DADOS[#Data],2,FALSE),"")</f>
        <v>58.817.990/0001-35</v>
      </c>
      <c r="D255" s="40" t="s">
        <v>794</v>
      </c>
      <c r="E255" s="42" t="str">
        <f>IFERROR(VLOOKUP(BANCO10[[#This Row],[EMPRESA]],[1]!DADOS[#Data],5,FALSE),"")</f>
        <v>EPP</v>
      </c>
      <c r="F255" s="40" t="str">
        <f>IFERROR(IF(VLOOKUP(BANCO10[[#This Row],[EMPRESA]],[1]!DADOS[#Data],6,0)="","",(VLOOKUP(BANCO10[[#This Row],[EMPRESA]],[1]!DADOS[#Data],6,0))),"")</f>
        <v>CAPITAL LESTE 1</v>
      </c>
      <c r="G255" s="40" t="str">
        <f>IFERROR(IF(VLOOKUP(BANCO10[[#This Row],[EMPRESA]],[1]!DADOS[#Data],4)="","",(VLOOKUP($D255,[1]!DADOS[#Data],4,0))),"")</f>
        <v>FEP</v>
      </c>
      <c r="H255" s="43" t="s">
        <v>7</v>
      </c>
      <c r="I255" s="43" t="s">
        <v>145</v>
      </c>
      <c r="J255" s="38" t="s">
        <v>123</v>
      </c>
      <c r="K255" s="44" t="s">
        <v>797</v>
      </c>
      <c r="L255" s="44" t="s">
        <v>798</v>
      </c>
      <c r="M255" s="44" t="s">
        <v>137</v>
      </c>
      <c r="N255" s="44" t="s">
        <v>610</v>
      </c>
      <c r="O255" s="42" t="s">
        <v>106</v>
      </c>
      <c r="P255" s="42">
        <v>80</v>
      </c>
      <c r="Q255" s="42" t="s">
        <v>216</v>
      </c>
      <c r="R255" s="45" t="s">
        <v>123</v>
      </c>
      <c r="S255" s="45"/>
      <c r="T255" s="45" t="s">
        <v>123</v>
      </c>
      <c r="U255" s="45"/>
      <c r="V255" s="45" t="s">
        <v>123</v>
      </c>
      <c r="W255" s="45"/>
      <c r="X255" s="45" t="s">
        <v>123</v>
      </c>
      <c r="Y255" s="45"/>
      <c r="Z255" s="46" t="s">
        <v>123</v>
      </c>
      <c r="AA255" s="47"/>
      <c r="AB255" s="46" t="s">
        <v>123</v>
      </c>
      <c r="AC255" s="48"/>
      <c r="AD255" s="46" t="s">
        <v>123</v>
      </c>
      <c r="AE255" s="48"/>
      <c r="AF255" s="45" t="s">
        <v>123</v>
      </c>
      <c r="AG255" s="45"/>
      <c r="AH255" s="45" t="s">
        <v>123</v>
      </c>
      <c r="AI255" s="45"/>
      <c r="AJ255" s="45"/>
      <c r="AK255" s="45"/>
      <c r="AL255" s="45"/>
      <c r="AM255" s="45"/>
      <c r="AN255" s="45"/>
      <c r="AO255" s="45"/>
      <c r="AP255" s="45"/>
      <c r="AQ255" s="45"/>
      <c r="AR255" s="45"/>
      <c r="AS255" s="45"/>
      <c r="AT255" s="49">
        <v>45877</v>
      </c>
      <c r="AU255" s="50">
        <v>45926</v>
      </c>
      <c r="AV255" s="105" t="s">
        <v>27</v>
      </c>
      <c r="AW255" s="105" t="s">
        <v>27</v>
      </c>
      <c r="AX255" s="73" t="s">
        <v>49</v>
      </c>
      <c r="AY255" s="52" t="s">
        <v>126</v>
      </c>
      <c r="AZ255" s="53">
        <v>0</v>
      </c>
      <c r="BA255" s="52" t="s">
        <v>153</v>
      </c>
      <c r="BB255" s="81" t="s">
        <v>799</v>
      </c>
      <c r="BC255" s="52">
        <v>4742</v>
      </c>
      <c r="BD255" s="52">
        <v>119858</v>
      </c>
      <c r="BE255" s="55" t="s">
        <v>123</v>
      </c>
      <c r="BF255" s="55" t="s">
        <v>123</v>
      </c>
      <c r="BG255" s="55" t="s">
        <v>123</v>
      </c>
      <c r="BH255" s="55" t="s">
        <v>123</v>
      </c>
      <c r="BI255" s="68" t="s">
        <v>123</v>
      </c>
      <c r="BJ255" s="48"/>
      <c r="BK255" s="74" t="s">
        <v>126</v>
      </c>
      <c r="BL255" s="59"/>
      <c r="BM255" s="58" t="s">
        <v>126</v>
      </c>
      <c r="BN255" s="59"/>
      <c r="BO255" s="74" t="s">
        <v>126</v>
      </c>
      <c r="BP255" s="77"/>
      <c r="BQ255" s="78" t="s">
        <v>126</v>
      </c>
      <c r="BR255" s="79"/>
      <c r="BS255" s="70"/>
      <c r="BT255" s="38" t="s">
        <v>800</v>
      </c>
      <c r="BU255" s="61"/>
      <c r="BV255" s="61"/>
      <c r="BW255" s="61"/>
      <c r="BX255" s="61"/>
      <c r="BY255" s="61"/>
      <c r="BZ255" s="61"/>
      <c r="CA255" s="61"/>
      <c r="CB255" s="61"/>
      <c r="CC255" s="61"/>
      <c r="CD255" s="61"/>
      <c r="CE255" s="61"/>
      <c r="CF255" s="61"/>
      <c r="CG255" s="61"/>
      <c r="CH255" s="63">
        <f>YEAR(BANCO10[[#This Row],[DATA INÍCIO]])</f>
        <v>2025</v>
      </c>
      <c r="CI255" s="63">
        <f>MONTH(BANCO10[[#This Row],[DATA INÍCIO]])</f>
        <v>8</v>
      </c>
      <c r="CJ255" s="71" t="str">
        <f t="shared" si="4"/>
        <v>F E P MOVEIS E DECORACOES LTDA58.817.990/0001-35</v>
      </c>
      <c r="CK255" s="63"/>
      <c r="CL255" s="63"/>
      <c r="CM255" s="42" t="str">
        <f>IF(BANCO10[[#This Row],[SOLUÇÃO]]=CM$1,BANCO10[[#This Row],[STATUS DA ETAPA]],"")</f>
        <v/>
      </c>
      <c r="CN255" s="42" t="str">
        <f>IF(BANCO10[[#This Row],[SOLUÇÃO]]=CN$1,BANCO10[[#This Row],[STATUS DA ETAPA]],"")</f>
        <v/>
      </c>
      <c r="CO255" s="42" t="str">
        <f>IF(BANCO10[[#This Row],[SOLUÇÃO]]=CO$1,BANCO10[[#This Row],[STATUS DA ETAPA]],"")</f>
        <v/>
      </c>
      <c r="CP255" s="42" t="str">
        <f>IF(BANCO10[[#This Row],[SOLUÇÃO]]=CP$1,BANCO10[[#This Row],[STATUS DA ETAPA]],"")</f>
        <v/>
      </c>
      <c r="CQ255" s="42" t="str">
        <f>IF(BANCO10[[#This Row],[SOLUÇÃO]]=CQ$1,BANCO10[[#This Row],[STATUS DA ETAPA]],"")</f>
        <v/>
      </c>
      <c r="CR255" s="42" t="str">
        <f>IF(BANCO10[[#This Row],[SOLUÇÃO]]=CR$1,BANCO10[[#This Row],[STATUS DA ETAPA]],"")</f>
        <v/>
      </c>
      <c r="CS255" s="42" t="str">
        <f>IF(BANCO10[[#This Row],[SOLUÇÃO]]=CS$1,BANCO10[[#This Row],[STATUS DA ETAPA]],"")</f>
        <v/>
      </c>
      <c r="CT255" s="42" t="str">
        <f>IF(BANCO10[[#This Row],[SOLUÇÃO]]=CT$1,BANCO10[[#This Row],[STATUS DA ETAPA]],"")</f>
        <v/>
      </c>
      <c r="CU255" s="42" t="str">
        <f>IF(BANCO10[[#This Row],[SOLUÇÃO]]=CU$1,BANCO10[[#This Row],[STATUS DA ETAPA]],"")</f>
        <v/>
      </c>
      <c r="CV255" s="42" t="str">
        <f>IF(BANCO10[[#This Row],[SOLUÇÃO]]=CV$1,BANCO10[[#This Row],[STATUS DA ETAPA]],"")</f>
        <v/>
      </c>
      <c r="CW255" s="42" t="str">
        <f>IF(BANCO10[[#This Row],[SOLUÇÃO]]=CW$1,BANCO10[[#This Row],[STATUS DA ETAPA]],"")</f>
        <v/>
      </c>
      <c r="CX255" s="42" t="str">
        <f>IF(BANCO10[[#This Row],[SOLUÇÃO]]=CX$1,BANCO10[[#This Row],[STATUS DA ETAPA]],"")</f>
        <v/>
      </c>
      <c r="CY255" s="42" t="str">
        <f>IF(BANCO10[[#This Row],[SOLUÇÃO]]=CY$1,BANCO10[[#This Row],[STATUS DA ETAPA]],"")</f>
        <v/>
      </c>
      <c r="CZ255" s="42" t="str">
        <f>IF(BANCO10[[#This Row],[SOLUÇÃO]]=CZ$1,BANCO10[[#This Row],[STATUS DA ETAPA]],"")</f>
        <v/>
      </c>
      <c r="DA255" s="42" t="str">
        <f>IF(BANCO10[[#This Row],[SOLUÇÃO]]=DA$1,BANCO10[[#This Row],[STATUS DA ETAPA]],"")</f>
        <v/>
      </c>
      <c r="DB255" s="42" t="str">
        <f>IF(BANCO10[[#This Row],[SOLUÇÃO]]=DB$1,BANCO10[[#This Row],[STATUS DA ETAPA]],"")</f>
        <v/>
      </c>
      <c r="DC255" s="42" t="str">
        <f>IF(BANCO10[[#This Row],[SOLUÇÃO]]=DC$1,BANCO10[[#This Row],[STATUS DA ETAPA]],"")</f>
        <v>CONCLUÍDO</v>
      </c>
      <c r="DD255" s="42" t="str">
        <f>IF(BANCO10[[#This Row],[SOLUÇÃO]]=DD$1,BANCO10[[#This Row],[STATUS DA ETAPA]],"")</f>
        <v/>
      </c>
      <c r="DE255" s="42" t="str">
        <f>IF(BANCO10[[#This Row],[SOLUÇÃO]]=DE$1,BANCO10[[#This Row],[STATUS DA ETAPA]],"")</f>
        <v/>
      </c>
      <c r="DF255" s="42" t="str">
        <f>IF(BANCO10[[#This Row],[SOLUÇÃO]]=DF$1,BANCO10[[#This Row],[STATUS DA ETAPA]],"")</f>
        <v/>
      </c>
      <c r="DG255" s="42" t="str">
        <f>IF(BANCO10[[#This Row],[SOLUÇÃO]]=DG$1,BANCO10[[#This Row],[STATUS DA ETAPA]],"")</f>
        <v/>
      </c>
      <c r="DH255" s="42" t="str">
        <f>IF(BANCO10[[#This Row],[SOLUÇÃO]]=DH$1,BANCO10[[#This Row],[STATUS DA ETAPA]],"")</f>
        <v/>
      </c>
      <c r="DI255" s="42" t="str">
        <f>IF(BANCO10[[#This Row],[SOLUÇÃO]]=DI$1,BANCO10[[#This Row],[STATUS DA ETAPA]],"")</f>
        <v/>
      </c>
      <c r="DJ255" s="42" t="str">
        <f>IF(BANCO10[[#This Row],[SOLUÇÃO]]=DJ$1,BANCO10[[#This Row],[STATUS DA ETAPA]],"")</f>
        <v/>
      </c>
      <c r="DK255" s="42" t="str">
        <f>IF(BANCO10[[#This Row],[SOLUÇÃO]]=DK$1,BANCO10[[#This Row],[STATUS DA ETAPA]],"")</f>
        <v/>
      </c>
      <c r="DL255" s="42" t="str">
        <f>IF(BANCO10[[#This Row],[SOLUÇÃO]]=DL$1,BANCO10[[#This Row],[STATUS DA ETAPA]],"")</f>
        <v/>
      </c>
      <c r="DM255" s="42" t="str">
        <f>IF(BANCO10[[#This Row],[SOLUÇÃO]]=DM$1,BANCO10[[#This Row],[STATUS DA ETAPA]],"")</f>
        <v/>
      </c>
      <c r="DN255" s="63" t="e">
        <f>VLOOKUP(CL256,'[1]SAP TEC'!AC:AD,2,0)</f>
        <v>#N/A</v>
      </c>
    </row>
    <row r="256" spans="1:118" s="65" customFormat="1" ht="12" x14ac:dyDescent="0.25">
      <c r="A256" s="38" t="s">
        <v>118</v>
      </c>
      <c r="B256" s="39" t="s">
        <v>131</v>
      </c>
      <c r="C256" s="40" t="str">
        <f>IFERROR(VLOOKUP(BANCO10[[#This Row],[EMPRESA]],[1]!DADOS[#Data],2,FALSE),"")</f>
        <v>05.042.644/0001-66</v>
      </c>
      <c r="D256" s="42" t="s">
        <v>801</v>
      </c>
      <c r="E256" s="42" t="str">
        <f>IFERROR(VLOOKUP(BANCO10[[#This Row],[EMPRESA]],[1]!DADOS[#Data],5,FALSE),"")</f>
        <v>EPP</v>
      </c>
      <c r="F256" s="40" t="str">
        <f>IFERROR(IF(VLOOKUP(BANCO10[[#This Row],[EMPRESA]],[1]!DADOS[#Data],6,0)="","",(VLOOKUP(BANCO10[[#This Row],[EMPRESA]],[1]!DADOS[#Data],6,0))),"")</f>
        <v>CAPITAL SUL</v>
      </c>
      <c r="G256" s="40" t="str">
        <f>IFERROR(IF(VLOOKUP(BANCO10[[#This Row],[EMPRESA]],[1]!DADOS[#Data],4)="","",(VLOOKUP($D256,[1]!DADOS[#Data],4,0))),"")</f>
        <v>F.T.M.</v>
      </c>
      <c r="H256" s="43" t="s">
        <v>7</v>
      </c>
      <c r="I256" s="43" t="s">
        <v>122</v>
      </c>
      <c r="J256" s="43" t="s">
        <v>123</v>
      </c>
      <c r="K256" s="44" t="s">
        <v>123</v>
      </c>
      <c r="L256" s="44" t="s">
        <v>123</v>
      </c>
      <c r="M256" s="44" t="s">
        <v>137</v>
      </c>
      <c r="N256" s="44" t="s">
        <v>123</v>
      </c>
      <c r="O256" s="42" t="s">
        <v>96</v>
      </c>
      <c r="P256" s="42">
        <v>106</v>
      </c>
      <c r="Q256" s="39"/>
      <c r="R256" s="45" t="s">
        <v>123</v>
      </c>
      <c r="S256" s="45"/>
      <c r="T256" s="45" t="s">
        <v>123</v>
      </c>
      <c r="U256" s="45"/>
      <c r="V256" s="45" t="s">
        <v>123</v>
      </c>
      <c r="W256" s="45"/>
      <c r="X256" s="45" t="s">
        <v>123</v>
      </c>
      <c r="Y256" s="45"/>
      <c r="Z256" s="46" t="s">
        <v>123</v>
      </c>
      <c r="AA256" s="47"/>
      <c r="AB256" s="46" t="s">
        <v>126</v>
      </c>
      <c r="AC256" s="48"/>
      <c r="AD256" s="46" t="s">
        <v>126</v>
      </c>
      <c r="AE256" s="48"/>
      <c r="AF256" s="45"/>
      <c r="AG256" s="45"/>
      <c r="AH256" s="45" t="s">
        <v>27</v>
      </c>
      <c r="AI256" s="45">
        <v>45694</v>
      </c>
      <c r="AJ256" s="45" t="s">
        <v>123</v>
      </c>
      <c r="AK256" s="45"/>
      <c r="AL256" s="45" t="s">
        <v>123</v>
      </c>
      <c r="AM256" s="45"/>
      <c r="AN256" s="45"/>
      <c r="AO256" s="45"/>
      <c r="AP256" s="45"/>
      <c r="AQ256" s="45"/>
      <c r="AR256" s="45"/>
      <c r="AS256" s="45"/>
      <c r="AT256" s="49">
        <v>45963</v>
      </c>
      <c r="AU256" s="50">
        <v>45963</v>
      </c>
      <c r="AV256" s="66" t="s">
        <v>123</v>
      </c>
      <c r="AW256" s="66" t="s">
        <v>123</v>
      </c>
      <c r="AX256" s="51" t="s">
        <v>49</v>
      </c>
      <c r="AY256" s="52" t="s">
        <v>123</v>
      </c>
      <c r="AZ256" s="53">
        <v>0</v>
      </c>
      <c r="BA256" s="52" t="s">
        <v>123</v>
      </c>
      <c r="BB256" s="54" t="s">
        <v>123</v>
      </c>
      <c r="BC256" s="52" t="s">
        <v>123</v>
      </c>
      <c r="BD256" s="52" t="s">
        <v>123</v>
      </c>
      <c r="BE256" s="55" t="s">
        <v>123</v>
      </c>
      <c r="BF256" s="55" t="s">
        <v>123</v>
      </c>
      <c r="BG256" s="55" t="s">
        <v>123</v>
      </c>
      <c r="BH256" s="55" t="s">
        <v>123</v>
      </c>
      <c r="BI256" s="68" t="s">
        <v>123</v>
      </c>
      <c r="BJ256" s="57"/>
      <c r="BK256" s="58" t="s">
        <v>123</v>
      </c>
      <c r="BL256" s="59"/>
      <c r="BM256" s="58" t="s">
        <v>123</v>
      </c>
      <c r="BN256" s="59"/>
      <c r="BO256" s="58" t="s">
        <v>123</v>
      </c>
      <c r="BP256" s="59"/>
      <c r="BQ256" s="58" t="s">
        <v>123</v>
      </c>
      <c r="BR256" s="59"/>
      <c r="BS256" s="69"/>
      <c r="BT256" s="38"/>
      <c r="BU256" s="61"/>
      <c r="BV256" s="61"/>
      <c r="BW256" s="61"/>
      <c r="BX256" s="61"/>
      <c r="BY256" s="61"/>
      <c r="BZ256" s="61"/>
      <c r="CA256" s="61"/>
      <c r="CB256" s="61"/>
      <c r="CC256" s="61"/>
      <c r="CD256" s="61"/>
      <c r="CE256" s="61"/>
      <c r="CF256" s="61"/>
      <c r="CG256" s="61"/>
      <c r="CH256" s="63">
        <f>YEAR(BANCO10[[#This Row],[DATA INÍCIO]])</f>
        <v>2025</v>
      </c>
      <c r="CI256" s="63">
        <f>MONTH(BANCO10[[#This Row],[DATA INÍCIO]])</f>
        <v>11</v>
      </c>
      <c r="CJ256" s="71" t="str">
        <f t="shared" si="4"/>
        <v>F. T. M. MECANICA DE PRECISAO LTDA05.042.644/0001-66</v>
      </c>
      <c r="CK256" s="63"/>
      <c r="CL256" s="63"/>
      <c r="CM256" s="42" t="str">
        <f>IF(BANCO10[[#This Row],[SOLUÇÃO]]=CM$1,BANCO10[[#This Row],[STATUS DA ETAPA]],"")</f>
        <v/>
      </c>
      <c r="CN256" s="42" t="str">
        <f>IF(BANCO10[[#This Row],[SOLUÇÃO]]=CN$1,BANCO10[[#This Row],[STATUS DA ETAPA]],"")</f>
        <v/>
      </c>
      <c r="CO256" s="42" t="str">
        <f>IF(BANCO10[[#This Row],[SOLUÇÃO]]=CO$1,BANCO10[[#This Row],[STATUS DA ETAPA]],"")</f>
        <v/>
      </c>
      <c r="CP256" s="42" t="str">
        <f>IF(BANCO10[[#This Row],[SOLUÇÃO]]=CP$1,BANCO10[[#This Row],[STATUS DA ETAPA]],"")</f>
        <v/>
      </c>
      <c r="CQ256" s="42" t="str">
        <f>IF(BANCO10[[#This Row],[SOLUÇÃO]]=CQ$1,BANCO10[[#This Row],[STATUS DA ETAPA]],"")</f>
        <v/>
      </c>
      <c r="CR256" s="42" t="str">
        <f>IF(BANCO10[[#This Row],[SOLUÇÃO]]=CR$1,BANCO10[[#This Row],[STATUS DA ETAPA]],"")</f>
        <v/>
      </c>
      <c r="CS256" s="42" t="str">
        <f>IF(BANCO10[[#This Row],[SOLUÇÃO]]=CS$1,BANCO10[[#This Row],[STATUS DA ETAPA]],"")</f>
        <v>CANCELADO</v>
      </c>
      <c r="CT256" s="42" t="str">
        <f>IF(BANCO10[[#This Row],[SOLUÇÃO]]=CT$1,BANCO10[[#This Row],[STATUS DA ETAPA]],"")</f>
        <v/>
      </c>
      <c r="CU256" s="42" t="str">
        <f>IF(BANCO10[[#This Row],[SOLUÇÃO]]=CU$1,BANCO10[[#This Row],[STATUS DA ETAPA]],"")</f>
        <v/>
      </c>
      <c r="CV256" s="42" t="str">
        <f>IF(BANCO10[[#This Row],[SOLUÇÃO]]=CV$1,BANCO10[[#This Row],[STATUS DA ETAPA]],"")</f>
        <v/>
      </c>
      <c r="CW256" s="42" t="str">
        <f>IF(BANCO10[[#This Row],[SOLUÇÃO]]=CW$1,BANCO10[[#This Row],[STATUS DA ETAPA]],"")</f>
        <v/>
      </c>
      <c r="CX256" s="42" t="str">
        <f>IF(BANCO10[[#This Row],[SOLUÇÃO]]=CX$1,BANCO10[[#This Row],[STATUS DA ETAPA]],"")</f>
        <v/>
      </c>
      <c r="CY256" s="42" t="str">
        <f>IF(BANCO10[[#This Row],[SOLUÇÃO]]=CY$1,BANCO10[[#This Row],[STATUS DA ETAPA]],"")</f>
        <v/>
      </c>
      <c r="CZ256" s="42" t="str">
        <f>IF(BANCO10[[#This Row],[SOLUÇÃO]]=CZ$1,BANCO10[[#This Row],[STATUS DA ETAPA]],"")</f>
        <v/>
      </c>
      <c r="DA256" s="42" t="str">
        <f>IF(BANCO10[[#This Row],[SOLUÇÃO]]=DA$1,BANCO10[[#This Row],[STATUS DA ETAPA]],"")</f>
        <v/>
      </c>
      <c r="DB256" s="42" t="str">
        <f>IF(BANCO10[[#This Row],[SOLUÇÃO]]=DB$1,BANCO10[[#This Row],[STATUS DA ETAPA]],"")</f>
        <v/>
      </c>
      <c r="DC256" s="42" t="str">
        <f>IF(BANCO10[[#This Row],[SOLUÇÃO]]=DC$1,BANCO10[[#This Row],[STATUS DA ETAPA]],"")</f>
        <v/>
      </c>
      <c r="DD256" s="42" t="str">
        <f>IF(BANCO10[[#This Row],[SOLUÇÃO]]=DD$1,BANCO10[[#This Row],[STATUS DA ETAPA]],"")</f>
        <v/>
      </c>
      <c r="DE256" s="42" t="str">
        <f>IF(BANCO10[[#This Row],[SOLUÇÃO]]=DE$1,BANCO10[[#This Row],[STATUS DA ETAPA]],"")</f>
        <v/>
      </c>
      <c r="DF256" s="42" t="str">
        <f>IF(BANCO10[[#This Row],[SOLUÇÃO]]=DF$1,BANCO10[[#This Row],[STATUS DA ETAPA]],"")</f>
        <v/>
      </c>
      <c r="DG256" s="42" t="str">
        <f>IF(BANCO10[[#This Row],[SOLUÇÃO]]=DG$1,BANCO10[[#This Row],[STATUS DA ETAPA]],"")</f>
        <v/>
      </c>
      <c r="DH256" s="42" t="str">
        <f>IF(BANCO10[[#This Row],[SOLUÇÃO]]=DH$1,BANCO10[[#This Row],[STATUS DA ETAPA]],"")</f>
        <v/>
      </c>
      <c r="DI256" s="42" t="str">
        <f>IF(BANCO10[[#This Row],[SOLUÇÃO]]=DI$1,BANCO10[[#This Row],[STATUS DA ETAPA]],"")</f>
        <v/>
      </c>
      <c r="DJ256" s="42" t="str">
        <f>IF(BANCO10[[#This Row],[SOLUÇÃO]]=DJ$1,BANCO10[[#This Row],[STATUS DA ETAPA]],"")</f>
        <v/>
      </c>
      <c r="DK256" s="42" t="str">
        <f>IF(BANCO10[[#This Row],[SOLUÇÃO]]=DK$1,BANCO10[[#This Row],[STATUS DA ETAPA]],"")</f>
        <v/>
      </c>
      <c r="DL256" s="42" t="str">
        <f>IF(BANCO10[[#This Row],[SOLUÇÃO]]=DL$1,BANCO10[[#This Row],[STATUS DA ETAPA]],"")</f>
        <v/>
      </c>
      <c r="DM256" s="42" t="str">
        <f>IF(BANCO10[[#This Row],[SOLUÇÃO]]=DM$1,BANCO10[[#This Row],[STATUS DA ETAPA]],"")</f>
        <v/>
      </c>
      <c r="DN256" s="63" t="e">
        <f>VLOOKUP(CL258,'[1]SAP TEC'!AC:AD,2,0)</f>
        <v>#N/A</v>
      </c>
    </row>
    <row r="257" spans="1:118" s="152" customFormat="1" ht="12" x14ac:dyDescent="0.25">
      <c r="A257" s="38" t="s">
        <v>118</v>
      </c>
      <c r="B257" s="39" t="s">
        <v>119</v>
      </c>
      <c r="C257" s="40" t="str">
        <f>IFERROR(VLOOKUP(BANCO10[[#This Row],[EMPRESA]],[1]!DADOS[#Data],2,FALSE),"")</f>
        <v>13737348/0001-08</v>
      </c>
      <c r="D257" s="42" t="s">
        <v>802</v>
      </c>
      <c r="E257" s="42" t="str">
        <f>IFERROR(VLOOKUP(BANCO10[[#This Row],[EMPRESA]],[1]!DADOS[#Data],5,FALSE),"")</f>
        <v>ME</v>
      </c>
      <c r="F257" s="40" t="str">
        <f>IFERROR(IF(VLOOKUP(BANCO10[[#This Row],[EMPRESA]],[1]!DADOS[#Data],6,0)="","",(VLOOKUP(BANCO10[[#This Row],[EMPRESA]],[1]!DADOS[#Data],6,0))),"")</f>
        <v>CAPITAL NORTE</v>
      </c>
      <c r="G257" s="40" t="str">
        <f>IFERROR(IF(VLOOKUP(BANCO10[[#This Row],[EMPRESA]],[1]!DADOS[#Data],4)="","",(VLOOKUP($D257,[1]!DADOS[#Data],4,0))),"")</f>
        <v>FABIO JR</v>
      </c>
      <c r="H257" s="43" t="s">
        <v>7</v>
      </c>
      <c r="I257" s="43" t="s">
        <v>145</v>
      </c>
      <c r="J257" s="43" t="s">
        <v>123</v>
      </c>
      <c r="K257" s="42" t="s">
        <v>803</v>
      </c>
      <c r="L257" s="44" t="s">
        <v>804</v>
      </c>
      <c r="M257" s="44">
        <v>103</v>
      </c>
      <c r="N257" s="44" t="s">
        <v>341</v>
      </c>
      <c r="O257" s="42" t="s">
        <v>95</v>
      </c>
      <c r="P257" s="42">
        <v>60</v>
      </c>
      <c r="Q257" s="42" t="s">
        <v>236</v>
      </c>
      <c r="R257" s="45" t="s">
        <v>123</v>
      </c>
      <c r="S257" s="45"/>
      <c r="T257" s="45" t="s">
        <v>123</v>
      </c>
      <c r="U257" s="45"/>
      <c r="V257" s="45" t="s">
        <v>123</v>
      </c>
      <c r="W257" s="45"/>
      <c r="X257" s="45" t="s">
        <v>123</v>
      </c>
      <c r="Y257" s="45"/>
      <c r="Z257" s="46" t="s">
        <v>123</v>
      </c>
      <c r="AA257" s="47"/>
      <c r="AB257" s="46" t="s">
        <v>123</v>
      </c>
      <c r="AC257" s="48"/>
      <c r="AD257" s="46" t="s">
        <v>123</v>
      </c>
      <c r="AE257" s="48"/>
      <c r="AF257" s="45" t="s">
        <v>27</v>
      </c>
      <c r="AG257" s="45">
        <v>44927</v>
      </c>
      <c r="AH257" s="45"/>
      <c r="AI257" s="45"/>
      <c r="AJ257" s="45"/>
      <c r="AK257" s="45"/>
      <c r="AL257" s="45" t="s">
        <v>123</v>
      </c>
      <c r="AM257" s="45"/>
      <c r="AN257" s="45" t="s">
        <v>123</v>
      </c>
      <c r="AO257" s="45"/>
      <c r="AP257" s="45" t="s">
        <v>123</v>
      </c>
      <c r="AQ257" s="45"/>
      <c r="AR257" s="45" t="s">
        <v>123</v>
      </c>
      <c r="AS257" s="45"/>
      <c r="AT257" s="49">
        <v>45260</v>
      </c>
      <c r="AU257" s="50">
        <v>45362</v>
      </c>
      <c r="AV257" s="51" t="s">
        <v>27</v>
      </c>
      <c r="AW257" s="51" t="s">
        <v>27</v>
      </c>
      <c r="AX257" s="73" t="s">
        <v>49</v>
      </c>
      <c r="AY257" s="52" t="s">
        <v>27</v>
      </c>
      <c r="AZ257" s="53">
        <v>0</v>
      </c>
      <c r="BA257" s="52" t="s">
        <v>123</v>
      </c>
      <c r="BB257" s="81" t="s">
        <v>123</v>
      </c>
      <c r="BC257" s="52" t="s">
        <v>123</v>
      </c>
      <c r="BD257" s="52" t="s">
        <v>123</v>
      </c>
      <c r="BE257" s="55" t="s">
        <v>123</v>
      </c>
      <c r="BF257" s="55" t="s">
        <v>123</v>
      </c>
      <c r="BG257" s="55" t="s">
        <v>27</v>
      </c>
      <c r="BH257" s="55" t="s">
        <v>123</v>
      </c>
      <c r="BI257" s="68" t="s">
        <v>123</v>
      </c>
      <c r="BJ257" s="48"/>
      <c r="BK257" s="58" t="s">
        <v>123</v>
      </c>
      <c r="BL257" s="59"/>
      <c r="BM257" s="58" t="s">
        <v>123</v>
      </c>
      <c r="BN257" s="59"/>
      <c r="BO257" s="74" t="s">
        <v>27</v>
      </c>
      <c r="BP257" s="75">
        <v>45362</v>
      </c>
      <c r="BQ257" s="74" t="s">
        <v>27</v>
      </c>
      <c r="BR257" s="75">
        <v>45362</v>
      </c>
      <c r="BS257" s="60" t="s">
        <v>342</v>
      </c>
      <c r="BT257" s="38"/>
      <c r="BU257" s="61" t="s">
        <v>129</v>
      </c>
      <c r="BV257" s="61" t="s">
        <v>129</v>
      </c>
      <c r="BW257" s="61" t="s">
        <v>129</v>
      </c>
      <c r="BX257" s="61" t="s">
        <v>129</v>
      </c>
      <c r="BY257" s="62" t="s">
        <v>129</v>
      </c>
      <c r="BZ257" s="61"/>
      <c r="CA257" s="61" t="s">
        <v>129</v>
      </c>
      <c r="CB257" s="61" t="s">
        <v>129</v>
      </c>
      <c r="CC257" s="61">
        <v>45391</v>
      </c>
      <c r="CD257" s="61" t="s">
        <v>129</v>
      </c>
      <c r="CE257" s="61" t="s">
        <v>129</v>
      </c>
      <c r="CF257" s="61"/>
      <c r="CG257" s="61" t="s">
        <v>237</v>
      </c>
      <c r="CH257" s="63">
        <f>YEAR(BANCO10[[#This Row],[DATA INÍCIO]])</f>
        <v>2023</v>
      </c>
      <c r="CI257" s="63">
        <f>MONTH(BANCO10[[#This Row],[DATA INÍCIO]])</f>
        <v>11</v>
      </c>
      <c r="CJ257" s="64" t="str">
        <f t="shared" si="4"/>
        <v>FABIO JUNIO MATOS SERVICOS AUTOMOTIVOS13737348/0001-08</v>
      </c>
      <c r="CK257" s="63"/>
      <c r="CL257" s="42" t="s">
        <v>803</v>
      </c>
      <c r="CM257" s="42" t="str">
        <f>IF(BANCO10[[#This Row],[SOLUÇÃO]]=CM$1,BANCO10[[#This Row],[STATUS DA ETAPA]],"")</f>
        <v/>
      </c>
      <c r="CN257" s="42" t="str">
        <f>IF(BANCO10[[#This Row],[SOLUÇÃO]]=CN$1,BANCO10[[#This Row],[STATUS DA ETAPA]],"")</f>
        <v/>
      </c>
      <c r="CO257" s="42" t="str">
        <f>IF(BANCO10[[#This Row],[SOLUÇÃO]]=CO$1,BANCO10[[#This Row],[STATUS DA ETAPA]],"")</f>
        <v/>
      </c>
      <c r="CP257" s="42" t="str">
        <f>IF(BANCO10[[#This Row],[SOLUÇÃO]]=CP$1,BANCO10[[#This Row],[STATUS DA ETAPA]],"")</f>
        <v/>
      </c>
      <c r="CQ257" s="42" t="str">
        <f>IF(BANCO10[[#This Row],[SOLUÇÃO]]=CQ$1,BANCO10[[#This Row],[STATUS DA ETAPA]],"")</f>
        <v/>
      </c>
      <c r="CR257" s="42" t="str">
        <f>IF(BANCO10[[#This Row],[SOLUÇÃO]]=CR$1,BANCO10[[#This Row],[STATUS DA ETAPA]],"")</f>
        <v>CONCLUÍDO</v>
      </c>
      <c r="CS257" s="42" t="str">
        <f>IF(BANCO10[[#This Row],[SOLUÇÃO]]=CS$1,BANCO10[[#This Row],[STATUS DA ETAPA]],"")</f>
        <v/>
      </c>
      <c r="CT257" s="42" t="str">
        <f>IF(BANCO10[[#This Row],[SOLUÇÃO]]=CT$1,BANCO10[[#This Row],[STATUS DA ETAPA]],"")</f>
        <v/>
      </c>
      <c r="CU257" s="42" t="str">
        <f>IF(BANCO10[[#This Row],[SOLUÇÃO]]=CU$1,BANCO10[[#This Row],[STATUS DA ETAPA]],"")</f>
        <v/>
      </c>
      <c r="CV257" s="42" t="str">
        <f>IF(BANCO10[[#This Row],[SOLUÇÃO]]=CV$1,BANCO10[[#This Row],[STATUS DA ETAPA]],"")</f>
        <v/>
      </c>
      <c r="CW257" s="42" t="str">
        <f>IF(BANCO10[[#This Row],[SOLUÇÃO]]=CW$1,BANCO10[[#This Row],[STATUS DA ETAPA]],"")</f>
        <v/>
      </c>
      <c r="CX257" s="42" t="str">
        <f>IF(BANCO10[[#This Row],[SOLUÇÃO]]=CX$1,BANCO10[[#This Row],[STATUS DA ETAPA]],"")</f>
        <v/>
      </c>
      <c r="CY257" s="42" t="str">
        <f>IF(BANCO10[[#This Row],[SOLUÇÃO]]=CY$1,BANCO10[[#This Row],[STATUS DA ETAPA]],"")</f>
        <v/>
      </c>
      <c r="CZ257" s="42" t="str">
        <f>IF(BANCO10[[#This Row],[SOLUÇÃO]]=CZ$1,BANCO10[[#This Row],[STATUS DA ETAPA]],"")</f>
        <v/>
      </c>
      <c r="DA257" s="42" t="str">
        <f>IF(BANCO10[[#This Row],[SOLUÇÃO]]=DA$1,BANCO10[[#This Row],[STATUS DA ETAPA]],"")</f>
        <v/>
      </c>
      <c r="DB257" s="42" t="str">
        <f>IF(BANCO10[[#This Row],[SOLUÇÃO]]=DB$1,BANCO10[[#This Row],[STATUS DA ETAPA]],"")</f>
        <v/>
      </c>
      <c r="DC257" s="42" t="str">
        <f>IF(BANCO10[[#This Row],[SOLUÇÃO]]=DC$1,BANCO10[[#This Row],[STATUS DA ETAPA]],"")</f>
        <v/>
      </c>
      <c r="DD257" s="42" t="str">
        <f>IF(BANCO10[[#This Row],[SOLUÇÃO]]=DD$1,BANCO10[[#This Row],[STATUS DA ETAPA]],"")</f>
        <v/>
      </c>
      <c r="DE257" s="42" t="str">
        <f>IF(BANCO10[[#This Row],[SOLUÇÃO]]=DE$1,BANCO10[[#This Row],[STATUS DA ETAPA]],"")</f>
        <v/>
      </c>
      <c r="DF257" s="42" t="str">
        <f>IF(BANCO10[[#This Row],[SOLUÇÃO]]=DF$1,BANCO10[[#This Row],[STATUS DA ETAPA]],"")</f>
        <v/>
      </c>
      <c r="DG257" s="42" t="str">
        <f>IF(BANCO10[[#This Row],[SOLUÇÃO]]=DG$1,BANCO10[[#This Row],[STATUS DA ETAPA]],"")</f>
        <v/>
      </c>
      <c r="DH257" s="42" t="str">
        <f>IF(BANCO10[[#This Row],[SOLUÇÃO]]=DH$1,BANCO10[[#This Row],[STATUS DA ETAPA]],"")</f>
        <v/>
      </c>
      <c r="DI257" s="42" t="str">
        <f>IF(BANCO10[[#This Row],[SOLUÇÃO]]=DI$1,BANCO10[[#This Row],[STATUS DA ETAPA]],"")</f>
        <v/>
      </c>
      <c r="DJ257" s="42" t="str">
        <f>IF(BANCO10[[#This Row],[SOLUÇÃO]]=DJ$1,BANCO10[[#This Row],[STATUS DA ETAPA]],"")</f>
        <v/>
      </c>
      <c r="DK257" s="42" t="str">
        <f>IF(BANCO10[[#This Row],[SOLUÇÃO]]=DK$1,BANCO10[[#This Row],[STATUS DA ETAPA]],"")</f>
        <v/>
      </c>
      <c r="DL257" s="42" t="str">
        <f>IF(BANCO10[[#This Row],[SOLUÇÃO]]=DL$1,BANCO10[[#This Row],[STATUS DA ETAPA]],"")</f>
        <v/>
      </c>
      <c r="DM257" s="42" t="str">
        <f>IF(BANCO10[[#This Row],[SOLUÇÃO]]=DM$1,BANCO10[[#This Row],[STATUS DA ETAPA]],"")</f>
        <v/>
      </c>
      <c r="DN257" s="151" t="e">
        <f>VLOOKUP(CL259,'[1]SAP TEC'!AC:AD,2,0)</f>
        <v>#N/A</v>
      </c>
    </row>
    <row r="258" spans="1:118" s="65" customFormat="1" ht="12" x14ac:dyDescent="0.25">
      <c r="A258" s="38" t="s">
        <v>118</v>
      </c>
      <c r="B258" s="38" t="s">
        <v>131</v>
      </c>
      <c r="C258" s="40" t="str">
        <f>IFERROR(VLOOKUP(BANCO10[[#This Row],[EMPRESA]],[1]!DADOS[#Data],2,FALSE),"")</f>
        <v>65.414.823/0001-09</v>
      </c>
      <c r="D258" s="40" t="s">
        <v>805</v>
      </c>
      <c r="E258" s="42" t="str">
        <f>IFERROR(VLOOKUP(BANCO10[[#This Row],[EMPRESA]],[1]!DADOS[#Data],5,FALSE),"")</f>
        <v>EPP</v>
      </c>
      <c r="F258" s="40" t="str">
        <f>IFERROR(IF(VLOOKUP(BANCO10[[#This Row],[EMPRESA]],[1]!DADOS[#Data],6,0)="","",(VLOOKUP(BANCO10[[#This Row],[EMPRESA]],[1]!DADOS[#Data],6,0))),"")</f>
        <v>CAPITAL LESTE 1</v>
      </c>
      <c r="G258" s="40" t="str">
        <f>IFERROR(IF(VLOOKUP(BANCO10[[#This Row],[EMPRESA]],[1]!DADOS[#Data],4)="","",(VLOOKUP($D258,[1]!DADOS[#Data],4,0))),"")</f>
        <v>FABRI</v>
      </c>
      <c r="H258" s="43" t="s">
        <v>7</v>
      </c>
      <c r="I258" s="38" t="s">
        <v>134</v>
      </c>
      <c r="J258" s="38" t="s">
        <v>123</v>
      </c>
      <c r="K258" s="38" t="s">
        <v>806</v>
      </c>
      <c r="L258" s="44" t="s">
        <v>136</v>
      </c>
      <c r="M258" s="44" t="s">
        <v>137</v>
      </c>
      <c r="N258" s="44" t="s">
        <v>123</v>
      </c>
      <c r="O258" s="42" t="s">
        <v>96</v>
      </c>
      <c r="P258" s="42">
        <v>106</v>
      </c>
      <c r="Q258" s="39"/>
      <c r="R258" s="45" t="s">
        <v>27</v>
      </c>
      <c r="S258" s="45">
        <v>45757</v>
      </c>
      <c r="T258" s="45" t="s">
        <v>27</v>
      </c>
      <c r="U258" s="45">
        <v>45757</v>
      </c>
      <c r="V258" s="45" t="s">
        <v>27</v>
      </c>
      <c r="W258" s="45">
        <v>45757</v>
      </c>
      <c r="X258" s="45" t="s">
        <v>27</v>
      </c>
      <c r="Y258" s="45">
        <v>45757</v>
      </c>
      <c r="Z258" s="46" t="s">
        <v>27</v>
      </c>
      <c r="AA258" s="47">
        <v>45736</v>
      </c>
      <c r="AB258" s="46" t="s">
        <v>126</v>
      </c>
      <c r="AC258" s="48"/>
      <c r="AD258" s="46" t="s">
        <v>126</v>
      </c>
      <c r="AE258" s="48"/>
      <c r="AF258" s="45" t="s">
        <v>123</v>
      </c>
      <c r="AG258" s="45"/>
      <c r="AH258" s="45" t="s">
        <v>123</v>
      </c>
      <c r="AI258" s="45"/>
      <c r="AJ258" s="45" t="s">
        <v>27</v>
      </c>
      <c r="AK258" s="45">
        <v>45708</v>
      </c>
      <c r="AL258" s="45" t="s">
        <v>123</v>
      </c>
      <c r="AM258" s="45"/>
      <c r="AN258" s="45" t="s">
        <v>123</v>
      </c>
      <c r="AO258" s="45"/>
      <c r="AP258" s="45" t="s">
        <v>123</v>
      </c>
      <c r="AQ258" s="45"/>
      <c r="AR258" s="45" t="s">
        <v>123</v>
      </c>
      <c r="AS258" s="45"/>
      <c r="AT258" s="49">
        <v>46022</v>
      </c>
      <c r="AU258" s="50">
        <v>46022</v>
      </c>
      <c r="AV258" s="66" t="s">
        <v>126</v>
      </c>
      <c r="AW258" s="66" t="s">
        <v>126</v>
      </c>
      <c r="AX258" s="51" t="s">
        <v>49</v>
      </c>
      <c r="AY258" s="52" t="s">
        <v>126</v>
      </c>
      <c r="AZ258" s="53">
        <v>20140</v>
      </c>
      <c r="BA258" s="52" t="s">
        <v>138</v>
      </c>
      <c r="BB258" s="42">
        <v>678860</v>
      </c>
      <c r="BC258" s="52" t="s">
        <v>123</v>
      </c>
      <c r="BD258" s="52" t="s">
        <v>123</v>
      </c>
      <c r="BE258" s="67" t="s">
        <v>126</v>
      </c>
      <c r="BF258" s="67" t="s">
        <v>126</v>
      </c>
      <c r="BG258" s="67" t="s">
        <v>126</v>
      </c>
      <c r="BH258" s="67" t="s">
        <v>126</v>
      </c>
      <c r="BI258" s="68" t="s">
        <v>126</v>
      </c>
      <c r="BJ258" s="48"/>
      <c r="BK258" s="58" t="s">
        <v>126</v>
      </c>
      <c r="BL258" s="59"/>
      <c r="BM258" s="58" t="s">
        <v>126</v>
      </c>
      <c r="BN258" s="59"/>
      <c r="BO258" s="58" t="s">
        <v>126</v>
      </c>
      <c r="BP258" s="59"/>
      <c r="BQ258" s="58" t="s">
        <v>126</v>
      </c>
      <c r="BR258" s="59"/>
      <c r="BS258" s="69" t="s">
        <v>185</v>
      </c>
      <c r="BT258" s="38"/>
      <c r="BU258" s="61"/>
      <c r="BV258" s="61"/>
      <c r="BW258" s="61"/>
      <c r="BX258" s="61"/>
      <c r="BY258" s="61"/>
      <c r="BZ258" s="61"/>
      <c r="CA258" s="61"/>
      <c r="CB258" s="61"/>
      <c r="CC258" s="61"/>
      <c r="CD258" s="61"/>
      <c r="CE258" s="61"/>
      <c r="CF258" s="61"/>
      <c r="CG258" s="61"/>
      <c r="CH258" s="63">
        <f>YEAR(BANCO10[[#This Row],[DATA INÍCIO]])</f>
        <v>2025</v>
      </c>
      <c r="CI258" s="63">
        <f>MONTH(BANCO10[[#This Row],[DATA INÍCIO]])</f>
        <v>12</v>
      </c>
      <c r="CJ258" s="71" t="str">
        <f t="shared" si="4"/>
        <v>FABRIPLAST INDUSTRIA E COMERCIO DE PLASTICOS LTDA65.414.823/0001-09</v>
      </c>
      <c r="CK258" s="63"/>
      <c r="CL258" s="63"/>
      <c r="CM258" s="42" t="str">
        <f>IF(BANCO10[[#This Row],[SOLUÇÃO]]=CM$1,BANCO10[[#This Row],[STATUS DA ETAPA]],"")</f>
        <v/>
      </c>
      <c r="CN258" s="42" t="str">
        <f>IF(BANCO10[[#This Row],[SOLUÇÃO]]=CN$1,BANCO10[[#This Row],[STATUS DA ETAPA]],"")</f>
        <v/>
      </c>
      <c r="CO258" s="42" t="str">
        <f>IF(BANCO10[[#This Row],[SOLUÇÃO]]=CO$1,BANCO10[[#This Row],[STATUS DA ETAPA]],"")</f>
        <v/>
      </c>
      <c r="CP258" s="42" t="str">
        <f>IF(BANCO10[[#This Row],[SOLUÇÃO]]=CP$1,BANCO10[[#This Row],[STATUS DA ETAPA]],"")</f>
        <v/>
      </c>
      <c r="CQ258" s="42" t="str">
        <f>IF(BANCO10[[#This Row],[SOLUÇÃO]]=CQ$1,BANCO10[[#This Row],[STATUS DA ETAPA]],"")</f>
        <v/>
      </c>
      <c r="CR258" s="42" t="str">
        <f>IF(BANCO10[[#This Row],[SOLUÇÃO]]=CR$1,BANCO10[[#This Row],[STATUS DA ETAPA]],"")</f>
        <v/>
      </c>
      <c r="CS258" s="42" t="str">
        <f>IF(BANCO10[[#This Row],[SOLUÇÃO]]=CS$1,BANCO10[[#This Row],[STATUS DA ETAPA]],"")</f>
        <v>AGUARDANDO SALDO</v>
      </c>
      <c r="CT258" s="42" t="str">
        <f>IF(BANCO10[[#This Row],[SOLUÇÃO]]=CT$1,BANCO10[[#This Row],[STATUS DA ETAPA]],"")</f>
        <v/>
      </c>
      <c r="CU258" s="42" t="str">
        <f>IF(BANCO10[[#This Row],[SOLUÇÃO]]=CU$1,BANCO10[[#This Row],[STATUS DA ETAPA]],"")</f>
        <v/>
      </c>
      <c r="CV258" s="42" t="str">
        <f>IF(BANCO10[[#This Row],[SOLUÇÃO]]=CV$1,BANCO10[[#This Row],[STATUS DA ETAPA]],"")</f>
        <v/>
      </c>
      <c r="CW258" s="42" t="str">
        <f>IF(BANCO10[[#This Row],[SOLUÇÃO]]=CW$1,BANCO10[[#This Row],[STATUS DA ETAPA]],"")</f>
        <v/>
      </c>
      <c r="CX258" s="42" t="str">
        <f>IF(BANCO10[[#This Row],[SOLUÇÃO]]=CX$1,BANCO10[[#This Row],[STATUS DA ETAPA]],"")</f>
        <v/>
      </c>
      <c r="CY258" s="42" t="str">
        <f>IF(BANCO10[[#This Row],[SOLUÇÃO]]=CY$1,BANCO10[[#This Row],[STATUS DA ETAPA]],"")</f>
        <v/>
      </c>
      <c r="CZ258" s="42" t="str">
        <f>IF(BANCO10[[#This Row],[SOLUÇÃO]]=CZ$1,BANCO10[[#This Row],[STATUS DA ETAPA]],"")</f>
        <v/>
      </c>
      <c r="DA258" s="42" t="str">
        <f>IF(BANCO10[[#This Row],[SOLUÇÃO]]=DA$1,BANCO10[[#This Row],[STATUS DA ETAPA]],"")</f>
        <v/>
      </c>
      <c r="DB258" s="42" t="str">
        <f>IF(BANCO10[[#This Row],[SOLUÇÃO]]=DB$1,BANCO10[[#This Row],[STATUS DA ETAPA]],"")</f>
        <v/>
      </c>
      <c r="DC258" s="42" t="str">
        <f>IF(BANCO10[[#This Row],[SOLUÇÃO]]=DC$1,BANCO10[[#This Row],[STATUS DA ETAPA]],"")</f>
        <v/>
      </c>
      <c r="DD258" s="42" t="str">
        <f>IF(BANCO10[[#This Row],[SOLUÇÃO]]=DD$1,BANCO10[[#This Row],[STATUS DA ETAPA]],"")</f>
        <v/>
      </c>
      <c r="DE258" s="42" t="str">
        <f>IF(BANCO10[[#This Row],[SOLUÇÃO]]=DE$1,BANCO10[[#This Row],[STATUS DA ETAPA]],"")</f>
        <v/>
      </c>
      <c r="DF258" s="42" t="str">
        <f>IF(BANCO10[[#This Row],[SOLUÇÃO]]=DF$1,BANCO10[[#This Row],[STATUS DA ETAPA]],"")</f>
        <v/>
      </c>
      <c r="DG258" s="42" t="str">
        <f>IF(BANCO10[[#This Row],[SOLUÇÃO]]=DG$1,BANCO10[[#This Row],[STATUS DA ETAPA]],"")</f>
        <v/>
      </c>
      <c r="DH258" s="42" t="str">
        <f>IF(BANCO10[[#This Row],[SOLUÇÃO]]=DH$1,BANCO10[[#This Row],[STATUS DA ETAPA]],"")</f>
        <v/>
      </c>
      <c r="DI258" s="42" t="str">
        <f>IF(BANCO10[[#This Row],[SOLUÇÃO]]=DI$1,BANCO10[[#This Row],[STATUS DA ETAPA]],"")</f>
        <v/>
      </c>
      <c r="DJ258" s="42" t="str">
        <f>IF(BANCO10[[#This Row],[SOLUÇÃO]]=DJ$1,BANCO10[[#This Row],[STATUS DA ETAPA]],"")</f>
        <v/>
      </c>
      <c r="DK258" s="42" t="str">
        <f>IF(BANCO10[[#This Row],[SOLUÇÃO]]=DK$1,BANCO10[[#This Row],[STATUS DA ETAPA]],"")</f>
        <v/>
      </c>
      <c r="DL258" s="42" t="str">
        <f>IF(BANCO10[[#This Row],[SOLUÇÃO]]=DL$1,BANCO10[[#This Row],[STATUS DA ETAPA]],"")</f>
        <v/>
      </c>
      <c r="DM258" s="42" t="str">
        <f>IF(BANCO10[[#This Row],[SOLUÇÃO]]=DM$1,BANCO10[[#This Row],[STATUS DA ETAPA]],"")</f>
        <v/>
      </c>
      <c r="DN258" s="63" t="e">
        <f>VLOOKUP(CL260,'[1]SAP TEC'!AC:AD,2,0)</f>
        <v>#N/A</v>
      </c>
    </row>
    <row r="259" spans="1:118" s="152" customFormat="1" ht="12" x14ac:dyDescent="0.25">
      <c r="A259" s="38" t="s">
        <v>118</v>
      </c>
      <c r="B259" s="39" t="s">
        <v>119</v>
      </c>
      <c r="C259" s="40" t="str">
        <f>IFERROR(VLOOKUP(BANCO10[[#This Row],[EMPRESA]],[1]!DADOS[#Data],2,FALSE),"")</f>
        <v>65.414.823/0001-09</v>
      </c>
      <c r="D259" s="42" t="s">
        <v>805</v>
      </c>
      <c r="E259" s="42" t="str">
        <f>IFERROR(VLOOKUP(BANCO10[[#This Row],[EMPRESA]],[1]!DADOS[#Data],5,FALSE),"")</f>
        <v>EPP</v>
      </c>
      <c r="F259" s="40" t="str">
        <f>IFERROR(IF(VLOOKUP(BANCO10[[#This Row],[EMPRESA]],[1]!DADOS[#Data],6,0)="","",(VLOOKUP(BANCO10[[#This Row],[EMPRESA]],[1]!DADOS[#Data],6,0))),"")</f>
        <v>CAPITAL LESTE 1</v>
      </c>
      <c r="G259" s="40" t="str">
        <f>IFERROR(IF(VLOOKUP(BANCO10[[#This Row],[EMPRESA]],[1]!DADOS[#Data],4)="","",(VLOOKUP($D259,[1]!DADOS[#Data],4,0))),"")</f>
        <v>FABRI</v>
      </c>
      <c r="H259" s="43" t="s">
        <v>7</v>
      </c>
      <c r="I259" s="43" t="s">
        <v>145</v>
      </c>
      <c r="J259" s="43" t="s">
        <v>123</v>
      </c>
      <c r="K259" s="42" t="s">
        <v>807</v>
      </c>
      <c r="L259" s="44" t="s">
        <v>136</v>
      </c>
      <c r="M259" s="44">
        <v>103</v>
      </c>
      <c r="N259" s="44" t="s">
        <v>123</v>
      </c>
      <c r="O259" s="42" t="s">
        <v>95</v>
      </c>
      <c r="P259" s="42">
        <v>100</v>
      </c>
      <c r="Q259" s="42" t="s">
        <v>188</v>
      </c>
      <c r="R259" s="45" t="s">
        <v>123</v>
      </c>
      <c r="S259" s="45"/>
      <c r="T259" s="45" t="s">
        <v>123</v>
      </c>
      <c r="U259" s="45"/>
      <c r="V259" s="45" t="s">
        <v>123</v>
      </c>
      <c r="W259" s="45"/>
      <c r="X259" s="45" t="s">
        <v>123</v>
      </c>
      <c r="Y259" s="45"/>
      <c r="Z259" s="46" t="s">
        <v>123</v>
      </c>
      <c r="AA259" s="47"/>
      <c r="AB259" s="46" t="s">
        <v>123</v>
      </c>
      <c r="AC259" s="48"/>
      <c r="AD259" s="46" t="s">
        <v>123</v>
      </c>
      <c r="AE259" s="48"/>
      <c r="AF259" s="45" t="s">
        <v>123</v>
      </c>
      <c r="AG259" s="45"/>
      <c r="AH259" s="45" t="s">
        <v>123</v>
      </c>
      <c r="AI259" s="45"/>
      <c r="AJ259" s="45" t="s">
        <v>123</v>
      </c>
      <c r="AK259" s="45"/>
      <c r="AL259" s="45" t="s">
        <v>123</v>
      </c>
      <c r="AM259" s="45"/>
      <c r="AN259" s="45" t="s">
        <v>123</v>
      </c>
      <c r="AO259" s="45"/>
      <c r="AP259" s="45" t="s">
        <v>123</v>
      </c>
      <c r="AQ259" s="45"/>
      <c r="AR259" s="45" t="s">
        <v>123</v>
      </c>
      <c r="AS259" s="45"/>
      <c r="AT259" s="49">
        <v>44831</v>
      </c>
      <c r="AU259" s="50">
        <v>44922</v>
      </c>
      <c r="AV259" s="51" t="s">
        <v>27</v>
      </c>
      <c r="AW259" s="51" t="s">
        <v>27</v>
      </c>
      <c r="AX259" s="73" t="s">
        <v>49</v>
      </c>
      <c r="AY259" s="52" t="s">
        <v>126</v>
      </c>
      <c r="AZ259" s="53">
        <v>0</v>
      </c>
      <c r="BA259" s="52"/>
      <c r="BB259" s="81"/>
      <c r="BC259" s="52" t="s">
        <v>123</v>
      </c>
      <c r="BD259" s="52" t="s">
        <v>123</v>
      </c>
      <c r="BE259" s="55" t="s">
        <v>123</v>
      </c>
      <c r="BF259" s="55" t="s">
        <v>123</v>
      </c>
      <c r="BG259" s="55" t="s">
        <v>27</v>
      </c>
      <c r="BH259" s="55" t="s">
        <v>123</v>
      </c>
      <c r="BI259" s="68" t="s">
        <v>123</v>
      </c>
      <c r="BJ259" s="48"/>
      <c r="BK259" s="58" t="s">
        <v>126</v>
      </c>
      <c r="BL259" s="59"/>
      <c r="BM259" s="58" t="s">
        <v>126</v>
      </c>
      <c r="BN259" s="59"/>
      <c r="BO259" s="74" t="s">
        <v>123</v>
      </c>
      <c r="BP259" s="75"/>
      <c r="BQ259" s="74" t="s">
        <v>123</v>
      </c>
      <c r="BR259" s="75"/>
      <c r="BS259" s="60"/>
      <c r="BT259" s="38" t="s">
        <v>808</v>
      </c>
      <c r="BU259" s="61" t="s">
        <v>129</v>
      </c>
      <c r="BV259" s="61" t="s">
        <v>129</v>
      </c>
      <c r="BW259" s="61" t="s">
        <v>150</v>
      </c>
      <c r="BX259" s="61" t="s">
        <v>129</v>
      </c>
      <c r="BY259" s="62" t="s">
        <v>170</v>
      </c>
      <c r="BZ259" s="61"/>
      <c r="CA259" s="61" t="s">
        <v>129</v>
      </c>
      <c r="CB259" s="61" t="s">
        <v>129</v>
      </c>
      <c r="CC259" s="61" t="s">
        <v>129</v>
      </c>
      <c r="CD259" s="61" t="s">
        <v>129</v>
      </c>
      <c r="CE259" s="61" t="s">
        <v>129</v>
      </c>
      <c r="CF259" s="61" t="s">
        <v>129</v>
      </c>
      <c r="CG259" s="61" t="s">
        <v>129</v>
      </c>
      <c r="CH259" s="63">
        <f>YEAR(BANCO10[[#This Row],[DATA INÍCIO]])</f>
        <v>2022</v>
      </c>
      <c r="CI259" s="63">
        <f>MONTH(BANCO10[[#This Row],[DATA INÍCIO]])</f>
        <v>9</v>
      </c>
      <c r="CJ259" s="64" t="str">
        <f t="shared" si="4"/>
        <v>FABRIPLAST INDUSTRIA E COMERCIO DE PLASTICOS LTDA65.414.823/0001-09</v>
      </c>
      <c r="CK259" s="63"/>
      <c r="CL259" s="42" t="s">
        <v>807</v>
      </c>
      <c r="CM259" s="42" t="str">
        <f>IF(BANCO10[[#This Row],[SOLUÇÃO]]=CM$1,BANCO10[[#This Row],[STATUS DA ETAPA]],"")</f>
        <v/>
      </c>
      <c r="CN259" s="42" t="str">
        <f>IF(BANCO10[[#This Row],[SOLUÇÃO]]=CN$1,BANCO10[[#This Row],[STATUS DA ETAPA]],"")</f>
        <v/>
      </c>
      <c r="CO259" s="42" t="str">
        <f>IF(BANCO10[[#This Row],[SOLUÇÃO]]=CO$1,BANCO10[[#This Row],[STATUS DA ETAPA]],"")</f>
        <v/>
      </c>
      <c r="CP259" s="42" t="str">
        <f>IF(BANCO10[[#This Row],[SOLUÇÃO]]=CP$1,BANCO10[[#This Row],[STATUS DA ETAPA]],"")</f>
        <v/>
      </c>
      <c r="CQ259" s="42" t="str">
        <f>IF(BANCO10[[#This Row],[SOLUÇÃO]]=CQ$1,BANCO10[[#This Row],[STATUS DA ETAPA]],"")</f>
        <v/>
      </c>
      <c r="CR259" s="42" t="str">
        <f>IF(BANCO10[[#This Row],[SOLUÇÃO]]=CR$1,BANCO10[[#This Row],[STATUS DA ETAPA]],"")</f>
        <v>CONCLUÍDO</v>
      </c>
      <c r="CS259" s="42" t="str">
        <f>IF(BANCO10[[#This Row],[SOLUÇÃO]]=CS$1,BANCO10[[#This Row],[STATUS DA ETAPA]],"")</f>
        <v/>
      </c>
      <c r="CT259" s="42" t="str">
        <f>IF(BANCO10[[#This Row],[SOLUÇÃO]]=CT$1,BANCO10[[#This Row],[STATUS DA ETAPA]],"")</f>
        <v/>
      </c>
      <c r="CU259" s="42" t="str">
        <f>IF(BANCO10[[#This Row],[SOLUÇÃO]]=CU$1,BANCO10[[#This Row],[STATUS DA ETAPA]],"")</f>
        <v/>
      </c>
      <c r="CV259" s="42" t="str">
        <f>IF(BANCO10[[#This Row],[SOLUÇÃO]]=CV$1,BANCO10[[#This Row],[STATUS DA ETAPA]],"")</f>
        <v/>
      </c>
      <c r="CW259" s="42" t="str">
        <f>IF(BANCO10[[#This Row],[SOLUÇÃO]]=CW$1,BANCO10[[#This Row],[STATUS DA ETAPA]],"")</f>
        <v/>
      </c>
      <c r="CX259" s="42" t="str">
        <f>IF(BANCO10[[#This Row],[SOLUÇÃO]]=CX$1,BANCO10[[#This Row],[STATUS DA ETAPA]],"")</f>
        <v/>
      </c>
      <c r="CY259" s="42" t="str">
        <f>IF(BANCO10[[#This Row],[SOLUÇÃO]]=CY$1,BANCO10[[#This Row],[STATUS DA ETAPA]],"")</f>
        <v/>
      </c>
      <c r="CZ259" s="42" t="str">
        <f>IF(BANCO10[[#This Row],[SOLUÇÃO]]=CZ$1,BANCO10[[#This Row],[STATUS DA ETAPA]],"")</f>
        <v/>
      </c>
      <c r="DA259" s="42" t="str">
        <f>IF(BANCO10[[#This Row],[SOLUÇÃO]]=DA$1,BANCO10[[#This Row],[STATUS DA ETAPA]],"")</f>
        <v/>
      </c>
      <c r="DB259" s="42" t="str">
        <f>IF(BANCO10[[#This Row],[SOLUÇÃO]]=DB$1,BANCO10[[#This Row],[STATUS DA ETAPA]],"")</f>
        <v/>
      </c>
      <c r="DC259" s="42" t="str">
        <f>IF(BANCO10[[#This Row],[SOLUÇÃO]]=DC$1,BANCO10[[#This Row],[STATUS DA ETAPA]],"")</f>
        <v/>
      </c>
      <c r="DD259" s="42" t="str">
        <f>IF(BANCO10[[#This Row],[SOLUÇÃO]]=DD$1,BANCO10[[#This Row],[STATUS DA ETAPA]],"")</f>
        <v/>
      </c>
      <c r="DE259" s="42" t="str">
        <f>IF(BANCO10[[#This Row],[SOLUÇÃO]]=DE$1,BANCO10[[#This Row],[STATUS DA ETAPA]],"")</f>
        <v/>
      </c>
      <c r="DF259" s="42" t="str">
        <f>IF(BANCO10[[#This Row],[SOLUÇÃO]]=DF$1,BANCO10[[#This Row],[STATUS DA ETAPA]],"")</f>
        <v/>
      </c>
      <c r="DG259" s="42" t="str">
        <f>IF(BANCO10[[#This Row],[SOLUÇÃO]]=DG$1,BANCO10[[#This Row],[STATUS DA ETAPA]],"")</f>
        <v/>
      </c>
      <c r="DH259" s="42" t="str">
        <f>IF(BANCO10[[#This Row],[SOLUÇÃO]]=DH$1,BANCO10[[#This Row],[STATUS DA ETAPA]],"")</f>
        <v/>
      </c>
      <c r="DI259" s="42" t="str">
        <f>IF(BANCO10[[#This Row],[SOLUÇÃO]]=DI$1,BANCO10[[#This Row],[STATUS DA ETAPA]],"")</f>
        <v/>
      </c>
      <c r="DJ259" s="42" t="str">
        <f>IF(BANCO10[[#This Row],[SOLUÇÃO]]=DJ$1,BANCO10[[#This Row],[STATUS DA ETAPA]],"")</f>
        <v/>
      </c>
      <c r="DK259" s="42" t="str">
        <f>IF(BANCO10[[#This Row],[SOLUÇÃO]]=DK$1,BANCO10[[#This Row],[STATUS DA ETAPA]],"")</f>
        <v/>
      </c>
      <c r="DL259" s="42" t="str">
        <f>IF(BANCO10[[#This Row],[SOLUÇÃO]]=DL$1,BANCO10[[#This Row],[STATUS DA ETAPA]],"")</f>
        <v/>
      </c>
      <c r="DM259" s="42" t="str">
        <f>IF(BANCO10[[#This Row],[SOLUÇÃO]]=DM$1,BANCO10[[#This Row],[STATUS DA ETAPA]],"")</f>
        <v/>
      </c>
      <c r="DN259" s="151">
        <f>VLOOKUP(CL261,'[1]SAP TEC'!AC:AD,2,0)</f>
        <v>1178.57</v>
      </c>
    </row>
    <row r="260" spans="1:118" s="65" customFormat="1" ht="12" x14ac:dyDescent="0.25">
      <c r="A260" s="38" t="s">
        <v>118</v>
      </c>
      <c r="B260" s="39" t="s">
        <v>119</v>
      </c>
      <c r="C260" s="40" t="str">
        <f>IFERROR(VLOOKUP(BANCO10[[#This Row],[EMPRESA]],[1]!DADOS[#Data],2,FALSE),"")</f>
        <v>65.414.823/0001-09</v>
      </c>
      <c r="D260" s="42" t="s">
        <v>805</v>
      </c>
      <c r="E260" s="42" t="str">
        <f>IFERROR(VLOOKUP(BANCO10[[#This Row],[EMPRESA]],[1]!DADOS[#Data],5,FALSE),"")</f>
        <v>EPP</v>
      </c>
      <c r="F260" s="40" t="str">
        <f>IFERROR(IF(VLOOKUP(BANCO10[[#This Row],[EMPRESA]],[1]!DADOS[#Data],6,0)="","",(VLOOKUP(BANCO10[[#This Row],[EMPRESA]],[1]!DADOS[#Data],6,0))),"")</f>
        <v>CAPITAL LESTE 1</v>
      </c>
      <c r="G260" s="40"/>
      <c r="H260" s="43" t="s">
        <v>121</v>
      </c>
      <c r="I260" s="43" t="s">
        <v>145</v>
      </c>
      <c r="J260" s="43" t="s">
        <v>146</v>
      </c>
      <c r="K260" s="42" t="s">
        <v>809</v>
      </c>
      <c r="L260" s="44" t="s">
        <v>123</v>
      </c>
      <c r="M260" s="44">
        <v>103</v>
      </c>
      <c r="N260" s="44" t="s">
        <v>123</v>
      </c>
      <c r="O260" s="42" t="s">
        <v>90</v>
      </c>
      <c r="P260" s="42">
        <v>4</v>
      </c>
      <c r="Q260" s="42" t="s">
        <v>188</v>
      </c>
      <c r="R260" s="45" t="s">
        <v>123</v>
      </c>
      <c r="S260" s="45"/>
      <c r="T260" s="45" t="s">
        <v>123</v>
      </c>
      <c r="U260" s="45"/>
      <c r="V260" s="45" t="s">
        <v>123</v>
      </c>
      <c r="W260" s="45"/>
      <c r="X260" s="45" t="s">
        <v>123</v>
      </c>
      <c r="Y260" s="45"/>
      <c r="Z260" s="46" t="s">
        <v>123</v>
      </c>
      <c r="AA260" s="47"/>
      <c r="AB260" s="46" t="s">
        <v>123</v>
      </c>
      <c r="AC260" s="48"/>
      <c r="AD260" s="46" t="s">
        <v>123</v>
      </c>
      <c r="AE260" s="48"/>
      <c r="AF260" s="45" t="s">
        <v>27</v>
      </c>
      <c r="AG260" s="45">
        <v>44926</v>
      </c>
      <c r="AH260" s="45" t="s">
        <v>126</v>
      </c>
      <c r="AI260" s="45"/>
      <c r="AJ260" s="45" t="s">
        <v>123</v>
      </c>
      <c r="AK260" s="45"/>
      <c r="AL260" s="45" t="s">
        <v>123</v>
      </c>
      <c r="AM260" s="45"/>
      <c r="AN260" s="45" t="s">
        <v>123</v>
      </c>
      <c r="AO260" s="45"/>
      <c r="AP260" s="45" t="s">
        <v>123</v>
      </c>
      <c r="AQ260" s="45"/>
      <c r="AR260" s="45" t="s">
        <v>123</v>
      </c>
      <c r="AS260" s="45"/>
      <c r="AT260" s="49">
        <v>44926</v>
      </c>
      <c r="AU260" s="49">
        <v>44926</v>
      </c>
      <c r="AV260" s="51" t="s">
        <v>123</v>
      </c>
      <c r="AW260" s="51" t="s">
        <v>123</v>
      </c>
      <c r="AX260" s="73" t="s">
        <v>49</v>
      </c>
      <c r="AY260" s="52" t="s">
        <v>123</v>
      </c>
      <c r="AZ260" s="53">
        <v>0</v>
      </c>
      <c r="BA260" s="52" t="s">
        <v>123</v>
      </c>
      <c r="BB260" s="81" t="s">
        <v>123</v>
      </c>
      <c r="BC260" s="52" t="s">
        <v>123</v>
      </c>
      <c r="BD260" s="52" t="s">
        <v>123</v>
      </c>
      <c r="BE260" s="55" t="s">
        <v>123</v>
      </c>
      <c r="BF260" s="55" t="s">
        <v>123</v>
      </c>
      <c r="BG260" s="55" t="s">
        <v>123</v>
      </c>
      <c r="BH260" s="55" t="s">
        <v>123</v>
      </c>
      <c r="BI260" s="138" t="s">
        <v>123</v>
      </c>
      <c r="BJ260" s="48"/>
      <c r="BK260" s="58" t="s">
        <v>126</v>
      </c>
      <c r="BL260" s="59"/>
      <c r="BM260" s="58" t="s">
        <v>126</v>
      </c>
      <c r="BN260" s="59"/>
      <c r="BO260" s="74" t="s">
        <v>123</v>
      </c>
      <c r="BP260" s="75"/>
      <c r="BQ260" s="74" t="s">
        <v>123</v>
      </c>
      <c r="BR260" s="75"/>
      <c r="BS260" s="60"/>
      <c r="BT260" s="38"/>
      <c r="BU260" s="61" t="s">
        <v>129</v>
      </c>
      <c r="BV260" s="61" t="s">
        <v>129</v>
      </c>
      <c r="BW260" s="61" t="s">
        <v>150</v>
      </c>
      <c r="BX260" s="61" t="s">
        <v>129</v>
      </c>
      <c r="BY260" s="62" t="s">
        <v>170</v>
      </c>
      <c r="BZ260" s="61"/>
      <c r="CA260" s="61" t="s">
        <v>129</v>
      </c>
      <c r="CB260" s="61" t="s">
        <v>129</v>
      </c>
      <c r="CC260" s="61" t="s">
        <v>129</v>
      </c>
      <c r="CD260" s="61" t="s">
        <v>129</v>
      </c>
      <c r="CE260" s="61" t="s">
        <v>129</v>
      </c>
      <c r="CF260" s="61" t="s">
        <v>129</v>
      </c>
      <c r="CG260" s="61" t="s">
        <v>129</v>
      </c>
      <c r="CH260" s="63">
        <f>YEAR(BANCO10[[#This Row],[DATA INÍCIO]])</f>
        <v>2022</v>
      </c>
      <c r="CI260" s="63">
        <f>MONTH(BANCO10[[#This Row],[DATA INÍCIO]])</f>
        <v>12</v>
      </c>
      <c r="CJ260" s="64" t="str">
        <f t="shared" si="4"/>
        <v>FABRIPLAST INDUSTRIA E COMERCIO DE PLASTICOS LTDA65.414.823/0001-09</v>
      </c>
      <c r="CK260" s="63"/>
      <c r="CL260" s="42" t="s">
        <v>809</v>
      </c>
      <c r="CM260" s="42" t="str">
        <f>IF(BANCO10[[#This Row],[SOLUÇÃO]]=CM$1,BANCO10[[#This Row],[STATUS DA ETAPA]],"")</f>
        <v>CONCLUÍDO</v>
      </c>
      <c r="CN260" s="42" t="str">
        <f>IF(BANCO10[[#This Row],[SOLUÇÃO]]=CN$1,BANCO10[[#This Row],[STATUS DA ETAPA]],"")</f>
        <v/>
      </c>
      <c r="CO260" s="42" t="str">
        <f>IF(BANCO10[[#This Row],[SOLUÇÃO]]=CO$1,BANCO10[[#This Row],[STATUS DA ETAPA]],"")</f>
        <v/>
      </c>
      <c r="CP260" s="42" t="str">
        <f>IF(BANCO10[[#This Row],[SOLUÇÃO]]=CP$1,BANCO10[[#This Row],[STATUS DA ETAPA]],"")</f>
        <v/>
      </c>
      <c r="CQ260" s="42" t="str">
        <f>IF(BANCO10[[#This Row],[SOLUÇÃO]]=CQ$1,BANCO10[[#This Row],[STATUS DA ETAPA]],"")</f>
        <v/>
      </c>
      <c r="CR260" s="42" t="str">
        <f>IF(BANCO10[[#This Row],[SOLUÇÃO]]=CR$1,BANCO10[[#This Row],[STATUS DA ETAPA]],"")</f>
        <v/>
      </c>
      <c r="CS260" s="42" t="str">
        <f>IF(BANCO10[[#This Row],[SOLUÇÃO]]=CS$1,BANCO10[[#This Row],[STATUS DA ETAPA]],"")</f>
        <v/>
      </c>
      <c r="CT260" s="42" t="str">
        <f>IF(BANCO10[[#This Row],[SOLUÇÃO]]=CT$1,BANCO10[[#This Row],[STATUS DA ETAPA]],"")</f>
        <v/>
      </c>
      <c r="CU260" s="42" t="str">
        <f>IF(BANCO10[[#This Row],[SOLUÇÃO]]=CU$1,BANCO10[[#This Row],[STATUS DA ETAPA]],"")</f>
        <v/>
      </c>
      <c r="CV260" s="42" t="str">
        <f>IF(BANCO10[[#This Row],[SOLUÇÃO]]=CV$1,BANCO10[[#This Row],[STATUS DA ETAPA]],"")</f>
        <v/>
      </c>
      <c r="CW260" s="42" t="str">
        <f>IF(BANCO10[[#This Row],[SOLUÇÃO]]=CW$1,BANCO10[[#This Row],[STATUS DA ETAPA]],"")</f>
        <v/>
      </c>
      <c r="CX260" s="42" t="str">
        <f>IF(BANCO10[[#This Row],[SOLUÇÃO]]=CX$1,BANCO10[[#This Row],[STATUS DA ETAPA]],"")</f>
        <v/>
      </c>
      <c r="CY260" s="42" t="str">
        <f>IF(BANCO10[[#This Row],[SOLUÇÃO]]=CY$1,BANCO10[[#This Row],[STATUS DA ETAPA]],"")</f>
        <v/>
      </c>
      <c r="CZ260" s="42" t="str">
        <f>IF(BANCO10[[#This Row],[SOLUÇÃO]]=CZ$1,BANCO10[[#This Row],[STATUS DA ETAPA]],"")</f>
        <v/>
      </c>
      <c r="DA260" s="42" t="str">
        <f>IF(BANCO10[[#This Row],[SOLUÇÃO]]=DA$1,BANCO10[[#This Row],[STATUS DA ETAPA]],"")</f>
        <v/>
      </c>
      <c r="DB260" s="42" t="str">
        <f>IF(BANCO10[[#This Row],[SOLUÇÃO]]=DB$1,BANCO10[[#This Row],[STATUS DA ETAPA]],"")</f>
        <v/>
      </c>
      <c r="DC260" s="42" t="str">
        <f>IF(BANCO10[[#This Row],[SOLUÇÃO]]=DC$1,BANCO10[[#This Row],[STATUS DA ETAPA]],"")</f>
        <v/>
      </c>
      <c r="DD260" s="42" t="str">
        <f>IF(BANCO10[[#This Row],[SOLUÇÃO]]=DD$1,BANCO10[[#This Row],[STATUS DA ETAPA]],"")</f>
        <v/>
      </c>
      <c r="DE260" s="42" t="str">
        <f>IF(BANCO10[[#This Row],[SOLUÇÃO]]=DE$1,BANCO10[[#This Row],[STATUS DA ETAPA]],"")</f>
        <v/>
      </c>
      <c r="DF260" s="42" t="str">
        <f>IF(BANCO10[[#This Row],[SOLUÇÃO]]=DF$1,BANCO10[[#This Row],[STATUS DA ETAPA]],"")</f>
        <v/>
      </c>
      <c r="DG260" s="42" t="str">
        <f>IF(BANCO10[[#This Row],[SOLUÇÃO]]=DG$1,BANCO10[[#This Row],[STATUS DA ETAPA]],"")</f>
        <v/>
      </c>
      <c r="DH260" s="42" t="str">
        <f>IF(BANCO10[[#This Row],[SOLUÇÃO]]=DH$1,BANCO10[[#This Row],[STATUS DA ETAPA]],"")</f>
        <v/>
      </c>
      <c r="DI260" s="42" t="str">
        <f>IF(BANCO10[[#This Row],[SOLUÇÃO]]=DI$1,BANCO10[[#This Row],[STATUS DA ETAPA]],"")</f>
        <v/>
      </c>
      <c r="DJ260" s="42" t="str">
        <f>IF(BANCO10[[#This Row],[SOLUÇÃO]]=DJ$1,BANCO10[[#This Row],[STATUS DA ETAPA]],"")</f>
        <v/>
      </c>
      <c r="DK260" s="42" t="str">
        <f>IF(BANCO10[[#This Row],[SOLUÇÃO]]=DK$1,BANCO10[[#This Row],[STATUS DA ETAPA]],"")</f>
        <v/>
      </c>
      <c r="DL260" s="42" t="str">
        <f>IF(BANCO10[[#This Row],[SOLUÇÃO]]=DL$1,BANCO10[[#This Row],[STATUS DA ETAPA]],"")</f>
        <v/>
      </c>
      <c r="DM260" s="42" t="str">
        <f>IF(BANCO10[[#This Row],[SOLUÇÃO]]=DM$1,BANCO10[[#This Row],[STATUS DA ETAPA]],"")</f>
        <v/>
      </c>
      <c r="DN260" s="63" t="e">
        <f>VLOOKUP(CL262,'[1]SAP TEC'!AC:AD,2,0)</f>
        <v>#N/A</v>
      </c>
    </row>
    <row r="261" spans="1:118" s="65" customFormat="1" ht="12" x14ac:dyDescent="0.25">
      <c r="A261" s="38" t="s">
        <v>118</v>
      </c>
      <c r="B261" s="39" t="s">
        <v>119</v>
      </c>
      <c r="C261" s="40" t="str">
        <f>IFERROR(VLOOKUP(BANCO10[[#This Row],[EMPRESA]],[1]!DADOS[#Data],2,FALSE),"")</f>
        <v>65.414.823/0001-09</v>
      </c>
      <c r="D261" s="42" t="s">
        <v>805</v>
      </c>
      <c r="E261" s="42" t="str">
        <f>IFERROR(VLOOKUP(BANCO10[[#This Row],[EMPRESA]],[1]!DADOS[#Data],5,FALSE),"")</f>
        <v>EPP</v>
      </c>
      <c r="F261" s="40" t="str">
        <f>IFERROR(IF(VLOOKUP(BANCO10[[#This Row],[EMPRESA]],[1]!DADOS[#Data],6,0)="","",(VLOOKUP(BANCO10[[#This Row],[EMPRESA]],[1]!DADOS[#Data],6,0))),"")</f>
        <v>CAPITAL LESTE 1</v>
      </c>
      <c r="G261" s="40" t="str">
        <f>IFERROR(IF(VLOOKUP(BANCO10[[#This Row],[EMPRESA]],[1]!DADOS[#Data],4)="","",(VLOOKUP($D261,[1]!DADOS[#Data],4,0))),"")</f>
        <v>FABRI</v>
      </c>
      <c r="H261" s="43" t="s">
        <v>7</v>
      </c>
      <c r="I261" s="43" t="s">
        <v>145</v>
      </c>
      <c r="J261" s="43" t="s">
        <v>123</v>
      </c>
      <c r="K261" s="42" t="s">
        <v>810</v>
      </c>
      <c r="L261" s="44">
        <v>13157544</v>
      </c>
      <c r="M261" s="44">
        <v>103</v>
      </c>
      <c r="N261" s="44" t="s">
        <v>123</v>
      </c>
      <c r="O261" s="42" t="s">
        <v>95</v>
      </c>
      <c r="P261" s="42">
        <v>100</v>
      </c>
      <c r="Q261" s="42" t="s">
        <v>188</v>
      </c>
      <c r="R261" s="45" t="s">
        <v>123</v>
      </c>
      <c r="S261" s="45"/>
      <c r="T261" s="45" t="s">
        <v>123</v>
      </c>
      <c r="U261" s="45"/>
      <c r="V261" s="45" t="s">
        <v>123</v>
      </c>
      <c r="W261" s="45"/>
      <c r="X261" s="45" t="s">
        <v>123</v>
      </c>
      <c r="Y261" s="45"/>
      <c r="Z261" s="46" t="s">
        <v>123</v>
      </c>
      <c r="AA261" s="47"/>
      <c r="AB261" s="46" t="s">
        <v>123</v>
      </c>
      <c r="AC261" s="48"/>
      <c r="AD261" s="46" t="s">
        <v>123</v>
      </c>
      <c r="AE261" s="48"/>
      <c r="AF261" s="45" t="s">
        <v>27</v>
      </c>
      <c r="AG261" s="45">
        <v>44927</v>
      </c>
      <c r="AH261" s="45"/>
      <c r="AI261" s="45"/>
      <c r="AJ261" s="45"/>
      <c r="AK261" s="45"/>
      <c r="AL261" s="45" t="s">
        <v>27</v>
      </c>
      <c r="AM261" s="45">
        <v>44926</v>
      </c>
      <c r="AN261" s="45" t="s">
        <v>27</v>
      </c>
      <c r="AO261" s="45"/>
      <c r="AP261" s="45" t="s">
        <v>27</v>
      </c>
      <c r="AQ261" s="45">
        <v>44926</v>
      </c>
      <c r="AR261" s="45" t="s">
        <v>27</v>
      </c>
      <c r="AS261" s="45"/>
      <c r="AT261" s="49">
        <v>44938</v>
      </c>
      <c r="AU261" s="50">
        <v>45022</v>
      </c>
      <c r="AV261" s="51" t="s">
        <v>27</v>
      </c>
      <c r="AW261" s="51" t="s">
        <v>27</v>
      </c>
      <c r="AX261" s="73" t="s">
        <v>49</v>
      </c>
      <c r="AY261" s="52" t="s">
        <v>126</v>
      </c>
      <c r="AZ261" s="53">
        <v>0</v>
      </c>
      <c r="BA261" s="52"/>
      <c r="BB261" s="81"/>
      <c r="BC261" s="52">
        <v>4731</v>
      </c>
      <c r="BD261" s="52" t="s">
        <v>123</v>
      </c>
      <c r="BE261" s="55" t="s">
        <v>123</v>
      </c>
      <c r="BF261" s="55" t="s">
        <v>123</v>
      </c>
      <c r="BG261" s="55" t="s">
        <v>27</v>
      </c>
      <c r="BH261" s="55" t="s">
        <v>123</v>
      </c>
      <c r="BI261" s="68" t="s">
        <v>123</v>
      </c>
      <c r="BJ261" s="48"/>
      <c r="BK261" s="58" t="s">
        <v>126</v>
      </c>
      <c r="BL261" s="59"/>
      <c r="BM261" s="58" t="s">
        <v>126</v>
      </c>
      <c r="BN261" s="59"/>
      <c r="BO261" s="74" t="s">
        <v>27</v>
      </c>
      <c r="BP261" s="75">
        <v>45041</v>
      </c>
      <c r="BQ261" s="74" t="s">
        <v>27</v>
      </c>
      <c r="BR261" s="75"/>
      <c r="BS261" s="60"/>
      <c r="BT261" s="38" t="s">
        <v>808</v>
      </c>
      <c r="BU261" s="61" t="s">
        <v>129</v>
      </c>
      <c r="BV261" s="61" t="s">
        <v>129</v>
      </c>
      <c r="BW261" s="61" t="s">
        <v>150</v>
      </c>
      <c r="BX261" s="61" t="s">
        <v>129</v>
      </c>
      <c r="BY261" s="62" t="s">
        <v>170</v>
      </c>
      <c r="BZ261" s="61"/>
      <c r="CA261" s="61" t="s">
        <v>129</v>
      </c>
      <c r="CB261" s="61" t="s">
        <v>129</v>
      </c>
      <c r="CC261" s="61" t="s">
        <v>129</v>
      </c>
      <c r="CD261" s="61" t="s">
        <v>129</v>
      </c>
      <c r="CE261" s="61" t="s">
        <v>129</v>
      </c>
      <c r="CF261" s="61" t="s">
        <v>129</v>
      </c>
      <c r="CG261" s="61" t="s">
        <v>129</v>
      </c>
      <c r="CH261" s="63">
        <f>YEAR(BANCO10[[#This Row],[DATA INÍCIO]])</f>
        <v>2023</v>
      </c>
      <c r="CI261" s="63">
        <f>MONTH(BANCO10[[#This Row],[DATA INÍCIO]])</f>
        <v>1</v>
      </c>
      <c r="CJ261" s="64" t="str">
        <f t="shared" si="4"/>
        <v>FABRIPLAST INDUSTRIA E COMERCIO DE PLASTICOS LTDA65.414.823/0001-09</v>
      </c>
      <c r="CK261" s="63"/>
      <c r="CL261" s="42" t="s">
        <v>810</v>
      </c>
      <c r="CM261" s="42" t="str">
        <f>IF(BANCO10[[#This Row],[SOLUÇÃO]]=CM$1,BANCO10[[#This Row],[STATUS DA ETAPA]],"")</f>
        <v/>
      </c>
      <c r="CN261" s="42" t="str">
        <f>IF(BANCO10[[#This Row],[SOLUÇÃO]]=CN$1,BANCO10[[#This Row],[STATUS DA ETAPA]],"")</f>
        <v/>
      </c>
      <c r="CO261" s="42" t="str">
        <f>IF(BANCO10[[#This Row],[SOLUÇÃO]]=CO$1,BANCO10[[#This Row],[STATUS DA ETAPA]],"")</f>
        <v/>
      </c>
      <c r="CP261" s="42" t="str">
        <f>IF(BANCO10[[#This Row],[SOLUÇÃO]]=CP$1,BANCO10[[#This Row],[STATUS DA ETAPA]],"")</f>
        <v/>
      </c>
      <c r="CQ261" s="42" t="str">
        <f>IF(BANCO10[[#This Row],[SOLUÇÃO]]=CQ$1,BANCO10[[#This Row],[STATUS DA ETAPA]],"")</f>
        <v/>
      </c>
      <c r="CR261" s="42" t="str">
        <f>IF(BANCO10[[#This Row],[SOLUÇÃO]]=CR$1,BANCO10[[#This Row],[STATUS DA ETAPA]],"")</f>
        <v>CONCLUÍDO</v>
      </c>
      <c r="CS261" s="42" t="str">
        <f>IF(BANCO10[[#This Row],[SOLUÇÃO]]=CS$1,BANCO10[[#This Row],[STATUS DA ETAPA]],"")</f>
        <v/>
      </c>
      <c r="CT261" s="42" t="str">
        <f>IF(BANCO10[[#This Row],[SOLUÇÃO]]=CT$1,BANCO10[[#This Row],[STATUS DA ETAPA]],"")</f>
        <v/>
      </c>
      <c r="CU261" s="42" t="str">
        <f>IF(BANCO10[[#This Row],[SOLUÇÃO]]=CU$1,BANCO10[[#This Row],[STATUS DA ETAPA]],"")</f>
        <v/>
      </c>
      <c r="CV261" s="42" t="str">
        <f>IF(BANCO10[[#This Row],[SOLUÇÃO]]=CV$1,BANCO10[[#This Row],[STATUS DA ETAPA]],"")</f>
        <v/>
      </c>
      <c r="CW261" s="42" t="str">
        <f>IF(BANCO10[[#This Row],[SOLUÇÃO]]=CW$1,BANCO10[[#This Row],[STATUS DA ETAPA]],"")</f>
        <v/>
      </c>
      <c r="CX261" s="42" t="str">
        <f>IF(BANCO10[[#This Row],[SOLUÇÃO]]=CX$1,BANCO10[[#This Row],[STATUS DA ETAPA]],"")</f>
        <v/>
      </c>
      <c r="CY261" s="42" t="str">
        <f>IF(BANCO10[[#This Row],[SOLUÇÃO]]=CY$1,BANCO10[[#This Row],[STATUS DA ETAPA]],"")</f>
        <v/>
      </c>
      <c r="CZ261" s="42" t="str">
        <f>IF(BANCO10[[#This Row],[SOLUÇÃO]]=CZ$1,BANCO10[[#This Row],[STATUS DA ETAPA]],"")</f>
        <v/>
      </c>
      <c r="DA261" s="42" t="str">
        <f>IF(BANCO10[[#This Row],[SOLUÇÃO]]=DA$1,BANCO10[[#This Row],[STATUS DA ETAPA]],"")</f>
        <v/>
      </c>
      <c r="DB261" s="42" t="str">
        <f>IF(BANCO10[[#This Row],[SOLUÇÃO]]=DB$1,BANCO10[[#This Row],[STATUS DA ETAPA]],"")</f>
        <v/>
      </c>
      <c r="DC261" s="42" t="str">
        <f>IF(BANCO10[[#This Row],[SOLUÇÃO]]=DC$1,BANCO10[[#This Row],[STATUS DA ETAPA]],"")</f>
        <v/>
      </c>
      <c r="DD261" s="42" t="str">
        <f>IF(BANCO10[[#This Row],[SOLUÇÃO]]=DD$1,BANCO10[[#This Row],[STATUS DA ETAPA]],"")</f>
        <v/>
      </c>
      <c r="DE261" s="42" t="str">
        <f>IF(BANCO10[[#This Row],[SOLUÇÃO]]=DE$1,BANCO10[[#This Row],[STATUS DA ETAPA]],"")</f>
        <v/>
      </c>
      <c r="DF261" s="42" t="str">
        <f>IF(BANCO10[[#This Row],[SOLUÇÃO]]=DF$1,BANCO10[[#This Row],[STATUS DA ETAPA]],"")</f>
        <v/>
      </c>
      <c r="DG261" s="42" t="str">
        <f>IF(BANCO10[[#This Row],[SOLUÇÃO]]=DG$1,BANCO10[[#This Row],[STATUS DA ETAPA]],"")</f>
        <v/>
      </c>
      <c r="DH261" s="42" t="str">
        <f>IF(BANCO10[[#This Row],[SOLUÇÃO]]=DH$1,BANCO10[[#This Row],[STATUS DA ETAPA]],"")</f>
        <v/>
      </c>
      <c r="DI261" s="42" t="str">
        <f>IF(BANCO10[[#This Row],[SOLUÇÃO]]=DI$1,BANCO10[[#This Row],[STATUS DA ETAPA]],"")</f>
        <v/>
      </c>
      <c r="DJ261" s="42" t="str">
        <f>IF(BANCO10[[#This Row],[SOLUÇÃO]]=DJ$1,BANCO10[[#This Row],[STATUS DA ETAPA]],"")</f>
        <v/>
      </c>
      <c r="DK261" s="42" t="str">
        <f>IF(BANCO10[[#This Row],[SOLUÇÃO]]=DK$1,BANCO10[[#This Row],[STATUS DA ETAPA]],"")</f>
        <v/>
      </c>
      <c r="DL261" s="42" t="str">
        <f>IF(BANCO10[[#This Row],[SOLUÇÃO]]=DL$1,BANCO10[[#This Row],[STATUS DA ETAPA]],"")</f>
        <v/>
      </c>
      <c r="DM261" s="42" t="str">
        <f>IF(BANCO10[[#This Row],[SOLUÇÃO]]=DM$1,BANCO10[[#This Row],[STATUS DA ETAPA]],"")</f>
        <v/>
      </c>
      <c r="DN261" s="63" t="e">
        <f>VLOOKUP(CL263,'[1]SAP TEC'!AC:AD,2,0)</f>
        <v>#N/A</v>
      </c>
    </row>
    <row r="262" spans="1:118" s="65" customFormat="1" ht="12" x14ac:dyDescent="0.25">
      <c r="A262" s="38" t="s">
        <v>118</v>
      </c>
      <c r="B262" s="39" t="s">
        <v>119</v>
      </c>
      <c r="C262" s="40" t="str">
        <f>IFERROR(VLOOKUP(BANCO10[[#This Row],[EMPRESA]],[1]!DADOS[#Data],2,FALSE),"")</f>
        <v>65.414.823/0001-09</v>
      </c>
      <c r="D262" s="42" t="s">
        <v>805</v>
      </c>
      <c r="E262" s="42" t="str">
        <f>IFERROR(VLOOKUP(BANCO10[[#This Row],[EMPRESA]],[1]!DADOS[#Data],5,FALSE),"")</f>
        <v>EPP</v>
      </c>
      <c r="F262" s="40" t="str">
        <f>IFERROR(IF(VLOOKUP(BANCO10[[#This Row],[EMPRESA]],[1]!DADOS[#Data],6,0)="","",(VLOOKUP(BANCO10[[#This Row],[EMPRESA]],[1]!DADOS[#Data],6,0))),"")</f>
        <v>CAPITAL LESTE 1</v>
      </c>
      <c r="G262" s="40" t="str">
        <f>IFERROR(IF(VLOOKUP(BANCO10[[#This Row],[EMPRESA]],[1]!DADOS[#Data],4)="","",(VLOOKUP($D262,[1]!DADOS[#Data],4,0))),"")</f>
        <v>FABRI</v>
      </c>
      <c r="H262" s="43" t="s">
        <v>154</v>
      </c>
      <c r="I262" s="43" t="s">
        <v>145</v>
      </c>
      <c r="J262" s="43" t="s">
        <v>123</v>
      </c>
      <c r="K262" s="42" t="s">
        <v>811</v>
      </c>
      <c r="L262" s="44" t="s">
        <v>123</v>
      </c>
      <c r="M262" s="44">
        <v>106</v>
      </c>
      <c r="N262" s="44">
        <v>103</v>
      </c>
      <c r="O262" s="42" t="s">
        <v>109</v>
      </c>
      <c r="P262" s="42">
        <v>140</v>
      </c>
      <c r="Q262" s="42" t="s">
        <v>156</v>
      </c>
      <c r="R262" s="45" t="s">
        <v>123</v>
      </c>
      <c r="S262" s="45"/>
      <c r="T262" s="45" t="s">
        <v>123</v>
      </c>
      <c r="U262" s="45"/>
      <c r="V262" s="45" t="s">
        <v>123</v>
      </c>
      <c r="W262" s="45"/>
      <c r="X262" s="45" t="s">
        <v>123</v>
      </c>
      <c r="Y262" s="45"/>
      <c r="Z262" s="46" t="s">
        <v>123</v>
      </c>
      <c r="AA262" s="47"/>
      <c r="AB262" s="46" t="s">
        <v>123</v>
      </c>
      <c r="AC262" s="48"/>
      <c r="AD262" s="46" t="s">
        <v>123</v>
      </c>
      <c r="AE262" s="48"/>
      <c r="AF262" s="45" t="s">
        <v>27</v>
      </c>
      <c r="AG262" s="45">
        <v>45049</v>
      </c>
      <c r="AH262" s="45" t="s">
        <v>27</v>
      </c>
      <c r="AI262" s="45">
        <v>45049</v>
      </c>
      <c r="AJ262" s="45" t="s">
        <v>27</v>
      </c>
      <c r="AK262" s="45">
        <v>45049</v>
      </c>
      <c r="AL262" s="45" t="s">
        <v>27</v>
      </c>
      <c r="AM262" s="45">
        <v>45049</v>
      </c>
      <c r="AN262" s="45" t="s">
        <v>27</v>
      </c>
      <c r="AO262" s="45">
        <v>45049</v>
      </c>
      <c r="AP262" s="45" t="s">
        <v>27</v>
      </c>
      <c r="AQ262" s="45">
        <v>45049</v>
      </c>
      <c r="AR262" s="45" t="s">
        <v>123</v>
      </c>
      <c r="AS262" s="45"/>
      <c r="AT262" s="49">
        <v>45090</v>
      </c>
      <c r="AU262" s="50">
        <v>45230</v>
      </c>
      <c r="AV262" s="51" t="s">
        <v>27</v>
      </c>
      <c r="AW262" s="51" t="s">
        <v>27</v>
      </c>
      <c r="AX262" s="73" t="s">
        <v>49</v>
      </c>
      <c r="AY262" s="52" t="s">
        <v>126</v>
      </c>
      <c r="AZ262" s="53">
        <v>0</v>
      </c>
      <c r="BA262" s="52"/>
      <c r="BB262" s="81"/>
      <c r="BC262" s="52" t="s">
        <v>123</v>
      </c>
      <c r="BD262" s="52" t="s">
        <v>123</v>
      </c>
      <c r="BE262" s="55" t="s">
        <v>123</v>
      </c>
      <c r="BF262" s="55" t="s">
        <v>123</v>
      </c>
      <c r="BG262" s="55" t="s">
        <v>27</v>
      </c>
      <c r="BH262" s="55" t="s">
        <v>123</v>
      </c>
      <c r="BI262" s="68" t="s">
        <v>123</v>
      </c>
      <c r="BJ262" s="48"/>
      <c r="BK262" s="58" t="s">
        <v>126</v>
      </c>
      <c r="BL262" s="59"/>
      <c r="BM262" s="58" t="s">
        <v>126</v>
      </c>
      <c r="BN262" s="59"/>
      <c r="BO262" s="74" t="s">
        <v>27</v>
      </c>
      <c r="BP262" s="75">
        <v>45230</v>
      </c>
      <c r="BQ262" s="74" t="s">
        <v>123</v>
      </c>
      <c r="BR262" s="75"/>
      <c r="BS262" s="60"/>
      <c r="BT262" s="38"/>
      <c r="BU262" s="61" t="s">
        <v>129</v>
      </c>
      <c r="BV262" s="61" t="s">
        <v>129</v>
      </c>
      <c r="BW262" s="61" t="s">
        <v>150</v>
      </c>
      <c r="BX262" s="61" t="s">
        <v>129</v>
      </c>
      <c r="BY262" s="62" t="s">
        <v>170</v>
      </c>
      <c r="BZ262" s="61"/>
      <c r="CA262" s="61" t="s">
        <v>129</v>
      </c>
      <c r="CB262" s="61" t="s">
        <v>129</v>
      </c>
      <c r="CC262" s="61">
        <v>45391</v>
      </c>
      <c r="CD262" s="61" t="s">
        <v>158</v>
      </c>
      <c r="CE262" s="61" t="s">
        <v>812</v>
      </c>
      <c r="CF262" s="61"/>
      <c r="CG262" s="61" t="s">
        <v>813</v>
      </c>
      <c r="CH262" s="63">
        <f>YEAR(BANCO10[[#This Row],[DATA INÍCIO]])</f>
        <v>2023</v>
      </c>
      <c r="CI262" s="63">
        <f>MONTH(BANCO10[[#This Row],[DATA INÍCIO]])</f>
        <v>6</v>
      </c>
      <c r="CJ262" s="64" t="str">
        <f t="shared" si="4"/>
        <v>FABRIPLAST INDUSTRIA E COMERCIO DE PLASTICOS LTDA65.414.823/0001-09</v>
      </c>
      <c r="CK262" s="63"/>
      <c r="CL262" s="42" t="s">
        <v>814</v>
      </c>
      <c r="CM262" s="42" t="str">
        <f>IF(BANCO10[[#This Row],[SOLUÇÃO]]=CM$1,BANCO10[[#This Row],[STATUS DA ETAPA]],"")</f>
        <v/>
      </c>
      <c r="CN262" s="42" t="str">
        <f>IF(BANCO10[[#This Row],[SOLUÇÃO]]=CN$1,BANCO10[[#This Row],[STATUS DA ETAPA]],"")</f>
        <v/>
      </c>
      <c r="CO262" s="42" t="str">
        <f>IF(BANCO10[[#This Row],[SOLUÇÃO]]=CO$1,BANCO10[[#This Row],[STATUS DA ETAPA]],"")</f>
        <v/>
      </c>
      <c r="CP262" s="42" t="str">
        <f>IF(BANCO10[[#This Row],[SOLUÇÃO]]=CP$1,BANCO10[[#This Row],[STATUS DA ETAPA]],"")</f>
        <v/>
      </c>
      <c r="CQ262" s="42" t="str">
        <f>IF(BANCO10[[#This Row],[SOLUÇÃO]]=CQ$1,BANCO10[[#This Row],[STATUS DA ETAPA]],"")</f>
        <v/>
      </c>
      <c r="CR262" s="42" t="str">
        <f>IF(BANCO10[[#This Row],[SOLUÇÃO]]=CR$1,BANCO10[[#This Row],[STATUS DA ETAPA]],"")</f>
        <v/>
      </c>
      <c r="CS262" s="42" t="str">
        <f>IF(BANCO10[[#This Row],[SOLUÇÃO]]=CS$1,BANCO10[[#This Row],[STATUS DA ETAPA]],"")</f>
        <v/>
      </c>
      <c r="CT262" s="42" t="str">
        <f>IF(BANCO10[[#This Row],[SOLUÇÃO]]=CT$1,BANCO10[[#This Row],[STATUS DA ETAPA]],"")</f>
        <v/>
      </c>
      <c r="CU262" s="42" t="str">
        <f>IF(BANCO10[[#This Row],[SOLUÇÃO]]=CU$1,BANCO10[[#This Row],[STATUS DA ETAPA]],"")</f>
        <v/>
      </c>
      <c r="CV262" s="42" t="str">
        <f>IF(BANCO10[[#This Row],[SOLUÇÃO]]=CV$1,BANCO10[[#This Row],[STATUS DA ETAPA]],"")</f>
        <v/>
      </c>
      <c r="CW262" s="42" t="str">
        <f>IF(BANCO10[[#This Row],[SOLUÇÃO]]=CW$1,BANCO10[[#This Row],[STATUS DA ETAPA]],"")</f>
        <v/>
      </c>
      <c r="CX262" s="42" t="str">
        <f>IF(BANCO10[[#This Row],[SOLUÇÃO]]=CX$1,BANCO10[[#This Row],[STATUS DA ETAPA]],"")</f>
        <v/>
      </c>
      <c r="CY262" s="42" t="str">
        <f>IF(BANCO10[[#This Row],[SOLUÇÃO]]=CY$1,BANCO10[[#This Row],[STATUS DA ETAPA]],"")</f>
        <v/>
      </c>
      <c r="CZ262" s="42" t="str">
        <f>IF(BANCO10[[#This Row],[SOLUÇÃO]]=CZ$1,BANCO10[[#This Row],[STATUS DA ETAPA]],"")</f>
        <v/>
      </c>
      <c r="DA262" s="42" t="str">
        <f>IF(BANCO10[[#This Row],[SOLUÇÃO]]=DA$1,BANCO10[[#This Row],[STATUS DA ETAPA]],"")</f>
        <v/>
      </c>
      <c r="DB262" s="42" t="str">
        <f>IF(BANCO10[[#This Row],[SOLUÇÃO]]=DB$1,BANCO10[[#This Row],[STATUS DA ETAPA]],"")</f>
        <v/>
      </c>
      <c r="DC262" s="42" t="str">
        <f>IF(BANCO10[[#This Row],[SOLUÇÃO]]=DC$1,BANCO10[[#This Row],[STATUS DA ETAPA]],"")</f>
        <v/>
      </c>
      <c r="DD262" s="42" t="str">
        <f>IF(BANCO10[[#This Row],[SOLUÇÃO]]=DD$1,BANCO10[[#This Row],[STATUS DA ETAPA]],"")</f>
        <v/>
      </c>
      <c r="DE262" s="42" t="str">
        <f>IF(BANCO10[[#This Row],[SOLUÇÃO]]=DE$1,BANCO10[[#This Row],[STATUS DA ETAPA]],"")</f>
        <v/>
      </c>
      <c r="DF262" s="42" t="str">
        <f>IF(BANCO10[[#This Row],[SOLUÇÃO]]=DF$1,BANCO10[[#This Row],[STATUS DA ETAPA]],"")</f>
        <v>CONCLUÍDO</v>
      </c>
      <c r="DG262" s="42" t="str">
        <f>IF(BANCO10[[#This Row],[SOLUÇÃO]]=DG$1,BANCO10[[#This Row],[STATUS DA ETAPA]],"")</f>
        <v/>
      </c>
      <c r="DH262" s="42" t="str">
        <f>IF(BANCO10[[#This Row],[SOLUÇÃO]]=DH$1,BANCO10[[#This Row],[STATUS DA ETAPA]],"")</f>
        <v/>
      </c>
      <c r="DI262" s="42" t="str">
        <f>IF(BANCO10[[#This Row],[SOLUÇÃO]]=DI$1,BANCO10[[#This Row],[STATUS DA ETAPA]],"")</f>
        <v/>
      </c>
      <c r="DJ262" s="42" t="str">
        <f>IF(BANCO10[[#This Row],[SOLUÇÃO]]=DJ$1,BANCO10[[#This Row],[STATUS DA ETAPA]],"")</f>
        <v/>
      </c>
      <c r="DK262" s="42" t="str">
        <f>IF(BANCO10[[#This Row],[SOLUÇÃO]]=DK$1,BANCO10[[#This Row],[STATUS DA ETAPA]],"")</f>
        <v/>
      </c>
      <c r="DL262" s="42" t="str">
        <f>IF(BANCO10[[#This Row],[SOLUÇÃO]]=DL$1,BANCO10[[#This Row],[STATUS DA ETAPA]],"")</f>
        <v/>
      </c>
      <c r="DM262" s="42" t="str">
        <f>IF(BANCO10[[#This Row],[SOLUÇÃO]]=DM$1,BANCO10[[#This Row],[STATUS DA ETAPA]],"")</f>
        <v/>
      </c>
      <c r="DN262" s="63" t="e">
        <f>VLOOKUP(CL264,'[1]SAP TEC'!AC:AD,2,0)</f>
        <v>#N/A</v>
      </c>
    </row>
    <row r="263" spans="1:118" s="65" customFormat="1" ht="12" x14ac:dyDescent="0.25">
      <c r="A263" s="38" t="s">
        <v>118</v>
      </c>
      <c r="B263" s="39" t="s">
        <v>383</v>
      </c>
      <c r="C263" s="40" t="str">
        <f>IFERROR(VLOOKUP(BANCO10[[#This Row],[EMPRESA]],[1]!DADOS[#Data],2,FALSE),"")</f>
        <v>65.414.823/0001-09</v>
      </c>
      <c r="D263" s="40" t="s">
        <v>805</v>
      </c>
      <c r="E263" s="42" t="str">
        <f>IFERROR(VLOOKUP(BANCO10[[#This Row],[EMPRESA]],[1]!DADOS[#Data],5,FALSE),"")</f>
        <v>EPP</v>
      </c>
      <c r="F263" s="40" t="str">
        <f>IFERROR(IF(VLOOKUP(BANCO10[[#This Row],[EMPRESA]],[1]!DADOS[#Data],6,0)="","",(VLOOKUP(BANCO10[[#This Row],[EMPRESA]],[1]!DADOS[#Data],6,0))),"")</f>
        <v>CAPITAL LESTE 1</v>
      </c>
      <c r="G263" s="40" t="s">
        <v>815</v>
      </c>
      <c r="H263" s="43" t="s">
        <v>7</v>
      </c>
      <c r="I263" s="38" t="s">
        <v>306</v>
      </c>
      <c r="J263" s="43"/>
      <c r="K263" s="44" t="s">
        <v>816</v>
      </c>
      <c r="L263" s="44"/>
      <c r="M263" s="44"/>
      <c r="N263" s="44"/>
      <c r="O263" s="39" t="s">
        <v>106</v>
      </c>
      <c r="P263" s="42">
        <v>32</v>
      </c>
      <c r="Q263" s="42"/>
      <c r="R263" s="45" t="s">
        <v>27</v>
      </c>
      <c r="S263" s="45">
        <v>45922</v>
      </c>
      <c r="T263" s="45" t="s">
        <v>27</v>
      </c>
      <c r="U263" s="45">
        <v>45922</v>
      </c>
      <c r="V263" s="45" t="s">
        <v>27</v>
      </c>
      <c r="W263" s="45">
        <v>45923</v>
      </c>
      <c r="X263" s="45" t="s">
        <v>27</v>
      </c>
      <c r="Y263" s="45">
        <v>45923</v>
      </c>
      <c r="Z263" s="46" t="s">
        <v>123</v>
      </c>
      <c r="AA263" s="47"/>
      <c r="AB263" s="46" t="s">
        <v>123</v>
      </c>
      <c r="AC263" s="48"/>
      <c r="AD263" s="46" t="s">
        <v>123</v>
      </c>
      <c r="AE263" s="48"/>
      <c r="AF263" s="45" t="s">
        <v>123</v>
      </c>
      <c r="AG263" s="45"/>
      <c r="AH263" s="45" t="s">
        <v>123</v>
      </c>
      <c r="AI263" s="45"/>
      <c r="AJ263" s="45" t="s">
        <v>123</v>
      </c>
      <c r="AK263" s="45"/>
      <c r="AL263" s="45" t="s">
        <v>123</v>
      </c>
      <c r="AM263" s="45"/>
      <c r="AN263" s="45" t="s">
        <v>123</v>
      </c>
      <c r="AO263" s="45"/>
      <c r="AP263" s="45" t="s">
        <v>123</v>
      </c>
      <c r="AQ263" s="45"/>
      <c r="AR263" s="45" t="s">
        <v>123</v>
      </c>
      <c r="AS263" s="45"/>
      <c r="AT263" s="49">
        <v>45926</v>
      </c>
      <c r="AU263" s="50">
        <v>45936</v>
      </c>
      <c r="AV263" s="66" t="s">
        <v>126</v>
      </c>
      <c r="AW263" s="66" t="s">
        <v>126</v>
      </c>
      <c r="AX263" s="51" t="s">
        <v>49</v>
      </c>
      <c r="AY263" s="52" t="s">
        <v>126</v>
      </c>
      <c r="AZ263" s="53">
        <v>8000</v>
      </c>
      <c r="BA263" s="153" t="s">
        <v>153</v>
      </c>
      <c r="BB263" s="81" t="s">
        <v>123</v>
      </c>
      <c r="BC263" s="52" t="s">
        <v>123</v>
      </c>
      <c r="BD263" s="52" t="s">
        <v>123</v>
      </c>
      <c r="BE263" s="55" t="s">
        <v>123</v>
      </c>
      <c r="BF263" s="55" t="s">
        <v>123</v>
      </c>
      <c r="BG263" s="55" t="s">
        <v>126</v>
      </c>
      <c r="BH263" s="55" t="s">
        <v>123</v>
      </c>
      <c r="BI263" s="68" t="s">
        <v>123</v>
      </c>
      <c r="BJ263" s="48"/>
      <c r="BK263" s="58" t="s">
        <v>126</v>
      </c>
      <c r="BL263" s="59"/>
      <c r="BM263" s="58" t="s">
        <v>126</v>
      </c>
      <c r="BN263" s="59"/>
      <c r="BO263" s="78" t="s">
        <v>126</v>
      </c>
      <c r="BP263" s="75"/>
      <c r="BQ263" s="58" t="s">
        <v>126</v>
      </c>
      <c r="BR263" s="59"/>
      <c r="BS263" s="69"/>
      <c r="BT263" s="38"/>
      <c r="BU263" s="61"/>
      <c r="BV263" s="61"/>
      <c r="BW263" s="61"/>
      <c r="BX263" s="61"/>
      <c r="BY263" s="61"/>
      <c r="BZ263" s="61"/>
      <c r="CA263" s="61"/>
      <c r="CB263" s="61"/>
      <c r="CC263" s="61"/>
      <c r="CD263" s="61"/>
      <c r="CE263" s="61"/>
      <c r="CF263" s="61"/>
      <c r="CG263" s="61"/>
      <c r="CH263" s="63">
        <f>YEAR(BANCO10[[#This Row],[DATA INÍCIO]])</f>
        <v>2025</v>
      </c>
      <c r="CI263" s="63">
        <f>MONTH(BANCO10[[#This Row],[DATA INÍCIO]])</f>
        <v>9</v>
      </c>
      <c r="CJ263" s="71" t="str">
        <f t="shared" si="4"/>
        <v>FABRIPLAST INDUSTRIA E COMERCIO DE PLASTICOS LTDA65.414.823/0001-09</v>
      </c>
      <c r="CK263" s="63"/>
      <c r="CL263" s="63"/>
      <c r="CM263" s="42" t="str">
        <f>IF(BANCO10[[#This Row],[SOLUÇÃO]]=CM$1,BANCO10[[#This Row],[STATUS DA ETAPA]],"")</f>
        <v/>
      </c>
      <c r="CN263" s="42" t="str">
        <f>IF(BANCO10[[#This Row],[SOLUÇÃO]]=CN$1,BANCO10[[#This Row],[STATUS DA ETAPA]],"")</f>
        <v/>
      </c>
      <c r="CO263" s="42" t="str">
        <f>IF(BANCO10[[#This Row],[SOLUÇÃO]]=CO$1,BANCO10[[#This Row],[STATUS DA ETAPA]],"")</f>
        <v/>
      </c>
      <c r="CP263" s="42" t="str">
        <f>IF(BANCO10[[#This Row],[SOLUÇÃO]]=CP$1,BANCO10[[#This Row],[STATUS DA ETAPA]],"")</f>
        <v/>
      </c>
      <c r="CQ263" s="42" t="str">
        <f>IF(BANCO10[[#This Row],[SOLUÇÃO]]=CQ$1,BANCO10[[#This Row],[STATUS DA ETAPA]],"")</f>
        <v/>
      </c>
      <c r="CR263" s="42" t="str">
        <f>IF(BANCO10[[#This Row],[SOLUÇÃO]]=CR$1,BANCO10[[#This Row],[STATUS DA ETAPA]],"")</f>
        <v/>
      </c>
      <c r="CS263" s="42" t="str">
        <f>IF(BANCO10[[#This Row],[SOLUÇÃO]]=CS$1,BANCO10[[#This Row],[STATUS DA ETAPA]],"")</f>
        <v/>
      </c>
      <c r="CT263" s="42" t="str">
        <f>IF(BANCO10[[#This Row],[SOLUÇÃO]]=CT$1,BANCO10[[#This Row],[STATUS DA ETAPA]],"")</f>
        <v/>
      </c>
      <c r="CU263" s="42" t="str">
        <f>IF(BANCO10[[#This Row],[SOLUÇÃO]]=CU$1,BANCO10[[#This Row],[STATUS DA ETAPA]],"")</f>
        <v/>
      </c>
      <c r="CV263" s="42" t="str">
        <f>IF(BANCO10[[#This Row],[SOLUÇÃO]]=CV$1,BANCO10[[#This Row],[STATUS DA ETAPA]],"")</f>
        <v/>
      </c>
      <c r="CW263" s="42" t="str">
        <f>IF(BANCO10[[#This Row],[SOLUÇÃO]]=CW$1,BANCO10[[#This Row],[STATUS DA ETAPA]],"")</f>
        <v/>
      </c>
      <c r="CX263" s="42" t="str">
        <f>IF(BANCO10[[#This Row],[SOLUÇÃO]]=CX$1,BANCO10[[#This Row],[STATUS DA ETAPA]],"")</f>
        <v/>
      </c>
      <c r="CY263" s="42" t="str">
        <f>IF(BANCO10[[#This Row],[SOLUÇÃO]]=CY$1,BANCO10[[#This Row],[STATUS DA ETAPA]],"")</f>
        <v/>
      </c>
      <c r="CZ263" s="42" t="str">
        <f>IF(BANCO10[[#This Row],[SOLUÇÃO]]=CZ$1,BANCO10[[#This Row],[STATUS DA ETAPA]],"")</f>
        <v/>
      </c>
      <c r="DA263" s="42" t="str">
        <f>IF(BANCO10[[#This Row],[SOLUÇÃO]]=DA$1,BANCO10[[#This Row],[STATUS DA ETAPA]],"")</f>
        <v/>
      </c>
      <c r="DB263" s="42" t="str">
        <f>IF(BANCO10[[#This Row],[SOLUÇÃO]]=DB$1,BANCO10[[#This Row],[STATUS DA ETAPA]],"")</f>
        <v/>
      </c>
      <c r="DC263" s="42" t="str">
        <f>IF(BANCO10[[#This Row],[SOLUÇÃO]]=DC$1,BANCO10[[#This Row],[STATUS DA ETAPA]],"")</f>
        <v>EM ANDAMENTO</v>
      </c>
      <c r="DD263" s="42" t="str">
        <f>IF(BANCO10[[#This Row],[SOLUÇÃO]]=DD$1,BANCO10[[#This Row],[STATUS DA ETAPA]],"")</f>
        <v/>
      </c>
      <c r="DE263" s="42" t="str">
        <f>IF(BANCO10[[#This Row],[SOLUÇÃO]]=DE$1,BANCO10[[#This Row],[STATUS DA ETAPA]],"")</f>
        <v/>
      </c>
      <c r="DF263" s="42" t="str">
        <f>IF(BANCO10[[#This Row],[SOLUÇÃO]]=DF$1,BANCO10[[#This Row],[STATUS DA ETAPA]],"")</f>
        <v/>
      </c>
      <c r="DG263" s="42" t="str">
        <f>IF(BANCO10[[#This Row],[SOLUÇÃO]]=DG$1,BANCO10[[#This Row],[STATUS DA ETAPA]],"")</f>
        <v/>
      </c>
      <c r="DH263" s="42" t="str">
        <f>IF(BANCO10[[#This Row],[SOLUÇÃO]]=DH$1,BANCO10[[#This Row],[STATUS DA ETAPA]],"")</f>
        <v/>
      </c>
      <c r="DI263" s="42" t="str">
        <f>IF(BANCO10[[#This Row],[SOLUÇÃO]]=DI$1,BANCO10[[#This Row],[STATUS DA ETAPA]],"")</f>
        <v/>
      </c>
      <c r="DJ263" s="42" t="str">
        <f>IF(BANCO10[[#This Row],[SOLUÇÃO]]=DJ$1,BANCO10[[#This Row],[STATUS DA ETAPA]],"")</f>
        <v/>
      </c>
      <c r="DK263" s="42" t="str">
        <f>IF(BANCO10[[#This Row],[SOLUÇÃO]]=DK$1,BANCO10[[#This Row],[STATUS DA ETAPA]],"")</f>
        <v/>
      </c>
      <c r="DL263" s="42" t="str">
        <f>IF(BANCO10[[#This Row],[SOLUÇÃO]]=DL$1,BANCO10[[#This Row],[STATUS DA ETAPA]],"")</f>
        <v/>
      </c>
      <c r="DM263" s="42" t="str">
        <f>IF(BANCO10[[#This Row],[SOLUÇÃO]]=DM$1,BANCO10[[#This Row],[STATUS DA ETAPA]],"")</f>
        <v/>
      </c>
      <c r="DN263" s="63" t="e">
        <f>VLOOKUP(CL265,'[1]SAP TEC'!AC:AD,2,0)</f>
        <v>#N/A</v>
      </c>
    </row>
    <row r="264" spans="1:118" s="65" customFormat="1" ht="12" x14ac:dyDescent="0.25">
      <c r="A264" s="38" t="s">
        <v>118</v>
      </c>
      <c r="B264" s="39" t="s">
        <v>131</v>
      </c>
      <c r="C264" s="40" t="str">
        <f>IFERROR(VLOOKUP(BANCO10[[#This Row],[EMPRESA]],[1]!DADOS[#Data],2,FALSE),"")</f>
        <v>00.454.473/0001-69</v>
      </c>
      <c r="D264" s="40" t="s">
        <v>817</v>
      </c>
      <c r="E264" s="42" t="str">
        <f>IFERROR(VLOOKUP(BANCO10[[#This Row],[EMPRESA]],[1]!DADOS[#Data],5,FALSE),"")</f>
        <v>EPP</v>
      </c>
      <c r="F264" s="40" t="str">
        <f>IFERROR(IF(VLOOKUP(BANCO10[[#This Row],[EMPRESA]],[1]!DADOS[#Data],6,0)="","",(VLOOKUP(BANCO10[[#This Row],[EMPRESA]],[1]!DADOS[#Data],6,0))),"")</f>
        <v>CAPITAL LESTE 1</v>
      </c>
      <c r="G264" s="40" t="str">
        <f>IFERROR(IF(VLOOKUP(BANCO10[[#This Row],[EMPRESA]],[1]!DADOS[#Data],4)="","",(VLOOKUP($D264,[1]!DADOS[#Data],4,0))),"")</f>
        <v>FACCE</v>
      </c>
      <c r="H264" s="43" t="s">
        <v>7</v>
      </c>
      <c r="I264" s="43" t="s">
        <v>306</v>
      </c>
      <c r="J264" s="43" t="s">
        <v>123</v>
      </c>
      <c r="K264" s="44" t="s">
        <v>818</v>
      </c>
      <c r="L264" s="44" t="s">
        <v>136</v>
      </c>
      <c r="M264" s="44" t="s">
        <v>137</v>
      </c>
      <c r="N264" s="44" t="s">
        <v>123</v>
      </c>
      <c r="O264" s="42" t="s">
        <v>96</v>
      </c>
      <c r="P264" s="42">
        <v>106</v>
      </c>
      <c r="Q264" s="39" t="s">
        <v>205</v>
      </c>
      <c r="R264" s="45" t="s">
        <v>27</v>
      </c>
      <c r="S264" s="45">
        <v>45691</v>
      </c>
      <c r="T264" s="45" t="s">
        <v>27</v>
      </c>
      <c r="U264" s="45">
        <v>45691</v>
      </c>
      <c r="V264" s="45" t="s">
        <v>27</v>
      </c>
      <c r="W264" s="45">
        <v>45694</v>
      </c>
      <c r="X264" s="45" t="s">
        <v>27</v>
      </c>
      <c r="Y264" s="45">
        <v>45694</v>
      </c>
      <c r="Z264" s="46" t="s">
        <v>27</v>
      </c>
      <c r="AA264" s="47">
        <v>45694</v>
      </c>
      <c r="AB264" s="46" t="s">
        <v>27</v>
      </c>
      <c r="AC264" s="48">
        <v>45694</v>
      </c>
      <c r="AD264" s="46" t="s">
        <v>27</v>
      </c>
      <c r="AE264" s="48">
        <v>45694</v>
      </c>
      <c r="AF264" s="45" t="s">
        <v>123</v>
      </c>
      <c r="AG264" s="45"/>
      <c r="AH264" s="45" t="s">
        <v>27</v>
      </c>
      <c r="AI264" s="45"/>
      <c r="AJ264" s="45" t="s">
        <v>27</v>
      </c>
      <c r="AK264" s="45">
        <v>45708</v>
      </c>
      <c r="AL264" s="45" t="s">
        <v>123</v>
      </c>
      <c r="AM264" s="45"/>
      <c r="AN264" s="45" t="s">
        <v>123</v>
      </c>
      <c r="AO264" s="45"/>
      <c r="AP264" s="45" t="s">
        <v>123</v>
      </c>
      <c r="AQ264" s="45"/>
      <c r="AR264" s="45" t="s">
        <v>123</v>
      </c>
      <c r="AS264" s="45"/>
      <c r="AT264" s="49">
        <v>45792</v>
      </c>
      <c r="AU264" s="50">
        <v>45869</v>
      </c>
      <c r="AV264" s="66" t="s">
        <v>27</v>
      </c>
      <c r="AW264" s="66" t="s">
        <v>126</v>
      </c>
      <c r="AX264" s="51" t="s">
        <v>49</v>
      </c>
      <c r="AY264" s="52" t="s">
        <v>126</v>
      </c>
      <c r="AZ264" s="53">
        <v>20140</v>
      </c>
      <c r="BA264" s="52" t="s">
        <v>153</v>
      </c>
      <c r="BB264" s="81">
        <v>603998</v>
      </c>
      <c r="BC264" s="52" t="s">
        <v>123</v>
      </c>
      <c r="BD264" s="52" t="s">
        <v>123</v>
      </c>
      <c r="BE264" s="55" t="s">
        <v>126</v>
      </c>
      <c r="BF264" s="55" t="s">
        <v>126</v>
      </c>
      <c r="BG264" s="55" t="s">
        <v>126</v>
      </c>
      <c r="BH264" s="55" t="s">
        <v>27</v>
      </c>
      <c r="BI264" s="68" t="s">
        <v>126</v>
      </c>
      <c r="BJ264" s="48"/>
      <c r="BK264" s="58" t="s">
        <v>123</v>
      </c>
      <c r="BL264" s="59"/>
      <c r="BM264" s="58" t="s">
        <v>123</v>
      </c>
      <c r="BN264" s="59"/>
      <c r="BO264" s="58" t="s">
        <v>126</v>
      </c>
      <c r="BP264" s="59"/>
      <c r="BQ264" s="58" t="s">
        <v>126</v>
      </c>
      <c r="BR264" s="59"/>
      <c r="BS264" s="137" t="s">
        <v>819</v>
      </c>
      <c r="BT264" s="63" t="s">
        <v>820</v>
      </c>
      <c r="BU264" s="61"/>
      <c r="BV264" s="61"/>
      <c r="BW264" s="61"/>
      <c r="BX264" s="61"/>
      <c r="BY264" s="61"/>
      <c r="BZ264" s="61"/>
      <c r="CA264" s="61"/>
      <c r="CB264" s="61"/>
      <c r="CC264" s="61"/>
      <c r="CD264" s="61"/>
      <c r="CE264" s="61"/>
      <c r="CF264" s="61"/>
      <c r="CG264" s="61"/>
      <c r="CH264" s="63">
        <f>YEAR(BANCO10[[#This Row],[DATA INÍCIO]])</f>
        <v>2025</v>
      </c>
      <c r="CI264" s="63">
        <f>MONTH(BANCO10[[#This Row],[DATA INÍCIO]])</f>
        <v>5</v>
      </c>
      <c r="CJ264" s="71" t="str">
        <f t="shared" si="4"/>
        <v>FACCE INDUSTRIA E COMERCIO DE ESQUADRIAS DE ALUMINIO LTDA00.454.473/0001-69</v>
      </c>
      <c r="CK264" s="63"/>
      <c r="CL264" s="63"/>
      <c r="CM264" s="42" t="str">
        <f>IF(BANCO10[[#This Row],[SOLUÇÃO]]=CM$1,BANCO10[[#This Row],[STATUS DA ETAPA]],"")</f>
        <v/>
      </c>
      <c r="CN264" s="42" t="str">
        <f>IF(BANCO10[[#This Row],[SOLUÇÃO]]=CN$1,BANCO10[[#This Row],[STATUS DA ETAPA]],"")</f>
        <v/>
      </c>
      <c r="CO264" s="42" t="str">
        <f>IF(BANCO10[[#This Row],[SOLUÇÃO]]=CO$1,BANCO10[[#This Row],[STATUS DA ETAPA]],"")</f>
        <v/>
      </c>
      <c r="CP264" s="42" t="str">
        <f>IF(BANCO10[[#This Row],[SOLUÇÃO]]=CP$1,BANCO10[[#This Row],[STATUS DA ETAPA]],"")</f>
        <v/>
      </c>
      <c r="CQ264" s="42" t="str">
        <f>IF(BANCO10[[#This Row],[SOLUÇÃO]]=CQ$1,BANCO10[[#This Row],[STATUS DA ETAPA]],"")</f>
        <v/>
      </c>
      <c r="CR264" s="42" t="str">
        <f>IF(BANCO10[[#This Row],[SOLUÇÃO]]=CR$1,BANCO10[[#This Row],[STATUS DA ETAPA]],"")</f>
        <v/>
      </c>
      <c r="CS264" s="42" t="str">
        <f>IF(BANCO10[[#This Row],[SOLUÇÃO]]=CS$1,BANCO10[[#This Row],[STATUS DA ETAPA]],"")</f>
        <v>EM ANDAMENTO</v>
      </c>
      <c r="CT264" s="42" t="str">
        <f>IF(BANCO10[[#This Row],[SOLUÇÃO]]=CT$1,BANCO10[[#This Row],[STATUS DA ETAPA]],"")</f>
        <v/>
      </c>
      <c r="CU264" s="42" t="str">
        <f>IF(BANCO10[[#This Row],[SOLUÇÃO]]=CU$1,BANCO10[[#This Row],[STATUS DA ETAPA]],"")</f>
        <v/>
      </c>
      <c r="CV264" s="42" t="str">
        <f>IF(BANCO10[[#This Row],[SOLUÇÃO]]=CV$1,BANCO10[[#This Row],[STATUS DA ETAPA]],"")</f>
        <v/>
      </c>
      <c r="CW264" s="42" t="str">
        <f>IF(BANCO10[[#This Row],[SOLUÇÃO]]=CW$1,BANCO10[[#This Row],[STATUS DA ETAPA]],"")</f>
        <v/>
      </c>
      <c r="CX264" s="42" t="str">
        <f>IF(BANCO10[[#This Row],[SOLUÇÃO]]=CX$1,BANCO10[[#This Row],[STATUS DA ETAPA]],"")</f>
        <v/>
      </c>
      <c r="CY264" s="42" t="str">
        <f>IF(BANCO10[[#This Row],[SOLUÇÃO]]=CY$1,BANCO10[[#This Row],[STATUS DA ETAPA]],"")</f>
        <v/>
      </c>
      <c r="CZ264" s="42" t="str">
        <f>IF(BANCO10[[#This Row],[SOLUÇÃO]]=CZ$1,BANCO10[[#This Row],[STATUS DA ETAPA]],"")</f>
        <v/>
      </c>
      <c r="DA264" s="42" t="str">
        <f>IF(BANCO10[[#This Row],[SOLUÇÃO]]=DA$1,BANCO10[[#This Row],[STATUS DA ETAPA]],"")</f>
        <v/>
      </c>
      <c r="DB264" s="42" t="str">
        <f>IF(BANCO10[[#This Row],[SOLUÇÃO]]=DB$1,BANCO10[[#This Row],[STATUS DA ETAPA]],"")</f>
        <v/>
      </c>
      <c r="DC264" s="42" t="str">
        <f>IF(BANCO10[[#This Row],[SOLUÇÃO]]=DC$1,BANCO10[[#This Row],[STATUS DA ETAPA]],"")</f>
        <v/>
      </c>
      <c r="DD264" s="42" t="str">
        <f>IF(BANCO10[[#This Row],[SOLUÇÃO]]=DD$1,BANCO10[[#This Row],[STATUS DA ETAPA]],"")</f>
        <v/>
      </c>
      <c r="DE264" s="42" t="str">
        <f>IF(BANCO10[[#This Row],[SOLUÇÃO]]=DE$1,BANCO10[[#This Row],[STATUS DA ETAPA]],"")</f>
        <v/>
      </c>
      <c r="DF264" s="42" t="str">
        <f>IF(BANCO10[[#This Row],[SOLUÇÃO]]=DF$1,BANCO10[[#This Row],[STATUS DA ETAPA]],"")</f>
        <v/>
      </c>
      <c r="DG264" s="42" t="str">
        <f>IF(BANCO10[[#This Row],[SOLUÇÃO]]=DG$1,BANCO10[[#This Row],[STATUS DA ETAPA]],"")</f>
        <v/>
      </c>
      <c r="DH264" s="42" t="str">
        <f>IF(BANCO10[[#This Row],[SOLUÇÃO]]=DH$1,BANCO10[[#This Row],[STATUS DA ETAPA]],"")</f>
        <v/>
      </c>
      <c r="DI264" s="42" t="str">
        <f>IF(BANCO10[[#This Row],[SOLUÇÃO]]=DI$1,BANCO10[[#This Row],[STATUS DA ETAPA]],"")</f>
        <v/>
      </c>
      <c r="DJ264" s="42" t="str">
        <f>IF(BANCO10[[#This Row],[SOLUÇÃO]]=DJ$1,BANCO10[[#This Row],[STATUS DA ETAPA]],"")</f>
        <v/>
      </c>
      <c r="DK264" s="42" t="str">
        <f>IF(BANCO10[[#This Row],[SOLUÇÃO]]=DK$1,BANCO10[[#This Row],[STATUS DA ETAPA]],"")</f>
        <v/>
      </c>
      <c r="DL264" s="42" t="str">
        <f>IF(BANCO10[[#This Row],[SOLUÇÃO]]=DL$1,BANCO10[[#This Row],[STATUS DA ETAPA]],"")</f>
        <v/>
      </c>
      <c r="DM264" s="42" t="str">
        <f>IF(BANCO10[[#This Row],[SOLUÇÃO]]=DM$1,BANCO10[[#This Row],[STATUS DA ETAPA]],"")</f>
        <v/>
      </c>
      <c r="DN264" s="63" t="e">
        <f>VLOOKUP(CL266,'[1]SAP TEC'!AC:AD,2,0)</f>
        <v>#N/A</v>
      </c>
    </row>
    <row r="265" spans="1:118" s="65" customFormat="1" ht="12" x14ac:dyDescent="0.25">
      <c r="A265" s="38" t="s">
        <v>118</v>
      </c>
      <c r="B265" s="39" t="s">
        <v>131</v>
      </c>
      <c r="C265" s="40" t="str">
        <f>IFERROR(VLOOKUP(BANCO10[[#This Row],[EMPRESA]],[1]!DADOS[#Data],2,FALSE),"")</f>
        <v>00.454.473/0001-69</v>
      </c>
      <c r="D265" s="40" t="s">
        <v>817</v>
      </c>
      <c r="E265" s="42" t="str">
        <f>IFERROR(VLOOKUP(BANCO10[[#This Row],[EMPRESA]],[1]!DADOS[#Data],5,FALSE),"")</f>
        <v>EPP</v>
      </c>
      <c r="F265" s="40" t="str">
        <f>IFERROR(IF(VLOOKUP(BANCO10[[#This Row],[EMPRESA]],[1]!DADOS[#Data],6,0)="","",(VLOOKUP(BANCO10[[#This Row],[EMPRESA]],[1]!DADOS[#Data],6,0))),"")</f>
        <v>CAPITAL LESTE 1</v>
      </c>
      <c r="G265" s="40"/>
      <c r="H265" s="43" t="s">
        <v>121</v>
      </c>
      <c r="I265" s="43" t="s">
        <v>145</v>
      </c>
      <c r="J265" s="43" t="s">
        <v>146</v>
      </c>
      <c r="K265" s="44" t="s">
        <v>821</v>
      </c>
      <c r="L265" s="44" t="s">
        <v>123</v>
      </c>
      <c r="M265" s="44" t="s">
        <v>137</v>
      </c>
      <c r="N265" s="44" t="s">
        <v>123</v>
      </c>
      <c r="O265" s="42" t="s">
        <v>90</v>
      </c>
      <c r="P265" s="42">
        <v>4</v>
      </c>
      <c r="Q265" s="39" t="s">
        <v>188</v>
      </c>
      <c r="R265" s="45" t="s">
        <v>123</v>
      </c>
      <c r="S265" s="45"/>
      <c r="T265" s="45" t="s">
        <v>123</v>
      </c>
      <c r="U265" s="45"/>
      <c r="V265" s="45" t="s">
        <v>123</v>
      </c>
      <c r="W265" s="45"/>
      <c r="X265" s="45" t="s">
        <v>123</v>
      </c>
      <c r="Y265" s="45"/>
      <c r="Z265" s="46" t="s">
        <v>123</v>
      </c>
      <c r="AA265" s="47"/>
      <c r="AB265" s="46" t="s">
        <v>123</v>
      </c>
      <c r="AC265" s="48"/>
      <c r="AD265" s="46" t="s">
        <v>123</v>
      </c>
      <c r="AE265" s="48"/>
      <c r="AF265" s="45" t="s">
        <v>123</v>
      </c>
      <c r="AG265" s="45"/>
      <c r="AH265" s="45" t="s">
        <v>123</v>
      </c>
      <c r="AI265" s="45" t="s">
        <v>123</v>
      </c>
      <c r="AJ265" s="45" t="s">
        <v>123</v>
      </c>
      <c r="AK265" s="45"/>
      <c r="AL265" s="45" t="s">
        <v>123</v>
      </c>
      <c r="AM265" s="45"/>
      <c r="AN265" s="45" t="s">
        <v>123</v>
      </c>
      <c r="AO265" s="45"/>
      <c r="AP265" s="45" t="s">
        <v>123</v>
      </c>
      <c r="AQ265" s="45"/>
      <c r="AR265" s="45" t="s">
        <v>123</v>
      </c>
      <c r="AS265" s="45"/>
      <c r="AT265" s="49">
        <v>45713</v>
      </c>
      <c r="AU265" s="50">
        <v>45713</v>
      </c>
      <c r="AV265" s="66" t="s">
        <v>123</v>
      </c>
      <c r="AW265" s="66" t="s">
        <v>123</v>
      </c>
      <c r="AX265" s="51" t="s">
        <v>49</v>
      </c>
      <c r="AY265" s="52" t="s">
        <v>27</v>
      </c>
      <c r="AZ265" s="53">
        <v>0</v>
      </c>
      <c r="BA265" s="52" t="s">
        <v>123</v>
      </c>
      <c r="BB265" s="81" t="s">
        <v>123</v>
      </c>
      <c r="BC265" s="52" t="s">
        <v>123</v>
      </c>
      <c r="BD265" s="52" t="s">
        <v>123</v>
      </c>
      <c r="BE265" s="55" t="s">
        <v>123</v>
      </c>
      <c r="BF265" s="55" t="s">
        <v>123</v>
      </c>
      <c r="BG265" s="55" t="s">
        <v>123</v>
      </c>
      <c r="BH265" s="55" t="s">
        <v>123</v>
      </c>
      <c r="BI265" s="56" t="s">
        <v>123</v>
      </c>
      <c r="BJ265" s="48"/>
      <c r="BK265" s="58" t="s">
        <v>123</v>
      </c>
      <c r="BL265" s="59"/>
      <c r="BM265" s="58" t="s">
        <v>123</v>
      </c>
      <c r="BN265" s="59"/>
      <c r="BO265" s="58" t="s">
        <v>123</v>
      </c>
      <c r="BP265" s="59"/>
      <c r="BQ265" s="58" t="s">
        <v>123</v>
      </c>
      <c r="BR265" s="59"/>
      <c r="BS265" s="69"/>
      <c r="BT265" s="38"/>
      <c r="BU265" s="38"/>
      <c r="BV265" s="38"/>
      <c r="BW265" s="38"/>
      <c r="BX265" s="38"/>
      <c r="BY265" s="38"/>
      <c r="BZ265" s="38"/>
      <c r="CA265" s="38"/>
      <c r="CB265" s="38"/>
      <c r="CC265" s="38"/>
      <c r="CD265" s="38"/>
      <c r="CE265" s="38"/>
      <c r="CF265" s="38"/>
      <c r="CG265" s="38"/>
      <c r="CH265" s="63">
        <f>YEAR(BANCO10[[#This Row],[DATA INÍCIO]])</f>
        <v>2025</v>
      </c>
      <c r="CI265" s="63">
        <f>MONTH(BANCO10[[#This Row],[DATA INÍCIO]])</f>
        <v>2</v>
      </c>
      <c r="CJ265" s="71" t="str">
        <f t="shared" si="4"/>
        <v>FACCE INDUSTRIA E COMERCIO DE ESQUADRIAS DE ALUMINIO LTDA00.454.473/0001-69</v>
      </c>
      <c r="CK265" s="63"/>
      <c r="CL265" s="63"/>
      <c r="CM265" s="42" t="str">
        <f>IF(BANCO10[[#This Row],[SOLUÇÃO]]=CM$1,BANCO10[[#This Row],[STATUS DA ETAPA]],"")</f>
        <v>CONCLUÍDO</v>
      </c>
      <c r="CN265" s="42" t="str">
        <f>IF(BANCO10[[#This Row],[SOLUÇÃO]]=CN$1,BANCO10[[#This Row],[STATUS DA ETAPA]],"")</f>
        <v/>
      </c>
      <c r="CO265" s="42" t="str">
        <f>IF(BANCO10[[#This Row],[SOLUÇÃO]]=CO$1,BANCO10[[#This Row],[STATUS DA ETAPA]],"")</f>
        <v/>
      </c>
      <c r="CP265" s="42" t="str">
        <f>IF(BANCO10[[#This Row],[SOLUÇÃO]]=CP$1,BANCO10[[#This Row],[STATUS DA ETAPA]],"")</f>
        <v/>
      </c>
      <c r="CQ265" s="42" t="str">
        <f>IF(BANCO10[[#This Row],[SOLUÇÃO]]=CQ$1,BANCO10[[#This Row],[STATUS DA ETAPA]],"")</f>
        <v/>
      </c>
      <c r="CR265" s="42" t="str">
        <f>IF(BANCO10[[#This Row],[SOLUÇÃO]]=CR$1,BANCO10[[#This Row],[STATUS DA ETAPA]],"")</f>
        <v/>
      </c>
      <c r="CS265" s="42" t="str">
        <f>IF(BANCO10[[#This Row],[SOLUÇÃO]]=CS$1,BANCO10[[#This Row],[STATUS DA ETAPA]],"")</f>
        <v/>
      </c>
      <c r="CT265" s="42" t="str">
        <f>IF(BANCO10[[#This Row],[SOLUÇÃO]]=CT$1,BANCO10[[#This Row],[STATUS DA ETAPA]],"")</f>
        <v/>
      </c>
      <c r="CU265" s="42" t="str">
        <f>IF(BANCO10[[#This Row],[SOLUÇÃO]]=CU$1,BANCO10[[#This Row],[STATUS DA ETAPA]],"")</f>
        <v/>
      </c>
      <c r="CV265" s="42" t="str">
        <f>IF(BANCO10[[#This Row],[SOLUÇÃO]]=CV$1,BANCO10[[#This Row],[STATUS DA ETAPA]],"")</f>
        <v/>
      </c>
      <c r="CW265" s="42" t="str">
        <f>IF(BANCO10[[#This Row],[SOLUÇÃO]]=CW$1,BANCO10[[#This Row],[STATUS DA ETAPA]],"")</f>
        <v/>
      </c>
      <c r="CX265" s="42" t="str">
        <f>IF(BANCO10[[#This Row],[SOLUÇÃO]]=CX$1,BANCO10[[#This Row],[STATUS DA ETAPA]],"")</f>
        <v/>
      </c>
      <c r="CY265" s="42" t="str">
        <f>IF(BANCO10[[#This Row],[SOLUÇÃO]]=CY$1,BANCO10[[#This Row],[STATUS DA ETAPA]],"")</f>
        <v/>
      </c>
      <c r="CZ265" s="42" t="str">
        <f>IF(BANCO10[[#This Row],[SOLUÇÃO]]=CZ$1,BANCO10[[#This Row],[STATUS DA ETAPA]],"")</f>
        <v/>
      </c>
      <c r="DA265" s="42" t="str">
        <f>IF(BANCO10[[#This Row],[SOLUÇÃO]]=DA$1,BANCO10[[#This Row],[STATUS DA ETAPA]],"")</f>
        <v/>
      </c>
      <c r="DB265" s="42" t="str">
        <f>IF(BANCO10[[#This Row],[SOLUÇÃO]]=DB$1,BANCO10[[#This Row],[STATUS DA ETAPA]],"")</f>
        <v/>
      </c>
      <c r="DC265" s="42" t="str">
        <f>IF(BANCO10[[#This Row],[SOLUÇÃO]]=DC$1,BANCO10[[#This Row],[STATUS DA ETAPA]],"")</f>
        <v/>
      </c>
      <c r="DD265" s="42" t="str">
        <f>IF(BANCO10[[#This Row],[SOLUÇÃO]]=DD$1,BANCO10[[#This Row],[STATUS DA ETAPA]],"")</f>
        <v/>
      </c>
      <c r="DE265" s="42" t="str">
        <f>IF(BANCO10[[#This Row],[SOLUÇÃO]]=DE$1,BANCO10[[#This Row],[STATUS DA ETAPA]],"")</f>
        <v/>
      </c>
      <c r="DF265" s="42" t="str">
        <f>IF(BANCO10[[#This Row],[SOLUÇÃO]]=DF$1,BANCO10[[#This Row],[STATUS DA ETAPA]],"")</f>
        <v/>
      </c>
      <c r="DG265" s="42" t="str">
        <f>IF(BANCO10[[#This Row],[SOLUÇÃO]]=DG$1,BANCO10[[#This Row],[STATUS DA ETAPA]],"")</f>
        <v/>
      </c>
      <c r="DH265" s="42" t="str">
        <f>IF(BANCO10[[#This Row],[SOLUÇÃO]]=DH$1,BANCO10[[#This Row],[STATUS DA ETAPA]],"")</f>
        <v/>
      </c>
      <c r="DI265" s="42" t="str">
        <f>IF(BANCO10[[#This Row],[SOLUÇÃO]]=DI$1,BANCO10[[#This Row],[STATUS DA ETAPA]],"")</f>
        <v/>
      </c>
      <c r="DJ265" s="42" t="str">
        <f>IF(BANCO10[[#This Row],[SOLUÇÃO]]=DJ$1,BANCO10[[#This Row],[STATUS DA ETAPA]],"")</f>
        <v/>
      </c>
      <c r="DK265" s="42" t="str">
        <f>IF(BANCO10[[#This Row],[SOLUÇÃO]]=DK$1,BANCO10[[#This Row],[STATUS DA ETAPA]],"")</f>
        <v/>
      </c>
      <c r="DL265" s="42" t="str">
        <f>IF(BANCO10[[#This Row],[SOLUÇÃO]]=DL$1,BANCO10[[#This Row],[STATUS DA ETAPA]],"")</f>
        <v/>
      </c>
      <c r="DM265" s="42" t="str">
        <f>IF(BANCO10[[#This Row],[SOLUÇÃO]]=DM$1,BANCO10[[#This Row],[STATUS DA ETAPA]],"")</f>
        <v/>
      </c>
      <c r="DN265" s="63" t="e">
        <f>VLOOKUP(CL267,'[1]SAP TEC'!AC:AD,2,0)</f>
        <v>#N/A</v>
      </c>
    </row>
    <row r="266" spans="1:118" s="65" customFormat="1" ht="12" x14ac:dyDescent="0.25">
      <c r="A266" s="38" t="s">
        <v>118</v>
      </c>
      <c r="B266" s="39" t="s">
        <v>119</v>
      </c>
      <c r="C266" s="40" t="str">
        <f>IFERROR(VLOOKUP(BANCO10[[#This Row],[EMPRESA]],[1]!DADOS[#Data],2,FALSE),"")</f>
        <v>73.017.998/0001-00</v>
      </c>
      <c r="D266" s="42" t="s">
        <v>822</v>
      </c>
      <c r="E266" s="42" t="str">
        <f>IFERROR(VLOOKUP(BANCO10[[#This Row],[EMPRESA]],[1]!DADOS[#Data],5,FALSE),"")</f>
        <v>ME</v>
      </c>
      <c r="F266" s="40" t="str">
        <f>IFERROR(IF(VLOOKUP(BANCO10[[#This Row],[EMPRESA]],[1]!DADOS[#Data],6,0)="","",(VLOOKUP(BANCO10[[#This Row],[EMPRESA]],[1]!DADOS[#Data],6,0))),"")</f>
        <v>CAPITAL LESTE 1</v>
      </c>
      <c r="G266" s="40" t="str">
        <f>IFERROR(IF(VLOOKUP(BANCO10[[#This Row],[EMPRESA]],[1]!DADOS[#Data],4)="","",(VLOOKUP($D266,[1]!DADOS[#Data],4,0))),"")</f>
        <v>FACIL</v>
      </c>
      <c r="H266" s="43" t="s">
        <v>7</v>
      </c>
      <c r="I266" s="43" t="s">
        <v>122</v>
      </c>
      <c r="J266" s="43" t="s">
        <v>123</v>
      </c>
      <c r="K266" s="42" t="s">
        <v>123</v>
      </c>
      <c r="L266" s="44" t="s">
        <v>123</v>
      </c>
      <c r="M266" s="44" t="s">
        <v>137</v>
      </c>
      <c r="N266" s="44" t="s">
        <v>123</v>
      </c>
      <c r="O266" s="42" t="s">
        <v>95</v>
      </c>
      <c r="P266" s="42">
        <v>60</v>
      </c>
      <c r="Q266" s="42"/>
      <c r="R266" s="45" t="s">
        <v>123</v>
      </c>
      <c r="S266" s="45"/>
      <c r="T266" s="45" t="s">
        <v>123</v>
      </c>
      <c r="U266" s="45"/>
      <c r="V266" s="45" t="s">
        <v>123</v>
      </c>
      <c r="W266" s="45"/>
      <c r="X266" s="45" t="s">
        <v>123</v>
      </c>
      <c r="Y266" s="45"/>
      <c r="Z266" s="46" t="s">
        <v>123</v>
      </c>
      <c r="AA266" s="47"/>
      <c r="AB266" s="46" t="s">
        <v>123</v>
      </c>
      <c r="AC266" s="48"/>
      <c r="AD266" s="46" t="s">
        <v>123</v>
      </c>
      <c r="AE266" s="48"/>
      <c r="AF266" s="45" t="s">
        <v>123</v>
      </c>
      <c r="AG266" s="45"/>
      <c r="AH266" s="45" t="s">
        <v>123</v>
      </c>
      <c r="AI266" s="45"/>
      <c r="AJ266" s="45" t="s">
        <v>123</v>
      </c>
      <c r="AK266" s="45"/>
      <c r="AL266" s="45" t="s">
        <v>123</v>
      </c>
      <c r="AM266" s="45"/>
      <c r="AN266" s="45" t="s">
        <v>123</v>
      </c>
      <c r="AO266" s="45"/>
      <c r="AP266" s="45" t="s">
        <v>123</v>
      </c>
      <c r="AQ266" s="45"/>
      <c r="AR266" s="45" t="s">
        <v>123</v>
      </c>
      <c r="AS266" s="45"/>
      <c r="AT266" s="49">
        <v>45963</v>
      </c>
      <c r="AU266" s="50">
        <v>45963</v>
      </c>
      <c r="AV266" s="51" t="s">
        <v>123</v>
      </c>
      <c r="AW266" s="51" t="s">
        <v>123</v>
      </c>
      <c r="AX266" s="51" t="s">
        <v>123</v>
      </c>
      <c r="AY266" s="52" t="s">
        <v>123</v>
      </c>
      <c r="AZ266" s="53">
        <v>0</v>
      </c>
      <c r="BA266" s="52" t="s">
        <v>123</v>
      </c>
      <c r="BB266" s="81" t="s">
        <v>123</v>
      </c>
      <c r="BC266" s="52" t="s">
        <v>123</v>
      </c>
      <c r="BD266" s="52" t="s">
        <v>123</v>
      </c>
      <c r="BE266" s="55" t="s">
        <v>123</v>
      </c>
      <c r="BF266" s="55" t="s">
        <v>123</v>
      </c>
      <c r="BG266" s="55" t="s">
        <v>123</v>
      </c>
      <c r="BH266" s="55" t="s">
        <v>123</v>
      </c>
      <c r="BI266" s="68" t="s">
        <v>123</v>
      </c>
      <c r="BJ266" s="57"/>
      <c r="BK266" s="58" t="s">
        <v>123</v>
      </c>
      <c r="BL266" s="59"/>
      <c r="BM266" s="58" t="s">
        <v>123</v>
      </c>
      <c r="BN266" s="59"/>
      <c r="BO266" s="58" t="s">
        <v>123</v>
      </c>
      <c r="BP266" s="59"/>
      <c r="BQ266" s="58" t="s">
        <v>123</v>
      </c>
      <c r="BR266" s="59"/>
      <c r="BS266" s="60" t="s">
        <v>823</v>
      </c>
      <c r="BT266" s="38"/>
      <c r="BU266" s="61" t="s">
        <v>170</v>
      </c>
      <c r="BV266" s="61" t="s">
        <v>170</v>
      </c>
      <c r="BW266" s="61" t="s">
        <v>170</v>
      </c>
      <c r="BX266" s="61" t="s">
        <v>129</v>
      </c>
      <c r="BY266" s="62" t="s">
        <v>170</v>
      </c>
      <c r="BZ266" s="61"/>
      <c r="CA266" s="61" t="s">
        <v>129</v>
      </c>
      <c r="CB266" s="61" t="s">
        <v>129</v>
      </c>
      <c r="CC266" s="61">
        <v>45402</v>
      </c>
      <c r="CD266" s="61"/>
      <c r="CE266" s="61" t="s">
        <v>129</v>
      </c>
      <c r="CF266" s="61"/>
      <c r="CG266" s="61" t="s">
        <v>531</v>
      </c>
      <c r="CH266" s="63">
        <f>YEAR(BANCO10[[#This Row],[DATA INÍCIO]])</f>
        <v>2025</v>
      </c>
      <c r="CI266" s="63">
        <f>MONTH(BANCO10[[#This Row],[DATA INÍCIO]])</f>
        <v>11</v>
      </c>
      <c r="CJ266" s="64" t="str">
        <f t="shared" si="4"/>
        <v>FACIL FERRAMENTAS DIAMANTADAS ABRASIVAS COMERCIO E INDUSTRIA LTDA73.017.998/0001-00</v>
      </c>
      <c r="CK266" s="63"/>
      <c r="CL266" s="42" t="s">
        <v>123</v>
      </c>
      <c r="CM266" s="42" t="str">
        <f>IF(BANCO10[[#This Row],[SOLUÇÃO]]=CM$1,BANCO10[[#This Row],[STATUS DA ETAPA]],"")</f>
        <v/>
      </c>
      <c r="CN266" s="42" t="str">
        <f>IF(BANCO10[[#This Row],[SOLUÇÃO]]=CN$1,BANCO10[[#This Row],[STATUS DA ETAPA]],"")</f>
        <v/>
      </c>
      <c r="CO266" s="42" t="str">
        <f>IF(BANCO10[[#This Row],[SOLUÇÃO]]=CO$1,BANCO10[[#This Row],[STATUS DA ETAPA]],"")</f>
        <v/>
      </c>
      <c r="CP266" s="42" t="str">
        <f>IF(BANCO10[[#This Row],[SOLUÇÃO]]=CP$1,BANCO10[[#This Row],[STATUS DA ETAPA]],"")</f>
        <v/>
      </c>
      <c r="CQ266" s="42" t="str">
        <f>IF(BANCO10[[#This Row],[SOLUÇÃO]]=CQ$1,BANCO10[[#This Row],[STATUS DA ETAPA]],"")</f>
        <v/>
      </c>
      <c r="CR266" s="42" t="str">
        <f>IF(BANCO10[[#This Row],[SOLUÇÃO]]=CR$1,BANCO10[[#This Row],[STATUS DA ETAPA]],"")</f>
        <v>CANCELADO</v>
      </c>
      <c r="CS266" s="42" t="str">
        <f>IF(BANCO10[[#This Row],[SOLUÇÃO]]=CS$1,BANCO10[[#This Row],[STATUS DA ETAPA]],"")</f>
        <v/>
      </c>
      <c r="CT266" s="42" t="str">
        <f>IF(BANCO10[[#This Row],[SOLUÇÃO]]=CT$1,BANCO10[[#This Row],[STATUS DA ETAPA]],"")</f>
        <v/>
      </c>
      <c r="CU266" s="42" t="str">
        <f>IF(BANCO10[[#This Row],[SOLUÇÃO]]=CU$1,BANCO10[[#This Row],[STATUS DA ETAPA]],"")</f>
        <v/>
      </c>
      <c r="CV266" s="42" t="str">
        <f>IF(BANCO10[[#This Row],[SOLUÇÃO]]=CV$1,BANCO10[[#This Row],[STATUS DA ETAPA]],"")</f>
        <v/>
      </c>
      <c r="CW266" s="42" t="str">
        <f>IF(BANCO10[[#This Row],[SOLUÇÃO]]=CW$1,BANCO10[[#This Row],[STATUS DA ETAPA]],"")</f>
        <v/>
      </c>
      <c r="CX266" s="42" t="str">
        <f>IF(BANCO10[[#This Row],[SOLUÇÃO]]=CX$1,BANCO10[[#This Row],[STATUS DA ETAPA]],"")</f>
        <v/>
      </c>
      <c r="CY266" s="42" t="str">
        <f>IF(BANCO10[[#This Row],[SOLUÇÃO]]=CY$1,BANCO10[[#This Row],[STATUS DA ETAPA]],"")</f>
        <v/>
      </c>
      <c r="CZ266" s="42" t="str">
        <f>IF(BANCO10[[#This Row],[SOLUÇÃO]]=CZ$1,BANCO10[[#This Row],[STATUS DA ETAPA]],"")</f>
        <v/>
      </c>
      <c r="DA266" s="42" t="str">
        <f>IF(BANCO10[[#This Row],[SOLUÇÃO]]=DA$1,BANCO10[[#This Row],[STATUS DA ETAPA]],"")</f>
        <v/>
      </c>
      <c r="DB266" s="42" t="str">
        <f>IF(BANCO10[[#This Row],[SOLUÇÃO]]=DB$1,BANCO10[[#This Row],[STATUS DA ETAPA]],"")</f>
        <v/>
      </c>
      <c r="DC266" s="42" t="str">
        <f>IF(BANCO10[[#This Row],[SOLUÇÃO]]=DC$1,BANCO10[[#This Row],[STATUS DA ETAPA]],"")</f>
        <v/>
      </c>
      <c r="DD266" s="42" t="str">
        <f>IF(BANCO10[[#This Row],[SOLUÇÃO]]=DD$1,BANCO10[[#This Row],[STATUS DA ETAPA]],"")</f>
        <v/>
      </c>
      <c r="DE266" s="42" t="str">
        <f>IF(BANCO10[[#This Row],[SOLUÇÃO]]=DE$1,BANCO10[[#This Row],[STATUS DA ETAPA]],"")</f>
        <v/>
      </c>
      <c r="DF266" s="42" t="str">
        <f>IF(BANCO10[[#This Row],[SOLUÇÃO]]=DF$1,BANCO10[[#This Row],[STATUS DA ETAPA]],"")</f>
        <v/>
      </c>
      <c r="DG266" s="42" t="str">
        <f>IF(BANCO10[[#This Row],[SOLUÇÃO]]=DG$1,BANCO10[[#This Row],[STATUS DA ETAPA]],"")</f>
        <v/>
      </c>
      <c r="DH266" s="42" t="str">
        <f>IF(BANCO10[[#This Row],[SOLUÇÃO]]=DH$1,BANCO10[[#This Row],[STATUS DA ETAPA]],"")</f>
        <v/>
      </c>
      <c r="DI266" s="42" t="str">
        <f>IF(BANCO10[[#This Row],[SOLUÇÃO]]=DI$1,BANCO10[[#This Row],[STATUS DA ETAPA]],"")</f>
        <v/>
      </c>
      <c r="DJ266" s="42" t="str">
        <f>IF(BANCO10[[#This Row],[SOLUÇÃO]]=DJ$1,BANCO10[[#This Row],[STATUS DA ETAPA]],"")</f>
        <v/>
      </c>
      <c r="DK266" s="42" t="str">
        <f>IF(BANCO10[[#This Row],[SOLUÇÃO]]=DK$1,BANCO10[[#This Row],[STATUS DA ETAPA]],"")</f>
        <v/>
      </c>
      <c r="DL266" s="42" t="str">
        <f>IF(BANCO10[[#This Row],[SOLUÇÃO]]=DL$1,BANCO10[[#This Row],[STATUS DA ETAPA]],"")</f>
        <v/>
      </c>
      <c r="DM266" s="42" t="str">
        <f>IF(BANCO10[[#This Row],[SOLUÇÃO]]=DM$1,BANCO10[[#This Row],[STATUS DA ETAPA]],"")</f>
        <v/>
      </c>
      <c r="DN266" s="63" t="e">
        <f>VLOOKUP(CL268,'[1]SAP TEC'!AC:AD,2,0)</f>
        <v>#N/A</v>
      </c>
    </row>
    <row r="267" spans="1:118" s="65" customFormat="1" ht="12" x14ac:dyDescent="0.25">
      <c r="A267" s="38" t="s">
        <v>118</v>
      </c>
      <c r="B267" s="39" t="s">
        <v>119</v>
      </c>
      <c r="C267" s="40" t="str">
        <f>IFERROR(VLOOKUP(BANCO10[[#This Row],[EMPRESA]],[1]!DADOS[#Data],2,FALSE),"")</f>
        <v>73.017.998/0001-00</v>
      </c>
      <c r="D267" s="42" t="s">
        <v>822</v>
      </c>
      <c r="E267" s="42" t="str">
        <f>IFERROR(VLOOKUP(BANCO10[[#This Row],[EMPRESA]],[1]!DADOS[#Data],5,FALSE),"")</f>
        <v>ME</v>
      </c>
      <c r="F267" s="40" t="str">
        <f>IFERROR(IF(VLOOKUP(BANCO10[[#This Row],[EMPRESA]],[1]!DADOS[#Data],6,0)="","",(VLOOKUP(BANCO10[[#This Row],[EMPRESA]],[1]!DADOS[#Data],6,0))),"")</f>
        <v>CAPITAL LESTE 1</v>
      </c>
      <c r="G267" s="40"/>
      <c r="H267" s="43" t="s">
        <v>121</v>
      </c>
      <c r="I267" s="43" t="s">
        <v>145</v>
      </c>
      <c r="J267" s="43" t="s">
        <v>146</v>
      </c>
      <c r="K267" s="42" t="s">
        <v>824</v>
      </c>
      <c r="L267" s="44" t="s">
        <v>123</v>
      </c>
      <c r="M267" s="44">
        <v>103</v>
      </c>
      <c r="N267" s="44" t="s">
        <v>123</v>
      </c>
      <c r="O267" s="42" t="s">
        <v>90</v>
      </c>
      <c r="P267" s="42">
        <v>4</v>
      </c>
      <c r="Q267" s="42" t="s">
        <v>236</v>
      </c>
      <c r="R267" s="45" t="s">
        <v>123</v>
      </c>
      <c r="S267" s="45"/>
      <c r="T267" s="45" t="s">
        <v>123</v>
      </c>
      <c r="U267" s="45"/>
      <c r="V267" s="45" t="s">
        <v>123</v>
      </c>
      <c r="W267" s="45"/>
      <c r="X267" s="45" t="s">
        <v>123</v>
      </c>
      <c r="Y267" s="45"/>
      <c r="Z267" s="46" t="s">
        <v>123</v>
      </c>
      <c r="AA267" s="47"/>
      <c r="AB267" s="46" t="s">
        <v>123</v>
      </c>
      <c r="AC267" s="48"/>
      <c r="AD267" s="46" t="s">
        <v>123</v>
      </c>
      <c r="AE267" s="48"/>
      <c r="AF267" s="45" t="s">
        <v>27</v>
      </c>
      <c r="AG267" s="45">
        <v>44974</v>
      </c>
      <c r="AH267" s="45" t="s">
        <v>126</v>
      </c>
      <c r="AI267" s="45"/>
      <c r="AJ267" s="45" t="s">
        <v>123</v>
      </c>
      <c r="AK267" s="45"/>
      <c r="AL267" s="45" t="s">
        <v>123</v>
      </c>
      <c r="AM267" s="45"/>
      <c r="AN267" s="45" t="s">
        <v>123</v>
      </c>
      <c r="AO267" s="45"/>
      <c r="AP267" s="45" t="s">
        <v>123</v>
      </c>
      <c r="AQ267" s="45"/>
      <c r="AR267" s="45" t="s">
        <v>123</v>
      </c>
      <c r="AS267" s="45"/>
      <c r="AT267" s="49">
        <v>44974</v>
      </c>
      <c r="AU267" s="49">
        <v>44974</v>
      </c>
      <c r="AV267" s="51" t="s">
        <v>123</v>
      </c>
      <c r="AW267" s="51" t="s">
        <v>123</v>
      </c>
      <c r="AX267" s="73" t="s">
        <v>49</v>
      </c>
      <c r="AY267" s="52" t="s">
        <v>123</v>
      </c>
      <c r="AZ267" s="53">
        <v>0</v>
      </c>
      <c r="BA267" s="52" t="s">
        <v>123</v>
      </c>
      <c r="BB267" s="81" t="s">
        <v>123</v>
      </c>
      <c r="BC267" s="52" t="s">
        <v>123</v>
      </c>
      <c r="BD267" s="52" t="s">
        <v>123</v>
      </c>
      <c r="BE267" s="55" t="s">
        <v>123</v>
      </c>
      <c r="BF267" s="55" t="s">
        <v>123</v>
      </c>
      <c r="BG267" s="55" t="s">
        <v>123</v>
      </c>
      <c r="BH267" s="55" t="s">
        <v>123</v>
      </c>
      <c r="BI267" s="138" t="s">
        <v>123</v>
      </c>
      <c r="BJ267" s="48"/>
      <c r="BK267" s="58" t="s">
        <v>123</v>
      </c>
      <c r="BL267" s="59"/>
      <c r="BM267" s="58" t="s">
        <v>123</v>
      </c>
      <c r="BN267" s="59"/>
      <c r="BO267" s="74" t="s">
        <v>123</v>
      </c>
      <c r="BP267" s="75"/>
      <c r="BQ267" s="74" t="s">
        <v>123</v>
      </c>
      <c r="BR267" s="75"/>
      <c r="BS267" s="60" t="s">
        <v>823</v>
      </c>
      <c r="BT267" s="38"/>
      <c r="BU267" s="61" t="s">
        <v>170</v>
      </c>
      <c r="BV267" s="61" t="s">
        <v>170</v>
      </c>
      <c r="BW267" s="61" t="s">
        <v>170</v>
      </c>
      <c r="BX267" s="61" t="s">
        <v>129</v>
      </c>
      <c r="BY267" s="62" t="s">
        <v>170</v>
      </c>
      <c r="BZ267" s="61"/>
      <c r="CA267" s="61" t="s">
        <v>129</v>
      </c>
      <c r="CB267" s="61" t="s">
        <v>129</v>
      </c>
      <c r="CC267" s="61" t="s">
        <v>129</v>
      </c>
      <c r="CD267" s="61" t="s">
        <v>129</v>
      </c>
      <c r="CE267" s="61" t="s">
        <v>129</v>
      </c>
      <c r="CF267" s="61" t="s">
        <v>129</v>
      </c>
      <c r="CG267" s="61" t="s">
        <v>129</v>
      </c>
      <c r="CH267" s="63">
        <f>YEAR(BANCO10[[#This Row],[DATA INÍCIO]])</f>
        <v>2023</v>
      </c>
      <c r="CI267" s="63">
        <f>MONTH(BANCO10[[#This Row],[DATA INÍCIO]])</f>
        <v>2</v>
      </c>
      <c r="CJ267" s="64" t="str">
        <f t="shared" si="4"/>
        <v>FACIL FERRAMENTAS DIAMANTADAS ABRASIVAS COMERCIO E INDUSTRIA LTDA73.017.998/0001-00</v>
      </c>
      <c r="CK267" s="63"/>
      <c r="CL267" s="42" t="s">
        <v>824</v>
      </c>
      <c r="CM267" s="42" t="str">
        <f>IF(BANCO10[[#This Row],[SOLUÇÃO]]=CM$1,BANCO10[[#This Row],[STATUS DA ETAPA]],"")</f>
        <v>CONCLUÍDO</v>
      </c>
      <c r="CN267" s="42" t="str">
        <f>IF(BANCO10[[#This Row],[SOLUÇÃO]]=CN$1,BANCO10[[#This Row],[STATUS DA ETAPA]],"")</f>
        <v/>
      </c>
      <c r="CO267" s="42" t="str">
        <f>IF(BANCO10[[#This Row],[SOLUÇÃO]]=CO$1,BANCO10[[#This Row],[STATUS DA ETAPA]],"")</f>
        <v/>
      </c>
      <c r="CP267" s="42" t="str">
        <f>IF(BANCO10[[#This Row],[SOLUÇÃO]]=CP$1,BANCO10[[#This Row],[STATUS DA ETAPA]],"")</f>
        <v/>
      </c>
      <c r="CQ267" s="42" t="str">
        <f>IF(BANCO10[[#This Row],[SOLUÇÃO]]=CQ$1,BANCO10[[#This Row],[STATUS DA ETAPA]],"")</f>
        <v/>
      </c>
      <c r="CR267" s="42" t="str">
        <f>IF(BANCO10[[#This Row],[SOLUÇÃO]]=CR$1,BANCO10[[#This Row],[STATUS DA ETAPA]],"")</f>
        <v/>
      </c>
      <c r="CS267" s="42" t="str">
        <f>IF(BANCO10[[#This Row],[SOLUÇÃO]]=CS$1,BANCO10[[#This Row],[STATUS DA ETAPA]],"")</f>
        <v/>
      </c>
      <c r="CT267" s="42" t="str">
        <f>IF(BANCO10[[#This Row],[SOLUÇÃO]]=CT$1,BANCO10[[#This Row],[STATUS DA ETAPA]],"")</f>
        <v/>
      </c>
      <c r="CU267" s="42" t="str">
        <f>IF(BANCO10[[#This Row],[SOLUÇÃO]]=CU$1,BANCO10[[#This Row],[STATUS DA ETAPA]],"")</f>
        <v/>
      </c>
      <c r="CV267" s="42" t="str">
        <f>IF(BANCO10[[#This Row],[SOLUÇÃO]]=CV$1,BANCO10[[#This Row],[STATUS DA ETAPA]],"")</f>
        <v/>
      </c>
      <c r="CW267" s="42" t="str">
        <f>IF(BANCO10[[#This Row],[SOLUÇÃO]]=CW$1,BANCO10[[#This Row],[STATUS DA ETAPA]],"")</f>
        <v/>
      </c>
      <c r="CX267" s="42" t="str">
        <f>IF(BANCO10[[#This Row],[SOLUÇÃO]]=CX$1,BANCO10[[#This Row],[STATUS DA ETAPA]],"")</f>
        <v/>
      </c>
      <c r="CY267" s="42" t="str">
        <f>IF(BANCO10[[#This Row],[SOLUÇÃO]]=CY$1,BANCO10[[#This Row],[STATUS DA ETAPA]],"")</f>
        <v/>
      </c>
      <c r="CZ267" s="42" t="str">
        <f>IF(BANCO10[[#This Row],[SOLUÇÃO]]=CZ$1,BANCO10[[#This Row],[STATUS DA ETAPA]],"")</f>
        <v/>
      </c>
      <c r="DA267" s="42" t="str">
        <f>IF(BANCO10[[#This Row],[SOLUÇÃO]]=DA$1,BANCO10[[#This Row],[STATUS DA ETAPA]],"")</f>
        <v/>
      </c>
      <c r="DB267" s="42" t="str">
        <f>IF(BANCO10[[#This Row],[SOLUÇÃO]]=DB$1,BANCO10[[#This Row],[STATUS DA ETAPA]],"")</f>
        <v/>
      </c>
      <c r="DC267" s="42" t="str">
        <f>IF(BANCO10[[#This Row],[SOLUÇÃO]]=DC$1,BANCO10[[#This Row],[STATUS DA ETAPA]],"")</f>
        <v/>
      </c>
      <c r="DD267" s="42" t="str">
        <f>IF(BANCO10[[#This Row],[SOLUÇÃO]]=DD$1,BANCO10[[#This Row],[STATUS DA ETAPA]],"")</f>
        <v/>
      </c>
      <c r="DE267" s="42" t="str">
        <f>IF(BANCO10[[#This Row],[SOLUÇÃO]]=DE$1,BANCO10[[#This Row],[STATUS DA ETAPA]],"")</f>
        <v/>
      </c>
      <c r="DF267" s="42" t="str">
        <f>IF(BANCO10[[#This Row],[SOLUÇÃO]]=DF$1,BANCO10[[#This Row],[STATUS DA ETAPA]],"")</f>
        <v/>
      </c>
      <c r="DG267" s="42" t="str">
        <f>IF(BANCO10[[#This Row],[SOLUÇÃO]]=DG$1,BANCO10[[#This Row],[STATUS DA ETAPA]],"")</f>
        <v/>
      </c>
      <c r="DH267" s="42" t="str">
        <f>IF(BANCO10[[#This Row],[SOLUÇÃO]]=DH$1,BANCO10[[#This Row],[STATUS DA ETAPA]],"")</f>
        <v/>
      </c>
      <c r="DI267" s="42" t="str">
        <f>IF(BANCO10[[#This Row],[SOLUÇÃO]]=DI$1,BANCO10[[#This Row],[STATUS DA ETAPA]],"")</f>
        <v/>
      </c>
      <c r="DJ267" s="42" t="str">
        <f>IF(BANCO10[[#This Row],[SOLUÇÃO]]=DJ$1,BANCO10[[#This Row],[STATUS DA ETAPA]],"")</f>
        <v/>
      </c>
      <c r="DK267" s="42" t="str">
        <f>IF(BANCO10[[#This Row],[SOLUÇÃO]]=DK$1,BANCO10[[#This Row],[STATUS DA ETAPA]],"")</f>
        <v/>
      </c>
      <c r="DL267" s="42" t="str">
        <f>IF(BANCO10[[#This Row],[SOLUÇÃO]]=DL$1,BANCO10[[#This Row],[STATUS DA ETAPA]],"")</f>
        <v/>
      </c>
      <c r="DM267" s="42" t="str">
        <f>IF(BANCO10[[#This Row],[SOLUÇÃO]]=DM$1,BANCO10[[#This Row],[STATUS DA ETAPA]],"")</f>
        <v/>
      </c>
      <c r="DN267" s="63" t="e">
        <f>VLOOKUP(CL269,'[1]SAP TEC'!AC:AD,2,0)</f>
        <v>#N/A</v>
      </c>
    </row>
    <row r="268" spans="1:118" s="65" customFormat="1" ht="12" x14ac:dyDescent="0.25">
      <c r="A268" s="38" t="s">
        <v>118</v>
      </c>
      <c r="B268" s="39" t="s">
        <v>119</v>
      </c>
      <c r="C268" s="40" t="str">
        <f>IFERROR(VLOOKUP(BANCO10[[#This Row],[EMPRESA]],[1]!DADOS[#Data],2,FALSE),"")</f>
        <v>10.210.129/0001-88</v>
      </c>
      <c r="D268" s="42" t="s">
        <v>825</v>
      </c>
      <c r="E268" s="42" t="str">
        <f>IFERROR(VLOOKUP(BANCO10[[#This Row],[EMPRESA]],[1]!DADOS[#Data],5,FALSE),"")</f>
        <v>ME</v>
      </c>
      <c r="F268" s="40" t="str">
        <f>IFERROR(IF(VLOOKUP(BANCO10[[#This Row],[EMPRESA]],[1]!DADOS[#Data],6,0)="","",(VLOOKUP(BANCO10[[#This Row],[EMPRESA]],[1]!DADOS[#Data],6,0))),"")</f>
        <v>CAPITAL LESTE 1</v>
      </c>
      <c r="G268" s="40"/>
      <c r="H268" s="43" t="s">
        <v>121</v>
      </c>
      <c r="I268" s="43" t="s">
        <v>145</v>
      </c>
      <c r="J268" s="43" t="s">
        <v>146</v>
      </c>
      <c r="K268" s="42" t="s">
        <v>826</v>
      </c>
      <c r="L268" s="44" t="s">
        <v>123</v>
      </c>
      <c r="M268" s="44">
        <v>103</v>
      </c>
      <c r="N268" s="44" t="s">
        <v>123</v>
      </c>
      <c r="O268" s="42" t="s">
        <v>90</v>
      </c>
      <c r="P268" s="42">
        <v>4</v>
      </c>
      <c r="Q268" s="42" t="s">
        <v>125</v>
      </c>
      <c r="R268" s="45" t="s">
        <v>123</v>
      </c>
      <c r="S268" s="45"/>
      <c r="T268" s="45" t="s">
        <v>123</v>
      </c>
      <c r="U268" s="45"/>
      <c r="V268" s="45" t="s">
        <v>123</v>
      </c>
      <c r="W268" s="45"/>
      <c r="X268" s="45" t="s">
        <v>123</v>
      </c>
      <c r="Y268" s="45"/>
      <c r="Z268" s="46" t="s">
        <v>123</v>
      </c>
      <c r="AA268" s="47"/>
      <c r="AB268" s="46" t="s">
        <v>123</v>
      </c>
      <c r="AC268" s="48"/>
      <c r="AD268" s="46" t="s">
        <v>123</v>
      </c>
      <c r="AE268" s="48"/>
      <c r="AF268" s="45" t="s">
        <v>27</v>
      </c>
      <c r="AG268" s="45">
        <v>44991</v>
      </c>
      <c r="AH268" s="45" t="s">
        <v>126</v>
      </c>
      <c r="AI268" s="45"/>
      <c r="AJ268" s="45" t="s">
        <v>123</v>
      </c>
      <c r="AK268" s="45"/>
      <c r="AL268" s="45" t="s">
        <v>123</v>
      </c>
      <c r="AM268" s="45"/>
      <c r="AN268" s="45" t="s">
        <v>123</v>
      </c>
      <c r="AO268" s="45"/>
      <c r="AP268" s="45" t="s">
        <v>123</v>
      </c>
      <c r="AQ268" s="45"/>
      <c r="AR268" s="45" t="s">
        <v>123</v>
      </c>
      <c r="AS268" s="45"/>
      <c r="AT268" s="49">
        <v>44991</v>
      </c>
      <c r="AU268" s="50">
        <v>44991</v>
      </c>
      <c r="AV268" s="51" t="s">
        <v>123</v>
      </c>
      <c r="AW268" s="51" t="s">
        <v>123</v>
      </c>
      <c r="AX268" s="73" t="s">
        <v>49</v>
      </c>
      <c r="AY268" s="52" t="s">
        <v>123</v>
      </c>
      <c r="AZ268" s="53">
        <v>0</v>
      </c>
      <c r="BA268" s="52" t="s">
        <v>123</v>
      </c>
      <c r="BB268" s="81" t="s">
        <v>123</v>
      </c>
      <c r="BC268" s="52" t="s">
        <v>123</v>
      </c>
      <c r="BD268" s="52" t="s">
        <v>123</v>
      </c>
      <c r="BE268" s="55" t="s">
        <v>123</v>
      </c>
      <c r="BF268" s="55" t="s">
        <v>123</v>
      </c>
      <c r="BG268" s="55" t="s">
        <v>123</v>
      </c>
      <c r="BH268" s="55" t="s">
        <v>123</v>
      </c>
      <c r="BI268" s="56" t="s">
        <v>123</v>
      </c>
      <c r="BJ268" s="48"/>
      <c r="BK268" s="58" t="s">
        <v>123</v>
      </c>
      <c r="BL268" s="59"/>
      <c r="BM268" s="58" t="s">
        <v>123</v>
      </c>
      <c r="BN268" s="59"/>
      <c r="BO268" s="74" t="s">
        <v>123</v>
      </c>
      <c r="BP268" s="75"/>
      <c r="BQ268" s="74" t="s">
        <v>123</v>
      </c>
      <c r="BR268" s="75"/>
      <c r="BS268" s="60" t="s">
        <v>827</v>
      </c>
      <c r="BT268" s="38"/>
      <c r="BU268" s="61" t="s">
        <v>170</v>
      </c>
      <c r="BV268" s="61" t="s">
        <v>170</v>
      </c>
      <c r="BW268" s="61" t="s">
        <v>170</v>
      </c>
      <c r="BX268" s="61" t="s">
        <v>129</v>
      </c>
      <c r="BY268" s="62" t="s">
        <v>170</v>
      </c>
      <c r="BZ268" s="61"/>
      <c r="CA268" s="61" t="s">
        <v>129</v>
      </c>
      <c r="CB268" s="61" t="s">
        <v>129</v>
      </c>
      <c r="CC268" s="61" t="s">
        <v>129</v>
      </c>
      <c r="CD268" s="61" t="s">
        <v>129</v>
      </c>
      <c r="CE268" s="61" t="s">
        <v>129</v>
      </c>
      <c r="CF268" s="61" t="s">
        <v>129</v>
      </c>
      <c r="CG268" s="61" t="s">
        <v>129</v>
      </c>
      <c r="CH268" s="63">
        <f>YEAR(BANCO10[[#This Row],[DATA INÍCIO]])</f>
        <v>2023</v>
      </c>
      <c r="CI268" s="63">
        <f>MONTH(BANCO10[[#This Row],[DATA INÍCIO]])</f>
        <v>3</v>
      </c>
      <c r="CJ268" s="64" t="str">
        <f t="shared" si="4"/>
        <v>FAMAPLAS INDUSTRIA E COMERCIO DE PECAS PLASTICAS E METAL LTDA10.210.129/0001-88</v>
      </c>
      <c r="CK268" s="63"/>
      <c r="CL268" s="42" t="s">
        <v>826</v>
      </c>
      <c r="CM268" s="42" t="str">
        <f>IF(BANCO10[[#This Row],[SOLUÇÃO]]=CM$1,BANCO10[[#This Row],[STATUS DA ETAPA]],"")</f>
        <v>CONCLUÍDO</v>
      </c>
      <c r="CN268" s="42" t="str">
        <f>IF(BANCO10[[#This Row],[SOLUÇÃO]]=CN$1,BANCO10[[#This Row],[STATUS DA ETAPA]],"")</f>
        <v/>
      </c>
      <c r="CO268" s="42" t="str">
        <f>IF(BANCO10[[#This Row],[SOLUÇÃO]]=CO$1,BANCO10[[#This Row],[STATUS DA ETAPA]],"")</f>
        <v/>
      </c>
      <c r="CP268" s="42" t="str">
        <f>IF(BANCO10[[#This Row],[SOLUÇÃO]]=CP$1,BANCO10[[#This Row],[STATUS DA ETAPA]],"")</f>
        <v/>
      </c>
      <c r="CQ268" s="42" t="str">
        <f>IF(BANCO10[[#This Row],[SOLUÇÃO]]=CQ$1,BANCO10[[#This Row],[STATUS DA ETAPA]],"")</f>
        <v/>
      </c>
      <c r="CR268" s="42" t="str">
        <f>IF(BANCO10[[#This Row],[SOLUÇÃO]]=CR$1,BANCO10[[#This Row],[STATUS DA ETAPA]],"")</f>
        <v/>
      </c>
      <c r="CS268" s="42" t="str">
        <f>IF(BANCO10[[#This Row],[SOLUÇÃO]]=CS$1,BANCO10[[#This Row],[STATUS DA ETAPA]],"")</f>
        <v/>
      </c>
      <c r="CT268" s="42" t="str">
        <f>IF(BANCO10[[#This Row],[SOLUÇÃO]]=CT$1,BANCO10[[#This Row],[STATUS DA ETAPA]],"")</f>
        <v/>
      </c>
      <c r="CU268" s="42" t="str">
        <f>IF(BANCO10[[#This Row],[SOLUÇÃO]]=CU$1,BANCO10[[#This Row],[STATUS DA ETAPA]],"")</f>
        <v/>
      </c>
      <c r="CV268" s="42" t="str">
        <f>IF(BANCO10[[#This Row],[SOLUÇÃO]]=CV$1,BANCO10[[#This Row],[STATUS DA ETAPA]],"")</f>
        <v/>
      </c>
      <c r="CW268" s="42" t="str">
        <f>IF(BANCO10[[#This Row],[SOLUÇÃO]]=CW$1,BANCO10[[#This Row],[STATUS DA ETAPA]],"")</f>
        <v/>
      </c>
      <c r="CX268" s="42" t="str">
        <f>IF(BANCO10[[#This Row],[SOLUÇÃO]]=CX$1,BANCO10[[#This Row],[STATUS DA ETAPA]],"")</f>
        <v/>
      </c>
      <c r="CY268" s="42" t="str">
        <f>IF(BANCO10[[#This Row],[SOLUÇÃO]]=CY$1,BANCO10[[#This Row],[STATUS DA ETAPA]],"")</f>
        <v/>
      </c>
      <c r="CZ268" s="42" t="str">
        <f>IF(BANCO10[[#This Row],[SOLUÇÃO]]=CZ$1,BANCO10[[#This Row],[STATUS DA ETAPA]],"")</f>
        <v/>
      </c>
      <c r="DA268" s="42" t="str">
        <f>IF(BANCO10[[#This Row],[SOLUÇÃO]]=DA$1,BANCO10[[#This Row],[STATUS DA ETAPA]],"")</f>
        <v/>
      </c>
      <c r="DB268" s="42" t="str">
        <f>IF(BANCO10[[#This Row],[SOLUÇÃO]]=DB$1,BANCO10[[#This Row],[STATUS DA ETAPA]],"")</f>
        <v/>
      </c>
      <c r="DC268" s="42" t="str">
        <f>IF(BANCO10[[#This Row],[SOLUÇÃO]]=DC$1,BANCO10[[#This Row],[STATUS DA ETAPA]],"")</f>
        <v/>
      </c>
      <c r="DD268" s="42" t="str">
        <f>IF(BANCO10[[#This Row],[SOLUÇÃO]]=DD$1,BANCO10[[#This Row],[STATUS DA ETAPA]],"")</f>
        <v/>
      </c>
      <c r="DE268" s="42" t="str">
        <f>IF(BANCO10[[#This Row],[SOLUÇÃO]]=DE$1,BANCO10[[#This Row],[STATUS DA ETAPA]],"")</f>
        <v/>
      </c>
      <c r="DF268" s="42" t="str">
        <f>IF(BANCO10[[#This Row],[SOLUÇÃO]]=DF$1,BANCO10[[#This Row],[STATUS DA ETAPA]],"")</f>
        <v/>
      </c>
      <c r="DG268" s="42" t="str">
        <f>IF(BANCO10[[#This Row],[SOLUÇÃO]]=DG$1,BANCO10[[#This Row],[STATUS DA ETAPA]],"")</f>
        <v/>
      </c>
      <c r="DH268" s="42" t="str">
        <f>IF(BANCO10[[#This Row],[SOLUÇÃO]]=DH$1,BANCO10[[#This Row],[STATUS DA ETAPA]],"")</f>
        <v/>
      </c>
      <c r="DI268" s="42" t="str">
        <f>IF(BANCO10[[#This Row],[SOLUÇÃO]]=DI$1,BANCO10[[#This Row],[STATUS DA ETAPA]],"")</f>
        <v/>
      </c>
      <c r="DJ268" s="42" t="str">
        <f>IF(BANCO10[[#This Row],[SOLUÇÃO]]=DJ$1,BANCO10[[#This Row],[STATUS DA ETAPA]],"")</f>
        <v/>
      </c>
      <c r="DK268" s="42" t="str">
        <f>IF(BANCO10[[#This Row],[SOLUÇÃO]]=DK$1,BANCO10[[#This Row],[STATUS DA ETAPA]],"")</f>
        <v/>
      </c>
      <c r="DL268" s="42" t="str">
        <f>IF(BANCO10[[#This Row],[SOLUÇÃO]]=DL$1,BANCO10[[#This Row],[STATUS DA ETAPA]],"")</f>
        <v/>
      </c>
      <c r="DM268" s="42" t="str">
        <f>IF(BANCO10[[#This Row],[SOLUÇÃO]]=DM$1,BANCO10[[#This Row],[STATUS DA ETAPA]],"")</f>
        <v/>
      </c>
      <c r="DN268" s="63" t="e">
        <f>VLOOKUP(CL270,'[1]SAP TEC'!AC:AD,2,0)</f>
        <v>#N/A</v>
      </c>
    </row>
    <row r="269" spans="1:118" s="65" customFormat="1" ht="12" x14ac:dyDescent="0.25">
      <c r="A269" s="38" t="s">
        <v>118</v>
      </c>
      <c r="B269" s="39" t="s">
        <v>119</v>
      </c>
      <c r="C269" s="40" t="str">
        <f>IFERROR(VLOOKUP(BANCO10[[#This Row],[EMPRESA]],[1]!DADOS[#Data],2,FALSE),"")</f>
        <v>10.210.129/0001-88</v>
      </c>
      <c r="D269" s="42" t="s">
        <v>825</v>
      </c>
      <c r="E269" s="42" t="str">
        <f>IFERROR(VLOOKUP(BANCO10[[#This Row],[EMPRESA]],[1]!DADOS[#Data],5,FALSE),"")</f>
        <v>ME</v>
      </c>
      <c r="F269" s="40" t="str">
        <f>IFERROR(IF(VLOOKUP(BANCO10[[#This Row],[EMPRESA]],[1]!DADOS[#Data],6,0)="","",(VLOOKUP(BANCO10[[#This Row],[EMPRESA]],[1]!DADOS[#Data],6,0))),"")</f>
        <v>CAPITAL LESTE 1</v>
      </c>
      <c r="G269" s="40" t="str">
        <f>IFERROR(IF(VLOOKUP(BANCO10[[#This Row],[EMPRESA]],[1]!DADOS[#Data],4)="","",(VLOOKUP($D269,[1]!DADOS[#Data],4,0))),"")</f>
        <v>FAMAPLAS</v>
      </c>
      <c r="H269" s="43" t="s">
        <v>7</v>
      </c>
      <c r="I269" s="42" t="s">
        <v>267</v>
      </c>
      <c r="J269" s="44" t="s">
        <v>136</v>
      </c>
      <c r="K269" s="42" t="s">
        <v>136</v>
      </c>
      <c r="L269" s="44" t="s">
        <v>136</v>
      </c>
      <c r="M269" s="44">
        <v>103</v>
      </c>
      <c r="N269" s="44" t="s">
        <v>123</v>
      </c>
      <c r="O269" s="42" t="s">
        <v>95</v>
      </c>
      <c r="P269" s="42">
        <v>60</v>
      </c>
      <c r="Q269" s="42"/>
      <c r="R269" s="45" t="s">
        <v>123</v>
      </c>
      <c r="S269" s="45"/>
      <c r="T269" s="45" t="s">
        <v>123</v>
      </c>
      <c r="U269" s="45"/>
      <c r="V269" s="45" t="s">
        <v>123</v>
      </c>
      <c r="W269" s="45"/>
      <c r="X269" s="45" t="s">
        <v>123</v>
      </c>
      <c r="Y269" s="45"/>
      <c r="Z269" s="46" t="s">
        <v>123</v>
      </c>
      <c r="AA269" s="47"/>
      <c r="AB269" s="46" t="s">
        <v>123</v>
      </c>
      <c r="AC269" s="48"/>
      <c r="AD269" s="46" t="s">
        <v>123</v>
      </c>
      <c r="AE269" s="48"/>
      <c r="AF269" s="45" t="s">
        <v>27</v>
      </c>
      <c r="AG269" s="45">
        <v>44991</v>
      </c>
      <c r="AH269" s="45" t="s">
        <v>27</v>
      </c>
      <c r="AI269" s="45">
        <v>45009</v>
      </c>
      <c r="AJ269" s="45"/>
      <c r="AK269" s="45"/>
      <c r="AL269" s="45"/>
      <c r="AM269" s="45"/>
      <c r="AN269" s="45"/>
      <c r="AO269" s="45"/>
      <c r="AP269" s="45"/>
      <c r="AQ269" s="45"/>
      <c r="AR269" s="45" t="s">
        <v>123</v>
      </c>
      <c r="AS269" s="45"/>
      <c r="AT269" s="49">
        <v>45963</v>
      </c>
      <c r="AU269" s="50">
        <v>45963</v>
      </c>
      <c r="AV269" s="66" t="s">
        <v>123</v>
      </c>
      <c r="AW269" s="66" t="s">
        <v>123</v>
      </c>
      <c r="AX269" s="73" t="s">
        <v>49</v>
      </c>
      <c r="AY269" s="52" t="s">
        <v>126</v>
      </c>
      <c r="AZ269" s="53">
        <v>0</v>
      </c>
      <c r="BA269" s="52"/>
      <c r="BB269" s="81" t="s">
        <v>136</v>
      </c>
      <c r="BC269" s="52" t="s">
        <v>136</v>
      </c>
      <c r="BD269" s="52" t="s">
        <v>136</v>
      </c>
      <c r="BE269" s="55" t="s">
        <v>123</v>
      </c>
      <c r="BF269" s="55" t="s">
        <v>123</v>
      </c>
      <c r="BG269" s="55"/>
      <c r="BH269" s="55" t="s">
        <v>123</v>
      </c>
      <c r="BI269" s="68" t="s">
        <v>123</v>
      </c>
      <c r="BJ269" s="48"/>
      <c r="BK269" s="58"/>
      <c r="BL269" s="59"/>
      <c r="BM269" s="58"/>
      <c r="BN269" s="59"/>
      <c r="BO269" s="74" t="s">
        <v>126</v>
      </c>
      <c r="BP269" s="77"/>
      <c r="BQ269" s="78" t="s">
        <v>126</v>
      </c>
      <c r="BR269" s="79"/>
      <c r="BS269" s="60" t="s">
        <v>827</v>
      </c>
      <c r="BT269" s="38"/>
      <c r="BU269" s="61" t="s">
        <v>170</v>
      </c>
      <c r="BV269" s="61" t="s">
        <v>170</v>
      </c>
      <c r="BW269" s="61" t="s">
        <v>170</v>
      </c>
      <c r="BX269" s="61" t="s">
        <v>129</v>
      </c>
      <c r="BY269" s="62" t="s">
        <v>170</v>
      </c>
      <c r="BZ269" s="61"/>
      <c r="CA269" s="61" t="s">
        <v>129</v>
      </c>
      <c r="CB269" s="61" t="s">
        <v>129</v>
      </c>
      <c r="CC269" s="61">
        <v>45402</v>
      </c>
      <c r="CD269" s="61"/>
      <c r="CE269" s="61" t="s">
        <v>129</v>
      </c>
      <c r="CF269" s="61"/>
      <c r="CG269" s="61" t="s">
        <v>531</v>
      </c>
      <c r="CH269" s="63">
        <f>YEAR(BANCO10[[#This Row],[DATA INÍCIO]])</f>
        <v>2025</v>
      </c>
      <c r="CI269" s="63">
        <f>MONTH(BANCO10[[#This Row],[DATA INÍCIO]])</f>
        <v>11</v>
      </c>
      <c r="CJ269" s="64" t="str">
        <f t="shared" si="4"/>
        <v>FAMAPLAS INDUSTRIA E COMERCIO DE PECAS PLASTICAS E METAL LTDA10.210.129/0001-88</v>
      </c>
      <c r="CK269" s="63"/>
      <c r="CL269" s="42" t="s">
        <v>136</v>
      </c>
      <c r="CM269" s="42" t="str">
        <f>IF(BANCO10[[#This Row],[SOLUÇÃO]]=CM$1,BANCO10[[#This Row],[STATUS DA ETAPA]],"")</f>
        <v/>
      </c>
      <c r="CN269" s="42" t="str">
        <f>IF(BANCO10[[#This Row],[SOLUÇÃO]]=CN$1,BANCO10[[#This Row],[STATUS DA ETAPA]],"")</f>
        <v/>
      </c>
      <c r="CO269" s="42" t="str">
        <f>IF(BANCO10[[#This Row],[SOLUÇÃO]]=CO$1,BANCO10[[#This Row],[STATUS DA ETAPA]],"")</f>
        <v/>
      </c>
      <c r="CP269" s="42" t="str">
        <f>IF(BANCO10[[#This Row],[SOLUÇÃO]]=CP$1,BANCO10[[#This Row],[STATUS DA ETAPA]],"")</f>
        <v/>
      </c>
      <c r="CQ269" s="42" t="str">
        <f>IF(BANCO10[[#This Row],[SOLUÇÃO]]=CQ$1,BANCO10[[#This Row],[STATUS DA ETAPA]],"")</f>
        <v/>
      </c>
      <c r="CR269" s="42" t="str">
        <f>IF(BANCO10[[#This Row],[SOLUÇÃO]]=CR$1,BANCO10[[#This Row],[STATUS DA ETAPA]],"")</f>
        <v>PROSPECÇÃO</v>
      </c>
      <c r="CS269" s="42" t="str">
        <f>IF(BANCO10[[#This Row],[SOLUÇÃO]]=CS$1,BANCO10[[#This Row],[STATUS DA ETAPA]],"")</f>
        <v/>
      </c>
      <c r="CT269" s="42" t="str">
        <f>IF(BANCO10[[#This Row],[SOLUÇÃO]]=CT$1,BANCO10[[#This Row],[STATUS DA ETAPA]],"")</f>
        <v/>
      </c>
      <c r="CU269" s="42" t="str">
        <f>IF(BANCO10[[#This Row],[SOLUÇÃO]]=CU$1,BANCO10[[#This Row],[STATUS DA ETAPA]],"")</f>
        <v/>
      </c>
      <c r="CV269" s="42" t="str">
        <f>IF(BANCO10[[#This Row],[SOLUÇÃO]]=CV$1,BANCO10[[#This Row],[STATUS DA ETAPA]],"")</f>
        <v/>
      </c>
      <c r="CW269" s="42" t="str">
        <f>IF(BANCO10[[#This Row],[SOLUÇÃO]]=CW$1,BANCO10[[#This Row],[STATUS DA ETAPA]],"")</f>
        <v/>
      </c>
      <c r="CX269" s="42" t="str">
        <f>IF(BANCO10[[#This Row],[SOLUÇÃO]]=CX$1,BANCO10[[#This Row],[STATUS DA ETAPA]],"")</f>
        <v/>
      </c>
      <c r="CY269" s="42" t="str">
        <f>IF(BANCO10[[#This Row],[SOLUÇÃO]]=CY$1,BANCO10[[#This Row],[STATUS DA ETAPA]],"")</f>
        <v/>
      </c>
      <c r="CZ269" s="42" t="str">
        <f>IF(BANCO10[[#This Row],[SOLUÇÃO]]=CZ$1,BANCO10[[#This Row],[STATUS DA ETAPA]],"")</f>
        <v/>
      </c>
      <c r="DA269" s="42" t="str">
        <f>IF(BANCO10[[#This Row],[SOLUÇÃO]]=DA$1,BANCO10[[#This Row],[STATUS DA ETAPA]],"")</f>
        <v/>
      </c>
      <c r="DB269" s="42" t="str">
        <f>IF(BANCO10[[#This Row],[SOLUÇÃO]]=DB$1,BANCO10[[#This Row],[STATUS DA ETAPA]],"")</f>
        <v/>
      </c>
      <c r="DC269" s="42" t="str">
        <f>IF(BANCO10[[#This Row],[SOLUÇÃO]]=DC$1,BANCO10[[#This Row],[STATUS DA ETAPA]],"")</f>
        <v/>
      </c>
      <c r="DD269" s="42" t="str">
        <f>IF(BANCO10[[#This Row],[SOLUÇÃO]]=DD$1,BANCO10[[#This Row],[STATUS DA ETAPA]],"")</f>
        <v/>
      </c>
      <c r="DE269" s="42" t="str">
        <f>IF(BANCO10[[#This Row],[SOLUÇÃO]]=DE$1,BANCO10[[#This Row],[STATUS DA ETAPA]],"")</f>
        <v/>
      </c>
      <c r="DF269" s="42" t="str">
        <f>IF(BANCO10[[#This Row],[SOLUÇÃO]]=DF$1,BANCO10[[#This Row],[STATUS DA ETAPA]],"")</f>
        <v/>
      </c>
      <c r="DG269" s="42" t="str">
        <f>IF(BANCO10[[#This Row],[SOLUÇÃO]]=DG$1,BANCO10[[#This Row],[STATUS DA ETAPA]],"")</f>
        <v/>
      </c>
      <c r="DH269" s="42" t="str">
        <f>IF(BANCO10[[#This Row],[SOLUÇÃO]]=DH$1,BANCO10[[#This Row],[STATUS DA ETAPA]],"")</f>
        <v/>
      </c>
      <c r="DI269" s="42" t="str">
        <f>IF(BANCO10[[#This Row],[SOLUÇÃO]]=DI$1,BANCO10[[#This Row],[STATUS DA ETAPA]],"")</f>
        <v/>
      </c>
      <c r="DJ269" s="42" t="str">
        <f>IF(BANCO10[[#This Row],[SOLUÇÃO]]=DJ$1,BANCO10[[#This Row],[STATUS DA ETAPA]],"")</f>
        <v/>
      </c>
      <c r="DK269" s="42" t="str">
        <f>IF(BANCO10[[#This Row],[SOLUÇÃO]]=DK$1,BANCO10[[#This Row],[STATUS DA ETAPA]],"")</f>
        <v/>
      </c>
      <c r="DL269" s="42" t="str">
        <f>IF(BANCO10[[#This Row],[SOLUÇÃO]]=DL$1,BANCO10[[#This Row],[STATUS DA ETAPA]],"")</f>
        <v/>
      </c>
      <c r="DM269" s="42" t="str">
        <f>IF(BANCO10[[#This Row],[SOLUÇÃO]]=DM$1,BANCO10[[#This Row],[STATUS DA ETAPA]],"")</f>
        <v/>
      </c>
      <c r="DN269" s="63" t="e">
        <f>VLOOKUP(CL271,'[1]SAP TEC'!AC:AD,2,0)</f>
        <v>#N/A</v>
      </c>
    </row>
    <row r="270" spans="1:118" s="65" customFormat="1" ht="12" x14ac:dyDescent="0.25">
      <c r="A270" s="38" t="s">
        <v>118</v>
      </c>
      <c r="B270" s="39" t="s">
        <v>119</v>
      </c>
      <c r="C270" s="40" t="str">
        <f>IFERROR(VLOOKUP(BANCO10[[#This Row],[EMPRESA]],[1]!DADOS[#Data],2,FALSE),"")</f>
        <v/>
      </c>
      <c r="D270" s="42" t="s">
        <v>828</v>
      </c>
      <c r="E270" s="42" t="str">
        <f>IFERROR(VLOOKUP(BANCO10[[#This Row],[EMPRESA]],[1]!DADOS[#Data],5,FALSE),"")</f>
        <v/>
      </c>
      <c r="F270" s="40" t="str">
        <f>IFERROR(IF(VLOOKUP(BANCO10[[#This Row],[EMPRESA]],[1]!DADOS[#Data],6,0)="","",(VLOOKUP(BANCO10[[#This Row],[EMPRESA]],[1]!DADOS[#Data],6,0))),"")</f>
        <v/>
      </c>
      <c r="G270" s="40"/>
      <c r="H270" s="43" t="s">
        <v>121</v>
      </c>
      <c r="I270" s="43" t="s">
        <v>145</v>
      </c>
      <c r="J270" s="43" t="s">
        <v>146</v>
      </c>
      <c r="K270" s="42" t="s">
        <v>829</v>
      </c>
      <c r="L270" s="44" t="s">
        <v>123</v>
      </c>
      <c r="M270" s="44">
        <v>103</v>
      </c>
      <c r="N270" s="44" t="s">
        <v>123</v>
      </c>
      <c r="O270" s="42" t="s">
        <v>90</v>
      </c>
      <c r="P270" s="42">
        <v>4</v>
      </c>
      <c r="Q270" s="42" t="s">
        <v>236</v>
      </c>
      <c r="R270" s="45" t="s">
        <v>123</v>
      </c>
      <c r="S270" s="45"/>
      <c r="T270" s="45" t="s">
        <v>123</v>
      </c>
      <c r="U270" s="45"/>
      <c r="V270" s="45" t="s">
        <v>123</v>
      </c>
      <c r="W270" s="45"/>
      <c r="X270" s="45" t="s">
        <v>123</v>
      </c>
      <c r="Y270" s="45"/>
      <c r="Z270" s="46" t="s">
        <v>123</v>
      </c>
      <c r="AA270" s="47"/>
      <c r="AB270" s="46" t="s">
        <v>123</v>
      </c>
      <c r="AC270" s="48"/>
      <c r="AD270" s="46" t="s">
        <v>123</v>
      </c>
      <c r="AE270" s="48"/>
      <c r="AF270" s="45" t="s">
        <v>27</v>
      </c>
      <c r="AG270" s="45">
        <v>45139</v>
      </c>
      <c r="AH270" s="45" t="s">
        <v>126</v>
      </c>
      <c r="AI270" s="45"/>
      <c r="AJ270" s="45" t="s">
        <v>123</v>
      </c>
      <c r="AK270" s="45"/>
      <c r="AL270" s="45" t="s">
        <v>123</v>
      </c>
      <c r="AM270" s="45"/>
      <c r="AN270" s="45" t="s">
        <v>123</v>
      </c>
      <c r="AO270" s="45"/>
      <c r="AP270" s="45" t="s">
        <v>123</v>
      </c>
      <c r="AQ270" s="45"/>
      <c r="AR270" s="45" t="s">
        <v>123</v>
      </c>
      <c r="AS270" s="45"/>
      <c r="AT270" s="49">
        <v>45138</v>
      </c>
      <c r="AU270" s="50">
        <v>45138</v>
      </c>
      <c r="AV270" s="51" t="s">
        <v>123</v>
      </c>
      <c r="AW270" s="51" t="s">
        <v>123</v>
      </c>
      <c r="AX270" s="73" t="s">
        <v>49</v>
      </c>
      <c r="AY270" s="52" t="s">
        <v>123</v>
      </c>
      <c r="AZ270" s="53">
        <v>0</v>
      </c>
      <c r="BA270" s="52" t="s">
        <v>123</v>
      </c>
      <c r="BB270" s="81" t="s">
        <v>123</v>
      </c>
      <c r="BC270" s="52" t="s">
        <v>123</v>
      </c>
      <c r="BD270" s="52" t="s">
        <v>123</v>
      </c>
      <c r="BE270" s="55" t="s">
        <v>123</v>
      </c>
      <c r="BF270" s="55" t="s">
        <v>123</v>
      </c>
      <c r="BG270" s="55" t="s">
        <v>123</v>
      </c>
      <c r="BH270" s="55" t="s">
        <v>123</v>
      </c>
      <c r="BI270" s="56" t="s">
        <v>123</v>
      </c>
      <c r="BJ270" s="48"/>
      <c r="BK270" s="58" t="s">
        <v>123</v>
      </c>
      <c r="BL270" s="59"/>
      <c r="BM270" s="58" t="s">
        <v>123</v>
      </c>
      <c r="BN270" s="59"/>
      <c r="BO270" s="74" t="s">
        <v>123</v>
      </c>
      <c r="BP270" s="75"/>
      <c r="BQ270" s="74" t="s">
        <v>123</v>
      </c>
      <c r="BR270" s="75"/>
      <c r="BS270" s="60"/>
      <c r="BT270" s="38"/>
      <c r="BU270" s="61" t="s">
        <v>170</v>
      </c>
      <c r="BV270" s="61" t="s">
        <v>170</v>
      </c>
      <c r="BW270" s="61" t="s">
        <v>171</v>
      </c>
      <c r="BX270" s="61" t="s">
        <v>129</v>
      </c>
      <c r="BY270" s="62" t="s">
        <v>170</v>
      </c>
      <c r="BZ270" s="61"/>
      <c r="CA270" s="61" t="s">
        <v>129</v>
      </c>
      <c r="CB270" s="61" t="s">
        <v>129</v>
      </c>
      <c r="CC270" s="61" t="s">
        <v>129</v>
      </c>
      <c r="CD270" s="61" t="s">
        <v>129</v>
      </c>
      <c r="CE270" s="61" t="s">
        <v>129</v>
      </c>
      <c r="CF270" s="61" t="s">
        <v>129</v>
      </c>
      <c r="CG270" s="61" t="s">
        <v>129</v>
      </c>
      <c r="CH270" s="63">
        <f>YEAR(BANCO10[[#This Row],[DATA INÍCIO]])</f>
        <v>2023</v>
      </c>
      <c r="CI270" s="63">
        <f>MONTH(BANCO10[[#This Row],[DATA INÍCIO]])</f>
        <v>7</v>
      </c>
      <c r="CJ270" s="64" t="str">
        <f t="shared" si="4"/>
        <v>FERMETAL INDUSTRIA E COMERCIO DE ARAMES EIRELI</v>
      </c>
      <c r="CK270" s="63"/>
      <c r="CL270" s="42" t="s">
        <v>829</v>
      </c>
      <c r="CM270" s="42" t="str">
        <f>IF(BANCO10[[#This Row],[SOLUÇÃO]]=CM$1,BANCO10[[#This Row],[STATUS DA ETAPA]],"")</f>
        <v>CONCLUÍDO</v>
      </c>
      <c r="CN270" s="42" t="str">
        <f>IF(BANCO10[[#This Row],[SOLUÇÃO]]=CN$1,BANCO10[[#This Row],[STATUS DA ETAPA]],"")</f>
        <v/>
      </c>
      <c r="CO270" s="42" t="str">
        <f>IF(BANCO10[[#This Row],[SOLUÇÃO]]=CO$1,BANCO10[[#This Row],[STATUS DA ETAPA]],"")</f>
        <v/>
      </c>
      <c r="CP270" s="42" t="str">
        <f>IF(BANCO10[[#This Row],[SOLUÇÃO]]=CP$1,BANCO10[[#This Row],[STATUS DA ETAPA]],"")</f>
        <v/>
      </c>
      <c r="CQ270" s="42" t="str">
        <f>IF(BANCO10[[#This Row],[SOLUÇÃO]]=CQ$1,BANCO10[[#This Row],[STATUS DA ETAPA]],"")</f>
        <v/>
      </c>
      <c r="CR270" s="42" t="str">
        <f>IF(BANCO10[[#This Row],[SOLUÇÃO]]=CR$1,BANCO10[[#This Row],[STATUS DA ETAPA]],"")</f>
        <v/>
      </c>
      <c r="CS270" s="42" t="str">
        <f>IF(BANCO10[[#This Row],[SOLUÇÃO]]=CS$1,BANCO10[[#This Row],[STATUS DA ETAPA]],"")</f>
        <v/>
      </c>
      <c r="CT270" s="42" t="str">
        <f>IF(BANCO10[[#This Row],[SOLUÇÃO]]=CT$1,BANCO10[[#This Row],[STATUS DA ETAPA]],"")</f>
        <v/>
      </c>
      <c r="CU270" s="42" t="str">
        <f>IF(BANCO10[[#This Row],[SOLUÇÃO]]=CU$1,BANCO10[[#This Row],[STATUS DA ETAPA]],"")</f>
        <v/>
      </c>
      <c r="CV270" s="42" t="str">
        <f>IF(BANCO10[[#This Row],[SOLUÇÃO]]=CV$1,BANCO10[[#This Row],[STATUS DA ETAPA]],"")</f>
        <v/>
      </c>
      <c r="CW270" s="42" t="str">
        <f>IF(BANCO10[[#This Row],[SOLUÇÃO]]=CW$1,BANCO10[[#This Row],[STATUS DA ETAPA]],"")</f>
        <v/>
      </c>
      <c r="CX270" s="42" t="str">
        <f>IF(BANCO10[[#This Row],[SOLUÇÃO]]=CX$1,BANCO10[[#This Row],[STATUS DA ETAPA]],"")</f>
        <v/>
      </c>
      <c r="CY270" s="42" t="str">
        <f>IF(BANCO10[[#This Row],[SOLUÇÃO]]=CY$1,BANCO10[[#This Row],[STATUS DA ETAPA]],"")</f>
        <v/>
      </c>
      <c r="CZ270" s="42" t="str">
        <f>IF(BANCO10[[#This Row],[SOLUÇÃO]]=CZ$1,BANCO10[[#This Row],[STATUS DA ETAPA]],"")</f>
        <v/>
      </c>
      <c r="DA270" s="42" t="str">
        <f>IF(BANCO10[[#This Row],[SOLUÇÃO]]=DA$1,BANCO10[[#This Row],[STATUS DA ETAPA]],"")</f>
        <v/>
      </c>
      <c r="DB270" s="42" t="str">
        <f>IF(BANCO10[[#This Row],[SOLUÇÃO]]=DB$1,BANCO10[[#This Row],[STATUS DA ETAPA]],"")</f>
        <v/>
      </c>
      <c r="DC270" s="42" t="str">
        <f>IF(BANCO10[[#This Row],[SOLUÇÃO]]=DC$1,BANCO10[[#This Row],[STATUS DA ETAPA]],"")</f>
        <v/>
      </c>
      <c r="DD270" s="42" t="str">
        <f>IF(BANCO10[[#This Row],[SOLUÇÃO]]=DD$1,BANCO10[[#This Row],[STATUS DA ETAPA]],"")</f>
        <v/>
      </c>
      <c r="DE270" s="42" t="str">
        <f>IF(BANCO10[[#This Row],[SOLUÇÃO]]=DE$1,BANCO10[[#This Row],[STATUS DA ETAPA]],"")</f>
        <v/>
      </c>
      <c r="DF270" s="42" t="str">
        <f>IF(BANCO10[[#This Row],[SOLUÇÃO]]=DF$1,BANCO10[[#This Row],[STATUS DA ETAPA]],"")</f>
        <v/>
      </c>
      <c r="DG270" s="42" t="str">
        <f>IF(BANCO10[[#This Row],[SOLUÇÃO]]=DG$1,BANCO10[[#This Row],[STATUS DA ETAPA]],"")</f>
        <v/>
      </c>
      <c r="DH270" s="42" t="str">
        <f>IF(BANCO10[[#This Row],[SOLUÇÃO]]=DH$1,BANCO10[[#This Row],[STATUS DA ETAPA]],"")</f>
        <v/>
      </c>
      <c r="DI270" s="42" t="str">
        <f>IF(BANCO10[[#This Row],[SOLUÇÃO]]=DI$1,BANCO10[[#This Row],[STATUS DA ETAPA]],"")</f>
        <v/>
      </c>
      <c r="DJ270" s="42" t="str">
        <f>IF(BANCO10[[#This Row],[SOLUÇÃO]]=DJ$1,BANCO10[[#This Row],[STATUS DA ETAPA]],"")</f>
        <v/>
      </c>
      <c r="DK270" s="42" t="str">
        <f>IF(BANCO10[[#This Row],[SOLUÇÃO]]=DK$1,BANCO10[[#This Row],[STATUS DA ETAPA]],"")</f>
        <v/>
      </c>
      <c r="DL270" s="42" t="str">
        <f>IF(BANCO10[[#This Row],[SOLUÇÃO]]=DL$1,BANCO10[[#This Row],[STATUS DA ETAPA]],"")</f>
        <v/>
      </c>
      <c r="DM270" s="42" t="str">
        <f>IF(BANCO10[[#This Row],[SOLUÇÃO]]=DM$1,BANCO10[[#This Row],[STATUS DA ETAPA]],"")</f>
        <v/>
      </c>
      <c r="DN270" s="63" t="e">
        <f>VLOOKUP(CL272,'[1]SAP TEC'!AC:AD,2,0)</f>
        <v>#N/A</v>
      </c>
    </row>
    <row r="271" spans="1:118" s="65" customFormat="1" ht="12" x14ac:dyDescent="0.25">
      <c r="A271" s="38" t="s">
        <v>118</v>
      </c>
      <c r="B271" s="39" t="s">
        <v>119</v>
      </c>
      <c r="C271" s="40" t="str">
        <f>IFERROR(VLOOKUP(BANCO10[[#This Row],[EMPRESA]],[1]!DADOS[#Data],2,FALSE),"")</f>
        <v/>
      </c>
      <c r="D271" s="42" t="s">
        <v>828</v>
      </c>
      <c r="E271" s="42" t="str">
        <f>IFERROR(VLOOKUP(BANCO10[[#This Row],[EMPRESA]],[1]!DADOS[#Data],5,FALSE),"")</f>
        <v/>
      </c>
      <c r="F271" s="40" t="str">
        <f>IFERROR(IF(VLOOKUP(BANCO10[[#This Row],[EMPRESA]],[1]!DADOS[#Data],6,0)="","",(VLOOKUP(BANCO10[[#This Row],[EMPRESA]],[1]!DADOS[#Data],6,0))),"")</f>
        <v/>
      </c>
      <c r="G271" s="40" t="str">
        <f>IFERROR(IF(VLOOKUP(BANCO10[[#This Row],[EMPRESA]],[1]!DADOS[#Data],4)="","",(VLOOKUP($D271,[1]!DADOS[#Data],4,0))),"")</f>
        <v/>
      </c>
      <c r="H271" s="43" t="s">
        <v>7</v>
      </c>
      <c r="I271" s="43" t="s">
        <v>145</v>
      </c>
      <c r="J271" s="43" t="s">
        <v>123</v>
      </c>
      <c r="K271" s="42" t="s">
        <v>830</v>
      </c>
      <c r="L271" s="44" t="s">
        <v>831</v>
      </c>
      <c r="M271" s="44">
        <v>103</v>
      </c>
      <c r="N271" s="44" t="s">
        <v>123</v>
      </c>
      <c r="O271" s="42" t="s">
        <v>95</v>
      </c>
      <c r="P271" s="42">
        <v>100</v>
      </c>
      <c r="Q271" s="42" t="s">
        <v>173</v>
      </c>
      <c r="R271" s="45" t="s">
        <v>123</v>
      </c>
      <c r="S271" s="45"/>
      <c r="T271" s="45" t="s">
        <v>123</v>
      </c>
      <c r="U271" s="45"/>
      <c r="V271" s="45" t="s">
        <v>123</v>
      </c>
      <c r="W271" s="45"/>
      <c r="X271" s="45" t="s">
        <v>123</v>
      </c>
      <c r="Y271" s="45"/>
      <c r="Z271" s="46" t="s">
        <v>123</v>
      </c>
      <c r="AA271" s="47"/>
      <c r="AB271" s="46" t="s">
        <v>123</v>
      </c>
      <c r="AC271" s="48"/>
      <c r="AD271" s="46" t="s">
        <v>123</v>
      </c>
      <c r="AE271" s="48"/>
      <c r="AF271" s="45" t="s">
        <v>27</v>
      </c>
      <c r="AG271" s="45">
        <v>45139</v>
      </c>
      <c r="AH271" s="45" t="s">
        <v>27</v>
      </c>
      <c r="AI271" s="45">
        <v>45204</v>
      </c>
      <c r="AJ271" s="45"/>
      <c r="AK271" s="45"/>
      <c r="AL271" s="45" t="s">
        <v>123</v>
      </c>
      <c r="AM271" s="45"/>
      <c r="AN271" s="45" t="s">
        <v>123</v>
      </c>
      <c r="AO271" s="45"/>
      <c r="AP271" s="45" t="s">
        <v>123</v>
      </c>
      <c r="AQ271" s="45"/>
      <c r="AR271" s="45" t="s">
        <v>123</v>
      </c>
      <c r="AS271" s="45"/>
      <c r="AT271" s="49">
        <v>45320</v>
      </c>
      <c r="AU271" s="50">
        <v>45425</v>
      </c>
      <c r="AV271" s="51" t="s">
        <v>27</v>
      </c>
      <c r="AW271" s="51" t="s">
        <v>27</v>
      </c>
      <c r="AX271" s="73" t="s">
        <v>49</v>
      </c>
      <c r="AY271" s="52" t="s">
        <v>27</v>
      </c>
      <c r="AZ271" s="53">
        <v>0</v>
      </c>
      <c r="BA271" s="52" t="s">
        <v>123</v>
      </c>
      <c r="BB271" s="81" t="s">
        <v>123</v>
      </c>
      <c r="BC271" s="52" t="s">
        <v>123</v>
      </c>
      <c r="BD271" s="52" t="s">
        <v>123</v>
      </c>
      <c r="BE271" s="55" t="s">
        <v>123</v>
      </c>
      <c r="BF271" s="55" t="s">
        <v>123</v>
      </c>
      <c r="BG271" s="55" t="s">
        <v>27</v>
      </c>
      <c r="BH271" s="55" t="s">
        <v>123</v>
      </c>
      <c r="BI271" s="68" t="s">
        <v>123</v>
      </c>
      <c r="BJ271" s="48"/>
      <c r="BK271" s="58" t="s">
        <v>123</v>
      </c>
      <c r="BL271" s="59"/>
      <c r="BM271" s="58" t="s">
        <v>123</v>
      </c>
      <c r="BN271" s="59"/>
      <c r="BO271" s="74" t="s">
        <v>27</v>
      </c>
      <c r="BP271" s="75">
        <v>45425</v>
      </c>
      <c r="BQ271" s="74" t="s">
        <v>126</v>
      </c>
      <c r="BR271" s="75"/>
      <c r="BS271" s="60" t="s">
        <v>586</v>
      </c>
      <c r="BT271" s="38"/>
      <c r="BU271" s="61" t="s">
        <v>170</v>
      </c>
      <c r="BV271" s="61" t="s">
        <v>170</v>
      </c>
      <c r="BW271" s="61" t="s">
        <v>171</v>
      </c>
      <c r="BX271" s="61" t="s">
        <v>129</v>
      </c>
      <c r="BY271" s="62" t="s">
        <v>170</v>
      </c>
      <c r="BZ271" s="61"/>
      <c r="CA271" s="61" t="s">
        <v>129</v>
      </c>
      <c r="CB271" s="61" t="s">
        <v>129</v>
      </c>
      <c r="CC271" s="61">
        <v>45391</v>
      </c>
      <c r="CD271" s="61"/>
      <c r="CE271" s="61" t="s">
        <v>129</v>
      </c>
      <c r="CF271" s="61"/>
      <c r="CG271" s="61" t="s">
        <v>832</v>
      </c>
      <c r="CH271" s="63">
        <f>YEAR(BANCO10[[#This Row],[DATA INÍCIO]])</f>
        <v>2024</v>
      </c>
      <c r="CI271" s="63">
        <f>MONTH(BANCO10[[#This Row],[DATA INÍCIO]])</f>
        <v>1</v>
      </c>
      <c r="CJ271" s="64" t="str">
        <f t="shared" si="4"/>
        <v>FERMETAL INDUSTRIA E COMERCIO DE ARAMES EIRELI</v>
      </c>
      <c r="CK271" s="63"/>
      <c r="CL271" s="42" t="s">
        <v>830</v>
      </c>
      <c r="CM271" s="42" t="str">
        <f>IF(BANCO10[[#This Row],[SOLUÇÃO]]=CM$1,BANCO10[[#This Row],[STATUS DA ETAPA]],"")</f>
        <v/>
      </c>
      <c r="CN271" s="42" t="str">
        <f>IF(BANCO10[[#This Row],[SOLUÇÃO]]=CN$1,BANCO10[[#This Row],[STATUS DA ETAPA]],"")</f>
        <v/>
      </c>
      <c r="CO271" s="42" t="str">
        <f>IF(BANCO10[[#This Row],[SOLUÇÃO]]=CO$1,BANCO10[[#This Row],[STATUS DA ETAPA]],"")</f>
        <v/>
      </c>
      <c r="CP271" s="42" t="str">
        <f>IF(BANCO10[[#This Row],[SOLUÇÃO]]=CP$1,BANCO10[[#This Row],[STATUS DA ETAPA]],"")</f>
        <v/>
      </c>
      <c r="CQ271" s="42" t="str">
        <f>IF(BANCO10[[#This Row],[SOLUÇÃO]]=CQ$1,BANCO10[[#This Row],[STATUS DA ETAPA]],"")</f>
        <v/>
      </c>
      <c r="CR271" s="42" t="str">
        <f>IF(BANCO10[[#This Row],[SOLUÇÃO]]=CR$1,BANCO10[[#This Row],[STATUS DA ETAPA]],"")</f>
        <v>CONCLUÍDO</v>
      </c>
      <c r="CS271" s="42" t="str">
        <f>IF(BANCO10[[#This Row],[SOLUÇÃO]]=CS$1,BANCO10[[#This Row],[STATUS DA ETAPA]],"")</f>
        <v/>
      </c>
      <c r="CT271" s="42" t="str">
        <f>IF(BANCO10[[#This Row],[SOLUÇÃO]]=CT$1,BANCO10[[#This Row],[STATUS DA ETAPA]],"")</f>
        <v/>
      </c>
      <c r="CU271" s="42" t="str">
        <f>IF(BANCO10[[#This Row],[SOLUÇÃO]]=CU$1,BANCO10[[#This Row],[STATUS DA ETAPA]],"")</f>
        <v/>
      </c>
      <c r="CV271" s="42" t="str">
        <f>IF(BANCO10[[#This Row],[SOLUÇÃO]]=CV$1,BANCO10[[#This Row],[STATUS DA ETAPA]],"")</f>
        <v/>
      </c>
      <c r="CW271" s="42" t="str">
        <f>IF(BANCO10[[#This Row],[SOLUÇÃO]]=CW$1,BANCO10[[#This Row],[STATUS DA ETAPA]],"")</f>
        <v/>
      </c>
      <c r="CX271" s="42" t="str">
        <f>IF(BANCO10[[#This Row],[SOLUÇÃO]]=CX$1,BANCO10[[#This Row],[STATUS DA ETAPA]],"")</f>
        <v/>
      </c>
      <c r="CY271" s="42" t="str">
        <f>IF(BANCO10[[#This Row],[SOLUÇÃO]]=CY$1,BANCO10[[#This Row],[STATUS DA ETAPA]],"")</f>
        <v/>
      </c>
      <c r="CZ271" s="42" t="str">
        <f>IF(BANCO10[[#This Row],[SOLUÇÃO]]=CZ$1,BANCO10[[#This Row],[STATUS DA ETAPA]],"")</f>
        <v/>
      </c>
      <c r="DA271" s="42" t="str">
        <f>IF(BANCO10[[#This Row],[SOLUÇÃO]]=DA$1,BANCO10[[#This Row],[STATUS DA ETAPA]],"")</f>
        <v/>
      </c>
      <c r="DB271" s="42" t="str">
        <f>IF(BANCO10[[#This Row],[SOLUÇÃO]]=DB$1,BANCO10[[#This Row],[STATUS DA ETAPA]],"")</f>
        <v/>
      </c>
      <c r="DC271" s="42" t="str">
        <f>IF(BANCO10[[#This Row],[SOLUÇÃO]]=DC$1,BANCO10[[#This Row],[STATUS DA ETAPA]],"")</f>
        <v/>
      </c>
      <c r="DD271" s="42" t="str">
        <f>IF(BANCO10[[#This Row],[SOLUÇÃO]]=DD$1,BANCO10[[#This Row],[STATUS DA ETAPA]],"")</f>
        <v/>
      </c>
      <c r="DE271" s="42" t="str">
        <f>IF(BANCO10[[#This Row],[SOLUÇÃO]]=DE$1,BANCO10[[#This Row],[STATUS DA ETAPA]],"")</f>
        <v/>
      </c>
      <c r="DF271" s="42" t="str">
        <f>IF(BANCO10[[#This Row],[SOLUÇÃO]]=DF$1,BANCO10[[#This Row],[STATUS DA ETAPA]],"")</f>
        <v/>
      </c>
      <c r="DG271" s="42" t="str">
        <f>IF(BANCO10[[#This Row],[SOLUÇÃO]]=DG$1,BANCO10[[#This Row],[STATUS DA ETAPA]],"")</f>
        <v/>
      </c>
      <c r="DH271" s="42" t="str">
        <f>IF(BANCO10[[#This Row],[SOLUÇÃO]]=DH$1,BANCO10[[#This Row],[STATUS DA ETAPA]],"")</f>
        <v/>
      </c>
      <c r="DI271" s="42" t="str">
        <f>IF(BANCO10[[#This Row],[SOLUÇÃO]]=DI$1,BANCO10[[#This Row],[STATUS DA ETAPA]],"")</f>
        <v/>
      </c>
      <c r="DJ271" s="42" t="str">
        <f>IF(BANCO10[[#This Row],[SOLUÇÃO]]=DJ$1,BANCO10[[#This Row],[STATUS DA ETAPA]],"")</f>
        <v/>
      </c>
      <c r="DK271" s="42" t="str">
        <f>IF(BANCO10[[#This Row],[SOLUÇÃO]]=DK$1,BANCO10[[#This Row],[STATUS DA ETAPA]],"")</f>
        <v/>
      </c>
      <c r="DL271" s="42" t="str">
        <f>IF(BANCO10[[#This Row],[SOLUÇÃO]]=DL$1,BANCO10[[#This Row],[STATUS DA ETAPA]],"")</f>
        <v/>
      </c>
      <c r="DM271" s="42" t="str">
        <f>IF(BANCO10[[#This Row],[SOLUÇÃO]]=DM$1,BANCO10[[#This Row],[STATUS DA ETAPA]],"")</f>
        <v/>
      </c>
      <c r="DN271" s="63" t="e">
        <f>VLOOKUP(CL273,'[1]SAP TEC'!AC:AD,2,0)</f>
        <v>#N/A</v>
      </c>
    </row>
    <row r="272" spans="1:118" s="65" customFormat="1" ht="12" x14ac:dyDescent="0.25">
      <c r="A272" s="38" t="s">
        <v>118</v>
      </c>
      <c r="B272" s="39" t="s">
        <v>119</v>
      </c>
      <c r="C272" s="40" t="str">
        <f>IFERROR(VLOOKUP(BANCO10[[#This Row],[EMPRESA]],[1]!DADOS[#Data],2,FALSE),"")</f>
        <v/>
      </c>
      <c r="D272" s="42" t="s">
        <v>833</v>
      </c>
      <c r="E272" s="42" t="str">
        <f>IFERROR(VLOOKUP(BANCO10[[#This Row],[EMPRESA]],[1]!DADOS[#Data],5,FALSE),"")</f>
        <v/>
      </c>
      <c r="F272" s="40" t="str">
        <f>IFERROR(IF(VLOOKUP(BANCO10[[#This Row],[EMPRESA]],[1]!DADOS[#Data],6,0)="","",(VLOOKUP(BANCO10[[#This Row],[EMPRESA]],[1]!DADOS[#Data],6,0))),"")</f>
        <v/>
      </c>
      <c r="G272" s="40"/>
      <c r="H272" s="43" t="s">
        <v>121</v>
      </c>
      <c r="I272" s="43" t="s">
        <v>145</v>
      </c>
      <c r="J272" s="43" t="s">
        <v>146</v>
      </c>
      <c r="K272" s="42" t="s">
        <v>834</v>
      </c>
      <c r="L272" s="44" t="s">
        <v>123</v>
      </c>
      <c r="M272" s="44">
        <v>103</v>
      </c>
      <c r="N272" s="44" t="s">
        <v>123</v>
      </c>
      <c r="O272" s="42" t="s">
        <v>90</v>
      </c>
      <c r="P272" s="42">
        <v>4</v>
      </c>
      <c r="Q272" s="42" t="s">
        <v>205</v>
      </c>
      <c r="R272" s="45" t="s">
        <v>123</v>
      </c>
      <c r="S272" s="45"/>
      <c r="T272" s="45" t="s">
        <v>123</v>
      </c>
      <c r="U272" s="45"/>
      <c r="V272" s="45" t="s">
        <v>123</v>
      </c>
      <c r="W272" s="45"/>
      <c r="X272" s="45" t="s">
        <v>123</v>
      </c>
      <c r="Y272" s="45"/>
      <c r="Z272" s="46" t="s">
        <v>123</v>
      </c>
      <c r="AA272" s="47"/>
      <c r="AB272" s="46" t="s">
        <v>123</v>
      </c>
      <c r="AC272" s="48"/>
      <c r="AD272" s="46" t="s">
        <v>123</v>
      </c>
      <c r="AE272" s="48"/>
      <c r="AF272" s="45" t="s">
        <v>27</v>
      </c>
      <c r="AG272" s="45">
        <v>44706</v>
      </c>
      <c r="AH272" s="45" t="s">
        <v>126</v>
      </c>
      <c r="AI272" s="45"/>
      <c r="AJ272" s="45" t="s">
        <v>123</v>
      </c>
      <c r="AK272" s="45"/>
      <c r="AL272" s="45" t="s">
        <v>123</v>
      </c>
      <c r="AM272" s="45"/>
      <c r="AN272" s="45" t="s">
        <v>123</v>
      </c>
      <c r="AO272" s="45"/>
      <c r="AP272" s="45" t="s">
        <v>123</v>
      </c>
      <c r="AQ272" s="45"/>
      <c r="AR272" s="45" t="s">
        <v>123</v>
      </c>
      <c r="AS272" s="45"/>
      <c r="AT272" s="49">
        <v>44706</v>
      </c>
      <c r="AU272" s="50">
        <v>44706</v>
      </c>
      <c r="AV272" s="51" t="s">
        <v>123</v>
      </c>
      <c r="AW272" s="51" t="s">
        <v>123</v>
      </c>
      <c r="AX272" s="73" t="s">
        <v>49</v>
      </c>
      <c r="AY272" s="52" t="s">
        <v>123</v>
      </c>
      <c r="AZ272" s="53">
        <v>0</v>
      </c>
      <c r="BA272" s="52" t="s">
        <v>123</v>
      </c>
      <c r="BB272" s="81" t="s">
        <v>123</v>
      </c>
      <c r="BC272" s="52" t="s">
        <v>123</v>
      </c>
      <c r="BD272" s="52" t="s">
        <v>123</v>
      </c>
      <c r="BE272" s="55" t="s">
        <v>123</v>
      </c>
      <c r="BF272" s="55" t="s">
        <v>123</v>
      </c>
      <c r="BG272" s="55" t="s">
        <v>123</v>
      </c>
      <c r="BH272" s="55" t="s">
        <v>123</v>
      </c>
      <c r="BI272" s="56" t="s">
        <v>123</v>
      </c>
      <c r="BJ272" s="48"/>
      <c r="BK272" s="58" t="s">
        <v>123</v>
      </c>
      <c r="BL272" s="59"/>
      <c r="BM272" s="58" t="s">
        <v>123</v>
      </c>
      <c r="BN272" s="59"/>
      <c r="BO272" s="74" t="s">
        <v>123</v>
      </c>
      <c r="BP272" s="75"/>
      <c r="BQ272" s="74" t="s">
        <v>123</v>
      </c>
      <c r="BR272" s="75"/>
      <c r="BS272" s="60"/>
      <c r="BT272" s="38"/>
      <c r="BU272" s="61" t="s">
        <v>129</v>
      </c>
      <c r="BV272" s="61" t="s">
        <v>129</v>
      </c>
      <c r="BW272" s="61" t="s">
        <v>129</v>
      </c>
      <c r="BX272" s="61" t="s">
        <v>129</v>
      </c>
      <c r="BY272" s="62" t="s">
        <v>129</v>
      </c>
      <c r="BZ272" s="61"/>
      <c r="CA272" s="61" t="s">
        <v>129</v>
      </c>
      <c r="CB272" s="61" t="s">
        <v>129</v>
      </c>
      <c r="CC272" s="61" t="s">
        <v>129</v>
      </c>
      <c r="CD272" s="61" t="s">
        <v>129</v>
      </c>
      <c r="CE272" s="61" t="s">
        <v>129</v>
      </c>
      <c r="CF272" s="61" t="s">
        <v>129</v>
      </c>
      <c r="CG272" s="61" t="s">
        <v>129</v>
      </c>
      <c r="CH272" s="63">
        <f>YEAR(BANCO10[[#This Row],[DATA INÍCIO]])</f>
        <v>2022</v>
      </c>
      <c r="CI272" s="63">
        <f>MONTH(BANCO10[[#This Row],[DATA INÍCIO]])</f>
        <v>5</v>
      </c>
      <c r="CJ272" s="64" t="str">
        <f t="shared" si="4"/>
        <v>FERRAMENTAL TECNICA SAES EIRELI</v>
      </c>
      <c r="CK272" s="63"/>
      <c r="CL272" s="42" t="s">
        <v>834</v>
      </c>
      <c r="CM272" s="42" t="str">
        <f>IF(BANCO10[[#This Row],[SOLUÇÃO]]=CM$1,BANCO10[[#This Row],[STATUS DA ETAPA]],"")</f>
        <v>CONCLUÍDO</v>
      </c>
      <c r="CN272" s="42" t="str">
        <f>IF(BANCO10[[#This Row],[SOLUÇÃO]]=CN$1,BANCO10[[#This Row],[STATUS DA ETAPA]],"")</f>
        <v/>
      </c>
      <c r="CO272" s="42" t="str">
        <f>IF(BANCO10[[#This Row],[SOLUÇÃO]]=CO$1,BANCO10[[#This Row],[STATUS DA ETAPA]],"")</f>
        <v/>
      </c>
      <c r="CP272" s="42" t="str">
        <f>IF(BANCO10[[#This Row],[SOLUÇÃO]]=CP$1,BANCO10[[#This Row],[STATUS DA ETAPA]],"")</f>
        <v/>
      </c>
      <c r="CQ272" s="42" t="str">
        <f>IF(BANCO10[[#This Row],[SOLUÇÃO]]=CQ$1,BANCO10[[#This Row],[STATUS DA ETAPA]],"")</f>
        <v/>
      </c>
      <c r="CR272" s="42" t="str">
        <f>IF(BANCO10[[#This Row],[SOLUÇÃO]]=CR$1,BANCO10[[#This Row],[STATUS DA ETAPA]],"")</f>
        <v/>
      </c>
      <c r="CS272" s="42" t="str">
        <f>IF(BANCO10[[#This Row],[SOLUÇÃO]]=CS$1,BANCO10[[#This Row],[STATUS DA ETAPA]],"")</f>
        <v/>
      </c>
      <c r="CT272" s="42" t="str">
        <f>IF(BANCO10[[#This Row],[SOLUÇÃO]]=CT$1,BANCO10[[#This Row],[STATUS DA ETAPA]],"")</f>
        <v/>
      </c>
      <c r="CU272" s="42" t="str">
        <f>IF(BANCO10[[#This Row],[SOLUÇÃO]]=CU$1,BANCO10[[#This Row],[STATUS DA ETAPA]],"")</f>
        <v/>
      </c>
      <c r="CV272" s="42" t="str">
        <f>IF(BANCO10[[#This Row],[SOLUÇÃO]]=CV$1,BANCO10[[#This Row],[STATUS DA ETAPA]],"")</f>
        <v/>
      </c>
      <c r="CW272" s="42" t="str">
        <f>IF(BANCO10[[#This Row],[SOLUÇÃO]]=CW$1,BANCO10[[#This Row],[STATUS DA ETAPA]],"")</f>
        <v/>
      </c>
      <c r="CX272" s="42" t="str">
        <f>IF(BANCO10[[#This Row],[SOLUÇÃO]]=CX$1,BANCO10[[#This Row],[STATUS DA ETAPA]],"")</f>
        <v/>
      </c>
      <c r="CY272" s="42" t="str">
        <f>IF(BANCO10[[#This Row],[SOLUÇÃO]]=CY$1,BANCO10[[#This Row],[STATUS DA ETAPA]],"")</f>
        <v/>
      </c>
      <c r="CZ272" s="42" t="str">
        <f>IF(BANCO10[[#This Row],[SOLUÇÃO]]=CZ$1,BANCO10[[#This Row],[STATUS DA ETAPA]],"")</f>
        <v/>
      </c>
      <c r="DA272" s="42" t="str">
        <f>IF(BANCO10[[#This Row],[SOLUÇÃO]]=DA$1,BANCO10[[#This Row],[STATUS DA ETAPA]],"")</f>
        <v/>
      </c>
      <c r="DB272" s="42" t="str">
        <f>IF(BANCO10[[#This Row],[SOLUÇÃO]]=DB$1,BANCO10[[#This Row],[STATUS DA ETAPA]],"")</f>
        <v/>
      </c>
      <c r="DC272" s="42" t="str">
        <f>IF(BANCO10[[#This Row],[SOLUÇÃO]]=DC$1,BANCO10[[#This Row],[STATUS DA ETAPA]],"")</f>
        <v/>
      </c>
      <c r="DD272" s="42" t="str">
        <f>IF(BANCO10[[#This Row],[SOLUÇÃO]]=DD$1,BANCO10[[#This Row],[STATUS DA ETAPA]],"")</f>
        <v/>
      </c>
      <c r="DE272" s="42" t="str">
        <f>IF(BANCO10[[#This Row],[SOLUÇÃO]]=DE$1,BANCO10[[#This Row],[STATUS DA ETAPA]],"")</f>
        <v/>
      </c>
      <c r="DF272" s="42" t="str">
        <f>IF(BANCO10[[#This Row],[SOLUÇÃO]]=DF$1,BANCO10[[#This Row],[STATUS DA ETAPA]],"")</f>
        <v/>
      </c>
      <c r="DG272" s="42" t="str">
        <f>IF(BANCO10[[#This Row],[SOLUÇÃO]]=DG$1,BANCO10[[#This Row],[STATUS DA ETAPA]],"")</f>
        <v/>
      </c>
      <c r="DH272" s="42" t="str">
        <f>IF(BANCO10[[#This Row],[SOLUÇÃO]]=DH$1,BANCO10[[#This Row],[STATUS DA ETAPA]],"")</f>
        <v/>
      </c>
      <c r="DI272" s="42" t="str">
        <f>IF(BANCO10[[#This Row],[SOLUÇÃO]]=DI$1,BANCO10[[#This Row],[STATUS DA ETAPA]],"")</f>
        <v/>
      </c>
      <c r="DJ272" s="42" t="str">
        <f>IF(BANCO10[[#This Row],[SOLUÇÃO]]=DJ$1,BANCO10[[#This Row],[STATUS DA ETAPA]],"")</f>
        <v/>
      </c>
      <c r="DK272" s="42" t="str">
        <f>IF(BANCO10[[#This Row],[SOLUÇÃO]]=DK$1,BANCO10[[#This Row],[STATUS DA ETAPA]],"")</f>
        <v/>
      </c>
      <c r="DL272" s="42" t="str">
        <f>IF(BANCO10[[#This Row],[SOLUÇÃO]]=DL$1,BANCO10[[#This Row],[STATUS DA ETAPA]],"")</f>
        <v/>
      </c>
      <c r="DM272" s="42" t="str">
        <f>IF(BANCO10[[#This Row],[SOLUÇÃO]]=DM$1,BANCO10[[#This Row],[STATUS DA ETAPA]],"")</f>
        <v/>
      </c>
      <c r="DN272" s="63" t="e">
        <f>VLOOKUP(CL274,'[1]SAP TEC'!AC:AD,2,0)</f>
        <v>#N/A</v>
      </c>
    </row>
    <row r="273" spans="1:118" s="65" customFormat="1" ht="12" x14ac:dyDescent="0.25">
      <c r="A273" s="38" t="s">
        <v>118</v>
      </c>
      <c r="B273" s="39" t="s">
        <v>119</v>
      </c>
      <c r="C273" s="40" t="str">
        <f>IFERROR(VLOOKUP(BANCO10[[#This Row],[EMPRESA]],[1]!DADOS[#Data],2,FALSE),"")</f>
        <v/>
      </c>
      <c r="D273" s="42" t="s">
        <v>833</v>
      </c>
      <c r="E273" s="42" t="str">
        <f>IFERROR(VLOOKUP(BANCO10[[#This Row],[EMPRESA]],[1]!DADOS[#Data],5,FALSE),"")</f>
        <v/>
      </c>
      <c r="F273" s="40" t="str">
        <f>IFERROR(IF(VLOOKUP(BANCO10[[#This Row],[EMPRESA]],[1]!DADOS[#Data],6,0)="","",(VLOOKUP(BANCO10[[#This Row],[EMPRESA]],[1]!DADOS[#Data],6,0))),"")</f>
        <v/>
      </c>
      <c r="G273" s="40" t="str">
        <f>IFERROR(IF(VLOOKUP(BANCO10[[#This Row],[EMPRESA]],[1]!DADOS[#Data],4)="","",(VLOOKUP($D273,[1]!DADOS[#Data],4,0))),"")</f>
        <v/>
      </c>
      <c r="H273" s="43" t="s">
        <v>7</v>
      </c>
      <c r="I273" s="43" t="s">
        <v>145</v>
      </c>
      <c r="J273" s="43" t="s">
        <v>123</v>
      </c>
      <c r="K273" s="42" t="s">
        <v>835</v>
      </c>
      <c r="L273" s="44">
        <v>13141299</v>
      </c>
      <c r="M273" s="44">
        <v>103</v>
      </c>
      <c r="N273" s="44" t="s">
        <v>123</v>
      </c>
      <c r="O273" s="42" t="s">
        <v>95</v>
      </c>
      <c r="P273" s="42">
        <v>100</v>
      </c>
      <c r="Q273" s="42" t="s">
        <v>188</v>
      </c>
      <c r="R273" s="45" t="s">
        <v>123</v>
      </c>
      <c r="S273" s="45"/>
      <c r="T273" s="45" t="s">
        <v>123</v>
      </c>
      <c r="U273" s="45"/>
      <c r="V273" s="45" t="s">
        <v>123</v>
      </c>
      <c r="W273" s="45"/>
      <c r="X273" s="45" t="s">
        <v>123</v>
      </c>
      <c r="Y273" s="45"/>
      <c r="Z273" s="46" t="s">
        <v>123</v>
      </c>
      <c r="AA273" s="47"/>
      <c r="AB273" s="46" t="s">
        <v>123</v>
      </c>
      <c r="AC273" s="48"/>
      <c r="AD273" s="46" t="s">
        <v>123</v>
      </c>
      <c r="AE273" s="48"/>
      <c r="AF273" s="45" t="s">
        <v>27</v>
      </c>
      <c r="AG273" s="45">
        <v>44706</v>
      </c>
      <c r="AH273" s="45" t="s">
        <v>27</v>
      </c>
      <c r="AI273" s="45">
        <v>44706</v>
      </c>
      <c r="AJ273" s="45" t="s">
        <v>27</v>
      </c>
      <c r="AK273" s="45">
        <v>44706</v>
      </c>
      <c r="AL273" s="45" t="s">
        <v>27</v>
      </c>
      <c r="AM273" s="45">
        <v>44706</v>
      </c>
      <c r="AN273" s="45" t="s">
        <v>27</v>
      </c>
      <c r="AO273" s="45"/>
      <c r="AP273" s="45" t="s">
        <v>27</v>
      </c>
      <c r="AQ273" s="45">
        <v>44925</v>
      </c>
      <c r="AR273" s="45" t="s">
        <v>27</v>
      </c>
      <c r="AS273" s="45"/>
      <c r="AT273" s="49">
        <v>44938</v>
      </c>
      <c r="AU273" s="49">
        <v>45056</v>
      </c>
      <c r="AV273" s="51" t="s">
        <v>27</v>
      </c>
      <c r="AW273" s="51" t="s">
        <v>27</v>
      </c>
      <c r="AX273" s="73" t="s">
        <v>49</v>
      </c>
      <c r="AY273" s="52" t="s">
        <v>126</v>
      </c>
      <c r="AZ273" s="53">
        <v>0</v>
      </c>
      <c r="BA273" s="52"/>
      <c r="BB273" s="81"/>
      <c r="BC273" s="52">
        <v>4731</v>
      </c>
      <c r="BD273" s="52" t="s">
        <v>123</v>
      </c>
      <c r="BE273" s="55" t="s">
        <v>123</v>
      </c>
      <c r="BF273" s="55" t="s">
        <v>123</v>
      </c>
      <c r="BG273" s="55" t="s">
        <v>27</v>
      </c>
      <c r="BH273" s="55" t="s">
        <v>123</v>
      </c>
      <c r="BI273" s="68" t="s">
        <v>123</v>
      </c>
      <c r="BJ273" s="48"/>
      <c r="BK273" s="58" t="s">
        <v>123</v>
      </c>
      <c r="BL273" s="59"/>
      <c r="BM273" s="58" t="s">
        <v>123</v>
      </c>
      <c r="BN273" s="59"/>
      <c r="BO273" s="74" t="s">
        <v>27</v>
      </c>
      <c r="BP273" s="75">
        <v>45077</v>
      </c>
      <c r="BQ273" s="74" t="s">
        <v>27</v>
      </c>
      <c r="BR273" s="75"/>
      <c r="BS273" s="60"/>
      <c r="BT273" s="38"/>
      <c r="BU273" s="61" t="s">
        <v>129</v>
      </c>
      <c r="BV273" s="61" t="s">
        <v>129</v>
      </c>
      <c r="BW273" s="61" t="s">
        <v>129</v>
      </c>
      <c r="BX273" s="61" t="s">
        <v>129</v>
      </c>
      <c r="BY273" s="62" t="s">
        <v>129</v>
      </c>
      <c r="BZ273" s="61"/>
      <c r="CA273" s="61" t="s">
        <v>129</v>
      </c>
      <c r="CB273" s="61" t="s">
        <v>129</v>
      </c>
      <c r="CC273" s="61" t="s">
        <v>129</v>
      </c>
      <c r="CD273" s="61" t="s">
        <v>129</v>
      </c>
      <c r="CE273" s="61" t="s">
        <v>129</v>
      </c>
      <c r="CF273" s="61" t="s">
        <v>129</v>
      </c>
      <c r="CG273" s="61" t="s">
        <v>836</v>
      </c>
      <c r="CH273" s="63">
        <f>YEAR(BANCO10[[#This Row],[DATA INÍCIO]])</f>
        <v>2023</v>
      </c>
      <c r="CI273" s="63">
        <f>MONTH(BANCO10[[#This Row],[DATA INÍCIO]])</f>
        <v>1</v>
      </c>
      <c r="CJ273" s="64" t="str">
        <f t="shared" ref="CJ273:CJ336" si="5">CONCATENATE(D273,C273)</f>
        <v>FERRAMENTAL TECNICA SAES EIRELI</v>
      </c>
      <c r="CK273" s="63"/>
      <c r="CL273" s="42" t="s">
        <v>835</v>
      </c>
      <c r="CM273" s="42" t="str">
        <f>IF(BANCO10[[#This Row],[SOLUÇÃO]]=CM$1,BANCO10[[#This Row],[STATUS DA ETAPA]],"")</f>
        <v/>
      </c>
      <c r="CN273" s="42" t="str">
        <f>IF(BANCO10[[#This Row],[SOLUÇÃO]]=CN$1,BANCO10[[#This Row],[STATUS DA ETAPA]],"")</f>
        <v/>
      </c>
      <c r="CO273" s="42" t="str">
        <f>IF(BANCO10[[#This Row],[SOLUÇÃO]]=CO$1,BANCO10[[#This Row],[STATUS DA ETAPA]],"")</f>
        <v/>
      </c>
      <c r="CP273" s="42" t="str">
        <f>IF(BANCO10[[#This Row],[SOLUÇÃO]]=CP$1,BANCO10[[#This Row],[STATUS DA ETAPA]],"")</f>
        <v/>
      </c>
      <c r="CQ273" s="42" t="str">
        <f>IF(BANCO10[[#This Row],[SOLUÇÃO]]=CQ$1,BANCO10[[#This Row],[STATUS DA ETAPA]],"")</f>
        <v/>
      </c>
      <c r="CR273" s="42" t="str">
        <f>IF(BANCO10[[#This Row],[SOLUÇÃO]]=CR$1,BANCO10[[#This Row],[STATUS DA ETAPA]],"")</f>
        <v>CONCLUÍDO</v>
      </c>
      <c r="CS273" s="42" t="str">
        <f>IF(BANCO10[[#This Row],[SOLUÇÃO]]=CS$1,BANCO10[[#This Row],[STATUS DA ETAPA]],"")</f>
        <v/>
      </c>
      <c r="CT273" s="42" t="str">
        <f>IF(BANCO10[[#This Row],[SOLUÇÃO]]=CT$1,BANCO10[[#This Row],[STATUS DA ETAPA]],"")</f>
        <v/>
      </c>
      <c r="CU273" s="42" t="str">
        <f>IF(BANCO10[[#This Row],[SOLUÇÃO]]=CU$1,BANCO10[[#This Row],[STATUS DA ETAPA]],"")</f>
        <v/>
      </c>
      <c r="CV273" s="42" t="str">
        <f>IF(BANCO10[[#This Row],[SOLUÇÃO]]=CV$1,BANCO10[[#This Row],[STATUS DA ETAPA]],"")</f>
        <v/>
      </c>
      <c r="CW273" s="42" t="str">
        <f>IF(BANCO10[[#This Row],[SOLUÇÃO]]=CW$1,BANCO10[[#This Row],[STATUS DA ETAPA]],"")</f>
        <v/>
      </c>
      <c r="CX273" s="42" t="str">
        <f>IF(BANCO10[[#This Row],[SOLUÇÃO]]=CX$1,BANCO10[[#This Row],[STATUS DA ETAPA]],"")</f>
        <v/>
      </c>
      <c r="CY273" s="42" t="str">
        <f>IF(BANCO10[[#This Row],[SOLUÇÃO]]=CY$1,BANCO10[[#This Row],[STATUS DA ETAPA]],"")</f>
        <v/>
      </c>
      <c r="CZ273" s="42" t="str">
        <f>IF(BANCO10[[#This Row],[SOLUÇÃO]]=CZ$1,BANCO10[[#This Row],[STATUS DA ETAPA]],"")</f>
        <v/>
      </c>
      <c r="DA273" s="42" t="str">
        <f>IF(BANCO10[[#This Row],[SOLUÇÃO]]=DA$1,BANCO10[[#This Row],[STATUS DA ETAPA]],"")</f>
        <v/>
      </c>
      <c r="DB273" s="42" t="str">
        <f>IF(BANCO10[[#This Row],[SOLUÇÃO]]=DB$1,BANCO10[[#This Row],[STATUS DA ETAPA]],"")</f>
        <v/>
      </c>
      <c r="DC273" s="42" t="str">
        <f>IF(BANCO10[[#This Row],[SOLUÇÃO]]=DC$1,BANCO10[[#This Row],[STATUS DA ETAPA]],"")</f>
        <v/>
      </c>
      <c r="DD273" s="42" t="str">
        <f>IF(BANCO10[[#This Row],[SOLUÇÃO]]=DD$1,BANCO10[[#This Row],[STATUS DA ETAPA]],"")</f>
        <v/>
      </c>
      <c r="DE273" s="42" t="str">
        <f>IF(BANCO10[[#This Row],[SOLUÇÃO]]=DE$1,BANCO10[[#This Row],[STATUS DA ETAPA]],"")</f>
        <v/>
      </c>
      <c r="DF273" s="42" t="str">
        <f>IF(BANCO10[[#This Row],[SOLUÇÃO]]=DF$1,BANCO10[[#This Row],[STATUS DA ETAPA]],"")</f>
        <v/>
      </c>
      <c r="DG273" s="42" t="str">
        <f>IF(BANCO10[[#This Row],[SOLUÇÃO]]=DG$1,BANCO10[[#This Row],[STATUS DA ETAPA]],"")</f>
        <v/>
      </c>
      <c r="DH273" s="42" t="str">
        <f>IF(BANCO10[[#This Row],[SOLUÇÃO]]=DH$1,BANCO10[[#This Row],[STATUS DA ETAPA]],"")</f>
        <v/>
      </c>
      <c r="DI273" s="42" t="str">
        <f>IF(BANCO10[[#This Row],[SOLUÇÃO]]=DI$1,BANCO10[[#This Row],[STATUS DA ETAPA]],"")</f>
        <v/>
      </c>
      <c r="DJ273" s="42" t="str">
        <f>IF(BANCO10[[#This Row],[SOLUÇÃO]]=DJ$1,BANCO10[[#This Row],[STATUS DA ETAPA]],"")</f>
        <v/>
      </c>
      <c r="DK273" s="42" t="str">
        <f>IF(BANCO10[[#This Row],[SOLUÇÃO]]=DK$1,BANCO10[[#This Row],[STATUS DA ETAPA]],"")</f>
        <v/>
      </c>
      <c r="DL273" s="42" t="str">
        <f>IF(BANCO10[[#This Row],[SOLUÇÃO]]=DL$1,BANCO10[[#This Row],[STATUS DA ETAPA]],"")</f>
        <v/>
      </c>
      <c r="DM273" s="42" t="str">
        <f>IF(BANCO10[[#This Row],[SOLUÇÃO]]=DM$1,BANCO10[[#This Row],[STATUS DA ETAPA]],"")</f>
        <v/>
      </c>
      <c r="DN273" s="63" t="e">
        <f>VLOOKUP(CL275,'[1]SAP TEC'!AC:AD,2,0)</f>
        <v>#N/A</v>
      </c>
    </row>
    <row r="274" spans="1:118" s="65" customFormat="1" ht="12" x14ac:dyDescent="0.25">
      <c r="A274" s="38" t="s">
        <v>118</v>
      </c>
      <c r="B274" s="39" t="s">
        <v>131</v>
      </c>
      <c r="C274" s="40" t="str">
        <f>IFERROR(VLOOKUP(BANCO10[[#This Row],[EMPRESA]],[1]!DADOS[#Data],2,FALSE),"")</f>
        <v>57.120.636/0001-94</v>
      </c>
      <c r="D274" s="40" t="s">
        <v>837</v>
      </c>
      <c r="E274" s="42" t="s">
        <v>838</v>
      </c>
      <c r="F274" s="40" t="str">
        <f>IFERROR(IF(VLOOKUP(BANCO10[[#This Row],[EMPRESA]],[1]!DADOS[#Data],6,0)="","",(VLOOKUP(BANCO10[[#This Row],[EMPRESA]],[1]!DADOS[#Data],6,0))),"")</f>
        <v>CAPITAL SUL</v>
      </c>
      <c r="G274" s="40" t="str">
        <f>IFERROR(IF(VLOOKUP(BANCO10[[#This Row],[EMPRESA]],[1]!DADOS[#Data],4)="","",(VLOOKUP($D274,[1]!DADOS[#Data],4,0))),"")</f>
        <v>FERREIRA</v>
      </c>
      <c r="H274" s="43" t="s">
        <v>121</v>
      </c>
      <c r="I274" s="43" t="s">
        <v>145</v>
      </c>
      <c r="J274" s="43" t="s">
        <v>123</v>
      </c>
      <c r="K274" s="44" t="s">
        <v>839</v>
      </c>
      <c r="L274" s="44" t="s">
        <v>123</v>
      </c>
      <c r="M274" s="44" t="s">
        <v>137</v>
      </c>
      <c r="N274" s="44" t="s">
        <v>123</v>
      </c>
      <c r="O274" s="42" t="s">
        <v>90</v>
      </c>
      <c r="P274" s="42">
        <v>4</v>
      </c>
      <c r="Q274" s="39"/>
      <c r="R274" s="45" t="s">
        <v>123</v>
      </c>
      <c r="S274" s="45"/>
      <c r="T274" s="45" t="s">
        <v>123</v>
      </c>
      <c r="U274" s="45"/>
      <c r="V274" s="45" t="s">
        <v>123</v>
      </c>
      <c r="W274" s="45"/>
      <c r="X274" s="45" t="s">
        <v>123</v>
      </c>
      <c r="Y274" s="45"/>
      <c r="Z274" s="46" t="s">
        <v>123</v>
      </c>
      <c r="AA274" s="47"/>
      <c r="AB274" s="46" t="s">
        <v>123</v>
      </c>
      <c r="AC274" s="48"/>
      <c r="AD274" s="46" t="s">
        <v>123</v>
      </c>
      <c r="AE274" s="48"/>
      <c r="AF274" s="45" t="s">
        <v>123</v>
      </c>
      <c r="AG274" s="45"/>
      <c r="AH274" s="45" t="s">
        <v>126</v>
      </c>
      <c r="AI274" s="45"/>
      <c r="AJ274" s="45" t="s">
        <v>123</v>
      </c>
      <c r="AK274" s="45"/>
      <c r="AL274" s="45" t="s">
        <v>123</v>
      </c>
      <c r="AM274" s="45"/>
      <c r="AN274" s="45" t="s">
        <v>123</v>
      </c>
      <c r="AO274" s="45"/>
      <c r="AP274" s="45" t="s">
        <v>123</v>
      </c>
      <c r="AQ274" s="45"/>
      <c r="AR274" s="45" t="s">
        <v>123</v>
      </c>
      <c r="AS274" s="45"/>
      <c r="AT274" s="49">
        <v>45963</v>
      </c>
      <c r="AU274" s="50">
        <v>45963</v>
      </c>
      <c r="AV274" s="66" t="s">
        <v>123</v>
      </c>
      <c r="AW274" s="66" t="s">
        <v>123</v>
      </c>
      <c r="AX274" s="51" t="s">
        <v>49</v>
      </c>
      <c r="AY274" s="52" t="s">
        <v>123</v>
      </c>
      <c r="AZ274" s="53">
        <v>0</v>
      </c>
      <c r="BA274" s="52" t="s">
        <v>123</v>
      </c>
      <c r="BB274" s="81" t="s">
        <v>123</v>
      </c>
      <c r="BC274" s="52" t="s">
        <v>123</v>
      </c>
      <c r="BD274" s="52" t="s">
        <v>123</v>
      </c>
      <c r="BE274" s="55" t="s">
        <v>123</v>
      </c>
      <c r="BF274" s="55" t="s">
        <v>123</v>
      </c>
      <c r="BG274" s="55" t="s">
        <v>123</v>
      </c>
      <c r="BH274" s="55" t="s">
        <v>123</v>
      </c>
      <c r="BI274" s="56" t="s">
        <v>123</v>
      </c>
      <c r="BJ274" s="48"/>
      <c r="BK274" s="58" t="s">
        <v>123</v>
      </c>
      <c r="BL274" s="59"/>
      <c r="BM274" s="58" t="s">
        <v>123</v>
      </c>
      <c r="BN274" s="59"/>
      <c r="BO274" s="58" t="s">
        <v>126</v>
      </c>
      <c r="BP274" s="59"/>
      <c r="BQ274" s="58" t="s">
        <v>126</v>
      </c>
      <c r="BR274" s="59"/>
      <c r="BS274" s="69"/>
      <c r="BT274" s="38"/>
      <c r="BU274" s="61"/>
      <c r="BV274" s="61"/>
      <c r="BW274" s="61"/>
      <c r="BX274" s="61"/>
      <c r="BY274" s="61"/>
      <c r="BZ274" s="61"/>
      <c r="CA274" s="61"/>
      <c r="CB274" s="61"/>
      <c r="CC274" s="61"/>
      <c r="CD274" s="61"/>
      <c r="CE274" s="61"/>
      <c r="CF274" s="61"/>
      <c r="CG274" s="61"/>
      <c r="CH274" s="63">
        <f>YEAR(BANCO10[[#This Row],[DATA INÍCIO]])</f>
        <v>2025</v>
      </c>
      <c r="CI274" s="63">
        <f>MONTH(BANCO10[[#This Row],[DATA INÍCIO]])</f>
        <v>11</v>
      </c>
      <c r="CJ274" s="71" t="str">
        <f t="shared" si="5"/>
        <v>FERREIRA ALVES E SILVEIRA PRODUTOS DE BORRACHA LTDA57.120.636/0001-94</v>
      </c>
      <c r="CK274" s="63"/>
      <c r="CL274" s="63"/>
      <c r="CM274" s="42" t="str">
        <f>IF(BANCO10[[#This Row],[SOLUÇÃO]]=CM$1,BANCO10[[#This Row],[STATUS DA ETAPA]],"")</f>
        <v>CONCLUÍDO</v>
      </c>
      <c r="CN274" s="42" t="str">
        <f>IF(BANCO10[[#This Row],[SOLUÇÃO]]=CN$1,BANCO10[[#This Row],[STATUS DA ETAPA]],"")</f>
        <v/>
      </c>
      <c r="CO274" s="42" t="str">
        <f>IF(BANCO10[[#This Row],[SOLUÇÃO]]=CO$1,BANCO10[[#This Row],[STATUS DA ETAPA]],"")</f>
        <v/>
      </c>
      <c r="CP274" s="42" t="str">
        <f>IF(BANCO10[[#This Row],[SOLUÇÃO]]=CP$1,BANCO10[[#This Row],[STATUS DA ETAPA]],"")</f>
        <v/>
      </c>
      <c r="CQ274" s="42" t="str">
        <f>IF(BANCO10[[#This Row],[SOLUÇÃO]]=CQ$1,BANCO10[[#This Row],[STATUS DA ETAPA]],"")</f>
        <v/>
      </c>
      <c r="CR274" s="42" t="str">
        <f>IF(BANCO10[[#This Row],[SOLUÇÃO]]=CR$1,BANCO10[[#This Row],[STATUS DA ETAPA]],"")</f>
        <v/>
      </c>
      <c r="CS274" s="42" t="str">
        <f>IF(BANCO10[[#This Row],[SOLUÇÃO]]=CS$1,BANCO10[[#This Row],[STATUS DA ETAPA]],"")</f>
        <v/>
      </c>
      <c r="CT274" s="42" t="str">
        <f>IF(BANCO10[[#This Row],[SOLUÇÃO]]=CT$1,BANCO10[[#This Row],[STATUS DA ETAPA]],"")</f>
        <v/>
      </c>
      <c r="CU274" s="42" t="str">
        <f>IF(BANCO10[[#This Row],[SOLUÇÃO]]=CU$1,BANCO10[[#This Row],[STATUS DA ETAPA]],"")</f>
        <v/>
      </c>
      <c r="CV274" s="42" t="str">
        <f>IF(BANCO10[[#This Row],[SOLUÇÃO]]=CV$1,BANCO10[[#This Row],[STATUS DA ETAPA]],"")</f>
        <v/>
      </c>
      <c r="CW274" s="42" t="str">
        <f>IF(BANCO10[[#This Row],[SOLUÇÃO]]=CW$1,BANCO10[[#This Row],[STATUS DA ETAPA]],"")</f>
        <v/>
      </c>
      <c r="CX274" s="42" t="str">
        <f>IF(BANCO10[[#This Row],[SOLUÇÃO]]=CX$1,BANCO10[[#This Row],[STATUS DA ETAPA]],"")</f>
        <v/>
      </c>
      <c r="CY274" s="42" t="str">
        <f>IF(BANCO10[[#This Row],[SOLUÇÃO]]=CY$1,BANCO10[[#This Row],[STATUS DA ETAPA]],"")</f>
        <v/>
      </c>
      <c r="CZ274" s="42" t="str">
        <f>IF(BANCO10[[#This Row],[SOLUÇÃO]]=CZ$1,BANCO10[[#This Row],[STATUS DA ETAPA]],"")</f>
        <v/>
      </c>
      <c r="DA274" s="42" t="str">
        <f>IF(BANCO10[[#This Row],[SOLUÇÃO]]=DA$1,BANCO10[[#This Row],[STATUS DA ETAPA]],"")</f>
        <v/>
      </c>
      <c r="DB274" s="42" t="str">
        <f>IF(BANCO10[[#This Row],[SOLUÇÃO]]=DB$1,BANCO10[[#This Row],[STATUS DA ETAPA]],"")</f>
        <v/>
      </c>
      <c r="DC274" s="42" t="str">
        <f>IF(BANCO10[[#This Row],[SOLUÇÃO]]=DC$1,BANCO10[[#This Row],[STATUS DA ETAPA]],"")</f>
        <v/>
      </c>
      <c r="DD274" s="42" t="str">
        <f>IF(BANCO10[[#This Row],[SOLUÇÃO]]=DD$1,BANCO10[[#This Row],[STATUS DA ETAPA]],"")</f>
        <v/>
      </c>
      <c r="DE274" s="42" t="str">
        <f>IF(BANCO10[[#This Row],[SOLUÇÃO]]=DE$1,BANCO10[[#This Row],[STATUS DA ETAPA]],"")</f>
        <v/>
      </c>
      <c r="DF274" s="42" t="str">
        <f>IF(BANCO10[[#This Row],[SOLUÇÃO]]=DF$1,BANCO10[[#This Row],[STATUS DA ETAPA]],"")</f>
        <v/>
      </c>
      <c r="DG274" s="42" t="str">
        <f>IF(BANCO10[[#This Row],[SOLUÇÃO]]=DG$1,BANCO10[[#This Row],[STATUS DA ETAPA]],"")</f>
        <v/>
      </c>
      <c r="DH274" s="42" t="str">
        <f>IF(BANCO10[[#This Row],[SOLUÇÃO]]=DH$1,BANCO10[[#This Row],[STATUS DA ETAPA]],"")</f>
        <v/>
      </c>
      <c r="DI274" s="42" t="str">
        <f>IF(BANCO10[[#This Row],[SOLUÇÃO]]=DI$1,BANCO10[[#This Row],[STATUS DA ETAPA]],"")</f>
        <v/>
      </c>
      <c r="DJ274" s="42" t="str">
        <f>IF(BANCO10[[#This Row],[SOLUÇÃO]]=DJ$1,BANCO10[[#This Row],[STATUS DA ETAPA]],"")</f>
        <v/>
      </c>
      <c r="DK274" s="42" t="str">
        <f>IF(BANCO10[[#This Row],[SOLUÇÃO]]=DK$1,BANCO10[[#This Row],[STATUS DA ETAPA]],"")</f>
        <v/>
      </c>
      <c r="DL274" s="42" t="str">
        <f>IF(BANCO10[[#This Row],[SOLUÇÃO]]=DL$1,BANCO10[[#This Row],[STATUS DA ETAPA]],"")</f>
        <v/>
      </c>
      <c r="DM274" s="42" t="str">
        <f>IF(BANCO10[[#This Row],[SOLUÇÃO]]=DM$1,BANCO10[[#This Row],[STATUS DA ETAPA]],"")</f>
        <v/>
      </c>
      <c r="DN274" s="63" t="e">
        <f>VLOOKUP(CL276,'[1]SAP TEC'!AC:AD,2,0)</f>
        <v>#N/A</v>
      </c>
    </row>
    <row r="275" spans="1:118" s="65" customFormat="1" ht="12" x14ac:dyDescent="0.25">
      <c r="A275" s="38" t="s">
        <v>118</v>
      </c>
      <c r="B275" s="39" t="s">
        <v>131</v>
      </c>
      <c r="C275" s="40" t="str">
        <f>IFERROR(VLOOKUP(BANCO10[[#This Row],[EMPRESA]],[1]!DADOS[#Data],2,FALSE),"")</f>
        <v>57.120.636/0001-94</v>
      </c>
      <c r="D275" s="40" t="s">
        <v>837</v>
      </c>
      <c r="E275" s="42" t="str">
        <f>IFERROR(VLOOKUP(BANCO10[[#This Row],[EMPRESA]],[1]!DADOS[#Data],5,FALSE),"")</f>
        <v>ME</v>
      </c>
      <c r="F275" s="40" t="str">
        <f>IFERROR(IF(VLOOKUP(BANCO10[[#This Row],[EMPRESA]],[1]!DADOS[#Data],6,0)="","",(VLOOKUP(BANCO10[[#This Row],[EMPRESA]],[1]!DADOS[#Data],6,0))),"")</f>
        <v>CAPITAL SUL</v>
      </c>
      <c r="G275" s="40"/>
      <c r="H275" s="43" t="s">
        <v>121</v>
      </c>
      <c r="I275" s="43" t="s">
        <v>145</v>
      </c>
      <c r="J275" s="43" t="s">
        <v>146</v>
      </c>
      <c r="K275" s="44" t="s">
        <v>136</v>
      </c>
      <c r="L275" s="44" t="s">
        <v>123</v>
      </c>
      <c r="M275" s="44" t="s">
        <v>137</v>
      </c>
      <c r="N275" s="44" t="s">
        <v>123</v>
      </c>
      <c r="O275" s="42" t="s">
        <v>90</v>
      </c>
      <c r="P275" s="42">
        <v>4</v>
      </c>
      <c r="Q275" s="39"/>
      <c r="R275" s="45" t="s">
        <v>123</v>
      </c>
      <c r="S275" s="45"/>
      <c r="T275" s="45" t="s">
        <v>123</v>
      </c>
      <c r="U275" s="45"/>
      <c r="V275" s="45" t="s">
        <v>123</v>
      </c>
      <c r="W275" s="45"/>
      <c r="X275" s="45" t="s">
        <v>123</v>
      </c>
      <c r="Y275" s="45"/>
      <c r="Z275" s="46" t="s">
        <v>123</v>
      </c>
      <c r="AA275" s="47"/>
      <c r="AB275" s="46" t="s">
        <v>123</v>
      </c>
      <c r="AC275" s="48"/>
      <c r="AD275" s="46" t="s">
        <v>123</v>
      </c>
      <c r="AE275" s="48"/>
      <c r="AF275" s="45" t="s">
        <v>123</v>
      </c>
      <c r="AG275" s="45"/>
      <c r="AH275" s="45" t="s">
        <v>123</v>
      </c>
      <c r="AI275" s="45" t="s">
        <v>123</v>
      </c>
      <c r="AJ275" s="45" t="s">
        <v>123</v>
      </c>
      <c r="AK275" s="45"/>
      <c r="AL275" s="45" t="s">
        <v>123</v>
      </c>
      <c r="AM275" s="45"/>
      <c r="AN275" s="45" t="s">
        <v>123</v>
      </c>
      <c r="AO275" s="45"/>
      <c r="AP275" s="45" t="s">
        <v>123</v>
      </c>
      <c r="AQ275" s="45"/>
      <c r="AR275" s="45" t="s">
        <v>123</v>
      </c>
      <c r="AS275" s="45"/>
      <c r="AT275" s="49">
        <v>45713</v>
      </c>
      <c r="AU275" s="50">
        <v>45713</v>
      </c>
      <c r="AV275" s="66" t="s">
        <v>123</v>
      </c>
      <c r="AW275" s="66" t="s">
        <v>123</v>
      </c>
      <c r="AX275" s="51" t="s">
        <v>49</v>
      </c>
      <c r="AY275" s="52" t="s">
        <v>27</v>
      </c>
      <c r="AZ275" s="53">
        <v>0</v>
      </c>
      <c r="BA275" s="52" t="s">
        <v>123</v>
      </c>
      <c r="BB275" s="81" t="s">
        <v>123</v>
      </c>
      <c r="BC275" s="52" t="s">
        <v>123</v>
      </c>
      <c r="BD275" s="52" t="s">
        <v>123</v>
      </c>
      <c r="BE275" s="55" t="s">
        <v>123</v>
      </c>
      <c r="BF275" s="55" t="s">
        <v>123</v>
      </c>
      <c r="BG275" s="55" t="s">
        <v>123</v>
      </c>
      <c r="BH275" s="55" t="s">
        <v>123</v>
      </c>
      <c r="BI275" s="56" t="s">
        <v>123</v>
      </c>
      <c r="BJ275" s="48"/>
      <c r="BK275" s="58" t="s">
        <v>123</v>
      </c>
      <c r="BL275" s="59"/>
      <c r="BM275" s="58" t="s">
        <v>123</v>
      </c>
      <c r="BN275" s="59"/>
      <c r="BO275" s="58" t="s">
        <v>123</v>
      </c>
      <c r="BP275" s="59"/>
      <c r="BQ275" s="58" t="s">
        <v>123</v>
      </c>
      <c r="BR275" s="59"/>
      <c r="BS275" s="69"/>
      <c r="BT275" s="38"/>
      <c r="BU275" s="61"/>
      <c r="BV275" s="61"/>
      <c r="BW275" s="61"/>
      <c r="BX275" s="61"/>
      <c r="BY275" s="61"/>
      <c r="BZ275" s="61"/>
      <c r="CA275" s="61"/>
      <c r="CB275" s="61"/>
      <c r="CC275" s="61"/>
      <c r="CD275" s="61"/>
      <c r="CE275" s="61"/>
      <c r="CF275" s="61"/>
      <c r="CG275" s="61"/>
      <c r="CH275" s="63">
        <f>YEAR(BANCO10[[#This Row],[DATA INÍCIO]])</f>
        <v>2025</v>
      </c>
      <c r="CI275" s="63">
        <f>MONTH(BANCO10[[#This Row],[DATA INÍCIO]])</f>
        <v>2</v>
      </c>
      <c r="CJ275" s="71" t="str">
        <f t="shared" si="5"/>
        <v>FERREIRA ALVES E SILVEIRA PRODUTOS DE BORRACHA LTDA57.120.636/0001-94</v>
      </c>
      <c r="CK275" s="63"/>
      <c r="CL275" s="63"/>
      <c r="CM275" s="42" t="str">
        <f>IF(BANCO10[[#This Row],[SOLUÇÃO]]=CM$1,BANCO10[[#This Row],[STATUS DA ETAPA]],"")</f>
        <v>CONCLUÍDO</v>
      </c>
      <c r="CN275" s="42" t="str">
        <f>IF(BANCO10[[#This Row],[SOLUÇÃO]]=CN$1,BANCO10[[#This Row],[STATUS DA ETAPA]],"")</f>
        <v/>
      </c>
      <c r="CO275" s="42" t="str">
        <f>IF(BANCO10[[#This Row],[SOLUÇÃO]]=CO$1,BANCO10[[#This Row],[STATUS DA ETAPA]],"")</f>
        <v/>
      </c>
      <c r="CP275" s="42" t="str">
        <f>IF(BANCO10[[#This Row],[SOLUÇÃO]]=CP$1,BANCO10[[#This Row],[STATUS DA ETAPA]],"")</f>
        <v/>
      </c>
      <c r="CQ275" s="42" t="str">
        <f>IF(BANCO10[[#This Row],[SOLUÇÃO]]=CQ$1,BANCO10[[#This Row],[STATUS DA ETAPA]],"")</f>
        <v/>
      </c>
      <c r="CR275" s="42" t="str">
        <f>IF(BANCO10[[#This Row],[SOLUÇÃO]]=CR$1,BANCO10[[#This Row],[STATUS DA ETAPA]],"")</f>
        <v/>
      </c>
      <c r="CS275" s="42" t="str">
        <f>IF(BANCO10[[#This Row],[SOLUÇÃO]]=CS$1,BANCO10[[#This Row],[STATUS DA ETAPA]],"")</f>
        <v/>
      </c>
      <c r="CT275" s="42" t="str">
        <f>IF(BANCO10[[#This Row],[SOLUÇÃO]]=CT$1,BANCO10[[#This Row],[STATUS DA ETAPA]],"")</f>
        <v/>
      </c>
      <c r="CU275" s="42" t="str">
        <f>IF(BANCO10[[#This Row],[SOLUÇÃO]]=CU$1,BANCO10[[#This Row],[STATUS DA ETAPA]],"")</f>
        <v/>
      </c>
      <c r="CV275" s="42" t="str">
        <f>IF(BANCO10[[#This Row],[SOLUÇÃO]]=CV$1,BANCO10[[#This Row],[STATUS DA ETAPA]],"")</f>
        <v/>
      </c>
      <c r="CW275" s="42" t="str">
        <f>IF(BANCO10[[#This Row],[SOLUÇÃO]]=CW$1,BANCO10[[#This Row],[STATUS DA ETAPA]],"")</f>
        <v/>
      </c>
      <c r="CX275" s="42" t="str">
        <f>IF(BANCO10[[#This Row],[SOLUÇÃO]]=CX$1,BANCO10[[#This Row],[STATUS DA ETAPA]],"")</f>
        <v/>
      </c>
      <c r="CY275" s="42" t="str">
        <f>IF(BANCO10[[#This Row],[SOLUÇÃO]]=CY$1,BANCO10[[#This Row],[STATUS DA ETAPA]],"")</f>
        <v/>
      </c>
      <c r="CZ275" s="42" t="str">
        <f>IF(BANCO10[[#This Row],[SOLUÇÃO]]=CZ$1,BANCO10[[#This Row],[STATUS DA ETAPA]],"")</f>
        <v/>
      </c>
      <c r="DA275" s="42" t="str">
        <f>IF(BANCO10[[#This Row],[SOLUÇÃO]]=DA$1,BANCO10[[#This Row],[STATUS DA ETAPA]],"")</f>
        <v/>
      </c>
      <c r="DB275" s="42" t="str">
        <f>IF(BANCO10[[#This Row],[SOLUÇÃO]]=DB$1,BANCO10[[#This Row],[STATUS DA ETAPA]],"")</f>
        <v/>
      </c>
      <c r="DC275" s="42" t="str">
        <f>IF(BANCO10[[#This Row],[SOLUÇÃO]]=DC$1,BANCO10[[#This Row],[STATUS DA ETAPA]],"")</f>
        <v/>
      </c>
      <c r="DD275" s="42" t="str">
        <f>IF(BANCO10[[#This Row],[SOLUÇÃO]]=DD$1,BANCO10[[#This Row],[STATUS DA ETAPA]],"")</f>
        <v/>
      </c>
      <c r="DE275" s="42" t="str">
        <f>IF(BANCO10[[#This Row],[SOLUÇÃO]]=DE$1,BANCO10[[#This Row],[STATUS DA ETAPA]],"")</f>
        <v/>
      </c>
      <c r="DF275" s="42" t="str">
        <f>IF(BANCO10[[#This Row],[SOLUÇÃO]]=DF$1,BANCO10[[#This Row],[STATUS DA ETAPA]],"")</f>
        <v/>
      </c>
      <c r="DG275" s="42" t="str">
        <f>IF(BANCO10[[#This Row],[SOLUÇÃO]]=DG$1,BANCO10[[#This Row],[STATUS DA ETAPA]],"")</f>
        <v/>
      </c>
      <c r="DH275" s="42" t="str">
        <f>IF(BANCO10[[#This Row],[SOLUÇÃO]]=DH$1,BANCO10[[#This Row],[STATUS DA ETAPA]],"")</f>
        <v/>
      </c>
      <c r="DI275" s="42" t="str">
        <f>IF(BANCO10[[#This Row],[SOLUÇÃO]]=DI$1,BANCO10[[#This Row],[STATUS DA ETAPA]],"")</f>
        <v/>
      </c>
      <c r="DJ275" s="42" t="str">
        <f>IF(BANCO10[[#This Row],[SOLUÇÃO]]=DJ$1,BANCO10[[#This Row],[STATUS DA ETAPA]],"")</f>
        <v/>
      </c>
      <c r="DK275" s="42" t="str">
        <f>IF(BANCO10[[#This Row],[SOLUÇÃO]]=DK$1,BANCO10[[#This Row],[STATUS DA ETAPA]],"")</f>
        <v/>
      </c>
      <c r="DL275" s="42" t="str">
        <f>IF(BANCO10[[#This Row],[SOLUÇÃO]]=DL$1,BANCO10[[#This Row],[STATUS DA ETAPA]],"")</f>
        <v/>
      </c>
      <c r="DM275" s="42" t="str">
        <f>IF(BANCO10[[#This Row],[SOLUÇÃO]]=DM$1,BANCO10[[#This Row],[STATUS DA ETAPA]],"")</f>
        <v/>
      </c>
      <c r="DN275" s="63" t="e">
        <f>VLOOKUP(CL277,'[1]SAP TEC'!AC:AD,2,0)</f>
        <v>#N/A</v>
      </c>
    </row>
    <row r="276" spans="1:118" s="65" customFormat="1" ht="12" x14ac:dyDescent="0.25">
      <c r="A276" s="38" t="s">
        <v>118</v>
      </c>
      <c r="B276" s="39" t="s">
        <v>119</v>
      </c>
      <c r="C276" s="40" t="str">
        <f>IFERROR(VLOOKUP(BANCO10[[#This Row],[EMPRESA]],[1]!DADOS[#Data],2,FALSE),"")</f>
        <v>65.626.467/0001-97</v>
      </c>
      <c r="D276" s="42" t="s">
        <v>840</v>
      </c>
      <c r="E276" s="42" t="str">
        <f>IFERROR(VLOOKUP(BANCO10[[#This Row],[EMPRESA]],[1]!DADOS[#Data],5,FALSE),"")</f>
        <v>EPP</v>
      </c>
      <c r="F276" s="40" t="str">
        <f>IFERROR(IF(VLOOKUP(BANCO10[[#This Row],[EMPRESA]],[1]!DADOS[#Data],6,0)="","",(VLOOKUP(BANCO10[[#This Row],[EMPRESA]],[1]!DADOS[#Data],6,0))),"")</f>
        <v>CAPITAL LESTE 1</v>
      </c>
      <c r="G276" s="40"/>
      <c r="H276" s="43" t="s">
        <v>121</v>
      </c>
      <c r="I276" s="43" t="s">
        <v>145</v>
      </c>
      <c r="J276" s="43" t="s">
        <v>146</v>
      </c>
      <c r="K276" s="42" t="s">
        <v>841</v>
      </c>
      <c r="L276" s="44" t="s">
        <v>123</v>
      </c>
      <c r="M276" s="44">
        <v>103</v>
      </c>
      <c r="N276" s="44" t="s">
        <v>123</v>
      </c>
      <c r="O276" s="42" t="s">
        <v>90</v>
      </c>
      <c r="P276" s="42">
        <v>4</v>
      </c>
      <c r="Q276" s="42" t="s">
        <v>168</v>
      </c>
      <c r="R276" s="45" t="s">
        <v>123</v>
      </c>
      <c r="S276" s="45"/>
      <c r="T276" s="45" t="s">
        <v>123</v>
      </c>
      <c r="U276" s="45"/>
      <c r="V276" s="45" t="s">
        <v>123</v>
      </c>
      <c r="W276" s="45"/>
      <c r="X276" s="45" t="s">
        <v>123</v>
      </c>
      <c r="Y276" s="45"/>
      <c r="Z276" s="46" t="s">
        <v>123</v>
      </c>
      <c r="AA276" s="47"/>
      <c r="AB276" s="46" t="s">
        <v>123</v>
      </c>
      <c r="AC276" s="48"/>
      <c r="AD276" s="46" t="s">
        <v>123</v>
      </c>
      <c r="AE276" s="48"/>
      <c r="AF276" s="45" t="s">
        <v>27</v>
      </c>
      <c r="AG276" s="45">
        <v>44991</v>
      </c>
      <c r="AH276" s="45" t="s">
        <v>126</v>
      </c>
      <c r="AI276" s="45"/>
      <c r="AJ276" s="45" t="s">
        <v>123</v>
      </c>
      <c r="AK276" s="45"/>
      <c r="AL276" s="45" t="s">
        <v>123</v>
      </c>
      <c r="AM276" s="45"/>
      <c r="AN276" s="45" t="s">
        <v>123</v>
      </c>
      <c r="AO276" s="45"/>
      <c r="AP276" s="45" t="s">
        <v>123</v>
      </c>
      <c r="AQ276" s="45"/>
      <c r="AR276" s="45" t="s">
        <v>123</v>
      </c>
      <c r="AS276" s="45"/>
      <c r="AT276" s="49">
        <v>44991</v>
      </c>
      <c r="AU276" s="50">
        <v>44991</v>
      </c>
      <c r="AV276" s="51" t="s">
        <v>123</v>
      </c>
      <c r="AW276" s="51" t="s">
        <v>123</v>
      </c>
      <c r="AX276" s="73" t="s">
        <v>49</v>
      </c>
      <c r="AY276" s="52" t="s">
        <v>123</v>
      </c>
      <c r="AZ276" s="53">
        <v>0</v>
      </c>
      <c r="BA276" s="52" t="s">
        <v>123</v>
      </c>
      <c r="BB276" s="81" t="s">
        <v>123</v>
      </c>
      <c r="BC276" s="52" t="s">
        <v>123</v>
      </c>
      <c r="BD276" s="52" t="s">
        <v>123</v>
      </c>
      <c r="BE276" s="55" t="s">
        <v>123</v>
      </c>
      <c r="BF276" s="55" t="s">
        <v>123</v>
      </c>
      <c r="BG276" s="55" t="s">
        <v>123</v>
      </c>
      <c r="BH276" s="55" t="s">
        <v>123</v>
      </c>
      <c r="BI276" s="56" t="s">
        <v>123</v>
      </c>
      <c r="BJ276" s="48"/>
      <c r="BK276" s="58" t="s">
        <v>123</v>
      </c>
      <c r="BL276" s="59"/>
      <c r="BM276" s="58" t="s">
        <v>123</v>
      </c>
      <c r="BN276" s="59"/>
      <c r="BO276" s="74" t="s">
        <v>123</v>
      </c>
      <c r="BP276" s="75"/>
      <c r="BQ276" s="74" t="s">
        <v>123</v>
      </c>
      <c r="BR276" s="75"/>
      <c r="BS276" s="60" t="s">
        <v>842</v>
      </c>
      <c r="BT276" s="38"/>
      <c r="BU276" s="61" t="s">
        <v>170</v>
      </c>
      <c r="BV276" s="61" t="s">
        <v>170</v>
      </c>
      <c r="BW276" s="61" t="s">
        <v>171</v>
      </c>
      <c r="BX276" s="61" t="s">
        <v>129</v>
      </c>
      <c r="BY276" s="62" t="s">
        <v>170</v>
      </c>
      <c r="BZ276" s="61"/>
      <c r="CA276" s="61" t="s">
        <v>129</v>
      </c>
      <c r="CB276" s="61" t="s">
        <v>129</v>
      </c>
      <c r="CC276" s="61" t="s">
        <v>129</v>
      </c>
      <c r="CD276" s="61" t="s">
        <v>129</v>
      </c>
      <c r="CE276" s="61" t="s">
        <v>129</v>
      </c>
      <c r="CF276" s="61" t="s">
        <v>129</v>
      </c>
      <c r="CG276" s="61" t="s">
        <v>129</v>
      </c>
      <c r="CH276" s="63">
        <f>YEAR(BANCO10[[#This Row],[DATA INÍCIO]])</f>
        <v>2023</v>
      </c>
      <c r="CI276" s="63">
        <f>MONTH(BANCO10[[#This Row],[DATA INÍCIO]])</f>
        <v>3</v>
      </c>
      <c r="CJ276" s="64" t="str">
        <f t="shared" si="5"/>
        <v>FIBRAFIL INDUSTRIA E COMERCIO DE ESCOVAS LTDA65.626.467/0001-97</v>
      </c>
      <c r="CK276" s="63"/>
      <c r="CL276" s="42" t="s">
        <v>841</v>
      </c>
      <c r="CM276" s="42" t="str">
        <f>IF(BANCO10[[#This Row],[SOLUÇÃO]]=CM$1,BANCO10[[#This Row],[STATUS DA ETAPA]],"")</f>
        <v>CONCLUÍDO</v>
      </c>
      <c r="CN276" s="42" t="str">
        <f>IF(BANCO10[[#This Row],[SOLUÇÃO]]=CN$1,BANCO10[[#This Row],[STATUS DA ETAPA]],"")</f>
        <v/>
      </c>
      <c r="CO276" s="42" t="str">
        <f>IF(BANCO10[[#This Row],[SOLUÇÃO]]=CO$1,BANCO10[[#This Row],[STATUS DA ETAPA]],"")</f>
        <v/>
      </c>
      <c r="CP276" s="42" t="str">
        <f>IF(BANCO10[[#This Row],[SOLUÇÃO]]=CP$1,BANCO10[[#This Row],[STATUS DA ETAPA]],"")</f>
        <v/>
      </c>
      <c r="CQ276" s="42" t="str">
        <f>IF(BANCO10[[#This Row],[SOLUÇÃO]]=CQ$1,BANCO10[[#This Row],[STATUS DA ETAPA]],"")</f>
        <v/>
      </c>
      <c r="CR276" s="42" t="str">
        <f>IF(BANCO10[[#This Row],[SOLUÇÃO]]=CR$1,BANCO10[[#This Row],[STATUS DA ETAPA]],"")</f>
        <v/>
      </c>
      <c r="CS276" s="42" t="str">
        <f>IF(BANCO10[[#This Row],[SOLUÇÃO]]=CS$1,BANCO10[[#This Row],[STATUS DA ETAPA]],"")</f>
        <v/>
      </c>
      <c r="CT276" s="42" t="str">
        <f>IF(BANCO10[[#This Row],[SOLUÇÃO]]=CT$1,BANCO10[[#This Row],[STATUS DA ETAPA]],"")</f>
        <v/>
      </c>
      <c r="CU276" s="42" t="str">
        <f>IF(BANCO10[[#This Row],[SOLUÇÃO]]=CU$1,BANCO10[[#This Row],[STATUS DA ETAPA]],"")</f>
        <v/>
      </c>
      <c r="CV276" s="42" t="str">
        <f>IF(BANCO10[[#This Row],[SOLUÇÃO]]=CV$1,BANCO10[[#This Row],[STATUS DA ETAPA]],"")</f>
        <v/>
      </c>
      <c r="CW276" s="42" t="str">
        <f>IF(BANCO10[[#This Row],[SOLUÇÃO]]=CW$1,BANCO10[[#This Row],[STATUS DA ETAPA]],"")</f>
        <v/>
      </c>
      <c r="CX276" s="42" t="str">
        <f>IF(BANCO10[[#This Row],[SOLUÇÃO]]=CX$1,BANCO10[[#This Row],[STATUS DA ETAPA]],"")</f>
        <v/>
      </c>
      <c r="CY276" s="42" t="str">
        <f>IF(BANCO10[[#This Row],[SOLUÇÃO]]=CY$1,BANCO10[[#This Row],[STATUS DA ETAPA]],"")</f>
        <v/>
      </c>
      <c r="CZ276" s="42" t="str">
        <f>IF(BANCO10[[#This Row],[SOLUÇÃO]]=CZ$1,BANCO10[[#This Row],[STATUS DA ETAPA]],"")</f>
        <v/>
      </c>
      <c r="DA276" s="42" t="str">
        <f>IF(BANCO10[[#This Row],[SOLUÇÃO]]=DA$1,BANCO10[[#This Row],[STATUS DA ETAPA]],"")</f>
        <v/>
      </c>
      <c r="DB276" s="42" t="str">
        <f>IF(BANCO10[[#This Row],[SOLUÇÃO]]=DB$1,BANCO10[[#This Row],[STATUS DA ETAPA]],"")</f>
        <v/>
      </c>
      <c r="DC276" s="42" t="str">
        <f>IF(BANCO10[[#This Row],[SOLUÇÃO]]=DC$1,BANCO10[[#This Row],[STATUS DA ETAPA]],"")</f>
        <v/>
      </c>
      <c r="DD276" s="42" t="str">
        <f>IF(BANCO10[[#This Row],[SOLUÇÃO]]=DD$1,BANCO10[[#This Row],[STATUS DA ETAPA]],"")</f>
        <v/>
      </c>
      <c r="DE276" s="42" t="str">
        <f>IF(BANCO10[[#This Row],[SOLUÇÃO]]=DE$1,BANCO10[[#This Row],[STATUS DA ETAPA]],"")</f>
        <v/>
      </c>
      <c r="DF276" s="42" t="str">
        <f>IF(BANCO10[[#This Row],[SOLUÇÃO]]=DF$1,BANCO10[[#This Row],[STATUS DA ETAPA]],"")</f>
        <v/>
      </c>
      <c r="DG276" s="42" t="str">
        <f>IF(BANCO10[[#This Row],[SOLUÇÃO]]=DG$1,BANCO10[[#This Row],[STATUS DA ETAPA]],"")</f>
        <v/>
      </c>
      <c r="DH276" s="42" t="str">
        <f>IF(BANCO10[[#This Row],[SOLUÇÃO]]=DH$1,BANCO10[[#This Row],[STATUS DA ETAPA]],"")</f>
        <v/>
      </c>
      <c r="DI276" s="42" t="str">
        <f>IF(BANCO10[[#This Row],[SOLUÇÃO]]=DI$1,BANCO10[[#This Row],[STATUS DA ETAPA]],"")</f>
        <v/>
      </c>
      <c r="DJ276" s="42" t="str">
        <f>IF(BANCO10[[#This Row],[SOLUÇÃO]]=DJ$1,BANCO10[[#This Row],[STATUS DA ETAPA]],"")</f>
        <v/>
      </c>
      <c r="DK276" s="42" t="str">
        <f>IF(BANCO10[[#This Row],[SOLUÇÃO]]=DK$1,BANCO10[[#This Row],[STATUS DA ETAPA]],"")</f>
        <v/>
      </c>
      <c r="DL276" s="42" t="str">
        <f>IF(BANCO10[[#This Row],[SOLUÇÃO]]=DL$1,BANCO10[[#This Row],[STATUS DA ETAPA]],"")</f>
        <v/>
      </c>
      <c r="DM276" s="42" t="str">
        <f>IF(BANCO10[[#This Row],[SOLUÇÃO]]=DM$1,BANCO10[[#This Row],[STATUS DA ETAPA]],"")</f>
        <v/>
      </c>
      <c r="DN276" s="63" t="e">
        <f>VLOOKUP(CL278,'[1]SAP TEC'!AC:AD,2,0)</f>
        <v>#N/A</v>
      </c>
    </row>
    <row r="277" spans="1:118" s="65" customFormat="1" ht="12" x14ac:dyDescent="0.25">
      <c r="A277" s="38" t="s">
        <v>118</v>
      </c>
      <c r="B277" s="39" t="s">
        <v>119</v>
      </c>
      <c r="C277" s="40" t="str">
        <f>IFERROR(VLOOKUP(BANCO10[[#This Row],[EMPRESA]],[1]!DADOS[#Data],2,FALSE),"")</f>
        <v>65.626.467/0001-97</v>
      </c>
      <c r="D277" s="42" t="s">
        <v>840</v>
      </c>
      <c r="E277" s="42" t="str">
        <f>IFERROR(VLOOKUP(BANCO10[[#This Row],[EMPRESA]],[1]!DADOS[#Data],5,FALSE),"")</f>
        <v>EPP</v>
      </c>
      <c r="F277" s="40" t="str">
        <f>IFERROR(IF(VLOOKUP(BANCO10[[#This Row],[EMPRESA]],[1]!DADOS[#Data],6,0)="","",(VLOOKUP(BANCO10[[#This Row],[EMPRESA]],[1]!DADOS[#Data],6,0))),"")</f>
        <v>CAPITAL LESTE 1</v>
      </c>
      <c r="G277" s="40" t="str">
        <f>IFERROR(IF(VLOOKUP(BANCO10[[#This Row],[EMPRESA]],[1]!DADOS[#Data],4)="","",(VLOOKUP($D277,[1]!DADOS[#Data],4,0))),"")</f>
        <v>FIBRAFIL</v>
      </c>
      <c r="H277" s="43" t="s">
        <v>7</v>
      </c>
      <c r="I277" s="42" t="s">
        <v>267</v>
      </c>
      <c r="J277" s="44" t="s">
        <v>136</v>
      </c>
      <c r="K277" s="42" t="s">
        <v>136</v>
      </c>
      <c r="L277" s="44" t="s">
        <v>136</v>
      </c>
      <c r="M277" s="44">
        <v>103</v>
      </c>
      <c r="N277" s="44" t="s">
        <v>123</v>
      </c>
      <c r="O277" s="42" t="s">
        <v>95</v>
      </c>
      <c r="P277" s="42">
        <v>100</v>
      </c>
      <c r="Q277" s="42"/>
      <c r="R277" s="45" t="s">
        <v>123</v>
      </c>
      <c r="S277" s="45"/>
      <c r="T277" s="45" t="s">
        <v>123</v>
      </c>
      <c r="U277" s="45"/>
      <c r="V277" s="45" t="s">
        <v>123</v>
      </c>
      <c r="W277" s="45"/>
      <c r="X277" s="45" t="s">
        <v>123</v>
      </c>
      <c r="Y277" s="45"/>
      <c r="Z277" s="46" t="s">
        <v>123</v>
      </c>
      <c r="AA277" s="47"/>
      <c r="AB277" s="46" t="s">
        <v>123</v>
      </c>
      <c r="AC277" s="48"/>
      <c r="AD277" s="46" t="s">
        <v>123</v>
      </c>
      <c r="AE277" s="48"/>
      <c r="AF277" s="45" t="s">
        <v>27</v>
      </c>
      <c r="AG277" s="45">
        <v>44991</v>
      </c>
      <c r="AH277" s="45" t="s">
        <v>27</v>
      </c>
      <c r="AI277" s="45">
        <v>45244</v>
      </c>
      <c r="AJ277" s="45" t="s">
        <v>27</v>
      </c>
      <c r="AK277" s="45"/>
      <c r="AL277" s="45" t="s">
        <v>27</v>
      </c>
      <c r="AM277" s="45"/>
      <c r="AN277" s="45"/>
      <c r="AO277" s="45"/>
      <c r="AP277" s="45"/>
      <c r="AQ277" s="45"/>
      <c r="AR277" s="45" t="s">
        <v>123</v>
      </c>
      <c r="AS277" s="45"/>
      <c r="AT277" s="49">
        <v>45963</v>
      </c>
      <c r="AU277" s="50">
        <v>45963</v>
      </c>
      <c r="AV277" s="66" t="s">
        <v>123</v>
      </c>
      <c r="AW277" s="66" t="s">
        <v>123</v>
      </c>
      <c r="AX277" s="73" t="s">
        <v>49</v>
      </c>
      <c r="AY277" s="52" t="s">
        <v>126</v>
      </c>
      <c r="AZ277" s="53">
        <v>0</v>
      </c>
      <c r="BA277" s="52"/>
      <c r="BB277" s="81" t="s">
        <v>136</v>
      </c>
      <c r="BC277" s="52" t="s">
        <v>136</v>
      </c>
      <c r="BD277" s="52" t="s">
        <v>136</v>
      </c>
      <c r="BE277" s="55" t="s">
        <v>123</v>
      </c>
      <c r="BF277" s="55" t="s">
        <v>123</v>
      </c>
      <c r="BG277" s="55"/>
      <c r="BH277" s="55" t="s">
        <v>123</v>
      </c>
      <c r="BI277" s="68" t="s">
        <v>123</v>
      </c>
      <c r="BJ277" s="48"/>
      <c r="BK277" s="58"/>
      <c r="BL277" s="59"/>
      <c r="BM277" s="58"/>
      <c r="BN277" s="59"/>
      <c r="BO277" s="74" t="s">
        <v>126</v>
      </c>
      <c r="BP277" s="77"/>
      <c r="BQ277" s="78" t="s">
        <v>126</v>
      </c>
      <c r="BR277" s="79"/>
      <c r="BS277" s="60" t="s">
        <v>843</v>
      </c>
      <c r="BT277" s="38"/>
      <c r="BU277" s="61" t="s">
        <v>170</v>
      </c>
      <c r="BV277" s="61" t="s">
        <v>170</v>
      </c>
      <c r="BW277" s="61" t="s">
        <v>171</v>
      </c>
      <c r="BX277" s="61" t="s">
        <v>129</v>
      </c>
      <c r="BY277" s="62" t="s">
        <v>170</v>
      </c>
      <c r="BZ277" s="61"/>
      <c r="CA277" s="61" t="s">
        <v>129</v>
      </c>
      <c r="CB277" s="61" t="s">
        <v>129</v>
      </c>
      <c r="CC277" s="61">
        <v>45393</v>
      </c>
      <c r="CD277" s="61"/>
      <c r="CE277" s="61" t="s">
        <v>129</v>
      </c>
      <c r="CF277" s="61"/>
      <c r="CG277" s="61" t="s">
        <v>844</v>
      </c>
      <c r="CH277" s="63">
        <f>YEAR(BANCO10[[#This Row],[DATA INÍCIO]])</f>
        <v>2025</v>
      </c>
      <c r="CI277" s="63">
        <f>MONTH(BANCO10[[#This Row],[DATA INÍCIO]])</f>
        <v>11</v>
      </c>
      <c r="CJ277" s="64" t="str">
        <f t="shared" si="5"/>
        <v>FIBRAFIL INDUSTRIA E COMERCIO DE ESCOVAS LTDA65.626.467/0001-97</v>
      </c>
      <c r="CK277" s="63"/>
      <c r="CL277" s="42" t="s">
        <v>136</v>
      </c>
      <c r="CM277" s="42" t="str">
        <f>IF(BANCO10[[#This Row],[SOLUÇÃO]]=CM$1,BANCO10[[#This Row],[STATUS DA ETAPA]],"")</f>
        <v/>
      </c>
      <c r="CN277" s="42" t="str">
        <f>IF(BANCO10[[#This Row],[SOLUÇÃO]]=CN$1,BANCO10[[#This Row],[STATUS DA ETAPA]],"")</f>
        <v/>
      </c>
      <c r="CO277" s="42" t="str">
        <f>IF(BANCO10[[#This Row],[SOLUÇÃO]]=CO$1,BANCO10[[#This Row],[STATUS DA ETAPA]],"")</f>
        <v/>
      </c>
      <c r="CP277" s="42" t="str">
        <f>IF(BANCO10[[#This Row],[SOLUÇÃO]]=CP$1,BANCO10[[#This Row],[STATUS DA ETAPA]],"")</f>
        <v/>
      </c>
      <c r="CQ277" s="42" t="str">
        <f>IF(BANCO10[[#This Row],[SOLUÇÃO]]=CQ$1,BANCO10[[#This Row],[STATUS DA ETAPA]],"")</f>
        <v/>
      </c>
      <c r="CR277" s="42" t="str">
        <f>IF(BANCO10[[#This Row],[SOLUÇÃO]]=CR$1,BANCO10[[#This Row],[STATUS DA ETAPA]],"")</f>
        <v>PROSPECÇÃO</v>
      </c>
      <c r="CS277" s="42" t="str">
        <f>IF(BANCO10[[#This Row],[SOLUÇÃO]]=CS$1,BANCO10[[#This Row],[STATUS DA ETAPA]],"")</f>
        <v/>
      </c>
      <c r="CT277" s="42" t="str">
        <f>IF(BANCO10[[#This Row],[SOLUÇÃO]]=CT$1,BANCO10[[#This Row],[STATUS DA ETAPA]],"")</f>
        <v/>
      </c>
      <c r="CU277" s="42" t="str">
        <f>IF(BANCO10[[#This Row],[SOLUÇÃO]]=CU$1,BANCO10[[#This Row],[STATUS DA ETAPA]],"")</f>
        <v/>
      </c>
      <c r="CV277" s="42" t="str">
        <f>IF(BANCO10[[#This Row],[SOLUÇÃO]]=CV$1,BANCO10[[#This Row],[STATUS DA ETAPA]],"")</f>
        <v/>
      </c>
      <c r="CW277" s="42" t="str">
        <f>IF(BANCO10[[#This Row],[SOLUÇÃO]]=CW$1,BANCO10[[#This Row],[STATUS DA ETAPA]],"")</f>
        <v/>
      </c>
      <c r="CX277" s="42" t="str">
        <f>IF(BANCO10[[#This Row],[SOLUÇÃO]]=CX$1,BANCO10[[#This Row],[STATUS DA ETAPA]],"")</f>
        <v/>
      </c>
      <c r="CY277" s="42" t="str">
        <f>IF(BANCO10[[#This Row],[SOLUÇÃO]]=CY$1,BANCO10[[#This Row],[STATUS DA ETAPA]],"")</f>
        <v/>
      </c>
      <c r="CZ277" s="42" t="str">
        <f>IF(BANCO10[[#This Row],[SOLUÇÃO]]=CZ$1,BANCO10[[#This Row],[STATUS DA ETAPA]],"")</f>
        <v/>
      </c>
      <c r="DA277" s="42" t="str">
        <f>IF(BANCO10[[#This Row],[SOLUÇÃO]]=DA$1,BANCO10[[#This Row],[STATUS DA ETAPA]],"")</f>
        <v/>
      </c>
      <c r="DB277" s="42" t="str">
        <f>IF(BANCO10[[#This Row],[SOLUÇÃO]]=DB$1,BANCO10[[#This Row],[STATUS DA ETAPA]],"")</f>
        <v/>
      </c>
      <c r="DC277" s="42" t="str">
        <f>IF(BANCO10[[#This Row],[SOLUÇÃO]]=DC$1,BANCO10[[#This Row],[STATUS DA ETAPA]],"")</f>
        <v/>
      </c>
      <c r="DD277" s="42" t="str">
        <f>IF(BANCO10[[#This Row],[SOLUÇÃO]]=DD$1,BANCO10[[#This Row],[STATUS DA ETAPA]],"")</f>
        <v/>
      </c>
      <c r="DE277" s="42" t="str">
        <f>IF(BANCO10[[#This Row],[SOLUÇÃO]]=DE$1,BANCO10[[#This Row],[STATUS DA ETAPA]],"")</f>
        <v/>
      </c>
      <c r="DF277" s="42" t="str">
        <f>IF(BANCO10[[#This Row],[SOLUÇÃO]]=DF$1,BANCO10[[#This Row],[STATUS DA ETAPA]],"")</f>
        <v/>
      </c>
      <c r="DG277" s="42" t="str">
        <f>IF(BANCO10[[#This Row],[SOLUÇÃO]]=DG$1,BANCO10[[#This Row],[STATUS DA ETAPA]],"")</f>
        <v/>
      </c>
      <c r="DH277" s="42" t="str">
        <f>IF(BANCO10[[#This Row],[SOLUÇÃO]]=DH$1,BANCO10[[#This Row],[STATUS DA ETAPA]],"")</f>
        <v/>
      </c>
      <c r="DI277" s="42" t="str">
        <f>IF(BANCO10[[#This Row],[SOLUÇÃO]]=DI$1,BANCO10[[#This Row],[STATUS DA ETAPA]],"")</f>
        <v/>
      </c>
      <c r="DJ277" s="42" t="str">
        <f>IF(BANCO10[[#This Row],[SOLUÇÃO]]=DJ$1,BANCO10[[#This Row],[STATUS DA ETAPA]],"")</f>
        <v/>
      </c>
      <c r="DK277" s="42" t="str">
        <f>IF(BANCO10[[#This Row],[SOLUÇÃO]]=DK$1,BANCO10[[#This Row],[STATUS DA ETAPA]],"")</f>
        <v/>
      </c>
      <c r="DL277" s="42" t="str">
        <f>IF(BANCO10[[#This Row],[SOLUÇÃO]]=DL$1,BANCO10[[#This Row],[STATUS DA ETAPA]],"")</f>
        <v/>
      </c>
      <c r="DM277" s="42" t="str">
        <f>IF(BANCO10[[#This Row],[SOLUÇÃO]]=DM$1,BANCO10[[#This Row],[STATUS DA ETAPA]],"")</f>
        <v/>
      </c>
      <c r="DN277" s="63" t="e">
        <f>VLOOKUP(CL279,'[1]SAP TEC'!AC:AD,2,0)</f>
        <v>#N/A</v>
      </c>
    </row>
    <row r="278" spans="1:118" s="65" customFormat="1" ht="12" x14ac:dyDescent="0.25">
      <c r="A278" s="38" t="s">
        <v>118</v>
      </c>
      <c r="B278" s="39" t="s">
        <v>119</v>
      </c>
      <c r="C278" s="40" t="str">
        <f>IFERROR(VLOOKUP(BANCO10[[#This Row],[EMPRESA]],[1]!DADOS[#Data],2,FALSE),"")</f>
        <v>06.028.983/0001-50</v>
      </c>
      <c r="D278" s="42" t="s">
        <v>845</v>
      </c>
      <c r="E278" s="42" t="str">
        <f>IFERROR(VLOOKUP(BANCO10[[#This Row],[EMPRESA]],[1]!DADOS[#Data],5,FALSE),"")</f>
        <v>ME</v>
      </c>
      <c r="F278" s="40" t="str">
        <f>IFERROR(IF(VLOOKUP(BANCO10[[#This Row],[EMPRESA]],[1]!DADOS[#Data],6,0)="","",(VLOOKUP(BANCO10[[#This Row],[EMPRESA]],[1]!DADOS[#Data],6,0))),"")</f>
        <v>CAPITAL LESTE 2</v>
      </c>
      <c r="G278" s="40"/>
      <c r="H278" s="43" t="s">
        <v>121</v>
      </c>
      <c r="I278" s="43" t="s">
        <v>145</v>
      </c>
      <c r="J278" s="43" t="s">
        <v>146</v>
      </c>
      <c r="K278" s="42" t="s">
        <v>846</v>
      </c>
      <c r="L278" s="44" t="s">
        <v>123</v>
      </c>
      <c r="M278" s="44">
        <v>103</v>
      </c>
      <c r="N278" s="44" t="s">
        <v>123</v>
      </c>
      <c r="O278" s="42" t="s">
        <v>90</v>
      </c>
      <c r="P278" s="42">
        <v>4</v>
      </c>
      <c r="Q278" s="42" t="s">
        <v>168</v>
      </c>
      <c r="R278" s="45" t="s">
        <v>123</v>
      </c>
      <c r="S278" s="45"/>
      <c r="T278" s="45" t="s">
        <v>123</v>
      </c>
      <c r="U278" s="45"/>
      <c r="V278" s="45" t="s">
        <v>123</v>
      </c>
      <c r="W278" s="45"/>
      <c r="X278" s="45" t="s">
        <v>123</v>
      </c>
      <c r="Y278" s="45"/>
      <c r="Z278" s="46" t="s">
        <v>123</v>
      </c>
      <c r="AA278" s="47"/>
      <c r="AB278" s="46" t="s">
        <v>123</v>
      </c>
      <c r="AC278" s="48"/>
      <c r="AD278" s="46" t="s">
        <v>123</v>
      </c>
      <c r="AE278" s="48"/>
      <c r="AF278" s="45" t="s">
        <v>27</v>
      </c>
      <c r="AG278" s="45">
        <v>44974</v>
      </c>
      <c r="AH278" s="45" t="s">
        <v>126</v>
      </c>
      <c r="AI278" s="45"/>
      <c r="AJ278" s="45" t="s">
        <v>123</v>
      </c>
      <c r="AK278" s="45"/>
      <c r="AL278" s="45" t="s">
        <v>123</v>
      </c>
      <c r="AM278" s="45"/>
      <c r="AN278" s="45" t="s">
        <v>123</v>
      </c>
      <c r="AO278" s="45"/>
      <c r="AP278" s="45" t="s">
        <v>123</v>
      </c>
      <c r="AQ278" s="45"/>
      <c r="AR278" s="45" t="s">
        <v>123</v>
      </c>
      <c r="AS278" s="45"/>
      <c r="AT278" s="49">
        <v>44973</v>
      </c>
      <c r="AU278" s="50">
        <v>44973</v>
      </c>
      <c r="AV278" s="51" t="s">
        <v>123</v>
      </c>
      <c r="AW278" s="51" t="s">
        <v>123</v>
      </c>
      <c r="AX278" s="73" t="s">
        <v>49</v>
      </c>
      <c r="AY278" s="52" t="s">
        <v>123</v>
      </c>
      <c r="AZ278" s="53">
        <v>0</v>
      </c>
      <c r="BA278" s="52" t="s">
        <v>123</v>
      </c>
      <c r="BB278" s="81" t="s">
        <v>123</v>
      </c>
      <c r="BC278" s="52" t="s">
        <v>123</v>
      </c>
      <c r="BD278" s="52" t="s">
        <v>123</v>
      </c>
      <c r="BE278" s="55" t="s">
        <v>123</v>
      </c>
      <c r="BF278" s="55" t="s">
        <v>123</v>
      </c>
      <c r="BG278" s="55" t="s">
        <v>123</v>
      </c>
      <c r="BH278" s="55" t="s">
        <v>123</v>
      </c>
      <c r="BI278" s="56" t="s">
        <v>123</v>
      </c>
      <c r="BJ278" s="48"/>
      <c r="BK278" s="58" t="s">
        <v>123</v>
      </c>
      <c r="BL278" s="59"/>
      <c r="BM278" s="58" t="s">
        <v>123</v>
      </c>
      <c r="BN278" s="59"/>
      <c r="BO278" s="74" t="s">
        <v>123</v>
      </c>
      <c r="BP278" s="75"/>
      <c r="BQ278" s="74" t="s">
        <v>123</v>
      </c>
      <c r="BR278" s="75"/>
      <c r="BS278" s="60" t="s">
        <v>847</v>
      </c>
      <c r="BT278" s="38"/>
      <c r="BU278" s="61" t="s">
        <v>170</v>
      </c>
      <c r="BV278" s="61" t="s">
        <v>170</v>
      </c>
      <c r="BW278" s="61" t="s">
        <v>171</v>
      </c>
      <c r="BX278" s="61" t="s">
        <v>129</v>
      </c>
      <c r="BY278" s="62" t="s">
        <v>170</v>
      </c>
      <c r="BZ278" s="61"/>
      <c r="CA278" s="61" t="s">
        <v>129</v>
      </c>
      <c r="CB278" s="61" t="s">
        <v>129</v>
      </c>
      <c r="CC278" s="61" t="s">
        <v>129</v>
      </c>
      <c r="CD278" s="61" t="s">
        <v>129</v>
      </c>
      <c r="CE278" s="61" t="s">
        <v>129</v>
      </c>
      <c r="CF278" s="61" t="s">
        <v>129</v>
      </c>
      <c r="CG278" s="61" t="s">
        <v>129</v>
      </c>
      <c r="CH278" s="63">
        <f>YEAR(BANCO10[[#This Row],[DATA INÍCIO]])</f>
        <v>2023</v>
      </c>
      <c r="CI278" s="63">
        <f>MONTH(BANCO10[[#This Row],[DATA INÍCIO]])</f>
        <v>2</v>
      </c>
      <c r="CJ278" s="64" t="str">
        <f t="shared" si="5"/>
        <v>FISIONIL EQUIPAMENTOS FISIOTERAPICOS LTDA06.028.983/0001-50</v>
      </c>
      <c r="CK278" s="63"/>
      <c r="CL278" s="42" t="s">
        <v>846</v>
      </c>
      <c r="CM278" s="42" t="str">
        <f>IF(BANCO10[[#This Row],[SOLUÇÃO]]=CM$1,BANCO10[[#This Row],[STATUS DA ETAPA]],"")</f>
        <v>CONCLUÍDO</v>
      </c>
      <c r="CN278" s="42" t="str">
        <f>IF(BANCO10[[#This Row],[SOLUÇÃO]]=CN$1,BANCO10[[#This Row],[STATUS DA ETAPA]],"")</f>
        <v/>
      </c>
      <c r="CO278" s="42" t="str">
        <f>IF(BANCO10[[#This Row],[SOLUÇÃO]]=CO$1,BANCO10[[#This Row],[STATUS DA ETAPA]],"")</f>
        <v/>
      </c>
      <c r="CP278" s="42" t="str">
        <f>IF(BANCO10[[#This Row],[SOLUÇÃO]]=CP$1,BANCO10[[#This Row],[STATUS DA ETAPA]],"")</f>
        <v/>
      </c>
      <c r="CQ278" s="42" t="str">
        <f>IF(BANCO10[[#This Row],[SOLUÇÃO]]=CQ$1,BANCO10[[#This Row],[STATUS DA ETAPA]],"")</f>
        <v/>
      </c>
      <c r="CR278" s="42" t="str">
        <f>IF(BANCO10[[#This Row],[SOLUÇÃO]]=CR$1,BANCO10[[#This Row],[STATUS DA ETAPA]],"")</f>
        <v/>
      </c>
      <c r="CS278" s="42" t="str">
        <f>IF(BANCO10[[#This Row],[SOLUÇÃO]]=CS$1,BANCO10[[#This Row],[STATUS DA ETAPA]],"")</f>
        <v/>
      </c>
      <c r="CT278" s="42" t="str">
        <f>IF(BANCO10[[#This Row],[SOLUÇÃO]]=CT$1,BANCO10[[#This Row],[STATUS DA ETAPA]],"")</f>
        <v/>
      </c>
      <c r="CU278" s="42" t="str">
        <f>IF(BANCO10[[#This Row],[SOLUÇÃO]]=CU$1,BANCO10[[#This Row],[STATUS DA ETAPA]],"")</f>
        <v/>
      </c>
      <c r="CV278" s="42" t="str">
        <f>IF(BANCO10[[#This Row],[SOLUÇÃO]]=CV$1,BANCO10[[#This Row],[STATUS DA ETAPA]],"")</f>
        <v/>
      </c>
      <c r="CW278" s="42" t="str">
        <f>IF(BANCO10[[#This Row],[SOLUÇÃO]]=CW$1,BANCO10[[#This Row],[STATUS DA ETAPA]],"")</f>
        <v/>
      </c>
      <c r="CX278" s="42" t="str">
        <f>IF(BANCO10[[#This Row],[SOLUÇÃO]]=CX$1,BANCO10[[#This Row],[STATUS DA ETAPA]],"")</f>
        <v/>
      </c>
      <c r="CY278" s="42" t="str">
        <f>IF(BANCO10[[#This Row],[SOLUÇÃO]]=CY$1,BANCO10[[#This Row],[STATUS DA ETAPA]],"")</f>
        <v/>
      </c>
      <c r="CZ278" s="42" t="str">
        <f>IF(BANCO10[[#This Row],[SOLUÇÃO]]=CZ$1,BANCO10[[#This Row],[STATUS DA ETAPA]],"")</f>
        <v/>
      </c>
      <c r="DA278" s="42" t="str">
        <f>IF(BANCO10[[#This Row],[SOLUÇÃO]]=DA$1,BANCO10[[#This Row],[STATUS DA ETAPA]],"")</f>
        <v/>
      </c>
      <c r="DB278" s="42" t="str">
        <f>IF(BANCO10[[#This Row],[SOLUÇÃO]]=DB$1,BANCO10[[#This Row],[STATUS DA ETAPA]],"")</f>
        <v/>
      </c>
      <c r="DC278" s="42" t="str">
        <f>IF(BANCO10[[#This Row],[SOLUÇÃO]]=DC$1,BANCO10[[#This Row],[STATUS DA ETAPA]],"")</f>
        <v/>
      </c>
      <c r="DD278" s="42" t="str">
        <f>IF(BANCO10[[#This Row],[SOLUÇÃO]]=DD$1,BANCO10[[#This Row],[STATUS DA ETAPA]],"")</f>
        <v/>
      </c>
      <c r="DE278" s="42" t="str">
        <f>IF(BANCO10[[#This Row],[SOLUÇÃO]]=DE$1,BANCO10[[#This Row],[STATUS DA ETAPA]],"")</f>
        <v/>
      </c>
      <c r="DF278" s="42" t="str">
        <f>IF(BANCO10[[#This Row],[SOLUÇÃO]]=DF$1,BANCO10[[#This Row],[STATUS DA ETAPA]],"")</f>
        <v/>
      </c>
      <c r="DG278" s="42" t="str">
        <f>IF(BANCO10[[#This Row],[SOLUÇÃO]]=DG$1,BANCO10[[#This Row],[STATUS DA ETAPA]],"")</f>
        <v/>
      </c>
      <c r="DH278" s="42" t="str">
        <f>IF(BANCO10[[#This Row],[SOLUÇÃO]]=DH$1,BANCO10[[#This Row],[STATUS DA ETAPA]],"")</f>
        <v/>
      </c>
      <c r="DI278" s="42" t="str">
        <f>IF(BANCO10[[#This Row],[SOLUÇÃO]]=DI$1,BANCO10[[#This Row],[STATUS DA ETAPA]],"")</f>
        <v/>
      </c>
      <c r="DJ278" s="42" t="str">
        <f>IF(BANCO10[[#This Row],[SOLUÇÃO]]=DJ$1,BANCO10[[#This Row],[STATUS DA ETAPA]],"")</f>
        <v/>
      </c>
      <c r="DK278" s="42" t="str">
        <f>IF(BANCO10[[#This Row],[SOLUÇÃO]]=DK$1,BANCO10[[#This Row],[STATUS DA ETAPA]],"")</f>
        <v/>
      </c>
      <c r="DL278" s="42" t="str">
        <f>IF(BANCO10[[#This Row],[SOLUÇÃO]]=DL$1,BANCO10[[#This Row],[STATUS DA ETAPA]],"")</f>
        <v/>
      </c>
      <c r="DM278" s="42" t="str">
        <f>IF(BANCO10[[#This Row],[SOLUÇÃO]]=DM$1,BANCO10[[#This Row],[STATUS DA ETAPA]],"")</f>
        <v/>
      </c>
      <c r="DN278" s="63" t="e">
        <f>VLOOKUP(CL280,'[1]SAP TEC'!AC:AD,2,0)</f>
        <v>#N/A</v>
      </c>
    </row>
    <row r="279" spans="1:118" s="65" customFormat="1" ht="12" x14ac:dyDescent="0.25">
      <c r="A279" s="38" t="s">
        <v>118</v>
      </c>
      <c r="B279" s="39" t="s">
        <v>119</v>
      </c>
      <c r="C279" s="40" t="str">
        <f>IFERROR(VLOOKUP(BANCO10[[#This Row],[EMPRESA]],[1]!DADOS[#Data],2,FALSE),"")</f>
        <v>06.028.983/0001-50</v>
      </c>
      <c r="D279" s="42" t="s">
        <v>845</v>
      </c>
      <c r="E279" s="42" t="str">
        <f>IFERROR(VLOOKUP(BANCO10[[#This Row],[EMPRESA]],[1]!DADOS[#Data],5,FALSE),"")</f>
        <v>ME</v>
      </c>
      <c r="F279" s="40" t="str">
        <f>IFERROR(IF(VLOOKUP(BANCO10[[#This Row],[EMPRESA]],[1]!DADOS[#Data],6,0)="","",(VLOOKUP(BANCO10[[#This Row],[EMPRESA]],[1]!DADOS[#Data],6,0))),"")</f>
        <v>CAPITAL LESTE 2</v>
      </c>
      <c r="G279" s="40" t="str">
        <f>IFERROR(IF(VLOOKUP(BANCO10[[#This Row],[EMPRESA]],[1]!DADOS[#Data],4)="","",(VLOOKUP($D279,[1]!DADOS[#Data],4,0))),"")</f>
        <v>FISIONIL</v>
      </c>
      <c r="H279" s="43" t="s">
        <v>7</v>
      </c>
      <c r="I279" s="42" t="s">
        <v>267</v>
      </c>
      <c r="J279" s="44" t="s">
        <v>136</v>
      </c>
      <c r="K279" s="42" t="s">
        <v>136</v>
      </c>
      <c r="L279" s="44" t="s">
        <v>136</v>
      </c>
      <c r="M279" s="44">
        <v>103</v>
      </c>
      <c r="N279" s="44" t="s">
        <v>123</v>
      </c>
      <c r="O279" s="42" t="s">
        <v>95</v>
      </c>
      <c r="P279" s="42">
        <v>60</v>
      </c>
      <c r="Q279" s="42"/>
      <c r="R279" s="45" t="s">
        <v>123</v>
      </c>
      <c r="S279" s="45"/>
      <c r="T279" s="45" t="s">
        <v>123</v>
      </c>
      <c r="U279" s="45"/>
      <c r="V279" s="45" t="s">
        <v>123</v>
      </c>
      <c r="W279" s="45"/>
      <c r="X279" s="45" t="s">
        <v>123</v>
      </c>
      <c r="Y279" s="45"/>
      <c r="Z279" s="46" t="s">
        <v>123</v>
      </c>
      <c r="AA279" s="47"/>
      <c r="AB279" s="46" t="s">
        <v>123</v>
      </c>
      <c r="AC279" s="48"/>
      <c r="AD279" s="46" t="s">
        <v>123</v>
      </c>
      <c r="AE279" s="48"/>
      <c r="AF279" s="45" t="s">
        <v>27</v>
      </c>
      <c r="AG279" s="45">
        <v>44974</v>
      </c>
      <c r="AH279" s="45" t="s">
        <v>27</v>
      </c>
      <c r="AI279" s="45">
        <v>45260</v>
      </c>
      <c r="AJ279" s="45"/>
      <c r="AK279" s="45"/>
      <c r="AL279" s="45"/>
      <c r="AM279" s="45"/>
      <c r="AN279" s="45"/>
      <c r="AO279" s="45"/>
      <c r="AP279" s="45"/>
      <c r="AQ279" s="45"/>
      <c r="AR279" s="45" t="s">
        <v>123</v>
      </c>
      <c r="AS279" s="45"/>
      <c r="AT279" s="49">
        <v>45963</v>
      </c>
      <c r="AU279" s="50">
        <v>45963</v>
      </c>
      <c r="AV279" s="66" t="s">
        <v>123</v>
      </c>
      <c r="AW279" s="66" t="s">
        <v>123</v>
      </c>
      <c r="AX279" s="73" t="s">
        <v>49</v>
      </c>
      <c r="AY279" s="52" t="s">
        <v>126</v>
      </c>
      <c r="AZ279" s="53">
        <v>0</v>
      </c>
      <c r="BA279" s="52"/>
      <c r="BB279" s="81" t="s">
        <v>136</v>
      </c>
      <c r="BC279" s="52" t="s">
        <v>136</v>
      </c>
      <c r="BD279" s="52" t="s">
        <v>136</v>
      </c>
      <c r="BE279" s="55" t="s">
        <v>123</v>
      </c>
      <c r="BF279" s="55" t="s">
        <v>123</v>
      </c>
      <c r="BG279" s="55"/>
      <c r="BH279" s="55" t="s">
        <v>123</v>
      </c>
      <c r="BI279" s="68" t="s">
        <v>123</v>
      </c>
      <c r="BJ279" s="48"/>
      <c r="BK279" s="58"/>
      <c r="BL279" s="59"/>
      <c r="BM279" s="58"/>
      <c r="BN279" s="59"/>
      <c r="BO279" s="74" t="s">
        <v>126</v>
      </c>
      <c r="BP279" s="77"/>
      <c r="BQ279" s="78" t="s">
        <v>126</v>
      </c>
      <c r="BR279" s="79"/>
      <c r="BS279" s="60" t="s">
        <v>847</v>
      </c>
      <c r="BT279" s="38"/>
      <c r="BU279" s="61" t="s">
        <v>170</v>
      </c>
      <c r="BV279" s="61" t="s">
        <v>170</v>
      </c>
      <c r="BW279" s="61" t="s">
        <v>171</v>
      </c>
      <c r="BX279" s="61" t="s">
        <v>129</v>
      </c>
      <c r="BY279" s="62" t="s">
        <v>170</v>
      </c>
      <c r="BZ279" s="61"/>
      <c r="CA279" s="61" t="s">
        <v>129</v>
      </c>
      <c r="CB279" s="61" t="s">
        <v>129</v>
      </c>
      <c r="CC279" s="61" t="s">
        <v>129</v>
      </c>
      <c r="CD279" s="61" t="s">
        <v>129</v>
      </c>
      <c r="CE279" s="61" t="s">
        <v>129</v>
      </c>
      <c r="CF279" s="61" t="s">
        <v>129</v>
      </c>
      <c r="CG279" s="61" t="s">
        <v>129</v>
      </c>
      <c r="CH279" s="63">
        <f>YEAR(BANCO10[[#This Row],[DATA INÍCIO]])</f>
        <v>2025</v>
      </c>
      <c r="CI279" s="63">
        <f>MONTH(BANCO10[[#This Row],[DATA INÍCIO]])</f>
        <v>11</v>
      </c>
      <c r="CJ279" s="64" t="str">
        <f t="shared" si="5"/>
        <v>FISIONIL EQUIPAMENTOS FISIOTERAPICOS LTDA06.028.983/0001-50</v>
      </c>
      <c r="CK279" s="63"/>
      <c r="CL279" s="42" t="s">
        <v>136</v>
      </c>
      <c r="CM279" s="42" t="str">
        <f>IF(BANCO10[[#This Row],[SOLUÇÃO]]=CM$1,BANCO10[[#This Row],[STATUS DA ETAPA]],"")</f>
        <v/>
      </c>
      <c r="CN279" s="42" t="str">
        <f>IF(BANCO10[[#This Row],[SOLUÇÃO]]=CN$1,BANCO10[[#This Row],[STATUS DA ETAPA]],"")</f>
        <v/>
      </c>
      <c r="CO279" s="42" t="str">
        <f>IF(BANCO10[[#This Row],[SOLUÇÃO]]=CO$1,BANCO10[[#This Row],[STATUS DA ETAPA]],"")</f>
        <v/>
      </c>
      <c r="CP279" s="42" t="str">
        <f>IF(BANCO10[[#This Row],[SOLUÇÃO]]=CP$1,BANCO10[[#This Row],[STATUS DA ETAPA]],"")</f>
        <v/>
      </c>
      <c r="CQ279" s="42" t="str">
        <f>IF(BANCO10[[#This Row],[SOLUÇÃO]]=CQ$1,BANCO10[[#This Row],[STATUS DA ETAPA]],"")</f>
        <v/>
      </c>
      <c r="CR279" s="42" t="str">
        <f>IF(BANCO10[[#This Row],[SOLUÇÃO]]=CR$1,BANCO10[[#This Row],[STATUS DA ETAPA]],"")</f>
        <v>PROSPECÇÃO</v>
      </c>
      <c r="CS279" s="42" t="str">
        <f>IF(BANCO10[[#This Row],[SOLUÇÃO]]=CS$1,BANCO10[[#This Row],[STATUS DA ETAPA]],"")</f>
        <v/>
      </c>
      <c r="CT279" s="42" t="str">
        <f>IF(BANCO10[[#This Row],[SOLUÇÃO]]=CT$1,BANCO10[[#This Row],[STATUS DA ETAPA]],"")</f>
        <v/>
      </c>
      <c r="CU279" s="42" t="str">
        <f>IF(BANCO10[[#This Row],[SOLUÇÃO]]=CU$1,BANCO10[[#This Row],[STATUS DA ETAPA]],"")</f>
        <v/>
      </c>
      <c r="CV279" s="42" t="str">
        <f>IF(BANCO10[[#This Row],[SOLUÇÃO]]=CV$1,BANCO10[[#This Row],[STATUS DA ETAPA]],"")</f>
        <v/>
      </c>
      <c r="CW279" s="42" t="str">
        <f>IF(BANCO10[[#This Row],[SOLUÇÃO]]=CW$1,BANCO10[[#This Row],[STATUS DA ETAPA]],"")</f>
        <v/>
      </c>
      <c r="CX279" s="42" t="str">
        <f>IF(BANCO10[[#This Row],[SOLUÇÃO]]=CX$1,BANCO10[[#This Row],[STATUS DA ETAPA]],"")</f>
        <v/>
      </c>
      <c r="CY279" s="42" t="str">
        <f>IF(BANCO10[[#This Row],[SOLUÇÃO]]=CY$1,BANCO10[[#This Row],[STATUS DA ETAPA]],"")</f>
        <v/>
      </c>
      <c r="CZ279" s="42" t="str">
        <f>IF(BANCO10[[#This Row],[SOLUÇÃO]]=CZ$1,BANCO10[[#This Row],[STATUS DA ETAPA]],"")</f>
        <v/>
      </c>
      <c r="DA279" s="42" t="str">
        <f>IF(BANCO10[[#This Row],[SOLUÇÃO]]=DA$1,BANCO10[[#This Row],[STATUS DA ETAPA]],"")</f>
        <v/>
      </c>
      <c r="DB279" s="42" t="str">
        <f>IF(BANCO10[[#This Row],[SOLUÇÃO]]=DB$1,BANCO10[[#This Row],[STATUS DA ETAPA]],"")</f>
        <v/>
      </c>
      <c r="DC279" s="42" t="str">
        <f>IF(BANCO10[[#This Row],[SOLUÇÃO]]=DC$1,BANCO10[[#This Row],[STATUS DA ETAPA]],"")</f>
        <v/>
      </c>
      <c r="DD279" s="42" t="str">
        <f>IF(BANCO10[[#This Row],[SOLUÇÃO]]=DD$1,BANCO10[[#This Row],[STATUS DA ETAPA]],"")</f>
        <v/>
      </c>
      <c r="DE279" s="42" t="str">
        <f>IF(BANCO10[[#This Row],[SOLUÇÃO]]=DE$1,BANCO10[[#This Row],[STATUS DA ETAPA]],"")</f>
        <v/>
      </c>
      <c r="DF279" s="42" t="str">
        <f>IF(BANCO10[[#This Row],[SOLUÇÃO]]=DF$1,BANCO10[[#This Row],[STATUS DA ETAPA]],"")</f>
        <v/>
      </c>
      <c r="DG279" s="42" t="str">
        <f>IF(BANCO10[[#This Row],[SOLUÇÃO]]=DG$1,BANCO10[[#This Row],[STATUS DA ETAPA]],"")</f>
        <v/>
      </c>
      <c r="DH279" s="42" t="str">
        <f>IF(BANCO10[[#This Row],[SOLUÇÃO]]=DH$1,BANCO10[[#This Row],[STATUS DA ETAPA]],"")</f>
        <v/>
      </c>
      <c r="DI279" s="42" t="str">
        <f>IF(BANCO10[[#This Row],[SOLUÇÃO]]=DI$1,BANCO10[[#This Row],[STATUS DA ETAPA]],"")</f>
        <v/>
      </c>
      <c r="DJ279" s="42" t="str">
        <f>IF(BANCO10[[#This Row],[SOLUÇÃO]]=DJ$1,BANCO10[[#This Row],[STATUS DA ETAPA]],"")</f>
        <v/>
      </c>
      <c r="DK279" s="42" t="str">
        <f>IF(BANCO10[[#This Row],[SOLUÇÃO]]=DK$1,BANCO10[[#This Row],[STATUS DA ETAPA]],"")</f>
        <v/>
      </c>
      <c r="DL279" s="42" t="str">
        <f>IF(BANCO10[[#This Row],[SOLUÇÃO]]=DL$1,BANCO10[[#This Row],[STATUS DA ETAPA]],"")</f>
        <v/>
      </c>
      <c r="DM279" s="42" t="str">
        <f>IF(BANCO10[[#This Row],[SOLUÇÃO]]=DM$1,BANCO10[[#This Row],[STATUS DA ETAPA]],"")</f>
        <v/>
      </c>
      <c r="DN279" s="63" t="e">
        <f>VLOOKUP(CL281,'[1]SAP TEC'!AC:AD,2,0)</f>
        <v>#N/A</v>
      </c>
    </row>
    <row r="280" spans="1:118" s="65" customFormat="1" ht="12" x14ac:dyDescent="0.25">
      <c r="A280" s="38" t="s">
        <v>118</v>
      </c>
      <c r="B280" s="39" t="s">
        <v>143</v>
      </c>
      <c r="C280" s="40" t="str">
        <f>IFERROR(VLOOKUP(BANCO10[[#This Row],[EMPRESA]],[1]!DADOS[#Data],2,FALSE),"")</f>
        <v>52.528.502/0001-93</v>
      </c>
      <c r="D280" s="42" t="s">
        <v>848</v>
      </c>
      <c r="E280" s="42" t="str">
        <f>IFERROR(VLOOKUP(BANCO10[[#This Row],[EMPRESA]],[1]!DADOS[#Data],5,FALSE),"")</f>
        <v>DEMAIS</v>
      </c>
      <c r="F280" s="40" t="str">
        <f>IFERROR(IF(VLOOKUP(BANCO10[[#This Row],[EMPRESA]],[1]!DADOS[#Data],6,0)="","",(VLOOKUP(BANCO10[[#This Row],[EMPRESA]],[1]!DADOS[#Data],6,0))),"")</f>
        <v>N/A</v>
      </c>
      <c r="G280" s="40"/>
      <c r="H280" s="43" t="s">
        <v>121</v>
      </c>
      <c r="I280" s="43" t="s">
        <v>145</v>
      </c>
      <c r="J280" s="43" t="s">
        <v>146</v>
      </c>
      <c r="K280" s="42" t="s">
        <v>849</v>
      </c>
      <c r="L280" s="44" t="s">
        <v>123</v>
      </c>
      <c r="M280" s="44">
        <v>103</v>
      </c>
      <c r="N280" s="44" t="s">
        <v>123</v>
      </c>
      <c r="O280" s="42" t="s">
        <v>90</v>
      </c>
      <c r="P280" s="42">
        <v>4</v>
      </c>
      <c r="Q280" s="42" t="s">
        <v>205</v>
      </c>
      <c r="R280" s="45" t="s">
        <v>123</v>
      </c>
      <c r="S280" s="45"/>
      <c r="T280" s="45" t="s">
        <v>123</v>
      </c>
      <c r="U280" s="45"/>
      <c r="V280" s="45" t="s">
        <v>123</v>
      </c>
      <c r="W280" s="45"/>
      <c r="X280" s="45" t="s">
        <v>123</v>
      </c>
      <c r="Y280" s="45"/>
      <c r="Z280" s="46" t="s">
        <v>123</v>
      </c>
      <c r="AA280" s="47"/>
      <c r="AB280" s="46" t="s">
        <v>123</v>
      </c>
      <c r="AC280" s="48"/>
      <c r="AD280" s="46" t="s">
        <v>123</v>
      </c>
      <c r="AE280" s="48"/>
      <c r="AF280" s="45" t="s">
        <v>27</v>
      </c>
      <c r="AG280" s="45">
        <v>44823</v>
      </c>
      <c r="AH280" s="45" t="s">
        <v>126</v>
      </c>
      <c r="AI280" s="45"/>
      <c r="AJ280" s="45" t="s">
        <v>123</v>
      </c>
      <c r="AK280" s="45"/>
      <c r="AL280" s="45" t="s">
        <v>123</v>
      </c>
      <c r="AM280" s="45"/>
      <c r="AN280" s="45" t="s">
        <v>123</v>
      </c>
      <c r="AO280" s="45"/>
      <c r="AP280" s="45" t="s">
        <v>123</v>
      </c>
      <c r="AQ280" s="45"/>
      <c r="AR280" s="45" t="s">
        <v>123</v>
      </c>
      <c r="AS280" s="45"/>
      <c r="AT280" s="49">
        <v>44926</v>
      </c>
      <c r="AU280" s="49">
        <v>44926</v>
      </c>
      <c r="AV280" s="51" t="s">
        <v>123</v>
      </c>
      <c r="AW280" s="51" t="s">
        <v>123</v>
      </c>
      <c r="AX280" s="73" t="s">
        <v>49</v>
      </c>
      <c r="AY280" s="52" t="s">
        <v>123</v>
      </c>
      <c r="AZ280" s="53">
        <v>0</v>
      </c>
      <c r="BA280" s="52" t="s">
        <v>123</v>
      </c>
      <c r="BB280" s="81" t="s">
        <v>123</v>
      </c>
      <c r="BC280" s="52" t="s">
        <v>123</v>
      </c>
      <c r="BD280" s="52" t="s">
        <v>123</v>
      </c>
      <c r="BE280" s="55" t="s">
        <v>123</v>
      </c>
      <c r="BF280" s="55" t="s">
        <v>123</v>
      </c>
      <c r="BG280" s="55" t="s">
        <v>123</v>
      </c>
      <c r="BH280" s="55" t="s">
        <v>123</v>
      </c>
      <c r="BI280" s="56" t="s">
        <v>123</v>
      </c>
      <c r="BJ280" s="48"/>
      <c r="BK280" s="74"/>
      <c r="BL280" s="75"/>
      <c r="BM280" s="74"/>
      <c r="BN280" s="75"/>
      <c r="BO280" s="74" t="s">
        <v>123</v>
      </c>
      <c r="BP280" s="75"/>
      <c r="BQ280" s="74" t="s">
        <v>123</v>
      </c>
      <c r="BR280" s="75"/>
      <c r="BS280" s="60" t="s">
        <v>850</v>
      </c>
      <c r="BT280" s="38"/>
      <c r="BU280" s="61" t="s">
        <v>129</v>
      </c>
      <c r="BV280" s="61" t="s">
        <v>129</v>
      </c>
      <c r="BW280" s="61" t="s">
        <v>171</v>
      </c>
      <c r="BX280" s="61" t="s">
        <v>129</v>
      </c>
      <c r="BY280" s="62" t="s">
        <v>170</v>
      </c>
      <c r="BZ280" s="61"/>
      <c r="CA280" s="61" t="s">
        <v>129</v>
      </c>
      <c r="CB280" s="61" t="s">
        <v>129</v>
      </c>
      <c r="CC280" s="61" t="s">
        <v>129</v>
      </c>
      <c r="CD280" s="61" t="s">
        <v>129</v>
      </c>
      <c r="CE280" s="61" t="s">
        <v>129</v>
      </c>
      <c r="CF280" s="61" t="s">
        <v>129</v>
      </c>
      <c r="CG280" s="61" t="s">
        <v>129</v>
      </c>
      <c r="CH280" s="63">
        <f>YEAR(BANCO10[[#This Row],[DATA INÍCIO]])</f>
        <v>2022</v>
      </c>
      <c r="CI280" s="63">
        <f>MONTH(BANCO10[[#This Row],[DATA INÍCIO]])</f>
        <v>12</v>
      </c>
      <c r="CJ280" s="64" t="str">
        <f t="shared" si="5"/>
        <v>FORCON INDUSTRIA E COMERCIO DE PLASTICOS LTDA52.528.502/0001-93</v>
      </c>
      <c r="CK280" s="63"/>
      <c r="CL280" s="42" t="s">
        <v>849</v>
      </c>
      <c r="CM280" s="42" t="str">
        <f>IF(BANCO10[[#This Row],[SOLUÇÃO]]=CM$1,BANCO10[[#This Row],[STATUS DA ETAPA]],"")</f>
        <v>CONCLUÍDO</v>
      </c>
      <c r="CN280" s="42" t="str">
        <f>IF(BANCO10[[#This Row],[SOLUÇÃO]]=CN$1,BANCO10[[#This Row],[STATUS DA ETAPA]],"")</f>
        <v/>
      </c>
      <c r="CO280" s="42" t="str">
        <f>IF(BANCO10[[#This Row],[SOLUÇÃO]]=CO$1,BANCO10[[#This Row],[STATUS DA ETAPA]],"")</f>
        <v/>
      </c>
      <c r="CP280" s="42" t="str">
        <f>IF(BANCO10[[#This Row],[SOLUÇÃO]]=CP$1,BANCO10[[#This Row],[STATUS DA ETAPA]],"")</f>
        <v/>
      </c>
      <c r="CQ280" s="42" t="str">
        <f>IF(BANCO10[[#This Row],[SOLUÇÃO]]=CQ$1,BANCO10[[#This Row],[STATUS DA ETAPA]],"")</f>
        <v/>
      </c>
      <c r="CR280" s="42" t="str">
        <f>IF(BANCO10[[#This Row],[SOLUÇÃO]]=CR$1,BANCO10[[#This Row],[STATUS DA ETAPA]],"")</f>
        <v/>
      </c>
      <c r="CS280" s="42" t="str">
        <f>IF(BANCO10[[#This Row],[SOLUÇÃO]]=CS$1,BANCO10[[#This Row],[STATUS DA ETAPA]],"")</f>
        <v/>
      </c>
      <c r="CT280" s="42" t="str">
        <f>IF(BANCO10[[#This Row],[SOLUÇÃO]]=CT$1,BANCO10[[#This Row],[STATUS DA ETAPA]],"")</f>
        <v/>
      </c>
      <c r="CU280" s="42" t="str">
        <f>IF(BANCO10[[#This Row],[SOLUÇÃO]]=CU$1,BANCO10[[#This Row],[STATUS DA ETAPA]],"")</f>
        <v/>
      </c>
      <c r="CV280" s="42" t="str">
        <f>IF(BANCO10[[#This Row],[SOLUÇÃO]]=CV$1,BANCO10[[#This Row],[STATUS DA ETAPA]],"")</f>
        <v/>
      </c>
      <c r="CW280" s="42" t="str">
        <f>IF(BANCO10[[#This Row],[SOLUÇÃO]]=CW$1,BANCO10[[#This Row],[STATUS DA ETAPA]],"")</f>
        <v/>
      </c>
      <c r="CX280" s="42" t="str">
        <f>IF(BANCO10[[#This Row],[SOLUÇÃO]]=CX$1,BANCO10[[#This Row],[STATUS DA ETAPA]],"")</f>
        <v/>
      </c>
      <c r="CY280" s="42" t="str">
        <f>IF(BANCO10[[#This Row],[SOLUÇÃO]]=CY$1,BANCO10[[#This Row],[STATUS DA ETAPA]],"")</f>
        <v/>
      </c>
      <c r="CZ280" s="42" t="str">
        <f>IF(BANCO10[[#This Row],[SOLUÇÃO]]=CZ$1,BANCO10[[#This Row],[STATUS DA ETAPA]],"")</f>
        <v/>
      </c>
      <c r="DA280" s="42" t="str">
        <f>IF(BANCO10[[#This Row],[SOLUÇÃO]]=DA$1,BANCO10[[#This Row],[STATUS DA ETAPA]],"")</f>
        <v/>
      </c>
      <c r="DB280" s="42" t="str">
        <f>IF(BANCO10[[#This Row],[SOLUÇÃO]]=DB$1,BANCO10[[#This Row],[STATUS DA ETAPA]],"")</f>
        <v/>
      </c>
      <c r="DC280" s="42" t="str">
        <f>IF(BANCO10[[#This Row],[SOLUÇÃO]]=DC$1,BANCO10[[#This Row],[STATUS DA ETAPA]],"")</f>
        <v/>
      </c>
      <c r="DD280" s="42" t="str">
        <f>IF(BANCO10[[#This Row],[SOLUÇÃO]]=DD$1,BANCO10[[#This Row],[STATUS DA ETAPA]],"")</f>
        <v/>
      </c>
      <c r="DE280" s="42" t="str">
        <f>IF(BANCO10[[#This Row],[SOLUÇÃO]]=DE$1,BANCO10[[#This Row],[STATUS DA ETAPA]],"")</f>
        <v/>
      </c>
      <c r="DF280" s="42" t="str">
        <f>IF(BANCO10[[#This Row],[SOLUÇÃO]]=DF$1,BANCO10[[#This Row],[STATUS DA ETAPA]],"")</f>
        <v/>
      </c>
      <c r="DG280" s="42" t="str">
        <f>IF(BANCO10[[#This Row],[SOLUÇÃO]]=DG$1,BANCO10[[#This Row],[STATUS DA ETAPA]],"")</f>
        <v/>
      </c>
      <c r="DH280" s="42" t="str">
        <f>IF(BANCO10[[#This Row],[SOLUÇÃO]]=DH$1,BANCO10[[#This Row],[STATUS DA ETAPA]],"")</f>
        <v/>
      </c>
      <c r="DI280" s="42" t="str">
        <f>IF(BANCO10[[#This Row],[SOLUÇÃO]]=DI$1,BANCO10[[#This Row],[STATUS DA ETAPA]],"")</f>
        <v/>
      </c>
      <c r="DJ280" s="42" t="str">
        <f>IF(BANCO10[[#This Row],[SOLUÇÃO]]=DJ$1,BANCO10[[#This Row],[STATUS DA ETAPA]],"")</f>
        <v/>
      </c>
      <c r="DK280" s="42" t="str">
        <f>IF(BANCO10[[#This Row],[SOLUÇÃO]]=DK$1,BANCO10[[#This Row],[STATUS DA ETAPA]],"")</f>
        <v/>
      </c>
      <c r="DL280" s="42" t="str">
        <f>IF(BANCO10[[#This Row],[SOLUÇÃO]]=DL$1,BANCO10[[#This Row],[STATUS DA ETAPA]],"")</f>
        <v/>
      </c>
      <c r="DM280" s="42" t="str">
        <f>IF(BANCO10[[#This Row],[SOLUÇÃO]]=DM$1,BANCO10[[#This Row],[STATUS DA ETAPA]],"")</f>
        <v/>
      </c>
      <c r="DN280" s="63" t="e">
        <f>VLOOKUP(CL282,'[1]SAP TEC'!AC:AD,2,0)</f>
        <v>#N/A</v>
      </c>
    </row>
    <row r="281" spans="1:118" s="65" customFormat="1" ht="12" x14ac:dyDescent="0.25">
      <c r="A281" s="38" t="s">
        <v>118</v>
      </c>
      <c r="B281" s="39" t="s">
        <v>143</v>
      </c>
      <c r="C281" s="40" t="str">
        <f>IFERROR(VLOOKUP(BANCO10[[#This Row],[EMPRESA]],[1]!DADOS[#Data],2,FALSE),"")</f>
        <v>52.528.502/0001-93</v>
      </c>
      <c r="D281" s="42" t="s">
        <v>848</v>
      </c>
      <c r="E281" s="42" t="str">
        <f>IFERROR(VLOOKUP(BANCO10[[#This Row],[EMPRESA]],[1]!DADOS[#Data],5,FALSE),"")</f>
        <v>DEMAIS</v>
      </c>
      <c r="F281" s="40" t="str">
        <f>IFERROR(IF(VLOOKUP(BANCO10[[#This Row],[EMPRESA]],[1]!DADOS[#Data],6,0)="","",(VLOOKUP(BANCO10[[#This Row],[EMPRESA]],[1]!DADOS[#Data],6,0))),"")</f>
        <v>N/A</v>
      </c>
      <c r="G281" s="40" t="str">
        <f>IFERROR(IF(VLOOKUP(BANCO10[[#This Row],[EMPRESA]],[1]!DADOS[#Data],4)="","",(VLOOKUP($D281,[1]!DADOS[#Data],4,0))),"")</f>
        <v>FORCON</v>
      </c>
      <c r="H281" s="43" t="s">
        <v>7</v>
      </c>
      <c r="I281" s="42" t="s">
        <v>267</v>
      </c>
      <c r="J281" s="44" t="s">
        <v>136</v>
      </c>
      <c r="K281" s="42" t="s">
        <v>136</v>
      </c>
      <c r="L281" s="44" t="s">
        <v>136</v>
      </c>
      <c r="M281" s="44">
        <v>103</v>
      </c>
      <c r="N281" s="44" t="s">
        <v>123</v>
      </c>
      <c r="O281" s="42" t="s">
        <v>95</v>
      </c>
      <c r="P281" s="42">
        <v>120</v>
      </c>
      <c r="Q281" s="42"/>
      <c r="R281" s="45" t="s">
        <v>123</v>
      </c>
      <c r="S281" s="45"/>
      <c r="T281" s="45" t="s">
        <v>123</v>
      </c>
      <c r="U281" s="45"/>
      <c r="V281" s="45" t="s">
        <v>123</v>
      </c>
      <c r="W281" s="45"/>
      <c r="X281" s="45" t="s">
        <v>123</v>
      </c>
      <c r="Y281" s="45"/>
      <c r="Z281" s="46" t="s">
        <v>123</v>
      </c>
      <c r="AA281" s="47"/>
      <c r="AB281" s="46" t="s">
        <v>123</v>
      </c>
      <c r="AC281" s="48"/>
      <c r="AD281" s="46" t="s">
        <v>123</v>
      </c>
      <c r="AE281" s="48"/>
      <c r="AF281" s="45" t="s">
        <v>27</v>
      </c>
      <c r="AG281" s="45">
        <v>44823</v>
      </c>
      <c r="AH281" s="45" t="s">
        <v>27</v>
      </c>
      <c r="AI281" s="45">
        <v>44823</v>
      </c>
      <c r="AJ281" s="45"/>
      <c r="AK281" s="45"/>
      <c r="AL281" s="45" t="s">
        <v>123</v>
      </c>
      <c r="AM281" s="45"/>
      <c r="AN281" s="45" t="s">
        <v>123</v>
      </c>
      <c r="AO281" s="45"/>
      <c r="AP281" s="45" t="s">
        <v>123</v>
      </c>
      <c r="AQ281" s="45"/>
      <c r="AR281" s="45" t="s">
        <v>123</v>
      </c>
      <c r="AS281" s="45"/>
      <c r="AT281" s="49">
        <v>45963</v>
      </c>
      <c r="AU281" s="50">
        <v>45963</v>
      </c>
      <c r="AV281" s="66" t="s">
        <v>123</v>
      </c>
      <c r="AW281" s="66" t="s">
        <v>123</v>
      </c>
      <c r="AX281" s="73" t="s">
        <v>49</v>
      </c>
      <c r="AY281" s="52" t="s">
        <v>126</v>
      </c>
      <c r="AZ281" s="53">
        <v>0</v>
      </c>
      <c r="BA281" s="52"/>
      <c r="BB281" s="81" t="s">
        <v>136</v>
      </c>
      <c r="BC281" s="52" t="s">
        <v>136</v>
      </c>
      <c r="BD281" s="52" t="s">
        <v>136</v>
      </c>
      <c r="BE281" s="55" t="s">
        <v>123</v>
      </c>
      <c r="BF281" s="55" t="s">
        <v>123</v>
      </c>
      <c r="BG281" s="55"/>
      <c r="BH281" s="55" t="s">
        <v>123</v>
      </c>
      <c r="BI281" s="68" t="s">
        <v>123</v>
      </c>
      <c r="BJ281" s="48"/>
      <c r="BK281" s="58"/>
      <c r="BL281" s="59"/>
      <c r="BM281" s="58"/>
      <c r="BN281" s="59"/>
      <c r="BO281" s="74" t="s">
        <v>126</v>
      </c>
      <c r="BP281" s="77"/>
      <c r="BQ281" s="78" t="s">
        <v>126</v>
      </c>
      <c r="BR281" s="79"/>
      <c r="BS281" s="60" t="s">
        <v>850</v>
      </c>
      <c r="BT281" s="38"/>
      <c r="BU281" s="61" t="s">
        <v>129</v>
      </c>
      <c r="BV281" s="61" t="s">
        <v>129</v>
      </c>
      <c r="BW281" s="61" t="s">
        <v>171</v>
      </c>
      <c r="BX281" s="61" t="s">
        <v>129</v>
      </c>
      <c r="BY281" s="62" t="s">
        <v>170</v>
      </c>
      <c r="BZ281" s="61"/>
      <c r="CA281" s="61" t="s">
        <v>129</v>
      </c>
      <c r="CB281" s="61" t="s">
        <v>129</v>
      </c>
      <c r="CC281" s="61">
        <v>45412</v>
      </c>
      <c r="CD281" s="61"/>
      <c r="CE281" s="61" t="s">
        <v>129</v>
      </c>
      <c r="CF281" s="61"/>
      <c r="CG281" s="61" t="s">
        <v>851</v>
      </c>
      <c r="CH281" s="63">
        <f>YEAR(BANCO10[[#This Row],[DATA INÍCIO]])</f>
        <v>2025</v>
      </c>
      <c r="CI281" s="63">
        <f>MONTH(BANCO10[[#This Row],[DATA INÍCIO]])</f>
        <v>11</v>
      </c>
      <c r="CJ281" s="64" t="str">
        <f t="shared" si="5"/>
        <v>FORCON INDUSTRIA E COMERCIO DE PLASTICOS LTDA52.528.502/0001-93</v>
      </c>
      <c r="CK281" s="63"/>
      <c r="CL281" s="42" t="s">
        <v>136</v>
      </c>
      <c r="CM281" s="42" t="str">
        <f>IF(BANCO10[[#This Row],[SOLUÇÃO]]=CM$1,BANCO10[[#This Row],[STATUS DA ETAPA]],"")</f>
        <v/>
      </c>
      <c r="CN281" s="42" t="str">
        <f>IF(BANCO10[[#This Row],[SOLUÇÃO]]=CN$1,BANCO10[[#This Row],[STATUS DA ETAPA]],"")</f>
        <v/>
      </c>
      <c r="CO281" s="42" t="str">
        <f>IF(BANCO10[[#This Row],[SOLUÇÃO]]=CO$1,BANCO10[[#This Row],[STATUS DA ETAPA]],"")</f>
        <v/>
      </c>
      <c r="CP281" s="42" t="str">
        <f>IF(BANCO10[[#This Row],[SOLUÇÃO]]=CP$1,BANCO10[[#This Row],[STATUS DA ETAPA]],"")</f>
        <v/>
      </c>
      <c r="CQ281" s="42" t="str">
        <f>IF(BANCO10[[#This Row],[SOLUÇÃO]]=CQ$1,BANCO10[[#This Row],[STATUS DA ETAPA]],"")</f>
        <v/>
      </c>
      <c r="CR281" s="42" t="str">
        <f>IF(BANCO10[[#This Row],[SOLUÇÃO]]=CR$1,BANCO10[[#This Row],[STATUS DA ETAPA]],"")</f>
        <v>PROSPECÇÃO</v>
      </c>
      <c r="CS281" s="42" t="str">
        <f>IF(BANCO10[[#This Row],[SOLUÇÃO]]=CS$1,BANCO10[[#This Row],[STATUS DA ETAPA]],"")</f>
        <v/>
      </c>
      <c r="CT281" s="42" t="str">
        <f>IF(BANCO10[[#This Row],[SOLUÇÃO]]=CT$1,BANCO10[[#This Row],[STATUS DA ETAPA]],"")</f>
        <v/>
      </c>
      <c r="CU281" s="42" t="str">
        <f>IF(BANCO10[[#This Row],[SOLUÇÃO]]=CU$1,BANCO10[[#This Row],[STATUS DA ETAPA]],"")</f>
        <v/>
      </c>
      <c r="CV281" s="42" t="str">
        <f>IF(BANCO10[[#This Row],[SOLUÇÃO]]=CV$1,BANCO10[[#This Row],[STATUS DA ETAPA]],"")</f>
        <v/>
      </c>
      <c r="CW281" s="42" t="str">
        <f>IF(BANCO10[[#This Row],[SOLUÇÃO]]=CW$1,BANCO10[[#This Row],[STATUS DA ETAPA]],"")</f>
        <v/>
      </c>
      <c r="CX281" s="42" t="str">
        <f>IF(BANCO10[[#This Row],[SOLUÇÃO]]=CX$1,BANCO10[[#This Row],[STATUS DA ETAPA]],"")</f>
        <v/>
      </c>
      <c r="CY281" s="42" t="str">
        <f>IF(BANCO10[[#This Row],[SOLUÇÃO]]=CY$1,BANCO10[[#This Row],[STATUS DA ETAPA]],"")</f>
        <v/>
      </c>
      <c r="CZ281" s="42" t="str">
        <f>IF(BANCO10[[#This Row],[SOLUÇÃO]]=CZ$1,BANCO10[[#This Row],[STATUS DA ETAPA]],"")</f>
        <v/>
      </c>
      <c r="DA281" s="42" t="str">
        <f>IF(BANCO10[[#This Row],[SOLUÇÃO]]=DA$1,BANCO10[[#This Row],[STATUS DA ETAPA]],"")</f>
        <v/>
      </c>
      <c r="DB281" s="42" t="str">
        <f>IF(BANCO10[[#This Row],[SOLUÇÃO]]=DB$1,BANCO10[[#This Row],[STATUS DA ETAPA]],"")</f>
        <v/>
      </c>
      <c r="DC281" s="42" t="str">
        <f>IF(BANCO10[[#This Row],[SOLUÇÃO]]=DC$1,BANCO10[[#This Row],[STATUS DA ETAPA]],"")</f>
        <v/>
      </c>
      <c r="DD281" s="42" t="str">
        <f>IF(BANCO10[[#This Row],[SOLUÇÃO]]=DD$1,BANCO10[[#This Row],[STATUS DA ETAPA]],"")</f>
        <v/>
      </c>
      <c r="DE281" s="42" t="str">
        <f>IF(BANCO10[[#This Row],[SOLUÇÃO]]=DE$1,BANCO10[[#This Row],[STATUS DA ETAPA]],"")</f>
        <v/>
      </c>
      <c r="DF281" s="42" t="str">
        <f>IF(BANCO10[[#This Row],[SOLUÇÃO]]=DF$1,BANCO10[[#This Row],[STATUS DA ETAPA]],"")</f>
        <v/>
      </c>
      <c r="DG281" s="42" t="str">
        <f>IF(BANCO10[[#This Row],[SOLUÇÃO]]=DG$1,BANCO10[[#This Row],[STATUS DA ETAPA]],"")</f>
        <v/>
      </c>
      <c r="DH281" s="42" t="str">
        <f>IF(BANCO10[[#This Row],[SOLUÇÃO]]=DH$1,BANCO10[[#This Row],[STATUS DA ETAPA]],"")</f>
        <v/>
      </c>
      <c r="DI281" s="42" t="str">
        <f>IF(BANCO10[[#This Row],[SOLUÇÃO]]=DI$1,BANCO10[[#This Row],[STATUS DA ETAPA]],"")</f>
        <v/>
      </c>
      <c r="DJ281" s="42" t="str">
        <f>IF(BANCO10[[#This Row],[SOLUÇÃO]]=DJ$1,BANCO10[[#This Row],[STATUS DA ETAPA]],"")</f>
        <v/>
      </c>
      <c r="DK281" s="42" t="str">
        <f>IF(BANCO10[[#This Row],[SOLUÇÃO]]=DK$1,BANCO10[[#This Row],[STATUS DA ETAPA]],"")</f>
        <v/>
      </c>
      <c r="DL281" s="42" t="str">
        <f>IF(BANCO10[[#This Row],[SOLUÇÃO]]=DL$1,BANCO10[[#This Row],[STATUS DA ETAPA]],"")</f>
        <v/>
      </c>
      <c r="DM281" s="42" t="str">
        <f>IF(BANCO10[[#This Row],[SOLUÇÃO]]=DM$1,BANCO10[[#This Row],[STATUS DA ETAPA]],"")</f>
        <v/>
      </c>
      <c r="DN281" s="63" t="e">
        <f>VLOOKUP(CL283,'[1]SAP TEC'!AC:AD,2,0)</f>
        <v>#N/A</v>
      </c>
    </row>
    <row r="282" spans="1:118" s="65" customFormat="1" ht="12" x14ac:dyDescent="0.25">
      <c r="A282" s="38" t="s">
        <v>118</v>
      </c>
      <c r="B282" s="39" t="s">
        <v>131</v>
      </c>
      <c r="C282" s="40" t="str">
        <f>IFERROR(VLOOKUP(BANCO10[[#This Row],[EMPRESA]],[1]!DADOS[#Data],2,FALSE),"")</f>
        <v>09.144.484/0001-17</v>
      </c>
      <c r="D282" s="40" t="s">
        <v>852</v>
      </c>
      <c r="E282" s="42" t="str">
        <f>IFERROR(VLOOKUP(BANCO10[[#This Row],[EMPRESA]],[1]!DADOS[#Data],5,FALSE),"")</f>
        <v>ME</v>
      </c>
      <c r="F282" s="40" t="str">
        <f>IFERROR(IF(VLOOKUP(BANCO10[[#This Row],[EMPRESA]],[1]!DADOS[#Data],6,0)="","",(VLOOKUP(BANCO10[[#This Row],[EMPRESA]],[1]!DADOS[#Data],6,0))),"")</f>
        <v>CAPITAL LESTE 2</v>
      </c>
      <c r="G282" s="40" t="str">
        <f>IFERROR(IF(VLOOKUP(BANCO10[[#This Row],[EMPRESA]],[1]!DADOS[#Data],4)="","",(VLOOKUP($D282,[1]!DADOS[#Data],4,0))),"")</f>
        <v>RR PORTAS</v>
      </c>
      <c r="H282" s="43" t="s">
        <v>7</v>
      </c>
      <c r="I282" s="43" t="s">
        <v>853</v>
      </c>
      <c r="J282" s="43" t="s">
        <v>123</v>
      </c>
      <c r="K282" s="44"/>
      <c r="L282" s="44"/>
      <c r="M282" s="44"/>
      <c r="N282" s="44"/>
      <c r="O282" s="39" t="s">
        <v>164</v>
      </c>
      <c r="P282" s="42"/>
      <c r="Q282" s="42"/>
      <c r="R282" s="45"/>
      <c r="S282" s="45"/>
      <c r="T282" s="45"/>
      <c r="U282" s="45"/>
      <c r="V282" s="45"/>
      <c r="W282" s="45"/>
      <c r="X282" s="45"/>
      <c r="Y282" s="45"/>
      <c r="Z282" s="46"/>
      <c r="AA282" s="47"/>
      <c r="AB282" s="46"/>
      <c r="AC282" s="48"/>
      <c r="AD282" s="46"/>
      <c r="AE282" s="48"/>
      <c r="AF282" s="154"/>
      <c r="AG282" s="155"/>
      <c r="AH282" s="156"/>
      <c r="AI282" s="155"/>
      <c r="AJ282" s="157"/>
      <c r="AK282" s="158"/>
      <c r="AL282" s="159"/>
      <c r="AM282" s="158"/>
      <c r="AN282" s="45"/>
      <c r="AO282" s="158"/>
      <c r="AP282" s="45"/>
      <c r="AQ282" s="160"/>
      <c r="AR282" s="45"/>
      <c r="AS282" s="160"/>
      <c r="AT282" s="49"/>
      <c r="AU282" s="50"/>
      <c r="AV282" s="105"/>
      <c r="AW282" s="105"/>
      <c r="AX282" s="73"/>
      <c r="AY282" s="70"/>
      <c r="AZ282" s="53">
        <v>0</v>
      </c>
      <c r="BA282" s="153"/>
      <c r="BB282" s="144" t="s">
        <v>123</v>
      </c>
      <c r="BC282" s="161"/>
      <c r="BD282" s="161"/>
      <c r="BE282" s="67"/>
      <c r="BF282" s="67"/>
      <c r="BG282" s="67"/>
      <c r="BH282" s="67"/>
      <c r="BI282" s="161"/>
      <c r="BJ282" s="81"/>
      <c r="BK282" s="162"/>
      <c r="BL282" s="147"/>
      <c r="BM282" s="162"/>
      <c r="BN282" s="147"/>
      <c r="BO282" s="78"/>
      <c r="BP282" s="39"/>
      <c r="BQ282" s="58"/>
      <c r="BR282" s="59"/>
      <c r="BS282" s="69"/>
      <c r="BT282" s="38"/>
      <c r="BU282" s="61"/>
      <c r="BV282" s="61"/>
      <c r="BW282" s="61"/>
      <c r="BX282" s="61"/>
      <c r="BY282" s="61"/>
      <c r="BZ282" s="61"/>
      <c r="CA282" s="61"/>
      <c r="CB282" s="61"/>
      <c r="CC282" s="61"/>
      <c r="CD282" s="61"/>
      <c r="CE282" s="61"/>
      <c r="CF282" s="61"/>
      <c r="CG282" s="61"/>
      <c r="CH282" s="63">
        <f>YEAR(BANCO10[[#This Row],[DATA INÍCIO]])</f>
        <v>1900</v>
      </c>
      <c r="CI282" s="63">
        <f>MONTH(BANCO10[[#This Row],[DATA INÍCIO]])</f>
        <v>1</v>
      </c>
      <c r="CJ282" s="71" t="str">
        <f t="shared" si="5"/>
        <v>FORMMAIDEA SOLUCOES EM ALUMINIO E COMPONENTES LTDA09.144.484/0001-17</v>
      </c>
      <c r="CK282" s="63"/>
      <c r="CL282" s="63"/>
      <c r="CM282" s="42" t="str">
        <f>IF(BANCO10[[#This Row],[SOLUÇÃO]]=CM$1,BANCO10[[#This Row],[STATUS DA ETAPA]],"")</f>
        <v/>
      </c>
      <c r="CN282" s="42" t="str">
        <f>IF(BANCO10[[#This Row],[SOLUÇÃO]]=CN$1,BANCO10[[#This Row],[STATUS DA ETAPA]],"")</f>
        <v/>
      </c>
      <c r="CO282" s="42" t="str">
        <f>IF(BANCO10[[#This Row],[SOLUÇÃO]]=CO$1,BANCO10[[#This Row],[STATUS DA ETAPA]],"")</f>
        <v/>
      </c>
      <c r="CP282" s="42" t="str">
        <f>IF(BANCO10[[#This Row],[SOLUÇÃO]]=CP$1,BANCO10[[#This Row],[STATUS DA ETAPA]],"")</f>
        <v/>
      </c>
      <c r="CQ282" s="42" t="str">
        <f>IF(BANCO10[[#This Row],[SOLUÇÃO]]=CQ$1,BANCO10[[#This Row],[STATUS DA ETAPA]],"")</f>
        <v/>
      </c>
      <c r="CR282" s="42" t="str">
        <f>IF(BANCO10[[#This Row],[SOLUÇÃO]]=CR$1,BANCO10[[#This Row],[STATUS DA ETAPA]],"")</f>
        <v/>
      </c>
      <c r="CS282" s="42" t="str">
        <f>IF(BANCO10[[#This Row],[SOLUÇÃO]]=CS$1,BANCO10[[#This Row],[STATUS DA ETAPA]],"")</f>
        <v/>
      </c>
      <c r="CT282" s="42" t="str">
        <f>IF(BANCO10[[#This Row],[SOLUÇÃO]]=CT$1,BANCO10[[#This Row],[STATUS DA ETAPA]],"")</f>
        <v/>
      </c>
      <c r="CU282" s="42" t="str">
        <f>IF(BANCO10[[#This Row],[SOLUÇÃO]]=CU$1,BANCO10[[#This Row],[STATUS DA ETAPA]],"")</f>
        <v/>
      </c>
      <c r="CV282" s="42" t="str">
        <f>IF(BANCO10[[#This Row],[SOLUÇÃO]]=CV$1,BANCO10[[#This Row],[STATUS DA ETAPA]],"")</f>
        <v/>
      </c>
      <c r="CW282" s="42" t="str">
        <f>IF(BANCO10[[#This Row],[SOLUÇÃO]]=CW$1,BANCO10[[#This Row],[STATUS DA ETAPA]],"")</f>
        <v/>
      </c>
      <c r="CX282" s="42" t="str">
        <f>IF(BANCO10[[#This Row],[SOLUÇÃO]]=CX$1,BANCO10[[#This Row],[STATUS DA ETAPA]],"")</f>
        <v/>
      </c>
      <c r="CY282" s="42" t="str">
        <f>IF(BANCO10[[#This Row],[SOLUÇÃO]]=CY$1,BANCO10[[#This Row],[STATUS DA ETAPA]],"")</f>
        <v/>
      </c>
      <c r="CZ282" s="42" t="str">
        <f>IF(BANCO10[[#This Row],[SOLUÇÃO]]=CZ$1,BANCO10[[#This Row],[STATUS DA ETAPA]],"")</f>
        <v/>
      </c>
      <c r="DA282" s="42" t="str">
        <f>IF(BANCO10[[#This Row],[SOLUÇÃO]]=DA$1,BANCO10[[#This Row],[STATUS DA ETAPA]],"")</f>
        <v/>
      </c>
      <c r="DB282" s="42" t="str">
        <f>IF(BANCO10[[#This Row],[SOLUÇÃO]]=DB$1,BANCO10[[#This Row],[STATUS DA ETAPA]],"")</f>
        <v/>
      </c>
      <c r="DC282" s="42" t="str">
        <f>IF(BANCO10[[#This Row],[SOLUÇÃO]]=DC$1,BANCO10[[#This Row],[STATUS DA ETAPA]],"")</f>
        <v/>
      </c>
      <c r="DD282" s="42" t="str">
        <f>IF(BANCO10[[#This Row],[SOLUÇÃO]]=DD$1,BANCO10[[#This Row],[STATUS DA ETAPA]],"")</f>
        <v/>
      </c>
      <c r="DE282" s="42" t="str">
        <f>IF(BANCO10[[#This Row],[SOLUÇÃO]]=DE$1,BANCO10[[#This Row],[STATUS DA ETAPA]],"")</f>
        <v/>
      </c>
      <c r="DF282" s="42" t="str">
        <f>IF(BANCO10[[#This Row],[SOLUÇÃO]]=DF$1,BANCO10[[#This Row],[STATUS DA ETAPA]],"")</f>
        <v/>
      </c>
      <c r="DG282" s="42" t="str">
        <f>IF(BANCO10[[#This Row],[SOLUÇÃO]]=DG$1,BANCO10[[#This Row],[STATUS DA ETAPA]],"")</f>
        <v/>
      </c>
      <c r="DH282" s="42" t="str">
        <f>IF(BANCO10[[#This Row],[SOLUÇÃO]]=DH$1,BANCO10[[#This Row],[STATUS DA ETAPA]],"")</f>
        <v/>
      </c>
      <c r="DI282" s="42" t="str">
        <f>IF(BANCO10[[#This Row],[SOLUÇÃO]]=DI$1,BANCO10[[#This Row],[STATUS DA ETAPA]],"")</f>
        <v/>
      </c>
      <c r="DJ282" s="42" t="str">
        <f>IF(BANCO10[[#This Row],[SOLUÇÃO]]=DJ$1,BANCO10[[#This Row],[STATUS DA ETAPA]],"")</f>
        <v/>
      </c>
      <c r="DK282" s="42" t="str">
        <f>IF(BANCO10[[#This Row],[SOLUÇÃO]]=DK$1,BANCO10[[#This Row],[STATUS DA ETAPA]],"")</f>
        <v/>
      </c>
      <c r="DL282" s="42" t="str">
        <f>IF(BANCO10[[#This Row],[SOLUÇÃO]]=DL$1,BANCO10[[#This Row],[STATUS DA ETAPA]],"")</f>
        <v/>
      </c>
      <c r="DM282" s="42" t="str">
        <f>IF(BANCO10[[#This Row],[SOLUÇÃO]]=DM$1,BANCO10[[#This Row],[STATUS DA ETAPA]],"")</f>
        <v/>
      </c>
      <c r="DN282" s="63" t="e">
        <f>VLOOKUP(CL284,'[1]SAP TEC'!AC:AD,2,0)</f>
        <v>#N/A</v>
      </c>
    </row>
    <row r="283" spans="1:118" s="65" customFormat="1" ht="12" x14ac:dyDescent="0.25">
      <c r="A283" s="38" t="s">
        <v>118</v>
      </c>
      <c r="B283" s="39" t="s">
        <v>131</v>
      </c>
      <c r="C283" s="40" t="str">
        <f>IFERROR(VLOOKUP(BANCO10[[#This Row],[EMPRESA]],[1]!DADOS[#Data],2,FALSE),"")</f>
        <v>04.915.996/0001-16</v>
      </c>
      <c r="D283" s="42" t="s">
        <v>854</v>
      </c>
      <c r="E283" s="42" t="str">
        <f>IFERROR(VLOOKUP(BANCO10[[#This Row],[EMPRESA]],[1]!DADOS[#Data],5,FALSE),"")</f>
        <v>EPP</v>
      </c>
      <c r="F283" s="40" t="str">
        <f>IFERROR(IF(VLOOKUP(BANCO10[[#This Row],[EMPRESA]],[1]!DADOS[#Data],6,0)="","",(VLOOKUP(BANCO10[[#This Row],[EMPRESA]],[1]!DADOS[#Data],6,0))),"")</f>
        <v>CAPITAL SUL</v>
      </c>
      <c r="G283" s="40"/>
      <c r="H283" s="43" t="s">
        <v>121</v>
      </c>
      <c r="I283" s="43" t="s">
        <v>145</v>
      </c>
      <c r="J283" s="44" t="s">
        <v>146</v>
      </c>
      <c r="K283" s="44" t="s">
        <v>855</v>
      </c>
      <c r="L283" s="44" t="s">
        <v>123</v>
      </c>
      <c r="M283" s="44" t="s">
        <v>137</v>
      </c>
      <c r="N283" s="42" t="s">
        <v>482</v>
      </c>
      <c r="O283" s="42" t="s">
        <v>90</v>
      </c>
      <c r="P283" s="42">
        <v>4</v>
      </c>
      <c r="Q283" s="42"/>
      <c r="R283" s="45" t="s">
        <v>123</v>
      </c>
      <c r="S283" s="45"/>
      <c r="T283" s="45" t="s">
        <v>123</v>
      </c>
      <c r="U283" s="45"/>
      <c r="V283" s="45" t="s">
        <v>123</v>
      </c>
      <c r="W283" s="45"/>
      <c r="X283" s="45" t="s">
        <v>123</v>
      </c>
      <c r="Y283" s="45"/>
      <c r="Z283" s="46" t="s">
        <v>123</v>
      </c>
      <c r="AA283" s="47"/>
      <c r="AB283" s="46" t="s">
        <v>123</v>
      </c>
      <c r="AC283" s="48"/>
      <c r="AD283" s="46" t="s">
        <v>123</v>
      </c>
      <c r="AE283" s="48"/>
      <c r="AF283" s="45" t="s">
        <v>123</v>
      </c>
      <c r="AG283" s="45"/>
      <c r="AH283" s="45" t="s">
        <v>123</v>
      </c>
      <c r="AI283" s="45"/>
      <c r="AJ283" s="45" t="s">
        <v>123</v>
      </c>
      <c r="AK283" s="45"/>
      <c r="AL283" s="45" t="s">
        <v>123</v>
      </c>
      <c r="AM283" s="45"/>
      <c r="AN283" s="45" t="s">
        <v>123</v>
      </c>
      <c r="AO283" s="45"/>
      <c r="AP283" s="45" t="s">
        <v>123</v>
      </c>
      <c r="AQ283" s="45"/>
      <c r="AR283" s="45" t="s">
        <v>123</v>
      </c>
      <c r="AS283" s="45"/>
      <c r="AT283" s="49">
        <v>45577</v>
      </c>
      <c r="AU283" s="50">
        <v>45577</v>
      </c>
      <c r="AV283" s="66" t="s">
        <v>123</v>
      </c>
      <c r="AW283" s="66" t="s">
        <v>123</v>
      </c>
      <c r="AX283" s="51" t="s">
        <v>49</v>
      </c>
      <c r="AY283" s="52" t="s">
        <v>123</v>
      </c>
      <c r="AZ283" s="53">
        <v>0</v>
      </c>
      <c r="BA283" s="52" t="s">
        <v>123</v>
      </c>
      <c r="BB283" s="81" t="s">
        <v>123</v>
      </c>
      <c r="BC283" s="52" t="s">
        <v>123</v>
      </c>
      <c r="BD283" s="52" t="s">
        <v>123</v>
      </c>
      <c r="BE283" s="55" t="s">
        <v>123</v>
      </c>
      <c r="BF283" s="55" t="s">
        <v>123</v>
      </c>
      <c r="BG283" s="55" t="s">
        <v>123</v>
      </c>
      <c r="BH283" s="55" t="s">
        <v>123</v>
      </c>
      <c r="BI283" s="118" t="s">
        <v>123</v>
      </c>
      <c r="BJ283" s="119"/>
      <c r="BK283" s="103"/>
      <c r="BL283" s="38"/>
      <c r="BM283" s="103"/>
      <c r="BN283" s="38"/>
      <c r="BO283" s="103" t="s">
        <v>123</v>
      </c>
      <c r="BP283" s="38"/>
      <c r="BQ283" s="103" t="s">
        <v>123</v>
      </c>
      <c r="BR283" s="38"/>
      <c r="BS283" s="70"/>
      <c r="BT283" s="38"/>
      <c r="BU283" s="61"/>
      <c r="BV283" s="61"/>
      <c r="BW283" s="84"/>
      <c r="BX283" s="84"/>
      <c r="BY283" s="85"/>
      <c r="BZ283" s="84"/>
      <c r="CA283" s="86"/>
      <c r="CB283" s="87"/>
      <c r="CC283" s="88"/>
      <c r="CD283" s="87"/>
      <c r="CE283" s="87"/>
      <c r="CF283" s="87"/>
      <c r="CG283" s="87"/>
      <c r="CH283" s="42">
        <f>YEAR(BANCO10[[#This Row],[DATA INÍCIO]])</f>
        <v>2024</v>
      </c>
      <c r="CI283" s="42">
        <f>MONTH(BANCO10[[#This Row],[DATA INÍCIO]])</f>
        <v>10</v>
      </c>
      <c r="CJ283" s="42" t="str">
        <f t="shared" si="5"/>
        <v>FORT EPOXI COLAS E ADESIVOS LTDA04.915.996/0001-16</v>
      </c>
      <c r="CK283" s="42"/>
      <c r="CL283" s="42"/>
      <c r="CM283" s="42" t="str">
        <f>IF(BANCO10[[#This Row],[SOLUÇÃO]]=CM$1,BANCO10[[#This Row],[STATUS DA ETAPA]],"")</f>
        <v>CONCLUÍDO</v>
      </c>
      <c r="CN283" s="42" t="str">
        <f>IF(BANCO10[[#This Row],[SOLUÇÃO]]=CN$1,BANCO10[[#This Row],[STATUS DA ETAPA]],"")</f>
        <v/>
      </c>
      <c r="CO283" s="42" t="str">
        <f>IF(BANCO10[[#This Row],[SOLUÇÃO]]=CO$1,BANCO10[[#This Row],[STATUS DA ETAPA]],"")</f>
        <v/>
      </c>
      <c r="CP283" s="42" t="str">
        <f>IF(BANCO10[[#This Row],[SOLUÇÃO]]=CP$1,BANCO10[[#This Row],[STATUS DA ETAPA]],"")</f>
        <v/>
      </c>
      <c r="CQ283" s="42" t="str">
        <f>IF(BANCO10[[#This Row],[SOLUÇÃO]]=CQ$1,BANCO10[[#This Row],[STATUS DA ETAPA]],"")</f>
        <v/>
      </c>
      <c r="CR283" s="42" t="str">
        <f>IF(BANCO10[[#This Row],[SOLUÇÃO]]=CR$1,BANCO10[[#This Row],[STATUS DA ETAPA]],"")</f>
        <v/>
      </c>
      <c r="CS283" s="42" t="str">
        <f>IF(BANCO10[[#This Row],[SOLUÇÃO]]=CS$1,BANCO10[[#This Row],[STATUS DA ETAPA]],"")</f>
        <v/>
      </c>
      <c r="CT283" s="42" t="str">
        <f>IF(BANCO10[[#This Row],[SOLUÇÃO]]=CT$1,BANCO10[[#This Row],[STATUS DA ETAPA]],"")</f>
        <v/>
      </c>
      <c r="CU283" s="42" t="str">
        <f>IF(BANCO10[[#This Row],[SOLUÇÃO]]=CU$1,BANCO10[[#This Row],[STATUS DA ETAPA]],"")</f>
        <v/>
      </c>
      <c r="CV283" s="42" t="str">
        <f>IF(BANCO10[[#This Row],[SOLUÇÃO]]=CV$1,BANCO10[[#This Row],[STATUS DA ETAPA]],"")</f>
        <v/>
      </c>
      <c r="CW283" s="42" t="str">
        <f>IF(BANCO10[[#This Row],[SOLUÇÃO]]=CW$1,BANCO10[[#This Row],[STATUS DA ETAPA]],"")</f>
        <v/>
      </c>
      <c r="CX283" s="42" t="str">
        <f>IF(BANCO10[[#This Row],[SOLUÇÃO]]=CX$1,BANCO10[[#This Row],[STATUS DA ETAPA]],"")</f>
        <v/>
      </c>
      <c r="CY283" s="42" t="str">
        <f>IF(BANCO10[[#This Row],[SOLUÇÃO]]=CY$1,BANCO10[[#This Row],[STATUS DA ETAPA]],"")</f>
        <v/>
      </c>
      <c r="CZ283" s="42" t="str">
        <f>IF(BANCO10[[#This Row],[SOLUÇÃO]]=CZ$1,BANCO10[[#This Row],[STATUS DA ETAPA]],"")</f>
        <v/>
      </c>
      <c r="DA283" s="42" t="str">
        <f>IF(BANCO10[[#This Row],[SOLUÇÃO]]=DA$1,BANCO10[[#This Row],[STATUS DA ETAPA]],"")</f>
        <v/>
      </c>
      <c r="DB283" s="42" t="str">
        <f>IF(BANCO10[[#This Row],[SOLUÇÃO]]=DB$1,BANCO10[[#This Row],[STATUS DA ETAPA]],"")</f>
        <v/>
      </c>
      <c r="DC283" s="63" t="str">
        <f>IF(BANCO10[[#This Row],[SOLUÇÃO]]=DC$1,BANCO10[[#This Row],[STATUS DA ETAPA]],"")</f>
        <v/>
      </c>
      <c r="DD283" s="65" t="str">
        <f>IF(BANCO10[[#This Row],[SOLUÇÃO]]=DD$1,BANCO10[[#This Row],[STATUS DA ETAPA]],"")</f>
        <v/>
      </c>
      <c r="DE283" s="65" t="str">
        <f>IF(BANCO10[[#This Row],[SOLUÇÃO]]=DE$1,BANCO10[[#This Row],[STATUS DA ETAPA]],"")</f>
        <v/>
      </c>
      <c r="DF283" s="65" t="str">
        <f>IF(BANCO10[[#This Row],[SOLUÇÃO]]=DF$1,BANCO10[[#This Row],[STATUS DA ETAPA]],"")</f>
        <v/>
      </c>
      <c r="DG283" s="65" t="str">
        <f>IF(BANCO10[[#This Row],[SOLUÇÃO]]=DG$1,BANCO10[[#This Row],[STATUS DA ETAPA]],"")</f>
        <v/>
      </c>
      <c r="DH283" s="65" t="str">
        <f>IF(BANCO10[[#This Row],[SOLUÇÃO]]=DH$1,BANCO10[[#This Row],[STATUS DA ETAPA]],"")</f>
        <v/>
      </c>
      <c r="DI283" s="65" t="str">
        <f>IF(BANCO10[[#This Row],[SOLUÇÃO]]=DI$1,BANCO10[[#This Row],[STATUS DA ETAPA]],"")</f>
        <v/>
      </c>
      <c r="DJ283" s="65" t="str">
        <f>IF(BANCO10[[#This Row],[SOLUÇÃO]]=DJ$1,BANCO10[[#This Row],[STATUS DA ETAPA]],"")</f>
        <v/>
      </c>
      <c r="DK283" s="65" t="str">
        <f>IF(BANCO10[[#This Row],[SOLUÇÃO]]=DK$1,BANCO10[[#This Row],[STATUS DA ETAPA]],"")</f>
        <v/>
      </c>
      <c r="DL283" s="65" t="str">
        <f>IF(BANCO10[[#This Row],[SOLUÇÃO]]=DL$1,BANCO10[[#This Row],[STATUS DA ETAPA]],"")</f>
        <v/>
      </c>
      <c r="DM283" s="65" t="str">
        <f>IF(BANCO10[[#This Row],[SOLUÇÃO]]=DM$1,BANCO10[[#This Row],[STATUS DA ETAPA]],"")</f>
        <v/>
      </c>
      <c r="DN283" s="63" t="e">
        <f>VLOOKUP(CL285,'[1]SAP TEC'!AC:AD,2,0)</f>
        <v>#N/A</v>
      </c>
    </row>
    <row r="284" spans="1:118" s="65" customFormat="1" ht="12" x14ac:dyDescent="0.25">
      <c r="A284" s="38" t="s">
        <v>118</v>
      </c>
      <c r="B284" s="39" t="s">
        <v>131</v>
      </c>
      <c r="C284" s="40" t="str">
        <f>IFERROR(VLOOKUP(BANCO10[[#This Row],[EMPRESA]],[1]!DADOS[#Data],2,FALSE),"")</f>
        <v>04.915.996/0001-16</v>
      </c>
      <c r="D284" s="42" t="s">
        <v>854</v>
      </c>
      <c r="E284" s="42" t="str">
        <f>IFERROR(VLOOKUP(BANCO10[[#This Row],[EMPRESA]],[1]!DADOS[#Data],5,FALSE),"")</f>
        <v>EPP</v>
      </c>
      <c r="F284" s="40" t="str">
        <f>IFERROR(IF(VLOOKUP(BANCO10[[#This Row],[EMPRESA]],[1]!DADOS[#Data],6,0)="","",(VLOOKUP(BANCO10[[#This Row],[EMPRESA]],[1]!DADOS[#Data],6,0))),"")</f>
        <v>CAPITAL SUL</v>
      </c>
      <c r="G284" s="40" t="str">
        <f>IFERROR(IF(VLOOKUP(BANCO10[[#This Row],[EMPRESA]],[1]!DADOS[#Data],4)="","",(VLOOKUP($D284,[1]!DADOS[#Data],4,0))),"")</f>
        <v>FORTEPOX</v>
      </c>
      <c r="H284" s="43" t="s">
        <v>7</v>
      </c>
      <c r="I284" s="43" t="s">
        <v>145</v>
      </c>
      <c r="J284" s="44" t="s">
        <v>123</v>
      </c>
      <c r="K284" s="44" t="s">
        <v>856</v>
      </c>
      <c r="L284" s="44" t="s">
        <v>857</v>
      </c>
      <c r="M284" s="44" t="s">
        <v>137</v>
      </c>
      <c r="N284" s="42" t="s">
        <v>482</v>
      </c>
      <c r="O284" s="42" t="s">
        <v>96</v>
      </c>
      <c r="P284" s="42">
        <v>106</v>
      </c>
      <c r="Q284" s="42" t="s">
        <v>858</v>
      </c>
      <c r="R284" s="45" t="s">
        <v>123</v>
      </c>
      <c r="S284" s="45"/>
      <c r="T284" s="45" t="s">
        <v>123</v>
      </c>
      <c r="U284" s="45"/>
      <c r="V284" s="45" t="s">
        <v>123</v>
      </c>
      <c r="W284" s="45"/>
      <c r="X284" s="45" t="s">
        <v>123</v>
      </c>
      <c r="Y284" s="45"/>
      <c r="Z284" s="46" t="s">
        <v>123</v>
      </c>
      <c r="AA284" s="47"/>
      <c r="AB284" s="46" t="s">
        <v>123</v>
      </c>
      <c r="AC284" s="48"/>
      <c r="AD284" s="46" t="s">
        <v>123</v>
      </c>
      <c r="AE284" s="48"/>
      <c r="AF284" s="45" t="s">
        <v>27</v>
      </c>
      <c r="AG284" s="45">
        <v>45536</v>
      </c>
      <c r="AH284" s="45" t="s">
        <v>27</v>
      </c>
      <c r="AI284" s="45">
        <v>45590</v>
      </c>
      <c r="AJ284" s="45" t="s">
        <v>27</v>
      </c>
      <c r="AK284" s="45">
        <v>45607</v>
      </c>
      <c r="AL284" s="45" t="s">
        <v>123</v>
      </c>
      <c r="AM284" s="45"/>
      <c r="AN284" s="45" t="s">
        <v>123</v>
      </c>
      <c r="AO284" s="45"/>
      <c r="AP284" s="45" t="s">
        <v>123</v>
      </c>
      <c r="AQ284" s="45"/>
      <c r="AR284" s="45" t="s">
        <v>123</v>
      </c>
      <c r="AS284" s="45"/>
      <c r="AT284" s="49">
        <v>45685</v>
      </c>
      <c r="AU284" s="50">
        <v>45789</v>
      </c>
      <c r="AV284" s="66" t="s">
        <v>27</v>
      </c>
      <c r="AW284" s="66" t="s">
        <v>27</v>
      </c>
      <c r="AX284" s="51" t="s">
        <v>49</v>
      </c>
      <c r="AY284" s="52" t="s">
        <v>126</v>
      </c>
      <c r="AZ284" s="53">
        <v>0</v>
      </c>
      <c r="BA284" s="52" t="s">
        <v>153</v>
      </c>
      <c r="BB284" s="81">
        <v>580998</v>
      </c>
      <c r="BC284" s="52" t="s">
        <v>123</v>
      </c>
      <c r="BD284" s="52" t="s">
        <v>123</v>
      </c>
      <c r="BE284" s="55" t="s">
        <v>27</v>
      </c>
      <c r="BF284" s="55" t="s">
        <v>27</v>
      </c>
      <c r="BG284" s="55" t="s">
        <v>27</v>
      </c>
      <c r="BH284" s="55" t="s">
        <v>27</v>
      </c>
      <c r="BI284" s="68" t="s">
        <v>27</v>
      </c>
      <c r="BJ284" s="48">
        <v>45804</v>
      </c>
      <c r="BK284" s="58" t="s">
        <v>123</v>
      </c>
      <c r="BL284" s="59"/>
      <c r="BM284" s="58" t="s">
        <v>123</v>
      </c>
      <c r="BN284" s="59"/>
      <c r="BO284" s="74" t="s">
        <v>27</v>
      </c>
      <c r="BP284" s="77">
        <v>45804</v>
      </c>
      <c r="BQ284" s="78" t="s">
        <v>126</v>
      </c>
      <c r="BR284" s="79"/>
      <c r="BS284" s="104" t="s">
        <v>312</v>
      </c>
      <c r="BT284" s="38" t="s">
        <v>131</v>
      </c>
      <c r="BU284" s="61"/>
      <c r="BV284" s="61"/>
      <c r="BW284" s="84"/>
      <c r="BX284" s="84"/>
      <c r="BY284" s="85"/>
      <c r="BZ284" s="84"/>
      <c r="CA284" s="86"/>
      <c r="CB284" s="87"/>
      <c r="CC284" s="88"/>
      <c r="CD284" s="87"/>
      <c r="CE284" s="87"/>
      <c r="CF284" s="87"/>
      <c r="CG284" s="87"/>
      <c r="CH284" s="42">
        <f>YEAR(BANCO10[[#This Row],[DATA INÍCIO]])</f>
        <v>2025</v>
      </c>
      <c r="CI284" s="42">
        <f>MONTH(BANCO10[[#This Row],[DATA INÍCIO]])</f>
        <v>1</v>
      </c>
      <c r="CJ284" s="42" t="str">
        <f t="shared" si="5"/>
        <v>FORT EPOXI COLAS E ADESIVOS LTDA04.915.996/0001-16</v>
      </c>
      <c r="CK284" s="42"/>
      <c r="CL284" s="42"/>
      <c r="CM284" s="42" t="str">
        <f>IF(BANCO10[[#This Row],[SOLUÇÃO]]=CM$1,BANCO10[[#This Row],[STATUS DA ETAPA]],"")</f>
        <v/>
      </c>
      <c r="CN284" s="42" t="str">
        <f>IF(BANCO10[[#This Row],[SOLUÇÃO]]=CN$1,BANCO10[[#This Row],[STATUS DA ETAPA]],"")</f>
        <v/>
      </c>
      <c r="CO284" s="42" t="str">
        <f>IF(BANCO10[[#This Row],[SOLUÇÃO]]=CO$1,BANCO10[[#This Row],[STATUS DA ETAPA]],"")</f>
        <v/>
      </c>
      <c r="CP284" s="42" t="str">
        <f>IF(BANCO10[[#This Row],[SOLUÇÃO]]=CP$1,BANCO10[[#This Row],[STATUS DA ETAPA]],"")</f>
        <v/>
      </c>
      <c r="CQ284" s="42" t="str">
        <f>IF(BANCO10[[#This Row],[SOLUÇÃO]]=CQ$1,BANCO10[[#This Row],[STATUS DA ETAPA]],"")</f>
        <v/>
      </c>
      <c r="CR284" s="42" t="str">
        <f>IF(BANCO10[[#This Row],[SOLUÇÃO]]=CR$1,BANCO10[[#This Row],[STATUS DA ETAPA]],"")</f>
        <v/>
      </c>
      <c r="CS284" s="42" t="str">
        <f>IF(BANCO10[[#This Row],[SOLUÇÃO]]=CS$1,BANCO10[[#This Row],[STATUS DA ETAPA]],"")</f>
        <v>CONCLUÍDO</v>
      </c>
      <c r="CT284" s="42" t="str">
        <f>IF(BANCO10[[#This Row],[SOLUÇÃO]]=CT$1,BANCO10[[#This Row],[STATUS DA ETAPA]],"")</f>
        <v/>
      </c>
      <c r="CU284" s="42" t="str">
        <f>IF(BANCO10[[#This Row],[SOLUÇÃO]]=CU$1,BANCO10[[#This Row],[STATUS DA ETAPA]],"")</f>
        <v/>
      </c>
      <c r="CV284" s="42" t="str">
        <f>IF(BANCO10[[#This Row],[SOLUÇÃO]]=CV$1,BANCO10[[#This Row],[STATUS DA ETAPA]],"")</f>
        <v/>
      </c>
      <c r="CW284" s="42" t="str">
        <f>IF(BANCO10[[#This Row],[SOLUÇÃO]]=CW$1,BANCO10[[#This Row],[STATUS DA ETAPA]],"")</f>
        <v/>
      </c>
      <c r="CX284" s="42" t="str">
        <f>IF(BANCO10[[#This Row],[SOLUÇÃO]]=CX$1,BANCO10[[#This Row],[STATUS DA ETAPA]],"")</f>
        <v/>
      </c>
      <c r="CY284" s="42" t="str">
        <f>IF(BANCO10[[#This Row],[SOLUÇÃO]]=CY$1,BANCO10[[#This Row],[STATUS DA ETAPA]],"")</f>
        <v/>
      </c>
      <c r="CZ284" s="42" t="str">
        <f>IF(BANCO10[[#This Row],[SOLUÇÃO]]=CZ$1,BANCO10[[#This Row],[STATUS DA ETAPA]],"")</f>
        <v/>
      </c>
      <c r="DA284" s="42" t="str">
        <f>IF(BANCO10[[#This Row],[SOLUÇÃO]]=DA$1,BANCO10[[#This Row],[STATUS DA ETAPA]],"")</f>
        <v/>
      </c>
      <c r="DB284" s="42" t="str">
        <f>IF(BANCO10[[#This Row],[SOLUÇÃO]]=DB$1,BANCO10[[#This Row],[STATUS DA ETAPA]],"")</f>
        <v/>
      </c>
      <c r="DC284" s="63" t="str">
        <f>IF(BANCO10[[#This Row],[SOLUÇÃO]]=DC$1,BANCO10[[#This Row],[STATUS DA ETAPA]],"")</f>
        <v/>
      </c>
      <c r="DD284" s="65" t="str">
        <f>IF(BANCO10[[#This Row],[SOLUÇÃO]]=DD$1,BANCO10[[#This Row],[STATUS DA ETAPA]],"")</f>
        <v/>
      </c>
      <c r="DE284" s="65" t="str">
        <f>IF(BANCO10[[#This Row],[SOLUÇÃO]]=DE$1,BANCO10[[#This Row],[STATUS DA ETAPA]],"")</f>
        <v/>
      </c>
      <c r="DF284" s="65" t="str">
        <f>IF(BANCO10[[#This Row],[SOLUÇÃO]]=DF$1,BANCO10[[#This Row],[STATUS DA ETAPA]],"")</f>
        <v/>
      </c>
      <c r="DG284" s="65" t="str">
        <f>IF(BANCO10[[#This Row],[SOLUÇÃO]]=DG$1,BANCO10[[#This Row],[STATUS DA ETAPA]],"")</f>
        <v/>
      </c>
      <c r="DH284" s="65" t="str">
        <f>IF(BANCO10[[#This Row],[SOLUÇÃO]]=DH$1,BANCO10[[#This Row],[STATUS DA ETAPA]],"")</f>
        <v/>
      </c>
      <c r="DI284" s="65" t="str">
        <f>IF(BANCO10[[#This Row],[SOLUÇÃO]]=DI$1,BANCO10[[#This Row],[STATUS DA ETAPA]],"")</f>
        <v/>
      </c>
      <c r="DJ284" s="65" t="str">
        <f>IF(BANCO10[[#This Row],[SOLUÇÃO]]=DJ$1,BANCO10[[#This Row],[STATUS DA ETAPA]],"")</f>
        <v/>
      </c>
      <c r="DK284" s="65" t="str">
        <f>IF(BANCO10[[#This Row],[SOLUÇÃO]]=DK$1,BANCO10[[#This Row],[STATUS DA ETAPA]],"")</f>
        <v/>
      </c>
      <c r="DL284" s="65" t="str">
        <f>IF(BANCO10[[#This Row],[SOLUÇÃO]]=DL$1,BANCO10[[#This Row],[STATUS DA ETAPA]],"")</f>
        <v/>
      </c>
      <c r="DM284" s="65" t="str">
        <f>IF(BANCO10[[#This Row],[SOLUÇÃO]]=DM$1,BANCO10[[#This Row],[STATUS DA ETAPA]],"")</f>
        <v/>
      </c>
      <c r="DN284" s="63" t="e">
        <f>VLOOKUP(CL286,'[1]SAP TEC'!AC:AD,2,0)</f>
        <v>#N/A</v>
      </c>
    </row>
    <row r="285" spans="1:118" s="65" customFormat="1" ht="12" x14ac:dyDescent="0.25">
      <c r="A285" s="38" t="s">
        <v>118</v>
      </c>
      <c r="B285" s="39" t="s">
        <v>131</v>
      </c>
      <c r="C285" s="40" t="str">
        <f>IFERROR(VLOOKUP(BANCO10[[#This Row],[EMPRESA]],[1]!DADOS[#Data],2,FALSE),"")</f>
        <v>04.915.996/0001-16</v>
      </c>
      <c r="D285" s="40" t="s">
        <v>854</v>
      </c>
      <c r="E285" s="42" t="str">
        <f>IFERROR(VLOOKUP(BANCO10[[#This Row],[EMPRESA]],[1]!DADOS[#Data],5,FALSE),"")</f>
        <v>EPP</v>
      </c>
      <c r="F285" s="40" t="str">
        <f>IFERROR(IF(VLOOKUP(BANCO10[[#This Row],[EMPRESA]],[1]!DADOS[#Data],6,0)="","",(VLOOKUP(BANCO10[[#This Row],[EMPRESA]],[1]!DADOS[#Data],6,0))),"")</f>
        <v>CAPITAL SUL</v>
      </c>
      <c r="G285" s="40" t="str">
        <f>IFERROR(IF(VLOOKUP(BANCO10[[#This Row],[EMPRESA]],[1]!DADOS[#Data],4)="","",(VLOOKUP($D285,[1]!DADOS[#Data],4,0))),"")</f>
        <v>FORTEPOX</v>
      </c>
      <c r="H285" s="43" t="s">
        <v>178</v>
      </c>
      <c r="I285" s="43" t="s">
        <v>145</v>
      </c>
      <c r="J285" s="44" t="s">
        <v>123</v>
      </c>
      <c r="K285" s="39" t="s">
        <v>859</v>
      </c>
      <c r="L285" s="44" t="s">
        <v>123</v>
      </c>
      <c r="M285" s="44" t="s">
        <v>137</v>
      </c>
      <c r="N285" s="44" t="s">
        <v>123</v>
      </c>
      <c r="O285" s="42" t="s">
        <v>180</v>
      </c>
      <c r="P285" s="42">
        <v>4</v>
      </c>
      <c r="Q285" s="39" t="s">
        <v>181</v>
      </c>
      <c r="R285" s="45" t="s">
        <v>123</v>
      </c>
      <c r="S285" s="45"/>
      <c r="T285" s="45" t="s">
        <v>123</v>
      </c>
      <c r="U285" s="45"/>
      <c r="V285" s="45" t="s">
        <v>123</v>
      </c>
      <c r="W285" s="45"/>
      <c r="X285" s="45" t="s">
        <v>123</v>
      </c>
      <c r="Y285" s="45"/>
      <c r="Z285" s="46" t="s">
        <v>123</v>
      </c>
      <c r="AA285" s="47"/>
      <c r="AB285" s="46" t="s">
        <v>123</v>
      </c>
      <c r="AC285" s="48"/>
      <c r="AD285" s="46" t="s">
        <v>123</v>
      </c>
      <c r="AE285" s="48"/>
      <c r="AF285" s="45" t="s">
        <v>123</v>
      </c>
      <c r="AG285" s="45"/>
      <c r="AH285" s="45" t="s">
        <v>123</v>
      </c>
      <c r="AI285" s="45"/>
      <c r="AJ285" s="45" t="s">
        <v>123</v>
      </c>
      <c r="AK285" s="45"/>
      <c r="AL285" s="45" t="s">
        <v>123</v>
      </c>
      <c r="AM285" s="45"/>
      <c r="AN285" s="45" t="s">
        <v>123</v>
      </c>
      <c r="AO285" s="45"/>
      <c r="AP285" s="45" t="s">
        <v>123</v>
      </c>
      <c r="AQ285" s="45"/>
      <c r="AR285" s="45" t="s">
        <v>123</v>
      </c>
      <c r="AS285" s="45"/>
      <c r="AT285" s="49">
        <v>45807</v>
      </c>
      <c r="AU285" s="50">
        <v>45807</v>
      </c>
      <c r="AV285" s="66" t="s">
        <v>123</v>
      </c>
      <c r="AW285" s="66" t="s">
        <v>123</v>
      </c>
      <c r="AX285" s="51" t="s">
        <v>182</v>
      </c>
      <c r="AY285" s="52" t="s">
        <v>126</v>
      </c>
      <c r="AZ285" s="53">
        <v>0</v>
      </c>
      <c r="BA285" s="52" t="s">
        <v>123</v>
      </c>
      <c r="BB285" s="81" t="s">
        <v>123</v>
      </c>
      <c r="BC285" s="52" t="s">
        <v>123</v>
      </c>
      <c r="BD285" s="52" t="s">
        <v>123</v>
      </c>
      <c r="BE285" s="55" t="s">
        <v>123</v>
      </c>
      <c r="BF285" s="55" t="s">
        <v>123</v>
      </c>
      <c r="BG285" s="55" t="s">
        <v>123</v>
      </c>
      <c r="BH285" s="55" t="s">
        <v>27</v>
      </c>
      <c r="BI285" s="68" t="s">
        <v>126</v>
      </c>
      <c r="BJ285" s="48"/>
      <c r="BK285" s="74" t="s">
        <v>126</v>
      </c>
      <c r="BL285" s="59"/>
      <c r="BM285" s="74" t="s">
        <v>126</v>
      </c>
      <c r="BN285" s="59"/>
      <c r="BO285" s="74" t="s">
        <v>126</v>
      </c>
      <c r="BP285" s="77"/>
      <c r="BQ285" s="78" t="s">
        <v>126</v>
      </c>
      <c r="BR285" s="79"/>
      <c r="BS285" s="69"/>
      <c r="BT285" s="38"/>
      <c r="BU285" s="61"/>
      <c r="BV285" s="61"/>
      <c r="BW285" s="61"/>
      <c r="BX285" s="61"/>
      <c r="BY285" s="61"/>
      <c r="BZ285" s="61"/>
      <c r="CA285" s="61"/>
      <c r="CB285" s="61"/>
      <c r="CC285" s="61"/>
      <c r="CD285" s="61"/>
      <c r="CE285" s="61"/>
      <c r="CF285" s="61"/>
      <c r="CG285" s="61"/>
      <c r="CH285" s="63">
        <f>YEAR(BANCO10[[#This Row],[DATA INÍCIO]])</f>
        <v>2025</v>
      </c>
      <c r="CI285" s="63">
        <f>MONTH(BANCO10[[#This Row],[DATA INÍCIO]])</f>
        <v>5</v>
      </c>
      <c r="CJ285" s="71" t="str">
        <f t="shared" si="5"/>
        <v>FORT EPOXI COLAS E ADESIVOS LTDA04.915.996/0001-16</v>
      </c>
      <c r="CK285" s="63"/>
      <c r="CL285" s="63"/>
      <c r="CM285" s="42" t="str">
        <f>IF(BANCO10[[#This Row],[SOLUÇÃO]]=CM$1,BANCO10[[#This Row],[STATUS DA ETAPA]],"")</f>
        <v/>
      </c>
      <c r="CN285" s="42" t="str">
        <f>IF(BANCO10[[#This Row],[SOLUÇÃO]]=CN$1,BANCO10[[#This Row],[STATUS DA ETAPA]],"")</f>
        <v/>
      </c>
      <c r="CO285" s="42" t="str">
        <f>IF(BANCO10[[#This Row],[SOLUÇÃO]]=CO$1,BANCO10[[#This Row],[STATUS DA ETAPA]],"")</f>
        <v/>
      </c>
      <c r="CP285" s="42" t="str">
        <f>IF(BANCO10[[#This Row],[SOLUÇÃO]]=CP$1,BANCO10[[#This Row],[STATUS DA ETAPA]],"")</f>
        <v/>
      </c>
      <c r="CQ285" s="42" t="str">
        <f>IF(BANCO10[[#This Row],[SOLUÇÃO]]=CQ$1,BANCO10[[#This Row],[STATUS DA ETAPA]],"")</f>
        <v/>
      </c>
      <c r="CR285" s="42" t="str">
        <f>IF(BANCO10[[#This Row],[SOLUÇÃO]]=CR$1,BANCO10[[#This Row],[STATUS DA ETAPA]],"")</f>
        <v/>
      </c>
      <c r="CS285" s="42" t="str">
        <f>IF(BANCO10[[#This Row],[SOLUÇÃO]]=CS$1,BANCO10[[#This Row],[STATUS DA ETAPA]],"")</f>
        <v/>
      </c>
      <c r="CT285" s="42" t="str">
        <f>IF(BANCO10[[#This Row],[SOLUÇÃO]]=CT$1,BANCO10[[#This Row],[STATUS DA ETAPA]],"")</f>
        <v/>
      </c>
      <c r="CU285" s="42" t="str">
        <f>IF(BANCO10[[#This Row],[SOLUÇÃO]]=CU$1,BANCO10[[#This Row],[STATUS DA ETAPA]],"")</f>
        <v/>
      </c>
      <c r="CV285" s="42" t="str">
        <f>IF(BANCO10[[#This Row],[SOLUÇÃO]]=CV$1,BANCO10[[#This Row],[STATUS DA ETAPA]],"")</f>
        <v/>
      </c>
      <c r="CW285" s="42" t="str">
        <f>IF(BANCO10[[#This Row],[SOLUÇÃO]]=CW$1,BANCO10[[#This Row],[STATUS DA ETAPA]],"")</f>
        <v/>
      </c>
      <c r="CX285" s="42" t="str">
        <f>IF(BANCO10[[#This Row],[SOLUÇÃO]]=CX$1,BANCO10[[#This Row],[STATUS DA ETAPA]],"")</f>
        <v/>
      </c>
      <c r="CY285" s="42" t="str">
        <f>IF(BANCO10[[#This Row],[SOLUÇÃO]]=CY$1,BANCO10[[#This Row],[STATUS DA ETAPA]],"")</f>
        <v/>
      </c>
      <c r="CZ285" s="42" t="str">
        <f>IF(BANCO10[[#This Row],[SOLUÇÃO]]=CZ$1,BANCO10[[#This Row],[STATUS DA ETAPA]],"")</f>
        <v/>
      </c>
      <c r="DA285" s="42" t="str">
        <f>IF(BANCO10[[#This Row],[SOLUÇÃO]]=DA$1,BANCO10[[#This Row],[STATUS DA ETAPA]],"")</f>
        <v/>
      </c>
      <c r="DB285" s="42" t="str">
        <f>IF(BANCO10[[#This Row],[SOLUÇÃO]]=DB$1,BANCO10[[#This Row],[STATUS DA ETAPA]],"")</f>
        <v/>
      </c>
      <c r="DC285" s="42" t="str">
        <f>IF(BANCO10[[#This Row],[SOLUÇÃO]]=DC$1,BANCO10[[#This Row],[STATUS DA ETAPA]],"")</f>
        <v/>
      </c>
      <c r="DD285" s="42" t="str">
        <f>IF(BANCO10[[#This Row],[SOLUÇÃO]]=DD$1,BANCO10[[#This Row],[STATUS DA ETAPA]],"")</f>
        <v/>
      </c>
      <c r="DE285" s="42" t="str">
        <f>IF(BANCO10[[#This Row],[SOLUÇÃO]]=DE$1,BANCO10[[#This Row],[STATUS DA ETAPA]],"")</f>
        <v/>
      </c>
      <c r="DF285" s="42" t="str">
        <f>IF(BANCO10[[#This Row],[SOLUÇÃO]]=DF$1,BANCO10[[#This Row],[STATUS DA ETAPA]],"")</f>
        <v/>
      </c>
      <c r="DG285" s="42" t="str">
        <f>IF(BANCO10[[#This Row],[SOLUÇÃO]]=DG$1,BANCO10[[#This Row],[STATUS DA ETAPA]],"")</f>
        <v/>
      </c>
      <c r="DH285" s="42" t="str">
        <f>IF(BANCO10[[#This Row],[SOLUÇÃO]]=DH$1,BANCO10[[#This Row],[STATUS DA ETAPA]],"")</f>
        <v/>
      </c>
      <c r="DI285" s="42" t="str">
        <f>IF(BANCO10[[#This Row],[SOLUÇÃO]]=DI$1,BANCO10[[#This Row],[STATUS DA ETAPA]],"")</f>
        <v/>
      </c>
      <c r="DJ285" s="42" t="str">
        <f>IF(BANCO10[[#This Row],[SOLUÇÃO]]=DJ$1,BANCO10[[#This Row],[STATUS DA ETAPA]],"")</f>
        <v/>
      </c>
      <c r="DK285" s="42" t="str">
        <f>IF(BANCO10[[#This Row],[SOLUÇÃO]]=DK$1,BANCO10[[#This Row],[STATUS DA ETAPA]],"")</f>
        <v/>
      </c>
      <c r="DL285" s="42" t="str">
        <f>IF(BANCO10[[#This Row],[SOLUÇÃO]]=DL$1,BANCO10[[#This Row],[STATUS DA ETAPA]],"")</f>
        <v/>
      </c>
      <c r="DM285" s="42" t="str">
        <f>IF(BANCO10[[#This Row],[SOLUÇÃO]]=DM$1,BANCO10[[#This Row],[STATUS DA ETAPA]],"")</f>
        <v/>
      </c>
      <c r="DN285" s="63">
        <f>VLOOKUP(CL287,'[1]SAP TEC'!AC:AD,2,0)</f>
        <v>1100.1199999999999</v>
      </c>
    </row>
    <row r="286" spans="1:118" s="65" customFormat="1" ht="12" x14ac:dyDescent="0.25">
      <c r="A286" s="38" t="s">
        <v>118</v>
      </c>
      <c r="B286" s="39" t="s">
        <v>119</v>
      </c>
      <c r="C286" s="40" t="str">
        <f>IFERROR(VLOOKUP(BANCO10[[#This Row],[EMPRESA]],[1]!DADOS[#Data],2,FALSE),"")</f>
        <v>04.915.996/0001-16</v>
      </c>
      <c r="D286" s="40" t="s">
        <v>854</v>
      </c>
      <c r="E286" s="42" t="str">
        <f>IFERROR(VLOOKUP(BANCO10[[#This Row],[EMPRESA]],[1]!DADOS[#Data],5,FALSE),"")</f>
        <v>EPP</v>
      </c>
      <c r="F286" s="40" t="str">
        <f>IFERROR(IF(VLOOKUP(BANCO10[[#This Row],[EMPRESA]],[1]!DADOS[#Data],6,0)="","",(VLOOKUP(BANCO10[[#This Row],[EMPRESA]],[1]!DADOS[#Data],6,0))),"")</f>
        <v>CAPITAL SUL</v>
      </c>
      <c r="G286" s="40" t="s">
        <v>860</v>
      </c>
      <c r="H286" s="43" t="s">
        <v>154</v>
      </c>
      <c r="I286" s="43" t="s">
        <v>145</v>
      </c>
      <c r="J286" s="43" t="s">
        <v>123</v>
      </c>
      <c r="K286" s="44" t="s">
        <v>861</v>
      </c>
      <c r="L286" s="44" t="s">
        <v>862</v>
      </c>
      <c r="M286" s="44" t="s">
        <v>137</v>
      </c>
      <c r="N286" s="44" t="s">
        <v>482</v>
      </c>
      <c r="O286" s="42" t="s">
        <v>109</v>
      </c>
      <c r="P286" s="42">
        <v>140</v>
      </c>
      <c r="Q286" s="42" t="s">
        <v>148</v>
      </c>
      <c r="R286" s="45" t="s">
        <v>123</v>
      </c>
      <c r="S286" s="45"/>
      <c r="T286" s="45" t="s">
        <v>123</v>
      </c>
      <c r="U286" s="45"/>
      <c r="V286" s="45" t="s">
        <v>123</v>
      </c>
      <c r="W286" s="45"/>
      <c r="X286" s="45" t="s">
        <v>123</v>
      </c>
      <c r="Y286" s="45"/>
      <c r="Z286" s="46" t="s">
        <v>123</v>
      </c>
      <c r="AA286" s="47"/>
      <c r="AB286" s="46" t="s">
        <v>123</v>
      </c>
      <c r="AC286" s="48"/>
      <c r="AD286" s="46" t="s">
        <v>123</v>
      </c>
      <c r="AE286" s="48"/>
      <c r="AF286" s="45" t="s">
        <v>123</v>
      </c>
      <c r="AG286" s="45"/>
      <c r="AH286" s="45" t="s">
        <v>123</v>
      </c>
      <c r="AI286" s="45"/>
      <c r="AJ286" s="45" t="s">
        <v>123</v>
      </c>
      <c r="AK286" s="45"/>
      <c r="AL286" s="45" t="s">
        <v>27</v>
      </c>
      <c r="AM286" s="45"/>
      <c r="AN286" s="45" t="s">
        <v>27</v>
      </c>
      <c r="AO286" s="45"/>
      <c r="AP286" s="45" t="s">
        <v>27</v>
      </c>
      <c r="AQ286" s="45"/>
      <c r="AR286" s="45" t="s">
        <v>27</v>
      </c>
      <c r="AS286" s="45"/>
      <c r="AT286" s="49">
        <v>45811</v>
      </c>
      <c r="AU286" s="50">
        <v>45895</v>
      </c>
      <c r="AV286" s="105" t="s">
        <v>27</v>
      </c>
      <c r="AW286" s="105" t="s">
        <v>27</v>
      </c>
      <c r="AX286" s="73" t="s">
        <v>182</v>
      </c>
      <c r="AY286" s="52" t="s">
        <v>126</v>
      </c>
      <c r="AZ286" s="53">
        <v>0</v>
      </c>
      <c r="BA286" s="52" t="s">
        <v>153</v>
      </c>
      <c r="BB286" s="81" t="s">
        <v>863</v>
      </c>
      <c r="BC286" s="52">
        <v>7498</v>
      </c>
      <c r="BD286" s="52">
        <v>118599</v>
      </c>
      <c r="BE286" s="55" t="s">
        <v>123</v>
      </c>
      <c r="BF286" s="55" t="s">
        <v>123</v>
      </c>
      <c r="BG286" s="55" t="s">
        <v>27</v>
      </c>
      <c r="BH286" s="55" t="s">
        <v>123</v>
      </c>
      <c r="BI286" s="68" t="s">
        <v>123</v>
      </c>
      <c r="BJ286" s="48"/>
      <c r="BK286" s="58" t="s">
        <v>27</v>
      </c>
      <c r="BL286" s="107">
        <v>45823</v>
      </c>
      <c r="BM286" s="78" t="s">
        <v>126</v>
      </c>
      <c r="BN286" s="59"/>
      <c r="BO286" s="74" t="s">
        <v>126</v>
      </c>
      <c r="BP286" s="77"/>
      <c r="BQ286" s="78" t="s">
        <v>126</v>
      </c>
      <c r="BR286" s="79"/>
      <c r="BS286" s="163"/>
      <c r="BT286" s="38"/>
      <c r="BU286" s="61"/>
      <c r="BV286" s="61"/>
      <c r="BW286" s="61"/>
      <c r="BX286" s="61"/>
      <c r="BY286" s="61"/>
      <c r="BZ286" s="61"/>
      <c r="CA286" s="61"/>
      <c r="CB286" s="61"/>
      <c r="CC286" s="61"/>
      <c r="CD286" s="61"/>
      <c r="CE286" s="61"/>
      <c r="CF286" s="61"/>
      <c r="CG286" s="61"/>
      <c r="CH286" s="63">
        <f>YEAR(BANCO10[[#This Row],[DATA INÍCIO]])</f>
        <v>2025</v>
      </c>
      <c r="CI286" s="63">
        <f>MONTH(BANCO10[[#This Row],[DATA INÍCIO]])</f>
        <v>6</v>
      </c>
      <c r="CJ286" s="71" t="str">
        <f t="shared" si="5"/>
        <v>FORT EPOXI COLAS E ADESIVOS LTDA04.915.996/0001-16</v>
      </c>
      <c r="CK286" s="63"/>
      <c r="CL286" s="63"/>
      <c r="CM286" s="42" t="str">
        <f>IF(BANCO10[[#This Row],[SOLUÇÃO]]=CM$1,BANCO10[[#This Row],[STATUS DA ETAPA]],"")</f>
        <v/>
      </c>
      <c r="CN286" s="42" t="str">
        <f>IF(BANCO10[[#This Row],[SOLUÇÃO]]=CN$1,BANCO10[[#This Row],[STATUS DA ETAPA]],"")</f>
        <v/>
      </c>
      <c r="CO286" s="42" t="str">
        <f>IF(BANCO10[[#This Row],[SOLUÇÃO]]=CO$1,BANCO10[[#This Row],[STATUS DA ETAPA]],"")</f>
        <v/>
      </c>
      <c r="CP286" s="42" t="str">
        <f>IF(BANCO10[[#This Row],[SOLUÇÃO]]=CP$1,BANCO10[[#This Row],[STATUS DA ETAPA]],"")</f>
        <v/>
      </c>
      <c r="CQ286" s="42" t="str">
        <f>IF(BANCO10[[#This Row],[SOLUÇÃO]]=CQ$1,BANCO10[[#This Row],[STATUS DA ETAPA]],"")</f>
        <v/>
      </c>
      <c r="CR286" s="42" t="str">
        <f>IF(BANCO10[[#This Row],[SOLUÇÃO]]=CR$1,BANCO10[[#This Row],[STATUS DA ETAPA]],"")</f>
        <v/>
      </c>
      <c r="CS286" s="42" t="str">
        <f>IF(BANCO10[[#This Row],[SOLUÇÃO]]=CS$1,BANCO10[[#This Row],[STATUS DA ETAPA]],"")</f>
        <v/>
      </c>
      <c r="CT286" s="42" t="str">
        <f>IF(BANCO10[[#This Row],[SOLUÇÃO]]=CT$1,BANCO10[[#This Row],[STATUS DA ETAPA]],"")</f>
        <v/>
      </c>
      <c r="CU286" s="42" t="str">
        <f>IF(BANCO10[[#This Row],[SOLUÇÃO]]=CU$1,BANCO10[[#This Row],[STATUS DA ETAPA]],"")</f>
        <v/>
      </c>
      <c r="CV286" s="42" t="str">
        <f>IF(BANCO10[[#This Row],[SOLUÇÃO]]=CV$1,BANCO10[[#This Row],[STATUS DA ETAPA]],"")</f>
        <v/>
      </c>
      <c r="CW286" s="42" t="str">
        <f>IF(BANCO10[[#This Row],[SOLUÇÃO]]=CW$1,BANCO10[[#This Row],[STATUS DA ETAPA]],"")</f>
        <v/>
      </c>
      <c r="CX286" s="42" t="str">
        <f>IF(BANCO10[[#This Row],[SOLUÇÃO]]=CX$1,BANCO10[[#This Row],[STATUS DA ETAPA]],"")</f>
        <v/>
      </c>
      <c r="CY286" s="42" t="str">
        <f>IF(BANCO10[[#This Row],[SOLUÇÃO]]=CY$1,BANCO10[[#This Row],[STATUS DA ETAPA]],"")</f>
        <v/>
      </c>
      <c r="CZ286" s="42" t="str">
        <f>IF(BANCO10[[#This Row],[SOLUÇÃO]]=CZ$1,BANCO10[[#This Row],[STATUS DA ETAPA]],"")</f>
        <v/>
      </c>
      <c r="DA286" s="42" t="str">
        <f>IF(BANCO10[[#This Row],[SOLUÇÃO]]=DA$1,BANCO10[[#This Row],[STATUS DA ETAPA]],"")</f>
        <v/>
      </c>
      <c r="DB286" s="42" t="str">
        <f>IF(BANCO10[[#This Row],[SOLUÇÃO]]=DB$1,BANCO10[[#This Row],[STATUS DA ETAPA]],"")</f>
        <v/>
      </c>
      <c r="DC286" s="42" t="str">
        <f>IF(BANCO10[[#This Row],[SOLUÇÃO]]=DC$1,BANCO10[[#This Row],[STATUS DA ETAPA]],"")</f>
        <v/>
      </c>
      <c r="DD286" s="42" t="str">
        <f>IF(BANCO10[[#This Row],[SOLUÇÃO]]=DD$1,BANCO10[[#This Row],[STATUS DA ETAPA]],"")</f>
        <v/>
      </c>
      <c r="DE286" s="42" t="str">
        <f>IF(BANCO10[[#This Row],[SOLUÇÃO]]=DE$1,BANCO10[[#This Row],[STATUS DA ETAPA]],"")</f>
        <v/>
      </c>
      <c r="DF286" s="42" t="str">
        <f>IF(BANCO10[[#This Row],[SOLUÇÃO]]=DF$1,BANCO10[[#This Row],[STATUS DA ETAPA]],"")</f>
        <v>CONCLUÍDO</v>
      </c>
      <c r="DG286" s="42" t="str">
        <f>IF(BANCO10[[#This Row],[SOLUÇÃO]]=DG$1,BANCO10[[#This Row],[STATUS DA ETAPA]],"")</f>
        <v/>
      </c>
      <c r="DH286" s="42" t="str">
        <f>IF(BANCO10[[#This Row],[SOLUÇÃO]]=DH$1,BANCO10[[#This Row],[STATUS DA ETAPA]],"")</f>
        <v/>
      </c>
      <c r="DI286" s="42" t="str">
        <f>IF(BANCO10[[#This Row],[SOLUÇÃO]]=DI$1,BANCO10[[#This Row],[STATUS DA ETAPA]],"")</f>
        <v/>
      </c>
      <c r="DJ286" s="42" t="str">
        <f>IF(BANCO10[[#This Row],[SOLUÇÃO]]=DJ$1,BANCO10[[#This Row],[STATUS DA ETAPA]],"")</f>
        <v/>
      </c>
      <c r="DK286" s="42" t="str">
        <f>IF(BANCO10[[#This Row],[SOLUÇÃO]]=DK$1,BANCO10[[#This Row],[STATUS DA ETAPA]],"")</f>
        <v/>
      </c>
      <c r="DL286" s="42" t="str">
        <f>IF(BANCO10[[#This Row],[SOLUÇÃO]]=DL$1,BANCO10[[#This Row],[STATUS DA ETAPA]],"")</f>
        <v/>
      </c>
      <c r="DM286" s="42" t="str">
        <f>IF(BANCO10[[#This Row],[SOLUÇÃO]]=DM$1,BANCO10[[#This Row],[STATUS DA ETAPA]],"")</f>
        <v/>
      </c>
      <c r="DN286" s="63" t="e">
        <f>VLOOKUP(CL288,'[1]SAP TEC'!AC:AD,2,0)</f>
        <v>#N/A</v>
      </c>
    </row>
    <row r="287" spans="1:118" s="65" customFormat="1" ht="12" x14ac:dyDescent="0.25">
      <c r="A287" s="38" t="s">
        <v>118</v>
      </c>
      <c r="B287" s="39" t="s">
        <v>131</v>
      </c>
      <c r="C287" s="40" t="str">
        <f>IFERROR(VLOOKUP(BANCO10[[#This Row],[EMPRESA]],[1]!DADOS[#Data],2,FALSE),"")</f>
        <v>52.274.057/0001-82</v>
      </c>
      <c r="D287" s="42" t="s">
        <v>864</v>
      </c>
      <c r="E287" s="42" t="str">
        <f>IFERROR(VLOOKUP(BANCO10[[#This Row],[EMPRESA]],[1]!DADOS[#Data],5,FALSE),"")</f>
        <v>EPP</v>
      </c>
      <c r="F287" s="40" t="str">
        <f>IFERROR(IF(VLOOKUP(BANCO10[[#This Row],[EMPRESA]],[1]!DADOS[#Data],6,0)="","",(VLOOKUP(BANCO10[[#This Row],[EMPRESA]],[1]!DADOS[#Data],6,0))),"")</f>
        <v>CAPITAL NORTE</v>
      </c>
      <c r="G287" s="40"/>
      <c r="H287" s="43" t="s">
        <v>121</v>
      </c>
      <c r="I287" s="43" t="s">
        <v>145</v>
      </c>
      <c r="J287" s="43" t="s">
        <v>146</v>
      </c>
      <c r="K287" s="44" t="s">
        <v>865</v>
      </c>
      <c r="L287" s="44" t="s">
        <v>123</v>
      </c>
      <c r="M287" s="44">
        <v>103</v>
      </c>
      <c r="N287" s="42" t="s">
        <v>123</v>
      </c>
      <c r="O287" s="42" t="s">
        <v>90</v>
      </c>
      <c r="P287" s="42">
        <v>4</v>
      </c>
      <c r="Q287" s="42" t="s">
        <v>205</v>
      </c>
      <c r="R287" s="45" t="s">
        <v>123</v>
      </c>
      <c r="S287" s="45"/>
      <c r="T287" s="45" t="s">
        <v>123</v>
      </c>
      <c r="U287" s="45"/>
      <c r="V287" s="45" t="s">
        <v>123</v>
      </c>
      <c r="W287" s="45"/>
      <c r="X287" s="45" t="s">
        <v>123</v>
      </c>
      <c r="Y287" s="45"/>
      <c r="Z287" s="46" t="s">
        <v>123</v>
      </c>
      <c r="AA287" s="47"/>
      <c r="AB287" s="46" t="s">
        <v>123</v>
      </c>
      <c r="AC287" s="48"/>
      <c r="AD287" s="46" t="s">
        <v>123</v>
      </c>
      <c r="AE287" s="48"/>
      <c r="AF287" s="45" t="s">
        <v>123</v>
      </c>
      <c r="AG287" s="45"/>
      <c r="AH287" s="45" t="s">
        <v>123</v>
      </c>
      <c r="AI287" s="45"/>
      <c r="AJ287" s="45" t="s">
        <v>123</v>
      </c>
      <c r="AK287" s="45"/>
      <c r="AL287" s="45" t="s">
        <v>123</v>
      </c>
      <c r="AM287" s="45"/>
      <c r="AN287" s="45" t="s">
        <v>123</v>
      </c>
      <c r="AO287" s="45"/>
      <c r="AP287" s="45" t="s">
        <v>123</v>
      </c>
      <c r="AQ287" s="45"/>
      <c r="AR287" s="45" t="s">
        <v>123</v>
      </c>
      <c r="AS287" s="45"/>
      <c r="AT287" s="133">
        <v>45531</v>
      </c>
      <c r="AU287" s="99">
        <v>45531</v>
      </c>
      <c r="AV287" s="66" t="s">
        <v>123</v>
      </c>
      <c r="AW287" s="66" t="s">
        <v>123</v>
      </c>
      <c r="AX287" s="51" t="s">
        <v>49</v>
      </c>
      <c r="AY287" s="52" t="s">
        <v>123</v>
      </c>
      <c r="AZ287" s="53">
        <v>0</v>
      </c>
      <c r="BA287" s="52" t="s">
        <v>123</v>
      </c>
      <c r="BB287" s="81" t="s">
        <v>123</v>
      </c>
      <c r="BC287" s="52" t="s">
        <v>123</v>
      </c>
      <c r="BD287" s="52" t="s">
        <v>123</v>
      </c>
      <c r="BE287" s="55" t="s">
        <v>123</v>
      </c>
      <c r="BF287" s="55" t="s">
        <v>123</v>
      </c>
      <c r="BG287" s="55" t="s">
        <v>123</v>
      </c>
      <c r="BH287" s="55" t="s">
        <v>123</v>
      </c>
      <c r="BI287" s="118" t="s">
        <v>123</v>
      </c>
      <c r="BJ287" s="119"/>
      <c r="BK287" s="103"/>
      <c r="BL287" s="38"/>
      <c r="BM287" s="103"/>
      <c r="BN287" s="38"/>
      <c r="BO287" s="103" t="s">
        <v>123</v>
      </c>
      <c r="BP287" s="38"/>
      <c r="BQ287" s="103" t="s">
        <v>123</v>
      </c>
      <c r="BR287" s="38"/>
      <c r="BS287" s="70"/>
      <c r="BT287" s="38"/>
      <c r="BU287" s="61"/>
      <c r="BV287" s="61"/>
      <c r="BW287" s="84"/>
      <c r="BX287" s="84"/>
      <c r="BY287" s="85"/>
      <c r="BZ287" s="84"/>
      <c r="CA287" s="86"/>
      <c r="CB287" s="87"/>
      <c r="CC287" s="88">
        <v>45390</v>
      </c>
      <c r="CD287" s="87"/>
      <c r="CE287" s="87" t="s">
        <v>129</v>
      </c>
      <c r="CF287" s="87"/>
      <c r="CG287" s="87" t="s">
        <v>430</v>
      </c>
      <c r="CH287" s="42">
        <f>YEAR(BANCO10[[#This Row],[DATA INÍCIO]])</f>
        <v>2024</v>
      </c>
      <c r="CI287" s="42">
        <f>MONTH(BANCO10[[#This Row],[DATA INÍCIO]])</f>
        <v>8</v>
      </c>
      <c r="CJ287" s="42" t="str">
        <f t="shared" si="5"/>
        <v>FORTEL INDUSTRIA E COMERCIO LTDA52.274.057/0001-82</v>
      </c>
      <c r="CK287" s="42"/>
      <c r="CL287" s="42" t="s">
        <v>434</v>
      </c>
      <c r="CM287" s="42" t="str">
        <f>IF(BANCO10[[#This Row],[SOLUÇÃO]]=CM$1,BANCO10[[#This Row],[STATUS DA ETAPA]],"")</f>
        <v>CONCLUÍDO</v>
      </c>
      <c r="CN287" s="42" t="str">
        <f>IF(BANCO10[[#This Row],[SOLUÇÃO]]=CN$1,BANCO10[[#This Row],[STATUS DA ETAPA]],"")</f>
        <v/>
      </c>
      <c r="CO287" s="42" t="str">
        <f>IF(BANCO10[[#This Row],[SOLUÇÃO]]=CO$1,BANCO10[[#This Row],[STATUS DA ETAPA]],"")</f>
        <v/>
      </c>
      <c r="CP287" s="42" t="str">
        <f>IF(BANCO10[[#This Row],[SOLUÇÃO]]=CP$1,BANCO10[[#This Row],[STATUS DA ETAPA]],"")</f>
        <v/>
      </c>
      <c r="CQ287" s="42" t="str">
        <f>IF(BANCO10[[#This Row],[SOLUÇÃO]]=CQ$1,BANCO10[[#This Row],[STATUS DA ETAPA]],"")</f>
        <v/>
      </c>
      <c r="CR287" s="42" t="str">
        <f>IF(BANCO10[[#This Row],[SOLUÇÃO]]=CR$1,BANCO10[[#This Row],[STATUS DA ETAPA]],"")</f>
        <v/>
      </c>
      <c r="CS287" s="42" t="str">
        <f>IF(BANCO10[[#This Row],[SOLUÇÃO]]=CS$1,BANCO10[[#This Row],[STATUS DA ETAPA]],"")</f>
        <v/>
      </c>
      <c r="CT287" s="42" t="str">
        <f>IF(BANCO10[[#This Row],[SOLUÇÃO]]=CT$1,BANCO10[[#This Row],[STATUS DA ETAPA]],"")</f>
        <v/>
      </c>
      <c r="CU287" s="42" t="str">
        <f>IF(BANCO10[[#This Row],[SOLUÇÃO]]=CU$1,BANCO10[[#This Row],[STATUS DA ETAPA]],"")</f>
        <v/>
      </c>
      <c r="CV287" s="42" t="str">
        <f>IF(BANCO10[[#This Row],[SOLUÇÃO]]=CV$1,BANCO10[[#This Row],[STATUS DA ETAPA]],"")</f>
        <v/>
      </c>
      <c r="CW287" s="42" t="str">
        <f>IF(BANCO10[[#This Row],[SOLUÇÃO]]=CW$1,BANCO10[[#This Row],[STATUS DA ETAPA]],"")</f>
        <v/>
      </c>
      <c r="CX287" s="42" t="str">
        <f>IF(BANCO10[[#This Row],[SOLUÇÃO]]=CX$1,BANCO10[[#This Row],[STATUS DA ETAPA]],"")</f>
        <v/>
      </c>
      <c r="CY287" s="42" t="str">
        <f>IF(BANCO10[[#This Row],[SOLUÇÃO]]=CY$1,BANCO10[[#This Row],[STATUS DA ETAPA]],"")</f>
        <v/>
      </c>
      <c r="CZ287" s="42" t="str">
        <f>IF(BANCO10[[#This Row],[SOLUÇÃO]]=CZ$1,BANCO10[[#This Row],[STATUS DA ETAPA]],"")</f>
        <v/>
      </c>
      <c r="DA287" s="42" t="str">
        <f>IF(BANCO10[[#This Row],[SOLUÇÃO]]=DA$1,BANCO10[[#This Row],[STATUS DA ETAPA]],"")</f>
        <v/>
      </c>
      <c r="DB287" s="42" t="str">
        <f>IF(BANCO10[[#This Row],[SOLUÇÃO]]=DB$1,BANCO10[[#This Row],[STATUS DA ETAPA]],"")</f>
        <v/>
      </c>
      <c r="DC287" s="63" t="str">
        <f>IF(BANCO10[[#This Row],[SOLUÇÃO]]=DC$1,BANCO10[[#This Row],[STATUS DA ETAPA]],"")</f>
        <v/>
      </c>
      <c r="DD287" s="65" t="str">
        <f>IF(BANCO10[[#This Row],[SOLUÇÃO]]=DD$1,BANCO10[[#This Row],[STATUS DA ETAPA]],"")</f>
        <v/>
      </c>
      <c r="DE287" s="65" t="str">
        <f>IF(BANCO10[[#This Row],[SOLUÇÃO]]=DE$1,BANCO10[[#This Row],[STATUS DA ETAPA]],"")</f>
        <v/>
      </c>
      <c r="DF287" s="65" t="str">
        <f>IF(BANCO10[[#This Row],[SOLUÇÃO]]=DF$1,BANCO10[[#This Row],[STATUS DA ETAPA]],"")</f>
        <v/>
      </c>
      <c r="DG287" s="65" t="str">
        <f>IF(BANCO10[[#This Row],[SOLUÇÃO]]=DG$1,BANCO10[[#This Row],[STATUS DA ETAPA]],"")</f>
        <v/>
      </c>
      <c r="DH287" s="65" t="str">
        <f>IF(BANCO10[[#This Row],[SOLUÇÃO]]=DH$1,BANCO10[[#This Row],[STATUS DA ETAPA]],"")</f>
        <v/>
      </c>
      <c r="DI287" s="65" t="str">
        <f>IF(BANCO10[[#This Row],[SOLUÇÃO]]=DI$1,BANCO10[[#This Row],[STATUS DA ETAPA]],"")</f>
        <v/>
      </c>
      <c r="DJ287" s="65" t="str">
        <f>IF(BANCO10[[#This Row],[SOLUÇÃO]]=DJ$1,BANCO10[[#This Row],[STATUS DA ETAPA]],"")</f>
        <v/>
      </c>
      <c r="DK287" s="65" t="str">
        <f>IF(BANCO10[[#This Row],[SOLUÇÃO]]=DK$1,BANCO10[[#This Row],[STATUS DA ETAPA]],"")</f>
        <v/>
      </c>
      <c r="DL287" s="65" t="str">
        <f>IF(BANCO10[[#This Row],[SOLUÇÃO]]=DL$1,BANCO10[[#This Row],[STATUS DA ETAPA]],"")</f>
        <v/>
      </c>
      <c r="DM287" s="65" t="str">
        <f>IF(BANCO10[[#This Row],[SOLUÇÃO]]=DM$1,BANCO10[[#This Row],[STATUS DA ETAPA]],"")</f>
        <v/>
      </c>
      <c r="DN287" s="63">
        <f>VLOOKUP(CL289,'[1]SAP TEC'!AC:AD,2,0)</f>
        <v>1100.1199999999999</v>
      </c>
    </row>
    <row r="288" spans="1:118" s="65" customFormat="1" ht="12" x14ac:dyDescent="0.25">
      <c r="A288" s="38" t="s">
        <v>118</v>
      </c>
      <c r="B288" s="39" t="s">
        <v>131</v>
      </c>
      <c r="C288" s="40" t="str">
        <f>IFERROR(VLOOKUP(BANCO10[[#This Row],[EMPRESA]],[1]!DADOS[#Data],2,FALSE),"")</f>
        <v>52.274.057/0001-82</v>
      </c>
      <c r="D288" s="40" t="s">
        <v>864</v>
      </c>
      <c r="E288" s="42" t="str">
        <f>IFERROR(VLOOKUP(BANCO10[[#This Row],[EMPRESA]],[1]!DADOS[#Data],5,FALSE),"")</f>
        <v>EPP</v>
      </c>
      <c r="F288" s="40" t="str">
        <f>IFERROR(IF(VLOOKUP(BANCO10[[#This Row],[EMPRESA]],[1]!DADOS[#Data],6,0)="","",(VLOOKUP(BANCO10[[#This Row],[EMPRESA]],[1]!DADOS[#Data],6,0))),"")</f>
        <v>CAPITAL NORTE</v>
      </c>
      <c r="G288" s="40" t="str">
        <f>IFERROR(IF(VLOOKUP(BANCO10[[#This Row],[EMPRESA]],[1]!DADOS[#Data],4)="","",(VLOOKUP($D288,[1]!DADOS[#Data],4,0))),"")</f>
        <v>FORTEL</v>
      </c>
      <c r="H288" s="43" t="s">
        <v>178</v>
      </c>
      <c r="I288" s="43" t="s">
        <v>145</v>
      </c>
      <c r="J288" s="44" t="s">
        <v>123</v>
      </c>
      <c r="K288" s="44" t="s">
        <v>866</v>
      </c>
      <c r="L288" s="44" t="s">
        <v>123</v>
      </c>
      <c r="M288" s="44" t="s">
        <v>137</v>
      </c>
      <c r="N288" s="44" t="s">
        <v>123</v>
      </c>
      <c r="O288" s="42" t="s">
        <v>180</v>
      </c>
      <c r="P288" s="42">
        <v>4</v>
      </c>
      <c r="Q288" s="39" t="s">
        <v>181</v>
      </c>
      <c r="R288" s="45" t="s">
        <v>123</v>
      </c>
      <c r="S288" s="45"/>
      <c r="T288" s="45" t="s">
        <v>123</v>
      </c>
      <c r="U288" s="45"/>
      <c r="V288" s="45" t="s">
        <v>123</v>
      </c>
      <c r="W288" s="45"/>
      <c r="X288" s="45" t="s">
        <v>123</v>
      </c>
      <c r="Y288" s="45"/>
      <c r="Z288" s="46" t="s">
        <v>123</v>
      </c>
      <c r="AA288" s="47"/>
      <c r="AB288" s="46" t="s">
        <v>123</v>
      </c>
      <c r="AC288" s="48"/>
      <c r="AD288" s="46" t="s">
        <v>123</v>
      </c>
      <c r="AE288" s="48"/>
      <c r="AF288" s="45" t="s">
        <v>123</v>
      </c>
      <c r="AG288" s="45"/>
      <c r="AH288" s="45" t="s">
        <v>123</v>
      </c>
      <c r="AI288" s="45"/>
      <c r="AJ288" s="45" t="s">
        <v>123</v>
      </c>
      <c r="AK288" s="45"/>
      <c r="AL288" s="45" t="s">
        <v>123</v>
      </c>
      <c r="AM288" s="45"/>
      <c r="AN288" s="45" t="s">
        <v>123</v>
      </c>
      <c r="AO288" s="45"/>
      <c r="AP288" s="45" t="s">
        <v>123</v>
      </c>
      <c r="AQ288" s="45"/>
      <c r="AR288" s="45" t="s">
        <v>123</v>
      </c>
      <c r="AS288" s="45"/>
      <c r="AT288" s="133">
        <v>45636</v>
      </c>
      <c r="AU288" s="99">
        <v>45636</v>
      </c>
      <c r="AV288" s="66" t="s">
        <v>123</v>
      </c>
      <c r="AW288" s="66" t="s">
        <v>123</v>
      </c>
      <c r="AX288" s="51" t="s">
        <v>182</v>
      </c>
      <c r="AY288" s="52" t="s">
        <v>126</v>
      </c>
      <c r="AZ288" s="53">
        <v>0</v>
      </c>
      <c r="BA288" s="52" t="s">
        <v>123</v>
      </c>
      <c r="BB288" s="81" t="s">
        <v>123</v>
      </c>
      <c r="BC288" s="52" t="s">
        <v>123</v>
      </c>
      <c r="BD288" s="52" t="s">
        <v>123</v>
      </c>
      <c r="BE288" s="55" t="s">
        <v>123</v>
      </c>
      <c r="BF288" s="55" t="s">
        <v>123</v>
      </c>
      <c r="BG288" s="55" t="s">
        <v>123</v>
      </c>
      <c r="BH288" s="55" t="s">
        <v>27</v>
      </c>
      <c r="BI288" s="48" t="s">
        <v>126</v>
      </c>
      <c r="BJ288" s="48"/>
      <c r="BK288" s="74" t="s">
        <v>126</v>
      </c>
      <c r="BL288" s="59"/>
      <c r="BM288" s="74" t="s">
        <v>126</v>
      </c>
      <c r="BN288" s="59"/>
      <c r="BO288" s="74" t="s">
        <v>126</v>
      </c>
      <c r="BP288" s="77"/>
      <c r="BQ288" s="78" t="s">
        <v>126</v>
      </c>
      <c r="BR288" s="131"/>
      <c r="BS288" s="69"/>
      <c r="BT288" s="38"/>
      <c r="BU288" s="61"/>
      <c r="BV288" s="61"/>
      <c r="BW288" s="61"/>
      <c r="BX288" s="61"/>
      <c r="BY288" s="61"/>
      <c r="BZ288" s="61"/>
      <c r="CA288" s="61"/>
      <c r="CB288" s="61"/>
      <c r="CC288" s="61"/>
      <c r="CD288" s="61"/>
      <c r="CE288" s="61"/>
      <c r="CF288" s="61"/>
      <c r="CG288" s="61"/>
      <c r="CH288" s="63">
        <f>YEAR(BANCO10[[#This Row],[DATA INÍCIO]])</f>
        <v>2024</v>
      </c>
      <c r="CI288" s="63">
        <f>MONTH(BANCO10[[#This Row],[DATA INÍCIO]])</f>
        <v>12</v>
      </c>
      <c r="CJ288" s="71" t="str">
        <f t="shared" si="5"/>
        <v>FORTEL INDUSTRIA E COMERCIO LTDA52.274.057/0001-82</v>
      </c>
      <c r="CK288" s="63"/>
      <c r="CL288" s="63"/>
      <c r="CM288" s="42" t="str">
        <f>IF(BANCO10[[#This Row],[SOLUÇÃO]]=CM$1,BANCO10[[#This Row],[STATUS DA ETAPA]],"")</f>
        <v/>
      </c>
      <c r="CN288" s="42" t="str">
        <f>IF(BANCO10[[#This Row],[SOLUÇÃO]]=CN$1,BANCO10[[#This Row],[STATUS DA ETAPA]],"")</f>
        <v/>
      </c>
      <c r="CO288" s="42" t="str">
        <f>IF(BANCO10[[#This Row],[SOLUÇÃO]]=CO$1,BANCO10[[#This Row],[STATUS DA ETAPA]],"")</f>
        <v/>
      </c>
      <c r="CP288" s="42" t="str">
        <f>IF(BANCO10[[#This Row],[SOLUÇÃO]]=CP$1,BANCO10[[#This Row],[STATUS DA ETAPA]],"")</f>
        <v/>
      </c>
      <c r="CQ288" s="42" t="str">
        <f>IF(BANCO10[[#This Row],[SOLUÇÃO]]=CQ$1,BANCO10[[#This Row],[STATUS DA ETAPA]],"")</f>
        <v/>
      </c>
      <c r="CR288" s="42" t="str">
        <f>IF(BANCO10[[#This Row],[SOLUÇÃO]]=CR$1,BANCO10[[#This Row],[STATUS DA ETAPA]],"")</f>
        <v/>
      </c>
      <c r="CS288" s="42" t="str">
        <f>IF(BANCO10[[#This Row],[SOLUÇÃO]]=CS$1,BANCO10[[#This Row],[STATUS DA ETAPA]],"")</f>
        <v/>
      </c>
      <c r="CT288" s="42" t="str">
        <f>IF(BANCO10[[#This Row],[SOLUÇÃO]]=CT$1,BANCO10[[#This Row],[STATUS DA ETAPA]],"")</f>
        <v/>
      </c>
      <c r="CU288" s="42" t="str">
        <f>IF(BANCO10[[#This Row],[SOLUÇÃO]]=CU$1,BANCO10[[#This Row],[STATUS DA ETAPA]],"")</f>
        <v/>
      </c>
      <c r="CV288" s="42" t="str">
        <f>IF(BANCO10[[#This Row],[SOLUÇÃO]]=CV$1,BANCO10[[#This Row],[STATUS DA ETAPA]],"")</f>
        <v/>
      </c>
      <c r="CW288" s="42" t="str">
        <f>IF(BANCO10[[#This Row],[SOLUÇÃO]]=CW$1,BANCO10[[#This Row],[STATUS DA ETAPA]],"")</f>
        <v/>
      </c>
      <c r="CX288" s="42" t="str">
        <f>IF(BANCO10[[#This Row],[SOLUÇÃO]]=CX$1,BANCO10[[#This Row],[STATUS DA ETAPA]],"")</f>
        <v/>
      </c>
      <c r="CY288" s="42" t="str">
        <f>IF(BANCO10[[#This Row],[SOLUÇÃO]]=CY$1,BANCO10[[#This Row],[STATUS DA ETAPA]],"")</f>
        <v/>
      </c>
      <c r="CZ288" s="42" t="str">
        <f>IF(BANCO10[[#This Row],[SOLUÇÃO]]=CZ$1,BANCO10[[#This Row],[STATUS DA ETAPA]],"")</f>
        <v/>
      </c>
      <c r="DA288" s="42" t="str">
        <f>IF(BANCO10[[#This Row],[SOLUÇÃO]]=DA$1,BANCO10[[#This Row],[STATUS DA ETAPA]],"")</f>
        <v/>
      </c>
      <c r="DB288" s="42" t="str">
        <f>IF(BANCO10[[#This Row],[SOLUÇÃO]]=DB$1,BANCO10[[#This Row],[STATUS DA ETAPA]],"")</f>
        <v/>
      </c>
      <c r="DC288" s="42" t="str">
        <f>IF(BANCO10[[#This Row],[SOLUÇÃO]]=DC$1,BANCO10[[#This Row],[STATUS DA ETAPA]],"")</f>
        <v/>
      </c>
      <c r="DD288" s="42" t="str">
        <f>IF(BANCO10[[#This Row],[SOLUÇÃO]]=DD$1,BANCO10[[#This Row],[STATUS DA ETAPA]],"")</f>
        <v/>
      </c>
      <c r="DE288" s="42" t="str">
        <f>IF(BANCO10[[#This Row],[SOLUÇÃO]]=DE$1,BANCO10[[#This Row],[STATUS DA ETAPA]],"")</f>
        <v/>
      </c>
      <c r="DF288" s="42" t="str">
        <f>IF(BANCO10[[#This Row],[SOLUÇÃO]]=DF$1,BANCO10[[#This Row],[STATUS DA ETAPA]],"")</f>
        <v/>
      </c>
      <c r="DG288" s="42" t="str">
        <f>IF(BANCO10[[#This Row],[SOLUÇÃO]]=DG$1,BANCO10[[#This Row],[STATUS DA ETAPA]],"")</f>
        <v/>
      </c>
      <c r="DH288" s="42" t="str">
        <f>IF(BANCO10[[#This Row],[SOLUÇÃO]]=DH$1,BANCO10[[#This Row],[STATUS DA ETAPA]],"")</f>
        <v/>
      </c>
      <c r="DI288" s="42" t="str">
        <f>IF(BANCO10[[#This Row],[SOLUÇÃO]]=DI$1,BANCO10[[#This Row],[STATUS DA ETAPA]],"")</f>
        <v/>
      </c>
      <c r="DJ288" s="42" t="str">
        <f>IF(BANCO10[[#This Row],[SOLUÇÃO]]=DJ$1,BANCO10[[#This Row],[STATUS DA ETAPA]],"")</f>
        <v/>
      </c>
      <c r="DK288" s="42" t="str">
        <f>IF(BANCO10[[#This Row],[SOLUÇÃO]]=DK$1,BANCO10[[#This Row],[STATUS DA ETAPA]],"")</f>
        <v/>
      </c>
      <c r="DL288" s="42" t="str">
        <f>IF(BANCO10[[#This Row],[SOLUÇÃO]]=DL$1,BANCO10[[#This Row],[STATUS DA ETAPA]],"")</f>
        <v/>
      </c>
      <c r="DM288" s="42" t="str">
        <f>IF(BANCO10[[#This Row],[SOLUÇÃO]]=DM$1,BANCO10[[#This Row],[STATUS DA ETAPA]],"")</f>
        <v/>
      </c>
      <c r="DN288" s="63" t="e">
        <f>VLOOKUP(CL290,'[1]SAP TEC'!AC:AD,2,0)</f>
        <v>#N/A</v>
      </c>
    </row>
    <row r="289" spans="1:260" s="65" customFormat="1" ht="12" x14ac:dyDescent="0.25">
      <c r="A289" s="38" t="s">
        <v>118</v>
      </c>
      <c r="B289" s="39" t="s">
        <v>131</v>
      </c>
      <c r="C289" s="40" t="str">
        <f>IFERROR(VLOOKUP(BANCO10[[#This Row],[EMPRESA]],[1]!DADOS[#Data],2,FALSE),"")</f>
        <v>52.274.057/0001-82</v>
      </c>
      <c r="D289" s="42" t="s">
        <v>864</v>
      </c>
      <c r="E289" s="42" t="str">
        <f>IFERROR(VLOOKUP(BANCO10[[#This Row],[EMPRESA]],[1]!DADOS[#Data],5,FALSE),"")</f>
        <v>EPP</v>
      </c>
      <c r="F289" s="40" t="str">
        <f>IFERROR(IF(VLOOKUP(BANCO10[[#This Row],[EMPRESA]],[1]!DADOS[#Data],6,0)="","",(VLOOKUP(BANCO10[[#This Row],[EMPRESA]],[1]!DADOS[#Data],6,0))),"")</f>
        <v>CAPITAL NORTE</v>
      </c>
      <c r="G289" s="40" t="str">
        <f>IFERROR(IF(VLOOKUP(BANCO10[[#This Row],[EMPRESA]],[1]!DADOS[#Data],4)="","",(VLOOKUP($D289,[1]!DADOS[#Data],4,0))),"")</f>
        <v>FORTEL</v>
      </c>
      <c r="H289" s="43" t="s">
        <v>7</v>
      </c>
      <c r="I289" s="43" t="s">
        <v>145</v>
      </c>
      <c r="J289" s="44" t="s">
        <v>123</v>
      </c>
      <c r="K289" s="44" t="s">
        <v>867</v>
      </c>
      <c r="L289" s="44" t="s">
        <v>868</v>
      </c>
      <c r="M289" s="44">
        <v>103</v>
      </c>
      <c r="N289" s="42">
        <v>110</v>
      </c>
      <c r="O289" s="42" t="s">
        <v>96</v>
      </c>
      <c r="P289" s="42">
        <v>106</v>
      </c>
      <c r="Q289" s="42" t="s">
        <v>168</v>
      </c>
      <c r="R289" s="45" t="s">
        <v>123</v>
      </c>
      <c r="S289" s="45"/>
      <c r="T289" s="45" t="s">
        <v>123</v>
      </c>
      <c r="U289" s="45"/>
      <c r="V289" s="45" t="s">
        <v>123</v>
      </c>
      <c r="W289" s="45"/>
      <c r="X289" s="45" t="s">
        <v>123</v>
      </c>
      <c r="Y289" s="45"/>
      <c r="Z289" s="46" t="s">
        <v>123</v>
      </c>
      <c r="AA289" s="47"/>
      <c r="AB289" s="46" t="s">
        <v>123</v>
      </c>
      <c r="AC289" s="48"/>
      <c r="AD289" s="46" t="s">
        <v>123</v>
      </c>
      <c r="AE289" s="48"/>
      <c r="AF289" s="45" t="s">
        <v>27</v>
      </c>
      <c r="AG289" s="45">
        <v>45531</v>
      </c>
      <c r="AH289" s="45" t="s">
        <v>27</v>
      </c>
      <c r="AI289" s="45">
        <v>45534</v>
      </c>
      <c r="AJ289" s="45" t="s">
        <v>27</v>
      </c>
      <c r="AK289" s="45">
        <v>45536</v>
      </c>
      <c r="AL289" s="45" t="s">
        <v>123</v>
      </c>
      <c r="AM289" s="45"/>
      <c r="AN289" s="45" t="s">
        <v>123</v>
      </c>
      <c r="AO289" s="45"/>
      <c r="AP289" s="45" t="s">
        <v>123</v>
      </c>
      <c r="AQ289" s="45"/>
      <c r="AR289" s="45" t="s">
        <v>123</v>
      </c>
      <c r="AS289" s="45"/>
      <c r="AT289" s="49">
        <v>45686</v>
      </c>
      <c r="AU289" s="50">
        <v>45793</v>
      </c>
      <c r="AV289" s="66" t="s">
        <v>27</v>
      </c>
      <c r="AW289" s="66" t="s">
        <v>27</v>
      </c>
      <c r="AX289" s="51" t="s">
        <v>49</v>
      </c>
      <c r="AY289" s="52" t="s">
        <v>126</v>
      </c>
      <c r="AZ289" s="53">
        <v>0</v>
      </c>
      <c r="BA289" s="52" t="s">
        <v>153</v>
      </c>
      <c r="BB289" s="81">
        <v>573323</v>
      </c>
      <c r="BC289" s="52" t="s">
        <v>123</v>
      </c>
      <c r="BD289" s="52" t="s">
        <v>123</v>
      </c>
      <c r="BE289" s="55" t="s">
        <v>27</v>
      </c>
      <c r="BF289" s="55" t="s">
        <v>27</v>
      </c>
      <c r="BG289" s="55" t="s">
        <v>27</v>
      </c>
      <c r="BH289" s="55" t="s">
        <v>27</v>
      </c>
      <c r="BI289" s="68" t="s">
        <v>27</v>
      </c>
      <c r="BJ289" s="48">
        <v>45803</v>
      </c>
      <c r="BK289" s="58" t="s">
        <v>123</v>
      </c>
      <c r="BL289" s="59"/>
      <c r="BM289" s="58" t="s">
        <v>123</v>
      </c>
      <c r="BN289" s="59"/>
      <c r="BO289" s="74" t="s">
        <v>27</v>
      </c>
      <c r="BP289" s="77">
        <v>45803</v>
      </c>
      <c r="BQ289" s="78" t="s">
        <v>126</v>
      </c>
      <c r="BR289" s="79"/>
      <c r="BS289" s="104" t="s">
        <v>312</v>
      </c>
      <c r="BT289" s="38" t="s">
        <v>131</v>
      </c>
      <c r="BU289" s="61"/>
      <c r="BV289" s="61"/>
      <c r="BW289" s="84"/>
      <c r="BX289" s="84"/>
      <c r="BY289" s="85"/>
      <c r="BZ289" s="84"/>
      <c r="CA289" s="86"/>
      <c r="CB289" s="87"/>
      <c r="CC289" s="88">
        <v>45390</v>
      </c>
      <c r="CD289" s="87"/>
      <c r="CE289" s="87" t="s">
        <v>129</v>
      </c>
      <c r="CF289" s="87"/>
      <c r="CG289" s="87" t="s">
        <v>430</v>
      </c>
      <c r="CH289" s="42">
        <f>YEAR(BANCO10[[#This Row],[DATA INÍCIO]])</f>
        <v>2025</v>
      </c>
      <c r="CI289" s="42">
        <f>MONTH(BANCO10[[#This Row],[DATA INÍCIO]])</f>
        <v>1</v>
      </c>
      <c r="CJ289" s="42" t="str">
        <f t="shared" si="5"/>
        <v>FORTEL INDUSTRIA E COMERCIO LTDA52.274.057/0001-82</v>
      </c>
      <c r="CK289" s="42"/>
      <c r="CL289" s="42" t="s">
        <v>434</v>
      </c>
      <c r="CM289" s="42" t="str">
        <f>IF(BANCO10[[#This Row],[SOLUÇÃO]]=CM$1,BANCO10[[#This Row],[STATUS DA ETAPA]],"")</f>
        <v/>
      </c>
      <c r="CN289" s="42" t="str">
        <f>IF(BANCO10[[#This Row],[SOLUÇÃO]]=CN$1,BANCO10[[#This Row],[STATUS DA ETAPA]],"")</f>
        <v/>
      </c>
      <c r="CO289" s="42" t="str">
        <f>IF(BANCO10[[#This Row],[SOLUÇÃO]]=CO$1,BANCO10[[#This Row],[STATUS DA ETAPA]],"")</f>
        <v/>
      </c>
      <c r="CP289" s="42" t="str">
        <f>IF(BANCO10[[#This Row],[SOLUÇÃO]]=CP$1,BANCO10[[#This Row],[STATUS DA ETAPA]],"")</f>
        <v/>
      </c>
      <c r="CQ289" s="42" t="str">
        <f>IF(BANCO10[[#This Row],[SOLUÇÃO]]=CQ$1,BANCO10[[#This Row],[STATUS DA ETAPA]],"")</f>
        <v/>
      </c>
      <c r="CR289" s="42" t="str">
        <f>IF(BANCO10[[#This Row],[SOLUÇÃO]]=CR$1,BANCO10[[#This Row],[STATUS DA ETAPA]],"")</f>
        <v/>
      </c>
      <c r="CS289" s="42" t="str">
        <f>IF(BANCO10[[#This Row],[SOLUÇÃO]]=CS$1,BANCO10[[#This Row],[STATUS DA ETAPA]],"")</f>
        <v>CONCLUÍDO</v>
      </c>
      <c r="CT289" s="42" t="str">
        <f>IF(BANCO10[[#This Row],[SOLUÇÃO]]=CT$1,BANCO10[[#This Row],[STATUS DA ETAPA]],"")</f>
        <v/>
      </c>
      <c r="CU289" s="42" t="str">
        <f>IF(BANCO10[[#This Row],[SOLUÇÃO]]=CU$1,BANCO10[[#This Row],[STATUS DA ETAPA]],"")</f>
        <v/>
      </c>
      <c r="CV289" s="42" t="str">
        <f>IF(BANCO10[[#This Row],[SOLUÇÃO]]=CV$1,BANCO10[[#This Row],[STATUS DA ETAPA]],"")</f>
        <v/>
      </c>
      <c r="CW289" s="42" t="str">
        <f>IF(BANCO10[[#This Row],[SOLUÇÃO]]=CW$1,BANCO10[[#This Row],[STATUS DA ETAPA]],"")</f>
        <v/>
      </c>
      <c r="CX289" s="42" t="str">
        <f>IF(BANCO10[[#This Row],[SOLUÇÃO]]=CX$1,BANCO10[[#This Row],[STATUS DA ETAPA]],"")</f>
        <v/>
      </c>
      <c r="CY289" s="42" t="str">
        <f>IF(BANCO10[[#This Row],[SOLUÇÃO]]=CY$1,BANCO10[[#This Row],[STATUS DA ETAPA]],"")</f>
        <v/>
      </c>
      <c r="CZ289" s="42" t="str">
        <f>IF(BANCO10[[#This Row],[SOLUÇÃO]]=CZ$1,BANCO10[[#This Row],[STATUS DA ETAPA]],"")</f>
        <v/>
      </c>
      <c r="DA289" s="42" t="str">
        <f>IF(BANCO10[[#This Row],[SOLUÇÃO]]=DA$1,BANCO10[[#This Row],[STATUS DA ETAPA]],"")</f>
        <v/>
      </c>
      <c r="DB289" s="42" t="str">
        <f>IF(BANCO10[[#This Row],[SOLUÇÃO]]=DB$1,BANCO10[[#This Row],[STATUS DA ETAPA]],"")</f>
        <v/>
      </c>
      <c r="DC289" s="63" t="str">
        <f>IF(BANCO10[[#This Row],[SOLUÇÃO]]=DC$1,BANCO10[[#This Row],[STATUS DA ETAPA]],"")</f>
        <v/>
      </c>
      <c r="DD289" s="65" t="str">
        <f>IF(BANCO10[[#This Row],[SOLUÇÃO]]=DD$1,BANCO10[[#This Row],[STATUS DA ETAPA]],"")</f>
        <v/>
      </c>
      <c r="DE289" s="65" t="str">
        <f>IF(BANCO10[[#This Row],[SOLUÇÃO]]=DE$1,BANCO10[[#This Row],[STATUS DA ETAPA]],"")</f>
        <v/>
      </c>
      <c r="DF289" s="65" t="str">
        <f>IF(BANCO10[[#This Row],[SOLUÇÃO]]=DF$1,BANCO10[[#This Row],[STATUS DA ETAPA]],"")</f>
        <v/>
      </c>
      <c r="DG289" s="65" t="str">
        <f>IF(BANCO10[[#This Row],[SOLUÇÃO]]=DG$1,BANCO10[[#This Row],[STATUS DA ETAPA]],"")</f>
        <v/>
      </c>
      <c r="DH289" s="65" t="str">
        <f>IF(BANCO10[[#This Row],[SOLUÇÃO]]=DH$1,BANCO10[[#This Row],[STATUS DA ETAPA]],"")</f>
        <v/>
      </c>
      <c r="DI289" s="65" t="str">
        <f>IF(BANCO10[[#This Row],[SOLUÇÃO]]=DI$1,BANCO10[[#This Row],[STATUS DA ETAPA]],"")</f>
        <v/>
      </c>
      <c r="DJ289" s="65" t="str">
        <f>IF(BANCO10[[#This Row],[SOLUÇÃO]]=DJ$1,BANCO10[[#This Row],[STATUS DA ETAPA]],"")</f>
        <v/>
      </c>
      <c r="DK289" s="65" t="str">
        <f>IF(BANCO10[[#This Row],[SOLUÇÃO]]=DK$1,BANCO10[[#This Row],[STATUS DA ETAPA]],"")</f>
        <v/>
      </c>
      <c r="DL289" s="65" t="str">
        <f>IF(BANCO10[[#This Row],[SOLUÇÃO]]=DL$1,BANCO10[[#This Row],[STATUS DA ETAPA]],"")</f>
        <v/>
      </c>
      <c r="DM289" s="65" t="str">
        <f>IF(BANCO10[[#This Row],[SOLUÇÃO]]=DM$1,BANCO10[[#This Row],[STATUS DA ETAPA]],"")</f>
        <v/>
      </c>
      <c r="DN289" s="63" t="e">
        <f>VLOOKUP(CL291,'[1]SAP TEC'!AC:AD,2,0)</f>
        <v>#N/A</v>
      </c>
    </row>
    <row r="290" spans="1:260" s="65" customFormat="1" ht="12" x14ac:dyDescent="0.25">
      <c r="A290" s="38" t="s">
        <v>118</v>
      </c>
      <c r="B290" s="39" t="s">
        <v>131</v>
      </c>
      <c r="C290" s="40" t="str">
        <f>IFERROR(VLOOKUP(BANCO10[[#This Row],[EMPRESA]],[1]!DADOS[#Data],2,FALSE),"")</f>
        <v>52.274.057/0001-82</v>
      </c>
      <c r="D290" s="40" t="s">
        <v>864</v>
      </c>
      <c r="E290" s="42" t="str">
        <f>IFERROR(VLOOKUP(BANCO10[[#This Row],[EMPRESA]],[1]!DADOS[#Data],5,FALSE),"")</f>
        <v>EPP</v>
      </c>
      <c r="F290" s="40" t="str">
        <f>IFERROR(IF(VLOOKUP(BANCO10[[#This Row],[EMPRESA]],[1]!DADOS[#Data],6,0)="","",(VLOOKUP(BANCO10[[#This Row],[EMPRESA]],[1]!DADOS[#Data],6,0))),"")</f>
        <v>CAPITAL NORTE</v>
      </c>
      <c r="G290" s="40" t="str">
        <f>IFERROR(IF(VLOOKUP(BANCO10[[#This Row],[EMPRESA]],[1]!DADOS[#Data],4)="","",(VLOOKUP($D290,[1]!DADOS[#Data],4,0))),"")</f>
        <v>FORTEL</v>
      </c>
      <c r="H290" s="43" t="s">
        <v>178</v>
      </c>
      <c r="I290" s="43" t="s">
        <v>145</v>
      </c>
      <c r="J290" s="44" t="s">
        <v>123</v>
      </c>
      <c r="K290" s="39" t="s">
        <v>869</v>
      </c>
      <c r="L290" s="44" t="s">
        <v>123</v>
      </c>
      <c r="M290" s="44" t="s">
        <v>137</v>
      </c>
      <c r="N290" s="44" t="s">
        <v>123</v>
      </c>
      <c r="O290" s="42" t="s">
        <v>180</v>
      </c>
      <c r="P290" s="42">
        <v>4</v>
      </c>
      <c r="Q290" s="39" t="s">
        <v>181</v>
      </c>
      <c r="R290" s="45" t="s">
        <v>123</v>
      </c>
      <c r="S290" s="45"/>
      <c r="T290" s="45" t="s">
        <v>123</v>
      </c>
      <c r="U290" s="45"/>
      <c r="V290" s="45" t="s">
        <v>123</v>
      </c>
      <c r="W290" s="45"/>
      <c r="X290" s="45" t="s">
        <v>123</v>
      </c>
      <c r="Y290" s="45"/>
      <c r="Z290" s="46" t="s">
        <v>123</v>
      </c>
      <c r="AA290" s="47"/>
      <c r="AB290" s="46" t="s">
        <v>123</v>
      </c>
      <c r="AC290" s="48"/>
      <c r="AD290" s="46" t="s">
        <v>123</v>
      </c>
      <c r="AE290" s="48"/>
      <c r="AF290" s="45" t="s">
        <v>123</v>
      </c>
      <c r="AG290" s="45"/>
      <c r="AH290" s="45" t="s">
        <v>123</v>
      </c>
      <c r="AI290" s="45"/>
      <c r="AJ290" s="45" t="s">
        <v>123</v>
      </c>
      <c r="AK290" s="45"/>
      <c r="AL290" s="45" t="s">
        <v>123</v>
      </c>
      <c r="AM290" s="45"/>
      <c r="AN290" s="45" t="s">
        <v>123</v>
      </c>
      <c r="AO290" s="45"/>
      <c r="AP290" s="45" t="s">
        <v>123</v>
      </c>
      <c r="AQ290" s="45"/>
      <c r="AR290" s="45" t="s">
        <v>123</v>
      </c>
      <c r="AS290" s="45"/>
      <c r="AT290" s="49">
        <v>45807</v>
      </c>
      <c r="AU290" s="50">
        <v>45807</v>
      </c>
      <c r="AV290" s="66" t="s">
        <v>123</v>
      </c>
      <c r="AW290" s="66" t="s">
        <v>123</v>
      </c>
      <c r="AX290" s="51" t="s">
        <v>182</v>
      </c>
      <c r="AY290" s="52" t="s">
        <v>126</v>
      </c>
      <c r="AZ290" s="53">
        <v>0</v>
      </c>
      <c r="BA290" s="52" t="s">
        <v>123</v>
      </c>
      <c r="BB290" s="81" t="s">
        <v>123</v>
      </c>
      <c r="BC290" s="52" t="s">
        <v>123</v>
      </c>
      <c r="BD290" s="52" t="s">
        <v>123</v>
      </c>
      <c r="BE290" s="55" t="s">
        <v>123</v>
      </c>
      <c r="BF290" s="55" t="s">
        <v>123</v>
      </c>
      <c r="BG290" s="55" t="s">
        <v>123</v>
      </c>
      <c r="BH290" s="55" t="s">
        <v>27</v>
      </c>
      <c r="BI290" s="68" t="s">
        <v>126</v>
      </c>
      <c r="BJ290" s="48"/>
      <c r="BK290" s="74" t="s">
        <v>126</v>
      </c>
      <c r="BL290" s="59"/>
      <c r="BM290" s="74" t="s">
        <v>126</v>
      </c>
      <c r="BN290" s="59"/>
      <c r="BO290" s="74" t="s">
        <v>126</v>
      </c>
      <c r="BP290" s="77"/>
      <c r="BQ290" s="78" t="s">
        <v>126</v>
      </c>
      <c r="BR290" s="79"/>
      <c r="BS290" s="69"/>
      <c r="BT290" s="38"/>
      <c r="BU290" s="61"/>
      <c r="BV290" s="61"/>
      <c r="BW290" s="61"/>
      <c r="BX290" s="61"/>
      <c r="BY290" s="61"/>
      <c r="BZ290" s="61"/>
      <c r="CA290" s="61"/>
      <c r="CB290" s="61"/>
      <c r="CC290" s="61"/>
      <c r="CD290" s="61"/>
      <c r="CE290" s="61"/>
      <c r="CF290" s="61"/>
      <c r="CG290" s="61"/>
      <c r="CH290" s="63">
        <f>YEAR(BANCO10[[#This Row],[DATA INÍCIO]])</f>
        <v>2025</v>
      </c>
      <c r="CI290" s="63">
        <f>MONTH(BANCO10[[#This Row],[DATA INÍCIO]])</f>
        <v>5</v>
      </c>
      <c r="CJ290" s="71" t="str">
        <f t="shared" si="5"/>
        <v>FORTEL INDUSTRIA E COMERCIO LTDA52.274.057/0001-82</v>
      </c>
      <c r="CK290" s="63"/>
      <c r="CL290" s="63"/>
      <c r="CM290" s="42" t="str">
        <f>IF(BANCO10[[#This Row],[SOLUÇÃO]]=CM$1,BANCO10[[#This Row],[STATUS DA ETAPA]],"")</f>
        <v/>
      </c>
      <c r="CN290" s="42" t="str">
        <f>IF(BANCO10[[#This Row],[SOLUÇÃO]]=CN$1,BANCO10[[#This Row],[STATUS DA ETAPA]],"")</f>
        <v/>
      </c>
      <c r="CO290" s="42" t="str">
        <f>IF(BANCO10[[#This Row],[SOLUÇÃO]]=CO$1,BANCO10[[#This Row],[STATUS DA ETAPA]],"")</f>
        <v/>
      </c>
      <c r="CP290" s="42" t="str">
        <f>IF(BANCO10[[#This Row],[SOLUÇÃO]]=CP$1,BANCO10[[#This Row],[STATUS DA ETAPA]],"")</f>
        <v/>
      </c>
      <c r="CQ290" s="42" t="str">
        <f>IF(BANCO10[[#This Row],[SOLUÇÃO]]=CQ$1,BANCO10[[#This Row],[STATUS DA ETAPA]],"")</f>
        <v/>
      </c>
      <c r="CR290" s="42" t="str">
        <f>IF(BANCO10[[#This Row],[SOLUÇÃO]]=CR$1,BANCO10[[#This Row],[STATUS DA ETAPA]],"")</f>
        <v/>
      </c>
      <c r="CS290" s="42" t="str">
        <f>IF(BANCO10[[#This Row],[SOLUÇÃO]]=CS$1,BANCO10[[#This Row],[STATUS DA ETAPA]],"")</f>
        <v/>
      </c>
      <c r="CT290" s="42" t="str">
        <f>IF(BANCO10[[#This Row],[SOLUÇÃO]]=CT$1,BANCO10[[#This Row],[STATUS DA ETAPA]],"")</f>
        <v/>
      </c>
      <c r="CU290" s="42" t="str">
        <f>IF(BANCO10[[#This Row],[SOLUÇÃO]]=CU$1,BANCO10[[#This Row],[STATUS DA ETAPA]],"")</f>
        <v/>
      </c>
      <c r="CV290" s="42" t="str">
        <f>IF(BANCO10[[#This Row],[SOLUÇÃO]]=CV$1,BANCO10[[#This Row],[STATUS DA ETAPA]],"")</f>
        <v/>
      </c>
      <c r="CW290" s="42" t="str">
        <f>IF(BANCO10[[#This Row],[SOLUÇÃO]]=CW$1,BANCO10[[#This Row],[STATUS DA ETAPA]],"")</f>
        <v/>
      </c>
      <c r="CX290" s="42" t="str">
        <f>IF(BANCO10[[#This Row],[SOLUÇÃO]]=CX$1,BANCO10[[#This Row],[STATUS DA ETAPA]],"")</f>
        <v/>
      </c>
      <c r="CY290" s="42" t="str">
        <f>IF(BANCO10[[#This Row],[SOLUÇÃO]]=CY$1,BANCO10[[#This Row],[STATUS DA ETAPA]],"")</f>
        <v/>
      </c>
      <c r="CZ290" s="42" t="str">
        <f>IF(BANCO10[[#This Row],[SOLUÇÃO]]=CZ$1,BANCO10[[#This Row],[STATUS DA ETAPA]],"")</f>
        <v/>
      </c>
      <c r="DA290" s="42" t="str">
        <f>IF(BANCO10[[#This Row],[SOLUÇÃO]]=DA$1,BANCO10[[#This Row],[STATUS DA ETAPA]],"")</f>
        <v/>
      </c>
      <c r="DB290" s="42" t="str">
        <f>IF(BANCO10[[#This Row],[SOLUÇÃO]]=DB$1,BANCO10[[#This Row],[STATUS DA ETAPA]],"")</f>
        <v/>
      </c>
      <c r="DC290" s="42" t="str">
        <f>IF(BANCO10[[#This Row],[SOLUÇÃO]]=DC$1,BANCO10[[#This Row],[STATUS DA ETAPA]],"")</f>
        <v/>
      </c>
      <c r="DD290" s="42" t="str">
        <f>IF(BANCO10[[#This Row],[SOLUÇÃO]]=DD$1,BANCO10[[#This Row],[STATUS DA ETAPA]],"")</f>
        <v/>
      </c>
      <c r="DE290" s="42" t="str">
        <f>IF(BANCO10[[#This Row],[SOLUÇÃO]]=DE$1,BANCO10[[#This Row],[STATUS DA ETAPA]],"")</f>
        <v/>
      </c>
      <c r="DF290" s="42" t="str">
        <f>IF(BANCO10[[#This Row],[SOLUÇÃO]]=DF$1,BANCO10[[#This Row],[STATUS DA ETAPA]],"")</f>
        <v/>
      </c>
      <c r="DG290" s="42" t="str">
        <f>IF(BANCO10[[#This Row],[SOLUÇÃO]]=DG$1,BANCO10[[#This Row],[STATUS DA ETAPA]],"")</f>
        <v/>
      </c>
      <c r="DH290" s="42" t="str">
        <f>IF(BANCO10[[#This Row],[SOLUÇÃO]]=DH$1,BANCO10[[#This Row],[STATUS DA ETAPA]],"")</f>
        <v/>
      </c>
      <c r="DI290" s="42" t="str">
        <f>IF(BANCO10[[#This Row],[SOLUÇÃO]]=DI$1,BANCO10[[#This Row],[STATUS DA ETAPA]],"")</f>
        <v/>
      </c>
      <c r="DJ290" s="42" t="str">
        <f>IF(BANCO10[[#This Row],[SOLUÇÃO]]=DJ$1,BANCO10[[#This Row],[STATUS DA ETAPA]],"")</f>
        <v/>
      </c>
      <c r="DK290" s="42" t="str">
        <f>IF(BANCO10[[#This Row],[SOLUÇÃO]]=DK$1,BANCO10[[#This Row],[STATUS DA ETAPA]],"")</f>
        <v/>
      </c>
      <c r="DL290" s="42" t="str">
        <f>IF(BANCO10[[#This Row],[SOLUÇÃO]]=DL$1,BANCO10[[#This Row],[STATUS DA ETAPA]],"")</f>
        <v/>
      </c>
      <c r="DM290" s="42" t="str">
        <f>IF(BANCO10[[#This Row],[SOLUÇÃO]]=DM$1,BANCO10[[#This Row],[STATUS DA ETAPA]],"")</f>
        <v/>
      </c>
      <c r="DN290" s="63" t="e">
        <f>VLOOKUP(CL292,'[1]SAP TEC'!AC:AD,2,0)</f>
        <v>#N/A</v>
      </c>
    </row>
    <row r="291" spans="1:260" s="65" customFormat="1" ht="12" x14ac:dyDescent="0.25">
      <c r="A291" s="38" t="s">
        <v>118</v>
      </c>
      <c r="B291" s="39" t="s">
        <v>119</v>
      </c>
      <c r="C291" s="40" t="str">
        <f>IFERROR(VLOOKUP(BANCO10[[#This Row],[EMPRESA]],[1]!DADOS[#Data],2,FALSE),"")</f>
        <v>52.274.057/0001-82</v>
      </c>
      <c r="D291" s="40" t="s">
        <v>864</v>
      </c>
      <c r="E291" s="42" t="str">
        <f>IFERROR(VLOOKUP(BANCO10[[#This Row],[EMPRESA]],[1]!DADOS[#Data],5,FALSE),"")</f>
        <v>EPP</v>
      </c>
      <c r="F291" s="40" t="str">
        <f>IFERROR(IF(VLOOKUP(BANCO10[[#This Row],[EMPRESA]],[1]!DADOS[#Data],6,0)="","",(VLOOKUP(BANCO10[[#This Row],[EMPRESA]],[1]!DADOS[#Data],6,0))),"")</f>
        <v>CAPITAL NORTE</v>
      </c>
      <c r="G291" s="40" t="str">
        <f>IFERROR(IF(VLOOKUP(BANCO10[[#This Row],[EMPRESA]],[1]!DADOS[#Data],4)="","",(VLOOKUP($D291,[1]!DADOS[#Data],4,0))),"")</f>
        <v>FORTEL</v>
      </c>
      <c r="H291" s="43" t="s">
        <v>196</v>
      </c>
      <c r="I291" s="43" t="s">
        <v>145</v>
      </c>
      <c r="J291" s="43" t="s">
        <v>123</v>
      </c>
      <c r="K291" s="44" t="s">
        <v>870</v>
      </c>
      <c r="L291" s="44" t="s">
        <v>871</v>
      </c>
      <c r="M291" s="44" t="s">
        <v>137</v>
      </c>
      <c r="N291" s="44" t="s">
        <v>482</v>
      </c>
      <c r="O291" s="42" t="s">
        <v>91</v>
      </c>
      <c r="P291" s="42">
        <v>120</v>
      </c>
      <c r="Q291" s="42" t="s">
        <v>337</v>
      </c>
      <c r="R291" s="45" t="s">
        <v>123</v>
      </c>
      <c r="S291" s="45"/>
      <c r="T291" s="45" t="s">
        <v>123</v>
      </c>
      <c r="U291" s="45"/>
      <c r="V291" s="45" t="s">
        <v>123</v>
      </c>
      <c r="W291" s="45"/>
      <c r="X291" s="45" t="s">
        <v>123</v>
      </c>
      <c r="Y291" s="45"/>
      <c r="Z291" s="46" t="s">
        <v>123</v>
      </c>
      <c r="AA291" s="47"/>
      <c r="AB291" s="46" t="s">
        <v>123</v>
      </c>
      <c r="AC291" s="48"/>
      <c r="AD291" s="46" t="s">
        <v>123</v>
      </c>
      <c r="AE291" s="48"/>
      <c r="AF291" s="45" t="s">
        <v>123</v>
      </c>
      <c r="AG291" s="45"/>
      <c r="AH291" s="45" t="s">
        <v>123</v>
      </c>
      <c r="AI291" s="45"/>
      <c r="AJ291" s="45" t="s">
        <v>123</v>
      </c>
      <c r="AK291" s="45"/>
      <c r="AL291" s="45" t="s">
        <v>27</v>
      </c>
      <c r="AM291" s="45"/>
      <c r="AN291" s="45" t="s">
        <v>27</v>
      </c>
      <c r="AO291" s="45"/>
      <c r="AP291" s="45" t="s">
        <v>27</v>
      </c>
      <c r="AQ291" s="45"/>
      <c r="AR291" s="45" t="s">
        <v>27</v>
      </c>
      <c r="AS291" s="45"/>
      <c r="AT291" s="49">
        <v>45832</v>
      </c>
      <c r="AU291" s="50">
        <v>45919</v>
      </c>
      <c r="AV291" s="105" t="s">
        <v>27</v>
      </c>
      <c r="AW291" s="105" t="s">
        <v>27</v>
      </c>
      <c r="AX291" s="73" t="s">
        <v>182</v>
      </c>
      <c r="AY291" s="52" t="s">
        <v>126</v>
      </c>
      <c r="AZ291" s="53">
        <v>0</v>
      </c>
      <c r="BA291" s="52" t="s">
        <v>153</v>
      </c>
      <c r="BB291" s="81" t="s">
        <v>872</v>
      </c>
      <c r="BC291" s="52">
        <v>4712</v>
      </c>
      <c r="BD291" s="52">
        <v>119013</v>
      </c>
      <c r="BE291" s="55" t="s">
        <v>123</v>
      </c>
      <c r="BF291" s="55" t="s">
        <v>123</v>
      </c>
      <c r="BG291" s="55" t="s">
        <v>27</v>
      </c>
      <c r="BH291" s="55" t="s">
        <v>123</v>
      </c>
      <c r="BI291" s="68" t="s">
        <v>123</v>
      </c>
      <c r="BJ291" s="48"/>
      <c r="BK291" s="58" t="s">
        <v>27</v>
      </c>
      <c r="BL291" s="59">
        <v>45922</v>
      </c>
      <c r="BM291" s="58" t="s">
        <v>27</v>
      </c>
      <c r="BN291" s="59">
        <v>45922</v>
      </c>
      <c r="BO291" s="74" t="s">
        <v>27</v>
      </c>
      <c r="BP291" s="77">
        <v>45922</v>
      </c>
      <c r="BQ291" s="78" t="s">
        <v>126</v>
      </c>
      <c r="BR291" s="79"/>
      <c r="BS291" s="70" t="s">
        <v>491</v>
      </c>
      <c r="BT291" s="38"/>
      <c r="BU291" s="61"/>
      <c r="BV291" s="61"/>
      <c r="BW291" s="61"/>
      <c r="BX291" s="61"/>
      <c r="BY291" s="61"/>
      <c r="BZ291" s="61"/>
      <c r="CA291" s="61"/>
      <c r="CB291" s="61"/>
      <c r="CC291" s="61"/>
      <c r="CD291" s="61"/>
      <c r="CE291" s="61"/>
      <c r="CF291" s="61"/>
      <c r="CG291" s="61"/>
      <c r="CH291" s="63">
        <f>YEAR(BANCO10[[#This Row],[DATA INÍCIO]])</f>
        <v>2025</v>
      </c>
      <c r="CI291" s="63">
        <f>MONTH(BANCO10[[#This Row],[DATA INÍCIO]])</f>
        <v>6</v>
      </c>
      <c r="CJ291" s="71" t="str">
        <f t="shared" si="5"/>
        <v>FORTEL INDUSTRIA E COMERCIO LTDA52.274.057/0001-82</v>
      </c>
      <c r="CK291" s="63"/>
      <c r="CL291" s="63"/>
      <c r="CM291" s="42" t="str">
        <f>IF(BANCO10[[#This Row],[SOLUÇÃO]]=CM$1,BANCO10[[#This Row],[STATUS DA ETAPA]],"")</f>
        <v/>
      </c>
      <c r="CN291" s="42" t="str">
        <f>IF(BANCO10[[#This Row],[SOLUÇÃO]]=CN$1,BANCO10[[#This Row],[STATUS DA ETAPA]],"")</f>
        <v>CONCLUÍDO</v>
      </c>
      <c r="CO291" s="42" t="str">
        <f>IF(BANCO10[[#This Row],[SOLUÇÃO]]=CO$1,BANCO10[[#This Row],[STATUS DA ETAPA]],"")</f>
        <v/>
      </c>
      <c r="CP291" s="42" t="str">
        <f>IF(BANCO10[[#This Row],[SOLUÇÃO]]=CP$1,BANCO10[[#This Row],[STATUS DA ETAPA]],"")</f>
        <v/>
      </c>
      <c r="CQ291" s="42" t="str">
        <f>IF(BANCO10[[#This Row],[SOLUÇÃO]]=CQ$1,BANCO10[[#This Row],[STATUS DA ETAPA]],"")</f>
        <v/>
      </c>
      <c r="CR291" s="42" t="str">
        <f>IF(BANCO10[[#This Row],[SOLUÇÃO]]=CR$1,BANCO10[[#This Row],[STATUS DA ETAPA]],"")</f>
        <v/>
      </c>
      <c r="CS291" s="42" t="str">
        <f>IF(BANCO10[[#This Row],[SOLUÇÃO]]=CS$1,BANCO10[[#This Row],[STATUS DA ETAPA]],"")</f>
        <v/>
      </c>
      <c r="CT291" s="42" t="str">
        <f>IF(BANCO10[[#This Row],[SOLUÇÃO]]=CT$1,BANCO10[[#This Row],[STATUS DA ETAPA]],"")</f>
        <v/>
      </c>
      <c r="CU291" s="42" t="str">
        <f>IF(BANCO10[[#This Row],[SOLUÇÃO]]=CU$1,BANCO10[[#This Row],[STATUS DA ETAPA]],"")</f>
        <v/>
      </c>
      <c r="CV291" s="42" t="str">
        <f>IF(BANCO10[[#This Row],[SOLUÇÃO]]=CV$1,BANCO10[[#This Row],[STATUS DA ETAPA]],"")</f>
        <v/>
      </c>
      <c r="CW291" s="42" t="str">
        <f>IF(BANCO10[[#This Row],[SOLUÇÃO]]=CW$1,BANCO10[[#This Row],[STATUS DA ETAPA]],"")</f>
        <v/>
      </c>
      <c r="CX291" s="42" t="str">
        <f>IF(BANCO10[[#This Row],[SOLUÇÃO]]=CX$1,BANCO10[[#This Row],[STATUS DA ETAPA]],"")</f>
        <v/>
      </c>
      <c r="CY291" s="42" t="str">
        <f>IF(BANCO10[[#This Row],[SOLUÇÃO]]=CY$1,BANCO10[[#This Row],[STATUS DA ETAPA]],"")</f>
        <v/>
      </c>
      <c r="CZ291" s="42" t="str">
        <f>IF(BANCO10[[#This Row],[SOLUÇÃO]]=CZ$1,BANCO10[[#This Row],[STATUS DA ETAPA]],"")</f>
        <v/>
      </c>
      <c r="DA291" s="42" t="str">
        <f>IF(BANCO10[[#This Row],[SOLUÇÃO]]=DA$1,BANCO10[[#This Row],[STATUS DA ETAPA]],"")</f>
        <v/>
      </c>
      <c r="DB291" s="42" t="str">
        <f>IF(BANCO10[[#This Row],[SOLUÇÃO]]=DB$1,BANCO10[[#This Row],[STATUS DA ETAPA]],"")</f>
        <v/>
      </c>
      <c r="DC291" s="42" t="str">
        <f>IF(BANCO10[[#This Row],[SOLUÇÃO]]=DC$1,BANCO10[[#This Row],[STATUS DA ETAPA]],"")</f>
        <v/>
      </c>
      <c r="DD291" s="42" t="str">
        <f>IF(BANCO10[[#This Row],[SOLUÇÃO]]=DD$1,BANCO10[[#This Row],[STATUS DA ETAPA]],"")</f>
        <v/>
      </c>
      <c r="DE291" s="42" t="str">
        <f>IF(BANCO10[[#This Row],[SOLUÇÃO]]=DE$1,BANCO10[[#This Row],[STATUS DA ETAPA]],"")</f>
        <v/>
      </c>
      <c r="DF291" s="42" t="str">
        <f>IF(BANCO10[[#This Row],[SOLUÇÃO]]=DF$1,BANCO10[[#This Row],[STATUS DA ETAPA]],"")</f>
        <v/>
      </c>
      <c r="DG291" s="42" t="str">
        <f>IF(BANCO10[[#This Row],[SOLUÇÃO]]=DG$1,BANCO10[[#This Row],[STATUS DA ETAPA]],"")</f>
        <v/>
      </c>
      <c r="DH291" s="42" t="str">
        <f>IF(BANCO10[[#This Row],[SOLUÇÃO]]=DH$1,BANCO10[[#This Row],[STATUS DA ETAPA]],"")</f>
        <v/>
      </c>
      <c r="DI291" s="42" t="str">
        <f>IF(BANCO10[[#This Row],[SOLUÇÃO]]=DI$1,BANCO10[[#This Row],[STATUS DA ETAPA]],"")</f>
        <v/>
      </c>
      <c r="DJ291" s="42" t="str">
        <f>IF(BANCO10[[#This Row],[SOLUÇÃO]]=DJ$1,BANCO10[[#This Row],[STATUS DA ETAPA]],"")</f>
        <v/>
      </c>
      <c r="DK291" s="42" t="str">
        <f>IF(BANCO10[[#This Row],[SOLUÇÃO]]=DK$1,BANCO10[[#This Row],[STATUS DA ETAPA]],"")</f>
        <v/>
      </c>
      <c r="DL291" s="42" t="str">
        <f>IF(BANCO10[[#This Row],[SOLUÇÃO]]=DL$1,BANCO10[[#This Row],[STATUS DA ETAPA]],"")</f>
        <v/>
      </c>
      <c r="DM291" s="42" t="str">
        <f>IF(BANCO10[[#This Row],[SOLUÇÃO]]=DM$1,BANCO10[[#This Row],[STATUS DA ETAPA]],"")</f>
        <v/>
      </c>
      <c r="DN291" s="63" t="e">
        <f>VLOOKUP(CL293,'[1]SAP TEC'!AC:AD,2,0)</f>
        <v>#N/A</v>
      </c>
    </row>
    <row r="292" spans="1:260" s="65" customFormat="1" ht="10.5" x14ac:dyDescent="0.25">
      <c r="A292" s="38" t="s">
        <v>118</v>
      </c>
      <c r="B292" s="39" t="s">
        <v>131</v>
      </c>
      <c r="C292" s="40" t="str">
        <f>IFERROR(VLOOKUP(BANCO10[[#This Row],[EMPRESA]],[1]!DADOS[#Data],2,FALSE),"")</f>
        <v>10.549.086/0001-60</v>
      </c>
      <c r="D292" s="40" t="s">
        <v>873</v>
      </c>
      <c r="E292" s="42" t="str">
        <f>IFERROR(VLOOKUP(BANCO10[[#This Row],[EMPRESA]],[1]!DADOS[#Data],5,FALSE),"")</f>
        <v>EPP</v>
      </c>
      <c r="F292" s="40" t="str">
        <f>IFERROR(IF(VLOOKUP(BANCO10[[#This Row],[EMPRESA]],[1]!DADOS[#Data],6,0)="","",(VLOOKUP(BANCO10[[#This Row],[EMPRESA]],[1]!DADOS[#Data],6,0))),"")</f>
        <v>CAPITAL LESTE 1</v>
      </c>
      <c r="G292" s="40" t="str">
        <f>IFERROR(IF(VLOOKUP(BANCO10[[#This Row],[EMPRESA]],[1]!DADOS[#Data],4)="","",(VLOOKUP($D292,[1]!DADOS[#Data],4,0))),"")</f>
        <v>FORTYFLEX</v>
      </c>
      <c r="H292" s="43" t="s">
        <v>7</v>
      </c>
      <c r="I292" s="43" t="s">
        <v>134</v>
      </c>
      <c r="J292" s="43" t="s">
        <v>123</v>
      </c>
      <c r="K292" s="44" t="s">
        <v>874</v>
      </c>
      <c r="L292" s="44" t="s">
        <v>136</v>
      </c>
      <c r="M292" s="44" t="s">
        <v>137</v>
      </c>
      <c r="N292" s="44" t="s">
        <v>123</v>
      </c>
      <c r="O292" s="42" t="s">
        <v>96</v>
      </c>
      <c r="P292" s="42">
        <v>106</v>
      </c>
      <c r="Q292" s="39"/>
      <c r="R292" s="45" t="s">
        <v>27</v>
      </c>
      <c r="S292" s="45">
        <v>45713</v>
      </c>
      <c r="T292" s="45" t="s">
        <v>27</v>
      </c>
      <c r="U292" s="45">
        <v>45713</v>
      </c>
      <c r="V292" s="45" t="s">
        <v>27</v>
      </c>
      <c r="W292" s="45">
        <v>45713</v>
      </c>
      <c r="X292" s="45" t="s">
        <v>27</v>
      </c>
      <c r="Y292" s="45">
        <v>45713</v>
      </c>
      <c r="Z292" s="46" t="s">
        <v>27</v>
      </c>
      <c r="AA292" s="47">
        <v>45736</v>
      </c>
      <c r="AB292" s="46" t="s">
        <v>126</v>
      </c>
      <c r="AC292" s="48"/>
      <c r="AD292" s="46" t="s">
        <v>126</v>
      </c>
      <c r="AE292" s="48"/>
      <c r="AF292" s="45" t="s">
        <v>123</v>
      </c>
      <c r="AG292" s="45"/>
      <c r="AH292" s="45" t="s">
        <v>123</v>
      </c>
      <c r="AI292" s="45"/>
      <c r="AJ292" s="45" t="s">
        <v>27</v>
      </c>
      <c r="AK292" s="45">
        <v>45708</v>
      </c>
      <c r="AL292" s="45" t="s">
        <v>123</v>
      </c>
      <c r="AM292" s="45"/>
      <c r="AN292" s="45" t="s">
        <v>123</v>
      </c>
      <c r="AO292" s="45"/>
      <c r="AP292" s="45" t="s">
        <v>123</v>
      </c>
      <c r="AQ292" s="45"/>
      <c r="AR292" s="45" t="s">
        <v>123</v>
      </c>
      <c r="AS292" s="45"/>
      <c r="AT292" s="49">
        <v>46022</v>
      </c>
      <c r="AU292" s="50">
        <v>46022</v>
      </c>
      <c r="AV292" s="66" t="s">
        <v>126</v>
      </c>
      <c r="AW292" s="66" t="s">
        <v>126</v>
      </c>
      <c r="AX292" s="51" t="s">
        <v>49</v>
      </c>
      <c r="AY292" s="52" t="s">
        <v>126</v>
      </c>
      <c r="AZ292" s="53">
        <v>20140</v>
      </c>
      <c r="BA292" s="52" t="s">
        <v>138</v>
      </c>
      <c r="BB292" s="42">
        <v>678869</v>
      </c>
      <c r="BC292" s="52" t="s">
        <v>123</v>
      </c>
      <c r="BD292" s="52" t="s">
        <v>123</v>
      </c>
      <c r="BE292" s="55" t="s">
        <v>126</v>
      </c>
      <c r="BF292" s="55" t="s">
        <v>126</v>
      </c>
      <c r="BG292" s="55" t="s">
        <v>126</v>
      </c>
      <c r="BH292" s="55" t="s">
        <v>126</v>
      </c>
      <c r="BI292" s="68" t="s">
        <v>123</v>
      </c>
      <c r="BJ292" s="48"/>
      <c r="BK292" s="58" t="s">
        <v>126</v>
      </c>
      <c r="BL292" s="59"/>
      <c r="BM292" s="58" t="s">
        <v>126</v>
      </c>
      <c r="BN292" s="59"/>
      <c r="BO292" s="58" t="s">
        <v>126</v>
      </c>
      <c r="BP292" s="59"/>
      <c r="BQ292" s="58" t="s">
        <v>126</v>
      </c>
      <c r="BR292" s="59"/>
      <c r="BS292" s="69" t="s">
        <v>185</v>
      </c>
      <c r="BT292" s="38" t="s">
        <v>381</v>
      </c>
      <c r="BU292" s="61"/>
      <c r="BV292" s="61"/>
      <c r="BW292" s="61"/>
      <c r="BX292" s="61"/>
      <c r="BY292" s="61"/>
      <c r="BZ292" s="61"/>
      <c r="CA292" s="61"/>
      <c r="CB292" s="61"/>
      <c r="CC292" s="61"/>
      <c r="CD292" s="61"/>
      <c r="CE292" s="61"/>
      <c r="CF292" s="61"/>
      <c r="CG292" s="61"/>
      <c r="CH292" s="63">
        <f>YEAR(BANCO10[[#This Row],[DATA INÍCIO]])</f>
        <v>2025</v>
      </c>
      <c r="CI292" s="63">
        <f>MONTH(BANCO10[[#This Row],[DATA INÍCIO]])</f>
        <v>12</v>
      </c>
      <c r="CJ292" s="71" t="str">
        <f t="shared" si="5"/>
        <v>FORTYFLEX INDUSTRIA E COMERCIO DE MANGUEIRAS LTDA10.549.086/0001-60</v>
      </c>
      <c r="CK292" s="63"/>
      <c r="CL292" s="63"/>
      <c r="CM292" s="42" t="str">
        <f>IF(BANCO10[[#This Row],[SOLUÇÃO]]=CM$1,BANCO10[[#This Row],[STATUS DA ETAPA]],"")</f>
        <v/>
      </c>
      <c r="CN292" s="42" t="str">
        <f>IF(BANCO10[[#This Row],[SOLUÇÃO]]=CN$1,BANCO10[[#This Row],[STATUS DA ETAPA]],"")</f>
        <v/>
      </c>
      <c r="CO292" s="42" t="str">
        <f>IF(BANCO10[[#This Row],[SOLUÇÃO]]=CO$1,BANCO10[[#This Row],[STATUS DA ETAPA]],"")</f>
        <v/>
      </c>
      <c r="CP292" s="42" t="str">
        <f>IF(BANCO10[[#This Row],[SOLUÇÃO]]=CP$1,BANCO10[[#This Row],[STATUS DA ETAPA]],"")</f>
        <v/>
      </c>
      <c r="CQ292" s="42" t="str">
        <f>IF(BANCO10[[#This Row],[SOLUÇÃO]]=CQ$1,BANCO10[[#This Row],[STATUS DA ETAPA]],"")</f>
        <v/>
      </c>
      <c r="CR292" s="42" t="str">
        <f>IF(BANCO10[[#This Row],[SOLUÇÃO]]=CR$1,BANCO10[[#This Row],[STATUS DA ETAPA]],"")</f>
        <v/>
      </c>
      <c r="CS292" s="42" t="str">
        <f>IF(BANCO10[[#This Row],[SOLUÇÃO]]=CS$1,BANCO10[[#This Row],[STATUS DA ETAPA]],"")</f>
        <v>AGUARDANDO SALDO</v>
      </c>
      <c r="CT292" s="42" t="str">
        <f>IF(BANCO10[[#This Row],[SOLUÇÃO]]=CT$1,BANCO10[[#This Row],[STATUS DA ETAPA]],"")</f>
        <v/>
      </c>
      <c r="CU292" s="42" t="str">
        <f>IF(BANCO10[[#This Row],[SOLUÇÃO]]=CU$1,BANCO10[[#This Row],[STATUS DA ETAPA]],"")</f>
        <v/>
      </c>
      <c r="CV292" s="42" t="str">
        <f>IF(BANCO10[[#This Row],[SOLUÇÃO]]=CV$1,BANCO10[[#This Row],[STATUS DA ETAPA]],"")</f>
        <v/>
      </c>
      <c r="CW292" s="42" t="str">
        <f>IF(BANCO10[[#This Row],[SOLUÇÃO]]=CW$1,BANCO10[[#This Row],[STATUS DA ETAPA]],"")</f>
        <v/>
      </c>
      <c r="CX292" s="42" t="str">
        <f>IF(BANCO10[[#This Row],[SOLUÇÃO]]=CX$1,BANCO10[[#This Row],[STATUS DA ETAPA]],"")</f>
        <v/>
      </c>
      <c r="CY292" s="42" t="str">
        <f>IF(BANCO10[[#This Row],[SOLUÇÃO]]=CY$1,BANCO10[[#This Row],[STATUS DA ETAPA]],"")</f>
        <v/>
      </c>
      <c r="CZ292" s="42" t="str">
        <f>IF(BANCO10[[#This Row],[SOLUÇÃO]]=CZ$1,BANCO10[[#This Row],[STATUS DA ETAPA]],"")</f>
        <v/>
      </c>
      <c r="DA292" s="42" t="str">
        <f>IF(BANCO10[[#This Row],[SOLUÇÃO]]=DA$1,BANCO10[[#This Row],[STATUS DA ETAPA]],"")</f>
        <v/>
      </c>
      <c r="DB292" s="42" t="str">
        <f>IF(BANCO10[[#This Row],[SOLUÇÃO]]=DB$1,BANCO10[[#This Row],[STATUS DA ETAPA]],"")</f>
        <v/>
      </c>
      <c r="DC292" s="42" t="str">
        <f>IF(BANCO10[[#This Row],[SOLUÇÃO]]=DC$1,BANCO10[[#This Row],[STATUS DA ETAPA]],"")</f>
        <v/>
      </c>
      <c r="DD292" s="42" t="str">
        <f>IF(BANCO10[[#This Row],[SOLUÇÃO]]=DD$1,BANCO10[[#This Row],[STATUS DA ETAPA]],"")</f>
        <v/>
      </c>
      <c r="DE292" s="42" t="str">
        <f>IF(BANCO10[[#This Row],[SOLUÇÃO]]=DE$1,BANCO10[[#This Row],[STATUS DA ETAPA]],"")</f>
        <v/>
      </c>
      <c r="DF292" s="42" t="str">
        <f>IF(BANCO10[[#This Row],[SOLUÇÃO]]=DF$1,BANCO10[[#This Row],[STATUS DA ETAPA]],"")</f>
        <v/>
      </c>
      <c r="DG292" s="42" t="str">
        <f>IF(BANCO10[[#This Row],[SOLUÇÃO]]=DG$1,BANCO10[[#This Row],[STATUS DA ETAPA]],"")</f>
        <v/>
      </c>
      <c r="DH292" s="42" t="str">
        <f>IF(BANCO10[[#This Row],[SOLUÇÃO]]=DH$1,BANCO10[[#This Row],[STATUS DA ETAPA]],"")</f>
        <v/>
      </c>
      <c r="DI292" s="42" t="str">
        <f>IF(BANCO10[[#This Row],[SOLUÇÃO]]=DI$1,BANCO10[[#This Row],[STATUS DA ETAPA]],"")</f>
        <v/>
      </c>
      <c r="DJ292" s="42" t="str">
        <f>IF(BANCO10[[#This Row],[SOLUÇÃO]]=DJ$1,BANCO10[[#This Row],[STATUS DA ETAPA]],"")</f>
        <v/>
      </c>
      <c r="DK292" s="42" t="str">
        <f>IF(BANCO10[[#This Row],[SOLUÇÃO]]=DK$1,BANCO10[[#This Row],[STATUS DA ETAPA]],"")</f>
        <v/>
      </c>
      <c r="DL292" s="42" t="str">
        <f>IF(BANCO10[[#This Row],[SOLUÇÃO]]=DL$1,BANCO10[[#This Row],[STATUS DA ETAPA]],"")</f>
        <v/>
      </c>
      <c r="DM292" s="42" t="str">
        <f>IF(BANCO10[[#This Row],[SOLUÇÃO]]=DM$1,BANCO10[[#This Row],[STATUS DA ETAPA]],"")</f>
        <v/>
      </c>
      <c r="DN292" s="63">
        <f>VLOOKUP(CL294,'[1]SAP TEC'!AC:AD,2,0)</f>
        <v>397.58</v>
      </c>
    </row>
    <row r="293" spans="1:260" s="65" customFormat="1" ht="12" x14ac:dyDescent="0.25">
      <c r="A293" s="38" t="s">
        <v>118</v>
      </c>
      <c r="B293" s="39" t="s">
        <v>119</v>
      </c>
      <c r="C293" s="40" t="str">
        <f>IFERROR(VLOOKUP(BANCO10[[#This Row],[EMPRESA]],[1]!DADOS[#Data],2,FALSE),"")</f>
        <v>10.549.086/0001-60</v>
      </c>
      <c r="D293" s="42" t="s">
        <v>873</v>
      </c>
      <c r="E293" s="42" t="str">
        <f>IFERROR(VLOOKUP(BANCO10[[#This Row],[EMPRESA]],[1]!DADOS[#Data],5,FALSE),"")</f>
        <v>EPP</v>
      </c>
      <c r="F293" s="40" t="str">
        <f>IFERROR(IF(VLOOKUP(BANCO10[[#This Row],[EMPRESA]],[1]!DADOS[#Data],6,0)="","",(VLOOKUP(BANCO10[[#This Row],[EMPRESA]],[1]!DADOS[#Data],6,0))),"")</f>
        <v>CAPITAL LESTE 1</v>
      </c>
      <c r="G293" s="40"/>
      <c r="H293" s="43" t="s">
        <v>121</v>
      </c>
      <c r="I293" s="43" t="s">
        <v>145</v>
      </c>
      <c r="J293" s="43" t="s">
        <v>146</v>
      </c>
      <c r="K293" s="42" t="s">
        <v>875</v>
      </c>
      <c r="L293" s="44" t="s">
        <v>123</v>
      </c>
      <c r="M293" s="44">
        <v>103</v>
      </c>
      <c r="N293" s="44" t="s">
        <v>123</v>
      </c>
      <c r="O293" s="42" t="s">
        <v>90</v>
      </c>
      <c r="P293" s="42">
        <v>4</v>
      </c>
      <c r="Q293" s="42" t="s">
        <v>236</v>
      </c>
      <c r="R293" s="45" t="s">
        <v>123</v>
      </c>
      <c r="S293" s="45"/>
      <c r="T293" s="45" t="s">
        <v>123</v>
      </c>
      <c r="U293" s="45"/>
      <c r="V293" s="45" t="s">
        <v>123</v>
      </c>
      <c r="W293" s="45"/>
      <c r="X293" s="45" t="s">
        <v>123</v>
      </c>
      <c r="Y293" s="45"/>
      <c r="Z293" s="46" t="s">
        <v>123</v>
      </c>
      <c r="AA293" s="47"/>
      <c r="AB293" s="46" t="s">
        <v>123</v>
      </c>
      <c r="AC293" s="48"/>
      <c r="AD293" s="46" t="s">
        <v>123</v>
      </c>
      <c r="AE293" s="48"/>
      <c r="AF293" s="45" t="s">
        <v>27</v>
      </c>
      <c r="AG293" s="45">
        <v>45008</v>
      </c>
      <c r="AH293" s="45" t="s">
        <v>126</v>
      </c>
      <c r="AI293" s="45"/>
      <c r="AJ293" s="45" t="s">
        <v>123</v>
      </c>
      <c r="AK293" s="45"/>
      <c r="AL293" s="45" t="s">
        <v>123</v>
      </c>
      <c r="AM293" s="45"/>
      <c r="AN293" s="45" t="s">
        <v>123</v>
      </c>
      <c r="AO293" s="45"/>
      <c r="AP293" s="45" t="s">
        <v>123</v>
      </c>
      <c r="AQ293" s="45"/>
      <c r="AR293" s="45" t="s">
        <v>123</v>
      </c>
      <c r="AS293" s="45"/>
      <c r="AT293" s="49">
        <v>45007</v>
      </c>
      <c r="AU293" s="50">
        <v>45007</v>
      </c>
      <c r="AV293" s="51" t="s">
        <v>123</v>
      </c>
      <c r="AW293" s="51" t="s">
        <v>123</v>
      </c>
      <c r="AX293" s="73" t="s">
        <v>49</v>
      </c>
      <c r="AY293" s="52" t="s">
        <v>123</v>
      </c>
      <c r="AZ293" s="53">
        <v>0</v>
      </c>
      <c r="BA293" s="52" t="s">
        <v>123</v>
      </c>
      <c r="BB293" s="81" t="s">
        <v>123</v>
      </c>
      <c r="BC293" s="52" t="s">
        <v>123</v>
      </c>
      <c r="BD293" s="52" t="s">
        <v>123</v>
      </c>
      <c r="BE293" s="55" t="s">
        <v>123</v>
      </c>
      <c r="BF293" s="55" t="s">
        <v>123</v>
      </c>
      <c r="BG293" s="55" t="s">
        <v>123</v>
      </c>
      <c r="BH293" s="55" t="s">
        <v>123</v>
      </c>
      <c r="BI293" s="56" t="s">
        <v>123</v>
      </c>
      <c r="BJ293" s="48"/>
      <c r="BK293" s="58" t="s">
        <v>123</v>
      </c>
      <c r="BL293" s="59"/>
      <c r="BM293" s="58" t="s">
        <v>123</v>
      </c>
      <c r="BN293" s="59"/>
      <c r="BO293" s="74" t="s">
        <v>123</v>
      </c>
      <c r="BP293" s="75"/>
      <c r="BQ293" s="74" t="s">
        <v>123</v>
      </c>
      <c r="BR293" s="75"/>
      <c r="BS293" s="60"/>
      <c r="BT293" s="38"/>
      <c r="BU293" s="61" t="s">
        <v>129</v>
      </c>
      <c r="BV293" s="61" t="s">
        <v>129</v>
      </c>
      <c r="BW293" s="61" t="s">
        <v>150</v>
      </c>
      <c r="BX293" s="61" t="s">
        <v>129</v>
      </c>
      <c r="BY293" s="62" t="s">
        <v>158</v>
      </c>
      <c r="BZ293" s="61" t="s">
        <v>260</v>
      </c>
      <c r="CA293" s="61" t="s">
        <v>129</v>
      </c>
      <c r="CB293" s="61" t="s">
        <v>129</v>
      </c>
      <c r="CC293" s="61" t="s">
        <v>129</v>
      </c>
      <c r="CD293" s="61" t="s">
        <v>129</v>
      </c>
      <c r="CE293" s="61" t="s">
        <v>129</v>
      </c>
      <c r="CF293" s="61" t="s">
        <v>129</v>
      </c>
      <c r="CG293" s="61" t="s">
        <v>129</v>
      </c>
      <c r="CH293" s="63">
        <f>YEAR(BANCO10[[#This Row],[DATA INÍCIO]])</f>
        <v>2023</v>
      </c>
      <c r="CI293" s="63">
        <f>MONTH(BANCO10[[#This Row],[DATA INÍCIO]])</f>
        <v>3</v>
      </c>
      <c r="CJ293" s="64" t="str">
        <f t="shared" si="5"/>
        <v>FORTYFLEX INDUSTRIA E COMERCIO DE MANGUEIRAS LTDA10.549.086/0001-60</v>
      </c>
      <c r="CK293" s="63"/>
      <c r="CL293" s="42" t="s">
        <v>875</v>
      </c>
      <c r="CM293" s="42" t="str">
        <f>IF(BANCO10[[#This Row],[SOLUÇÃO]]=CM$1,BANCO10[[#This Row],[STATUS DA ETAPA]],"")</f>
        <v>CONCLUÍDO</v>
      </c>
      <c r="CN293" s="42" t="str">
        <f>IF(BANCO10[[#This Row],[SOLUÇÃO]]=CN$1,BANCO10[[#This Row],[STATUS DA ETAPA]],"")</f>
        <v/>
      </c>
      <c r="CO293" s="42" t="str">
        <f>IF(BANCO10[[#This Row],[SOLUÇÃO]]=CO$1,BANCO10[[#This Row],[STATUS DA ETAPA]],"")</f>
        <v/>
      </c>
      <c r="CP293" s="42" t="str">
        <f>IF(BANCO10[[#This Row],[SOLUÇÃO]]=CP$1,BANCO10[[#This Row],[STATUS DA ETAPA]],"")</f>
        <v/>
      </c>
      <c r="CQ293" s="42" t="str">
        <f>IF(BANCO10[[#This Row],[SOLUÇÃO]]=CQ$1,BANCO10[[#This Row],[STATUS DA ETAPA]],"")</f>
        <v/>
      </c>
      <c r="CR293" s="42" t="str">
        <f>IF(BANCO10[[#This Row],[SOLUÇÃO]]=CR$1,BANCO10[[#This Row],[STATUS DA ETAPA]],"")</f>
        <v/>
      </c>
      <c r="CS293" s="42" t="str">
        <f>IF(BANCO10[[#This Row],[SOLUÇÃO]]=CS$1,BANCO10[[#This Row],[STATUS DA ETAPA]],"")</f>
        <v/>
      </c>
      <c r="CT293" s="42" t="str">
        <f>IF(BANCO10[[#This Row],[SOLUÇÃO]]=CT$1,BANCO10[[#This Row],[STATUS DA ETAPA]],"")</f>
        <v/>
      </c>
      <c r="CU293" s="42" t="str">
        <f>IF(BANCO10[[#This Row],[SOLUÇÃO]]=CU$1,BANCO10[[#This Row],[STATUS DA ETAPA]],"")</f>
        <v/>
      </c>
      <c r="CV293" s="42" t="str">
        <f>IF(BANCO10[[#This Row],[SOLUÇÃO]]=CV$1,BANCO10[[#This Row],[STATUS DA ETAPA]],"")</f>
        <v/>
      </c>
      <c r="CW293" s="42" t="str">
        <f>IF(BANCO10[[#This Row],[SOLUÇÃO]]=CW$1,BANCO10[[#This Row],[STATUS DA ETAPA]],"")</f>
        <v/>
      </c>
      <c r="CX293" s="42" t="str">
        <f>IF(BANCO10[[#This Row],[SOLUÇÃO]]=CX$1,BANCO10[[#This Row],[STATUS DA ETAPA]],"")</f>
        <v/>
      </c>
      <c r="CY293" s="42" t="str">
        <f>IF(BANCO10[[#This Row],[SOLUÇÃO]]=CY$1,BANCO10[[#This Row],[STATUS DA ETAPA]],"")</f>
        <v/>
      </c>
      <c r="CZ293" s="42" t="str">
        <f>IF(BANCO10[[#This Row],[SOLUÇÃO]]=CZ$1,BANCO10[[#This Row],[STATUS DA ETAPA]],"")</f>
        <v/>
      </c>
      <c r="DA293" s="42" t="str">
        <f>IF(BANCO10[[#This Row],[SOLUÇÃO]]=DA$1,BANCO10[[#This Row],[STATUS DA ETAPA]],"")</f>
        <v/>
      </c>
      <c r="DB293" s="42" t="str">
        <f>IF(BANCO10[[#This Row],[SOLUÇÃO]]=DB$1,BANCO10[[#This Row],[STATUS DA ETAPA]],"")</f>
        <v/>
      </c>
      <c r="DC293" s="42" t="str">
        <f>IF(BANCO10[[#This Row],[SOLUÇÃO]]=DC$1,BANCO10[[#This Row],[STATUS DA ETAPA]],"")</f>
        <v/>
      </c>
      <c r="DD293" s="42" t="str">
        <f>IF(BANCO10[[#This Row],[SOLUÇÃO]]=DD$1,BANCO10[[#This Row],[STATUS DA ETAPA]],"")</f>
        <v/>
      </c>
      <c r="DE293" s="42" t="str">
        <f>IF(BANCO10[[#This Row],[SOLUÇÃO]]=DE$1,BANCO10[[#This Row],[STATUS DA ETAPA]],"")</f>
        <v/>
      </c>
      <c r="DF293" s="42" t="str">
        <f>IF(BANCO10[[#This Row],[SOLUÇÃO]]=DF$1,BANCO10[[#This Row],[STATUS DA ETAPA]],"")</f>
        <v/>
      </c>
      <c r="DG293" s="42" t="str">
        <f>IF(BANCO10[[#This Row],[SOLUÇÃO]]=DG$1,BANCO10[[#This Row],[STATUS DA ETAPA]],"")</f>
        <v/>
      </c>
      <c r="DH293" s="42" t="str">
        <f>IF(BANCO10[[#This Row],[SOLUÇÃO]]=DH$1,BANCO10[[#This Row],[STATUS DA ETAPA]],"")</f>
        <v/>
      </c>
      <c r="DI293" s="42" t="str">
        <f>IF(BANCO10[[#This Row],[SOLUÇÃO]]=DI$1,BANCO10[[#This Row],[STATUS DA ETAPA]],"")</f>
        <v/>
      </c>
      <c r="DJ293" s="42" t="str">
        <f>IF(BANCO10[[#This Row],[SOLUÇÃO]]=DJ$1,BANCO10[[#This Row],[STATUS DA ETAPA]],"")</f>
        <v/>
      </c>
      <c r="DK293" s="42" t="str">
        <f>IF(BANCO10[[#This Row],[SOLUÇÃO]]=DK$1,BANCO10[[#This Row],[STATUS DA ETAPA]],"")</f>
        <v/>
      </c>
      <c r="DL293" s="42" t="str">
        <f>IF(BANCO10[[#This Row],[SOLUÇÃO]]=DL$1,BANCO10[[#This Row],[STATUS DA ETAPA]],"")</f>
        <v/>
      </c>
      <c r="DM293" s="42" t="str">
        <f>IF(BANCO10[[#This Row],[SOLUÇÃO]]=DM$1,BANCO10[[#This Row],[STATUS DA ETAPA]],"")</f>
        <v/>
      </c>
      <c r="DN293" s="63" t="e">
        <f>VLOOKUP(CL295,'[1]SAP TEC'!AC:AD,2,0)</f>
        <v>#N/A</v>
      </c>
    </row>
    <row r="294" spans="1:260" s="65" customFormat="1" ht="12" x14ac:dyDescent="0.25">
      <c r="A294" s="38" t="s">
        <v>118</v>
      </c>
      <c r="B294" s="39" t="s">
        <v>119</v>
      </c>
      <c r="C294" s="40" t="str">
        <f>IFERROR(VLOOKUP(BANCO10[[#This Row],[EMPRESA]],[1]!DADOS[#Data],2,FALSE),"")</f>
        <v>10.549.086/0001-60</v>
      </c>
      <c r="D294" s="42" t="s">
        <v>873</v>
      </c>
      <c r="E294" s="42" t="str">
        <f>IFERROR(VLOOKUP(BANCO10[[#This Row],[EMPRESA]],[1]!DADOS[#Data],5,FALSE),"")</f>
        <v>EPP</v>
      </c>
      <c r="F294" s="40" t="str">
        <f>IFERROR(IF(VLOOKUP(BANCO10[[#This Row],[EMPRESA]],[1]!DADOS[#Data],6,0)="","",(VLOOKUP(BANCO10[[#This Row],[EMPRESA]],[1]!DADOS[#Data],6,0))),"")</f>
        <v>CAPITAL LESTE 1</v>
      </c>
      <c r="G294" s="40" t="str">
        <f>IFERROR(IF(VLOOKUP(BANCO10[[#This Row],[EMPRESA]],[1]!DADOS[#Data],4)="","",(VLOOKUP($D294,[1]!DADOS[#Data],4,0))),"")</f>
        <v>FORTYFLEX</v>
      </c>
      <c r="H294" s="43" t="s">
        <v>7</v>
      </c>
      <c r="I294" s="43" t="s">
        <v>145</v>
      </c>
      <c r="J294" s="43" t="s">
        <v>123</v>
      </c>
      <c r="K294" s="42" t="s">
        <v>876</v>
      </c>
      <c r="L294" s="44" t="s">
        <v>877</v>
      </c>
      <c r="M294" s="44">
        <v>103</v>
      </c>
      <c r="N294" s="44" t="s">
        <v>123</v>
      </c>
      <c r="O294" s="42" t="s">
        <v>95</v>
      </c>
      <c r="P294" s="42">
        <v>100</v>
      </c>
      <c r="Q294" s="42" t="s">
        <v>236</v>
      </c>
      <c r="R294" s="45" t="s">
        <v>123</v>
      </c>
      <c r="S294" s="45"/>
      <c r="T294" s="45" t="s">
        <v>123</v>
      </c>
      <c r="U294" s="45"/>
      <c r="V294" s="45" t="s">
        <v>123</v>
      </c>
      <c r="W294" s="45"/>
      <c r="X294" s="45" t="s">
        <v>123</v>
      </c>
      <c r="Y294" s="45"/>
      <c r="Z294" s="46" t="s">
        <v>123</v>
      </c>
      <c r="AA294" s="47"/>
      <c r="AB294" s="46" t="s">
        <v>123</v>
      </c>
      <c r="AC294" s="48"/>
      <c r="AD294" s="46" t="s">
        <v>123</v>
      </c>
      <c r="AE294" s="48"/>
      <c r="AF294" s="45" t="s">
        <v>27</v>
      </c>
      <c r="AG294" s="45">
        <v>45008</v>
      </c>
      <c r="AH294" s="45" t="s">
        <v>27</v>
      </c>
      <c r="AI294" s="45">
        <v>45012</v>
      </c>
      <c r="AJ294" s="45" t="s">
        <v>123</v>
      </c>
      <c r="AK294" s="45"/>
      <c r="AL294" s="45" t="s">
        <v>27</v>
      </c>
      <c r="AM294" s="45">
        <v>45068</v>
      </c>
      <c r="AN294" s="45" t="s">
        <v>27</v>
      </c>
      <c r="AO294" s="45"/>
      <c r="AP294" s="45" t="s">
        <v>27</v>
      </c>
      <c r="AQ294" s="45">
        <v>45106</v>
      </c>
      <c r="AR294" s="45" t="s">
        <v>27</v>
      </c>
      <c r="AS294" s="45"/>
      <c r="AT294" s="49">
        <v>45106</v>
      </c>
      <c r="AU294" s="50">
        <v>45231</v>
      </c>
      <c r="AV294" s="51" t="s">
        <v>27</v>
      </c>
      <c r="AW294" s="51" t="s">
        <v>27</v>
      </c>
      <c r="AX294" s="73" t="s">
        <v>49</v>
      </c>
      <c r="AY294" s="52" t="s">
        <v>126</v>
      </c>
      <c r="AZ294" s="53">
        <v>0</v>
      </c>
      <c r="BA294" s="52"/>
      <c r="BB294" s="81"/>
      <c r="BC294" s="52">
        <v>4731</v>
      </c>
      <c r="BD294" s="52" t="s">
        <v>123</v>
      </c>
      <c r="BE294" s="55" t="s">
        <v>123</v>
      </c>
      <c r="BF294" s="55" t="s">
        <v>123</v>
      </c>
      <c r="BG294" s="55" t="s">
        <v>27</v>
      </c>
      <c r="BH294" s="55" t="s">
        <v>123</v>
      </c>
      <c r="BI294" s="68" t="s">
        <v>123</v>
      </c>
      <c r="BJ294" s="48"/>
      <c r="BK294" s="58" t="s">
        <v>123</v>
      </c>
      <c r="BL294" s="59"/>
      <c r="BM294" s="58" t="s">
        <v>123</v>
      </c>
      <c r="BN294" s="59"/>
      <c r="BO294" s="74" t="s">
        <v>27</v>
      </c>
      <c r="BP294" s="75">
        <v>45231</v>
      </c>
      <c r="BQ294" s="74" t="s">
        <v>126</v>
      </c>
      <c r="BR294" s="75"/>
      <c r="BS294" s="60"/>
      <c r="BT294" s="38"/>
      <c r="BU294" s="61" t="s">
        <v>129</v>
      </c>
      <c r="BV294" s="61" t="s">
        <v>129</v>
      </c>
      <c r="BW294" s="61" t="s">
        <v>150</v>
      </c>
      <c r="BX294" s="61" t="s">
        <v>129</v>
      </c>
      <c r="BY294" s="62" t="s">
        <v>158</v>
      </c>
      <c r="BZ294" s="61" t="s">
        <v>260</v>
      </c>
      <c r="CA294" s="61" t="s">
        <v>248</v>
      </c>
      <c r="CB294" s="61" t="s">
        <v>170</v>
      </c>
      <c r="CC294" s="61">
        <v>45391</v>
      </c>
      <c r="CD294" s="61" t="s">
        <v>158</v>
      </c>
      <c r="CE294" s="61" t="s">
        <v>129</v>
      </c>
      <c r="CF294" s="61"/>
      <c r="CG294" s="61" t="s">
        <v>763</v>
      </c>
      <c r="CH294" s="63">
        <f>YEAR(BANCO10[[#This Row],[DATA INÍCIO]])</f>
        <v>2023</v>
      </c>
      <c r="CI294" s="63">
        <f>MONTH(BANCO10[[#This Row],[DATA INÍCIO]])</f>
        <v>6</v>
      </c>
      <c r="CJ294" s="64" t="str">
        <f t="shared" si="5"/>
        <v>FORTYFLEX INDUSTRIA E COMERCIO DE MANGUEIRAS LTDA10.549.086/0001-60</v>
      </c>
      <c r="CK294" s="63"/>
      <c r="CL294" s="42" t="s">
        <v>876</v>
      </c>
      <c r="CM294" s="42" t="str">
        <f>IF(BANCO10[[#This Row],[SOLUÇÃO]]=CM$1,BANCO10[[#This Row],[STATUS DA ETAPA]],"")</f>
        <v/>
      </c>
      <c r="CN294" s="42" t="str">
        <f>IF(BANCO10[[#This Row],[SOLUÇÃO]]=CN$1,BANCO10[[#This Row],[STATUS DA ETAPA]],"")</f>
        <v/>
      </c>
      <c r="CO294" s="42" t="str">
        <f>IF(BANCO10[[#This Row],[SOLUÇÃO]]=CO$1,BANCO10[[#This Row],[STATUS DA ETAPA]],"")</f>
        <v/>
      </c>
      <c r="CP294" s="42" t="str">
        <f>IF(BANCO10[[#This Row],[SOLUÇÃO]]=CP$1,BANCO10[[#This Row],[STATUS DA ETAPA]],"")</f>
        <v/>
      </c>
      <c r="CQ294" s="42" t="str">
        <f>IF(BANCO10[[#This Row],[SOLUÇÃO]]=CQ$1,BANCO10[[#This Row],[STATUS DA ETAPA]],"")</f>
        <v/>
      </c>
      <c r="CR294" s="42" t="str">
        <f>IF(BANCO10[[#This Row],[SOLUÇÃO]]=CR$1,BANCO10[[#This Row],[STATUS DA ETAPA]],"")</f>
        <v>CONCLUÍDO</v>
      </c>
      <c r="CS294" s="42" t="str">
        <f>IF(BANCO10[[#This Row],[SOLUÇÃO]]=CS$1,BANCO10[[#This Row],[STATUS DA ETAPA]],"")</f>
        <v/>
      </c>
      <c r="CT294" s="42" t="str">
        <f>IF(BANCO10[[#This Row],[SOLUÇÃO]]=CT$1,BANCO10[[#This Row],[STATUS DA ETAPA]],"")</f>
        <v/>
      </c>
      <c r="CU294" s="42" t="str">
        <f>IF(BANCO10[[#This Row],[SOLUÇÃO]]=CU$1,BANCO10[[#This Row],[STATUS DA ETAPA]],"")</f>
        <v/>
      </c>
      <c r="CV294" s="42" t="str">
        <f>IF(BANCO10[[#This Row],[SOLUÇÃO]]=CV$1,BANCO10[[#This Row],[STATUS DA ETAPA]],"")</f>
        <v/>
      </c>
      <c r="CW294" s="42" t="str">
        <f>IF(BANCO10[[#This Row],[SOLUÇÃO]]=CW$1,BANCO10[[#This Row],[STATUS DA ETAPA]],"")</f>
        <v/>
      </c>
      <c r="CX294" s="42" t="str">
        <f>IF(BANCO10[[#This Row],[SOLUÇÃO]]=CX$1,BANCO10[[#This Row],[STATUS DA ETAPA]],"")</f>
        <v/>
      </c>
      <c r="CY294" s="42" t="str">
        <f>IF(BANCO10[[#This Row],[SOLUÇÃO]]=CY$1,BANCO10[[#This Row],[STATUS DA ETAPA]],"")</f>
        <v/>
      </c>
      <c r="CZ294" s="42" t="str">
        <f>IF(BANCO10[[#This Row],[SOLUÇÃO]]=CZ$1,BANCO10[[#This Row],[STATUS DA ETAPA]],"")</f>
        <v/>
      </c>
      <c r="DA294" s="42" t="str">
        <f>IF(BANCO10[[#This Row],[SOLUÇÃO]]=DA$1,BANCO10[[#This Row],[STATUS DA ETAPA]],"")</f>
        <v/>
      </c>
      <c r="DB294" s="42" t="str">
        <f>IF(BANCO10[[#This Row],[SOLUÇÃO]]=DB$1,BANCO10[[#This Row],[STATUS DA ETAPA]],"")</f>
        <v/>
      </c>
      <c r="DC294" s="42" t="str">
        <f>IF(BANCO10[[#This Row],[SOLUÇÃO]]=DC$1,BANCO10[[#This Row],[STATUS DA ETAPA]],"")</f>
        <v/>
      </c>
      <c r="DD294" s="42" t="str">
        <f>IF(BANCO10[[#This Row],[SOLUÇÃO]]=DD$1,BANCO10[[#This Row],[STATUS DA ETAPA]],"")</f>
        <v/>
      </c>
      <c r="DE294" s="42" t="str">
        <f>IF(BANCO10[[#This Row],[SOLUÇÃO]]=DE$1,BANCO10[[#This Row],[STATUS DA ETAPA]],"")</f>
        <v/>
      </c>
      <c r="DF294" s="42" t="str">
        <f>IF(BANCO10[[#This Row],[SOLUÇÃO]]=DF$1,BANCO10[[#This Row],[STATUS DA ETAPA]],"")</f>
        <v/>
      </c>
      <c r="DG294" s="42" t="str">
        <f>IF(BANCO10[[#This Row],[SOLUÇÃO]]=DG$1,BANCO10[[#This Row],[STATUS DA ETAPA]],"")</f>
        <v/>
      </c>
      <c r="DH294" s="42" t="str">
        <f>IF(BANCO10[[#This Row],[SOLUÇÃO]]=DH$1,BANCO10[[#This Row],[STATUS DA ETAPA]],"")</f>
        <v/>
      </c>
      <c r="DI294" s="42" t="str">
        <f>IF(BANCO10[[#This Row],[SOLUÇÃO]]=DI$1,BANCO10[[#This Row],[STATUS DA ETAPA]],"")</f>
        <v/>
      </c>
      <c r="DJ294" s="42" t="str">
        <f>IF(BANCO10[[#This Row],[SOLUÇÃO]]=DJ$1,BANCO10[[#This Row],[STATUS DA ETAPA]],"")</f>
        <v/>
      </c>
      <c r="DK294" s="42" t="str">
        <f>IF(BANCO10[[#This Row],[SOLUÇÃO]]=DK$1,BANCO10[[#This Row],[STATUS DA ETAPA]],"")</f>
        <v/>
      </c>
      <c r="DL294" s="42" t="str">
        <f>IF(BANCO10[[#This Row],[SOLUÇÃO]]=DL$1,BANCO10[[#This Row],[STATUS DA ETAPA]],"")</f>
        <v/>
      </c>
      <c r="DM294" s="42" t="str">
        <f>IF(BANCO10[[#This Row],[SOLUÇÃO]]=DM$1,BANCO10[[#This Row],[STATUS DA ETAPA]],"")</f>
        <v/>
      </c>
      <c r="DN294" s="63" t="e">
        <f>VLOOKUP(CL296,'[1]SAP TEC'!AC:AD,2,0)</f>
        <v>#N/A</v>
      </c>
    </row>
    <row r="295" spans="1:260" s="65" customFormat="1" ht="12" x14ac:dyDescent="0.25">
      <c r="A295" s="38" t="s">
        <v>118</v>
      </c>
      <c r="B295" s="39" t="s">
        <v>119</v>
      </c>
      <c r="C295" s="40" t="str">
        <f>IFERROR(VLOOKUP(BANCO10[[#This Row],[EMPRESA]],[1]!DADOS[#Data],2,FALSE),"")</f>
        <v>10.549.086/0001-60</v>
      </c>
      <c r="D295" s="40" t="s">
        <v>873</v>
      </c>
      <c r="E295" s="42" t="str">
        <f>IFERROR(VLOOKUP(BANCO10[[#This Row],[EMPRESA]],[1]!DADOS[#Data],5,FALSE),"")</f>
        <v>EPP</v>
      </c>
      <c r="F295" s="40" t="str">
        <f>IFERROR(IF(VLOOKUP(BANCO10[[#This Row],[EMPRESA]],[1]!DADOS[#Data],6,0)="","",(VLOOKUP(BANCO10[[#This Row],[EMPRESA]],[1]!DADOS[#Data],6,0))),"")</f>
        <v>CAPITAL LESTE 1</v>
      </c>
      <c r="G295" s="40" t="s">
        <v>878</v>
      </c>
      <c r="H295" s="43" t="s">
        <v>7</v>
      </c>
      <c r="I295" s="43" t="s">
        <v>145</v>
      </c>
      <c r="J295" s="43" t="s">
        <v>123</v>
      </c>
      <c r="K295" s="44" t="s">
        <v>879</v>
      </c>
      <c r="L295" s="44" t="s">
        <v>880</v>
      </c>
      <c r="M295" s="44" t="s">
        <v>137</v>
      </c>
      <c r="N295" s="44" t="s">
        <v>482</v>
      </c>
      <c r="O295" s="42" t="s">
        <v>106</v>
      </c>
      <c r="P295" s="42">
        <v>80</v>
      </c>
      <c r="Q295" s="39" t="s">
        <v>148</v>
      </c>
      <c r="R295" s="45" t="s">
        <v>123</v>
      </c>
      <c r="S295" s="45"/>
      <c r="T295" s="45" t="s">
        <v>123</v>
      </c>
      <c r="U295" s="45"/>
      <c r="V295" s="45" t="s">
        <v>123</v>
      </c>
      <c r="W295" s="45"/>
      <c r="X295" s="45" t="s">
        <v>123</v>
      </c>
      <c r="Y295" s="45"/>
      <c r="Z295" s="46" t="s">
        <v>123</v>
      </c>
      <c r="AA295" s="47"/>
      <c r="AB295" s="46" t="s">
        <v>123</v>
      </c>
      <c r="AC295" s="48"/>
      <c r="AD295" s="46" t="s">
        <v>123</v>
      </c>
      <c r="AE295" s="48"/>
      <c r="AF295" s="45" t="s">
        <v>123</v>
      </c>
      <c r="AG295" s="45"/>
      <c r="AH295" s="45" t="s">
        <v>123</v>
      </c>
      <c r="AI295" s="45"/>
      <c r="AJ295" s="45" t="s">
        <v>123</v>
      </c>
      <c r="AK295" s="45"/>
      <c r="AL295" s="45" t="s">
        <v>27</v>
      </c>
      <c r="AM295" s="45">
        <v>45824</v>
      </c>
      <c r="AN295" s="45" t="s">
        <v>27</v>
      </c>
      <c r="AO295" s="45"/>
      <c r="AP295" s="45" t="s">
        <v>27</v>
      </c>
      <c r="AQ295" s="45"/>
      <c r="AR295" s="45" t="s">
        <v>27</v>
      </c>
      <c r="AS295" s="45"/>
      <c r="AT295" s="49">
        <v>45835</v>
      </c>
      <c r="AU295" s="50">
        <v>45919</v>
      </c>
      <c r="AV295" s="105" t="s">
        <v>27</v>
      </c>
      <c r="AW295" s="105" t="s">
        <v>27</v>
      </c>
      <c r="AX295" s="73" t="s">
        <v>49</v>
      </c>
      <c r="AY295" s="52" t="s">
        <v>126</v>
      </c>
      <c r="AZ295" s="53">
        <v>0</v>
      </c>
      <c r="BA295" s="52" t="s">
        <v>153</v>
      </c>
      <c r="BB295" s="81" t="s">
        <v>881</v>
      </c>
      <c r="BC295" s="52">
        <v>4742</v>
      </c>
      <c r="BD295" s="52"/>
      <c r="BE295" s="55" t="s">
        <v>123</v>
      </c>
      <c r="BF295" s="55" t="s">
        <v>123</v>
      </c>
      <c r="BG295" s="55" t="s">
        <v>27</v>
      </c>
      <c r="BH295" s="55" t="s">
        <v>123</v>
      </c>
      <c r="BI295" s="68" t="s">
        <v>123</v>
      </c>
      <c r="BJ295" s="48"/>
      <c r="BK295" s="58" t="s">
        <v>27</v>
      </c>
      <c r="BL295" s="107">
        <v>45923</v>
      </c>
      <c r="BM295" s="78" t="s">
        <v>126</v>
      </c>
      <c r="BN295" s="59"/>
      <c r="BO295" s="74" t="s">
        <v>126</v>
      </c>
      <c r="BP295" s="77"/>
      <c r="BQ295" s="78" t="s">
        <v>126</v>
      </c>
      <c r="BR295" s="79"/>
      <c r="BS295" s="70"/>
      <c r="BT295" s="38"/>
      <c r="BU295" s="61"/>
      <c r="BV295" s="61"/>
      <c r="BW295" s="61"/>
      <c r="BX295" s="61"/>
      <c r="BY295" s="61"/>
      <c r="BZ295" s="61"/>
      <c r="CA295" s="61"/>
      <c r="CB295" s="61"/>
      <c r="CC295" s="61"/>
      <c r="CD295" s="61"/>
      <c r="CE295" s="61"/>
      <c r="CF295" s="61"/>
      <c r="CG295" s="61"/>
      <c r="CH295" s="63">
        <f>YEAR(BANCO10[[#This Row],[DATA INÍCIO]])</f>
        <v>2025</v>
      </c>
      <c r="CI295" s="63">
        <f>MONTH(BANCO10[[#This Row],[DATA INÍCIO]])</f>
        <v>6</v>
      </c>
      <c r="CJ295" s="71" t="str">
        <f t="shared" si="5"/>
        <v>FORTYFLEX INDUSTRIA E COMERCIO DE MANGUEIRAS LTDA10.549.086/0001-60</v>
      </c>
      <c r="CK295" s="63"/>
      <c r="CL295" s="63"/>
      <c r="CM295" s="42" t="str">
        <f>IF(BANCO10[[#This Row],[SOLUÇÃO]]=CM$1,BANCO10[[#This Row],[STATUS DA ETAPA]],"")</f>
        <v/>
      </c>
      <c r="CN295" s="42" t="str">
        <f>IF(BANCO10[[#This Row],[SOLUÇÃO]]=CN$1,BANCO10[[#This Row],[STATUS DA ETAPA]],"")</f>
        <v/>
      </c>
      <c r="CO295" s="42" t="str">
        <f>IF(BANCO10[[#This Row],[SOLUÇÃO]]=CO$1,BANCO10[[#This Row],[STATUS DA ETAPA]],"")</f>
        <v/>
      </c>
      <c r="CP295" s="42" t="str">
        <f>IF(BANCO10[[#This Row],[SOLUÇÃO]]=CP$1,BANCO10[[#This Row],[STATUS DA ETAPA]],"")</f>
        <v/>
      </c>
      <c r="CQ295" s="42" t="str">
        <f>IF(BANCO10[[#This Row],[SOLUÇÃO]]=CQ$1,BANCO10[[#This Row],[STATUS DA ETAPA]],"")</f>
        <v/>
      </c>
      <c r="CR295" s="42" t="str">
        <f>IF(BANCO10[[#This Row],[SOLUÇÃO]]=CR$1,BANCO10[[#This Row],[STATUS DA ETAPA]],"")</f>
        <v/>
      </c>
      <c r="CS295" s="42" t="str">
        <f>IF(BANCO10[[#This Row],[SOLUÇÃO]]=CS$1,BANCO10[[#This Row],[STATUS DA ETAPA]],"")</f>
        <v/>
      </c>
      <c r="CT295" s="42" t="str">
        <f>IF(BANCO10[[#This Row],[SOLUÇÃO]]=CT$1,BANCO10[[#This Row],[STATUS DA ETAPA]],"")</f>
        <v/>
      </c>
      <c r="CU295" s="42" t="str">
        <f>IF(BANCO10[[#This Row],[SOLUÇÃO]]=CU$1,BANCO10[[#This Row],[STATUS DA ETAPA]],"")</f>
        <v/>
      </c>
      <c r="CV295" s="42" t="str">
        <f>IF(BANCO10[[#This Row],[SOLUÇÃO]]=CV$1,BANCO10[[#This Row],[STATUS DA ETAPA]],"")</f>
        <v/>
      </c>
      <c r="CW295" s="42" t="str">
        <f>IF(BANCO10[[#This Row],[SOLUÇÃO]]=CW$1,BANCO10[[#This Row],[STATUS DA ETAPA]],"")</f>
        <v/>
      </c>
      <c r="CX295" s="42" t="str">
        <f>IF(BANCO10[[#This Row],[SOLUÇÃO]]=CX$1,BANCO10[[#This Row],[STATUS DA ETAPA]],"")</f>
        <v/>
      </c>
      <c r="CY295" s="42" t="str">
        <f>IF(BANCO10[[#This Row],[SOLUÇÃO]]=CY$1,BANCO10[[#This Row],[STATUS DA ETAPA]],"")</f>
        <v/>
      </c>
      <c r="CZ295" s="42" t="str">
        <f>IF(BANCO10[[#This Row],[SOLUÇÃO]]=CZ$1,BANCO10[[#This Row],[STATUS DA ETAPA]],"")</f>
        <v/>
      </c>
      <c r="DA295" s="42" t="str">
        <f>IF(BANCO10[[#This Row],[SOLUÇÃO]]=DA$1,BANCO10[[#This Row],[STATUS DA ETAPA]],"")</f>
        <v/>
      </c>
      <c r="DB295" s="42" t="str">
        <f>IF(BANCO10[[#This Row],[SOLUÇÃO]]=DB$1,BANCO10[[#This Row],[STATUS DA ETAPA]],"")</f>
        <v/>
      </c>
      <c r="DC295" s="42" t="str">
        <f>IF(BANCO10[[#This Row],[SOLUÇÃO]]=DC$1,BANCO10[[#This Row],[STATUS DA ETAPA]],"")</f>
        <v>CONCLUÍDO</v>
      </c>
      <c r="DD295" s="42" t="str">
        <f>IF(BANCO10[[#This Row],[SOLUÇÃO]]=DD$1,BANCO10[[#This Row],[STATUS DA ETAPA]],"")</f>
        <v/>
      </c>
      <c r="DE295" s="42" t="str">
        <f>IF(BANCO10[[#This Row],[SOLUÇÃO]]=DE$1,BANCO10[[#This Row],[STATUS DA ETAPA]],"")</f>
        <v/>
      </c>
      <c r="DF295" s="42" t="str">
        <f>IF(BANCO10[[#This Row],[SOLUÇÃO]]=DF$1,BANCO10[[#This Row],[STATUS DA ETAPA]],"")</f>
        <v/>
      </c>
      <c r="DG295" s="42" t="str">
        <f>IF(BANCO10[[#This Row],[SOLUÇÃO]]=DG$1,BANCO10[[#This Row],[STATUS DA ETAPA]],"")</f>
        <v/>
      </c>
      <c r="DH295" s="42" t="str">
        <f>IF(BANCO10[[#This Row],[SOLUÇÃO]]=DH$1,BANCO10[[#This Row],[STATUS DA ETAPA]],"")</f>
        <v/>
      </c>
      <c r="DI295" s="42" t="str">
        <f>IF(BANCO10[[#This Row],[SOLUÇÃO]]=DI$1,BANCO10[[#This Row],[STATUS DA ETAPA]],"")</f>
        <v/>
      </c>
      <c r="DJ295" s="42" t="str">
        <f>IF(BANCO10[[#This Row],[SOLUÇÃO]]=DJ$1,BANCO10[[#This Row],[STATUS DA ETAPA]],"")</f>
        <v/>
      </c>
      <c r="DK295" s="42" t="str">
        <f>IF(BANCO10[[#This Row],[SOLUÇÃO]]=DK$1,BANCO10[[#This Row],[STATUS DA ETAPA]],"")</f>
        <v/>
      </c>
      <c r="DL295" s="42" t="str">
        <f>IF(BANCO10[[#This Row],[SOLUÇÃO]]=DL$1,BANCO10[[#This Row],[STATUS DA ETAPA]],"")</f>
        <v/>
      </c>
      <c r="DM295" s="42" t="str">
        <f>IF(BANCO10[[#This Row],[SOLUÇÃO]]=DM$1,BANCO10[[#This Row],[STATUS DA ETAPA]],"")</f>
        <v/>
      </c>
      <c r="DN295" s="63">
        <f>VLOOKUP(CL297,'[1]SAP TEC'!AC:AD,2,0)</f>
        <v>4752</v>
      </c>
    </row>
    <row r="296" spans="1:260" s="65" customFormat="1" ht="12" x14ac:dyDescent="0.25">
      <c r="A296" s="38" t="s">
        <v>118</v>
      </c>
      <c r="B296" s="39" t="s">
        <v>119</v>
      </c>
      <c r="C296" s="40" t="str">
        <f>IFERROR(VLOOKUP(BANCO10[[#This Row],[EMPRESA]],[1]!DADOS[#Data],2,FALSE),"")</f>
        <v>58.717.554/0001-94</v>
      </c>
      <c r="D296" s="42" t="s">
        <v>882</v>
      </c>
      <c r="E296" s="42" t="str">
        <f>IFERROR(VLOOKUP(BANCO10[[#This Row],[EMPRESA]],[1]!DADOS[#Data],5,FALSE),"")</f>
        <v>ME</v>
      </c>
      <c r="F296" s="40" t="str">
        <f>IFERROR(IF(VLOOKUP(BANCO10[[#This Row],[EMPRESA]],[1]!DADOS[#Data],6,0)="","",(VLOOKUP(BANCO10[[#This Row],[EMPRESA]],[1]!DADOS[#Data],6,0))),"")</f>
        <v>CAPITAL LESTE 2</v>
      </c>
      <c r="G296" s="40"/>
      <c r="H296" s="43" t="s">
        <v>121</v>
      </c>
      <c r="I296" s="43" t="s">
        <v>145</v>
      </c>
      <c r="J296" s="43" t="s">
        <v>146</v>
      </c>
      <c r="K296" s="42" t="s">
        <v>883</v>
      </c>
      <c r="L296" s="44" t="s">
        <v>123</v>
      </c>
      <c r="M296" s="44">
        <v>103</v>
      </c>
      <c r="N296" s="44" t="s">
        <v>123</v>
      </c>
      <c r="O296" s="42" t="s">
        <v>90</v>
      </c>
      <c r="P296" s="42">
        <v>4</v>
      </c>
      <c r="Q296" s="42" t="s">
        <v>188</v>
      </c>
      <c r="R296" s="45" t="s">
        <v>123</v>
      </c>
      <c r="S296" s="45"/>
      <c r="T296" s="45" t="s">
        <v>123</v>
      </c>
      <c r="U296" s="45"/>
      <c r="V296" s="45" t="s">
        <v>123</v>
      </c>
      <c r="W296" s="45"/>
      <c r="X296" s="45" t="s">
        <v>123</v>
      </c>
      <c r="Y296" s="45"/>
      <c r="Z296" s="46" t="s">
        <v>123</v>
      </c>
      <c r="AA296" s="47"/>
      <c r="AB296" s="46" t="s">
        <v>123</v>
      </c>
      <c r="AC296" s="48"/>
      <c r="AD296" s="46" t="s">
        <v>123</v>
      </c>
      <c r="AE296" s="48"/>
      <c r="AF296" s="45" t="s">
        <v>27</v>
      </c>
      <c r="AG296" s="45">
        <v>44950</v>
      </c>
      <c r="AH296" s="45" t="s">
        <v>126</v>
      </c>
      <c r="AI296" s="45"/>
      <c r="AJ296" s="45" t="s">
        <v>123</v>
      </c>
      <c r="AK296" s="45"/>
      <c r="AL296" s="45" t="s">
        <v>123</v>
      </c>
      <c r="AM296" s="45"/>
      <c r="AN296" s="45" t="s">
        <v>123</v>
      </c>
      <c r="AO296" s="45"/>
      <c r="AP296" s="45" t="s">
        <v>123</v>
      </c>
      <c r="AQ296" s="45"/>
      <c r="AR296" s="45" t="s">
        <v>123</v>
      </c>
      <c r="AS296" s="45"/>
      <c r="AT296" s="49">
        <v>44949</v>
      </c>
      <c r="AU296" s="50">
        <v>44949</v>
      </c>
      <c r="AV296" s="51" t="s">
        <v>123</v>
      </c>
      <c r="AW296" s="51" t="s">
        <v>123</v>
      </c>
      <c r="AX296" s="73" t="s">
        <v>49</v>
      </c>
      <c r="AY296" s="52" t="s">
        <v>123</v>
      </c>
      <c r="AZ296" s="53">
        <v>0</v>
      </c>
      <c r="BA296" s="52" t="s">
        <v>123</v>
      </c>
      <c r="BB296" s="81" t="s">
        <v>123</v>
      </c>
      <c r="BC296" s="52" t="s">
        <v>123</v>
      </c>
      <c r="BD296" s="52" t="s">
        <v>123</v>
      </c>
      <c r="BE296" s="55" t="s">
        <v>123</v>
      </c>
      <c r="BF296" s="55" t="s">
        <v>123</v>
      </c>
      <c r="BG296" s="55" t="s">
        <v>123</v>
      </c>
      <c r="BH296" s="55" t="s">
        <v>123</v>
      </c>
      <c r="BI296" s="56" t="s">
        <v>123</v>
      </c>
      <c r="BJ296" s="48"/>
      <c r="BK296" s="58" t="s">
        <v>123</v>
      </c>
      <c r="BL296" s="59"/>
      <c r="BM296" s="58" t="s">
        <v>123</v>
      </c>
      <c r="BN296" s="59"/>
      <c r="BO296" s="74" t="s">
        <v>123</v>
      </c>
      <c r="BP296" s="75"/>
      <c r="BQ296" s="74" t="s">
        <v>123</v>
      </c>
      <c r="BR296" s="75"/>
      <c r="BS296" s="60"/>
      <c r="BT296" s="38"/>
      <c r="BU296" s="61" t="s">
        <v>129</v>
      </c>
      <c r="BV296" s="61" t="s">
        <v>129</v>
      </c>
      <c r="BW296" s="61" t="s">
        <v>170</v>
      </c>
      <c r="BX296" s="61" t="s">
        <v>170</v>
      </c>
      <c r="BY296" s="62" t="s">
        <v>170</v>
      </c>
      <c r="BZ296" s="61"/>
      <c r="CA296" s="61" t="s">
        <v>129</v>
      </c>
      <c r="CB296" s="61" t="s">
        <v>129</v>
      </c>
      <c r="CC296" s="61" t="s">
        <v>129</v>
      </c>
      <c r="CD296" s="61" t="s">
        <v>129</v>
      </c>
      <c r="CE296" s="61" t="s">
        <v>129</v>
      </c>
      <c r="CF296" s="61" t="s">
        <v>129</v>
      </c>
      <c r="CG296" s="61" t="s">
        <v>129</v>
      </c>
      <c r="CH296" s="63">
        <f>YEAR(BANCO10[[#This Row],[DATA INÍCIO]])</f>
        <v>2023</v>
      </c>
      <c r="CI296" s="63">
        <f>MONTH(BANCO10[[#This Row],[DATA INÍCIO]])</f>
        <v>1</v>
      </c>
      <c r="CJ296" s="64" t="str">
        <f t="shared" si="5"/>
        <v>FRANLIX INDUSTRIA E COMERCIO LTDA58.717.554/0001-94</v>
      </c>
      <c r="CK296" s="63"/>
      <c r="CL296" s="42" t="s">
        <v>883</v>
      </c>
      <c r="CM296" s="42" t="str">
        <f>IF(BANCO10[[#This Row],[SOLUÇÃO]]=CM$1,BANCO10[[#This Row],[STATUS DA ETAPA]],"")</f>
        <v>CONCLUÍDO</v>
      </c>
      <c r="CN296" s="42" t="str">
        <f>IF(BANCO10[[#This Row],[SOLUÇÃO]]=CN$1,BANCO10[[#This Row],[STATUS DA ETAPA]],"")</f>
        <v/>
      </c>
      <c r="CO296" s="42" t="str">
        <f>IF(BANCO10[[#This Row],[SOLUÇÃO]]=CO$1,BANCO10[[#This Row],[STATUS DA ETAPA]],"")</f>
        <v/>
      </c>
      <c r="CP296" s="42" t="str">
        <f>IF(BANCO10[[#This Row],[SOLUÇÃO]]=CP$1,BANCO10[[#This Row],[STATUS DA ETAPA]],"")</f>
        <v/>
      </c>
      <c r="CQ296" s="42" t="str">
        <f>IF(BANCO10[[#This Row],[SOLUÇÃO]]=CQ$1,BANCO10[[#This Row],[STATUS DA ETAPA]],"")</f>
        <v/>
      </c>
      <c r="CR296" s="42" t="str">
        <f>IF(BANCO10[[#This Row],[SOLUÇÃO]]=CR$1,BANCO10[[#This Row],[STATUS DA ETAPA]],"")</f>
        <v/>
      </c>
      <c r="CS296" s="42" t="str">
        <f>IF(BANCO10[[#This Row],[SOLUÇÃO]]=CS$1,BANCO10[[#This Row],[STATUS DA ETAPA]],"")</f>
        <v/>
      </c>
      <c r="CT296" s="42" t="str">
        <f>IF(BANCO10[[#This Row],[SOLUÇÃO]]=CT$1,BANCO10[[#This Row],[STATUS DA ETAPA]],"")</f>
        <v/>
      </c>
      <c r="CU296" s="42" t="str">
        <f>IF(BANCO10[[#This Row],[SOLUÇÃO]]=CU$1,BANCO10[[#This Row],[STATUS DA ETAPA]],"")</f>
        <v/>
      </c>
      <c r="CV296" s="42" t="str">
        <f>IF(BANCO10[[#This Row],[SOLUÇÃO]]=CV$1,BANCO10[[#This Row],[STATUS DA ETAPA]],"")</f>
        <v/>
      </c>
      <c r="CW296" s="42" t="str">
        <f>IF(BANCO10[[#This Row],[SOLUÇÃO]]=CW$1,BANCO10[[#This Row],[STATUS DA ETAPA]],"")</f>
        <v/>
      </c>
      <c r="CX296" s="42" t="str">
        <f>IF(BANCO10[[#This Row],[SOLUÇÃO]]=CX$1,BANCO10[[#This Row],[STATUS DA ETAPA]],"")</f>
        <v/>
      </c>
      <c r="CY296" s="42" t="str">
        <f>IF(BANCO10[[#This Row],[SOLUÇÃO]]=CY$1,BANCO10[[#This Row],[STATUS DA ETAPA]],"")</f>
        <v/>
      </c>
      <c r="CZ296" s="42" t="str">
        <f>IF(BANCO10[[#This Row],[SOLUÇÃO]]=CZ$1,BANCO10[[#This Row],[STATUS DA ETAPA]],"")</f>
        <v/>
      </c>
      <c r="DA296" s="42" t="str">
        <f>IF(BANCO10[[#This Row],[SOLUÇÃO]]=DA$1,BANCO10[[#This Row],[STATUS DA ETAPA]],"")</f>
        <v/>
      </c>
      <c r="DB296" s="42" t="str">
        <f>IF(BANCO10[[#This Row],[SOLUÇÃO]]=DB$1,BANCO10[[#This Row],[STATUS DA ETAPA]],"")</f>
        <v/>
      </c>
      <c r="DC296" s="42" t="str">
        <f>IF(BANCO10[[#This Row],[SOLUÇÃO]]=DC$1,BANCO10[[#This Row],[STATUS DA ETAPA]],"")</f>
        <v/>
      </c>
      <c r="DD296" s="42" t="str">
        <f>IF(BANCO10[[#This Row],[SOLUÇÃO]]=DD$1,BANCO10[[#This Row],[STATUS DA ETAPA]],"")</f>
        <v/>
      </c>
      <c r="DE296" s="42" t="str">
        <f>IF(BANCO10[[#This Row],[SOLUÇÃO]]=DE$1,BANCO10[[#This Row],[STATUS DA ETAPA]],"")</f>
        <v/>
      </c>
      <c r="DF296" s="42" t="str">
        <f>IF(BANCO10[[#This Row],[SOLUÇÃO]]=DF$1,BANCO10[[#This Row],[STATUS DA ETAPA]],"")</f>
        <v/>
      </c>
      <c r="DG296" s="42" t="str">
        <f>IF(BANCO10[[#This Row],[SOLUÇÃO]]=DG$1,BANCO10[[#This Row],[STATUS DA ETAPA]],"")</f>
        <v/>
      </c>
      <c r="DH296" s="42" t="str">
        <f>IF(BANCO10[[#This Row],[SOLUÇÃO]]=DH$1,BANCO10[[#This Row],[STATUS DA ETAPA]],"")</f>
        <v/>
      </c>
      <c r="DI296" s="42" t="str">
        <f>IF(BANCO10[[#This Row],[SOLUÇÃO]]=DI$1,BANCO10[[#This Row],[STATUS DA ETAPA]],"")</f>
        <v/>
      </c>
      <c r="DJ296" s="42" t="str">
        <f>IF(BANCO10[[#This Row],[SOLUÇÃO]]=DJ$1,BANCO10[[#This Row],[STATUS DA ETAPA]],"")</f>
        <v/>
      </c>
      <c r="DK296" s="42" t="str">
        <f>IF(BANCO10[[#This Row],[SOLUÇÃO]]=DK$1,BANCO10[[#This Row],[STATUS DA ETAPA]],"")</f>
        <v/>
      </c>
      <c r="DL296" s="42" t="str">
        <f>IF(BANCO10[[#This Row],[SOLUÇÃO]]=DL$1,BANCO10[[#This Row],[STATUS DA ETAPA]],"")</f>
        <v/>
      </c>
      <c r="DM296" s="42" t="str">
        <f>IF(BANCO10[[#This Row],[SOLUÇÃO]]=DM$1,BANCO10[[#This Row],[STATUS DA ETAPA]],"")</f>
        <v/>
      </c>
      <c r="DN296" s="63" t="e">
        <f>VLOOKUP(CL298,'[1]SAP TEC'!AC:AD,2,0)</f>
        <v>#N/A</v>
      </c>
    </row>
    <row r="297" spans="1:260" s="65" customFormat="1" ht="12" x14ac:dyDescent="0.25">
      <c r="A297" s="38" t="s">
        <v>118</v>
      </c>
      <c r="B297" s="39" t="s">
        <v>119</v>
      </c>
      <c r="C297" s="40" t="str">
        <f>IFERROR(VLOOKUP(BANCO10[[#This Row],[EMPRESA]],[1]!DADOS[#Data],2,FALSE),"")</f>
        <v>58.717.554/0001-94</v>
      </c>
      <c r="D297" s="42" t="s">
        <v>882</v>
      </c>
      <c r="E297" s="42" t="str">
        <f>IFERROR(VLOOKUP(BANCO10[[#This Row],[EMPRESA]],[1]!DADOS[#Data],5,FALSE),"")</f>
        <v>ME</v>
      </c>
      <c r="F297" s="40" t="str">
        <f>IFERROR(IF(VLOOKUP(BANCO10[[#This Row],[EMPRESA]],[1]!DADOS[#Data],6,0)="","",(VLOOKUP(BANCO10[[#This Row],[EMPRESA]],[1]!DADOS[#Data],6,0))),"")</f>
        <v>CAPITAL LESTE 2</v>
      </c>
      <c r="G297" s="40" t="str">
        <f>IFERROR(IF(VLOOKUP(BANCO10[[#This Row],[EMPRESA]],[1]!DADOS[#Data],4)="","",(VLOOKUP($D297,[1]!DADOS[#Data],4,0))),"")</f>
        <v>FRANLIX</v>
      </c>
      <c r="H297" s="43" t="s">
        <v>7</v>
      </c>
      <c r="I297" s="43" t="s">
        <v>145</v>
      </c>
      <c r="J297" s="43" t="s">
        <v>123</v>
      </c>
      <c r="K297" s="42" t="s">
        <v>884</v>
      </c>
      <c r="L297" s="44" t="s">
        <v>885</v>
      </c>
      <c r="M297" s="44">
        <v>103</v>
      </c>
      <c r="N297" s="44" t="s">
        <v>123</v>
      </c>
      <c r="O297" s="42" t="s">
        <v>95</v>
      </c>
      <c r="P297" s="42">
        <v>60</v>
      </c>
      <c r="Q297" s="42" t="s">
        <v>236</v>
      </c>
      <c r="R297" s="45" t="s">
        <v>123</v>
      </c>
      <c r="S297" s="45"/>
      <c r="T297" s="45" t="s">
        <v>123</v>
      </c>
      <c r="U297" s="45"/>
      <c r="V297" s="45" t="s">
        <v>123</v>
      </c>
      <c r="W297" s="45"/>
      <c r="X297" s="45" t="s">
        <v>123</v>
      </c>
      <c r="Y297" s="45"/>
      <c r="Z297" s="46" t="s">
        <v>123</v>
      </c>
      <c r="AA297" s="47"/>
      <c r="AB297" s="46" t="s">
        <v>123</v>
      </c>
      <c r="AC297" s="48"/>
      <c r="AD297" s="46" t="s">
        <v>123</v>
      </c>
      <c r="AE297" s="48"/>
      <c r="AF297" s="45" t="s">
        <v>27</v>
      </c>
      <c r="AG297" s="45">
        <v>44950</v>
      </c>
      <c r="AH297" s="45" t="s">
        <v>27</v>
      </c>
      <c r="AI297" s="45">
        <v>44952</v>
      </c>
      <c r="AJ297" s="45" t="s">
        <v>123</v>
      </c>
      <c r="AK297" s="45"/>
      <c r="AL297" s="45" t="s">
        <v>27</v>
      </c>
      <c r="AM297" s="45">
        <v>45089</v>
      </c>
      <c r="AN297" s="45" t="s">
        <v>27</v>
      </c>
      <c r="AO297" s="45"/>
      <c r="AP297" s="45" t="s">
        <v>27</v>
      </c>
      <c r="AQ297" s="45">
        <v>45089</v>
      </c>
      <c r="AR297" s="45" t="s">
        <v>27</v>
      </c>
      <c r="AS297" s="45"/>
      <c r="AT297" s="49">
        <v>45146</v>
      </c>
      <c r="AU297" s="50">
        <v>45198</v>
      </c>
      <c r="AV297" s="51" t="s">
        <v>27</v>
      </c>
      <c r="AW297" s="66" t="s">
        <v>27</v>
      </c>
      <c r="AX297" s="73" t="s">
        <v>49</v>
      </c>
      <c r="AY297" s="52" t="s">
        <v>126</v>
      </c>
      <c r="AZ297" s="53">
        <v>0</v>
      </c>
      <c r="BA297" s="52" t="s">
        <v>153</v>
      </c>
      <c r="BB297" s="81"/>
      <c r="BC297" s="52">
        <v>4728</v>
      </c>
      <c r="BD297" s="52"/>
      <c r="BE297" s="55" t="s">
        <v>123</v>
      </c>
      <c r="BF297" s="55" t="s">
        <v>123</v>
      </c>
      <c r="BG297" s="55" t="s">
        <v>27</v>
      </c>
      <c r="BH297" s="55" t="s">
        <v>123</v>
      </c>
      <c r="BI297" s="68" t="s">
        <v>123</v>
      </c>
      <c r="BJ297" s="48"/>
      <c r="BK297" s="58" t="s">
        <v>123</v>
      </c>
      <c r="BL297" s="59"/>
      <c r="BM297" s="58" t="s">
        <v>123</v>
      </c>
      <c r="BN297" s="59"/>
      <c r="BO297" s="74" t="s">
        <v>27</v>
      </c>
      <c r="BP297" s="75">
        <v>45198</v>
      </c>
      <c r="BQ297" s="74" t="s">
        <v>27</v>
      </c>
      <c r="BR297" s="75"/>
      <c r="BS297" s="60"/>
      <c r="BT297" s="38"/>
      <c r="BU297" s="61" t="s">
        <v>129</v>
      </c>
      <c r="BV297" s="61" t="s">
        <v>129</v>
      </c>
      <c r="BW297" s="61" t="s">
        <v>170</v>
      </c>
      <c r="BX297" s="61" t="s">
        <v>170</v>
      </c>
      <c r="BY297" s="62" t="s">
        <v>170</v>
      </c>
      <c r="BZ297" s="61"/>
      <c r="CA297" s="61" t="s">
        <v>170</v>
      </c>
      <c r="CB297" s="61" t="s">
        <v>170</v>
      </c>
      <c r="CC297" s="61">
        <v>45391</v>
      </c>
      <c r="CD297" s="61" t="s">
        <v>158</v>
      </c>
      <c r="CE297" s="61" t="s">
        <v>129</v>
      </c>
      <c r="CF297" s="61"/>
      <c r="CG297" s="61" t="s">
        <v>237</v>
      </c>
      <c r="CH297" s="63">
        <f>YEAR(BANCO10[[#This Row],[DATA INÍCIO]])</f>
        <v>2023</v>
      </c>
      <c r="CI297" s="63">
        <f>MONTH(BANCO10[[#This Row],[DATA INÍCIO]])</f>
        <v>8</v>
      </c>
      <c r="CJ297" s="64" t="str">
        <f t="shared" si="5"/>
        <v>FRANLIX INDUSTRIA E COMERCIO LTDA58.717.554/0001-94</v>
      </c>
      <c r="CK297" s="63"/>
      <c r="CL297" s="42" t="s">
        <v>884</v>
      </c>
      <c r="CM297" s="42" t="str">
        <f>IF(BANCO10[[#This Row],[SOLUÇÃO]]=CM$1,BANCO10[[#This Row],[STATUS DA ETAPA]],"")</f>
        <v/>
      </c>
      <c r="CN297" s="42" t="str">
        <f>IF(BANCO10[[#This Row],[SOLUÇÃO]]=CN$1,BANCO10[[#This Row],[STATUS DA ETAPA]],"")</f>
        <v/>
      </c>
      <c r="CO297" s="42" t="str">
        <f>IF(BANCO10[[#This Row],[SOLUÇÃO]]=CO$1,BANCO10[[#This Row],[STATUS DA ETAPA]],"")</f>
        <v/>
      </c>
      <c r="CP297" s="42" t="str">
        <f>IF(BANCO10[[#This Row],[SOLUÇÃO]]=CP$1,BANCO10[[#This Row],[STATUS DA ETAPA]],"")</f>
        <v/>
      </c>
      <c r="CQ297" s="42" t="str">
        <f>IF(BANCO10[[#This Row],[SOLUÇÃO]]=CQ$1,BANCO10[[#This Row],[STATUS DA ETAPA]],"")</f>
        <v/>
      </c>
      <c r="CR297" s="42" t="str">
        <f>IF(BANCO10[[#This Row],[SOLUÇÃO]]=CR$1,BANCO10[[#This Row],[STATUS DA ETAPA]],"")</f>
        <v>CONCLUÍDO</v>
      </c>
      <c r="CS297" s="42" t="str">
        <f>IF(BANCO10[[#This Row],[SOLUÇÃO]]=CS$1,BANCO10[[#This Row],[STATUS DA ETAPA]],"")</f>
        <v/>
      </c>
      <c r="CT297" s="42" t="str">
        <f>IF(BANCO10[[#This Row],[SOLUÇÃO]]=CT$1,BANCO10[[#This Row],[STATUS DA ETAPA]],"")</f>
        <v/>
      </c>
      <c r="CU297" s="42" t="str">
        <f>IF(BANCO10[[#This Row],[SOLUÇÃO]]=CU$1,BANCO10[[#This Row],[STATUS DA ETAPA]],"")</f>
        <v/>
      </c>
      <c r="CV297" s="42" t="str">
        <f>IF(BANCO10[[#This Row],[SOLUÇÃO]]=CV$1,BANCO10[[#This Row],[STATUS DA ETAPA]],"")</f>
        <v/>
      </c>
      <c r="CW297" s="42" t="str">
        <f>IF(BANCO10[[#This Row],[SOLUÇÃO]]=CW$1,BANCO10[[#This Row],[STATUS DA ETAPA]],"")</f>
        <v/>
      </c>
      <c r="CX297" s="42" t="str">
        <f>IF(BANCO10[[#This Row],[SOLUÇÃO]]=CX$1,BANCO10[[#This Row],[STATUS DA ETAPA]],"")</f>
        <v/>
      </c>
      <c r="CY297" s="42" t="str">
        <f>IF(BANCO10[[#This Row],[SOLUÇÃO]]=CY$1,BANCO10[[#This Row],[STATUS DA ETAPA]],"")</f>
        <v/>
      </c>
      <c r="CZ297" s="42" t="str">
        <f>IF(BANCO10[[#This Row],[SOLUÇÃO]]=CZ$1,BANCO10[[#This Row],[STATUS DA ETAPA]],"")</f>
        <v/>
      </c>
      <c r="DA297" s="42" t="str">
        <f>IF(BANCO10[[#This Row],[SOLUÇÃO]]=DA$1,BANCO10[[#This Row],[STATUS DA ETAPA]],"")</f>
        <v/>
      </c>
      <c r="DB297" s="42" t="str">
        <f>IF(BANCO10[[#This Row],[SOLUÇÃO]]=DB$1,BANCO10[[#This Row],[STATUS DA ETAPA]],"")</f>
        <v/>
      </c>
      <c r="DC297" s="42" t="str">
        <f>IF(BANCO10[[#This Row],[SOLUÇÃO]]=DC$1,BANCO10[[#This Row],[STATUS DA ETAPA]],"")</f>
        <v/>
      </c>
      <c r="DD297" s="42" t="str">
        <f>IF(BANCO10[[#This Row],[SOLUÇÃO]]=DD$1,BANCO10[[#This Row],[STATUS DA ETAPA]],"")</f>
        <v/>
      </c>
      <c r="DE297" s="42" t="str">
        <f>IF(BANCO10[[#This Row],[SOLUÇÃO]]=DE$1,BANCO10[[#This Row],[STATUS DA ETAPA]],"")</f>
        <v/>
      </c>
      <c r="DF297" s="42" t="str">
        <f>IF(BANCO10[[#This Row],[SOLUÇÃO]]=DF$1,BANCO10[[#This Row],[STATUS DA ETAPA]],"")</f>
        <v/>
      </c>
      <c r="DG297" s="42" t="str">
        <f>IF(BANCO10[[#This Row],[SOLUÇÃO]]=DG$1,BANCO10[[#This Row],[STATUS DA ETAPA]],"")</f>
        <v/>
      </c>
      <c r="DH297" s="42" t="str">
        <f>IF(BANCO10[[#This Row],[SOLUÇÃO]]=DH$1,BANCO10[[#This Row],[STATUS DA ETAPA]],"")</f>
        <v/>
      </c>
      <c r="DI297" s="42" t="str">
        <f>IF(BANCO10[[#This Row],[SOLUÇÃO]]=DI$1,BANCO10[[#This Row],[STATUS DA ETAPA]],"")</f>
        <v/>
      </c>
      <c r="DJ297" s="42" t="str">
        <f>IF(BANCO10[[#This Row],[SOLUÇÃO]]=DJ$1,BANCO10[[#This Row],[STATUS DA ETAPA]],"")</f>
        <v/>
      </c>
      <c r="DK297" s="42" t="str">
        <f>IF(BANCO10[[#This Row],[SOLUÇÃO]]=DK$1,BANCO10[[#This Row],[STATUS DA ETAPA]],"")</f>
        <v/>
      </c>
      <c r="DL297" s="42" t="str">
        <f>IF(BANCO10[[#This Row],[SOLUÇÃO]]=DL$1,BANCO10[[#This Row],[STATUS DA ETAPA]],"")</f>
        <v/>
      </c>
      <c r="DM297" s="42" t="str">
        <f>IF(BANCO10[[#This Row],[SOLUÇÃO]]=DM$1,BANCO10[[#This Row],[STATUS DA ETAPA]],"")</f>
        <v/>
      </c>
      <c r="DN297" s="63" t="e">
        <f>VLOOKUP(CL299,'[1]SAP TEC'!AC:AD,2,0)</f>
        <v>#N/A</v>
      </c>
    </row>
    <row r="298" spans="1:260" s="65" customFormat="1" ht="10.5" x14ac:dyDescent="0.25">
      <c r="A298" s="38" t="s">
        <v>118</v>
      </c>
      <c r="B298" s="39" t="s">
        <v>131</v>
      </c>
      <c r="C298" s="40" t="str">
        <f>IFERROR(VLOOKUP(BANCO10[[#This Row],[EMPRESA]],[1]!DADOS[#Data],2,FALSE),"")</f>
        <v>58.717.554/0001-94</v>
      </c>
      <c r="D298" s="42" t="s">
        <v>882</v>
      </c>
      <c r="E298" s="42" t="str">
        <f>IFERROR(VLOOKUP(BANCO10[[#This Row],[EMPRESA]],[1]!DADOS[#Data],5,FALSE),"")</f>
        <v>ME</v>
      </c>
      <c r="F298" s="40" t="str">
        <f>IFERROR(IF(VLOOKUP(BANCO10[[#This Row],[EMPRESA]],[1]!DADOS[#Data],6,0)="","",(VLOOKUP(BANCO10[[#This Row],[EMPRESA]],[1]!DADOS[#Data],6,0))),"")</f>
        <v>CAPITAL LESTE 2</v>
      </c>
      <c r="G298" s="40" t="s">
        <v>886</v>
      </c>
      <c r="H298" s="43" t="s">
        <v>7</v>
      </c>
      <c r="I298" s="43" t="s">
        <v>853</v>
      </c>
      <c r="J298" s="43" t="s">
        <v>123</v>
      </c>
      <c r="K298" s="44" t="s">
        <v>136</v>
      </c>
      <c r="L298" s="44" t="s">
        <v>136</v>
      </c>
      <c r="M298" s="44" t="s">
        <v>137</v>
      </c>
      <c r="N298" s="44" t="s">
        <v>123</v>
      </c>
      <c r="O298" s="42" t="s">
        <v>164</v>
      </c>
      <c r="P298" s="42">
        <v>76</v>
      </c>
      <c r="Q298" s="39"/>
      <c r="R298" s="45" t="s">
        <v>126</v>
      </c>
      <c r="S298" s="45"/>
      <c r="T298" s="45" t="s">
        <v>126</v>
      </c>
      <c r="U298" s="45"/>
      <c r="V298" s="45" t="s">
        <v>126</v>
      </c>
      <c r="W298" s="45"/>
      <c r="X298" s="45" t="s">
        <v>126</v>
      </c>
      <c r="Y298" s="45"/>
      <c r="Z298" s="46" t="s">
        <v>126</v>
      </c>
      <c r="AA298" s="47"/>
      <c r="AB298" s="46" t="s">
        <v>126</v>
      </c>
      <c r="AC298" s="48"/>
      <c r="AD298" s="46" t="s">
        <v>126</v>
      </c>
      <c r="AE298" s="48"/>
      <c r="AF298" s="45" t="s">
        <v>126</v>
      </c>
      <c r="AG298" s="45"/>
      <c r="AH298" s="45" t="s">
        <v>27</v>
      </c>
      <c r="AI298" s="45">
        <v>45918</v>
      </c>
      <c r="AJ298" s="45" t="s">
        <v>126</v>
      </c>
      <c r="AK298" s="45"/>
      <c r="AL298" s="45" t="s">
        <v>123</v>
      </c>
      <c r="AM298" s="45"/>
      <c r="AN298" s="45" t="s">
        <v>123</v>
      </c>
      <c r="AO298" s="45"/>
      <c r="AP298" s="45" t="s">
        <v>123</v>
      </c>
      <c r="AQ298" s="45"/>
      <c r="AR298" s="45" t="s">
        <v>123</v>
      </c>
      <c r="AS298" s="45"/>
      <c r="AT298" s="49">
        <v>45931</v>
      </c>
      <c r="AU298" s="50">
        <v>46022</v>
      </c>
      <c r="AV298" s="66" t="s">
        <v>126</v>
      </c>
      <c r="AW298" s="66" t="s">
        <v>126</v>
      </c>
      <c r="AX298" s="51" t="s">
        <v>49</v>
      </c>
      <c r="AY298" s="52" t="s">
        <v>126</v>
      </c>
      <c r="AZ298" s="53">
        <v>20140</v>
      </c>
      <c r="BA298" s="52"/>
      <c r="BB298" s="144" t="s">
        <v>123</v>
      </c>
      <c r="BC298" s="52" t="s">
        <v>123</v>
      </c>
      <c r="BD298" s="52" t="s">
        <v>123</v>
      </c>
      <c r="BE298" s="55" t="s">
        <v>126</v>
      </c>
      <c r="BF298" s="55" t="s">
        <v>126</v>
      </c>
      <c r="BG298" s="55" t="s">
        <v>126</v>
      </c>
      <c r="BH298" s="55" t="s">
        <v>126</v>
      </c>
      <c r="BI298" s="68" t="s">
        <v>126</v>
      </c>
      <c r="BJ298" s="48"/>
      <c r="BK298" s="58" t="s">
        <v>126</v>
      </c>
      <c r="BL298" s="59"/>
      <c r="BM298" s="58" t="s">
        <v>126</v>
      </c>
      <c r="BN298" s="59"/>
      <c r="BO298" s="58" t="s">
        <v>126</v>
      </c>
      <c r="BP298" s="59"/>
      <c r="BQ298" s="58" t="s">
        <v>126</v>
      </c>
      <c r="BR298" s="59"/>
      <c r="BS298" s="164">
        <v>45931</v>
      </c>
      <c r="BT298" s="38" t="s">
        <v>887</v>
      </c>
      <c r="BU298" s="61"/>
      <c r="BV298" s="61"/>
      <c r="BW298" s="61"/>
      <c r="BX298" s="61"/>
      <c r="BY298" s="61"/>
      <c r="BZ298" s="61"/>
      <c r="CA298" s="61"/>
      <c r="CB298" s="61"/>
      <c r="CC298" s="61"/>
      <c r="CD298" s="61"/>
      <c r="CE298" s="61"/>
      <c r="CF298" s="61"/>
      <c r="CG298" s="61"/>
      <c r="CH298" s="63">
        <f>YEAR(BANCO10[[#This Row],[DATA INÍCIO]])</f>
        <v>2025</v>
      </c>
      <c r="CI298" s="63">
        <f>MONTH(BANCO10[[#This Row],[DATA INÍCIO]])</f>
        <v>10</v>
      </c>
      <c r="CJ298" s="71" t="str">
        <f t="shared" si="5"/>
        <v>FRANLIX INDUSTRIA E COMERCIO LTDA58.717.554/0001-94</v>
      </c>
      <c r="CK298" s="63"/>
      <c r="CL298" s="63"/>
      <c r="CM298" s="42" t="str">
        <f>IF(BANCO10[[#This Row],[SOLUÇÃO]]=CM$1,BANCO10[[#This Row],[STATUS DA ETAPA]],"")</f>
        <v/>
      </c>
      <c r="CN298" s="42" t="str">
        <f>IF(BANCO10[[#This Row],[SOLUÇÃO]]=CN$1,BANCO10[[#This Row],[STATUS DA ETAPA]],"")</f>
        <v/>
      </c>
      <c r="CO298" s="42" t="str">
        <f>IF(BANCO10[[#This Row],[SOLUÇÃO]]=CO$1,BANCO10[[#This Row],[STATUS DA ETAPA]],"")</f>
        <v/>
      </c>
      <c r="CP298" s="42" t="str">
        <f>IF(BANCO10[[#This Row],[SOLUÇÃO]]=CP$1,BANCO10[[#This Row],[STATUS DA ETAPA]],"")</f>
        <v/>
      </c>
      <c r="CQ298" s="42" t="str">
        <f>IF(BANCO10[[#This Row],[SOLUÇÃO]]=CQ$1,BANCO10[[#This Row],[STATUS DA ETAPA]],"")</f>
        <v/>
      </c>
      <c r="CR298" s="42" t="str">
        <f>IF(BANCO10[[#This Row],[SOLUÇÃO]]=CR$1,BANCO10[[#This Row],[STATUS DA ETAPA]],"")</f>
        <v/>
      </c>
      <c r="CS298" s="42" t="str">
        <f>IF(BANCO10[[#This Row],[SOLUÇÃO]]=CS$1,BANCO10[[#This Row],[STATUS DA ETAPA]],"")</f>
        <v/>
      </c>
      <c r="CT298" s="42" t="str">
        <f>IF(BANCO10[[#This Row],[SOLUÇÃO]]=CT$1,BANCO10[[#This Row],[STATUS DA ETAPA]],"")</f>
        <v/>
      </c>
      <c r="CU298" s="42" t="str">
        <f>IF(BANCO10[[#This Row],[SOLUÇÃO]]=CU$1,BANCO10[[#This Row],[STATUS DA ETAPA]],"")</f>
        <v/>
      </c>
      <c r="CV298" s="42" t="str">
        <f>IF(BANCO10[[#This Row],[SOLUÇÃO]]=CV$1,BANCO10[[#This Row],[STATUS DA ETAPA]],"")</f>
        <v/>
      </c>
      <c r="CW298" s="42" t="str">
        <f>IF(BANCO10[[#This Row],[SOLUÇÃO]]=CW$1,BANCO10[[#This Row],[STATUS DA ETAPA]],"")</f>
        <v/>
      </c>
      <c r="CX298" s="42" t="str">
        <f>IF(BANCO10[[#This Row],[SOLUÇÃO]]=CX$1,BANCO10[[#This Row],[STATUS DA ETAPA]],"")</f>
        <v/>
      </c>
      <c r="CY298" s="42" t="str">
        <f>IF(BANCO10[[#This Row],[SOLUÇÃO]]=CY$1,BANCO10[[#This Row],[STATUS DA ETAPA]],"")</f>
        <v/>
      </c>
      <c r="CZ298" s="42" t="str">
        <f>IF(BANCO10[[#This Row],[SOLUÇÃO]]=CZ$1,BANCO10[[#This Row],[STATUS DA ETAPA]],"")</f>
        <v/>
      </c>
      <c r="DA298" s="42" t="str">
        <f>IF(BANCO10[[#This Row],[SOLUÇÃO]]=DA$1,BANCO10[[#This Row],[STATUS DA ETAPA]],"")</f>
        <v/>
      </c>
      <c r="DB298" s="42" t="str">
        <f>IF(BANCO10[[#This Row],[SOLUÇÃO]]=DB$1,BANCO10[[#This Row],[STATUS DA ETAPA]],"")</f>
        <v/>
      </c>
      <c r="DC298" s="42" t="str">
        <f>IF(BANCO10[[#This Row],[SOLUÇÃO]]=DC$1,BANCO10[[#This Row],[STATUS DA ETAPA]],"")</f>
        <v/>
      </c>
      <c r="DD298" s="42" t="str">
        <f>IF(BANCO10[[#This Row],[SOLUÇÃO]]=DD$1,BANCO10[[#This Row],[STATUS DA ETAPA]],"")</f>
        <v/>
      </c>
      <c r="DE298" s="42" t="str">
        <f>IF(BANCO10[[#This Row],[SOLUÇÃO]]=DE$1,BANCO10[[#This Row],[STATUS DA ETAPA]],"")</f>
        <v/>
      </c>
      <c r="DF298" s="42" t="str">
        <f>IF(BANCO10[[#This Row],[SOLUÇÃO]]=DF$1,BANCO10[[#This Row],[STATUS DA ETAPA]],"")</f>
        <v/>
      </c>
      <c r="DG298" s="42" t="str">
        <f>IF(BANCO10[[#This Row],[SOLUÇÃO]]=DG$1,BANCO10[[#This Row],[STATUS DA ETAPA]],"")</f>
        <v/>
      </c>
      <c r="DH298" s="42" t="str">
        <f>IF(BANCO10[[#This Row],[SOLUÇÃO]]=DH$1,BANCO10[[#This Row],[STATUS DA ETAPA]],"")</f>
        <v/>
      </c>
      <c r="DI298" s="42" t="str">
        <f>IF(BANCO10[[#This Row],[SOLUÇÃO]]=DI$1,BANCO10[[#This Row],[STATUS DA ETAPA]],"")</f>
        <v/>
      </c>
      <c r="DJ298" s="42" t="str">
        <f>IF(BANCO10[[#This Row],[SOLUÇÃO]]=DJ$1,BANCO10[[#This Row],[STATUS DA ETAPA]],"")</f>
        <v/>
      </c>
      <c r="DK298" s="42" t="str">
        <f>IF(BANCO10[[#This Row],[SOLUÇÃO]]=DK$1,BANCO10[[#This Row],[STATUS DA ETAPA]],"")</f>
        <v/>
      </c>
      <c r="DL298" s="42" t="str">
        <f>IF(BANCO10[[#This Row],[SOLUÇÃO]]=DL$1,BANCO10[[#This Row],[STATUS DA ETAPA]],"")</f>
        <v/>
      </c>
      <c r="DM298" s="42" t="str">
        <f>IF(BANCO10[[#This Row],[SOLUÇÃO]]=DM$1,BANCO10[[#This Row],[STATUS DA ETAPA]],"")</f>
        <v/>
      </c>
      <c r="DN298" s="63">
        <f>VLOOKUP(CL300,'[1]SAP TEC'!AC:AD,2,0)</f>
        <v>746.49</v>
      </c>
    </row>
    <row r="299" spans="1:260" s="65" customFormat="1" ht="12" x14ac:dyDescent="0.25">
      <c r="A299" s="38" t="s">
        <v>118</v>
      </c>
      <c r="B299" s="39" t="s">
        <v>119</v>
      </c>
      <c r="C299" s="40" t="str">
        <f>IFERROR(VLOOKUP(BANCO10[[#This Row],[EMPRESA]],[1]!DADOS[#Data],2,FALSE),"")</f>
        <v>60.871.126/0001-63</v>
      </c>
      <c r="D299" s="42" t="s">
        <v>888</v>
      </c>
      <c r="E299" s="42" t="str">
        <f>IFERROR(VLOOKUP(BANCO10[[#This Row],[EMPRESA]],[1]!DADOS[#Data],5,FALSE),"")</f>
        <v>EPP</v>
      </c>
      <c r="F299" s="40" t="str">
        <f>IFERROR(IF(VLOOKUP(BANCO10[[#This Row],[EMPRESA]],[1]!DADOS[#Data],6,0)="","",(VLOOKUP(BANCO10[[#This Row],[EMPRESA]],[1]!DADOS[#Data],6,0))),"")</f>
        <v>CAPITAL CENTRO</v>
      </c>
      <c r="G299" s="40" t="str">
        <f>IFERROR(IF(VLOOKUP(BANCO10[[#This Row],[EMPRESA]],[1]!DADOS[#Data],4)="","",(VLOOKUP($D299,[1]!DADOS[#Data],4,0))),"")</f>
        <v>JALES</v>
      </c>
      <c r="H299" s="43" t="s">
        <v>7</v>
      </c>
      <c r="I299" s="43" t="s">
        <v>145</v>
      </c>
      <c r="J299" s="43" t="s">
        <v>123</v>
      </c>
      <c r="K299" s="42" t="s">
        <v>889</v>
      </c>
      <c r="L299" s="44" t="s">
        <v>890</v>
      </c>
      <c r="M299" s="44">
        <v>103</v>
      </c>
      <c r="N299" s="44" t="s">
        <v>590</v>
      </c>
      <c r="O299" s="42" t="s">
        <v>95</v>
      </c>
      <c r="P299" s="42">
        <v>100</v>
      </c>
      <c r="Q299" s="42" t="s">
        <v>236</v>
      </c>
      <c r="R299" s="45" t="s">
        <v>123</v>
      </c>
      <c r="S299" s="45"/>
      <c r="T299" s="45" t="s">
        <v>123</v>
      </c>
      <c r="U299" s="45"/>
      <c r="V299" s="45" t="s">
        <v>123</v>
      </c>
      <c r="W299" s="45"/>
      <c r="X299" s="45" t="s">
        <v>123</v>
      </c>
      <c r="Y299" s="45"/>
      <c r="Z299" s="46" t="s">
        <v>123</v>
      </c>
      <c r="AA299" s="47"/>
      <c r="AB299" s="46" t="s">
        <v>123</v>
      </c>
      <c r="AC299" s="48"/>
      <c r="AD299" s="46" t="s">
        <v>123</v>
      </c>
      <c r="AE299" s="48"/>
      <c r="AF299" s="45" t="s">
        <v>27</v>
      </c>
      <c r="AG299" s="45">
        <v>44927</v>
      </c>
      <c r="AH299" s="45" t="s">
        <v>27</v>
      </c>
      <c r="AI299" s="45">
        <v>45197</v>
      </c>
      <c r="AJ299" s="45" t="s">
        <v>27</v>
      </c>
      <c r="AK299" s="45">
        <v>45197</v>
      </c>
      <c r="AL299" s="45" t="s">
        <v>123</v>
      </c>
      <c r="AM299" s="45"/>
      <c r="AN299" s="45" t="s">
        <v>123</v>
      </c>
      <c r="AO299" s="45"/>
      <c r="AP299" s="45" t="s">
        <v>123</v>
      </c>
      <c r="AQ299" s="45"/>
      <c r="AR299" s="45" t="s">
        <v>123</v>
      </c>
      <c r="AS299" s="45"/>
      <c r="AT299" s="133">
        <v>45258</v>
      </c>
      <c r="AU299" s="99">
        <v>45391</v>
      </c>
      <c r="AV299" s="51" t="s">
        <v>27</v>
      </c>
      <c r="AW299" s="51" t="s">
        <v>27</v>
      </c>
      <c r="AX299" s="73" t="s">
        <v>49</v>
      </c>
      <c r="AY299" s="52" t="s">
        <v>27</v>
      </c>
      <c r="AZ299" s="53">
        <v>0</v>
      </c>
      <c r="BA299" s="52" t="s">
        <v>123</v>
      </c>
      <c r="BB299" s="81" t="s">
        <v>123</v>
      </c>
      <c r="BC299" s="52" t="s">
        <v>123</v>
      </c>
      <c r="BD299" s="52" t="s">
        <v>123</v>
      </c>
      <c r="BE299" s="55" t="s">
        <v>123</v>
      </c>
      <c r="BF299" s="55" t="s">
        <v>123</v>
      </c>
      <c r="BG299" s="55" t="s">
        <v>27</v>
      </c>
      <c r="BH299" s="55" t="s">
        <v>123</v>
      </c>
      <c r="BI299" s="68" t="s">
        <v>123</v>
      </c>
      <c r="BJ299" s="48"/>
      <c r="BK299" s="58" t="s">
        <v>123</v>
      </c>
      <c r="BL299" s="59"/>
      <c r="BM299" s="58" t="s">
        <v>123</v>
      </c>
      <c r="BN299" s="59"/>
      <c r="BO299" s="74" t="s">
        <v>27</v>
      </c>
      <c r="BP299" s="75">
        <v>45397</v>
      </c>
      <c r="BQ299" s="74" t="s">
        <v>27</v>
      </c>
      <c r="BR299" s="75">
        <v>45384</v>
      </c>
      <c r="BS299" s="60" t="s">
        <v>891</v>
      </c>
      <c r="BT299" s="38"/>
      <c r="BU299" s="61" t="s">
        <v>129</v>
      </c>
      <c r="BV299" s="61" t="s">
        <v>129</v>
      </c>
      <c r="BW299" s="61" t="s">
        <v>129</v>
      </c>
      <c r="BX299" s="61" t="s">
        <v>129</v>
      </c>
      <c r="BY299" s="62" t="s">
        <v>129</v>
      </c>
      <c r="BZ299" s="61"/>
      <c r="CA299" s="61" t="s">
        <v>129</v>
      </c>
      <c r="CB299" s="61" t="s">
        <v>129</v>
      </c>
      <c r="CC299" s="61" t="s">
        <v>129</v>
      </c>
      <c r="CD299" s="61" t="s">
        <v>129</v>
      </c>
      <c r="CE299" s="61" t="s">
        <v>129</v>
      </c>
      <c r="CF299" s="61" t="s">
        <v>129</v>
      </c>
      <c r="CG299" s="61" t="s">
        <v>129</v>
      </c>
      <c r="CH299" s="63">
        <f>YEAR(BANCO10[[#This Row],[DATA INÍCIO]])</f>
        <v>2023</v>
      </c>
      <c r="CI299" s="63">
        <f>MONTH(BANCO10[[#This Row],[DATA INÍCIO]])</f>
        <v>11</v>
      </c>
      <c r="CJ299" s="64" t="str">
        <f t="shared" si="5"/>
        <v>FUNDIÇÃO JALES LTDA60.871.126/0001-63</v>
      </c>
      <c r="CK299" s="63"/>
      <c r="CL299" s="42" t="s">
        <v>889</v>
      </c>
      <c r="CM299" s="42" t="str">
        <f>IF(BANCO10[[#This Row],[SOLUÇÃO]]=CM$1,BANCO10[[#This Row],[STATUS DA ETAPA]],"")</f>
        <v/>
      </c>
      <c r="CN299" s="42" t="str">
        <f>IF(BANCO10[[#This Row],[SOLUÇÃO]]=CN$1,BANCO10[[#This Row],[STATUS DA ETAPA]],"")</f>
        <v/>
      </c>
      <c r="CO299" s="42" t="str">
        <f>IF(BANCO10[[#This Row],[SOLUÇÃO]]=CO$1,BANCO10[[#This Row],[STATUS DA ETAPA]],"")</f>
        <v/>
      </c>
      <c r="CP299" s="42" t="str">
        <f>IF(BANCO10[[#This Row],[SOLUÇÃO]]=CP$1,BANCO10[[#This Row],[STATUS DA ETAPA]],"")</f>
        <v/>
      </c>
      <c r="CQ299" s="42" t="str">
        <f>IF(BANCO10[[#This Row],[SOLUÇÃO]]=CQ$1,BANCO10[[#This Row],[STATUS DA ETAPA]],"")</f>
        <v/>
      </c>
      <c r="CR299" s="42" t="str">
        <f>IF(BANCO10[[#This Row],[SOLUÇÃO]]=CR$1,BANCO10[[#This Row],[STATUS DA ETAPA]],"")</f>
        <v>CONCLUÍDO</v>
      </c>
      <c r="CS299" s="42" t="str">
        <f>IF(BANCO10[[#This Row],[SOLUÇÃO]]=CS$1,BANCO10[[#This Row],[STATUS DA ETAPA]],"")</f>
        <v/>
      </c>
      <c r="CT299" s="42" t="str">
        <f>IF(BANCO10[[#This Row],[SOLUÇÃO]]=CT$1,BANCO10[[#This Row],[STATUS DA ETAPA]],"")</f>
        <v/>
      </c>
      <c r="CU299" s="42" t="str">
        <f>IF(BANCO10[[#This Row],[SOLUÇÃO]]=CU$1,BANCO10[[#This Row],[STATUS DA ETAPA]],"")</f>
        <v/>
      </c>
      <c r="CV299" s="42" t="str">
        <f>IF(BANCO10[[#This Row],[SOLUÇÃO]]=CV$1,BANCO10[[#This Row],[STATUS DA ETAPA]],"")</f>
        <v/>
      </c>
      <c r="CW299" s="42" t="str">
        <f>IF(BANCO10[[#This Row],[SOLUÇÃO]]=CW$1,BANCO10[[#This Row],[STATUS DA ETAPA]],"")</f>
        <v/>
      </c>
      <c r="CX299" s="42" t="str">
        <f>IF(BANCO10[[#This Row],[SOLUÇÃO]]=CX$1,BANCO10[[#This Row],[STATUS DA ETAPA]],"")</f>
        <v/>
      </c>
      <c r="CY299" s="42" t="str">
        <f>IF(BANCO10[[#This Row],[SOLUÇÃO]]=CY$1,BANCO10[[#This Row],[STATUS DA ETAPA]],"")</f>
        <v/>
      </c>
      <c r="CZ299" s="42" t="str">
        <f>IF(BANCO10[[#This Row],[SOLUÇÃO]]=CZ$1,BANCO10[[#This Row],[STATUS DA ETAPA]],"")</f>
        <v/>
      </c>
      <c r="DA299" s="42" t="str">
        <f>IF(BANCO10[[#This Row],[SOLUÇÃO]]=DA$1,BANCO10[[#This Row],[STATUS DA ETAPA]],"")</f>
        <v/>
      </c>
      <c r="DB299" s="42" t="str">
        <f>IF(BANCO10[[#This Row],[SOLUÇÃO]]=DB$1,BANCO10[[#This Row],[STATUS DA ETAPA]],"")</f>
        <v/>
      </c>
      <c r="DC299" s="42" t="str">
        <f>IF(BANCO10[[#This Row],[SOLUÇÃO]]=DC$1,BANCO10[[#This Row],[STATUS DA ETAPA]],"")</f>
        <v/>
      </c>
      <c r="DD299" s="42" t="str">
        <f>IF(BANCO10[[#This Row],[SOLUÇÃO]]=DD$1,BANCO10[[#This Row],[STATUS DA ETAPA]],"")</f>
        <v/>
      </c>
      <c r="DE299" s="42" t="str">
        <f>IF(BANCO10[[#This Row],[SOLUÇÃO]]=DE$1,BANCO10[[#This Row],[STATUS DA ETAPA]],"")</f>
        <v/>
      </c>
      <c r="DF299" s="42" t="str">
        <f>IF(BANCO10[[#This Row],[SOLUÇÃO]]=DF$1,BANCO10[[#This Row],[STATUS DA ETAPA]],"")</f>
        <v/>
      </c>
      <c r="DG299" s="42" t="str">
        <f>IF(BANCO10[[#This Row],[SOLUÇÃO]]=DG$1,BANCO10[[#This Row],[STATUS DA ETAPA]],"")</f>
        <v/>
      </c>
      <c r="DH299" s="42" t="str">
        <f>IF(BANCO10[[#This Row],[SOLUÇÃO]]=DH$1,BANCO10[[#This Row],[STATUS DA ETAPA]],"")</f>
        <v/>
      </c>
      <c r="DI299" s="42" t="str">
        <f>IF(BANCO10[[#This Row],[SOLUÇÃO]]=DI$1,BANCO10[[#This Row],[STATUS DA ETAPA]],"")</f>
        <v/>
      </c>
      <c r="DJ299" s="42" t="str">
        <f>IF(BANCO10[[#This Row],[SOLUÇÃO]]=DJ$1,BANCO10[[#This Row],[STATUS DA ETAPA]],"")</f>
        <v/>
      </c>
      <c r="DK299" s="42" t="str">
        <f>IF(BANCO10[[#This Row],[SOLUÇÃO]]=DK$1,BANCO10[[#This Row],[STATUS DA ETAPA]],"")</f>
        <v/>
      </c>
      <c r="DL299" s="42" t="str">
        <f>IF(BANCO10[[#This Row],[SOLUÇÃO]]=DL$1,BANCO10[[#This Row],[STATUS DA ETAPA]],"")</f>
        <v/>
      </c>
      <c r="DM299" s="42" t="str">
        <f>IF(BANCO10[[#This Row],[SOLUÇÃO]]=DM$1,BANCO10[[#This Row],[STATUS DA ETAPA]],"")</f>
        <v/>
      </c>
      <c r="DN299" s="63" t="e">
        <f>VLOOKUP(CL301,'[1]SAP TEC'!AC:AD,2,0)</f>
        <v>#N/A</v>
      </c>
    </row>
    <row r="300" spans="1:260" s="65" customFormat="1" ht="12" x14ac:dyDescent="0.25">
      <c r="A300" s="38" t="s">
        <v>118</v>
      </c>
      <c r="B300" s="39" t="s">
        <v>119</v>
      </c>
      <c r="C300" s="40" t="str">
        <f>IFERROR(VLOOKUP(BANCO10[[#This Row],[EMPRESA]],[1]!DADOS[#Data],2,FALSE),"")</f>
        <v>60.871.126/0001-63</v>
      </c>
      <c r="D300" s="42" t="s">
        <v>888</v>
      </c>
      <c r="E300" s="42" t="str">
        <f>IFERROR(VLOOKUP(BANCO10[[#This Row],[EMPRESA]],[1]!DADOS[#Data],5,FALSE),"")</f>
        <v>EPP</v>
      </c>
      <c r="F300" s="40" t="str">
        <f>IFERROR(IF(VLOOKUP(BANCO10[[#This Row],[EMPRESA]],[1]!DADOS[#Data],6,0)="","",(VLOOKUP(BANCO10[[#This Row],[EMPRESA]],[1]!DADOS[#Data],6,0))),"")</f>
        <v>CAPITAL CENTRO</v>
      </c>
      <c r="G300" s="40" t="s">
        <v>892</v>
      </c>
      <c r="H300" s="43" t="s">
        <v>7</v>
      </c>
      <c r="I300" s="43" t="s">
        <v>145</v>
      </c>
      <c r="J300" s="43" t="s">
        <v>123</v>
      </c>
      <c r="K300" s="42" t="s">
        <v>893</v>
      </c>
      <c r="L300" s="44" t="s">
        <v>894</v>
      </c>
      <c r="M300" s="44">
        <v>103</v>
      </c>
      <c r="N300" s="44" t="s">
        <v>590</v>
      </c>
      <c r="O300" s="42" t="s">
        <v>106</v>
      </c>
      <c r="P300" s="42">
        <v>80</v>
      </c>
      <c r="Q300" s="42" t="s">
        <v>236</v>
      </c>
      <c r="R300" s="45" t="s">
        <v>123</v>
      </c>
      <c r="S300" s="45"/>
      <c r="T300" s="45" t="s">
        <v>123</v>
      </c>
      <c r="U300" s="45"/>
      <c r="V300" s="45" t="s">
        <v>123</v>
      </c>
      <c r="W300" s="45"/>
      <c r="X300" s="45" t="s">
        <v>123</v>
      </c>
      <c r="Y300" s="45"/>
      <c r="Z300" s="46" t="s">
        <v>123</v>
      </c>
      <c r="AA300" s="47"/>
      <c r="AB300" s="46" t="s">
        <v>123</v>
      </c>
      <c r="AC300" s="48"/>
      <c r="AD300" s="46" t="s">
        <v>123</v>
      </c>
      <c r="AE300" s="48"/>
      <c r="AF300" s="45" t="s">
        <v>27</v>
      </c>
      <c r="AG300" s="45">
        <v>45310</v>
      </c>
      <c r="AH300" s="45" t="s">
        <v>27</v>
      </c>
      <c r="AI300" s="45">
        <v>45386</v>
      </c>
      <c r="AJ300" s="45" t="s">
        <v>27</v>
      </c>
      <c r="AK300" s="45">
        <v>45386</v>
      </c>
      <c r="AL300" s="45" t="s">
        <v>27</v>
      </c>
      <c r="AM300" s="45">
        <v>45390</v>
      </c>
      <c r="AN300" s="45"/>
      <c r="AO300" s="45"/>
      <c r="AP300" s="45"/>
      <c r="AQ300" s="45"/>
      <c r="AR300" s="45" t="s">
        <v>27</v>
      </c>
      <c r="AS300" s="45"/>
      <c r="AT300" s="49">
        <v>45440</v>
      </c>
      <c r="AU300" s="50">
        <v>45513</v>
      </c>
      <c r="AV300" s="51" t="s">
        <v>27</v>
      </c>
      <c r="AW300" s="51" t="s">
        <v>27</v>
      </c>
      <c r="AX300" s="73" t="s">
        <v>49</v>
      </c>
      <c r="AY300" s="52" t="s">
        <v>126</v>
      </c>
      <c r="AZ300" s="53">
        <v>0</v>
      </c>
      <c r="BA300" s="52" t="s">
        <v>153</v>
      </c>
      <c r="BB300" s="81" t="s">
        <v>895</v>
      </c>
      <c r="BC300" s="52">
        <v>4742</v>
      </c>
      <c r="BD300" s="52"/>
      <c r="BE300" s="55" t="s">
        <v>123</v>
      </c>
      <c r="BF300" s="55" t="s">
        <v>123</v>
      </c>
      <c r="BG300" s="55" t="s">
        <v>27</v>
      </c>
      <c r="BH300" s="55" t="s">
        <v>123</v>
      </c>
      <c r="BI300" s="68" t="s">
        <v>123</v>
      </c>
      <c r="BJ300" s="48"/>
      <c r="BK300" s="58" t="s">
        <v>123</v>
      </c>
      <c r="BL300" s="59"/>
      <c r="BM300" s="58" t="s">
        <v>123</v>
      </c>
      <c r="BN300" s="59"/>
      <c r="BO300" s="78" t="s">
        <v>27</v>
      </c>
      <c r="BP300" s="75">
        <v>45513</v>
      </c>
      <c r="BQ300" s="78" t="s">
        <v>27</v>
      </c>
      <c r="BR300" s="75">
        <v>45512</v>
      </c>
      <c r="BS300" s="60"/>
      <c r="BT300" s="38"/>
      <c r="BU300" s="61"/>
      <c r="BV300" s="61"/>
      <c r="BW300" s="61"/>
      <c r="BX300" s="61"/>
      <c r="BY300" s="62"/>
      <c r="BZ300" s="61"/>
      <c r="CA300" s="61"/>
      <c r="CB300" s="61"/>
      <c r="CC300" s="61">
        <v>45391</v>
      </c>
      <c r="CD300" s="61" t="s">
        <v>129</v>
      </c>
      <c r="CE300" s="61" t="s">
        <v>129</v>
      </c>
      <c r="CF300" s="61" t="s">
        <v>129</v>
      </c>
      <c r="CG300" s="61" t="s">
        <v>896</v>
      </c>
      <c r="CH300" s="63">
        <f>YEAR(BANCO10[[#This Row],[DATA INÍCIO]])</f>
        <v>2024</v>
      </c>
      <c r="CI300" s="63">
        <f>MONTH(BANCO10[[#This Row],[DATA INÍCIO]])</f>
        <v>5</v>
      </c>
      <c r="CJ300" s="64" t="str">
        <f t="shared" si="5"/>
        <v>FUNDIÇÃO JALES LTDA60.871.126/0001-63</v>
      </c>
      <c r="CK300" s="63"/>
      <c r="CL300" s="42" t="s">
        <v>893</v>
      </c>
      <c r="CM300" s="42" t="str">
        <f>IF(BANCO10[[#This Row],[SOLUÇÃO]]=CM$1,BANCO10[[#This Row],[STATUS DA ETAPA]],"")</f>
        <v/>
      </c>
      <c r="CN300" s="42" t="str">
        <f>IF(BANCO10[[#This Row],[SOLUÇÃO]]=CN$1,BANCO10[[#This Row],[STATUS DA ETAPA]],"")</f>
        <v/>
      </c>
      <c r="CO300" s="42" t="str">
        <f>IF(BANCO10[[#This Row],[SOLUÇÃO]]=CO$1,BANCO10[[#This Row],[STATUS DA ETAPA]],"")</f>
        <v/>
      </c>
      <c r="CP300" s="42" t="str">
        <f>IF(BANCO10[[#This Row],[SOLUÇÃO]]=CP$1,BANCO10[[#This Row],[STATUS DA ETAPA]],"")</f>
        <v/>
      </c>
      <c r="CQ300" s="42" t="str">
        <f>IF(BANCO10[[#This Row],[SOLUÇÃO]]=CQ$1,BANCO10[[#This Row],[STATUS DA ETAPA]],"")</f>
        <v/>
      </c>
      <c r="CR300" s="42" t="str">
        <f>IF(BANCO10[[#This Row],[SOLUÇÃO]]=CR$1,BANCO10[[#This Row],[STATUS DA ETAPA]],"")</f>
        <v/>
      </c>
      <c r="CS300" s="42" t="str">
        <f>IF(BANCO10[[#This Row],[SOLUÇÃO]]=CS$1,BANCO10[[#This Row],[STATUS DA ETAPA]],"")</f>
        <v/>
      </c>
      <c r="CT300" s="42" t="str">
        <f>IF(BANCO10[[#This Row],[SOLUÇÃO]]=CT$1,BANCO10[[#This Row],[STATUS DA ETAPA]],"")</f>
        <v/>
      </c>
      <c r="CU300" s="42" t="str">
        <f>IF(BANCO10[[#This Row],[SOLUÇÃO]]=CU$1,BANCO10[[#This Row],[STATUS DA ETAPA]],"")</f>
        <v/>
      </c>
      <c r="CV300" s="42" t="str">
        <f>IF(BANCO10[[#This Row],[SOLUÇÃO]]=CV$1,BANCO10[[#This Row],[STATUS DA ETAPA]],"")</f>
        <v/>
      </c>
      <c r="CW300" s="42" t="str">
        <f>IF(BANCO10[[#This Row],[SOLUÇÃO]]=CW$1,BANCO10[[#This Row],[STATUS DA ETAPA]],"")</f>
        <v/>
      </c>
      <c r="CX300" s="42" t="str">
        <f>IF(BANCO10[[#This Row],[SOLUÇÃO]]=CX$1,BANCO10[[#This Row],[STATUS DA ETAPA]],"")</f>
        <v/>
      </c>
      <c r="CY300" s="42" t="str">
        <f>IF(BANCO10[[#This Row],[SOLUÇÃO]]=CY$1,BANCO10[[#This Row],[STATUS DA ETAPA]],"")</f>
        <v/>
      </c>
      <c r="CZ300" s="42" t="str">
        <f>IF(BANCO10[[#This Row],[SOLUÇÃO]]=CZ$1,BANCO10[[#This Row],[STATUS DA ETAPA]],"")</f>
        <v/>
      </c>
      <c r="DA300" s="42" t="str">
        <f>IF(BANCO10[[#This Row],[SOLUÇÃO]]=DA$1,BANCO10[[#This Row],[STATUS DA ETAPA]],"")</f>
        <v/>
      </c>
      <c r="DB300" s="42" t="str">
        <f>IF(BANCO10[[#This Row],[SOLUÇÃO]]=DB$1,BANCO10[[#This Row],[STATUS DA ETAPA]],"")</f>
        <v/>
      </c>
      <c r="DC300" s="42" t="str">
        <f>IF(BANCO10[[#This Row],[SOLUÇÃO]]=DC$1,BANCO10[[#This Row],[STATUS DA ETAPA]],"")</f>
        <v>CONCLUÍDO</v>
      </c>
      <c r="DD300" s="42" t="str">
        <f>IF(BANCO10[[#This Row],[SOLUÇÃO]]=DD$1,BANCO10[[#This Row],[STATUS DA ETAPA]],"")</f>
        <v/>
      </c>
      <c r="DE300" s="42" t="str">
        <f>IF(BANCO10[[#This Row],[SOLUÇÃO]]=DE$1,BANCO10[[#This Row],[STATUS DA ETAPA]],"")</f>
        <v/>
      </c>
      <c r="DF300" s="42" t="str">
        <f>IF(BANCO10[[#This Row],[SOLUÇÃO]]=DF$1,BANCO10[[#This Row],[STATUS DA ETAPA]],"")</f>
        <v/>
      </c>
      <c r="DG300" s="42" t="str">
        <f>IF(BANCO10[[#This Row],[SOLUÇÃO]]=DG$1,BANCO10[[#This Row],[STATUS DA ETAPA]],"")</f>
        <v/>
      </c>
      <c r="DH300" s="42" t="str">
        <f>IF(BANCO10[[#This Row],[SOLUÇÃO]]=DH$1,BANCO10[[#This Row],[STATUS DA ETAPA]],"")</f>
        <v/>
      </c>
      <c r="DI300" s="42" t="str">
        <f>IF(BANCO10[[#This Row],[SOLUÇÃO]]=DI$1,BANCO10[[#This Row],[STATUS DA ETAPA]],"")</f>
        <v/>
      </c>
      <c r="DJ300" s="42" t="str">
        <f>IF(BANCO10[[#This Row],[SOLUÇÃO]]=DJ$1,BANCO10[[#This Row],[STATUS DA ETAPA]],"")</f>
        <v/>
      </c>
      <c r="DK300" s="42" t="str">
        <f>IF(BANCO10[[#This Row],[SOLUÇÃO]]=DK$1,BANCO10[[#This Row],[STATUS DA ETAPA]],"")</f>
        <v/>
      </c>
      <c r="DL300" s="42" t="str">
        <f>IF(BANCO10[[#This Row],[SOLUÇÃO]]=DL$1,BANCO10[[#This Row],[STATUS DA ETAPA]],"")</f>
        <v/>
      </c>
      <c r="DM300" s="42" t="str">
        <f>IF(BANCO10[[#This Row],[SOLUÇÃO]]=DM$1,BANCO10[[#This Row],[STATUS DA ETAPA]],"")</f>
        <v/>
      </c>
      <c r="DN300" s="65" t="e">
        <f>VLOOKUP(CL302,'[1]SAP TEC'!AC:AD,2,0)</f>
        <v>#N/A</v>
      </c>
      <c r="GA300" s="38"/>
      <c r="GB300" s="39"/>
      <c r="GC300" s="40"/>
      <c r="GD300" s="42"/>
      <c r="GE300" s="42"/>
      <c r="GF300" s="40"/>
      <c r="GG300" s="165"/>
      <c r="GH300" s="90"/>
      <c r="GI300" s="43"/>
      <c r="GJ300" s="44"/>
      <c r="GK300" s="166"/>
      <c r="GL300" s="166"/>
      <c r="GM300" s="166"/>
      <c r="GN300" s="42"/>
      <c r="GO300" s="91"/>
      <c r="GP300" s="42"/>
      <c r="GQ300" s="91"/>
      <c r="GR300" s="134"/>
      <c r="GS300" s="134"/>
      <c r="GT300" s="44"/>
      <c r="GU300" s="44"/>
      <c r="GV300" s="44"/>
      <c r="GW300" s="42"/>
      <c r="GX300" s="95"/>
      <c r="GY300" s="96"/>
      <c r="GZ300" s="167"/>
      <c r="HA300" s="167"/>
      <c r="HB300" s="167"/>
      <c r="HC300" s="93"/>
      <c r="HD300" s="167"/>
      <c r="HE300" s="110"/>
      <c r="HF300" s="94"/>
      <c r="HG300" s="38"/>
      <c r="HH300" s="38"/>
      <c r="HI300" s="38"/>
      <c r="HJ300" s="38"/>
      <c r="HK300" s="98"/>
      <c r="HL300" s="38"/>
      <c r="HM300" s="38"/>
      <c r="HN300" s="38"/>
      <c r="HO300" s="136"/>
      <c r="HP300" s="38"/>
      <c r="HQ300" s="38"/>
      <c r="HR300" s="38"/>
      <c r="HS300" s="38"/>
      <c r="HT300" s="63"/>
      <c r="HU300" s="63"/>
      <c r="HV300" s="71"/>
      <c r="HW300" s="63"/>
      <c r="HX300" s="44"/>
      <c r="HY300" s="42"/>
      <c r="HZ300" s="42"/>
      <c r="IA300" s="42"/>
      <c r="IB300" s="42"/>
      <c r="IC300" s="42"/>
      <c r="ID300" s="42"/>
      <c r="IE300" s="42"/>
      <c r="IF300" s="42"/>
      <c r="IG300" s="42"/>
      <c r="IH300" s="42"/>
      <c r="II300" s="42"/>
      <c r="IJ300" s="42"/>
      <c r="IK300" s="42"/>
      <c r="IL300" s="42"/>
      <c r="IM300" s="42"/>
      <c r="IN300" s="42"/>
      <c r="IO300" s="42"/>
      <c r="IP300" s="42"/>
      <c r="IQ300" s="42"/>
      <c r="IR300" s="42"/>
      <c r="IS300" s="42"/>
      <c r="IT300" s="42"/>
      <c r="IU300" s="42"/>
      <c r="IV300" s="42"/>
      <c r="IW300" s="42"/>
      <c r="IX300" s="42"/>
      <c r="IY300" s="42"/>
      <c r="IZ300" s="63"/>
    </row>
    <row r="301" spans="1:260" s="65" customFormat="1" ht="10.5" x14ac:dyDescent="0.25">
      <c r="A301" s="38" t="s">
        <v>118</v>
      </c>
      <c r="B301" s="39" t="s">
        <v>119</v>
      </c>
      <c r="C301" s="40" t="str">
        <f>IFERROR(VLOOKUP(BANCO10[[#This Row],[EMPRESA]],[1]!DADOS[#Data],2,FALSE),"")</f>
        <v>60.871.126/0001-63</v>
      </c>
      <c r="D301" s="40" t="s">
        <v>888</v>
      </c>
      <c r="E301" s="42" t="str">
        <f>IFERROR(VLOOKUP(BANCO10[[#This Row],[EMPRESA]],[1]!DADOS[#Data],5,FALSE),"")</f>
        <v>EPP</v>
      </c>
      <c r="F301" s="40" t="str">
        <f>IFERROR(IF(VLOOKUP(BANCO10[[#This Row],[EMPRESA]],[1]!DADOS[#Data],6,0)="","",(VLOOKUP(BANCO10[[#This Row],[EMPRESA]],[1]!DADOS[#Data],6,0))),"")</f>
        <v>CAPITAL CENTRO</v>
      </c>
      <c r="G301" s="40" t="s">
        <v>897</v>
      </c>
      <c r="H301" s="43" t="s">
        <v>154</v>
      </c>
      <c r="I301" s="43" t="s">
        <v>145</v>
      </c>
      <c r="J301" s="38" t="s">
        <v>123</v>
      </c>
      <c r="K301" s="44" t="s">
        <v>898</v>
      </c>
      <c r="L301" s="44" t="s">
        <v>136</v>
      </c>
      <c r="M301" s="44" t="s">
        <v>137</v>
      </c>
      <c r="N301" s="44" t="s">
        <v>136</v>
      </c>
      <c r="O301" s="42" t="s">
        <v>109</v>
      </c>
      <c r="P301" s="42">
        <v>140</v>
      </c>
      <c r="Q301" s="42" t="s">
        <v>205</v>
      </c>
      <c r="R301" s="45" t="s">
        <v>123</v>
      </c>
      <c r="S301" s="45"/>
      <c r="T301" s="45" t="s">
        <v>123</v>
      </c>
      <c r="U301" s="45"/>
      <c r="V301" s="45" t="s">
        <v>123</v>
      </c>
      <c r="W301" s="45"/>
      <c r="X301" s="45" t="s">
        <v>123</v>
      </c>
      <c r="Y301" s="45"/>
      <c r="Z301" s="46" t="s">
        <v>123</v>
      </c>
      <c r="AA301" s="47"/>
      <c r="AB301" s="46" t="s">
        <v>123</v>
      </c>
      <c r="AC301" s="48"/>
      <c r="AD301" s="46" t="s">
        <v>123</v>
      </c>
      <c r="AE301" s="48"/>
      <c r="AF301" s="45" t="s">
        <v>123</v>
      </c>
      <c r="AG301" s="45"/>
      <c r="AH301" s="45" t="s">
        <v>123</v>
      </c>
      <c r="AI301" s="45"/>
      <c r="AJ301" s="45" t="s">
        <v>123</v>
      </c>
      <c r="AK301" s="45"/>
      <c r="AL301" s="45" t="s">
        <v>27</v>
      </c>
      <c r="AM301" s="45">
        <v>45825</v>
      </c>
      <c r="AN301" s="45" t="s">
        <v>27</v>
      </c>
      <c r="AO301" s="45">
        <v>45825</v>
      </c>
      <c r="AP301" s="45" t="s">
        <v>27</v>
      </c>
      <c r="AQ301" s="45">
        <v>45825</v>
      </c>
      <c r="AR301" s="45" t="s">
        <v>27</v>
      </c>
      <c r="AS301" s="45"/>
      <c r="AT301" s="49">
        <v>45852</v>
      </c>
      <c r="AU301" s="50">
        <v>45922</v>
      </c>
      <c r="AV301" s="105" t="s">
        <v>27</v>
      </c>
      <c r="AW301" s="105" t="s">
        <v>27</v>
      </c>
      <c r="AX301" s="73" t="s">
        <v>182</v>
      </c>
      <c r="AY301" s="52" t="s">
        <v>126</v>
      </c>
      <c r="AZ301" s="53">
        <v>0</v>
      </c>
      <c r="BA301" s="52" t="s">
        <v>153</v>
      </c>
      <c r="BB301" s="42" t="s">
        <v>899</v>
      </c>
      <c r="BC301" s="52">
        <v>7498</v>
      </c>
      <c r="BD301" s="52">
        <v>0</v>
      </c>
      <c r="BE301" s="55" t="s">
        <v>123</v>
      </c>
      <c r="BF301" s="55" t="s">
        <v>123</v>
      </c>
      <c r="BG301" s="55" t="s">
        <v>27</v>
      </c>
      <c r="BH301" s="55" t="s">
        <v>123</v>
      </c>
      <c r="BI301" s="68" t="s">
        <v>123</v>
      </c>
      <c r="BJ301" s="48"/>
      <c r="BK301" s="58" t="s">
        <v>27</v>
      </c>
      <c r="BL301" s="107">
        <v>45923</v>
      </c>
      <c r="BM301" s="78" t="s">
        <v>126</v>
      </c>
      <c r="BN301" s="59"/>
      <c r="BO301" s="74" t="s">
        <v>126</v>
      </c>
      <c r="BP301" s="77"/>
      <c r="BQ301" s="78" t="s">
        <v>126</v>
      </c>
      <c r="BR301" s="79"/>
      <c r="BS301" s="70">
        <v>45835</v>
      </c>
      <c r="BT301" s="38" t="s">
        <v>900</v>
      </c>
      <c r="BU301" s="61"/>
      <c r="BV301" s="61"/>
      <c r="BW301" s="61"/>
      <c r="BX301" s="61"/>
      <c r="BY301" s="61"/>
      <c r="BZ301" s="61"/>
      <c r="CA301" s="61"/>
      <c r="CB301" s="61"/>
      <c r="CC301" s="61"/>
      <c r="CD301" s="61"/>
      <c r="CE301" s="61"/>
      <c r="CF301" s="61"/>
      <c r="CG301" s="61"/>
      <c r="CH301" s="63">
        <f>YEAR(BANCO10[[#This Row],[DATA INÍCIO]])</f>
        <v>2025</v>
      </c>
      <c r="CI301" s="63">
        <f>MONTH(BANCO10[[#This Row],[DATA INÍCIO]])</f>
        <v>7</v>
      </c>
      <c r="CJ301" s="71" t="str">
        <f t="shared" si="5"/>
        <v>FUNDIÇÃO JALES LTDA60.871.126/0001-63</v>
      </c>
      <c r="CK301" s="63"/>
      <c r="CL301" s="63"/>
      <c r="CM301" s="42" t="str">
        <f>IF(BANCO10[[#This Row],[SOLUÇÃO]]=CM$1,BANCO10[[#This Row],[STATUS DA ETAPA]],"")</f>
        <v/>
      </c>
      <c r="CN301" s="42" t="str">
        <f>IF(BANCO10[[#This Row],[SOLUÇÃO]]=CN$1,BANCO10[[#This Row],[STATUS DA ETAPA]],"")</f>
        <v/>
      </c>
      <c r="CO301" s="42" t="str">
        <f>IF(BANCO10[[#This Row],[SOLUÇÃO]]=CO$1,BANCO10[[#This Row],[STATUS DA ETAPA]],"")</f>
        <v/>
      </c>
      <c r="CP301" s="42" t="str">
        <f>IF(BANCO10[[#This Row],[SOLUÇÃO]]=CP$1,BANCO10[[#This Row],[STATUS DA ETAPA]],"")</f>
        <v/>
      </c>
      <c r="CQ301" s="42" t="str">
        <f>IF(BANCO10[[#This Row],[SOLUÇÃO]]=CQ$1,BANCO10[[#This Row],[STATUS DA ETAPA]],"")</f>
        <v/>
      </c>
      <c r="CR301" s="42" t="str">
        <f>IF(BANCO10[[#This Row],[SOLUÇÃO]]=CR$1,BANCO10[[#This Row],[STATUS DA ETAPA]],"")</f>
        <v/>
      </c>
      <c r="CS301" s="42" t="str">
        <f>IF(BANCO10[[#This Row],[SOLUÇÃO]]=CS$1,BANCO10[[#This Row],[STATUS DA ETAPA]],"")</f>
        <v/>
      </c>
      <c r="CT301" s="42" t="str">
        <f>IF(BANCO10[[#This Row],[SOLUÇÃO]]=CT$1,BANCO10[[#This Row],[STATUS DA ETAPA]],"")</f>
        <v/>
      </c>
      <c r="CU301" s="42" t="str">
        <f>IF(BANCO10[[#This Row],[SOLUÇÃO]]=CU$1,BANCO10[[#This Row],[STATUS DA ETAPA]],"")</f>
        <v/>
      </c>
      <c r="CV301" s="42" t="str">
        <f>IF(BANCO10[[#This Row],[SOLUÇÃO]]=CV$1,BANCO10[[#This Row],[STATUS DA ETAPA]],"")</f>
        <v/>
      </c>
      <c r="CW301" s="42" t="str">
        <f>IF(BANCO10[[#This Row],[SOLUÇÃO]]=CW$1,BANCO10[[#This Row],[STATUS DA ETAPA]],"")</f>
        <v/>
      </c>
      <c r="CX301" s="42" t="str">
        <f>IF(BANCO10[[#This Row],[SOLUÇÃO]]=CX$1,BANCO10[[#This Row],[STATUS DA ETAPA]],"")</f>
        <v/>
      </c>
      <c r="CY301" s="42" t="str">
        <f>IF(BANCO10[[#This Row],[SOLUÇÃO]]=CY$1,BANCO10[[#This Row],[STATUS DA ETAPA]],"")</f>
        <v/>
      </c>
      <c r="CZ301" s="42" t="str">
        <f>IF(BANCO10[[#This Row],[SOLUÇÃO]]=CZ$1,BANCO10[[#This Row],[STATUS DA ETAPA]],"")</f>
        <v/>
      </c>
      <c r="DA301" s="42" t="str">
        <f>IF(BANCO10[[#This Row],[SOLUÇÃO]]=DA$1,BANCO10[[#This Row],[STATUS DA ETAPA]],"")</f>
        <v/>
      </c>
      <c r="DB301" s="42" t="str">
        <f>IF(BANCO10[[#This Row],[SOLUÇÃO]]=DB$1,BANCO10[[#This Row],[STATUS DA ETAPA]],"")</f>
        <v/>
      </c>
      <c r="DC301" s="42" t="str">
        <f>IF(BANCO10[[#This Row],[SOLUÇÃO]]=DC$1,BANCO10[[#This Row],[STATUS DA ETAPA]],"")</f>
        <v/>
      </c>
      <c r="DD301" s="42" t="str">
        <f>IF(BANCO10[[#This Row],[SOLUÇÃO]]=DD$1,BANCO10[[#This Row],[STATUS DA ETAPA]],"")</f>
        <v/>
      </c>
      <c r="DE301" s="42" t="str">
        <f>IF(BANCO10[[#This Row],[SOLUÇÃO]]=DE$1,BANCO10[[#This Row],[STATUS DA ETAPA]],"")</f>
        <v/>
      </c>
      <c r="DF301" s="42" t="str">
        <f>IF(BANCO10[[#This Row],[SOLUÇÃO]]=DF$1,BANCO10[[#This Row],[STATUS DA ETAPA]],"")</f>
        <v>CONCLUÍDO</v>
      </c>
      <c r="DG301" s="42" t="str">
        <f>IF(BANCO10[[#This Row],[SOLUÇÃO]]=DG$1,BANCO10[[#This Row],[STATUS DA ETAPA]],"")</f>
        <v/>
      </c>
      <c r="DH301" s="42" t="str">
        <f>IF(BANCO10[[#This Row],[SOLUÇÃO]]=DH$1,BANCO10[[#This Row],[STATUS DA ETAPA]],"")</f>
        <v/>
      </c>
      <c r="DI301" s="42" t="str">
        <f>IF(BANCO10[[#This Row],[SOLUÇÃO]]=DI$1,BANCO10[[#This Row],[STATUS DA ETAPA]],"")</f>
        <v/>
      </c>
      <c r="DJ301" s="42" t="str">
        <f>IF(BANCO10[[#This Row],[SOLUÇÃO]]=DJ$1,BANCO10[[#This Row],[STATUS DA ETAPA]],"")</f>
        <v/>
      </c>
      <c r="DK301" s="42" t="str">
        <f>IF(BANCO10[[#This Row],[SOLUÇÃO]]=DK$1,BANCO10[[#This Row],[STATUS DA ETAPA]],"")</f>
        <v/>
      </c>
      <c r="DL301" s="42" t="str">
        <f>IF(BANCO10[[#This Row],[SOLUÇÃO]]=DL$1,BANCO10[[#This Row],[STATUS DA ETAPA]],"")</f>
        <v/>
      </c>
      <c r="DM301" s="42" t="str">
        <f>IF(BANCO10[[#This Row],[SOLUÇÃO]]=DM$1,BANCO10[[#This Row],[STATUS DA ETAPA]],"")</f>
        <v/>
      </c>
      <c r="DN301" s="65" t="e">
        <f>VLOOKUP(CL303,'[1]SAP TEC'!AC:AD,2,0)</f>
        <v>#N/A</v>
      </c>
      <c r="GA301" s="38"/>
      <c r="GB301" s="39"/>
      <c r="GC301" s="40"/>
      <c r="GD301" s="42"/>
      <c r="GE301" s="42"/>
      <c r="GF301" s="40"/>
      <c r="GG301" s="165"/>
      <c r="GH301" s="90"/>
      <c r="GI301" s="43"/>
      <c r="GJ301" s="44"/>
      <c r="GK301" s="166"/>
      <c r="GL301" s="166"/>
      <c r="GM301" s="166"/>
      <c r="GN301" s="42"/>
      <c r="GO301" s="91"/>
      <c r="GP301" s="42"/>
      <c r="GQ301" s="91"/>
      <c r="GR301" s="134"/>
      <c r="GS301" s="134"/>
      <c r="GT301" s="44"/>
      <c r="GU301" s="44"/>
      <c r="GV301" s="44"/>
      <c r="GW301" s="42"/>
      <c r="GX301" s="95"/>
      <c r="GY301" s="96"/>
      <c r="GZ301" s="168"/>
      <c r="HA301" s="168"/>
      <c r="HB301" s="168"/>
      <c r="HC301" s="93"/>
      <c r="HD301" s="168"/>
      <c r="HE301" s="110"/>
      <c r="HF301" s="94"/>
      <c r="HG301" s="38"/>
      <c r="HH301" s="38"/>
      <c r="HI301" s="38"/>
      <c r="HJ301" s="38"/>
      <c r="HK301" s="98"/>
      <c r="HL301" s="38"/>
      <c r="HM301" s="38"/>
      <c r="HN301" s="38"/>
      <c r="HO301" s="136"/>
      <c r="HP301" s="38"/>
      <c r="HQ301" s="38"/>
      <c r="HR301" s="38"/>
      <c r="HS301" s="38"/>
      <c r="HT301" s="63"/>
      <c r="HU301" s="63"/>
      <c r="HV301" s="71"/>
      <c r="HW301" s="63"/>
      <c r="HX301" s="44"/>
      <c r="HY301" s="42"/>
      <c r="HZ301" s="42"/>
      <c r="IA301" s="42"/>
      <c r="IB301" s="42"/>
      <c r="IC301" s="42"/>
      <c r="ID301" s="42"/>
      <c r="IE301" s="42"/>
      <c r="IF301" s="42"/>
      <c r="IG301" s="42"/>
      <c r="IH301" s="42"/>
      <c r="II301" s="42"/>
      <c r="IJ301" s="42"/>
      <c r="IK301" s="42"/>
      <c r="IL301" s="42"/>
      <c r="IM301" s="42"/>
      <c r="IN301" s="42"/>
      <c r="IO301" s="42"/>
      <c r="IP301" s="42"/>
      <c r="IQ301" s="42"/>
      <c r="IR301" s="42"/>
      <c r="IS301" s="42"/>
      <c r="IT301" s="42"/>
      <c r="IU301" s="42"/>
      <c r="IV301" s="42"/>
      <c r="IW301" s="42"/>
      <c r="IX301" s="42"/>
      <c r="IY301" s="42"/>
      <c r="IZ301" s="63"/>
    </row>
    <row r="302" spans="1:260" s="65" customFormat="1" ht="12" x14ac:dyDescent="0.25">
      <c r="A302" s="38" t="s">
        <v>118</v>
      </c>
      <c r="B302" s="39" t="s">
        <v>279</v>
      </c>
      <c r="C302" s="40" t="str">
        <f>IFERROR(VLOOKUP(BANCO10[[#This Row],[EMPRESA]],[1]!DADOS[#Data],2,FALSE),"")</f>
        <v>51.731.339/0001-07</v>
      </c>
      <c r="D302" s="72" t="s">
        <v>901</v>
      </c>
      <c r="E302" s="42" t="str">
        <f>IFERROR(VLOOKUP(BANCO10[[#This Row],[EMPRESA]],[1]!DADOS[#Data],5,FALSE),"")</f>
        <v>DEMAIS</v>
      </c>
      <c r="F302" s="40" t="str">
        <f>IFERROR(IF(VLOOKUP(BANCO10[[#This Row],[EMPRESA]],[1]!DADOS[#Data],6,0)="","",(VLOOKUP(BANCO10[[#This Row],[EMPRESA]],[1]!DADOS[#Data],6,0))),"")</f>
        <v>CAPITAL LESTE 1</v>
      </c>
      <c r="G302" s="40" t="s">
        <v>902</v>
      </c>
      <c r="H302" s="43" t="s">
        <v>7</v>
      </c>
      <c r="I302" s="43" t="s">
        <v>122</v>
      </c>
      <c r="J302" s="43" t="s">
        <v>123</v>
      </c>
      <c r="K302" s="44" t="s">
        <v>123</v>
      </c>
      <c r="L302" s="44" t="s">
        <v>123</v>
      </c>
      <c r="M302" s="44" t="s">
        <v>137</v>
      </c>
      <c r="N302" s="44" t="s">
        <v>123</v>
      </c>
      <c r="O302" s="42" t="s">
        <v>95</v>
      </c>
      <c r="P302" s="42">
        <v>400</v>
      </c>
      <c r="Q302" s="39"/>
      <c r="R302" s="45" t="s">
        <v>123</v>
      </c>
      <c r="S302" s="45"/>
      <c r="T302" s="45" t="s">
        <v>123</v>
      </c>
      <c r="U302" s="45"/>
      <c r="V302" s="45" t="s">
        <v>123</v>
      </c>
      <c r="W302" s="45"/>
      <c r="X302" s="45" t="s">
        <v>123</v>
      </c>
      <c r="Y302" s="45"/>
      <c r="Z302" s="46" t="s">
        <v>123</v>
      </c>
      <c r="AA302" s="47"/>
      <c r="AB302" s="46" t="s">
        <v>123</v>
      </c>
      <c r="AC302" s="48"/>
      <c r="AD302" s="46" t="s">
        <v>123</v>
      </c>
      <c r="AE302" s="48"/>
      <c r="AF302" s="45" t="s">
        <v>126</v>
      </c>
      <c r="AG302" s="45"/>
      <c r="AH302" s="45" t="s">
        <v>126</v>
      </c>
      <c r="AI302" s="45"/>
      <c r="AJ302" s="45" t="s">
        <v>126</v>
      </c>
      <c r="AK302" s="45"/>
      <c r="AL302" s="45"/>
      <c r="AM302" s="45"/>
      <c r="AN302" s="45"/>
      <c r="AO302" s="45"/>
      <c r="AP302" s="45"/>
      <c r="AQ302" s="45"/>
      <c r="AR302" s="45"/>
      <c r="AS302" s="45"/>
      <c r="AT302" s="49">
        <v>45963</v>
      </c>
      <c r="AU302" s="50">
        <v>45963</v>
      </c>
      <c r="AV302" s="66" t="s">
        <v>123</v>
      </c>
      <c r="AW302" s="66" t="s">
        <v>123</v>
      </c>
      <c r="AX302" s="73" t="s">
        <v>49</v>
      </c>
      <c r="AY302" s="52" t="s">
        <v>126</v>
      </c>
      <c r="AZ302" s="53">
        <v>0</v>
      </c>
      <c r="BA302" s="52" t="s">
        <v>123</v>
      </c>
      <c r="BB302" s="81" t="s">
        <v>123</v>
      </c>
      <c r="BC302" s="52" t="s">
        <v>123</v>
      </c>
      <c r="BD302" s="52" t="s">
        <v>123</v>
      </c>
      <c r="BE302" s="55" t="s">
        <v>123</v>
      </c>
      <c r="BF302" s="55" t="s">
        <v>123</v>
      </c>
      <c r="BG302" s="55" t="s">
        <v>123</v>
      </c>
      <c r="BH302" s="55" t="s">
        <v>123</v>
      </c>
      <c r="BI302" s="48" t="s">
        <v>123</v>
      </c>
      <c r="BJ302" s="48"/>
      <c r="BK302" s="58" t="s">
        <v>126</v>
      </c>
      <c r="BL302" s="59"/>
      <c r="BM302" s="58" t="s">
        <v>126</v>
      </c>
      <c r="BN302" s="59"/>
      <c r="BO302" s="74" t="s">
        <v>126</v>
      </c>
      <c r="BP302" s="77"/>
      <c r="BQ302" s="78" t="s">
        <v>126</v>
      </c>
      <c r="BR302" s="131"/>
      <c r="BS302" s="169" t="s">
        <v>903</v>
      </c>
      <c r="BT302" s="38"/>
      <c r="BU302" s="61"/>
      <c r="BV302" s="61"/>
      <c r="BW302" s="61"/>
      <c r="BX302" s="61"/>
      <c r="BY302" s="61"/>
      <c r="BZ302" s="61"/>
      <c r="CA302" s="61"/>
      <c r="CB302" s="61"/>
      <c r="CC302" s="61"/>
      <c r="CD302" s="61"/>
      <c r="CE302" s="61"/>
      <c r="CF302" s="61"/>
      <c r="CG302" s="61"/>
      <c r="CH302" s="63">
        <f>YEAR(BANCO10[[#This Row],[DATA INÍCIO]])</f>
        <v>2025</v>
      </c>
      <c r="CI302" s="63">
        <f>MONTH(BANCO10[[#This Row],[DATA INÍCIO]])</f>
        <v>11</v>
      </c>
      <c r="CJ302" s="71" t="str">
        <f t="shared" si="5"/>
        <v>GARDINOTEC INDUSTRIA E COMERCIO DE AUTO PECAS LTDA51.731.339/0001-07</v>
      </c>
      <c r="CK302" s="63"/>
      <c r="CL302" s="63"/>
      <c r="CM302" s="42" t="str">
        <f>IF(BANCO10[[#This Row],[SOLUÇÃO]]=CM$1,BANCO10[[#This Row],[STATUS DA ETAPA]],"")</f>
        <v/>
      </c>
      <c r="CN302" s="42" t="str">
        <f>IF(BANCO10[[#This Row],[SOLUÇÃO]]=CN$1,BANCO10[[#This Row],[STATUS DA ETAPA]],"")</f>
        <v/>
      </c>
      <c r="CO302" s="42" t="str">
        <f>IF(BANCO10[[#This Row],[SOLUÇÃO]]=CO$1,BANCO10[[#This Row],[STATUS DA ETAPA]],"")</f>
        <v/>
      </c>
      <c r="CP302" s="42" t="str">
        <f>IF(BANCO10[[#This Row],[SOLUÇÃO]]=CP$1,BANCO10[[#This Row],[STATUS DA ETAPA]],"")</f>
        <v/>
      </c>
      <c r="CQ302" s="42" t="str">
        <f>IF(BANCO10[[#This Row],[SOLUÇÃO]]=CQ$1,BANCO10[[#This Row],[STATUS DA ETAPA]],"")</f>
        <v/>
      </c>
      <c r="CR302" s="42" t="str">
        <f>IF(BANCO10[[#This Row],[SOLUÇÃO]]=CR$1,BANCO10[[#This Row],[STATUS DA ETAPA]],"")</f>
        <v>CANCELADO</v>
      </c>
      <c r="CS302" s="42" t="str">
        <f>IF(BANCO10[[#This Row],[SOLUÇÃO]]=CS$1,BANCO10[[#This Row],[STATUS DA ETAPA]],"")</f>
        <v/>
      </c>
      <c r="CT302" s="42" t="str">
        <f>IF(BANCO10[[#This Row],[SOLUÇÃO]]=CT$1,BANCO10[[#This Row],[STATUS DA ETAPA]],"")</f>
        <v/>
      </c>
      <c r="CU302" s="42" t="str">
        <f>IF(BANCO10[[#This Row],[SOLUÇÃO]]=CU$1,BANCO10[[#This Row],[STATUS DA ETAPA]],"")</f>
        <v/>
      </c>
      <c r="CV302" s="42" t="str">
        <f>IF(BANCO10[[#This Row],[SOLUÇÃO]]=CV$1,BANCO10[[#This Row],[STATUS DA ETAPA]],"")</f>
        <v/>
      </c>
      <c r="CW302" s="42" t="str">
        <f>IF(BANCO10[[#This Row],[SOLUÇÃO]]=CW$1,BANCO10[[#This Row],[STATUS DA ETAPA]],"")</f>
        <v/>
      </c>
      <c r="CX302" s="42" t="str">
        <f>IF(BANCO10[[#This Row],[SOLUÇÃO]]=CX$1,BANCO10[[#This Row],[STATUS DA ETAPA]],"")</f>
        <v/>
      </c>
      <c r="CY302" s="42" t="str">
        <f>IF(BANCO10[[#This Row],[SOLUÇÃO]]=CY$1,BANCO10[[#This Row],[STATUS DA ETAPA]],"")</f>
        <v/>
      </c>
      <c r="CZ302" s="42" t="str">
        <f>IF(BANCO10[[#This Row],[SOLUÇÃO]]=CZ$1,BANCO10[[#This Row],[STATUS DA ETAPA]],"")</f>
        <v/>
      </c>
      <c r="DA302" s="42" t="str">
        <f>IF(BANCO10[[#This Row],[SOLUÇÃO]]=DA$1,BANCO10[[#This Row],[STATUS DA ETAPA]],"")</f>
        <v/>
      </c>
      <c r="DB302" s="42" t="str">
        <f>IF(BANCO10[[#This Row],[SOLUÇÃO]]=DB$1,BANCO10[[#This Row],[STATUS DA ETAPA]],"")</f>
        <v/>
      </c>
      <c r="DC302" s="42" t="str">
        <f>IF(BANCO10[[#This Row],[SOLUÇÃO]]=DC$1,BANCO10[[#This Row],[STATUS DA ETAPA]],"")</f>
        <v/>
      </c>
      <c r="DD302" s="42" t="str">
        <f>IF(BANCO10[[#This Row],[SOLUÇÃO]]=DD$1,BANCO10[[#This Row],[STATUS DA ETAPA]],"")</f>
        <v/>
      </c>
      <c r="DE302" s="42" t="str">
        <f>IF(BANCO10[[#This Row],[SOLUÇÃO]]=DE$1,BANCO10[[#This Row],[STATUS DA ETAPA]],"")</f>
        <v/>
      </c>
      <c r="DF302" s="42" t="str">
        <f>IF(BANCO10[[#This Row],[SOLUÇÃO]]=DF$1,BANCO10[[#This Row],[STATUS DA ETAPA]],"")</f>
        <v/>
      </c>
      <c r="DG302" s="42" t="str">
        <f>IF(BANCO10[[#This Row],[SOLUÇÃO]]=DG$1,BANCO10[[#This Row],[STATUS DA ETAPA]],"")</f>
        <v/>
      </c>
      <c r="DH302" s="42" t="str">
        <f>IF(BANCO10[[#This Row],[SOLUÇÃO]]=DH$1,BANCO10[[#This Row],[STATUS DA ETAPA]],"")</f>
        <v/>
      </c>
      <c r="DI302" s="42" t="str">
        <f>IF(BANCO10[[#This Row],[SOLUÇÃO]]=DI$1,BANCO10[[#This Row],[STATUS DA ETAPA]],"")</f>
        <v/>
      </c>
      <c r="DJ302" s="42" t="str">
        <f>IF(BANCO10[[#This Row],[SOLUÇÃO]]=DJ$1,BANCO10[[#This Row],[STATUS DA ETAPA]],"")</f>
        <v/>
      </c>
      <c r="DK302" s="42" t="str">
        <f>IF(BANCO10[[#This Row],[SOLUÇÃO]]=DK$1,BANCO10[[#This Row],[STATUS DA ETAPA]],"")</f>
        <v/>
      </c>
      <c r="DL302" s="42" t="str">
        <f>IF(BANCO10[[#This Row],[SOLUÇÃO]]=DL$1,BANCO10[[#This Row],[STATUS DA ETAPA]],"")</f>
        <v/>
      </c>
      <c r="DM302" s="42" t="str">
        <f>IF(BANCO10[[#This Row],[SOLUÇÃO]]=DM$1,BANCO10[[#This Row],[STATUS DA ETAPA]],"")</f>
        <v/>
      </c>
      <c r="DN302" s="65" t="e">
        <f>VLOOKUP(CL304,'[1]SAP TEC'!AC:AD,2,0)</f>
        <v>#N/A</v>
      </c>
      <c r="GA302" s="38"/>
      <c r="GB302" s="39"/>
      <c r="GC302" s="40"/>
      <c r="GD302" s="42"/>
      <c r="GE302" s="42"/>
      <c r="GF302" s="40"/>
      <c r="GG302" s="165"/>
      <c r="GH302" s="90"/>
      <c r="GI302" s="43"/>
      <c r="GJ302" s="44"/>
      <c r="GK302" s="166"/>
      <c r="GL302" s="166"/>
      <c r="GM302" s="166"/>
      <c r="GN302" s="42"/>
      <c r="GO302" s="91"/>
      <c r="GP302" s="42"/>
      <c r="GQ302" s="91"/>
      <c r="GR302" s="134"/>
      <c r="GS302" s="134"/>
      <c r="GT302" s="44"/>
      <c r="GU302" s="44"/>
      <c r="GV302" s="44"/>
      <c r="GW302" s="42"/>
      <c r="GX302" s="95"/>
      <c r="GY302" s="96"/>
      <c r="GZ302" s="168"/>
      <c r="HA302" s="168"/>
      <c r="HB302" s="168"/>
      <c r="HC302" s="93"/>
      <c r="HD302" s="168"/>
      <c r="HE302" s="110"/>
      <c r="HF302" s="94"/>
      <c r="HG302" s="38"/>
      <c r="HH302" s="38"/>
      <c r="HI302" s="38"/>
      <c r="HJ302" s="38"/>
      <c r="HK302" s="98"/>
      <c r="HL302" s="38"/>
      <c r="HM302" s="38"/>
      <c r="HN302" s="38"/>
      <c r="HO302" s="136"/>
      <c r="HP302" s="38"/>
      <c r="HQ302" s="38"/>
      <c r="HR302" s="38"/>
      <c r="HS302" s="38"/>
      <c r="HT302" s="63"/>
      <c r="HU302" s="63"/>
      <c r="HV302" s="71"/>
      <c r="HW302" s="63"/>
      <c r="HX302" s="44"/>
      <c r="HY302" s="42"/>
      <c r="HZ302" s="42"/>
      <c r="IA302" s="42"/>
      <c r="IB302" s="42"/>
      <c r="IC302" s="42"/>
      <c r="ID302" s="42"/>
      <c r="IE302" s="42"/>
      <c r="IF302" s="42"/>
      <c r="IG302" s="42"/>
      <c r="IH302" s="42"/>
      <c r="II302" s="42"/>
      <c r="IJ302" s="42"/>
      <c r="IK302" s="42"/>
      <c r="IL302" s="42"/>
      <c r="IM302" s="42"/>
      <c r="IN302" s="42"/>
      <c r="IO302" s="42"/>
      <c r="IP302" s="42"/>
      <c r="IQ302" s="42"/>
      <c r="IR302" s="42"/>
      <c r="IS302" s="42"/>
      <c r="IT302" s="42"/>
      <c r="IU302" s="42"/>
      <c r="IV302" s="42"/>
      <c r="IW302" s="42"/>
      <c r="IX302" s="42"/>
      <c r="IY302" s="42"/>
      <c r="IZ302" s="63"/>
    </row>
    <row r="303" spans="1:260" s="65" customFormat="1" ht="12" x14ac:dyDescent="0.25">
      <c r="A303" s="38" t="s">
        <v>118</v>
      </c>
      <c r="B303" s="39" t="s">
        <v>119</v>
      </c>
      <c r="C303" s="40" t="str">
        <f>IFERROR(VLOOKUP(BANCO10[[#This Row],[EMPRESA]],[1]!DADOS[#Data],2,FALSE),"")</f>
        <v>05.935.479/0001-71</v>
      </c>
      <c r="D303" s="42" t="s">
        <v>904</v>
      </c>
      <c r="E303" s="42" t="str">
        <f>IFERROR(VLOOKUP(BANCO10[[#This Row],[EMPRESA]],[1]!DADOS[#Data],5,FALSE),"")</f>
        <v>ME</v>
      </c>
      <c r="F303" s="40" t="str">
        <f>IFERROR(IF(VLOOKUP(BANCO10[[#This Row],[EMPRESA]],[1]!DADOS[#Data],6,0)="","",(VLOOKUP(BANCO10[[#This Row],[EMPRESA]],[1]!DADOS[#Data],6,0))),"")</f>
        <v>CAPITAL LESTE 1</v>
      </c>
      <c r="G303" s="40" t="str">
        <f>IFERROR(IF(VLOOKUP(BANCO10[[#This Row],[EMPRESA]],[1]!DADOS[#Data],4)="","",(VLOOKUP($D303,[1]!DADOS[#Data],4,0))),"")</f>
        <v>GMS</v>
      </c>
      <c r="H303" s="43" t="s">
        <v>196</v>
      </c>
      <c r="I303" s="43" t="s">
        <v>145</v>
      </c>
      <c r="J303" s="44" t="s">
        <v>123</v>
      </c>
      <c r="K303" s="44" t="s">
        <v>905</v>
      </c>
      <c r="L303" s="44" t="s">
        <v>906</v>
      </c>
      <c r="M303" s="44" t="s">
        <v>137</v>
      </c>
      <c r="N303" s="42" t="s">
        <v>123</v>
      </c>
      <c r="O303" s="42" t="s">
        <v>92</v>
      </c>
      <c r="P303" s="42">
        <v>40</v>
      </c>
      <c r="Q303" s="42" t="s">
        <v>148</v>
      </c>
      <c r="R303" s="45" t="s">
        <v>123</v>
      </c>
      <c r="S303" s="45"/>
      <c r="T303" s="45" t="s">
        <v>123</v>
      </c>
      <c r="U303" s="45"/>
      <c r="V303" s="45" t="s">
        <v>123</v>
      </c>
      <c r="W303" s="45"/>
      <c r="X303" s="45" t="s">
        <v>123</v>
      </c>
      <c r="Y303" s="45"/>
      <c r="Z303" s="46" t="s">
        <v>123</v>
      </c>
      <c r="AA303" s="47"/>
      <c r="AB303" s="46" t="s">
        <v>123</v>
      </c>
      <c r="AC303" s="48"/>
      <c r="AD303" s="46" t="s">
        <v>123</v>
      </c>
      <c r="AE303" s="48"/>
      <c r="AF303" s="45" t="s">
        <v>123</v>
      </c>
      <c r="AG303" s="45"/>
      <c r="AH303" s="45" t="s">
        <v>123</v>
      </c>
      <c r="AI303" s="45"/>
      <c r="AJ303" s="45" t="s">
        <v>123</v>
      </c>
      <c r="AK303" s="45"/>
      <c r="AL303" s="45" t="s">
        <v>27</v>
      </c>
      <c r="AM303" s="45">
        <v>45617</v>
      </c>
      <c r="AN303" s="45" t="s">
        <v>27</v>
      </c>
      <c r="AO303" s="45">
        <v>45617</v>
      </c>
      <c r="AP303" s="45" t="s">
        <v>27</v>
      </c>
      <c r="AQ303" s="45">
        <v>45617</v>
      </c>
      <c r="AR303" s="45" t="s">
        <v>27</v>
      </c>
      <c r="AS303" s="45">
        <v>45624</v>
      </c>
      <c r="AT303" s="133">
        <v>45635</v>
      </c>
      <c r="AU303" s="99">
        <v>45761</v>
      </c>
      <c r="AV303" s="66" t="s">
        <v>27</v>
      </c>
      <c r="AW303" s="66" t="s">
        <v>27</v>
      </c>
      <c r="AX303" s="73" t="s">
        <v>182</v>
      </c>
      <c r="AY303" s="52" t="s">
        <v>126</v>
      </c>
      <c r="AZ303" s="53">
        <v>0</v>
      </c>
      <c r="BA303" s="52" t="s">
        <v>153</v>
      </c>
      <c r="BB303" s="81" t="s">
        <v>907</v>
      </c>
      <c r="BC303" s="52">
        <v>4702</v>
      </c>
      <c r="BD303" s="52" t="s">
        <v>136</v>
      </c>
      <c r="BE303" s="55" t="s">
        <v>123</v>
      </c>
      <c r="BF303" s="55" t="s">
        <v>123</v>
      </c>
      <c r="BG303" s="55" t="s">
        <v>27</v>
      </c>
      <c r="BH303" s="55" t="s">
        <v>123</v>
      </c>
      <c r="BI303" s="68" t="s">
        <v>123</v>
      </c>
      <c r="BJ303" s="48"/>
      <c r="BK303" s="58" t="s">
        <v>27</v>
      </c>
      <c r="BL303" s="59">
        <v>45771</v>
      </c>
      <c r="BM303" s="58" t="s">
        <v>27</v>
      </c>
      <c r="BN303" s="59">
        <v>45784</v>
      </c>
      <c r="BO303" s="58" t="s">
        <v>27</v>
      </c>
      <c r="BP303" s="59">
        <v>45784</v>
      </c>
      <c r="BQ303" s="58" t="s">
        <v>126</v>
      </c>
      <c r="BR303" s="59"/>
      <c r="BS303" s="70"/>
      <c r="BT303" s="38" t="s">
        <v>254</v>
      </c>
      <c r="BU303" s="61"/>
      <c r="BV303" s="61"/>
      <c r="BW303" s="84"/>
      <c r="BX303" s="84"/>
      <c r="BY303" s="85"/>
      <c r="BZ303" s="84"/>
      <c r="CA303" s="86"/>
      <c r="CB303" s="87"/>
      <c r="CC303" s="88"/>
      <c r="CD303" s="87"/>
      <c r="CE303" s="87"/>
      <c r="CF303" s="87"/>
      <c r="CG303" s="87"/>
      <c r="CH303" s="42">
        <f>YEAR(BANCO10[[#This Row],[DATA INÍCIO]])</f>
        <v>2024</v>
      </c>
      <c r="CI303" s="42">
        <f>MONTH(BANCO10[[#This Row],[DATA INÍCIO]])</f>
        <v>12</v>
      </c>
      <c r="CJ303" s="42" t="str">
        <f t="shared" si="5"/>
        <v>GMSMETALS COMERCIO DE EQUIPAMENTOS PARA SOLDA LTDA05.935.479/0001-71</v>
      </c>
      <c r="CK303" s="42"/>
      <c r="CL303" s="42"/>
      <c r="CM303" s="42" t="str">
        <f>IF(BANCO10[[#This Row],[SOLUÇÃO]]=CM$1,BANCO10[[#This Row],[STATUS DA ETAPA]],"")</f>
        <v/>
      </c>
      <c r="CN303" s="42" t="str">
        <f>IF(BANCO10[[#This Row],[SOLUÇÃO]]=CN$1,BANCO10[[#This Row],[STATUS DA ETAPA]],"")</f>
        <v/>
      </c>
      <c r="CO303" s="42" t="str">
        <f>IF(BANCO10[[#This Row],[SOLUÇÃO]]=CO$1,BANCO10[[#This Row],[STATUS DA ETAPA]],"")</f>
        <v>CONCLUÍDO</v>
      </c>
      <c r="CP303" s="42" t="str">
        <f>IF(BANCO10[[#This Row],[SOLUÇÃO]]=CP$1,BANCO10[[#This Row],[STATUS DA ETAPA]],"")</f>
        <v/>
      </c>
      <c r="CQ303" s="42" t="str">
        <f>IF(BANCO10[[#This Row],[SOLUÇÃO]]=CQ$1,BANCO10[[#This Row],[STATUS DA ETAPA]],"")</f>
        <v/>
      </c>
      <c r="CR303" s="42" t="str">
        <f>IF(BANCO10[[#This Row],[SOLUÇÃO]]=CR$1,BANCO10[[#This Row],[STATUS DA ETAPA]],"")</f>
        <v/>
      </c>
      <c r="CS303" s="42" t="str">
        <f>IF(BANCO10[[#This Row],[SOLUÇÃO]]=CS$1,BANCO10[[#This Row],[STATUS DA ETAPA]],"")</f>
        <v/>
      </c>
      <c r="CT303" s="42" t="str">
        <f>IF(BANCO10[[#This Row],[SOLUÇÃO]]=CT$1,BANCO10[[#This Row],[STATUS DA ETAPA]],"")</f>
        <v/>
      </c>
      <c r="CU303" s="42" t="str">
        <f>IF(BANCO10[[#This Row],[SOLUÇÃO]]=CU$1,BANCO10[[#This Row],[STATUS DA ETAPA]],"")</f>
        <v/>
      </c>
      <c r="CV303" s="42" t="str">
        <f>IF(BANCO10[[#This Row],[SOLUÇÃO]]=CV$1,BANCO10[[#This Row],[STATUS DA ETAPA]],"")</f>
        <v/>
      </c>
      <c r="CW303" s="42" t="str">
        <f>IF(BANCO10[[#This Row],[SOLUÇÃO]]=CW$1,BANCO10[[#This Row],[STATUS DA ETAPA]],"")</f>
        <v/>
      </c>
      <c r="CX303" s="42" t="str">
        <f>IF(BANCO10[[#This Row],[SOLUÇÃO]]=CX$1,BANCO10[[#This Row],[STATUS DA ETAPA]],"")</f>
        <v/>
      </c>
      <c r="CY303" s="42" t="str">
        <f>IF(BANCO10[[#This Row],[SOLUÇÃO]]=CY$1,BANCO10[[#This Row],[STATUS DA ETAPA]],"")</f>
        <v/>
      </c>
      <c r="CZ303" s="42" t="str">
        <f>IF(BANCO10[[#This Row],[SOLUÇÃO]]=CZ$1,BANCO10[[#This Row],[STATUS DA ETAPA]],"")</f>
        <v/>
      </c>
      <c r="DA303" s="42" t="str">
        <f>IF(BANCO10[[#This Row],[SOLUÇÃO]]=DA$1,BANCO10[[#This Row],[STATUS DA ETAPA]],"")</f>
        <v/>
      </c>
      <c r="DB303" s="42" t="str">
        <f>IF(BANCO10[[#This Row],[SOLUÇÃO]]=DB$1,BANCO10[[#This Row],[STATUS DA ETAPA]],"")</f>
        <v/>
      </c>
      <c r="DC303" s="63" t="str">
        <f>IF(BANCO10[[#This Row],[SOLUÇÃO]]=DC$1,BANCO10[[#This Row],[STATUS DA ETAPA]],"")</f>
        <v/>
      </c>
      <c r="DD303" s="65" t="str">
        <f>IF(BANCO10[[#This Row],[SOLUÇÃO]]=DD$1,BANCO10[[#This Row],[STATUS DA ETAPA]],"")</f>
        <v/>
      </c>
      <c r="DE303" s="65" t="str">
        <f>IF(BANCO10[[#This Row],[SOLUÇÃO]]=DE$1,BANCO10[[#This Row],[STATUS DA ETAPA]],"")</f>
        <v/>
      </c>
      <c r="DF303" s="65" t="str">
        <f>IF(BANCO10[[#This Row],[SOLUÇÃO]]=DF$1,BANCO10[[#This Row],[STATUS DA ETAPA]],"")</f>
        <v/>
      </c>
      <c r="DG303" s="65" t="str">
        <f>IF(BANCO10[[#This Row],[SOLUÇÃO]]=DG$1,BANCO10[[#This Row],[STATUS DA ETAPA]],"")</f>
        <v/>
      </c>
      <c r="DH303" s="65" t="str">
        <f>IF(BANCO10[[#This Row],[SOLUÇÃO]]=DH$1,BANCO10[[#This Row],[STATUS DA ETAPA]],"")</f>
        <v/>
      </c>
      <c r="DI303" s="65" t="str">
        <f>IF(BANCO10[[#This Row],[SOLUÇÃO]]=DI$1,BANCO10[[#This Row],[STATUS DA ETAPA]],"")</f>
        <v/>
      </c>
      <c r="DJ303" s="65" t="str">
        <f>IF(BANCO10[[#This Row],[SOLUÇÃO]]=DJ$1,BANCO10[[#This Row],[STATUS DA ETAPA]],"")</f>
        <v/>
      </c>
      <c r="DK303" s="65" t="str">
        <f>IF(BANCO10[[#This Row],[SOLUÇÃO]]=DK$1,BANCO10[[#This Row],[STATUS DA ETAPA]],"")</f>
        <v/>
      </c>
      <c r="DL303" s="65" t="str">
        <f>IF(BANCO10[[#This Row],[SOLUÇÃO]]=DL$1,BANCO10[[#This Row],[STATUS DA ETAPA]],"")</f>
        <v/>
      </c>
      <c r="DM303" s="65" t="str">
        <f>IF(BANCO10[[#This Row],[SOLUÇÃO]]=DM$1,BANCO10[[#This Row],[STATUS DA ETAPA]],"")</f>
        <v/>
      </c>
      <c r="DN303" s="65" t="e">
        <f>VLOOKUP(CL305,'[1]SAP TEC'!AC:AD,2,0)</f>
        <v>#N/A</v>
      </c>
      <c r="GA303" s="38"/>
      <c r="GB303" s="39"/>
      <c r="GC303" s="40"/>
      <c r="GD303" s="42"/>
      <c r="GE303" s="42"/>
      <c r="GF303" s="40"/>
      <c r="GG303" s="165"/>
      <c r="GH303" s="90"/>
      <c r="GI303" s="43"/>
      <c r="GJ303" s="44"/>
      <c r="GK303" s="166"/>
      <c r="GL303" s="166"/>
      <c r="GM303" s="166"/>
      <c r="GN303" s="42"/>
      <c r="GO303" s="91"/>
      <c r="GP303" s="42"/>
      <c r="GQ303" s="91"/>
      <c r="GR303" s="134"/>
      <c r="GS303" s="134"/>
      <c r="GT303" s="44"/>
      <c r="GU303" s="44"/>
      <c r="GV303" s="44"/>
      <c r="GW303" s="42"/>
      <c r="GX303" s="95"/>
      <c r="GY303" s="96"/>
      <c r="GZ303" s="167"/>
      <c r="HA303" s="167"/>
      <c r="HB303" s="167"/>
      <c r="HC303" s="93"/>
      <c r="HD303" s="167"/>
      <c r="HE303" s="110"/>
      <c r="HF303" s="94"/>
      <c r="HG303" s="38"/>
      <c r="HH303" s="38"/>
      <c r="HI303" s="38"/>
      <c r="HJ303" s="38"/>
      <c r="HK303" s="98"/>
      <c r="HL303" s="38"/>
      <c r="HM303" s="38"/>
      <c r="HN303" s="38"/>
      <c r="HO303" s="136"/>
      <c r="HP303" s="38"/>
      <c r="HQ303" s="38"/>
      <c r="HR303" s="38"/>
      <c r="HS303" s="38"/>
      <c r="HT303" s="63"/>
      <c r="HU303" s="63"/>
      <c r="HV303" s="71"/>
      <c r="HW303" s="63"/>
      <c r="HX303" s="44"/>
      <c r="HY303" s="42"/>
      <c r="HZ303" s="42"/>
      <c r="IA303" s="42"/>
      <c r="IB303" s="42"/>
      <c r="IC303" s="42"/>
      <c r="ID303" s="42"/>
      <c r="IE303" s="42"/>
      <c r="IF303" s="42"/>
      <c r="IG303" s="42"/>
      <c r="IH303" s="42"/>
      <c r="II303" s="42"/>
      <c r="IJ303" s="42"/>
      <c r="IK303" s="42"/>
      <c r="IL303" s="42"/>
      <c r="IM303" s="42"/>
      <c r="IN303" s="42"/>
      <c r="IO303" s="42"/>
      <c r="IP303" s="42"/>
      <c r="IQ303" s="42"/>
      <c r="IR303" s="42"/>
      <c r="IS303" s="42"/>
      <c r="IT303" s="42"/>
      <c r="IU303" s="42"/>
      <c r="IV303" s="42"/>
      <c r="IW303" s="42"/>
      <c r="IX303" s="42"/>
      <c r="IY303" s="42"/>
      <c r="IZ303" s="63"/>
    </row>
    <row r="304" spans="1:260" s="65" customFormat="1" ht="12" x14ac:dyDescent="0.25">
      <c r="A304" s="38" t="s">
        <v>118</v>
      </c>
      <c r="B304" s="38" t="s">
        <v>131</v>
      </c>
      <c r="C304" s="40" t="str">
        <f>IFERROR(VLOOKUP(BANCO10[[#This Row],[EMPRESA]],[1]!DADOS[#Data],2,FALSE),"")</f>
        <v>05.935.479/0001-71</v>
      </c>
      <c r="D304" s="170" t="s">
        <v>904</v>
      </c>
      <c r="E304" s="42" t="str">
        <f>IFERROR(VLOOKUP(BANCO10[[#This Row],[EMPRESA]],[1]!DADOS[#Data],5,FALSE),"")</f>
        <v>ME</v>
      </c>
      <c r="F304" s="40" t="str">
        <f>IFERROR(IF(VLOOKUP(BANCO10[[#This Row],[EMPRESA]],[1]!DADOS[#Data],6,0)="","",(VLOOKUP(BANCO10[[#This Row],[EMPRESA]],[1]!DADOS[#Data],6,0))),"")</f>
        <v>CAPITAL LESTE 1</v>
      </c>
      <c r="G304" s="40" t="str">
        <f>IFERROR(IF(VLOOKUP(BANCO10[[#This Row],[EMPRESA]],[1]!DADOS[#Data],4)="","",(VLOOKUP($D304,[1]!DADOS[#Data],4,0))),"")</f>
        <v>GMS</v>
      </c>
      <c r="H304" s="43" t="s">
        <v>7</v>
      </c>
      <c r="I304" s="38" t="s">
        <v>134</v>
      </c>
      <c r="J304" s="43" t="s">
        <v>123</v>
      </c>
      <c r="K304" s="38" t="s">
        <v>908</v>
      </c>
      <c r="L304" s="44" t="s">
        <v>136</v>
      </c>
      <c r="M304" s="44" t="s">
        <v>137</v>
      </c>
      <c r="N304" s="44" t="s">
        <v>123</v>
      </c>
      <c r="O304" s="38" t="s">
        <v>96</v>
      </c>
      <c r="P304" s="42">
        <v>76</v>
      </c>
      <c r="Q304" s="39"/>
      <c r="R304" s="45" t="s">
        <v>27</v>
      </c>
      <c r="S304" s="45">
        <v>45734</v>
      </c>
      <c r="T304" s="45" t="s">
        <v>27</v>
      </c>
      <c r="U304" s="45">
        <v>45734</v>
      </c>
      <c r="V304" s="45" t="s">
        <v>27</v>
      </c>
      <c r="W304" s="45">
        <v>45734</v>
      </c>
      <c r="X304" s="45" t="s">
        <v>27</v>
      </c>
      <c r="Y304" s="45">
        <v>45734</v>
      </c>
      <c r="Z304" s="46" t="s">
        <v>27</v>
      </c>
      <c r="AA304" s="47">
        <v>45715</v>
      </c>
      <c r="AB304" s="46" t="s">
        <v>126</v>
      </c>
      <c r="AC304" s="48"/>
      <c r="AD304" s="46" t="s">
        <v>126</v>
      </c>
      <c r="AE304" s="48"/>
      <c r="AF304" s="45" t="s">
        <v>123</v>
      </c>
      <c r="AG304" s="45"/>
      <c r="AH304" s="45" t="s">
        <v>123</v>
      </c>
      <c r="AI304" s="45"/>
      <c r="AJ304" s="45" t="s">
        <v>27</v>
      </c>
      <c r="AK304" s="45">
        <v>45708</v>
      </c>
      <c r="AL304" s="45" t="s">
        <v>123</v>
      </c>
      <c r="AM304" s="45"/>
      <c r="AN304" s="45" t="s">
        <v>123</v>
      </c>
      <c r="AO304" s="45"/>
      <c r="AP304" s="45" t="s">
        <v>123</v>
      </c>
      <c r="AQ304" s="45"/>
      <c r="AR304" s="45" t="s">
        <v>123</v>
      </c>
      <c r="AS304" s="45"/>
      <c r="AT304" s="49">
        <v>46022</v>
      </c>
      <c r="AU304" s="50">
        <v>46022</v>
      </c>
      <c r="AV304" s="66" t="s">
        <v>126</v>
      </c>
      <c r="AW304" s="66" t="s">
        <v>126</v>
      </c>
      <c r="AX304" s="51" t="s">
        <v>49</v>
      </c>
      <c r="AY304" s="52" t="s">
        <v>126</v>
      </c>
      <c r="AZ304" s="53">
        <v>14440</v>
      </c>
      <c r="BA304" s="52" t="s">
        <v>138</v>
      </c>
      <c r="BB304" s="81">
        <v>581964</v>
      </c>
      <c r="BC304" s="52" t="s">
        <v>123</v>
      </c>
      <c r="BD304" s="52" t="s">
        <v>123</v>
      </c>
      <c r="BE304" s="55" t="s">
        <v>126</v>
      </c>
      <c r="BF304" s="55" t="s">
        <v>126</v>
      </c>
      <c r="BG304" s="55" t="s">
        <v>126</v>
      </c>
      <c r="BH304" s="55" t="s">
        <v>126</v>
      </c>
      <c r="BI304" s="68" t="s">
        <v>126</v>
      </c>
      <c r="BJ304" s="48"/>
      <c r="BK304" s="58" t="s">
        <v>126</v>
      </c>
      <c r="BL304" s="59"/>
      <c r="BM304" s="58" t="s">
        <v>126</v>
      </c>
      <c r="BN304" s="59"/>
      <c r="BO304" s="58" t="s">
        <v>126</v>
      </c>
      <c r="BP304" s="59"/>
      <c r="BQ304" s="58" t="s">
        <v>126</v>
      </c>
      <c r="BR304" s="59"/>
      <c r="BS304" s="69" t="s">
        <v>185</v>
      </c>
      <c r="BT304" s="38"/>
      <c r="BU304" s="61"/>
      <c r="BV304" s="61"/>
      <c r="BW304" s="61"/>
      <c r="BX304" s="61"/>
      <c r="BY304" s="61"/>
      <c r="BZ304" s="61"/>
      <c r="CA304" s="61"/>
      <c r="CB304" s="61"/>
      <c r="CC304" s="61"/>
      <c r="CD304" s="61"/>
      <c r="CE304" s="61"/>
      <c r="CF304" s="61"/>
      <c r="CG304" s="61"/>
      <c r="CH304" s="63">
        <f>YEAR(BANCO10[[#This Row],[DATA INÍCIO]])</f>
        <v>2025</v>
      </c>
      <c r="CI304" s="63">
        <f>MONTH(BANCO10[[#This Row],[DATA INÍCIO]])</f>
        <v>12</v>
      </c>
      <c r="CJ304" s="71" t="str">
        <f t="shared" si="5"/>
        <v>GMSMETALS COMERCIO DE EQUIPAMENTOS PARA SOLDA LTDA05.935.479/0001-71</v>
      </c>
      <c r="CK304" s="63"/>
      <c r="CL304" s="63"/>
      <c r="CM304" s="42" t="str">
        <f>IF(BANCO10[[#This Row],[SOLUÇÃO]]=CM$1,BANCO10[[#This Row],[STATUS DA ETAPA]],"")</f>
        <v/>
      </c>
      <c r="CN304" s="42" t="str">
        <f>IF(BANCO10[[#This Row],[SOLUÇÃO]]=CN$1,BANCO10[[#This Row],[STATUS DA ETAPA]],"")</f>
        <v/>
      </c>
      <c r="CO304" s="42" t="str">
        <f>IF(BANCO10[[#This Row],[SOLUÇÃO]]=CO$1,BANCO10[[#This Row],[STATUS DA ETAPA]],"")</f>
        <v/>
      </c>
      <c r="CP304" s="42" t="str">
        <f>IF(BANCO10[[#This Row],[SOLUÇÃO]]=CP$1,BANCO10[[#This Row],[STATUS DA ETAPA]],"")</f>
        <v/>
      </c>
      <c r="CQ304" s="42" t="str">
        <f>IF(BANCO10[[#This Row],[SOLUÇÃO]]=CQ$1,BANCO10[[#This Row],[STATUS DA ETAPA]],"")</f>
        <v/>
      </c>
      <c r="CR304" s="42" t="str">
        <f>IF(BANCO10[[#This Row],[SOLUÇÃO]]=CR$1,BANCO10[[#This Row],[STATUS DA ETAPA]],"")</f>
        <v/>
      </c>
      <c r="CS304" s="42" t="str">
        <f>IF(BANCO10[[#This Row],[SOLUÇÃO]]=CS$1,BANCO10[[#This Row],[STATUS DA ETAPA]],"")</f>
        <v>AGUARDANDO SALDO</v>
      </c>
      <c r="CT304" s="42" t="str">
        <f>IF(BANCO10[[#This Row],[SOLUÇÃO]]=CT$1,BANCO10[[#This Row],[STATUS DA ETAPA]],"")</f>
        <v/>
      </c>
      <c r="CU304" s="42" t="str">
        <f>IF(BANCO10[[#This Row],[SOLUÇÃO]]=CU$1,BANCO10[[#This Row],[STATUS DA ETAPA]],"")</f>
        <v/>
      </c>
      <c r="CV304" s="42" t="str">
        <f>IF(BANCO10[[#This Row],[SOLUÇÃO]]=CV$1,BANCO10[[#This Row],[STATUS DA ETAPA]],"")</f>
        <v/>
      </c>
      <c r="CW304" s="42" t="str">
        <f>IF(BANCO10[[#This Row],[SOLUÇÃO]]=CW$1,BANCO10[[#This Row],[STATUS DA ETAPA]],"")</f>
        <v/>
      </c>
      <c r="CX304" s="42" t="str">
        <f>IF(BANCO10[[#This Row],[SOLUÇÃO]]=CX$1,BANCO10[[#This Row],[STATUS DA ETAPA]],"")</f>
        <v/>
      </c>
      <c r="CY304" s="42" t="str">
        <f>IF(BANCO10[[#This Row],[SOLUÇÃO]]=CY$1,BANCO10[[#This Row],[STATUS DA ETAPA]],"")</f>
        <v/>
      </c>
      <c r="CZ304" s="42" t="str">
        <f>IF(BANCO10[[#This Row],[SOLUÇÃO]]=CZ$1,BANCO10[[#This Row],[STATUS DA ETAPA]],"")</f>
        <v/>
      </c>
      <c r="DA304" s="42" t="str">
        <f>IF(BANCO10[[#This Row],[SOLUÇÃO]]=DA$1,BANCO10[[#This Row],[STATUS DA ETAPA]],"")</f>
        <v/>
      </c>
      <c r="DB304" s="42" t="str">
        <f>IF(BANCO10[[#This Row],[SOLUÇÃO]]=DB$1,BANCO10[[#This Row],[STATUS DA ETAPA]],"")</f>
        <v/>
      </c>
      <c r="DC304" s="42" t="str">
        <f>IF(BANCO10[[#This Row],[SOLUÇÃO]]=DC$1,BANCO10[[#This Row],[STATUS DA ETAPA]],"")</f>
        <v/>
      </c>
      <c r="DD304" s="42" t="str">
        <f>IF(BANCO10[[#This Row],[SOLUÇÃO]]=DD$1,BANCO10[[#This Row],[STATUS DA ETAPA]],"")</f>
        <v/>
      </c>
      <c r="DE304" s="42" t="str">
        <f>IF(BANCO10[[#This Row],[SOLUÇÃO]]=DE$1,BANCO10[[#This Row],[STATUS DA ETAPA]],"")</f>
        <v/>
      </c>
      <c r="DF304" s="42" t="str">
        <f>IF(BANCO10[[#This Row],[SOLUÇÃO]]=DF$1,BANCO10[[#This Row],[STATUS DA ETAPA]],"")</f>
        <v/>
      </c>
      <c r="DG304" s="42" t="str">
        <f>IF(BANCO10[[#This Row],[SOLUÇÃO]]=DG$1,BANCO10[[#This Row],[STATUS DA ETAPA]],"")</f>
        <v/>
      </c>
      <c r="DH304" s="42" t="str">
        <f>IF(BANCO10[[#This Row],[SOLUÇÃO]]=DH$1,BANCO10[[#This Row],[STATUS DA ETAPA]],"")</f>
        <v/>
      </c>
      <c r="DI304" s="42" t="str">
        <f>IF(BANCO10[[#This Row],[SOLUÇÃO]]=DI$1,BANCO10[[#This Row],[STATUS DA ETAPA]],"")</f>
        <v/>
      </c>
      <c r="DJ304" s="42" t="str">
        <f>IF(BANCO10[[#This Row],[SOLUÇÃO]]=DJ$1,BANCO10[[#This Row],[STATUS DA ETAPA]],"")</f>
        <v/>
      </c>
      <c r="DK304" s="42" t="str">
        <f>IF(BANCO10[[#This Row],[SOLUÇÃO]]=DK$1,BANCO10[[#This Row],[STATUS DA ETAPA]],"")</f>
        <v/>
      </c>
      <c r="DL304" s="42" t="str">
        <f>IF(BANCO10[[#This Row],[SOLUÇÃO]]=DL$1,BANCO10[[#This Row],[STATUS DA ETAPA]],"")</f>
        <v/>
      </c>
      <c r="DM304" s="42" t="str">
        <f>IF(BANCO10[[#This Row],[SOLUÇÃO]]=DM$1,BANCO10[[#This Row],[STATUS DA ETAPA]],"")</f>
        <v/>
      </c>
      <c r="DN304" s="65" t="e">
        <f>VLOOKUP(CL306,'[1]SAP TEC'!AC:AD,2,0)</f>
        <v>#N/A</v>
      </c>
      <c r="GA304" s="38"/>
      <c r="GB304" s="39"/>
      <c r="GC304" s="40"/>
      <c r="GD304" s="42"/>
      <c r="GE304" s="42"/>
      <c r="GF304" s="40"/>
      <c r="GG304" s="165"/>
      <c r="GH304" s="90"/>
      <c r="GI304" s="43"/>
      <c r="GJ304" s="44"/>
      <c r="GK304" s="166"/>
      <c r="GL304" s="166"/>
      <c r="GM304" s="166"/>
      <c r="GN304" s="42"/>
      <c r="GO304" s="91"/>
      <c r="GP304" s="42"/>
      <c r="GQ304" s="91"/>
      <c r="GR304" s="134"/>
      <c r="GS304" s="134"/>
      <c r="GT304" s="44"/>
      <c r="GU304" s="44"/>
      <c r="GV304" s="44"/>
      <c r="GW304" s="42"/>
      <c r="GX304" s="95"/>
      <c r="GY304" s="96"/>
      <c r="GZ304" s="167"/>
      <c r="HA304" s="167"/>
      <c r="HB304" s="167"/>
      <c r="HC304" s="93"/>
      <c r="HD304" s="167"/>
      <c r="HE304" s="110"/>
      <c r="HF304" s="94"/>
      <c r="HG304" s="38"/>
      <c r="HH304" s="38"/>
      <c r="HI304" s="38"/>
      <c r="HJ304" s="38"/>
      <c r="HK304" s="98"/>
      <c r="HL304" s="38"/>
      <c r="HM304" s="38"/>
      <c r="HN304" s="38"/>
      <c r="HO304" s="136"/>
      <c r="HP304" s="38"/>
      <c r="HQ304" s="38"/>
      <c r="HR304" s="38"/>
      <c r="HS304" s="38"/>
      <c r="HT304" s="63"/>
      <c r="HU304" s="63"/>
      <c r="HV304" s="71"/>
      <c r="HW304" s="63"/>
      <c r="HX304" s="44"/>
      <c r="HY304" s="42"/>
      <c r="HZ304" s="42"/>
      <c r="IA304" s="42"/>
      <c r="IB304" s="42"/>
      <c r="IC304" s="42"/>
      <c r="ID304" s="42"/>
      <c r="IE304" s="42"/>
      <c r="IF304" s="42"/>
      <c r="IG304" s="42"/>
      <c r="IH304" s="42"/>
      <c r="II304" s="42"/>
      <c r="IJ304" s="42"/>
      <c r="IK304" s="42"/>
      <c r="IL304" s="42"/>
      <c r="IM304" s="42"/>
      <c r="IN304" s="42"/>
      <c r="IO304" s="42"/>
      <c r="IP304" s="42"/>
      <c r="IQ304" s="42"/>
      <c r="IR304" s="42"/>
      <c r="IS304" s="42"/>
      <c r="IT304" s="42"/>
      <c r="IU304" s="42"/>
      <c r="IV304" s="42"/>
      <c r="IW304" s="42"/>
      <c r="IX304" s="42"/>
      <c r="IY304" s="42"/>
      <c r="IZ304" s="63"/>
    </row>
    <row r="305" spans="1:335" s="65" customFormat="1" ht="12" x14ac:dyDescent="0.25">
      <c r="A305" s="38" t="s">
        <v>118</v>
      </c>
      <c r="B305" s="39" t="s">
        <v>131</v>
      </c>
      <c r="C305" s="40" t="str">
        <f>IFERROR(VLOOKUP(BANCO10[[#This Row],[EMPRESA]],[1]!DADOS[#Data],2,FALSE),"")</f>
        <v>53.554.226/0001-09</v>
      </c>
      <c r="D305" s="171" t="s">
        <v>909</v>
      </c>
      <c r="E305" s="42" t="str">
        <f>IFERROR(VLOOKUP(BANCO10[[#This Row],[EMPRESA]],[1]!DADOS[#Data],5,FALSE),"")</f>
        <v>EPP</v>
      </c>
      <c r="F305" s="40" t="str">
        <f>IFERROR(IF(VLOOKUP(BANCO10[[#This Row],[EMPRESA]],[1]!DADOS[#Data],6,0)="","",(VLOOKUP(BANCO10[[#This Row],[EMPRESA]],[1]!DADOS[#Data],6,0))),"")</f>
        <v>CAPITAL NORTE</v>
      </c>
      <c r="G305" s="40"/>
      <c r="H305" s="43" t="s">
        <v>121</v>
      </c>
      <c r="I305" s="43" t="s">
        <v>145</v>
      </c>
      <c r="J305" s="43" t="s">
        <v>146</v>
      </c>
      <c r="K305" s="44" t="s">
        <v>910</v>
      </c>
      <c r="L305" s="44" t="s">
        <v>123</v>
      </c>
      <c r="M305" s="44">
        <v>103</v>
      </c>
      <c r="N305" s="42" t="s">
        <v>482</v>
      </c>
      <c r="O305" s="42" t="s">
        <v>90</v>
      </c>
      <c r="P305" s="42">
        <v>4</v>
      </c>
      <c r="Q305" s="42" t="s">
        <v>205</v>
      </c>
      <c r="R305" s="45" t="s">
        <v>123</v>
      </c>
      <c r="S305" s="45"/>
      <c r="T305" s="45" t="s">
        <v>123</v>
      </c>
      <c r="U305" s="45"/>
      <c r="V305" s="45" t="s">
        <v>123</v>
      </c>
      <c r="W305" s="45"/>
      <c r="X305" s="45" t="s">
        <v>123</v>
      </c>
      <c r="Y305" s="45"/>
      <c r="Z305" s="46" t="s">
        <v>123</v>
      </c>
      <c r="AA305" s="47"/>
      <c r="AB305" s="46" t="s">
        <v>123</v>
      </c>
      <c r="AC305" s="48"/>
      <c r="AD305" s="46" t="s">
        <v>123</v>
      </c>
      <c r="AE305" s="48"/>
      <c r="AF305" s="45" t="s">
        <v>123</v>
      </c>
      <c r="AG305" s="45"/>
      <c r="AH305" s="45" t="s">
        <v>123</v>
      </c>
      <c r="AI305" s="45"/>
      <c r="AJ305" s="45" t="s">
        <v>123</v>
      </c>
      <c r="AK305" s="45"/>
      <c r="AL305" s="45" t="s">
        <v>123</v>
      </c>
      <c r="AM305" s="45"/>
      <c r="AN305" s="45" t="s">
        <v>123</v>
      </c>
      <c r="AO305" s="45"/>
      <c r="AP305" s="45" t="s">
        <v>123</v>
      </c>
      <c r="AQ305" s="45"/>
      <c r="AR305" s="45" t="s">
        <v>123</v>
      </c>
      <c r="AS305" s="45"/>
      <c r="AT305" s="49">
        <v>45551</v>
      </c>
      <c r="AU305" s="50">
        <v>45551</v>
      </c>
      <c r="AV305" s="66" t="s">
        <v>123</v>
      </c>
      <c r="AW305" s="66" t="s">
        <v>123</v>
      </c>
      <c r="AX305" s="51" t="s">
        <v>49</v>
      </c>
      <c r="AY305" s="52" t="s">
        <v>123</v>
      </c>
      <c r="AZ305" s="53">
        <v>0</v>
      </c>
      <c r="BA305" s="52" t="s">
        <v>123</v>
      </c>
      <c r="BB305" s="81" t="s">
        <v>123</v>
      </c>
      <c r="BC305" s="52" t="s">
        <v>123</v>
      </c>
      <c r="BD305" s="52" t="s">
        <v>123</v>
      </c>
      <c r="BE305" s="55" t="s">
        <v>123</v>
      </c>
      <c r="BF305" s="55" t="s">
        <v>123</v>
      </c>
      <c r="BG305" s="55" t="s">
        <v>123</v>
      </c>
      <c r="BH305" s="55" t="s">
        <v>123</v>
      </c>
      <c r="BI305" s="118" t="s">
        <v>123</v>
      </c>
      <c r="BJ305" s="119"/>
      <c r="BK305" s="103"/>
      <c r="BL305" s="38"/>
      <c r="BM305" s="103"/>
      <c r="BN305" s="38"/>
      <c r="BO305" s="103" t="s">
        <v>123</v>
      </c>
      <c r="BP305" s="38"/>
      <c r="BQ305" s="103" t="s">
        <v>123</v>
      </c>
      <c r="BR305" s="38"/>
      <c r="BS305" s="70" t="s">
        <v>911</v>
      </c>
      <c r="BT305" s="38"/>
      <c r="BU305" s="61"/>
      <c r="BV305" s="61"/>
      <c r="BW305" s="84"/>
      <c r="BX305" s="84"/>
      <c r="BY305" s="85"/>
      <c r="BZ305" s="84"/>
      <c r="CA305" s="86"/>
      <c r="CB305" s="87"/>
      <c r="CC305" s="88"/>
      <c r="CD305" s="87"/>
      <c r="CE305" s="87"/>
      <c r="CF305" s="87"/>
      <c r="CG305" s="87"/>
      <c r="CH305" s="42">
        <f>YEAR(BANCO10[[#This Row],[DATA INÍCIO]])</f>
        <v>2024</v>
      </c>
      <c r="CI305" s="42">
        <f>MONTH(BANCO10[[#This Row],[DATA INÍCIO]])</f>
        <v>9</v>
      </c>
      <c r="CJ305" s="42" t="str">
        <f t="shared" si="5"/>
        <v>GOBER INDUSTRIA E COMERCIO LTDA53.554.226/0001-09</v>
      </c>
      <c r="CK305" s="42"/>
      <c r="CL305" s="42"/>
      <c r="CM305" s="42" t="str">
        <f>IF(BANCO10[[#This Row],[SOLUÇÃO]]=CM$1,BANCO10[[#This Row],[STATUS DA ETAPA]],"")</f>
        <v>CONCLUÍDO</v>
      </c>
      <c r="CN305" s="42" t="str">
        <f>IF(BANCO10[[#This Row],[SOLUÇÃO]]=CN$1,BANCO10[[#This Row],[STATUS DA ETAPA]],"")</f>
        <v/>
      </c>
      <c r="CO305" s="42" t="str">
        <f>IF(BANCO10[[#This Row],[SOLUÇÃO]]=CO$1,BANCO10[[#This Row],[STATUS DA ETAPA]],"")</f>
        <v/>
      </c>
      <c r="CP305" s="42" t="str">
        <f>IF(BANCO10[[#This Row],[SOLUÇÃO]]=CP$1,BANCO10[[#This Row],[STATUS DA ETAPA]],"")</f>
        <v/>
      </c>
      <c r="CQ305" s="42" t="str">
        <f>IF(BANCO10[[#This Row],[SOLUÇÃO]]=CQ$1,BANCO10[[#This Row],[STATUS DA ETAPA]],"")</f>
        <v/>
      </c>
      <c r="CR305" s="42" t="str">
        <f>IF(BANCO10[[#This Row],[SOLUÇÃO]]=CR$1,BANCO10[[#This Row],[STATUS DA ETAPA]],"")</f>
        <v/>
      </c>
      <c r="CS305" s="42" t="str">
        <f>IF(BANCO10[[#This Row],[SOLUÇÃO]]=CS$1,BANCO10[[#This Row],[STATUS DA ETAPA]],"")</f>
        <v/>
      </c>
      <c r="CT305" s="42" t="str">
        <f>IF(BANCO10[[#This Row],[SOLUÇÃO]]=CT$1,BANCO10[[#This Row],[STATUS DA ETAPA]],"")</f>
        <v/>
      </c>
      <c r="CU305" s="42" t="str">
        <f>IF(BANCO10[[#This Row],[SOLUÇÃO]]=CU$1,BANCO10[[#This Row],[STATUS DA ETAPA]],"")</f>
        <v/>
      </c>
      <c r="CV305" s="42" t="str">
        <f>IF(BANCO10[[#This Row],[SOLUÇÃO]]=CV$1,BANCO10[[#This Row],[STATUS DA ETAPA]],"")</f>
        <v/>
      </c>
      <c r="CW305" s="42" t="str">
        <f>IF(BANCO10[[#This Row],[SOLUÇÃO]]=CW$1,BANCO10[[#This Row],[STATUS DA ETAPA]],"")</f>
        <v/>
      </c>
      <c r="CX305" s="42" t="str">
        <f>IF(BANCO10[[#This Row],[SOLUÇÃO]]=CX$1,BANCO10[[#This Row],[STATUS DA ETAPA]],"")</f>
        <v/>
      </c>
      <c r="CY305" s="42" t="str">
        <f>IF(BANCO10[[#This Row],[SOLUÇÃO]]=CY$1,BANCO10[[#This Row],[STATUS DA ETAPA]],"")</f>
        <v/>
      </c>
      <c r="CZ305" s="42" t="str">
        <f>IF(BANCO10[[#This Row],[SOLUÇÃO]]=CZ$1,BANCO10[[#This Row],[STATUS DA ETAPA]],"")</f>
        <v/>
      </c>
      <c r="DA305" s="42" t="str">
        <f>IF(BANCO10[[#This Row],[SOLUÇÃO]]=DA$1,BANCO10[[#This Row],[STATUS DA ETAPA]],"")</f>
        <v/>
      </c>
      <c r="DB305" s="42" t="str">
        <f>IF(BANCO10[[#This Row],[SOLUÇÃO]]=DB$1,BANCO10[[#This Row],[STATUS DA ETAPA]],"")</f>
        <v/>
      </c>
      <c r="DC305" s="63" t="str">
        <f>IF(BANCO10[[#This Row],[SOLUÇÃO]]=DC$1,BANCO10[[#This Row],[STATUS DA ETAPA]],"")</f>
        <v/>
      </c>
      <c r="DD305" s="65" t="str">
        <f>IF(BANCO10[[#This Row],[SOLUÇÃO]]=DD$1,BANCO10[[#This Row],[STATUS DA ETAPA]],"")</f>
        <v/>
      </c>
      <c r="DE305" s="65" t="str">
        <f>IF(BANCO10[[#This Row],[SOLUÇÃO]]=DE$1,BANCO10[[#This Row],[STATUS DA ETAPA]],"")</f>
        <v/>
      </c>
      <c r="DF305" s="65" t="str">
        <f>IF(BANCO10[[#This Row],[SOLUÇÃO]]=DF$1,BANCO10[[#This Row],[STATUS DA ETAPA]],"")</f>
        <v/>
      </c>
      <c r="DG305" s="65" t="str">
        <f>IF(BANCO10[[#This Row],[SOLUÇÃO]]=DG$1,BANCO10[[#This Row],[STATUS DA ETAPA]],"")</f>
        <v/>
      </c>
      <c r="DH305" s="65" t="str">
        <f>IF(BANCO10[[#This Row],[SOLUÇÃO]]=DH$1,BANCO10[[#This Row],[STATUS DA ETAPA]],"")</f>
        <v/>
      </c>
      <c r="DI305" s="65" t="str">
        <f>IF(BANCO10[[#This Row],[SOLUÇÃO]]=DI$1,BANCO10[[#This Row],[STATUS DA ETAPA]],"")</f>
        <v/>
      </c>
      <c r="DJ305" s="65" t="str">
        <f>IF(BANCO10[[#This Row],[SOLUÇÃO]]=DJ$1,BANCO10[[#This Row],[STATUS DA ETAPA]],"")</f>
        <v/>
      </c>
      <c r="DK305" s="65" t="str">
        <f>IF(BANCO10[[#This Row],[SOLUÇÃO]]=DK$1,BANCO10[[#This Row],[STATUS DA ETAPA]],"")</f>
        <v/>
      </c>
      <c r="DL305" s="65" t="str">
        <f>IF(BANCO10[[#This Row],[SOLUÇÃO]]=DL$1,BANCO10[[#This Row],[STATUS DA ETAPA]],"")</f>
        <v/>
      </c>
      <c r="DM305" s="65" t="str">
        <f>IF(BANCO10[[#This Row],[SOLUÇÃO]]=DM$1,BANCO10[[#This Row],[STATUS DA ETAPA]],"")</f>
        <v/>
      </c>
      <c r="DN305" s="65" t="e">
        <f>VLOOKUP(CL307,'[1]SAP TEC'!AC:AD,2,0)</f>
        <v>#N/A</v>
      </c>
      <c r="GA305" s="38"/>
      <c r="GB305" s="39"/>
      <c r="GC305" s="40"/>
      <c r="GD305" s="42"/>
      <c r="GE305" s="42"/>
      <c r="GF305" s="40"/>
      <c r="GG305" s="165"/>
      <c r="GH305" s="90"/>
      <c r="GI305" s="43"/>
      <c r="GJ305" s="44"/>
      <c r="GK305" s="166"/>
      <c r="GL305" s="166"/>
      <c r="GM305" s="166"/>
      <c r="GN305" s="42"/>
      <c r="GO305" s="91"/>
      <c r="GP305" s="42"/>
      <c r="GQ305" s="91"/>
      <c r="GR305" s="134"/>
      <c r="GS305" s="134"/>
      <c r="GT305" s="44"/>
      <c r="GU305" s="44"/>
      <c r="GV305" s="44"/>
      <c r="GW305" s="42"/>
      <c r="GX305" s="95"/>
      <c r="GY305" s="96"/>
      <c r="GZ305" s="168"/>
      <c r="HA305" s="168"/>
      <c r="HB305" s="168"/>
      <c r="HC305" s="93"/>
      <c r="HD305" s="168"/>
      <c r="HE305" s="110"/>
      <c r="HF305" s="94"/>
      <c r="HG305" s="38"/>
      <c r="HH305" s="38"/>
      <c r="HI305" s="38"/>
      <c r="HJ305" s="38"/>
      <c r="HK305" s="98"/>
      <c r="HL305" s="38"/>
      <c r="HM305" s="38"/>
      <c r="HN305" s="38"/>
      <c r="HO305" s="136"/>
      <c r="HP305" s="38"/>
      <c r="HQ305" s="38"/>
      <c r="HR305" s="38"/>
      <c r="HS305" s="38"/>
      <c r="HT305" s="63"/>
      <c r="HU305" s="63"/>
      <c r="HV305" s="71"/>
      <c r="HW305" s="63"/>
      <c r="HX305" s="44"/>
      <c r="HY305" s="42"/>
      <c r="HZ305" s="42"/>
      <c r="IA305" s="42"/>
      <c r="IB305" s="42"/>
      <c r="IC305" s="42"/>
      <c r="ID305" s="42"/>
      <c r="IE305" s="42"/>
      <c r="IF305" s="42"/>
      <c r="IG305" s="42"/>
      <c r="IH305" s="42"/>
      <c r="II305" s="42"/>
      <c r="IJ305" s="42"/>
      <c r="IK305" s="42"/>
      <c r="IL305" s="42"/>
      <c r="IM305" s="42"/>
      <c r="IN305" s="42"/>
      <c r="IO305" s="42"/>
      <c r="IP305" s="42"/>
      <c r="IQ305" s="42"/>
      <c r="IR305" s="42"/>
      <c r="IS305" s="42"/>
      <c r="IT305" s="42"/>
      <c r="IU305" s="42"/>
      <c r="IV305" s="42"/>
      <c r="IW305" s="42"/>
      <c r="IX305" s="42"/>
      <c r="IY305" s="42"/>
      <c r="IZ305" s="63"/>
    </row>
    <row r="306" spans="1:335" s="65" customFormat="1" ht="12" x14ac:dyDescent="0.25">
      <c r="A306" s="38" t="s">
        <v>118</v>
      </c>
      <c r="B306" s="39" t="s">
        <v>131</v>
      </c>
      <c r="C306" s="40" t="str">
        <f>IFERROR(VLOOKUP(BANCO10[[#This Row],[EMPRESA]],[1]!DADOS[#Data],2,FALSE),"")</f>
        <v>53.554.226/0001-09</v>
      </c>
      <c r="D306" s="171" t="s">
        <v>909</v>
      </c>
      <c r="E306" s="42" t="str">
        <f>IFERROR(VLOOKUP(BANCO10[[#This Row],[EMPRESA]],[1]!DADOS[#Data],5,FALSE),"")</f>
        <v>EPP</v>
      </c>
      <c r="F306" s="40" t="str">
        <f>IFERROR(IF(VLOOKUP(BANCO10[[#This Row],[EMPRESA]],[1]!DADOS[#Data],6,0)="","",(VLOOKUP(BANCO10[[#This Row],[EMPRESA]],[1]!DADOS[#Data],6,0))),"")</f>
        <v>CAPITAL NORTE</v>
      </c>
      <c r="G306" s="40" t="str">
        <f>IFERROR(IF(VLOOKUP(BANCO10[[#This Row],[EMPRESA]],[1]!DADOS[#Data],4)="","",(VLOOKUP($D306,[1]!DADOS[#Data],4,0))),"")</f>
        <v>GOBER</v>
      </c>
      <c r="H306" s="43" t="s">
        <v>7</v>
      </c>
      <c r="I306" s="43" t="s">
        <v>145</v>
      </c>
      <c r="J306" s="44" t="s">
        <v>123</v>
      </c>
      <c r="K306" s="44" t="s">
        <v>912</v>
      </c>
      <c r="L306" s="44" t="s">
        <v>913</v>
      </c>
      <c r="M306" s="44" t="s">
        <v>137</v>
      </c>
      <c r="N306" s="42">
        <v>110</v>
      </c>
      <c r="O306" s="42" t="s">
        <v>96</v>
      </c>
      <c r="P306" s="42">
        <v>106</v>
      </c>
      <c r="Q306" s="42" t="s">
        <v>858</v>
      </c>
      <c r="R306" s="45" t="s">
        <v>123</v>
      </c>
      <c r="S306" s="45"/>
      <c r="T306" s="45" t="s">
        <v>123</v>
      </c>
      <c r="U306" s="45"/>
      <c r="V306" s="45" t="s">
        <v>123</v>
      </c>
      <c r="W306" s="45"/>
      <c r="X306" s="45" t="s">
        <v>123</v>
      </c>
      <c r="Y306" s="45"/>
      <c r="Z306" s="46" t="s">
        <v>123</v>
      </c>
      <c r="AA306" s="47"/>
      <c r="AB306" s="46" t="s">
        <v>123</v>
      </c>
      <c r="AC306" s="48"/>
      <c r="AD306" s="46" t="s">
        <v>123</v>
      </c>
      <c r="AE306" s="48"/>
      <c r="AF306" s="45" t="s">
        <v>27</v>
      </c>
      <c r="AG306" s="45">
        <v>45531</v>
      </c>
      <c r="AH306" s="45" t="s">
        <v>27</v>
      </c>
      <c r="AI306" s="45">
        <v>45536</v>
      </c>
      <c r="AJ306" s="45" t="s">
        <v>27</v>
      </c>
      <c r="AK306" s="45">
        <v>45594</v>
      </c>
      <c r="AL306" s="45" t="s">
        <v>123</v>
      </c>
      <c r="AM306" s="45"/>
      <c r="AN306" s="45" t="s">
        <v>123</v>
      </c>
      <c r="AO306" s="45"/>
      <c r="AP306" s="45" t="s">
        <v>123</v>
      </c>
      <c r="AQ306" s="45"/>
      <c r="AR306" s="45" t="s">
        <v>123</v>
      </c>
      <c r="AS306" s="45"/>
      <c r="AT306" s="49">
        <v>45686</v>
      </c>
      <c r="AU306" s="50">
        <v>45776</v>
      </c>
      <c r="AV306" s="66" t="s">
        <v>27</v>
      </c>
      <c r="AW306" s="66" t="s">
        <v>27</v>
      </c>
      <c r="AX306" s="51" t="s">
        <v>49</v>
      </c>
      <c r="AY306" s="52" t="s">
        <v>126</v>
      </c>
      <c r="AZ306" s="53">
        <v>0</v>
      </c>
      <c r="BA306" s="52" t="s">
        <v>153</v>
      </c>
      <c r="BB306" s="81">
        <v>574632</v>
      </c>
      <c r="BC306" s="52" t="s">
        <v>123</v>
      </c>
      <c r="BD306" s="52" t="s">
        <v>123</v>
      </c>
      <c r="BE306" s="55" t="s">
        <v>27</v>
      </c>
      <c r="BF306" s="55" t="s">
        <v>27</v>
      </c>
      <c r="BG306" s="55" t="s">
        <v>27</v>
      </c>
      <c r="BH306" s="55" t="s">
        <v>27</v>
      </c>
      <c r="BI306" s="68" t="s">
        <v>27</v>
      </c>
      <c r="BJ306" s="48">
        <v>45789</v>
      </c>
      <c r="BK306" s="58" t="s">
        <v>123</v>
      </c>
      <c r="BL306" s="59"/>
      <c r="BM306" s="58" t="s">
        <v>123</v>
      </c>
      <c r="BN306" s="59"/>
      <c r="BO306" s="74" t="s">
        <v>27</v>
      </c>
      <c r="BP306" s="77">
        <v>45789</v>
      </c>
      <c r="BQ306" s="78" t="s">
        <v>126</v>
      </c>
      <c r="BR306" s="79"/>
      <c r="BS306" s="104" t="s">
        <v>312</v>
      </c>
      <c r="BT306" s="38" t="s">
        <v>131</v>
      </c>
      <c r="BU306" s="61"/>
      <c r="BV306" s="61"/>
      <c r="BW306" s="84"/>
      <c r="BX306" s="84"/>
      <c r="BY306" s="85"/>
      <c r="BZ306" s="84"/>
      <c r="CA306" s="86"/>
      <c r="CB306" s="87"/>
      <c r="CC306" s="88"/>
      <c r="CD306" s="87"/>
      <c r="CE306" s="87"/>
      <c r="CF306" s="87"/>
      <c r="CG306" s="87"/>
      <c r="CH306" s="42">
        <f>YEAR(BANCO10[[#This Row],[DATA INÍCIO]])</f>
        <v>2025</v>
      </c>
      <c r="CI306" s="42">
        <f>MONTH(BANCO10[[#This Row],[DATA INÍCIO]])</f>
        <v>1</v>
      </c>
      <c r="CJ306" s="42" t="str">
        <f t="shared" si="5"/>
        <v>GOBER INDUSTRIA E COMERCIO LTDA53.554.226/0001-09</v>
      </c>
      <c r="CK306" s="42"/>
      <c r="CL306" s="42"/>
      <c r="CM306" s="42" t="str">
        <f>IF(BANCO10[[#This Row],[SOLUÇÃO]]=CM$1,BANCO10[[#This Row],[STATUS DA ETAPA]],"")</f>
        <v/>
      </c>
      <c r="CN306" s="42" t="str">
        <f>IF(BANCO10[[#This Row],[SOLUÇÃO]]=CN$1,BANCO10[[#This Row],[STATUS DA ETAPA]],"")</f>
        <v/>
      </c>
      <c r="CO306" s="42" t="str">
        <f>IF(BANCO10[[#This Row],[SOLUÇÃO]]=CO$1,BANCO10[[#This Row],[STATUS DA ETAPA]],"")</f>
        <v/>
      </c>
      <c r="CP306" s="42" t="str">
        <f>IF(BANCO10[[#This Row],[SOLUÇÃO]]=CP$1,BANCO10[[#This Row],[STATUS DA ETAPA]],"")</f>
        <v/>
      </c>
      <c r="CQ306" s="42" t="str">
        <f>IF(BANCO10[[#This Row],[SOLUÇÃO]]=CQ$1,BANCO10[[#This Row],[STATUS DA ETAPA]],"")</f>
        <v/>
      </c>
      <c r="CR306" s="42" t="str">
        <f>IF(BANCO10[[#This Row],[SOLUÇÃO]]=CR$1,BANCO10[[#This Row],[STATUS DA ETAPA]],"")</f>
        <v/>
      </c>
      <c r="CS306" s="42" t="str">
        <f>IF(BANCO10[[#This Row],[SOLUÇÃO]]=CS$1,BANCO10[[#This Row],[STATUS DA ETAPA]],"")</f>
        <v>CONCLUÍDO</v>
      </c>
      <c r="CT306" s="42" t="str">
        <f>IF(BANCO10[[#This Row],[SOLUÇÃO]]=CT$1,BANCO10[[#This Row],[STATUS DA ETAPA]],"")</f>
        <v/>
      </c>
      <c r="CU306" s="42" t="str">
        <f>IF(BANCO10[[#This Row],[SOLUÇÃO]]=CU$1,BANCO10[[#This Row],[STATUS DA ETAPA]],"")</f>
        <v/>
      </c>
      <c r="CV306" s="42" t="str">
        <f>IF(BANCO10[[#This Row],[SOLUÇÃO]]=CV$1,BANCO10[[#This Row],[STATUS DA ETAPA]],"")</f>
        <v/>
      </c>
      <c r="CW306" s="42" t="str">
        <f>IF(BANCO10[[#This Row],[SOLUÇÃO]]=CW$1,BANCO10[[#This Row],[STATUS DA ETAPA]],"")</f>
        <v/>
      </c>
      <c r="CX306" s="42" t="str">
        <f>IF(BANCO10[[#This Row],[SOLUÇÃO]]=CX$1,BANCO10[[#This Row],[STATUS DA ETAPA]],"")</f>
        <v/>
      </c>
      <c r="CY306" s="42" t="str">
        <f>IF(BANCO10[[#This Row],[SOLUÇÃO]]=CY$1,BANCO10[[#This Row],[STATUS DA ETAPA]],"")</f>
        <v/>
      </c>
      <c r="CZ306" s="42" t="str">
        <f>IF(BANCO10[[#This Row],[SOLUÇÃO]]=CZ$1,BANCO10[[#This Row],[STATUS DA ETAPA]],"")</f>
        <v/>
      </c>
      <c r="DA306" s="42" t="str">
        <f>IF(BANCO10[[#This Row],[SOLUÇÃO]]=DA$1,BANCO10[[#This Row],[STATUS DA ETAPA]],"")</f>
        <v/>
      </c>
      <c r="DB306" s="42" t="str">
        <f>IF(BANCO10[[#This Row],[SOLUÇÃO]]=DB$1,BANCO10[[#This Row],[STATUS DA ETAPA]],"")</f>
        <v/>
      </c>
      <c r="DC306" s="63" t="str">
        <f>IF(BANCO10[[#This Row],[SOLUÇÃO]]=DC$1,BANCO10[[#This Row],[STATUS DA ETAPA]],"")</f>
        <v/>
      </c>
      <c r="DD306" s="65" t="str">
        <f>IF(BANCO10[[#This Row],[SOLUÇÃO]]=DD$1,BANCO10[[#This Row],[STATUS DA ETAPA]],"")</f>
        <v/>
      </c>
      <c r="DE306" s="65" t="str">
        <f>IF(BANCO10[[#This Row],[SOLUÇÃO]]=DE$1,BANCO10[[#This Row],[STATUS DA ETAPA]],"")</f>
        <v/>
      </c>
      <c r="DF306" s="65" t="str">
        <f>IF(BANCO10[[#This Row],[SOLUÇÃO]]=DF$1,BANCO10[[#This Row],[STATUS DA ETAPA]],"")</f>
        <v/>
      </c>
      <c r="DG306" s="65" t="str">
        <f>IF(BANCO10[[#This Row],[SOLUÇÃO]]=DG$1,BANCO10[[#This Row],[STATUS DA ETAPA]],"")</f>
        <v/>
      </c>
      <c r="DH306" s="65" t="str">
        <f>IF(BANCO10[[#This Row],[SOLUÇÃO]]=DH$1,BANCO10[[#This Row],[STATUS DA ETAPA]],"")</f>
        <v/>
      </c>
      <c r="DI306" s="65" t="str">
        <f>IF(BANCO10[[#This Row],[SOLUÇÃO]]=DI$1,BANCO10[[#This Row],[STATUS DA ETAPA]],"")</f>
        <v/>
      </c>
      <c r="DJ306" s="65" t="str">
        <f>IF(BANCO10[[#This Row],[SOLUÇÃO]]=DJ$1,BANCO10[[#This Row],[STATUS DA ETAPA]],"")</f>
        <v/>
      </c>
      <c r="DK306" s="65" t="str">
        <f>IF(BANCO10[[#This Row],[SOLUÇÃO]]=DK$1,BANCO10[[#This Row],[STATUS DA ETAPA]],"")</f>
        <v/>
      </c>
      <c r="DL306" s="65" t="str">
        <f>IF(BANCO10[[#This Row],[SOLUÇÃO]]=DL$1,BANCO10[[#This Row],[STATUS DA ETAPA]],"")</f>
        <v/>
      </c>
      <c r="DM306" s="65" t="str">
        <f>IF(BANCO10[[#This Row],[SOLUÇÃO]]=DM$1,BANCO10[[#This Row],[STATUS DA ETAPA]],"")</f>
        <v/>
      </c>
      <c r="DN306" s="65" t="e">
        <f>VLOOKUP(CL308,'[1]SAP TEC'!AC:AD,2,0)</f>
        <v>#N/A</v>
      </c>
      <c r="GA306" s="38"/>
      <c r="GB306" s="39"/>
      <c r="GC306" s="40"/>
      <c r="GD306" s="42"/>
      <c r="GE306" s="42"/>
      <c r="GF306" s="40"/>
      <c r="GG306" s="165"/>
      <c r="GH306" s="90"/>
      <c r="GI306" s="43"/>
      <c r="GJ306" s="44"/>
      <c r="GK306" s="166"/>
      <c r="GL306" s="166"/>
      <c r="GM306" s="166"/>
      <c r="GN306" s="42"/>
      <c r="GO306" s="91"/>
      <c r="GP306" s="42"/>
      <c r="GQ306" s="91"/>
      <c r="GR306" s="134"/>
      <c r="GS306" s="134"/>
      <c r="GT306" s="44"/>
      <c r="GU306" s="44"/>
      <c r="GV306" s="44"/>
      <c r="GW306" s="42"/>
      <c r="GX306" s="95"/>
      <c r="GY306" s="96"/>
      <c r="GZ306" s="167"/>
      <c r="HA306" s="167"/>
      <c r="HB306" s="167"/>
      <c r="HC306" s="93"/>
      <c r="HD306" s="167"/>
      <c r="HE306" s="110"/>
      <c r="HF306" s="94"/>
      <c r="HG306" s="38"/>
      <c r="HH306" s="38"/>
      <c r="HI306" s="38"/>
      <c r="HJ306" s="38"/>
      <c r="HK306" s="98"/>
      <c r="HL306" s="38"/>
      <c r="HM306" s="38"/>
      <c r="HN306" s="38"/>
      <c r="HO306" s="136"/>
      <c r="HP306" s="38"/>
      <c r="HQ306" s="38"/>
      <c r="HR306" s="38"/>
      <c r="HS306" s="38"/>
      <c r="HT306" s="63"/>
      <c r="HU306" s="63"/>
      <c r="HV306" s="71"/>
      <c r="HW306" s="63"/>
      <c r="HX306" s="44"/>
      <c r="HY306" s="42"/>
      <c r="HZ306" s="42"/>
      <c r="IA306" s="42"/>
      <c r="IB306" s="42"/>
      <c r="IC306" s="42"/>
      <c r="ID306" s="42"/>
      <c r="IE306" s="42"/>
      <c r="IF306" s="42"/>
      <c r="IG306" s="42"/>
      <c r="IH306" s="42"/>
      <c r="II306" s="42"/>
      <c r="IJ306" s="42"/>
      <c r="IK306" s="42"/>
      <c r="IL306" s="42"/>
      <c r="IM306" s="42"/>
      <c r="IN306" s="42"/>
      <c r="IO306" s="42"/>
      <c r="IP306" s="42"/>
      <c r="IQ306" s="42"/>
      <c r="IR306" s="42"/>
      <c r="IS306" s="42"/>
      <c r="IT306" s="42"/>
      <c r="IU306" s="42"/>
      <c r="IV306" s="42"/>
      <c r="IW306" s="42"/>
      <c r="IX306" s="42"/>
      <c r="IY306" s="42"/>
      <c r="IZ306" s="63"/>
    </row>
    <row r="307" spans="1:335" s="65" customFormat="1" ht="12" x14ac:dyDescent="0.25">
      <c r="A307" s="38" t="s">
        <v>118</v>
      </c>
      <c r="B307" s="39" t="s">
        <v>131</v>
      </c>
      <c r="C307" s="40" t="str">
        <f>IFERROR(VLOOKUP(BANCO10[[#This Row],[EMPRESA]],[1]!DADOS[#Data],2,FALSE),"")</f>
        <v>53.554.226/0001-09</v>
      </c>
      <c r="D307" s="40" t="s">
        <v>909</v>
      </c>
      <c r="E307" s="42" t="str">
        <f>IFERROR(VLOOKUP(BANCO10[[#This Row],[EMPRESA]],[1]!DADOS[#Data],5,FALSE),"")</f>
        <v>EPP</v>
      </c>
      <c r="F307" s="40" t="str">
        <f>IFERROR(IF(VLOOKUP(BANCO10[[#This Row],[EMPRESA]],[1]!DADOS[#Data],6,0)="","",(VLOOKUP(BANCO10[[#This Row],[EMPRESA]],[1]!DADOS[#Data],6,0))),"")</f>
        <v>CAPITAL NORTE</v>
      </c>
      <c r="G307" s="40" t="str">
        <f>IFERROR(IF(VLOOKUP(BANCO10[[#This Row],[EMPRESA]],[1]!DADOS[#Data],4)="","",(VLOOKUP($D307,[1]!DADOS[#Data],4,0))),"")</f>
        <v>GOBER</v>
      </c>
      <c r="H307" s="43" t="s">
        <v>178</v>
      </c>
      <c r="I307" s="43" t="s">
        <v>145</v>
      </c>
      <c r="J307" s="44" t="s">
        <v>123</v>
      </c>
      <c r="K307" s="39" t="s">
        <v>914</v>
      </c>
      <c r="L307" s="44" t="s">
        <v>123</v>
      </c>
      <c r="M307" s="44" t="s">
        <v>137</v>
      </c>
      <c r="N307" s="44" t="s">
        <v>123</v>
      </c>
      <c r="O307" s="42" t="s">
        <v>180</v>
      </c>
      <c r="P307" s="42">
        <v>4</v>
      </c>
      <c r="Q307" s="39" t="s">
        <v>181</v>
      </c>
      <c r="R307" s="45" t="s">
        <v>123</v>
      </c>
      <c r="S307" s="45"/>
      <c r="T307" s="45" t="s">
        <v>123</v>
      </c>
      <c r="U307" s="45"/>
      <c r="V307" s="45" t="s">
        <v>123</v>
      </c>
      <c r="W307" s="45"/>
      <c r="X307" s="45" t="s">
        <v>123</v>
      </c>
      <c r="Y307" s="45"/>
      <c r="Z307" s="46" t="s">
        <v>123</v>
      </c>
      <c r="AA307" s="47"/>
      <c r="AB307" s="46" t="s">
        <v>123</v>
      </c>
      <c r="AC307" s="48"/>
      <c r="AD307" s="46" t="s">
        <v>123</v>
      </c>
      <c r="AE307" s="48"/>
      <c r="AF307" s="45" t="s">
        <v>123</v>
      </c>
      <c r="AG307" s="45"/>
      <c r="AH307" s="45" t="s">
        <v>123</v>
      </c>
      <c r="AI307" s="45"/>
      <c r="AJ307" s="45" t="s">
        <v>123</v>
      </c>
      <c r="AK307" s="45"/>
      <c r="AL307" s="45" t="s">
        <v>123</v>
      </c>
      <c r="AM307" s="45"/>
      <c r="AN307" s="45" t="s">
        <v>123</v>
      </c>
      <c r="AO307" s="45"/>
      <c r="AP307" s="45" t="s">
        <v>123</v>
      </c>
      <c r="AQ307" s="45"/>
      <c r="AR307" s="45" t="s">
        <v>123</v>
      </c>
      <c r="AS307" s="45"/>
      <c r="AT307" s="49">
        <v>45807</v>
      </c>
      <c r="AU307" s="50">
        <v>45807</v>
      </c>
      <c r="AV307" s="66" t="s">
        <v>123</v>
      </c>
      <c r="AW307" s="66" t="s">
        <v>123</v>
      </c>
      <c r="AX307" s="51" t="s">
        <v>182</v>
      </c>
      <c r="AY307" s="52" t="s">
        <v>126</v>
      </c>
      <c r="AZ307" s="53">
        <v>0</v>
      </c>
      <c r="BA307" s="52" t="s">
        <v>123</v>
      </c>
      <c r="BB307" s="81" t="s">
        <v>123</v>
      </c>
      <c r="BC307" s="52" t="s">
        <v>123</v>
      </c>
      <c r="BD307" s="52" t="s">
        <v>123</v>
      </c>
      <c r="BE307" s="55" t="s">
        <v>123</v>
      </c>
      <c r="BF307" s="55" t="s">
        <v>123</v>
      </c>
      <c r="BG307" s="55" t="s">
        <v>123</v>
      </c>
      <c r="BH307" s="55" t="s">
        <v>27</v>
      </c>
      <c r="BI307" s="68" t="s">
        <v>126</v>
      </c>
      <c r="BJ307" s="48"/>
      <c r="BK307" s="74" t="s">
        <v>126</v>
      </c>
      <c r="BL307" s="59"/>
      <c r="BM307" s="74" t="s">
        <v>126</v>
      </c>
      <c r="BN307" s="59"/>
      <c r="BO307" s="74" t="s">
        <v>126</v>
      </c>
      <c r="BP307" s="77"/>
      <c r="BQ307" s="78" t="s">
        <v>126</v>
      </c>
      <c r="BR307" s="79"/>
      <c r="BS307" s="69"/>
      <c r="BT307" s="38"/>
      <c r="BU307" s="61"/>
      <c r="BV307" s="61"/>
      <c r="BW307" s="61"/>
      <c r="BX307" s="61"/>
      <c r="BY307" s="61"/>
      <c r="BZ307" s="61"/>
      <c r="CA307" s="61"/>
      <c r="CB307" s="61"/>
      <c r="CC307" s="61"/>
      <c r="CD307" s="61"/>
      <c r="CE307" s="61"/>
      <c r="CF307" s="61"/>
      <c r="CG307" s="61"/>
      <c r="CH307" s="63">
        <f>YEAR(BANCO10[[#This Row],[DATA INÍCIO]])</f>
        <v>2025</v>
      </c>
      <c r="CI307" s="63">
        <f>MONTH(BANCO10[[#This Row],[DATA INÍCIO]])</f>
        <v>5</v>
      </c>
      <c r="CJ307" s="71" t="str">
        <f t="shared" si="5"/>
        <v>GOBER INDUSTRIA E COMERCIO LTDA53.554.226/0001-09</v>
      </c>
      <c r="CK307" s="63"/>
      <c r="CL307" s="63"/>
      <c r="CM307" s="42" t="str">
        <f>IF(BANCO10[[#This Row],[SOLUÇÃO]]=CM$1,BANCO10[[#This Row],[STATUS DA ETAPA]],"")</f>
        <v/>
      </c>
      <c r="CN307" s="42" t="str">
        <f>IF(BANCO10[[#This Row],[SOLUÇÃO]]=CN$1,BANCO10[[#This Row],[STATUS DA ETAPA]],"")</f>
        <v/>
      </c>
      <c r="CO307" s="42" t="str">
        <f>IF(BANCO10[[#This Row],[SOLUÇÃO]]=CO$1,BANCO10[[#This Row],[STATUS DA ETAPA]],"")</f>
        <v/>
      </c>
      <c r="CP307" s="42" t="str">
        <f>IF(BANCO10[[#This Row],[SOLUÇÃO]]=CP$1,BANCO10[[#This Row],[STATUS DA ETAPA]],"")</f>
        <v/>
      </c>
      <c r="CQ307" s="42" t="str">
        <f>IF(BANCO10[[#This Row],[SOLUÇÃO]]=CQ$1,BANCO10[[#This Row],[STATUS DA ETAPA]],"")</f>
        <v/>
      </c>
      <c r="CR307" s="42" t="str">
        <f>IF(BANCO10[[#This Row],[SOLUÇÃO]]=CR$1,BANCO10[[#This Row],[STATUS DA ETAPA]],"")</f>
        <v/>
      </c>
      <c r="CS307" s="42" t="str">
        <f>IF(BANCO10[[#This Row],[SOLUÇÃO]]=CS$1,BANCO10[[#This Row],[STATUS DA ETAPA]],"")</f>
        <v/>
      </c>
      <c r="CT307" s="42" t="str">
        <f>IF(BANCO10[[#This Row],[SOLUÇÃO]]=CT$1,BANCO10[[#This Row],[STATUS DA ETAPA]],"")</f>
        <v/>
      </c>
      <c r="CU307" s="42" t="str">
        <f>IF(BANCO10[[#This Row],[SOLUÇÃO]]=CU$1,BANCO10[[#This Row],[STATUS DA ETAPA]],"")</f>
        <v/>
      </c>
      <c r="CV307" s="42" t="str">
        <f>IF(BANCO10[[#This Row],[SOLUÇÃO]]=CV$1,BANCO10[[#This Row],[STATUS DA ETAPA]],"")</f>
        <v/>
      </c>
      <c r="CW307" s="42" t="str">
        <f>IF(BANCO10[[#This Row],[SOLUÇÃO]]=CW$1,BANCO10[[#This Row],[STATUS DA ETAPA]],"")</f>
        <v/>
      </c>
      <c r="CX307" s="42" t="str">
        <f>IF(BANCO10[[#This Row],[SOLUÇÃO]]=CX$1,BANCO10[[#This Row],[STATUS DA ETAPA]],"")</f>
        <v/>
      </c>
      <c r="CY307" s="42" t="str">
        <f>IF(BANCO10[[#This Row],[SOLUÇÃO]]=CY$1,BANCO10[[#This Row],[STATUS DA ETAPA]],"")</f>
        <v/>
      </c>
      <c r="CZ307" s="42" t="str">
        <f>IF(BANCO10[[#This Row],[SOLUÇÃO]]=CZ$1,BANCO10[[#This Row],[STATUS DA ETAPA]],"")</f>
        <v/>
      </c>
      <c r="DA307" s="42" t="str">
        <f>IF(BANCO10[[#This Row],[SOLUÇÃO]]=DA$1,BANCO10[[#This Row],[STATUS DA ETAPA]],"")</f>
        <v/>
      </c>
      <c r="DB307" s="42" t="str">
        <f>IF(BANCO10[[#This Row],[SOLUÇÃO]]=DB$1,BANCO10[[#This Row],[STATUS DA ETAPA]],"")</f>
        <v/>
      </c>
      <c r="DC307" s="42" t="str">
        <f>IF(BANCO10[[#This Row],[SOLUÇÃO]]=DC$1,BANCO10[[#This Row],[STATUS DA ETAPA]],"")</f>
        <v/>
      </c>
      <c r="DD307" s="42" t="str">
        <f>IF(BANCO10[[#This Row],[SOLUÇÃO]]=DD$1,BANCO10[[#This Row],[STATUS DA ETAPA]],"")</f>
        <v/>
      </c>
      <c r="DE307" s="42" t="str">
        <f>IF(BANCO10[[#This Row],[SOLUÇÃO]]=DE$1,BANCO10[[#This Row],[STATUS DA ETAPA]],"")</f>
        <v/>
      </c>
      <c r="DF307" s="42" t="str">
        <f>IF(BANCO10[[#This Row],[SOLUÇÃO]]=DF$1,BANCO10[[#This Row],[STATUS DA ETAPA]],"")</f>
        <v/>
      </c>
      <c r="DG307" s="42" t="str">
        <f>IF(BANCO10[[#This Row],[SOLUÇÃO]]=DG$1,BANCO10[[#This Row],[STATUS DA ETAPA]],"")</f>
        <v/>
      </c>
      <c r="DH307" s="42" t="str">
        <f>IF(BANCO10[[#This Row],[SOLUÇÃO]]=DH$1,BANCO10[[#This Row],[STATUS DA ETAPA]],"")</f>
        <v/>
      </c>
      <c r="DI307" s="42" t="str">
        <f>IF(BANCO10[[#This Row],[SOLUÇÃO]]=DI$1,BANCO10[[#This Row],[STATUS DA ETAPA]],"")</f>
        <v/>
      </c>
      <c r="DJ307" s="42" t="str">
        <f>IF(BANCO10[[#This Row],[SOLUÇÃO]]=DJ$1,BANCO10[[#This Row],[STATUS DA ETAPA]],"")</f>
        <v/>
      </c>
      <c r="DK307" s="42" t="str">
        <f>IF(BANCO10[[#This Row],[SOLUÇÃO]]=DK$1,BANCO10[[#This Row],[STATUS DA ETAPA]],"")</f>
        <v/>
      </c>
      <c r="DL307" s="42" t="str">
        <f>IF(BANCO10[[#This Row],[SOLUÇÃO]]=DL$1,BANCO10[[#This Row],[STATUS DA ETAPA]],"")</f>
        <v/>
      </c>
      <c r="DM307" s="42" t="str">
        <f>IF(BANCO10[[#This Row],[SOLUÇÃO]]=DM$1,BANCO10[[#This Row],[STATUS DA ETAPA]],"")</f>
        <v/>
      </c>
      <c r="DN307" s="65" t="e">
        <f>VLOOKUP(CL309,'[1]SAP TEC'!AC:AD,2,0)</f>
        <v>#N/A</v>
      </c>
      <c r="GA307" s="38"/>
      <c r="GB307" s="39"/>
      <c r="GC307" s="40"/>
      <c r="GD307" s="42"/>
      <c r="GE307" s="42"/>
      <c r="GF307" s="40"/>
      <c r="GG307" s="165"/>
      <c r="GH307" s="90"/>
      <c r="GI307" s="43"/>
      <c r="GJ307" s="44"/>
      <c r="GK307" s="166"/>
      <c r="GL307" s="166"/>
      <c r="GM307" s="166"/>
      <c r="GN307" s="42"/>
      <c r="GO307" s="91"/>
      <c r="GP307" s="42"/>
      <c r="GQ307" s="91"/>
      <c r="GR307" s="134"/>
      <c r="GS307" s="134"/>
      <c r="GT307" s="44"/>
      <c r="GU307" s="44"/>
      <c r="GV307" s="44"/>
      <c r="GW307" s="42"/>
      <c r="GX307" s="95"/>
      <c r="GY307" s="96"/>
      <c r="GZ307" s="167"/>
      <c r="HA307" s="167"/>
      <c r="HB307" s="167"/>
      <c r="HC307" s="93"/>
      <c r="HD307" s="167"/>
      <c r="HE307" s="110"/>
      <c r="HF307" s="94"/>
      <c r="HG307" s="38"/>
      <c r="HH307" s="38"/>
      <c r="HI307" s="38"/>
      <c r="HJ307" s="38"/>
      <c r="HK307" s="98"/>
      <c r="HL307" s="38"/>
      <c r="HM307" s="38"/>
      <c r="HN307" s="38"/>
      <c r="HO307" s="136"/>
      <c r="HP307" s="38"/>
      <c r="HQ307" s="38"/>
      <c r="HR307" s="38"/>
      <c r="HS307" s="38"/>
      <c r="HT307" s="63"/>
      <c r="HU307" s="63"/>
      <c r="HV307" s="71"/>
      <c r="HW307" s="63"/>
      <c r="HX307" s="44"/>
      <c r="HY307" s="42"/>
      <c r="HZ307" s="42"/>
      <c r="IA307" s="42"/>
      <c r="IB307" s="42"/>
      <c r="IC307" s="42"/>
      <c r="ID307" s="42"/>
      <c r="IE307" s="42"/>
      <c r="IF307" s="42"/>
      <c r="IG307" s="42"/>
      <c r="IH307" s="42"/>
      <c r="II307" s="42"/>
      <c r="IJ307" s="42"/>
      <c r="IK307" s="42"/>
      <c r="IL307" s="42"/>
      <c r="IM307" s="42"/>
      <c r="IN307" s="42"/>
      <c r="IO307" s="42"/>
      <c r="IP307" s="42"/>
      <c r="IQ307" s="42"/>
      <c r="IR307" s="42"/>
      <c r="IS307" s="42"/>
      <c r="IT307" s="42"/>
      <c r="IU307" s="42"/>
      <c r="IV307" s="42"/>
      <c r="IW307" s="42"/>
      <c r="IX307" s="42"/>
      <c r="IY307" s="42"/>
      <c r="IZ307" s="63"/>
    </row>
    <row r="308" spans="1:335" s="65" customFormat="1" ht="12" x14ac:dyDescent="0.25">
      <c r="A308" s="38" t="s">
        <v>118</v>
      </c>
      <c r="B308" s="39" t="s">
        <v>143</v>
      </c>
      <c r="C308" s="40" t="str">
        <f>IFERROR(VLOOKUP(BANCO10[[#This Row],[EMPRESA]],[1]!DADOS[#Data],2,FALSE),"")</f>
        <v/>
      </c>
      <c r="D308" s="42" t="s">
        <v>915</v>
      </c>
      <c r="E308" s="42" t="str">
        <f>IFERROR(VLOOKUP(BANCO10[[#This Row],[EMPRESA]],[1]!DADOS[#Data],5,FALSE),"")</f>
        <v/>
      </c>
      <c r="F308" s="40" t="str">
        <f>IFERROR(IF(VLOOKUP(BANCO10[[#This Row],[EMPRESA]],[1]!DADOS[#Data],6,0)="","",(VLOOKUP(BANCO10[[#This Row],[EMPRESA]],[1]!DADOS[#Data],6,0))),"")</f>
        <v/>
      </c>
      <c r="G308" s="40" t="str">
        <f>IFERROR(IF(VLOOKUP(BANCO10[[#This Row],[EMPRESA]],[1]!DADOS[#Data],4)="","",(VLOOKUP($D308,[1]!DADOS[#Data],4,0))),"")</f>
        <v/>
      </c>
      <c r="H308" s="43" t="s">
        <v>7</v>
      </c>
      <c r="I308" s="43" t="s">
        <v>122</v>
      </c>
      <c r="J308" s="43" t="s">
        <v>123</v>
      </c>
      <c r="K308" s="42" t="s">
        <v>123</v>
      </c>
      <c r="L308" s="44" t="s">
        <v>123</v>
      </c>
      <c r="M308" s="44" t="s">
        <v>137</v>
      </c>
      <c r="N308" s="44" t="s">
        <v>123</v>
      </c>
      <c r="O308" s="42" t="s">
        <v>95</v>
      </c>
      <c r="P308" s="42">
        <v>0</v>
      </c>
      <c r="Q308" s="42"/>
      <c r="R308" s="45" t="s">
        <v>123</v>
      </c>
      <c r="S308" s="45"/>
      <c r="T308" s="45" t="s">
        <v>123</v>
      </c>
      <c r="U308" s="45"/>
      <c r="V308" s="45" t="s">
        <v>123</v>
      </c>
      <c r="W308" s="45"/>
      <c r="X308" s="45" t="s">
        <v>123</v>
      </c>
      <c r="Y308" s="45"/>
      <c r="Z308" s="46" t="s">
        <v>123</v>
      </c>
      <c r="AA308" s="47"/>
      <c r="AB308" s="46" t="s">
        <v>123</v>
      </c>
      <c r="AC308" s="48"/>
      <c r="AD308" s="46" t="s">
        <v>123</v>
      </c>
      <c r="AE308" s="48"/>
      <c r="AF308" s="45" t="s">
        <v>123</v>
      </c>
      <c r="AG308" s="45"/>
      <c r="AH308" s="45" t="s">
        <v>123</v>
      </c>
      <c r="AI308" s="45"/>
      <c r="AJ308" s="45" t="s">
        <v>123</v>
      </c>
      <c r="AK308" s="45"/>
      <c r="AL308" s="45" t="s">
        <v>123</v>
      </c>
      <c r="AM308" s="45"/>
      <c r="AN308" s="45" t="s">
        <v>123</v>
      </c>
      <c r="AO308" s="45"/>
      <c r="AP308" s="45" t="s">
        <v>123</v>
      </c>
      <c r="AQ308" s="45"/>
      <c r="AR308" s="45" t="s">
        <v>123</v>
      </c>
      <c r="AS308" s="45"/>
      <c r="AT308" s="49">
        <v>45963</v>
      </c>
      <c r="AU308" s="50">
        <v>45963</v>
      </c>
      <c r="AV308" s="51" t="s">
        <v>123</v>
      </c>
      <c r="AW308" s="51" t="s">
        <v>123</v>
      </c>
      <c r="AX308" s="51" t="s">
        <v>123</v>
      </c>
      <c r="AY308" s="52" t="s">
        <v>123</v>
      </c>
      <c r="AZ308" s="53">
        <v>0</v>
      </c>
      <c r="BA308" s="52" t="s">
        <v>123</v>
      </c>
      <c r="BB308" s="81" t="s">
        <v>123</v>
      </c>
      <c r="BC308" s="52" t="s">
        <v>123</v>
      </c>
      <c r="BD308" s="52" t="s">
        <v>123</v>
      </c>
      <c r="BE308" s="55" t="s">
        <v>123</v>
      </c>
      <c r="BF308" s="55" t="s">
        <v>123</v>
      </c>
      <c r="BG308" s="55" t="s">
        <v>123</v>
      </c>
      <c r="BH308" s="55" t="s">
        <v>123</v>
      </c>
      <c r="BI308" s="68" t="s">
        <v>123</v>
      </c>
      <c r="BJ308" s="57"/>
      <c r="BK308" s="58" t="s">
        <v>123</v>
      </c>
      <c r="BL308" s="59"/>
      <c r="BM308" s="58" t="s">
        <v>123</v>
      </c>
      <c r="BN308" s="59"/>
      <c r="BO308" s="58" t="s">
        <v>123</v>
      </c>
      <c r="BP308" s="59"/>
      <c r="BQ308" s="58" t="s">
        <v>123</v>
      </c>
      <c r="BR308" s="59"/>
      <c r="BS308" s="60" t="s">
        <v>916</v>
      </c>
      <c r="BT308" s="38"/>
      <c r="BU308" s="61" t="s">
        <v>129</v>
      </c>
      <c r="BV308" s="61" t="s">
        <v>129</v>
      </c>
      <c r="BW308" s="61" t="s">
        <v>129</v>
      </c>
      <c r="BX308" s="61" t="s">
        <v>129</v>
      </c>
      <c r="BY308" s="62" t="s">
        <v>129</v>
      </c>
      <c r="BZ308" s="61"/>
      <c r="CA308" s="61" t="s">
        <v>129</v>
      </c>
      <c r="CB308" s="61" t="s">
        <v>129</v>
      </c>
      <c r="CC308" s="61" t="s">
        <v>129</v>
      </c>
      <c r="CD308" s="61" t="s">
        <v>129</v>
      </c>
      <c r="CE308" s="61" t="s">
        <v>129</v>
      </c>
      <c r="CF308" s="61" t="s">
        <v>129</v>
      </c>
      <c r="CG308" s="61" t="s">
        <v>129</v>
      </c>
      <c r="CH308" s="63">
        <f>YEAR(BANCO10[[#This Row],[DATA INÍCIO]])</f>
        <v>2025</v>
      </c>
      <c r="CI308" s="63">
        <f>MONTH(BANCO10[[#This Row],[DATA INÍCIO]])</f>
        <v>11</v>
      </c>
      <c r="CJ308" s="64" t="str">
        <f t="shared" si="5"/>
        <v>GOLDEN POST PRESTACAO DE SERVICOS LTDA</v>
      </c>
      <c r="CK308" s="63"/>
      <c r="CL308" s="42" t="s">
        <v>123</v>
      </c>
      <c r="CM308" s="42" t="str">
        <f>IF(BANCO10[[#This Row],[SOLUÇÃO]]=CM$1,BANCO10[[#This Row],[STATUS DA ETAPA]],"")</f>
        <v/>
      </c>
      <c r="CN308" s="42" t="str">
        <f>IF(BANCO10[[#This Row],[SOLUÇÃO]]=CN$1,BANCO10[[#This Row],[STATUS DA ETAPA]],"")</f>
        <v/>
      </c>
      <c r="CO308" s="42" t="str">
        <f>IF(BANCO10[[#This Row],[SOLUÇÃO]]=CO$1,BANCO10[[#This Row],[STATUS DA ETAPA]],"")</f>
        <v/>
      </c>
      <c r="CP308" s="42" t="str">
        <f>IF(BANCO10[[#This Row],[SOLUÇÃO]]=CP$1,BANCO10[[#This Row],[STATUS DA ETAPA]],"")</f>
        <v/>
      </c>
      <c r="CQ308" s="42" t="str">
        <f>IF(BANCO10[[#This Row],[SOLUÇÃO]]=CQ$1,BANCO10[[#This Row],[STATUS DA ETAPA]],"")</f>
        <v/>
      </c>
      <c r="CR308" s="42" t="str">
        <f>IF(BANCO10[[#This Row],[SOLUÇÃO]]=CR$1,BANCO10[[#This Row],[STATUS DA ETAPA]],"")</f>
        <v>CANCELADO</v>
      </c>
      <c r="CS308" s="42" t="str">
        <f>IF(BANCO10[[#This Row],[SOLUÇÃO]]=CS$1,BANCO10[[#This Row],[STATUS DA ETAPA]],"")</f>
        <v/>
      </c>
      <c r="CT308" s="42" t="str">
        <f>IF(BANCO10[[#This Row],[SOLUÇÃO]]=CT$1,BANCO10[[#This Row],[STATUS DA ETAPA]],"")</f>
        <v/>
      </c>
      <c r="CU308" s="42" t="str">
        <f>IF(BANCO10[[#This Row],[SOLUÇÃO]]=CU$1,BANCO10[[#This Row],[STATUS DA ETAPA]],"")</f>
        <v/>
      </c>
      <c r="CV308" s="42" t="str">
        <f>IF(BANCO10[[#This Row],[SOLUÇÃO]]=CV$1,BANCO10[[#This Row],[STATUS DA ETAPA]],"")</f>
        <v/>
      </c>
      <c r="CW308" s="42" t="str">
        <f>IF(BANCO10[[#This Row],[SOLUÇÃO]]=CW$1,BANCO10[[#This Row],[STATUS DA ETAPA]],"")</f>
        <v/>
      </c>
      <c r="CX308" s="42" t="str">
        <f>IF(BANCO10[[#This Row],[SOLUÇÃO]]=CX$1,BANCO10[[#This Row],[STATUS DA ETAPA]],"")</f>
        <v/>
      </c>
      <c r="CY308" s="42" t="str">
        <f>IF(BANCO10[[#This Row],[SOLUÇÃO]]=CY$1,BANCO10[[#This Row],[STATUS DA ETAPA]],"")</f>
        <v/>
      </c>
      <c r="CZ308" s="42" t="str">
        <f>IF(BANCO10[[#This Row],[SOLUÇÃO]]=CZ$1,BANCO10[[#This Row],[STATUS DA ETAPA]],"")</f>
        <v/>
      </c>
      <c r="DA308" s="42" t="str">
        <f>IF(BANCO10[[#This Row],[SOLUÇÃO]]=DA$1,BANCO10[[#This Row],[STATUS DA ETAPA]],"")</f>
        <v/>
      </c>
      <c r="DB308" s="42" t="str">
        <f>IF(BANCO10[[#This Row],[SOLUÇÃO]]=DB$1,BANCO10[[#This Row],[STATUS DA ETAPA]],"")</f>
        <v/>
      </c>
      <c r="DC308" s="42" t="str">
        <f>IF(BANCO10[[#This Row],[SOLUÇÃO]]=DC$1,BANCO10[[#This Row],[STATUS DA ETAPA]],"")</f>
        <v/>
      </c>
      <c r="DD308" s="42" t="str">
        <f>IF(BANCO10[[#This Row],[SOLUÇÃO]]=DD$1,BANCO10[[#This Row],[STATUS DA ETAPA]],"")</f>
        <v/>
      </c>
      <c r="DE308" s="42" t="str">
        <f>IF(BANCO10[[#This Row],[SOLUÇÃO]]=DE$1,BANCO10[[#This Row],[STATUS DA ETAPA]],"")</f>
        <v/>
      </c>
      <c r="DF308" s="42" t="str">
        <f>IF(BANCO10[[#This Row],[SOLUÇÃO]]=DF$1,BANCO10[[#This Row],[STATUS DA ETAPA]],"")</f>
        <v/>
      </c>
      <c r="DG308" s="42" t="str">
        <f>IF(BANCO10[[#This Row],[SOLUÇÃO]]=DG$1,BANCO10[[#This Row],[STATUS DA ETAPA]],"")</f>
        <v/>
      </c>
      <c r="DH308" s="42" t="str">
        <f>IF(BANCO10[[#This Row],[SOLUÇÃO]]=DH$1,BANCO10[[#This Row],[STATUS DA ETAPA]],"")</f>
        <v/>
      </c>
      <c r="DI308" s="42" t="str">
        <f>IF(BANCO10[[#This Row],[SOLUÇÃO]]=DI$1,BANCO10[[#This Row],[STATUS DA ETAPA]],"")</f>
        <v/>
      </c>
      <c r="DJ308" s="42" t="str">
        <f>IF(BANCO10[[#This Row],[SOLUÇÃO]]=DJ$1,BANCO10[[#This Row],[STATUS DA ETAPA]],"")</f>
        <v/>
      </c>
      <c r="DK308" s="42" t="str">
        <f>IF(BANCO10[[#This Row],[SOLUÇÃO]]=DK$1,BANCO10[[#This Row],[STATUS DA ETAPA]],"")</f>
        <v/>
      </c>
      <c r="DL308" s="42" t="str">
        <f>IF(BANCO10[[#This Row],[SOLUÇÃO]]=DL$1,BANCO10[[#This Row],[STATUS DA ETAPA]],"")</f>
        <v/>
      </c>
      <c r="DM308" s="42" t="str">
        <f>IF(BANCO10[[#This Row],[SOLUÇÃO]]=DM$1,BANCO10[[#This Row],[STATUS DA ETAPA]],"")</f>
        <v/>
      </c>
      <c r="DN308" s="65" t="e">
        <f>VLOOKUP(CL310,'[1]SAP TEC'!AC:AD,2,0)</f>
        <v>#N/A</v>
      </c>
      <c r="GA308" s="38"/>
      <c r="GB308" s="39"/>
      <c r="GC308" s="40"/>
      <c r="GD308" s="42"/>
      <c r="GE308" s="42"/>
      <c r="GF308" s="40"/>
      <c r="GG308" s="165"/>
      <c r="GH308" s="90"/>
      <c r="GI308" s="43"/>
      <c r="GJ308" s="44"/>
      <c r="GK308" s="166"/>
      <c r="GL308" s="166"/>
      <c r="GM308" s="166"/>
      <c r="GN308" s="42"/>
      <c r="GO308" s="91"/>
      <c r="GP308" s="42"/>
      <c r="GQ308" s="91"/>
      <c r="GR308" s="134"/>
      <c r="GS308" s="134"/>
      <c r="GT308" s="44"/>
      <c r="GU308" s="44"/>
      <c r="GV308" s="44"/>
      <c r="GW308" s="42"/>
      <c r="GX308" s="95"/>
      <c r="GY308" s="96"/>
      <c r="GZ308" s="167"/>
      <c r="HA308" s="167"/>
      <c r="HB308" s="167"/>
      <c r="HC308" s="93"/>
      <c r="HD308" s="167"/>
      <c r="HE308" s="110"/>
      <c r="HF308" s="94"/>
      <c r="HG308" s="38"/>
      <c r="HH308" s="38"/>
      <c r="HI308" s="38"/>
      <c r="HJ308" s="38"/>
      <c r="HK308" s="98"/>
      <c r="HL308" s="38"/>
      <c r="HM308" s="38"/>
      <c r="HN308" s="38"/>
      <c r="HO308" s="136"/>
      <c r="HP308" s="38"/>
      <c r="HQ308" s="38"/>
      <c r="HR308" s="38"/>
      <c r="HS308" s="38"/>
      <c r="HT308" s="63"/>
      <c r="HU308" s="63"/>
      <c r="HV308" s="71"/>
      <c r="HW308" s="63"/>
      <c r="HX308" s="44"/>
      <c r="HY308" s="42"/>
      <c r="HZ308" s="42"/>
      <c r="IA308" s="42"/>
      <c r="IB308" s="42"/>
      <c r="IC308" s="42"/>
      <c r="ID308" s="42"/>
      <c r="IE308" s="42"/>
      <c r="IF308" s="42"/>
      <c r="IG308" s="42"/>
      <c r="IH308" s="42"/>
      <c r="II308" s="42"/>
      <c r="IJ308" s="42"/>
      <c r="IK308" s="42"/>
      <c r="IL308" s="42"/>
      <c r="IM308" s="42"/>
      <c r="IN308" s="42"/>
      <c r="IO308" s="42"/>
      <c r="IP308" s="42"/>
      <c r="IQ308" s="42"/>
      <c r="IR308" s="42"/>
      <c r="IS308" s="42"/>
      <c r="IT308" s="42"/>
      <c r="IU308" s="42"/>
      <c r="IV308" s="42"/>
      <c r="IW308" s="42"/>
      <c r="IX308" s="42"/>
      <c r="IY308" s="42"/>
      <c r="IZ308" s="63"/>
    </row>
    <row r="309" spans="1:335" s="65" customFormat="1" ht="12" x14ac:dyDescent="0.25">
      <c r="A309" s="38" t="s">
        <v>118</v>
      </c>
      <c r="B309" s="39" t="s">
        <v>143</v>
      </c>
      <c r="C309" s="40" t="str">
        <f>IFERROR(VLOOKUP(BANCO10[[#This Row],[EMPRESA]],[1]!DADOS[#Data],2,FALSE),"")</f>
        <v/>
      </c>
      <c r="D309" s="42" t="s">
        <v>915</v>
      </c>
      <c r="E309" s="42" t="str">
        <f>IFERROR(VLOOKUP(BANCO10[[#This Row],[EMPRESA]],[1]!DADOS[#Data],5,FALSE),"")</f>
        <v/>
      </c>
      <c r="F309" s="40" t="str">
        <f>IFERROR(IF(VLOOKUP(BANCO10[[#This Row],[EMPRESA]],[1]!DADOS[#Data],6,0)="","",(VLOOKUP(BANCO10[[#This Row],[EMPRESA]],[1]!DADOS[#Data],6,0))),"")</f>
        <v/>
      </c>
      <c r="G309" s="40"/>
      <c r="H309" s="43" t="s">
        <v>121</v>
      </c>
      <c r="I309" s="43" t="s">
        <v>145</v>
      </c>
      <c r="J309" s="43" t="s">
        <v>146</v>
      </c>
      <c r="K309" s="42" t="s">
        <v>917</v>
      </c>
      <c r="L309" s="44" t="s">
        <v>123</v>
      </c>
      <c r="M309" s="44">
        <v>103</v>
      </c>
      <c r="N309" s="44" t="s">
        <v>123</v>
      </c>
      <c r="O309" s="42" t="s">
        <v>90</v>
      </c>
      <c r="P309" s="42">
        <v>4</v>
      </c>
      <c r="Q309" s="42" t="s">
        <v>282</v>
      </c>
      <c r="R309" s="45" t="s">
        <v>123</v>
      </c>
      <c r="S309" s="45"/>
      <c r="T309" s="45" t="s">
        <v>123</v>
      </c>
      <c r="U309" s="45"/>
      <c r="V309" s="45" t="s">
        <v>123</v>
      </c>
      <c r="W309" s="45"/>
      <c r="X309" s="45" t="s">
        <v>123</v>
      </c>
      <c r="Y309" s="45"/>
      <c r="Z309" s="46" t="s">
        <v>123</v>
      </c>
      <c r="AA309" s="47"/>
      <c r="AB309" s="46" t="s">
        <v>123</v>
      </c>
      <c r="AC309" s="48"/>
      <c r="AD309" s="46" t="s">
        <v>123</v>
      </c>
      <c r="AE309" s="48"/>
      <c r="AF309" s="45" t="s">
        <v>27</v>
      </c>
      <c r="AG309" s="45">
        <v>45170</v>
      </c>
      <c r="AH309" s="45" t="s">
        <v>126</v>
      </c>
      <c r="AI309" s="45"/>
      <c r="AJ309" s="45" t="s">
        <v>123</v>
      </c>
      <c r="AK309" s="45"/>
      <c r="AL309" s="45" t="s">
        <v>123</v>
      </c>
      <c r="AM309" s="45"/>
      <c r="AN309" s="45" t="s">
        <v>123</v>
      </c>
      <c r="AO309" s="45"/>
      <c r="AP309" s="45" t="s">
        <v>123</v>
      </c>
      <c r="AQ309" s="45"/>
      <c r="AR309" s="45" t="s">
        <v>123</v>
      </c>
      <c r="AS309" s="45"/>
      <c r="AT309" s="49">
        <v>45170</v>
      </c>
      <c r="AU309" s="50">
        <v>45170</v>
      </c>
      <c r="AV309" s="51" t="s">
        <v>123</v>
      </c>
      <c r="AW309" s="51" t="s">
        <v>123</v>
      </c>
      <c r="AX309" s="73" t="s">
        <v>49</v>
      </c>
      <c r="AY309" s="52" t="s">
        <v>123</v>
      </c>
      <c r="AZ309" s="53">
        <v>0</v>
      </c>
      <c r="BA309" s="52" t="s">
        <v>123</v>
      </c>
      <c r="BB309" s="81" t="s">
        <v>123</v>
      </c>
      <c r="BC309" s="52" t="s">
        <v>123</v>
      </c>
      <c r="BD309" s="52" t="s">
        <v>123</v>
      </c>
      <c r="BE309" s="55" t="s">
        <v>123</v>
      </c>
      <c r="BF309" s="55" t="s">
        <v>123</v>
      </c>
      <c r="BG309" s="55" t="s">
        <v>123</v>
      </c>
      <c r="BH309" s="55" t="s">
        <v>123</v>
      </c>
      <c r="BI309" s="56" t="s">
        <v>123</v>
      </c>
      <c r="BJ309" s="48"/>
      <c r="BK309" s="74"/>
      <c r="BL309" s="75"/>
      <c r="BM309" s="74"/>
      <c r="BN309" s="75"/>
      <c r="BO309" s="74" t="s">
        <v>123</v>
      </c>
      <c r="BP309" s="75"/>
      <c r="BQ309" s="74" t="s">
        <v>123</v>
      </c>
      <c r="BR309" s="75"/>
      <c r="BS309" s="60" t="s">
        <v>916</v>
      </c>
      <c r="BT309" s="38"/>
      <c r="BU309" s="61" t="s">
        <v>129</v>
      </c>
      <c r="BV309" s="61" t="s">
        <v>129</v>
      </c>
      <c r="BW309" s="61" t="s">
        <v>129</v>
      </c>
      <c r="BX309" s="61" t="s">
        <v>129</v>
      </c>
      <c r="BY309" s="62" t="s">
        <v>129</v>
      </c>
      <c r="BZ309" s="61"/>
      <c r="CA309" s="61" t="s">
        <v>129</v>
      </c>
      <c r="CB309" s="61" t="s">
        <v>129</v>
      </c>
      <c r="CC309" s="61" t="s">
        <v>129</v>
      </c>
      <c r="CD309" s="61" t="s">
        <v>129</v>
      </c>
      <c r="CE309" s="61" t="s">
        <v>129</v>
      </c>
      <c r="CF309" s="61" t="s">
        <v>129</v>
      </c>
      <c r="CG309" s="61" t="s">
        <v>129</v>
      </c>
      <c r="CH309" s="63">
        <f>YEAR(BANCO10[[#This Row],[DATA INÍCIO]])</f>
        <v>2023</v>
      </c>
      <c r="CI309" s="63">
        <f>MONTH(BANCO10[[#This Row],[DATA INÍCIO]])</f>
        <v>9</v>
      </c>
      <c r="CJ309" s="64" t="str">
        <f t="shared" si="5"/>
        <v>GOLDEN POST PRESTACAO DE SERVICOS LTDA</v>
      </c>
      <c r="CK309" s="63"/>
      <c r="CL309" s="42" t="s">
        <v>917</v>
      </c>
      <c r="CM309" s="42" t="str">
        <f>IF(BANCO10[[#This Row],[SOLUÇÃO]]=CM$1,BANCO10[[#This Row],[STATUS DA ETAPA]],"")</f>
        <v>CONCLUÍDO</v>
      </c>
      <c r="CN309" s="42" t="str">
        <f>IF(BANCO10[[#This Row],[SOLUÇÃO]]=CN$1,BANCO10[[#This Row],[STATUS DA ETAPA]],"")</f>
        <v/>
      </c>
      <c r="CO309" s="42" t="str">
        <f>IF(BANCO10[[#This Row],[SOLUÇÃO]]=CO$1,BANCO10[[#This Row],[STATUS DA ETAPA]],"")</f>
        <v/>
      </c>
      <c r="CP309" s="42" t="str">
        <f>IF(BANCO10[[#This Row],[SOLUÇÃO]]=CP$1,BANCO10[[#This Row],[STATUS DA ETAPA]],"")</f>
        <v/>
      </c>
      <c r="CQ309" s="42" t="str">
        <f>IF(BANCO10[[#This Row],[SOLUÇÃO]]=CQ$1,BANCO10[[#This Row],[STATUS DA ETAPA]],"")</f>
        <v/>
      </c>
      <c r="CR309" s="42" t="str">
        <f>IF(BANCO10[[#This Row],[SOLUÇÃO]]=CR$1,BANCO10[[#This Row],[STATUS DA ETAPA]],"")</f>
        <v/>
      </c>
      <c r="CS309" s="42" t="str">
        <f>IF(BANCO10[[#This Row],[SOLUÇÃO]]=CS$1,BANCO10[[#This Row],[STATUS DA ETAPA]],"")</f>
        <v/>
      </c>
      <c r="CT309" s="42" t="str">
        <f>IF(BANCO10[[#This Row],[SOLUÇÃO]]=CT$1,BANCO10[[#This Row],[STATUS DA ETAPA]],"")</f>
        <v/>
      </c>
      <c r="CU309" s="42" t="str">
        <f>IF(BANCO10[[#This Row],[SOLUÇÃO]]=CU$1,BANCO10[[#This Row],[STATUS DA ETAPA]],"")</f>
        <v/>
      </c>
      <c r="CV309" s="42" t="str">
        <f>IF(BANCO10[[#This Row],[SOLUÇÃO]]=CV$1,BANCO10[[#This Row],[STATUS DA ETAPA]],"")</f>
        <v/>
      </c>
      <c r="CW309" s="42" t="str">
        <f>IF(BANCO10[[#This Row],[SOLUÇÃO]]=CW$1,BANCO10[[#This Row],[STATUS DA ETAPA]],"")</f>
        <v/>
      </c>
      <c r="CX309" s="42" t="str">
        <f>IF(BANCO10[[#This Row],[SOLUÇÃO]]=CX$1,BANCO10[[#This Row],[STATUS DA ETAPA]],"")</f>
        <v/>
      </c>
      <c r="CY309" s="42" t="str">
        <f>IF(BANCO10[[#This Row],[SOLUÇÃO]]=CY$1,BANCO10[[#This Row],[STATUS DA ETAPA]],"")</f>
        <v/>
      </c>
      <c r="CZ309" s="42" t="str">
        <f>IF(BANCO10[[#This Row],[SOLUÇÃO]]=CZ$1,BANCO10[[#This Row],[STATUS DA ETAPA]],"")</f>
        <v/>
      </c>
      <c r="DA309" s="42" t="str">
        <f>IF(BANCO10[[#This Row],[SOLUÇÃO]]=DA$1,BANCO10[[#This Row],[STATUS DA ETAPA]],"")</f>
        <v/>
      </c>
      <c r="DB309" s="42" t="str">
        <f>IF(BANCO10[[#This Row],[SOLUÇÃO]]=DB$1,BANCO10[[#This Row],[STATUS DA ETAPA]],"")</f>
        <v/>
      </c>
      <c r="DC309" s="42" t="str">
        <f>IF(BANCO10[[#This Row],[SOLUÇÃO]]=DC$1,BANCO10[[#This Row],[STATUS DA ETAPA]],"")</f>
        <v/>
      </c>
      <c r="DD309" s="42" t="str">
        <f>IF(BANCO10[[#This Row],[SOLUÇÃO]]=DD$1,BANCO10[[#This Row],[STATUS DA ETAPA]],"")</f>
        <v/>
      </c>
      <c r="DE309" s="42" t="str">
        <f>IF(BANCO10[[#This Row],[SOLUÇÃO]]=DE$1,BANCO10[[#This Row],[STATUS DA ETAPA]],"")</f>
        <v/>
      </c>
      <c r="DF309" s="42" t="str">
        <f>IF(BANCO10[[#This Row],[SOLUÇÃO]]=DF$1,BANCO10[[#This Row],[STATUS DA ETAPA]],"")</f>
        <v/>
      </c>
      <c r="DG309" s="42" t="str">
        <f>IF(BANCO10[[#This Row],[SOLUÇÃO]]=DG$1,BANCO10[[#This Row],[STATUS DA ETAPA]],"")</f>
        <v/>
      </c>
      <c r="DH309" s="42" t="str">
        <f>IF(BANCO10[[#This Row],[SOLUÇÃO]]=DH$1,BANCO10[[#This Row],[STATUS DA ETAPA]],"")</f>
        <v/>
      </c>
      <c r="DI309" s="42" t="str">
        <f>IF(BANCO10[[#This Row],[SOLUÇÃO]]=DI$1,BANCO10[[#This Row],[STATUS DA ETAPA]],"")</f>
        <v/>
      </c>
      <c r="DJ309" s="42" t="str">
        <f>IF(BANCO10[[#This Row],[SOLUÇÃO]]=DJ$1,BANCO10[[#This Row],[STATUS DA ETAPA]],"")</f>
        <v/>
      </c>
      <c r="DK309" s="42" t="str">
        <f>IF(BANCO10[[#This Row],[SOLUÇÃO]]=DK$1,BANCO10[[#This Row],[STATUS DA ETAPA]],"")</f>
        <v/>
      </c>
      <c r="DL309" s="42" t="str">
        <f>IF(BANCO10[[#This Row],[SOLUÇÃO]]=DL$1,BANCO10[[#This Row],[STATUS DA ETAPA]],"")</f>
        <v/>
      </c>
      <c r="DM309" s="42" t="str">
        <f>IF(BANCO10[[#This Row],[SOLUÇÃO]]=DM$1,BANCO10[[#This Row],[STATUS DA ETAPA]],"")</f>
        <v/>
      </c>
      <c r="DN309" s="65" t="e">
        <f>VLOOKUP(CL311,'[1]SAP TEC'!AC:AD,2,0)</f>
        <v>#N/A</v>
      </c>
      <c r="GA309" s="38"/>
      <c r="GB309" s="39"/>
      <c r="GC309" s="40"/>
      <c r="GD309" s="42"/>
      <c r="GE309" s="42"/>
      <c r="GF309" s="40"/>
      <c r="GG309" s="165"/>
      <c r="GH309" s="90"/>
      <c r="GI309" s="43"/>
      <c r="GJ309" s="44"/>
      <c r="GK309" s="166"/>
      <c r="GL309" s="166"/>
      <c r="GM309" s="166"/>
      <c r="GN309" s="42"/>
      <c r="GO309" s="91"/>
      <c r="GP309" s="42"/>
      <c r="GQ309" s="91"/>
      <c r="GR309" s="134"/>
      <c r="GS309" s="134"/>
      <c r="GT309" s="44"/>
      <c r="GU309" s="44"/>
      <c r="GV309" s="44"/>
      <c r="GW309" s="42"/>
      <c r="GX309" s="95"/>
      <c r="GY309" s="96"/>
      <c r="GZ309" s="168"/>
      <c r="HA309" s="168"/>
      <c r="HB309" s="168"/>
      <c r="HC309" s="93"/>
      <c r="HD309" s="168"/>
      <c r="HE309" s="110"/>
      <c r="HF309" s="94"/>
      <c r="HG309" s="38"/>
      <c r="HH309" s="38"/>
      <c r="HI309" s="38"/>
      <c r="HJ309" s="38"/>
      <c r="HK309" s="98"/>
      <c r="HL309" s="38"/>
      <c r="HM309" s="38"/>
      <c r="HN309" s="38"/>
      <c r="HO309" s="136"/>
      <c r="HP309" s="38"/>
      <c r="HQ309" s="38"/>
      <c r="HR309" s="38"/>
      <c r="HS309" s="38"/>
      <c r="HT309" s="63"/>
      <c r="HU309" s="63"/>
      <c r="HV309" s="71"/>
      <c r="HW309" s="63"/>
      <c r="HX309" s="44"/>
      <c r="HY309" s="42"/>
      <c r="HZ309" s="42"/>
      <c r="IA309" s="42"/>
      <c r="IB309" s="42"/>
      <c r="IC309" s="42"/>
      <c r="ID309" s="42"/>
      <c r="IE309" s="42"/>
      <c r="IF309" s="42"/>
      <c r="IG309" s="42"/>
      <c r="IH309" s="42"/>
      <c r="II309" s="42"/>
      <c r="IJ309" s="42"/>
      <c r="IK309" s="42"/>
      <c r="IL309" s="42"/>
      <c r="IM309" s="42"/>
      <c r="IN309" s="42"/>
      <c r="IO309" s="42"/>
      <c r="IP309" s="42"/>
      <c r="IQ309" s="42"/>
      <c r="IR309" s="42"/>
      <c r="IS309" s="42"/>
      <c r="IT309" s="42"/>
      <c r="IU309" s="42"/>
      <c r="IV309" s="42"/>
      <c r="IW309" s="42"/>
      <c r="IX309" s="42"/>
      <c r="IY309" s="42"/>
      <c r="IZ309" s="63"/>
    </row>
    <row r="310" spans="1:335" s="65" customFormat="1" ht="12" x14ac:dyDescent="0.25">
      <c r="A310" s="38" t="s">
        <v>118</v>
      </c>
      <c r="B310" s="39" t="s">
        <v>131</v>
      </c>
      <c r="C310" s="40" t="str">
        <f>IFERROR(VLOOKUP(BANCO10[[#This Row],[EMPRESA]],[1]!DADOS[#Data],2,FALSE),"")</f>
        <v>55.484.976/0001-79</v>
      </c>
      <c r="D310" s="42" t="s">
        <v>918</v>
      </c>
      <c r="E310" s="42" t="str">
        <f>IFERROR(VLOOKUP(BANCO10[[#This Row],[EMPRESA]],[1]!DADOS[#Data],5,FALSE),"")</f>
        <v>DEMAIS</v>
      </c>
      <c r="F310" s="40" t="str">
        <f>IFERROR(IF(VLOOKUP(BANCO10[[#This Row],[EMPRESA]],[1]!DADOS[#Data],6,0)="","",(VLOOKUP(BANCO10[[#This Row],[EMPRESA]],[1]!DADOS[#Data],6,0))),"")</f>
        <v>N/A</v>
      </c>
      <c r="G310" s="40"/>
      <c r="H310" s="43" t="s">
        <v>121</v>
      </c>
      <c r="I310" s="43" t="s">
        <v>122</v>
      </c>
      <c r="J310" s="43" t="s">
        <v>146</v>
      </c>
      <c r="K310" s="44" t="s">
        <v>919</v>
      </c>
      <c r="L310" s="44" t="s">
        <v>123</v>
      </c>
      <c r="M310" s="44" t="s">
        <v>137</v>
      </c>
      <c r="N310" s="44" t="s">
        <v>123</v>
      </c>
      <c r="O310" s="42" t="s">
        <v>90</v>
      </c>
      <c r="P310" s="42">
        <v>4</v>
      </c>
      <c r="Q310" s="42" t="s">
        <v>125</v>
      </c>
      <c r="R310" s="45" t="s">
        <v>123</v>
      </c>
      <c r="S310" s="45"/>
      <c r="T310" s="45" t="s">
        <v>123</v>
      </c>
      <c r="U310" s="45"/>
      <c r="V310" s="45" t="s">
        <v>123</v>
      </c>
      <c r="W310" s="45"/>
      <c r="X310" s="45" t="s">
        <v>123</v>
      </c>
      <c r="Y310" s="45"/>
      <c r="Z310" s="46" t="s">
        <v>123</v>
      </c>
      <c r="AA310" s="47"/>
      <c r="AB310" s="46" t="s">
        <v>123</v>
      </c>
      <c r="AC310" s="48"/>
      <c r="AD310" s="46" t="s">
        <v>123</v>
      </c>
      <c r="AE310" s="48"/>
      <c r="AF310" s="45" t="s">
        <v>123</v>
      </c>
      <c r="AG310" s="45"/>
      <c r="AH310" s="45" t="s">
        <v>126</v>
      </c>
      <c r="AI310" s="45"/>
      <c r="AJ310" s="45" t="s">
        <v>123</v>
      </c>
      <c r="AK310" s="45"/>
      <c r="AL310" s="45" t="s">
        <v>123</v>
      </c>
      <c r="AM310" s="45"/>
      <c r="AN310" s="45" t="s">
        <v>123</v>
      </c>
      <c r="AO310" s="45"/>
      <c r="AP310" s="45" t="s">
        <v>123</v>
      </c>
      <c r="AQ310" s="45"/>
      <c r="AR310" s="45" t="s">
        <v>123</v>
      </c>
      <c r="AS310" s="45"/>
      <c r="AT310" s="49">
        <v>45963</v>
      </c>
      <c r="AU310" s="50">
        <v>45963</v>
      </c>
      <c r="AV310" s="66" t="s">
        <v>123</v>
      </c>
      <c r="AW310" s="66" t="s">
        <v>123</v>
      </c>
      <c r="AX310" s="51" t="s">
        <v>49</v>
      </c>
      <c r="AY310" s="52" t="s">
        <v>123</v>
      </c>
      <c r="AZ310" s="53">
        <v>0</v>
      </c>
      <c r="BA310" s="52" t="s">
        <v>123</v>
      </c>
      <c r="BB310" s="81" t="s">
        <v>123</v>
      </c>
      <c r="BC310" s="52" t="s">
        <v>123</v>
      </c>
      <c r="BD310" s="52" t="s">
        <v>123</v>
      </c>
      <c r="BE310" s="55" t="s">
        <v>123</v>
      </c>
      <c r="BF310" s="55" t="s">
        <v>123</v>
      </c>
      <c r="BG310" s="55" t="s">
        <v>123</v>
      </c>
      <c r="BH310" s="55" t="s">
        <v>123</v>
      </c>
      <c r="BI310" s="56" t="s">
        <v>123</v>
      </c>
      <c r="BJ310" s="57"/>
      <c r="BK310" s="58" t="s">
        <v>123</v>
      </c>
      <c r="BL310" s="59"/>
      <c r="BM310" s="58" t="s">
        <v>123</v>
      </c>
      <c r="BN310" s="59"/>
      <c r="BO310" s="58" t="s">
        <v>123</v>
      </c>
      <c r="BP310" s="59"/>
      <c r="BQ310" s="58" t="s">
        <v>123</v>
      </c>
      <c r="BR310" s="59"/>
      <c r="BS310" s="172" t="s">
        <v>920</v>
      </c>
      <c r="BT310" s="38" t="s">
        <v>131</v>
      </c>
      <c r="BU310" s="61"/>
      <c r="BV310" s="61"/>
      <c r="BW310" s="61"/>
      <c r="BX310" s="84"/>
      <c r="BY310" s="84"/>
      <c r="BZ310" s="85"/>
      <c r="CA310" s="84"/>
      <c r="CB310" s="86"/>
      <c r="CC310" s="88"/>
      <c r="CD310" s="87"/>
      <c r="CE310" s="87"/>
      <c r="CF310" s="87"/>
      <c r="CG310" s="87"/>
      <c r="CH310" s="42">
        <f>YEAR(BANCO10[[#This Row],[DATA INÍCIO]])</f>
        <v>2025</v>
      </c>
      <c r="CI310" s="42">
        <f>MONTH(BANCO10[[#This Row],[DATA INÍCIO]])</f>
        <v>11</v>
      </c>
      <c r="CJ310" s="42" t="str">
        <f t="shared" si="5"/>
        <v>GRAMPOFIX INDUSTRIA E COMERCIO LTDA55.484.976/0001-79</v>
      </c>
      <c r="CK310" s="42"/>
      <c r="CL310" s="42" t="s">
        <v>919</v>
      </c>
      <c r="CM310" s="42" t="str">
        <f>IF(BANCO10[[#This Row],[SOLUÇÃO]]=CM$1,BANCO10[[#This Row],[STATUS DA ETAPA]],"")</f>
        <v>CANCELADO</v>
      </c>
      <c r="CN310" s="42" t="str">
        <f>IF(BANCO10[[#This Row],[SOLUÇÃO]]=CN$1,BANCO10[[#This Row],[STATUS DA ETAPA]],"")</f>
        <v/>
      </c>
      <c r="CO310" s="42" t="str">
        <f>IF(BANCO10[[#This Row],[SOLUÇÃO]]=CO$1,BANCO10[[#This Row],[STATUS DA ETAPA]],"")</f>
        <v/>
      </c>
      <c r="CP310" s="42" t="str">
        <f>IF(BANCO10[[#This Row],[SOLUÇÃO]]=CP$1,BANCO10[[#This Row],[STATUS DA ETAPA]],"")</f>
        <v/>
      </c>
      <c r="CQ310" s="42" t="str">
        <f>IF(BANCO10[[#This Row],[SOLUÇÃO]]=CQ$1,BANCO10[[#This Row],[STATUS DA ETAPA]],"")</f>
        <v/>
      </c>
      <c r="CR310" s="42" t="str">
        <f>IF(BANCO10[[#This Row],[SOLUÇÃO]]=CR$1,BANCO10[[#This Row],[STATUS DA ETAPA]],"")</f>
        <v/>
      </c>
      <c r="CS310" s="42" t="str">
        <f>IF(BANCO10[[#This Row],[SOLUÇÃO]]=CS$1,BANCO10[[#This Row],[STATUS DA ETAPA]],"")</f>
        <v/>
      </c>
      <c r="CT310" s="42" t="str">
        <f>IF(BANCO10[[#This Row],[SOLUÇÃO]]=CT$1,BANCO10[[#This Row],[STATUS DA ETAPA]],"")</f>
        <v/>
      </c>
      <c r="CU310" s="42" t="str">
        <f>IF(BANCO10[[#This Row],[SOLUÇÃO]]=CU$1,BANCO10[[#This Row],[STATUS DA ETAPA]],"")</f>
        <v/>
      </c>
      <c r="CV310" s="42" t="str">
        <f>IF(BANCO10[[#This Row],[SOLUÇÃO]]=CV$1,BANCO10[[#This Row],[STATUS DA ETAPA]],"")</f>
        <v/>
      </c>
      <c r="CW310" s="42" t="str">
        <f>IF(BANCO10[[#This Row],[SOLUÇÃO]]=CW$1,BANCO10[[#This Row],[STATUS DA ETAPA]],"")</f>
        <v/>
      </c>
      <c r="CX310" s="42" t="str">
        <f>IF(BANCO10[[#This Row],[SOLUÇÃO]]=CX$1,BANCO10[[#This Row],[STATUS DA ETAPA]],"")</f>
        <v/>
      </c>
      <c r="CY310" s="42" t="str">
        <f>IF(BANCO10[[#This Row],[SOLUÇÃO]]=CY$1,BANCO10[[#This Row],[STATUS DA ETAPA]],"")</f>
        <v/>
      </c>
      <c r="CZ310" s="42" t="str">
        <f>IF(BANCO10[[#This Row],[SOLUÇÃO]]=CZ$1,BANCO10[[#This Row],[STATUS DA ETAPA]],"")</f>
        <v/>
      </c>
      <c r="DA310" s="42" t="str">
        <f>IF(BANCO10[[#This Row],[SOLUÇÃO]]=DA$1,BANCO10[[#This Row],[STATUS DA ETAPA]],"")</f>
        <v/>
      </c>
      <c r="DB310" s="42" t="str">
        <f>IF(BANCO10[[#This Row],[SOLUÇÃO]]=DB$1,BANCO10[[#This Row],[STATUS DA ETAPA]],"")</f>
        <v/>
      </c>
      <c r="DC310" s="42" t="str">
        <f>IF(BANCO10[[#This Row],[SOLUÇÃO]]=DC$1,BANCO10[[#This Row],[STATUS DA ETAPA]],"")</f>
        <v/>
      </c>
      <c r="DD310" s="63" t="str">
        <f>IF(BANCO10[[#This Row],[SOLUÇÃO]]=DD$1,BANCO10[[#This Row],[STATUS DA ETAPA]],"")</f>
        <v/>
      </c>
      <c r="DE310" s="65" t="str">
        <f>IF(BANCO10[[#This Row],[SOLUÇÃO]]=DE$1,BANCO10[[#This Row],[STATUS DA ETAPA]],"")</f>
        <v/>
      </c>
      <c r="DF310" s="65" t="str">
        <f>IF(BANCO10[[#This Row],[SOLUÇÃO]]=DF$1,BANCO10[[#This Row],[STATUS DA ETAPA]],"")</f>
        <v/>
      </c>
      <c r="DG310" s="65" t="str">
        <f>IF(BANCO10[[#This Row],[SOLUÇÃO]]=DG$1,BANCO10[[#This Row],[STATUS DA ETAPA]],"")</f>
        <v/>
      </c>
      <c r="DH310" s="38" t="str">
        <f>IF(BANCO10[[#This Row],[SOLUÇÃO]]=DH$1,BANCO10[[#This Row],[STATUS DA ETAPA]],"")</f>
        <v/>
      </c>
      <c r="DI310" s="39" t="str">
        <f>IF(BANCO10[[#This Row],[SOLUÇÃO]]=DI$1,BANCO10[[#This Row],[STATUS DA ETAPA]],"")</f>
        <v/>
      </c>
      <c r="DJ310" s="40" t="str">
        <f>IF(BANCO10[[#This Row],[SOLUÇÃO]]=DJ$1,BANCO10[[#This Row],[STATUS DA ETAPA]],"")</f>
        <v/>
      </c>
      <c r="DK310" s="42" t="str">
        <f>IF(BANCO10[[#This Row],[SOLUÇÃO]]=DK$1,BANCO10[[#This Row],[STATUS DA ETAPA]],"")</f>
        <v/>
      </c>
      <c r="DL310" s="42" t="str">
        <f>IF(BANCO10[[#This Row],[SOLUÇÃO]]=DL$1,BANCO10[[#This Row],[STATUS DA ETAPA]],"")</f>
        <v/>
      </c>
      <c r="DM310" s="40" t="str">
        <f>IF(BANCO10[[#This Row],[SOLUÇÃO]]=DM$1,BANCO10[[#This Row],[STATUS DA ETAPA]],"")</f>
        <v/>
      </c>
      <c r="DN310" s="65" t="e">
        <f>VLOOKUP(CL312,'[1]SAP TEC'!AC:AD,2,0)</f>
        <v>#N/A</v>
      </c>
      <c r="GA310" s="38"/>
      <c r="GB310" s="39"/>
      <c r="GC310" s="40"/>
      <c r="GD310" s="42"/>
      <c r="GE310" s="42"/>
      <c r="GF310" s="40"/>
      <c r="GG310" s="165"/>
      <c r="GH310" s="90"/>
      <c r="GI310" s="43"/>
      <c r="GJ310" s="44"/>
      <c r="GK310" s="166"/>
      <c r="GL310" s="166"/>
      <c r="GM310" s="166"/>
      <c r="GN310" s="42"/>
      <c r="GO310" s="91"/>
      <c r="GP310" s="42"/>
      <c r="GQ310" s="91"/>
      <c r="GR310" s="134"/>
      <c r="GS310" s="134"/>
      <c r="GT310" s="44"/>
      <c r="GU310" s="44"/>
      <c r="GV310" s="44"/>
      <c r="GW310" s="42"/>
      <c r="GX310" s="95"/>
      <c r="GY310" s="96"/>
      <c r="GZ310" s="168"/>
      <c r="HA310" s="168"/>
      <c r="HB310" s="168"/>
      <c r="HC310" s="93"/>
      <c r="HD310" s="168"/>
      <c r="HE310" s="110"/>
      <c r="HF310" s="94"/>
      <c r="HG310" s="38"/>
      <c r="HH310" s="38"/>
      <c r="HI310" s="38"/>
      <c r="HJ310" s="38"/>
      <c r="HK310" s="98"/>
      <c r="HL310" s="38"/>
      <c r="HM310" s="38"/>
      <c r="HN310" s="38"/>
      <c r="HO310" s="136"/>
      <c r="HP310" s="38"/>
      <c r="HQ310" s="38"/>
      <c r="HR310" s="38"/>
      <c r="HS310" s="38"/>
      <c r="HT310" s="63"/>
      <c r="HU310" s="63"/>
      <c r="HV310" s="71"/>
      <c r="HW310" s="63"/>
      <c r="HX310" s="44"/>
      <c r="HY310" s="42"/>
      <c r="HZ310" s="42"/>
      <c r="IA310" s="42"/>
      <c r="IB310" s="42"/>
      <c r="IC310" s="42"/>
      <c r="ID310" s="42"/>
      <c r="IE310" s="42"/>
      <c r="IF310" s="42"/>
      <c r="IG310" s="42"/>
      <c r="IH310" s="42"/>
      <c r="II310" s="42"/>
      <c r="IJ310" s="42"/>
      <c r="IK310" s="42"/>
      <c r="IL310" s="42"/>
      <c r="IM310" s="42"/>
      <c r="IN310" s="42"/>
      <c r="IO310" s="42"/>
      <c r="IP310" s="42"/>
      <c r="IQ310" s="42"/>
      <c r="IR310" s="42"/>
      <c r="IS310" s="42"/>
      <c r="IT310" s="42"/>
      <c r="IU310" s="42"/>
      <c r="IV310" s="42"/>
      <c r="IW310" s="42"/>
      <c r="IX310" s="42"/>
      <c r="IY310" s="42"/>
      <c r="IZ310" s="63"/>
    </row>
    <row r="311" spans="1:335" s="65" customFormat="1" ht="12" x14ac:dyDescent="0.25">
      <c r="A311" s="38" t="s">
        <v>118</v>
      </c>
      <c r="B311" s="39" t="s">
        <v>279</v>
      </c>
      <c r="C311" s="40" t="str">
        <f>IFERROR(VLOOKUP(BANCO10[[#This Row],[EMPRESA]],[1]!DADOS[#Data],2,FALSE),"")</f>
        <v>60.718.707/0001-60</v>
      </c>
      <c r="D311" s="42" t="s">
        <v>921</v>
      </c>
      <c r="E311" s="42" t="str">
        <f>IFERROR(VLOOKUP(BANCO10[[#This Row],[EMPRESA]],[1]!DADOS[#Data],5,FALSE),"")</f>
        <v>DEMAIS</v>
      </c>
      <c r="F311" s="40" t="str">
        <f>IFERROR(IF(VLOOKUP(BANCO10[[#This Row],[EMPRESA]],[1]!DADOS[#Data],6,0)="","",(VLOOKUP(BANCO10[[#This Row],[EMPRESA]],[1]!DADOS[#Data],6,0))),"")</f>
        <v>N/A</v>
      </c>
      <c r="G311" s="40"/>
      <c r="H311" s="43" t="s">
        <v>121</v>
      </c>
      <c r="I311" s="43" t="s">
        <v>145</v>
      </c>
      <c r="J311" s="43" t="s">
        <v>146</v>
      </c>
      <c r="K311" s="42" t="s">
        <v>922</v>
      </c>
      <c r="L311" s="44" t="s">
        <v>123</v>
      </c>
      <c r="M311" s="44">
        <v>103</v>
      </c>
      <c r="N311" s="44" t="s">
        <v>123</v>
      </c>
      <c r="O311" s="42" t="s">
        <v>90</v>
      </c>
      <c r="P311" s="42">
        <v>8</v>
      </c>
      <c r="Q311" s="42" t="s">
        <v>282</v>
      </c>
      <c r="R311" s="45" t="s">
        <v>123</v>
      </c>
      <c r="S311" s="45"/>
      <c r="T311" s="45" t="s">
        <v>123</v>
      </c>
      <c r="U311" s="45"/>
      <c r="V311" s="45" t="s">
        <v>123</v>
      </c>
      <c r="W311" s="45"/>
      <c r="X311" s="45" t="s">
        <v>123</v>
      </c>
      <c r="Y311" s="45"/>
      <c r="Z311" s="46" t="s">
        <v>123</v>
      </c>
      <c r="AA311" s="47"/>
      <c r="AB311" s="46" t="s">
        <v>123</v>
      </c>
      <c r="AC311" s="48"/>
      <c r="AD311" s="46" t="s">
        <v>123</v>
      </c>
      <c r="AE311" s="48"/>
      <c r="AF311" s="45" t="s">
        <v>123</v>
      </c>
      <c r="AG311" s="45"/>
      <c r="AH311" s="45" t="s">
        <v>123</v>
      </c>
      <c r="AI311" s="45"/>
      <c r="AJ311" s="45" t="s">
        <v>123</v>
      </c>
      <c r="AK311" s="45"/>
      <c r="AL311" s="45" t="s">
        <v>123</v>
      </c>
      <c r="AM311" s="45"/>
      <c r="AN311" s="45" t="s">
        <v>123</v>
      </c>
      <c r="AO311" s="45"/>
      <c r="AP311" s="45" t="s">
        <v>123</v>
      </c>
      <c r="AQ311" s="45"/>
      <c r="AR311" s="45" t="s">
        <v>123</v>
      </c>
      <c r="AS311" s="45"/>
      <c r="AT311" s="49">
        <v>45054</v>
      </c>
      <c r="AU311" s="50">
        <v>45054</v>
      </c>
      <c r="AV311" s="51" t="s">
        <v>123</v>
      </c>
      <c r="AW311" s="51" t="s">
        <v>123</v>
      </c>
      <c r="AX311" s="73" t="s">
        <v>49</v>
      </c>
      <c r="AY311" s="52" t="s">
        <v>126</v>
      </c>
      <c r="AZ311" s="53">
        <v>0</v>
      </c>
      <c r="BA311" s="52" t="s">
        <v>123</v>
      </c>
      <c r="BB311" s="81" t="s">
        <v>123</v>
      </c>
      <c r="BC311" s="52" t="s">
        <v>123</v>
      </c>
      <c r="BD311" s="52" t="s">
        <v>123</v>
      </c>
      <c r="BE311" s="55" t="s">
        <v>123</v>
      </c>
      <c r="BF311" s="55" t="s">
        <v>123</v>
      </c>
      <c r="BG311" s="55" t="s">
        <v>123</v>
      </c>
      <c r="BH311" s="55" t="s">
        <v>123</v>
      </c>
      <c r="BI311" s="56" t="s">
        <v>123</v>
      </c>
      <c r="BJ311" s="48"/>
      <c r="BK311" s="74"/>
      <c r="BL311" s="75"/>
      <c r="BM311" s="74"/>
      <c r="BN311" s="75"/>
      <c r="BO311" s="74" t="s">
        <v>123</v>
      </c>
      <c r="BP311" s="75"/>
      <c r="BQ311" s="74" t="s">
        <v>123</v>
      </c>
      <c r="BR311" s="75"/>
      <c r="BS311" s="60" t="s">
        <v>283</v>
      </c>
      <c r="BT311" s="38"/>
      <c r="BU311" s="61" t="s">
        <v>129</v>
      </c>
      <c r="BV311" s="61" t="s">
        <v>129</v>
      </c>
      <c r="BW311" s="61" t="s">
        <v>284</v>
      </c>
      <c r="BX311" s="61" t="s">
        <v>129</v>
      </c>
      <c r="BY311" s="62" t="s">
        <v>170</v>
      </c>
      <c r="BZ311" s="61"/>
      <c r="CA311" s="61" t="s">
        <v>129</v>
      </c>
      <c r="CB311" s="61" t="s">
        <v>129</v>
      </c>
      <c r="CC311" s="61" t="s">
        <v>129</v>
      </c>
      <c r="CD311" s="61" t="s">
        <v>129</v>
      </c>
      <c r="CE311" s="61" t="s">
        <v>129</v>
      </c>
      <c r="CF311" s="61" t="s">
        <v>129</v>
      </c>
      <c r="CG311" s="61" t="s">
        <v>129</v>
      </c>
      <c r="CH311" s="63">
        <f>YEAR(BANCO10[[#This Row],[DATA INÍCIO]])</f>
        <v>2023</v>
      </c>
      <c r="CI311" s="63">
        <f>MONTH(BANCO10[[#This Row],[DATA INÍCIO]])</f>
        <v>5</v>
      </c>
      <c r="CJ311" s="64" t="str">
        <f t="shared" si="5"/>
        <v>GRANERO LIMPADORES DE PARABRISAS LTDA60.718.707/0001-60</v>
      </c>
      <c r="CK311" s="63"/>
      <c r="CL311" s="42" t="s">
        <v>922</v>
      </c>
      <c r="CM311" s="42" t="str">
        <f>IF(BANCO10[[#This Row],[SOLUÇÃO]]=CM$1,BANCO10[[#This Row],[STATUS DA ETAPA]],"")</f>
        <v>CONCLUÍDO</v>
      </c>
      <c r="CN311" s="42" t="str">
        <f>IF(BANCO10[[#This Row],[SOLUÇÃO]]=CN$1,BANCO10[[#This Row],[STATUS DA ETAPA]],"")</f>
        <v/>
      </c>
      <c r="CO311" s="42" t="str">
        <f>IF(BANCO10[[#This Row],[SOLUÇÃO]]=CO$1,BANCO10[[#This Row],[STATUS DA ETAPA]],"")</f>
        <v/>
      </c>
      <c r="CP311" s="42" t="str">
        <f>IF(BANCO10[[#This Row],[SOLUÇÃO]]=CP$1,BANCO10[[#This Row],[STATUS DA ETAPA]],"")</f>
        <v/>
      </c>
      <c r="CQ311" s="42" t="str">
        <f>IF(BANCO10[[#This Row],[SOLUÇÃO]]=CQ$1,BANCO10[[#This Row],[STATUS DA ETAPA]],"")</f>
        <v/>
      </c>
      <c r="CR311" s="42" t="str">
        <f>IF(BANCO10[[#This Row],[SOLUÇÃO]]=CR$1,BANCO10[[#This Row],[STATUS DA ETAPA]],"")</f>
        <v/>
      </c>
      <c r="CS311" s="42" t="str">
        <f>IF(BANCO10[[#This Row],[SOLUÇÃO]]=CS$1,BANCO10[[#This Row],[STATUS DA ETAPA]],"")</f>
        <v/>
      </c>
      <c r="CT311" s="42" t="str">
        <f>IF(BANCO10[[#This Row],[SOLUÇÃO]]=CT$1,BANCO10[[#This Row],[STATUS DA ETAPA]],"")</f>
        <v/>
      </c>
      <c r="CU311" s="42" t="str">
        <f>IF(BANCO10[[#This Row],[SOLUÇÃO]]=CU$1,BANCO10[[#This Row],[STATUS DA ETAPA]],"")</f>
        <v/>
      </c>
      <c r="CV311" s="42" t="str">
        <f>IF(BANCO10[[#This Row],[SOLUÇÃO]]=CV$1,BANCO10[[#This Row],[STATUS DA ETAPA]],"")</f>
        <v/>
      </c>
      <c r="CW311" s="42" t="str">
        <f>IF(BANCO10[[#This Row],[SOLUÇÃO]]=CW$1,BANCO10[[#This Row],[STATUS DA ETAPA]],"")</f>
        <v/>
      </c>
      <c r="CX311" s="42" t="str">
        <f>IF(BANCO10[[#This Row],[SOLUÇÃO]]=CX$1,BANCO10[[#This Row],[STATUS DA ETAPA]],"")</f>
        <v/>
      </c>
      <c r="CY311" s="42" t="str">
        <f>IF(BANCO10[[#This Row],[SOLUÇÃO]]=CY$1,BANCO10[[#This Row],[STATUS DA ETAPA]],"")</f>
        <v/>
      </c>
      <c r="CZ311" s="42" t="str">
        <f>IF(BANCO10[[#This Row],[SOLUÇÃO]]=CZ$1,BANCO10[[#This Row],[STATUS DA ETAPA]],"")</f>
        <v/>
      </c>
      <c r="DA311" s="42" t="str">
        <f>IF(BANCO10[[#This Row],[SOLUÇÃO]]=DA$1,BANCO10[[#This Row],[STATUS DA ETAPA]],"")</f>
        <v/>
      </c>
      <c r="DB311" s="42" t="str">
        <f>IF(BANCO10[[#This Row],[SOLUÇÃO]]=DB$1,BANCO10[[#This Row],[STATUS DA ETAPA]],"")</f>
        <v/>
      </c>
      <c r="DC311" s="42" t="str">
        <f>IF(BANCO10[[#This Row],[SOLUÇÃO]]=DC$1,BANCO10[[#This Row],[STATUS DA ETAPA]],"")</f>
        <v/>
      </c>
      <c r="DD311" s="42" t="str">
        <f>IF(BANCO10[[#This Row],[SOLUÇÃO]]=DD$1,BANCO10[[#This Row],[STATUS DA ETAPA]],"")</f>
        <v/>
      </c>
      <c r="DE311" s="42" t="str">
        <f>IF(BANCO10[[#This Row],[SOLUÇÃO]]=DE$1,BANCO10[[#This Row],[STATUS DA ETAPA]],"")</f>
        <v/>
      </c>
      <c r="DF311" s="42" t="str">
        <f>IF(BANCO10[[#This Row],[SOLUÇÃO]]=DF$1,BANCO10[[#This Row],[STATUS DA ETAPA]],"")</f>
        <v/>
      </c>
      <c r="DG311" s="42" t="str">
        <f>IF(BANCO10[[#This Row],[SOLUÇÃO]]=DG$1,BANCO10[[#This Row],[STATUS DA ETAPA]],"")</f>
        <v/>
      </c>
      <c r="DH311" s="42" t="str">
        <f>IF(BANCO10[[#This Row],[SOLUÇÃO]]=DH$1,BANCO10[[#This Row],[STATUS DA ETAPA]],"")</f>
        <v/>
      </c>
      <c r="DI311" s="42" t="str">
        <f>IF(BANCO10[[#This Row],[SOLUÇÃO]]=DI$1,BANCO10[[#This Row],[STATUS DA ETAPA]],"")</f>
        <v/>
      </c>
      <c r="DJ311" s="42" t="str">
        <f>IF(BANCO10[[#This Row],[SOLUÇÃO]]=DJ$1,BANCO10[[#This Row],[STATUS DA ETAPA]],"")</f>
        <v/>
      </c>
      <c r="DK311" s="42" t="str">
        <f>IF(BANCO10[[#This Row],[SOLUÇÃO]]=DK$1,BANCO10[[#This Row],[STATUS DA ETAPA]],"")</f>
        <v/>
      </c>
      <c r="DL311" s="42" t="str">
        <f>IF(BANCO10[[#This Row],[SOLUÇÃO]]=DL$1,BANCO10[[#This Row],[STATUS DA ETAPA]],"")</f>
        <v/>
      </c>
      <c r="DM311" s="42" t="str">
        <f>IF(BANCO10[[#This Row],[SOLUÇÃO]]=DM$1,BANCO10[[#This Row],[STATUS DA ETAPA]],"")</f>
        <v/>
      </c>
      <c r="DN311" s="65" t="e">
        <f>VLOOKUP(CL313,'[1]SAP TEC'!AC:AD,2,0)</f>
        <v>#N/A</v>
      </c>
      <c r="GA311" s="38"/>
      <c r="GB311" s="39"/>
      <c r="GC311" s="40"/>
      <c r="GD311" s="42"/>
      <c r="GE311" s="42"/>
      <c r="GF311" s="40"/>
      <c r="GG311" s="165"/>
      <c r="GH311" s="90"/>
      <c r="GI311" s="43"/>
      <c r="GJ311" s="44"/>
      <c r="GK311" s="166"/>
      <c r="GL311" s="166"/>
      <c r="GM311" s="166"/>
      <c r="GN311" s="42"/>
      <c r="GO311" s="91"/>
      <c r="GP311" s="42"/>
      <c r="GQ311" s="91"/>
      <c r="GR311" s="134"/>
      <c r="GS311" s="134"/>
      <c r="GT311" s="44"/>
      <c r="GU311" s="44"/>
      <c r="GV311" s="44"/>
      <c r="GW311" s="42"/>
      <c r="GX311" s="95"/>
      <c r="GY311" s="96"/>
      <c r="GZ311" s="167"/>
      <c r="HA311" s="167"/>
      <c r="HB311" s="167"/>
      <c r="HC311" s="93"/>
      <c r="HD311" s="167"/>
      <c r="HE311" s="110"/>
      <c r="HF311" s="94"/>
      <c r="HG311" s="38"/>
      <c r="HH311" s="38"/>
      <c r="HI311" s="38"/>
      <c r="HJ311" s="38"/>
      <c r="HK311" s="98"/>
      <c r="HL311" s="38"/>
      <c r="HM311" s="38"/>
      <c r="HN311" s="38"/>
      <c r="HO311" s="136"/>
      <c r="HP311" s="38"/>
      <c r="HQ311" s="38"/>
      <c r="HR311" s="38"/>
      <c r="HS311" s="38"/>
      <c r="HT311" s="63"/>
      <c r="HU311" s="63"/>
      <c r="HV311" s="71"/>
      <c r="HW311" s="63"/>
      <c r="HX311" s="44"/>
      <c r="HY311" s="42"/>
      <c r="HZ311" s="42"/>
      <c r="IA311" s="42"/>
      <c r="IB311" s="42"/>
      <c r="IC311" s="42"/>
      <c r="ID311" s="42"/>
      <c r="IE311" s="42"/>
      <c r="IF311" s="42"/>
      <c r="IG311" s="42"/>
      <c r="IH311" s="42"/>
      <c r="II311" s="42"/>
      <c r="IJ311" s="42"/>
      <c r="IK311" s="42"/>
      <c r="IL311" s="42"/>
      <c r="IM311" s="42"/>
      <c r="IN311" s="42"/>
      <c r="IO311" s="42"/>
      <c r="IP311" s="42"/>
      <c r="IQ311" s="42"/>
      <c r="IR311" s="42"/>
      <c r="IS311" s="42"/>
      <c r="IT311" s="42"/>
      <c r="IU311" s="42"/>
      <c r="IV311" s="42"/>
      <c r="IW311" s="42"/>
      <c r="IX311" s="42"/>
      <c r="IY311" s="42"/>
      <c r="IZ311" s="63"/>
    </row>
    <row r="312" spans="1:335" s="65" customFormat="1" ht="12" x14ac:dyDescent="0.25">
      <c r="A312" s="38" t="s">
        <v>118</v>
      </c>
      <c r="B312" s="39" t="s">
        <v>279</v>
      </c>
      <c r="C312" s="40" t="str">
        <f>IFERROR(VLOOKUP(BANCO10[[#This Row],[EMPRESA]],[1]!DADOS[#Data],2,FALSE),"")</f>
        <v>60.718.707/0001-60</v>
      </c>
      <c r="D312" s="42" t="s">
        <v>921</v>
      </c>
      <c r="E312" s="42" t="str">
        <f>IFERROR(VLOOKUP(BANCO10[[#This Row],[EMPRESA]],[1]!DADOS[#Data],5,FALSE),"")</f>
        <v>DEMAIS</v>
      </c>
      <c r="F312" s="40" t="str">
        <f>IFERROR(IF(VLOOKUP(BANCO10[[#This Row],[EMPRESA]],[1]!DADOS[#Data],6,0)="","",(VLOOKUP(BANCO10[[#This Row],[EMPRESA]],[1]!DADOS[#Data],6,0))),"")</f>
        <v>N/A</v>
      </c>
      <c r="G312" s="40"/>
      <c r="H312" s="43" t="s">
        <v>121</v>
      </c>
      <c r="I312" s="43" t="s">
        <v>145</v>
      </c>
      <c r="J312" s="43" t="s">
        <v>146</v>
      </c>
      <c r="K312" s="42" t="s">
        <v>923</v>
      </c>
      <c r="L312" s="44" t="s">
        <v>123</v>
      </c>
      <c r="M312" s="44">
        <v>103</v>
      </c>
      <c r="N312" s="44" t="s">
        <v>123</v>
      </c>
      <c r="O312" s="42" t="s">
        <v>90</v>
      </c>
      <c r="P312" s="42">
        <v>8</v>
      </c>
      <c r="Q312" s="42" t="s">
        <v>125</v>
      </c>
      <c r="R312" s="45" t="s">
        <v>123</v>
      </c>
      <c r="S312" s="45"/>
      <c r="T312" s="45" t="s">
        <v>123</v>
      </c>
      <c r="U312" s="45"/>
      <c r="V312" s="45" t="s">
        <v>123</v>
      </c>
      <c r="W312" s="45"/>
      <c r="X312" s="45" t="s">
        <v>123</v>
      </c>
      <c r="Y312" s="45"/>
      <c r="Z312" s="46" t="s">
        <v>123</v>
      </c>
      <c r="AA312" s="47"/>
      <c r="AB312" s="46" t="s">
        <v>123</v>
      </c>
      <c r="AC312" s="48"/>
      <c r="AD312" s="46" t="s">
        <v>123</v>
      </c>
      <c r="AE312" s="48"/>
      <c r="AF312" s="45" t="s">
        <v>27</v>
      </c>
      <c r="AG312" s="45">
        <v>45271</v>
      </c>
      <c r="AH312" s="45" t="s">
        <v>126</v>
      </c>
      <c r="AI312" s="45"/>
      <c r="AJ312" s="45" t="s">
        <v>123</v>
      </c>
      <c r="AK312" s="45"/>
      <c r="AL312" s="45" t="s">
        <v>123</v>
      </c>
      <c r="AM312" s="45"/>
      <c r="AN312" s="45" t="s">
        <v>123</v>
      </c>
      <c r="AO312" s="45"/>
      <c r="AP312" s="45" t="s">
        <v>123</v>
      </c>
      <c r="AQ312" s="45"/>
      <c r="AR312" s="45" t="s">
        <v>123</v>
      </c>
      <c r="AS312" s="45"/>
      <c r="AT312" s="49">
        <v>45271</v>
      </c>
      <c r="AU312" s="50">
        <v>45271</v>
      </c>
      <c r="AV312" s="51" t="s">
        <v>123</v>
      </c>
      <c r="AW312" s="51" t="s">
        <v>123</v>
      </c>
      <c r="AX312" s="73" t="s">
        <v>49</v>
      </c>
      <c r="AY312" s="52" t="s">
        <v>126</v>
      </c>
      <c r="AZ312" s="53">
        <v>0</v>
      </c>
      <c r="BA312" s="52" t="s">
        <v>123</v>
      </c>
      <c r="BB312" s="81" t="s">
        <v>123</v>
      </c>
      <c r="BC312" s="52" t="s">
        <v>123</v>
      </c>
      <c r="BD312" s="52" t="s">
        <v>123</v>
      </c>
      <c r="BE312" s="55" t="s">
        <v>123</v>
      </c>
      <c r="BF312" s="55" t="s">
        <v>123</v>
      </c>
      <c r="BG312" s="55" t="s">
        <v>123</v>
      </c>
      <c r="BH312" s="55" t="s">
        <v>123</v>
      </c>
      <c r="BI312" s="56" t="s">
        <v>123</v>
      </c>
      <c r="BJ312" s="48"/>
      <c r="BK312" s="74"/>
      <c r="BL312" s="75"/>
      <c r="BM312" s="74"/>
      <c r="BN312" s="75"/>
      <c r="BO312" s="74" t="s">
        <v>123</v>
      </c>
      <c r="BP312" s="75"/>
      <c r="BQ312" s="74" t="s">
        <v>123</v>
      </c>
      <c r="BR312" s="75"/>
      <c r="BS312" s="60"/>
      <c r="BT312" s="38"/>
      <c r="BU312" s="61" t="s">
        <v>129</v>
      </c>
      <c r="BV312" s="61" t="s">
        <v>129</v>
      </c>
      <c r="BW312" s="61" t="s">
        <v>284</v>
      </c>
      <c r="BX312" s="61"/>
      <c r="BY312" s="62"/>
      <c r="BZ312" s="61"/>
      <c r="CA312" s="61" t="s">
        <v>129</v>
      </c>
      <c r="CB312" s="61" t="s">
        <v>129</v>
      </c>
      <c r="CC312" s="61" t="s">
        <v>129</v>
      </c>
      <c r="CD312" s="61" t="s">
        <v>129</v>
      </c>
      <c r="CE312" s="61" t="s">
        <v>129</v>
      </c>
      <c r="CF312" s="61" t="s">
        <v>129</v>
      </c>
      <c r="CG312" s="61" t="s">
        <v>129</v>
      </c>
      <c r="CH312" s="63">
        <f>YEAR(BANCO10[[#This Row],[DATA INÍCIO]])</f>
        <v>2023</v>
      </c>
      <c r="CI312" s="63">
        <f>MONTH(BANCO10[[#This Row],[DATA INÍCIO]])</f>
        <v>12</v>
      </c>
      <c r="CJ312" s="64" t="str">
        <f t="shared" si="5"/>
        <v>GRANERO LIMPADORES DE PARABRISAS LTDA60.718.707/0001-60</v>
      </c>
      <c r="CK312" s="63"/>
      <c r="CL312" s="42" t="s">
        <v>923</v>
      </c>
      <c r="CM312" s="42" t="str">
        <f>IF(BANCO10[[#This Row],[SOLUÇÃO]]=CM$1,BANCO10[[#This Row],[STATUS DA ETAPA]],"")</f>
        <v>CONCLUÍDO</v>
      </c>
      <c r="CN312" s="42" t="str">
        <f>IF(BANCO10[[#This Row],[SOLUÇÃO]]=CN$1,BANCO10[[#This Row],[STATUS DA ETAPA]],"")</f>
        <v/>
      </c>
      <c r="CO312" s="42" t="str">
        <f>IF(BANCO10[[#This Row],[SOLUÇÃO]]=CO$1,BANCO10[[#This Row],[STATUS DA ETAPA]],"")</f>
        <v/>
      </c>
      <c r="CP312" s="42" t="str">
        <f>IF(BANCO10[[#This Row],[SOLUÇÃO]]=CP$1,BANCO10[[#This Row],[STATUS DA ETAPA]],"")</f>
        <v/>
      </c>
      <c r="CQ312" s="42" t="str">
        <f>IF(BANCO10[[#This Row],[SOLUÇÃO]]=CQ$1,BANCO10[[#This Row],[STATUS DA ETAPA]],"")</f>
        <v/>
      </c>
      <c r="CR312" s="42" t="str">
        <f>IF(BANCO10[[#This Row],[SOLUÇÃO]]=CR$1,BANCO10[[#This Row],[STATUS DA ETAPA]],"")</f>
        <v/>
      </c>
      <c r="CS312" s="42" t="str">
        <f>IF(BANCO10[[#This Row],[SOLUÇÃO]]=CS$1,BANCO10[[#This Row],[STATUS DA ETAPA]],"")</f>
        <v/>
      </c>
      <c r="CT312" s="42" t="str">
        <f>IF(BANCO10[[#This Row],[SOLUÇÃO]]=CT$1,BANCO10[[#This Row],[STATUS DA ETAPA]],"")</f>
        <v/>
      </c>
      <c r="CU312" s="42" t="str">
        <f>IF(BANCO10[[#This Row],[SOLUÇÃO]]=CU$1,BANCO10[[#This Row],[STATUS DA ETAPA]],"")</f>
        <v/>
      </c>
      <c r="CV312" s="42" t="str">
        <f>IF(BANCO10[[#This Row],[SOLUÇÃO]]=CV$1,BANCO10[[#This Row],[STATUS DA ETAPA]],"")</f>
        <v/>
      </c>
      <c r="CW312" s="42" t="str">
        <f>IF(BANCO10[[#This Row],[SOLUÇÃO]]=CW$1,BANCO10[[#This Row],[STATUS DA ETAPA]],"")</f>
        <v/>
      </c>
      <c r="CX312" s="42" t="str">
        <f>IF(BANCO10[[#This Row],[SOLUÇÃO]]=CX$1,BANCO10[[#This Row],[STATUS DA ETAPA]],"")</f>
        <v/>
      </c>
      <c r="CY312" s="42" t="str">
        <f>IF(BANCO10[[#This Row],[SOLUÇÃO]]=CY$1,BANCO10[[#This Row],[STATUS DA ETAPA]],"")</f>
        <v/>
      </c>
      <c r="CZ312" s="42" t="str">
        <f>IF(BANCO10[[#This Row],[SOLUÇÃO]]=CZ$1,BANCO10[[#This Row],[STATUS DA ETAPA]],"")</f>
        <v/>
      </c>
      <c r="DA312" s="42" t="str">
        <f>IF(BANCO10[[#This Row],[SOLUÇÃO]]=DA$1,BANCO10[[#This Row],[STATUS DA ETAPA]],"")</f>
        <v/>
      </c>
      <c r="DB312" s="42" t="str">
        <f>IF(BANCO10[[#This Row],[SOLUÇÃO]]=DB$1,BANCO10[[#This Row],[STATUS DA ETAPA]],"")</f>
        <v/>
      </c>
      <c r="DC312" s="42" t="str">
        <f>IF(BANCO10[[#This Row],[SOLUÇÃO]]=DC$1,BANCO10[[#This Row],[STATUS DA ETAPA]],"")</f>
        <v/>
      </c>
      <c r="DD312" s="42" t="str">
        <f>IF(BANCO10[[#This Row],[SOLUÇÃO]]=DD$1,BANCO10[[#This Row],[STATUS DA ETAPA]],"")</f>
        <v/>
      </c>
      <c r="DE312" s="42" t="str">
        <f>IF(BANCO10[[#This Row],[SOLUÇÃO]]=DE$1,BANCO10[[#This Row],[STATUS DA ETAPA]],"")</f>
        <v/>
      </c>
      <c r="DF312" s="42" t="str">
        <f>IF(BANCO10[[#This Row],[SOLUÇÃO]]=DF$1,BANCO10[[#This Row],[STATUS DA ETAPA]],"")</f>
        <v/>
      </c>
      <c r="DG312" s="42" t="str">
        <f>IF(BANCO10[[#This Row],[SOLUÇÃO]]=DG$1,BANCO10[[#This Row],[STATUS DA ETAPA]],"")</f>
        <v/>
      </c>
      <c r="DH312" s="42" t="str">
        <f>IF(BANCO10[[#This Row],[SOLUÇÃO]]=DH$1,BANCO10[[#This Row],[STATUS DA ETAPA]],"")</f>
        <v/>
      </c>
      <c r="DI312" s="42" t="str">
        <f>IF(BANCO10[[#This Row],[SOLUÇÃO]]=DI$1,BANCO10[[#This Row],[STATUS DA ETAPA]],"")</f>
        <v/>
      </c>
      <c r="DJ312" s="42" t="str">
        <f>IF(BANCO10[[#This Row],[SOLUÇÃO]]=DJ$1,BANCO10[[#This Row],[STATUS DA ETAPA]],"")</f>
        <v/>
      </c>
      <c r="DK312" s="42" t="str">
        <f>IF(BANCO10[[#This Row],[SOLUÇÃO]]=DK$1,BANCO10[[#This Row],[STATUS DA ETAPA]],"")</f>
        <v/>
      </c>
      <c r="DL312" s="42" t="str">
        <f>IF(BANCO10[[#This Row],[SOLUÇÃO]]=DL$1,BANCO10[[#This Row],[STATUS DA ETAPA]],"")</f>
        <v/>
      </c>
      <c r="DM312" s="42" t="str">
        <f>IF(BANCO10[[#This Row],[SOLUÇÃO]]=DM$1,BANCO10[[#This Row],[STATUS DA ETAPA]],"")</f>
        <v/>
      </c>
      <c r="DN312" s="65" t="e">
        <f>VLOOKUP(CL314,'[1]SAP TEC'!AC:AD,2,0)</f>
        <v>#N/A</v>
      </c>
      <c r="GA312" s="38"/>
      <c r="GB312" s="39"/>
      <c r="GC312" s="40"/>
      <c r="GD312" s="42"/>
      <c r="GE312" s="42"/>
      <c r="GF312" s="40"/>
      <c r="GG312" s="165"/>
      <c r="GH312" s="90"/>
      <c r="GI312" s="43"/>
      <c r="GJ312" s="44"/>
      <c r="GK312" s="166"/>
      <c r="GL312" s="166"/>
      <c r="GM312" s="166"/>
      <c r="GN312" s="42"/>
      <c r="GO312" s="91"/>
      <c r="GP312" s="42"/>
      <c r="GQ312" s="91"/>
      <c r="GR312" s="134"/>
      <c r="GS312" s="134"/>
      <c r="GT312" s="44"/>
      <c r="GU312" s="44"/>
      <c r="GV312" s="44"/>
      <c r="GW312" s="42"/>
      <c r="GX312" s="95"/>
      <c r="GY312" s="96"/>
      <c r="GZ312" s="167"/>
      <c r="HA312" s="167"/>
      <c r="HB312" s="167"/>
      <c r="HC312" s="93"/>
      <c r="HD312" s="167"/>
      <c r="HE312" s="110"/>
      <c r="HF312" s="94"/>
      <c r="HG312" s="38"/>
      <c r="HH312" s="38"/>
      <c r="HI312" s="38"/>
      <c r="HJ312" s="38"/>
      <c r="HK312" s="98"/>
      <c r="HL312" s="38"/>
      <c r="HM312" s="38"/>
      <c r="HN312" s="38"/>
      <c r="HO312" s="136"/>
      <c r="HP312" s="38"/>
      <c r="HQ312" s="38"/>
      <c r="HR312" s="38"/>
      <c r="HS312" s="38"/>
      <c r="HT312" s="63"/>
      <c r="HU312" s="63"/>
      <c r="HV312" s="71"/>
      <c r="HW312" s="63"/>
      <c r="HX312" s="44"/>
      <c r="HY312" s="42"/>
      <c r="HZ312" s="42"/>
      <c r="IA312" s="42"/>
      <c r="IB312" s="42"/>
      <c r="IC312" s="42"/>
      <c r="ID312" s="42"/>
      <c r="IE312" s="42"/>
      <c r="IF312" s="42"/>
      <c r="IG312" s="42"/>
      <c r="IH312" s="42"/>
      <c r="II312" s="42"/>
      <c r="IJ312" s="42"/>
      <c r="IK312" s="42"/>
      <c r="IL312" s="42"/>
      <c r="IM312" s="42"/>
      <c r="IN312" s="42"/>
      <c r="IO312" s="42"/>
      <c r="IP312" s="42"/>
      <c r="IQ312" s="42"/>
      <c r="IR312" s="42"/>
      <c r="IS312" s="42"/>
      <c r="IT312" s="42"/>
      <c r="IU312" s="42"/>
      <c r="IV312" s="42"/>
      <c r="IW312" s="42"/>
      <c r="IX312" s="42"/>
      <c r="IY312" s="42"/>
      <c r="IZ312" s="63"/>
    </row>
    <row r="313" spans="1:335" s="65" customFormat="1" ht="12" x14ac:dyDescent="0.25">
      <c r="A313" s="38" t="s">
        <v>118</v>
      </c>
      <c r="B313" s="39" t="s">
        <v>143</v>
      </c>
      <c r="C313" s="40" t="str">
        <f>IFERROR(VLOOKUP(BANCO10[[#This Row],[EMPRESA]],[1]!DADOS[#Data],2,FALSE),"")</f>
        <v>08.026.508/0001-70</v>
      </c>
      <c r="D313" s="42" t="s">
        <v>924</v>
      </c>
      <c r="E313" s="42" t="str">
        <f>IFERROR(VLOOKUP(BANCO10[[#This Row],[EMPRESA]],[1]!DADOS[#Data],5,FALSE),"")</f>
        <v>DEMAIS</v>
      </c>
      <c r="F313" s="40" t="str">
        <f>IFERROR(IF(VLOOKUP(BANCO10[[#This Row],[EMPRESA]],[1]!DADOS[#Data],6,0)="","",(VLOOKUP(BANCO10[[#This Row],[EMPRESA]],[1]!DADOS[#Data],6,0))),"")</f>
        <v>N/A</v>
      </c>
      <c r="G313" s="40" t="str">
        <f>IFERROR(IF(VLOOKUP(BANCO10[[#This Row],[EMPRESA]],[1]!DADOS[#Data],4)="","",(VLOOKUP($D313,[1]!DADOS[#Data],4,0))),"")</f>
        <v>BLOOM</v>
      </c>
      <c r="H313" s="43" t="s">
        <v>7</v>
      </c>
      <c r="I313" s="43" t="s">
        <v>122</v>
      </c>
      <c r="J313" s="43" t="s">
        <v>123</v>
      </c>
      <c r="K313" s="42" t="s">
        <v>123</v>
      </c>
      <c r="L313" s="44" t="s">
        <v>123</v>
      </c>
      <c r="M313" s="44" t="s">
        <v>137</v>
      </c>
      <c r="N313" s="44" t="s">
        <v>123</v>
      </c>
      <c r="O313" s="42" t="s">
        <v>95</v>
      </c>
      <c r="P313" s="42">
        <v>100</v>
      </c>
      <c r="Q313" s="42"/>
      <c r="R313" s="45" t="s">
        <v>123</v>
      </c>
      <c r="S313" s="45"/>
      <c r="T313" s="45" t="s">
        <v>123</v>
      </c>
      <c r="U313" s="45"/>
      <c r="V313" s="45" t="s">
        <v>123</v>
      </c>
      <c r="W313" s="45"/>
      <c r="X313" s="45" t="s">
        <v>123</v>
      </c>
      <c r="Y313" s="45"/>
      <c r="Z313" s="46" t="s">
        <v>123</v>
      </c>
      <c r="AA313" s="47"/>
      <c r="AB313" s="46" t="s">
        <v>123</v>
      </c>
      <c r="AC313" s="48"/>
      <c r="AD313" s="46" t="s">
        <v>123</v>
      </c>
      <c r="AE313" s="48"/>
      <c r="AF313" s="45" t="s">
        <v>123</v>
      </c>
      <c r="AG313" s="45"/>
      <c r="AH313" s="45" t="s">
        <v>123</v>
      </c>
      <c r="AI313" s="45"/>
      <c r="AJ313" s="45" t="s">
        <v>123</v>
      </c>
      <c r="AK313" s="45"/>
      <c r="AL313" s="45" t="s">
        <v>123</v>
      </c>
      <c r="AM313" s="45"/>
      <c r="AN313" s="45" t="s">
        <v>123</v>
      </c>
      <c r="AO313" s="45"/>
      <c r="AP313" s="45" t="s">
        <v>123</v>
      </c>
      <c r="AQ313" s="45"/>
      <c r="AR313" s="45" t="s">
        <v>123</v>
      </c>
      <c r="AS313" s="45"/>
      <c r="AT313" s="49">
        <v>45963</v>
      </c>
      <c r="AU313" s="50">
        <v>45963</v>
      </c>
      <c r="AV313" s="51" t="s">
        <v>123</v>
      </c>
      <c r="AW313" s="51" t="s">
        <v>123</v>
      </c>
      <c r="AX313" s="51" t="s">
        <v>123</v>
      </c>
      <c r="AY313" s="52" t="s">
        <v>123</v>
      </c>
      <c r="AZ313" s="53">
        <v>0</v>
      </c>
      <c r="BA313" s="52" t="s">
        <v>123</v>
      </c>
      <c r="BB313" s="81" t="s">
        <v>123</v>
      </c>
      <c r="BC313" s="52" t="s">
        <v>123</v>
      </c>
      <c r="BD313" s="52" t="s">
        <v>123</v>
      </c>
      <c r="BE313" s="55" t="s">
        <v>123</v>
      </c>
      <c r="BF313" s="55" t="s">
        <v>123</v>
      </c>
      <c r="BG313" s="55" t="s">
        <v>123</v>
      </c>
      <c r="BH313" s="55" t="s">
        <v>123</v>
      </c>
      <c r="BI313" s="68" t="s">
        <v>123</v>
      </c>
      <c r="BJ313" s="57"/>
      <c r="BK313" s="58" t="s">
        <v>123</v>
      </c>
      <c r="BL313" s="59"/>
      <c r="BM313" s="58" t="s">
        <v>123</v>
      </c>
      <c r="BN313" s="59"/>
      <c r="BO313" s="58" t="s">
        <v>123</v>
      </c>
      <c r="BP313" s="59"/>
      <c r="BQ313" s="58" t="s">
        <v>123</v>
      </c>
      <c r="BR313" s="59"/>
      <c r="BS313" s="60"/>
      <c r="BT313" s="38"/>
      <c r="BU313" s="61" t="s">
        <v>129</v>
      </c>
      <c r="BV313" s="61" t="s">
        <v>129</v>
      </c>
      <c r="BW313" s="61" t="s">
        <v>129</v>
      </c>
      <c r="BX313" s="61" t="s">
        <v>129</v>
      </c>
      <c r="BY313" s="62" t="s">
        <v>129</v>
      </c>
      <c r="BZ313" s="61"/>
      <c r="CA313" s="61" t="s">
        <v>129</v>
      </c>
      <c r="CB313" s="61" t="s">
        <v>129</v>
      </c>
      <c r="CC313" s="61" t="s">
        <v>129</v>
      </c>
      <c r="CD313" s="61" t="s">
        <v>129</v>
      </c>
      <c r="CE313" s="61" t="s">
        <v>129</v>
      </c>
      <c r="CF313" s="61" t="s">
        <v>129</v>
      </c>
      <c r="CG313" s="61" t="s">
        <v>129</v>
      </c>
      <c r="CH313" s="63">
        <f>YEAR(BANCO10[[#This Row],[DATA INÍCIO]])</f>
        <v>2025</v>
      </c>
      <c r="CI313" s="63">
        <f>MONTH(BANCO10[[#This Row],[DATA INÍCIO]])</f>
        <v>11</v>
      </c>
      <c r="CJ313" s="64" t="str">
        <f t="shared" si="5"/>
        <v>GRUPO BLOOM - GLOBAL QUIMICA &amp; MODA08.026.508/0001-70</v>
      </c>
      <c r="CK313" s="63"/>
      <c r="CL313" s="42" t="s">
        <v>123</v>
      </c>
      <c r="CM313" s="42" t="str">
        <f>IF(BANCO10[[#This Row],[SOLUÇÃO]]=CM$1,BANCO10[[#This Row],[STATUS DA ETAPA]],"")</f>
        <v/>
      </c>
      <c r="CN313" s="42" t="str">
        <f>IF(BANCO10[[#This Row],[SOLUÇÃO]]=CN$1,BANCO10[[#This Row],[STATUS DA ETAPA]],"")</f>
        <v/>
      </c>
      <c r="CO313" s="42" t="str">
        <f>IF(BANCO10[[#This Row],[SOLUÇÃO]]=CO$1,BANCO10[[#This Row],[STATUS DA ETAPA]],"")</f>
        <v/>
      </c>
      <c r="CP313" s="42" t="str">
        <f>IF(BANCO10[[#This Row],[SOLUÇÃO]]=CP$1,BANCO10[[#This Row],[STATUS DA ETAPA]],"")</f>
        <v/>
      </c>
      <c r="CQ313" s="42" t="str">
        <f>IF(BANCO10[[#This Row],[SOLUÇÃO]]=CQ$1,BANCO10[[#This Row],[STATUS DA ETAPA]],"")</f>
        <v/>
      </c>
      <c r="CR313" s="42" t="str">
        <f>IF(BANCO10[[#This Row],[SOLUÇÃO]]=CR$1,BANCO10[[#This Row],[STATUS DA ETAPA]],"")</f>
        <v>CANCELADO</v>
      </c>
      <c r="CS313" s="42" t="str">
        <f>IF(BANCO10[[#This Row],[SOLUÇÃO]]=CS$1,BANCO10[[#This Row],[STATUS DA ETAPA]],"")</f>
        <v/>
      </c>
      <c r="CT313" s="42" t="str">
        <f>IF(BANCO10[[#This Row],[SOLUÇÃO]]=CT$1,BANCO10[[#This Row],[STATUS DA ETAPA]],"")</f>
        <v/>
      </c>
      <c r="CU313" s="42" t="str">
        <f>IF(BANCO10[[#This Row],[SOLUÇÃO]]=CU$1,BANCO10[[#This Row],[STATUS DA ETAPA]],"")</f>
        <v/>
      </c>
      <c r="CV313" s="42" t="str">
        <f>IF(BANCO10[[#This Row],[SOLUÇÃO]]=CV$1,BANCO10[[#This Row],[STATUS DA ETAPA]],"")</f>
        <v/>
      </c>
      <c r="CW313" s="42" t="str">
        <f>IF(BANCO10[[#This Row],[SOLUÇÃO]]=CW$1,BANCO10[[#This Row],[STATUS DA ETAPA]],"")</f>
        <v/>
      </c>
      <c r="CX313" s="42" t="str">
        <f>IF(BANCO10[[#This Row],[SOLUÇÃO]]=CX$1,BANCO10[[#This Row],[STATUS DA ETAPA]],"")</f>
        <v/>
      </c>
      <c r="CY313" s="42" t="str">
        <f>IF(BANCO10[[#This Row],[SOLUÇÃO]]=CY$1,BANCO10[[#This Row],[STATUS DA ETAPA]],"")</f>
        <v/>
      </c>
      <c r="CZ313" s="42" t="str">
        <f>IF(BANCO10[[#This Row],[SOLUÇÃO]]=CZ$1,BANCO10[[#This Row],[STATUS DA ETAPA]],"")</f>
        <v/>
      </c>
      <c r="DA313" s="42" t="str">
        <f>IF(BANCO10[[#This Row],[SOLUÇÃO]]=DA$1,BANCO10[[#This Row],[STATUS DA ETAPA]],"")</f>
        <v/>
      </c>
      <c r="DB313" s="42" t="str">
        <f>IF(BANCO10[[#This Row],[SOLUÇÃO]]=DB$1,BANCO10[[#This Row],[STATUS DA ETAPA]],"")</f>
        <v/>
      </c>
      <c r="DC313" s="42" t="str">
        <f>IF(BANCO10[[#This Row],[SOLUÇÃO]]=DC$1,BANCO10[[#This Row],[STATUS DA ETAPA]],"")</f>
        <v/>
      </c>
      <c r="DD313" s="42" t="str">
        <f>IF(BANCO10[[#This Row],[SOLUÇÃO]]=DD$1,BANCO10[[#This Row],[STATUS DA ETAPA]],"")</f>
        <v/>
      </c>
      <c r="DE313" s="42" t="str">
        <f>IF(BANCO10[[#This Row],[SOLUÇÃO]]=DE$1,BANCO10[[#This Row],[STATUS DA ETAPA]],"")</f>
        <v/>
      </c>
      <c r="DF313" s="42" t="str">
        <f>IF(BANCO10[[#This Row],[SOLUÇÃO]]=DF$1,BANCO10[[#This Row],[STATUS DA ETAPA]],"")</f>
        <v/>
      </c>
      <c r="DG313" s="42" t="str">
        <f>IF(BANCO10[[#This Row],[SOLUÇÃO]]=DG$1,BANCO10[[#This Row],[STATUS DA ETAPA]],"")</f>
        <v/>
      </c>
      <c r="DH313" s="42" t="str">
        <f>IF(BANCO10[[#This Row],[SOLUÇÃO]]=DH$1,BANCO10[[#This Row],[STATUS DA ETAPA]],"")</f>
        <v/>
      </c>
      <c r="DI313" s="42" t="str">
        <f>IF(BANCO10[[#This Row],[SOLUÇÃO]]=DI$1,BANCO10[[#This Row],[STATUS DA ETAPA]],"")</f>
        <v/>
      </c>
      <c r="DJ313" s="42" t="str">
        <f>IF(BANCO10[[#This Row],[SOLUÇÃO]]=DJ$1,BANCO10[[#This Row],[STATUS DA ETAPA]],"")</f>
        <v/>
      </c>
      <c r="DK313" s="42" t="str">
        <f>IF(BANCO10[[#This Row],[SOLUÇÃO]]=DK$1,BANCO10[[#This Row],[STATUS DA ETAPA]],"")</f>
        <v/>
      </c>
      <c r="DL313" s="42" t="str">
        <f>IF(BANCO10[[#This Row],[SOLUÇÃO]]=DL$1,BANCO10[[#This Row],[STATUS DA ETAPA]],"")</f>
        <v/>
      </c>
      <c r="DM313" s="42" t="str">
        <f>IF(BANCO10[[#This Row],[SOLUÇÃO]]=DM$1,BANCO10[[#This Row],[STATUS DA ETAPA]],"")</f>
        <v/>
      </c>
      <c r="DN313" s="65" t="e">
        <f>VLOOKUP(CL315,'[1]SAP TEC'!AC:AD,2,0)</f>
        <v>#N/A</v>
      </c>
      <c r="GA313" s="38"/>
      <c r="GB313" s="39"/>
      <c r="GC313" s="40"/>
      <c r="GD313" s="42"/>
      <c r="GE313" s="42"/>
      <c r="GF313" s="40"/>
      <c r="GG313" s="165"/>
      <c r="GH313" s="90"/>
      <c r="GI313" s="43"/>
      <c r="GJ313" s="44"/>
      <c r="GK313" s="166"/>
      <c r="GL313" s="166"/>
      <c r="GM313" s="166"/>
      <c r="GN313" s="42"/>
      <c r="GO313" s="91"/>
      <c r="GP313" s="42"/>
      <c r="GQ313" s="91"/>
      <c r="GR313" s="134"/>
      <c r="GS313" s="134"/>
      <c r="GT313" s="44"/>
      <c r="GU313" s="44"/>
      <c r="GV313" s="44"/>
      <c r="GW313" s="42"/>
      <c r="GX313" s="95"/>
      <c r="GY313" s="96"/>
      <c r="GZ313" s="168"/>
      <c r="HA313" s="168"/>
      <c r="HB313" s="168"/>
      <c r="HC313" s="93"/>
      <c r="HD313" s="168"/>
      <c r="HE313" s="110"/>
      <c r="HF313" s="94"/>
      <c r="HG313" s="38"/>
      <c r="HH313" s="38"/>
      <c r="HI313" s="38"/>
      <c r="HJ313" s="38"/>
      <c r="HK313" s="98"/>
      <c r="HL313" s="38"/>
      <c r="HM313" s="38"/>
      <c r="HN313" s="38"/>
      <c r="HO313" s="136"/>
      <c r="HP313" s="38"/>
      <c r="HQ313" s="38"/>
      <c r="HR313" s="38"/>
      <c r="HS313" s="38"/>
      <c r="HT313" s="63"/>
      <c r="HU313" s="63"/>
      <c r="HV313" s="71"/>
      <c r="HW313" s="63"/>
      <c r="HX313" s="44"/>
      <c r="HY313" s="42"/>
      <c r="HZ313" s="42"/>
      <c r="IA313" s="42"/>
      <c r="IB313" s="42"/>
      <c r="IC313" s="42"/>
      <c r="ID313" s="42"/>
      <c r="IE313" s="42"/>
      <c r="IF313" s="42"/>
      <c r="IG313" s="42"/>
      <c r="IH313" s="42"/>
      <c r="II313" s="42"/>
      <c r="IJ313" s="42"/>
      <c r="IK313" s="42"/>
      <c r="IL313" s="42"/>
      <c r="IM313" s="42"/>
      <c r="IN313" s="42"/>
      <c r="IO313" s="42"/>
      <c r="IP313" s="42"/>
      <c r="IQ313" s="42"/>
      <c r="IR313" s="42"/>
      <c r="IS313" s="42"/>
      <c r="IT313" s="42"/>
      <c r="IU313" s="42"/>
      <c r="IV313" s="42"/>
      <c r="IW313" s="42"/>
      <c r="IX313" s="42"/>
      <c r="IY313" s="42"/>
      <c r="IZ313" s="63"/>
    </row>
    <row r="314" spans="1:335" s="65" customFormat="1" ht="12" x14ac:dyDescent="0.25">
      <c r="A314" s="38" t="s">
        <v>118</v>
      </c>
      <c r="B314" s="39" t="s">
        <v>131</v>
      </c>
      <c r="C314" s="40" t="str">
        <f>IFERROR(VLOOKUP(BANCO10[[#This Row],[EMPRESA]],[1]!DADOS[#Data],2,FALSE),"")</f>
        <v>10.531.308/0001-17</v>
      </c>
      <c r="D314" s="40" t="s">
        <v>925</v>
      </c>
      <c r="E314" s="42" t="str">
        <f>IFERROR(VLOOKUP(BANCO10[[#This Row],[EMPRESA]],[1]!DADOS[#Data],5,FALSE),"")</f>
        <v>EPP</v>
      </c>
      <c r="F314" s="40" t="str">
        <f>IFERROR(IF(VLOOKUP(BANCO10[[#This Row],[EMPRESA]],[1]!DADOS[#Data],6,0)="","",(VLOOKUP(BANCO10[[#This Row],[EMPRESA]],[1]!DADOS[#Data],6,0))),"")</f>
        <v>CAPITAL CENTRO</v>
      </c>
      <c r="G314" s="40" t="str">
        <f>IFERROR(IF(VLOOKUP(BANCO10[[#This Row],[EMPRESA]],[1]!DADOS[#Data],4)="","",(VLOOKUP($D314,[1]!DADOS[#Data],4,0))),"")</f>
        <v>GVALLE</v>
      </c>
      <c r="H314" s="43" t="s">
        <v>7</v>
      </c>
      <c r="I314" s="43" t="s">
        <v>145</v>
      </c>
      <c r="J314" s="43" t="s">
        <v>123</v>
      </c>
      <c r="K314" s="44" t="s">
        <v>926</v>
      </c>
      <c r="L314" s="44" t="s">
        <v>136</v>
      </c>
      <c r="M314" s="44" t="s">
        <v>137</v>
      </c>
      <c r="N314" s="44" t="s">
        <v>123</v>
      </c>
      <c r="O314" s="42" t="s">
        <v>96</v>
      </c>
      <c r="P314" s="42">
        <v>106</v>
      </c>
      <c r="Q314" s="39" t="s">
        <v>216</v>
      </c>
      <c r="R314" s="45" t="s">
        <v>27</v>
      </c>
      <c r="S314" s="45">
        <v>45709</v>
      </c>
      <c r="T314" s="45" t="s">
        <v>27</v>
      </c>
      <c r="U314" s="45">
        <v>45709</v>
      </c>
      <c r="V314" s="45" t="s">
        <v>27</v>
      </c>
      <c r="W314" s="45">
        <v>45709</v>
      </c>
      <c r="X314" s="45" t="s">
        <v>27</v>
      </c>
      <c r="Y314" s="45">
        <v>45709</v>
      </c>
      <c r="Z314" s="46" t="s">
        <v>27</v>
      </c>
      <c r="AA314" s="47">
        <v>45709</v>
      </c>
      <c r="AB314" s="46" t="s">
        <v>126</v>
      </c>
      <c r="AC314" s="48"/>
      <c r="AD314" s="46" t="s">
        <v>27</v>
      </c>
      <c r="AE314" s="48">
        <v>45695</v>
      </c>
      <c r="AF314" s="45" t="s">
        <v>123</v>
      </c>
      <c r="AG314" s="45"/>
      <c r="AH314" s="45" t="s">
        <v>27</v>
      </c>
      <c r="AI314" s="45"/>
      <c r="AJ314" s="45" t="s">
        <v>126</v>
      </c>
      <c r="AK314" s="45"/>
      <c r="AL314" s="45" t="s">
        <v>123</v>
      </c>
      <c r="AM314" s="45"/>
      <c r="AN314" s="45" t="s">
        <v>123</v>
      </c>
      <c r="AO314" s="45"/>
      <c r="AP314" s="45" t="s">
        <v>123</v>
      </c>
      <c r="AQ314" s="45"/>
      <c r="AR314" s="45" t="s">
        <v>123</v>
      </c>
      <c r="AS314" s="45"/>
      <c r="AT314" s="49">
        <v>45785</v>
      </c>
      <c r="AU314" s="50">
        <v>45869</v>
      </c>
      <c r="AV314" s="66" t="s">
        <v>27</v>
      </c>
      <c r="AW314" s="66" t="s">
        <v>126</v>
      </c>
      <c r="AX314" s="51" t="s">
        <v>49</v>
      </c>
      <c r="AY314" s="52" t="s">
        <v>126</v>
      </c>
      <c r="AZ314" s="53">
        <v>20140</v>
      </c>
      <c r="BA314" s="52" t="s">
        <v>153</v>
      </c>
      <c r="BB314" s="81">
        <v>667412</v>
      </c>
      <c r="BC314" s="52" t="s">
        <v>123</v>
      </c>
      <c r="BD314" s="52" t="s">
        <v>123</v>
      </c>
      <c r="BE314" s="55" t="s">
        <v>126</v>
      </c>
      <c r="BF314" s="55" t="s">
        <v>126</v>
      </c>
      <c r="BG314" s="55" t="s">
        <v>126</v>
      </c>
      <c r="BH314" s="55" t="s">
        <v>27</v>
      </c>
      <c r="BI314" s="68" t="s">
        <v>126</v>
      </c>
      <c r="BJ314" s="48"/>
      <c r="BK314" s="162" t="s">
        <v>123</v>
      </c>
      <c r="BL314" s="173"/>
      <c r="BM314" s="162" t="s">
        <v>123</v>
      </c>
      <c r="BN314" s="173"/>
      <c r="BO314" s="58" t="s">
        <v>126</v>
      </c>
      <c r="BP314" s="59"/>
      <c r="BQ314" s="58" t="s">
        <v>126</v>
      </c>
      <c r="BR314" s="59"/>
      <c r="BS314" s="137" t="s">
        <v>819</v>
      </c>
      <c r="BT314" s="63" t="s">
        <v>927</v>
      </c>
      <c r="BU314" s="61"/>
      <c r="BV314" s="61"/>
      <c r="BW314" s="61"/>
      <c r="BX314" s="61"/>
      <c r="BY314" s="61"/>
      <c r="BZ314" s="61"/>
      <c r="CA314" s="61"/>
      <c r="CB314" s="61"/>
      <c r="CC314" s="61"/>
      <c r="CD314" s="61"/>
      <c r="CE314" s="61"/>
      <c r="CF314" s="61"/>
      <c r="CG314" s="61"/>
      <c r="CH314" s="63">
        <f>YEAR(BANCO10[[#This Row],[DATA INÍCIO]])</f>
        <v>2025</v>
      </c>
      <c r="CI314" s="63">
        <f>MONTH(BANCO10[[#This Row],[DATA INÍCIO]])</f>
        <v>5</v>
      </c>
      <c r="CJ314" s="71" t="str">
        <f t="shared" si="5"/>
        <v>GVALLE TECNOLOGIA EM AMARRACAO DE CARGAS LTDA 10.531.308/0001-17</v>
      </c>
      <c r="CK314" s="63"/>
      <c r="CL314" s="63"/>
      <c r="CM314" s="42" t="str">
        <f>IF(BANCO10[[#This Row],[SOLUÇÃO]]=CM$1,BANCO10[[#This Row],[STATUS DA ETAPA]],"")</f>
        <v/>
      </c>
      <c r="CN314" s="42" t="str">
        <f>IF(BANCO10[[#This Row],[SOLUÇÃO]]=CN$1,BANCO10[[#This Row],[STATUS DA ETAPA]],"")</f>
        <v/>
      </c>
      <c r="CO314" s="42" t="str">
        <f>IF(BANCO10[[#This Row],[SOLUÇÃO]]=CO$1,BANCO10[[#This Row],[STATUS DA ETAPA]],"")</f>
        <v/>
      </c>
      <c r="CP314" s="42" t="str">
        <f>IF(BANCO10[[#This Row],[SOLUÇÃO]]=CP$1,BANCO10[[#This Row],[STATUS DA ETAPA]],"")</f>
        <v/>
      </c>
      <c r="CQ314" s="42" t="str">
        <f>IF(BANCO10[[#This Row],[SOLUÇÃO]]=CQ$1,BANCO10[[#This Row],[STATUS DA ETAPA]],"")</f>
        <v/>
      </c>
      <c r="CR314" s="42" t="str">
        <f>IF(BANCO10[[#This Row],[SOLUÇÃO]]=CR$1,BANCO10[[#This Row],[STATUS DA ETAPA]],"")</f>
        <v/>
      </c>
      <c r="CS314" s="42" t="str">
        <f>IF(BANCO10[[#This Row],[SOLUÇÃO]]=CS$1,BANCO10[[#This Row],[STATUS DA ETAPA]],"")</f>
        <v>CONCLUÍDO</v>
      </c>
      <c r="CT314" s="42" t="str">
        <f>IF(BANCO10[[#This Row],[SOLUÇÃO]]=CT$1,BANCO10[[#This Row],[STATUS DA ETAPA]],"")</f>
        <v/>
      </c>
      <c r="CU314" s="42" t="str">
        <f>IF(BANCO10[[#This Row],[SOLUÇÃO]]=CU$1,BANCO10[[#This Row],[STATUS DA ETAPA]],"")</f>
        <v/>
      </c>
      <c r="CV314" s="42" t="str">
        <f>IF(BANCO10[[#This Row],[SOLUÇÃO]]=CV$1,BANCO10[[#This Row],[STATUS DA ETAPA]],"")</f>
        <v/>
      </c>
      <c r="CW314" s="42" t="str">
        <f>IF(BANCO10[[#This Row],[SOLUÇÃO]]=CW$1,BANCO10[[#This Row],[STATUS DA ETAPA]],"")</f>
        <v/>
      </c>
      <c r="CX314" s="42" t="str">
        <f>IF(BANCO10[[#This Row],[SOLUÇÃO]]=CX$1,BANCO10[[#This Row],[STATUS DA ETAPA]],"")</f>
        <v/>
      </c>
      <c r="CY314" s="42" t="str">
        <f>IF(BANCO10[[#This Row],[SOLUÇÃO]]=CY$1,BANCO10[[#This Row],[STATUS DA ETAPA]],"")</f>
        <v/>
      </c>
      <c r="CZ314" s="42" t="str">
        <f>IF(BANCO10[[#This Row],[SOLUÇÃO]]=CZ$1,BANCO10[[#This Row],[STATUS DA ETAPA]],"")</f>
        <v/>
      </c>
      <c r="DA314" s="42" t="str">
        <f>IF(BANCO10[[#This Row],[SOLUÇÃO]]=DA$1,BANCO10[[#This Row],[STATUS DA ETAPA]],"")</f>
        <v/>
      </c>
      <c r="DB314" s="42" t="str">
        <f>IF(BANCO10[[#This Row],[SOLUÇÃO]]=DB$1,BANCO10[[#This Row],[STATUS DA ETAPA]],"")</f>
        <v/>
      </c>
      <c r="DC314" s="42" t="str">
        <f>IF(BANCO10[[#This Row],[SOLUÇÃO]]=DC$1,BANCO10[[#This Row],[STATUS DA ETAPA]],"")</f>
        <v/>
      </c>
      <c r="DD314" s="42" t="str">
        <f>IF(BANCO10[[#This Row],[SOLUÇÃO]]=DD$1,BANCO10[[#This Row],[STATUS DA ETAPA]],"")</f>
        <v/>
      </c>
      <c r="DE314" s="42" t="str">
        <f>IF(BANCO10[[#This Row],[SOLUÇÃO]]=DE$1,BANCO10[[#This Row],[STATUS DA ETAPA]],"")</f>
        <v/>
      </c>
      <c r="DF314" s="42" t="str">
        <f>IF(BANCO10[[#This Row],[SOLUÇÃO]]=DF$1,BANCO10[[#This Row],[STATUS DA ETAPA]],"")</f>
        <v/>
      </c>
      <c r="DG314" s="42" t="str">
        <f>IF(BANCO10[[#This Row],[SOLUÇÃO]]=DG$1,BANCO10[[#This Row],[STATUS DA ETAPA]],"")</f>
        <v/>
      </c>
      <c r="DH314" s="42" t="str">
        <f>IF(BANCO10[[#This Row],[SOLUÇÃO]]=DH$1,BANCO10[[#This Row],[STATUS DA ETAPA]],"")</f>
        <v/>
      </c>
      <c r="DI314" s="42" t="str">
        <f>IF(BANCO10[[#This Row],[SOLUÇÃO]]=DI$1,BANCO10[[#This Row],[STATUS DA ETAPA]],"")</f>
        <v/>
      </c>
      <c r="DJ314" s="42" t="str">
        <f>IF(BANCO10[[#This Row],[SOLUÇÃO]]=DJ$1,BANCO10[[#This Row],[STATUS DA ETAPA]],"")</f>
        <v/>
      </c>
      <c r="DK314" s="42" t="str">
        <f>IF(BANCO10[[#This Row],[SOLUÇÃO]]=DK$1,BANCO10[[#This Row],[STATUS DA ETAPA]],"")</f>
        <v/>
      </c>
      <c r="DL314" s="42" t="str">
        <f>IF(BANCO10[[#This Row],[SOLUÇÃO]]=DL$1,BANCO10[[#This Row],[STATUS DA ETAPA]],"")</f>
        <v/>
      </c>
      <c r="DM314" s="42" t="str">
        <f>IF(BANCO10[[#This Row],[SOLUÇÃO]]=DM$1,BANCO10[[#This Row],[STATUS DA ETAPA]],"")</f>
        <v/>
      </c>
      <c r="DN314" s="65" t="e">
        <f>VLOOKUP(CL316,'[1]SAP TEC'!AC:AD,2,0)</f>
        <v>#N/A</v>
      </c>
      <c r="GA314" s="38"/>
      <c r="GB314" s="39"/>
      <c r="GC314" s="40"/>
      <c r="GD314" s="42"/>
      <c r="GE314" s="42"/>
      <c r="GF314" s="40"/>
      <c r="GG314" s="165"/>
      <c r="GH314" s="90"/>
      <c r="GI314" s="43"/>
      <c r="GJ314" s="44"/>
      <c r="GK314" s="166"/>
      <c r="GL314" s="166"/>
      <c r="GM314" s="166"/>
      <c r="GN314" s="42"/>
      <c r="GO314" s="91"/>
      <c r="GP314" s="42"/>
      <c r="GQ314" s="91"/>
      <c r="GR314" s="134"/>
      <c r="GS314" s="134"/>
      <c r="GT314" s="44"/>
      <c r="GU314" s="44"/>
      <c r="GV314" s="44"/>
      <c r="GW314" s="42"/>
      <c r="GX314" s="95"/>
      <c r="GY314" s="96"/>
      <c r="GZ314" s="168"/>
      <c r="HA314" s="168"/>
      <c r="HB314" s="168"/>
      <c r="HC314" s="93"/>
      <c r="HD314" s="168"/>
      <c r="HE314" s="110"/>
      <c r="HF314" s="94"/>
      <c r="HG314" s="38"/>
      <c r="HH314" s="38"/>
      <c r="HI314" s="38"/>
      <c r="HJ314" s="38"/>
      <c r="HK314" s="98"/>
      <c r="HL314" s="38"/>
      <c r="HM314" s="38"/>
      <c r="HN314" s="38"/>
      <c r="HO314" s="136"/>
      <c r="HP314" s="38"/>
      <c r="HQ314" s="38"/>
      <c r="HR314" s="38"/>
      <c r="HS314" s="38"/>
      <c r="HT314" s="63"/>
      <c r="HU314" s="63"/>
      <c r="HV314" s="71"/>
      <c r="HW314" s="63"/>
      <c r="HX314" s="44"/>
      <c r="HY314" s="42"/>
      <c r="HZ314" s="42"/>
      <c r="IA314" s="42"/>
      <c r="IB314" s="42"/>
      <c r="IC314" s="42"/>
      <c r="ID314" s="42"/>
      <c r="IE314" s="42"/>
      <c r="IF314" s="42"/>
      <c r="IG314" s="42"/>
      <c r="IH314" s="42"/>
      <c r="II314" s="42"/>
      <c r="IJ314" s="42"/>
      <c r="IK314" s="42"/>
      <c r="IL314" s="42"/>
      <c r="IM314" s="42"/>
      <c r="IN314" s="42"/>
      <c r="IO314" s="42"/>
      <c r="IP314" s="42"/>
      <c r="IQ314" s="42"/>
      <c r="IR314" s="42"/>
      <c r="IS314" s="42"/>
      <c r="IT314" s="42"/>
      <c r="IU314" s="42"/>
      <c r="IV314" s="42"/>
      <c r="IW314" s="42"/>
      <c r="IX314" s="42"/>
      <c r="IY314" s="42"/>
      <c r="IZ314" s="63"/>
    </row>
    <row r="315" spans="1:335" s="65" customFormat="1" ht="12" x14ac:dyDescent="0.25">
      <c r="A315" s="38" t="s">
        <v>118</v>
      </c>
      <c r="B315" s="39" t="s">
        <v>119</v>
      </c>
      <c r="C315" s="40" t="str">
        <f>IFERROR(VLOOKUP(BANCO10[[#This Row],[EMPRESA]],[1]!DADOS[#Data],2,FALSE),"")</f>
        <v>10.531.308/0001-17</v>
      </c>
      <c r="D315" s="40" t="s">
        <v>925</v>
      </c>
      <c r="E315" s="42" t="str">
        <f>IFERROR(VLOOKUP(BANCO10[[#This Row],[EMPRESA]],[1]!DADOS[#Data],5,FALSE),"")</f>
        <v>EPP</v>
      </c>
      <c r="F315" s="40" t="str">
        <f>IFERROR(IF(VLOOKUP(BANCO10[[#This Row],[EMPRESA]],[1]!DADOS[#Data],6,0)="","",(VLOOKUP(BANCO10[[#This Row],[EMPRESA]],[1]!DADOS[#Data],6,0))),"")</f>
        <v>CAPITAL CENTRO</v>
      </c>
      <c r="G315" s="40" t="s">
        <v>928</v>
      </c>
      <c r="H315" s="43" t="s">
        <v>196</v>
      </c>
      <c r="I315" s="43" t="s">
        <v>145</v>
      </c>
      <c r="J315" s="38" t="s">
        <v>123</v>
      </c>
      <c r="K315" s="44" t="s">
        <v>929</v>
      </c>
      <c r="L315" s="44" t="s">
        <v>136</v>
      </c>
      <c r="M315" s="44" t="s">
        <v>137</v>
      </c>
      <c r="N315" s="44" t="s">
        <v>123</v>
      </c>
      <c r="O315" s="42" t="s">
        <v>91</v>
      </c>
      <c r="P315" s="42">
        <v>120</v>
      </c>
      <c r="Q315" s="39" t="s">
        <v>930</v>
      </c>
      <c r="R315" s="45" t="s">
        <v>123</v>
      </c>
      <c r="S315" s="45"/>
      <c r="T315" s="45" t="s">
        <v>123</v>
      </c>
      <c r="U315" s="45"/>
      <c r="V315" s="45" t="s">
        <v>123</v>
      </c>
      <c r="W315" s="45"/>
      <c r="X315" s="45" t="s">
        <v>123</v>
      </c>
      <c r="Y315" s="45"/>
      <c r="Z315" s="46" t="s">
        <v>123</v>
      </c>
      <c r="AA315" s="47"/>
      <c r="AB315" s="46" t="s">
        <v>123</v>
      </c>
      <c r="AC315" s="48"/>
      <c r="AD315" s="46" t="s">
        <v>123</v>
      </c>
      <c r="AE315" s="48"/>
      <c r="AF315" s="45" t="s">
        <v>123</v>
      </c>
      <c r="AG315" s="45"/>
      <c r="AH315" s="45" t="s">
        <v>123</v>
      </c>
      <c r="AI315" s="45"/>
      <c r="AJ315" s="45" t="s">
        <v>123</v>
      </c>
      <c r="AK315" s="45"/>
      <c r="AL315" s="45" t="s">
        <v>27</v>
      </c>
      <c r="AM315" s="45">
        <v>45825</v>
      </c>
      <c r="AN315" s="45" t="s">
        <v>27</v>
      </c>
      <c r="AO315" s="45"/>
      <c r="AP315" s="45" t="s">
        <v>27</v>
      </c>
      <c r="AQ315" s="45"/>
      <c r="AR315" s="45" t="s">
        <v>27</v>
      </c>
      <c r="AS315" s="45"/>
      <c r="AT315" s="49">
        <v>45866</v>
      </c>
      <c r="AU315" s="50">
        <v>45923</v>
      </c>
      <c r="AV315" s="105" t="s">
        <v>27</v>
      </c>
      <c r="AW315" s="105" t="s">
        <v>27</v>
      </c>
      <c r="AX315" s="73" t="s">
        <v>182</v>
      </c>
      <c r="AY315" s="52" t="s">
        <v>126</v>
      </c>
      <c r="AZ315" s="53">
        <v>0</v>
      </c>
      <c r="BA315" s="52" t="s">
        <v>153</v>
      </c>
      <c r="BB315" s="81" t="s">
        <v>931</v>
      </c>
      <c r="BC315" s="52">
        <v>4712</v>
      </c>
      <c r="BD315" s="52">
        <v>0</v>
      </c>
      <c r="BE315" s="55" t="s">
        <v>123</v>
      </c>
      <c r="BF315" s="55" t="s">
        <v>123</v>
      </c>
      <c r="BG315" s="55" t="s">
        <v>27</v>
      </c>
      <c r="BH315" s="55" t="s">
        <v>123</v>
      </c>
      <c r="BI315" s="68" t="s">
        <v>123</v>
      </c>
      <c r="BJ315" s="48"/>
      <c r="BK315" s="74" t="s">
        <v>27</v>
      </c>
      <c r="BL315" s="107">
        <v>45923</v>
      </c>
      <c r="BM315" s="78" t="s">
        <v>126</v>
      </c>
      <c r="BN315" s="59"/>
      <c r="BO315" s="74" t="s">
        <v>126</v>
      </c>
      <c r="BP315" s="77"/>
      <c r="BQ315" s="78" t="s">
        <v>126</v>
      </c>
      <c r="BR315" s="79"/>
      <c r="BS315" s="70">
        <v>45838</v>
      </c>
      <c r="BT315" s="38" t="s">
        <v>932</v>
      </c>
      <c r="BU315" s="61"/>
      <c r="BV315" s="61"/>
      <c r="BW315" s="61"/>
      <c r="BX315" s="61"/>
      <c r="BY315" s="61"/>
      <c r="BZ315" s="61"/>
      <c r="CA315" s="61"/>
      <c r="CB315" s="61"/>
      <c r="CC315" s="61"/>
      <c r="CD315" s="61"/>
      <c r="CE315" s="61"/>
      <c r="CF315" s="61"/>
      <c r="CG315" s="61"/>
      <c r="CH315" s="63">
        <f>YEAR(BANCO10[[#This Row],[DATA INÍCIO]])</f>
        <v>2025</v>
      </c>
      <c r="CI315" s="63">
        <f>MONTH(BANCO10[[#This Row],[DATA INÍCIO]])</f>
        <v>7</v>
      </c>
      <c r="CJ315" s="71" t="str">
        <f t="shared" si="5"/>
        <v>GVALLE TECNOLOGIA EM AMARRACAO DE CARGAS LTDA 10.531.308/0001-17</v>
      </c>
      <c r="CK315" s="63"/>
      <c r="CL315" s="63"/>
      <c r="CM315" s="42" t="str">
        <f>IF(BANCO10[[#This Row],[SOLUÇÃO]]=CM$1,BANCO10[[#This Row],[STATUS DA ETAPA]],"")</f>
        <v/>
      </c>
      <c r="CN315" s="42" t="str">
        <f>IF(BANCO10[[#This Row],[SOLUÇÃO]]=CN$1,BANCO10[[#This Row],[STATUS DA ETAPA]],"")</f>
        <v>CONCLUÍDO</v>
      </c>
      <c r="CO315" s="42" t="str">
        <f>IF(BANCO10[[#This Row],[SOLUÇÃO]]=CO$1,BANCO10[[#This Row],[STATUS DA ETAPA]],"")</f>
        <v/>
      </c>
      <c r="CP315" s="42" t="str">
        <f>IF(BANCO10[[#This Row],[SOLUÇÃO]]=CP$1,BANCO10[[#This Row],[STATUS DA ETAPA]],"")</f>
        <v/>
      </c>
      <c r="CQ315" s="42" t="str">
        <f>IF(BANCO10[[#This Row],[SOLUÇÃO]]=CQ$1,BANCO10[[#This Row],[STATUS DA ETAPA]],"")</f>
        <v/>
      </c>
      <c r="CR315" s="42" t="str">
        <f>IF(BANCO10[[#This Row],[SOLUÇÃO]]=CR$1,BANCO10[[#This Row],[STATUS DA ETAPA]],"")</f>
        <v/>
      </c>
      <c r="CS315" s="42" t="str">
        <f>IF(BANCO10[[#This Row],[SOLUÇÃO]]=CS$1,BANCO10[[#This Row],[STATUS DA ETAPA]],"")</f>
        <v/>
      </c>
      <c r="CT315" s="42" t="str">
        <f>IF(BANCO10[[#This Row],[SOLUÇÃO]]=CT$1,BANCO10[[#This Row],[STATUS DA ETAPA]],"")</f>
        <v/>
      </c>
      <c r="CU315" s="42" t="str">
        <f>IF(BANCO10[[#This Row],[SOLUÇÃO]]=CU$1,BANCO10[[#This Row],[STATUS DA ETAPA]],"")</f>
        <v/>
      </c>
      <c r="CV315" s="42" t="str">
        <f>IF(BANCO10[[#This Row],[SOLUÇÃO]]=CV$1,BANCO10[[#This Row],[STATUS DA ETAPA]],"")</f>
        <v/>
      </c>
      <c r="CW315" s="42" t="str">
        <f>IF(BANCO10[[#This Row],[SOLUÇÃO]]=CW$1,BANCO10[[#This Row],[STATUS DA ETAPA]],"")</f>
        <v/>
      </c>
      <c r="CX315" s="42" t="str">
        <f>IF(BANCO10[[#This Row],[SOLUÇÃO]]=CX$1,BANCO10[[#This Row],[STATUS DA ETAPA]],"")</f>
        <v/>
      </c>
      <c r="CY315" s="42" t="str">
        <f>IF(BANCO10[[#This Row],[SOLUÇÃO]]=CY$1,BANCO10[[#This Row],[STATUS DA ETAPA]],"")</f>
        <v/>
      </c>
      <c r="CZ315" s="42" t="str">
        <f>IF(BANCO10[[#This Row],[SOLUÇÃO]]=CZ$1,BANCO10[[#This Row],[STATUS DA ETAPA]],"")</f>
        <v/>
      </c>
      <c r="DA315" s="42" t="str">
        <f>IF(BANCO10[[#This Row],[SOLUÇÃO]]=DA$1,BANCO10[[#This Row],[STATUS DA ETAPA]],"")</f>
        <v/>
      </c>
      <c r="DB315" s="42" t="str">
        <f>IF(BANCO10[[#This Row],[SOLUÇÃO]]=DB$1,BANCO10[[#This Row],[STATUS DA ETAPA]],"")</f>
        <v/>
      </c>
      <c r="DC315" s="42" t="str">
        <f>IF(BANCO10[[#This Row],[SOLUÇÃO]]=DC$1,BANCO10[[#This Row],[STATUS DA ETAPA]],"")</f>
        <v/>
      </c>
      <c r="DD315" s="42" t="str">
        <f>IF(BANCO10[[#This Row],[SOLUÇÃO]]=DD$1,BANCO10[[#This Row],[STATUS DA ETAPA]],"")</f>
        <v/>
      </c>
      <c r="DE315" s="42" t="str">
        <f>IF(BANCO10[[#This Row],[SOLUÇÃO]]=DE$1,BANCO10[[#This Row],[STATUS DA ETAPA]],"")</f>
        <v/>
      </c>
      <c r="DF315" s="42" t="str">
        <f>IF(BANCO10[[#This Row],[SOLUÇÃO]]=DF$1,BANCO10[[#This Row],[STATUS DA ETAPA]],"")</f>
        <v/>
      </c>
      <c r="DG315" s="42" t="str">
        <f>IF(BANCO10[[#This Row],[SOLUÇÃO]]=DG$1,BANCO10[[#This Row],[STATUS DA ETAPA]],"")</f>
        <v/>
      </c>
      <c r="DH315" s="42" t="str">
        <f>IF(BANCO10[[#This Row],[SOLUÇÃO]]=DH$1,BANCO10[[#This Row],[STATUS DA ETAPA]],"")</f>
        <v/>
      </c>
      <c r="DI315" s="42" t="str">
        <f>IF(BANCO10[[#This Row],[SOLUÇÃO]]=DI$1,BANCO10[[#This Row],[STATUS DA ETAPA]],"")</f>
        <v/>
      </c>
      <c r="DJ315" s="42" t="str">
        <f>IF(BANCO10[[#This Row],[SOLUÇÃO]]=DJ$1,BANCO10[[#This Row],[STATUS DA ETAPA]],"")</f>
        <v/>
      </c>
      <c r="DK315" s="42" t="str">
        <f>IF(BANCO10[[#This Row],[SOLUÇÃO]]=DK$1,BANCO10[[#This Row],[STATUS DA ETAPA]],"")</f>
        <v/>
      </c>
      <c r="DL315" s="42" t="str">
        <f>IF(BANCO10[[#This Row],[SOLUÇÃO]]=DL$1,BANCO10[[#This Row],[STATUS DA ETAPA]],"")</f>
        <v/>
      </c>
      <c r="DM315" s="42" t="str">
        <f>IF(BANCO10[[#This Row],[SOLUÇÃO]]=DM$1,BANCO10[[#This Row],[STATUS DA ETAPA]],"")</f>
        <v/>
      </c>
      <c r="DN315" s="65" t="e">
        <f>VLOOKUP(CL317,'[1]SAP TEC'!AC:AD,2,0)</f>
        <v>#N/A</v>
      </c>
      <c r="GA315" s="38"/>
      <c r="GB315" s="39"/>
      <c r="GC315" s="40"/>
      <c r="GD315" s="42"/>
      <c r="GE315" s="42"/>
      <c r="GF315" s="40"/>
      <c r="GG315" s="165"/>
      <c r="GH315" s="90"/>
      <c r="GI315" s="43"/>
      <c r="GJ315" s="44"/>
      <c r="GK315" s="166"/>
      <c r="GL315" s="166"/>
      <c r="GM315" s="166"/>
      <c r="GN315" s="42"/>
      <c r="GO315" s="91"/>
      <c r="GP315" s="42"/>
      <c r="GQ315" s="91"/>
      <c r="GR315" s="134"/>
      <c r="GS315" s="134"/>
      <c r="GT315" s="44"/>
      <c r="GU315" s="44"/>
      <c r="GV315" s="44"/>
      <c r="GW315" s="42"/>
      <c r="GX315" s="95"/>
      <c r="GY315" s="96"/>
      <c r="GZ315" s="167"/>
      <c r="HA315" s="167"/>
      <c r="HB315" s="167"/>
      <c r="HC315" s="93"/>
      <c r="HD315" s="167"/>
      <c r="HE315" s="110"/>
      <c r="HF315" s="94"/>
      <c r="HG315" s="38"/>
      <c r="HH315" s="38"/>
      <c r="HI315" s="38"/>
      <c r="HJ315" s="38"/>
      <c r="HK315" s="98"/>
      <c r="HL315" s="38"/>
      <c r="HM315" s="38"/>
      <c r="HN315" s="38"/>
      <c r="HO315" s="136"/>
      <c r="HP315" s="38"/>
      <c r="HQ315" s="38"/>
      <c r="HR315" s="38"/>
      <c r="HS315" s="38"/>
      <c r="HT315" s="63"/>
      <c r="HU315" s="63"/>
      <c r="HV315" s="71"/>
      <c r="HW315" s="63"/>
      <c r="HX315" s="44"/>
      <c r="HY315" s="42"/>
      <c r="HZ315" s="42"/>
      <c r="IA315" s="42"/>
      <c r="IB315" s="42"/>
      <c r="IC315" s="42"/>
      <c r="ID315" s="42"/>
      <c r="IE315" s="42"/>
      <c r="IF315" s="42"/>
      <c r="IG315" s="42"/>
      <c r="IH315" s="42"/>
      <c r="II315" s="42"/>
      <c r="IJ315" s="42"/>
      <c r="IK315" s="42"/>
      <c r="IL315" s="42"/>
      <c r="IM315" s="42"/>
      <c r="IN315" s="42"/>
      <c r="IO315" s="42"/>
      <c r="IP315" s="42"/>
      <c r="IQ315" s="42"/>
      <c r="IR315" s="42"/>
      <c r="IS315" s="42"/>
      <c r="IT315" s="42"/>
      <c r="IU315" s="42"/>
      <c r="IV315" s="42"/>
      <c r="IW315" s="42"/>
      <c r="IX315" s="42"/>
      <c r="IY315" s="42"/>
      <c r="IZ315" s="63"/>
    </row>
    <row r="316" spans="1:335" s="65" customFormat="1" ht="12" x14ac:dyDescent="0.25">
      <c r="A316" s="38" t="s">
        <v>118</v>
      </c>
      <c r="B316" s="39" t="s">
        <v>131</v>
      </c>
      <c r="C316" s="40" t="str">
        <f>IFERROR(VLOOKUP(BANCO10[[#This Row],[EMPRESA]],[1]!DADOS[#Data],2,FALSE),"")</f>
        <v>00.384.033/0001-82</v>
      </c>
      <c r="D316" s="42" t="s">
        <v>933</v>
      </c>
      <c r="E316" s="42" t="str">
        <f>IFERROR(VLOOKUP(BANCO10[[#This Row],[EMPRESA]],[1]!DADOS[#Data],5,FALSE),"")</f>
        <v>DEMAIS</v>
      </c>
      <c r="F316" s="40" t="str">
        <f>IFERROR(IF(VLOOKUP(BANCO10[[#This Row],[EMPRESA]],[1]!DADOS[#Data],6,0)="","",(VLOOKUP(BANCO10[[#This Row],[EMPRESA]],[1]!DADOS[#Data],6,0))),"")</f>
        <v>N/A</v>
      </c>
      <c r="G316" s="40"/>
      <c r="H316" s="43" t="s">
        <v>121</v>
      </c>
      <c r="I316" s="43" t="s">
        <v>145</v>
      </c>
      <c r="J316" s="43" t="s">
        <v>146</v>
      </c>
      <c r="K316" s="44" t="s">
        <v>934</v>
      </c>
      <c r="L316" s="44" t="s">
        <v>123</v>
      </c>
      <c r="M316" s="44" t="s">
        <v>137</v>
      </c>
      <c r="N316" s="42" t="s">
        <v>935</v>
      </c>
      <c r="O316" s="42" t="s">
        <v>90</v>
      </c>
      <c r="P316" s="42">
        <v>4</v>
      </c>
      <c r="Q316" s="42" t="s">
        <v>148</v>
      </c>
      <c r="R316" s="45" t="s">
        <v>123</v>
      </c>
      <c r="S316" s="45"/>
      <c r="T316" s="45" t="s">
        <v>123</v>
      </c>
      <c r="U316" s="45"/>
      <c r="V316" s="45" t="s">
        <v>123</v>
      </c>
      <c r="W316" s="45"/>
      <c r="X316" s="45" t="s">
        <v>123</v>
      </c>
      <c r="Y316" s="45"/>
      <c r="Z316" s="46" t="s">
        <v>123</v>
      </c>
      <c r="AA316" s="47"/>
      <c r="AB316" s="46" t="s">
        <v>123</v>
      </c>
      <c r="AC316" s="48"/>
      <c r="AD316" s="46" t="s">
        <v>123</v>
      </c>
      <c r="AE316" s="48"/>
      <c r="AF316" s="45" t="s">
        <v>123</v>
      </c>
      <c r="AG316" s="45"/>
      <c r="AH316" s="45" t="s">
        <v>123</v>
      </c>
      <c r="AI316" s="45"/>
      <c r="AJ316" s="45" t="s">
        <v>123</v>
      </c>
      <c r="AK316" s="45"/>
      <c r="AL316" s="45" t="s">
        <v>123</v>
      </c>
      <c r="AM316" s="45"/>
      <c r="AN316" s="45" t="s">
        <v>123</v>
      </c>
      <c r="AO316" s="45"/>
      <c r="AP316" s="45" t="s">
        <v>123</v>
      </c>
      <c r="AQ316" s="45"/>
      <c r="AR316" s="45" t="s">
        <v>123</v>
      </c>
      <c r="AS316" s="45"/>
      <c r="AT316" s="49">
        <v>45568</v>
      </c>
      <c r="AU316" s="50">
        <v>45568</v>
      </c>
      <c r="AV316" s="66" t="s">
        <v>123</v>
      </c>
      <c r="AW316" s="66" t="s">
        <v>123</v>
      </c>
      <c r="AX316" s="51" t="s">
        <v>49</v>
      </c>
      <c r="AY316" s="52" t="s">
        <v>123</v>
      </c>
      <c r="AZ316" s="53">
        <v>0</v>
      </c>
      <c r="BA316" s="52" t="s">
        <v>123</v>
      </c>
      <c r="BB316" s="81" t="s">
        <v>123</v>
      </c>
      <c r="BC316" s="52" t="s">
        <v>123</v>
      </c>
      <c r="BD316" s="52" t="s">
        <v>123</v>
      </c>
      <c r="BE316" s="55" t="s">
        <v>123</v>
      </c>
      <c r="BF316" s="55" t="s">
        <v>123</v>
      </c>
      <c r="BG316" s="55" t="s">
        <v>123</v>
      </c>
      <c r="BH316" s="55" t="s">
        <v>123</v>
      </c>
      <c r="BI316" s="118" t="s">
        <v>123</v>
      </c>
      <c r="BJ316" s="119"/>
      <c r="BK316" s="103"/>
      <c r="BL316" s="38"/>
      <c r="BM316" s="103"/>
      <c r="BN316" s="38"/>
      <c r="BO316" s="103" t="s">
        <v>123</v>
      </c>
      <c r="BP316" s="38"/>
      <c r="BQ316" s="103" t="s">
        <v>123</v>
      </c>
      <c r="BR316" s="38"/>
      <c r="BS316" s="70" t="s">
        <v>936</v>
      </c>
      <c r="BT316" s="38"/>
      <c r="BU316" s="61"/>
      <c r="BV316" s="61"/>
      <c r="BW316" s="84"/>
      <c r="BX316" s="84"/>
      <c r="BY316" s="85"/>
      <c r="BZ316" s="84"/>
      <c r="CA316" s="86"/>
      <c r="CB316" s="87"/>
      <c r="CC316" s="88"/>
      <c r="CD316" s="87"/>
      <c r="CE316" s="87"/>
      <c r="CF316" s="87"/>
      <c r="CG316" s="87"/>
      <c r="CH316" s="42">
        <f>YEAR(BANCO10[[#This Row],[DATA INÍCIO]])</f>
        <v>2024</v>
      </c>
      <c r="CI316" s="42">
        <f>MONTH(BANCO10[[#This Row],[DATA INÍCIO]])</f>
        <v>10</v>
      </c>
      <c r="CJ316" s="42" t="str">
        <f t="shared" si="5"/>
        <v>IBERICA CONDUTORES ELETRICOS LTDA00.384.033/0001-82</v>
      </c>
      <c r="CK316" s="42"/>
      <c r="CL316" s="42"/>
      <c r="CM316" s="42" t="str">
        <f>IF(BANCO10[[#This Row],[SOLUÇÃO]]=CM$1,BANCO10[[#This Row],[STATUS DA ETAPA]],"")</f>
        <v>CONCLUÍDO</v>
      </c>
      <c r="CN316" s="42" t="str">
        <f>IF(BANCO10[[#This Row],[SOLUÇÃO]]=CN$1,BANCO10[[#This Row],[STATUS DA ETAPA]],"")</f>
        <v/>
      </c>
      <c r="CO316" s="42" t="str">
        <f>IF(BANCO10[[#This Row],[SOLUÇÃO]]=CO$1,BANCO10[[#This Row],[STATUS DA ETAPA]],"")</f>
        <v/>
      </c>
      <c r="CP316" s="42" t="str">
        <f>IF(BANCO10[[#This Row],[SOLUÇÃO]]=CP$1,BANCO10[[#This Row],[STATUS DA ETAPA]],"")</f>
        <v/>
      </c>
      <c r="CQ316" s="42" t="str">
        <f>IF(BANCO10[[#This Row],[SOLUÇÃO]]=CQ$1,BANCO10[[#This Row],[STATUS DA ETAPA]],"")</f>
        <v/>
      </c>
      <c r="CR316" s="42" t="str">
        <f>IF(BANCO10[[#This Row],[SOLUÇÃO]]=CR$1,BANCO10[[#This Row],[STATUS DA ETAPA]],"")</f>
        <v/>
      </c>
      <c r="CS316" s="42" t="str">
        <f>IF(BANCO10[[#This Row],[SOLUÇÃO]]=CS$1,BANCO10[[#This Row],[STATUS DA ETAPA]],"")</f>
        <v/>
      </c>
      <c r="CT316" s="42" t="str">
        <f>IF(BANCO10[[#This Row],[SOLUÇÃO]]=CT$1,BANCO10[[#This Row],[STATUS DA ETAPA]],"")</f>
        <v/>
      </c>
      <c r="CU316" s="42" t="str">
        <f>IF(BANCO10[[#This Row],[SOLUÇÃO]]=CU$1,BANCO10[[#This Row],[STATUS DA ETAPA]],"")</f>
        <v/>
      </c>
      <c r="CV316" s="42" t="str">
        <f>IF(BANCO10[[#This Row],[SOLUÇÃO]]=CV$1,BANCO10[[#This Row],[STATUS DA ETAPA]],"")</f>
        <v/>
      </c>
      <c r="CW316" s="42" t="str">
        <f>IF(BANCO10[[#This Row],[SOLUÇÃO]]=CW$1,BANCO10[[#This Row],[STATUS DA ETAPA]],"")</f>
        <v/>
      </c>
      <c r="CX316" s="42" t="str">
        <f>IF(BANCO10[[#This Row],[SOLUÇÃO]]=CX$1,BANCO10[[#This Row],[STATUS DA ETAPA]],"")</f>
        <v/>
      </c>
      <c r="CY316" s="42" t="str">
        <f>IF(BANCO10[[#This Row],[SOLUÇÃO]]=CY$1,BANCO10[[#This Row],[STATUS DA ETAPA]],"")</f>
        <v/>
      </c>
      <c r="CZ316" s="42" t="str">
        <f>IF(BANCO10[[#This Row],[SOLUÇÃO]]=CZ$1,BANCO10[[#This Row],[STATUS DA ETAPA]],"")</f>
        <v/>
      </c>
      <c r="DA316" s="42" t="str">
        <f>IF(BANCO10[[#This Row],[SOLUÇÃO]]=DA$1,BANCO10[[#This Row],[STATUS DA ETAPA]],"")</f>
        <v/>
      </c>
      <c r="DB316" s="42" t="str">
        <f>IF(BANCO10[[#This Row],[SOLUÇÃO]]=DB$1,BANCO10[[#This Row],[STATUS DA ETAPA]],"")</f>
        <v/>
      </c>
      <c r="DC316" s="63" t="str">
        <f>IF(BANCO10[[#This Row],[SOLUÇÃO]]=DC$1,BANCO10[[#This Row],[STATUS DA ETAPA]],"")</f>
        <v/>
      </c>
      <c r="DD316" s="65" t="str">
        <f>IF(BANCO10[[#This Row],[SOLUÇÃO]]=DD$1,BANCO10[[#This Row],[STATUS DA ETAPA]],"")</f>
        <v/>
      </c>
      <c r="DE316" s="65" t="str">
        <f>IF(BANCO10[[#This Row],[SOLUÇÃO]]=DE$1,BANCO10[[#This Row],[STATUS DA ETAPA]],"")</f>
        <v/>
      </c>
      <c r="DF316" s="65" t="str">
        <f>IF(BANCO10[[#This Row],[SOLUÇÃO]]=DF$1,BANCO10[[#This Row],[STATUS DA ETAPA]],"")</f>
        <v/>
      </c>
      <c r="DG316" s="65" t="str">
        <f>IF(BANCO10[[#This Row],[SOLUÇÃO]]=DG$1,BANCO10[[#This Row],[STATUS DA ETAPA]],"")</f>
        <v/>
      </c>
      <c r="DH316" s="65" t="str">
        <f>IF(BANCO10[[#This Row],[SOLUÇÃO]]=DH$1,BANCO10[[#This Row],[STATUS DA ETAPA]],"")</f>
        <v/>
      </c>
      <c r="DI316" s="65" t="str">
        <f>IF(BANCO10[[#This Row],[SOLUÇÃO]]=DI$1,BANCO10[[#This Row],[STATUS DA ETAPA]],"")</f>
        <v/>
      </c>
      <c r="DJ316" s="65" t="str">
        <f>IF(BANCO10[[#This Row],[SOLUÇÃO]]=DJ$1,BANCO10[[#This Row],[STATUS DA ETAPA]],"")</f>
        <v/>
      </c>
      <c r="DK316" s="65" t="str">
        <f>IF(BANCO10[[#This Row],[SOLUÇÃO]]=DK$1,BANCO10[[#This Row],[STATUS DA ETAPA]],"")</f>
        <v/>
      </c>
      <c r="DL316" s="65" t="str">
        <f>IF(BANCO10[[#This Row],[SOLUÇÃO]]=DL$1,BANCO10[[#This Row],[STATUS DA ETAPA]],"")</f>
        <v/>
      </c>
      <c r="DM316" s="65" t="str">
        <f>IF(BANCO10[[#This Row],[SOLUÇÃO]]=DM$1,BANCO10[[#This Row],[STATUS DA ETAPA]],"")</f>
        <v/>
      </c>
      <c r="DN316" s="65" t="e">
        <f>VLOOKUP(CL318,'[1]SAP TEC'!AC:AD,2,0)</f>
        <v>#N/A</v>
      </c>
      <c r="GA316" s="38"/>
      <c r="GB316" s="39"/>
      <c r="GC316" s="40"/>
      <c r="GD316" s="42"/>
      <c r="GE316" s="42"/>
      <c r="GF316" s="40"/>
      <c r="GG316" s="165"/>
      <c r="GH316" s="90"/>
      <c r="GI316" s="43"/>
      <c r="GJ316" s="44"/>
      <c r="GK316" s="166"/>
      <c r="GL316" s="166"/>
      <c r="GM316" s="166"/>
      <c r="GN316" s="42"/>
      <c r="GO316" s="91"/>
      <c r="GP316" s="42"/>
      <c r="GQ316" s="91"/>
      <c r="GR316" s="134"/>
      <c r="GS316" s="134"/>
      <c r="GT316" s="44"/>
      <c r="GU316" s="44"/>
      <c r="GV316" s="44"/>
      <c r="GW316" s="42"/>
      <c r="GX316" s="95"/>
      <c r="GY316" s="96"/>
      <c r="GZ316" s="168"/>
      <c r="HA316" s="168"/>
      <c r="HB316" s="168"/>
      <c r="HC316" s="93"/>
      <c r="HD316" s="168"/>
      <c r="HE316" s="110"/>
      <c r="HF316" s="94"/>
      <c r="HG316" s="38"/>
      <c r="HH316" s="38"/>
      <c r="HI316" s="38"/>
      <c r="HJ316" s="38"/>
      <c r="HK316" s="98"/>
      <c r="HL316" s="38"/>
      <c r="HM316" s="38"/>
      <c r="HN316" s="38"/>
      <c r="HO316" s="136"/>
      <c r="HP316" s="38"/>
      <c r="HQ316" s="38"/>
      <c r="HR316" s="38"/>
      <c r="HS316" s="38"/>
      <c r="HT316" s="63"/>
      <c r="HU316" s="63"/>
      <c r="HV316" s="71"/>
      <c r="HW316" s="63"/>
      <c r="HX316" s="44"/>
      <c r="HY316" s="42"/>
      <c r="HZ316" s="42"/>
      <c r="IA316" s="42"/>
      <c r="IB316" s="42"/>
      <c r="IC316" s="42"/>
      <c r="ID316" s="42"/>
      <c r="IE316" s="42"/>
      <c r="IF316" s="42"/>
      <c r="IG316" s="42"/>
      <c r="IH316" s="42"/>
      <c r="II316" s="42"/>
      <c r="IJ316" s="42"/>
      <c r="IK316" s="42"/>
      <c r="IL316" s="42"/>
      <c r="IM316" s="42"/>
      <c r="IN316" s="42"/>
      <c r="IO316" s="42"/>
      <c r="IP316" s="42"/>
      <c r="IQ316" s="42"/>
      <c r="IR316" s="42"/>
      <c r="IS316" s="42"/>
      <c r="IT316" s="42"/>
      <c r="IU316" s="42"/>
      <c r="IV316" s="42"/>
      <c r="IW316" s="42"/>
      <c r="IX316" s="42"/>
      <c r="IY316" s="42"/>
      <c r="IZ316" s="63"/>
    </row>
    <row r="317" spans="1:335" s="174" customFormat="1" ht="12" x14ac:dyDescent="0.25">
      <c r="A317" s="38" t="s">
        <v>118</v>
      </c>
      <c r="B317" s="39" t="s">
        <v>131</v>
      </c>
      <c r="C317" s="40" t="str">
        <f>IFERROR(VLOOKUP(BANCO10[[#This Row],[EMPRESA]],[1]!DADOS[#Data],2,FALSE),"")</f>
        <v>00.384.033/0001-82</v>
      </c>
      <c r="D317" s="42" t="s">
        <v>933</v>
      </c>
      <c r="E317" s="42" t="str">
        <f>IFERROR(VLOOKUP(BANCO10[[#This Row],[EMPRESA]],[1]!DADOS[#Data],5,FALSE),"")</f>
        <v>DEMAIS</v>
      </c>
      <c r="F317" s="40" t="str">
        <f>IFERROR(IF(VLOOKUP(BANCO10[[#This Row],[EMPRESA]],[1]!DADOS[#Data],6,0)="","",(VLOOKUP(BANCO10[[#This Row],[EMPRESA]],[1]!DADOS[#Data],6,0))),"")</f>
        <v>N/A</v>
      </c>
      <c r="G317" s="40" t="str">
        <f>IFERROR(IF(VLOOKUP(BANCO10[[#This Row],[EMPRESA]],[1]!DADOS[#Data],4)="","",(VLOOKUP($D317,[1]!DADOS[#Data],4,0))),"")</f>
        <v>IBERICA</v>
      </c>
      <c r="H317" s="43" t="s">
        <v>7</v>
      </c>
      <c r="I317" s="43" t="s">
        <v>145</v>
      </c>
      <c r="J317" s="43" t="s">
        <v>123</v>
      </c>
      <c r="K317" s="44" t="s">
        <v>937</v>
      </c>
      <c r="L317" s="44" t="s">
        <v>938</v>
      </c>
      <c r="M317" s="44" t="s">
        <v>137</v>
      </c>
      <c r="N317" s="42">
        <v>126</v>
      </c>
      <c r="O317" s="42" t="s">
        <v>96</v>
      </c>
      <c r="P317" s="42">
        <v>116</v>
      </c>
      <c r="Q317" s="42" t="s">
        <v>188</v>
      </c>
      <c r="R317" s="45" t="s">
        <v>123</v>
      </c>
      <c r="S317" s="45"/>
      <c r="T317" s="45" t="s">
        <v>123</v>
      </c>
      <c r="U317" s="45"/>
      <c r="V317" s="45" t="s">
        <v>123</v>
      </c>
      <c r="W317" s="45"/>
      <c r="X317" s="45" t="s">
        <v>123</v>
      </c>
      <c r="Y317" s="45"/>
      <c r="Z317" s="46" t="s">
        <v>123</v>
      </c>
      <c r="AA317" s="47"/>
      <c r="AB317" s="46" t="s">
        <v>123</v>
      </c>
      <c r="AC317" s="48"/>
      <c r="AD317" s="46" t="s">
        <v>123</v>
      </c>
      <c r="AE317" s="48"/>
      <c r="AF317" s="45" t="s">
        <v>27</v>
      </c>
      <c r="AG317" s="45">
        <v>45588</v>
      </c>
      <c r="AH317" s="45" t="s">
        <v>27</v>
      </c>
      <c r="AI317" s="45">
        <v>45574</v>
      </c>
      <c r="AJ317" s="45" t="s">
        <v>27</v>
      </c>
      <c r="AK317" s="45">
        <v>45608</v>
      </c>
      <c r="AL317" s="45" t="s">
        <v>123</v>
      </c>
      <c r="AM317" s="45"/>
      <c r="AN317" s="45" t="s">
        <v>123</v>
      </c>
      <c r="AO317" s="45"/>
      <c r="AP317" s="45" t="s">
        <v>123</v>
      </c>
      <c r="AQ317" s="45"/>
      <c r="AR317" s="45" t="s">
        <v>123</v>
      </c>
      <c r="AS317" s="45"/>
      <c r="AT317" s="49">
        <v>45692</v>
      </c>
      <c r="AU317" s="50">
        <v>45817</v>
      </c>
      <c r="AV317" s="66" t="s">
        <v>27</v>
      </c>
      <c r="AW317" s="66" t="s">
        <v>27</v>
      </c>
      <c r="AX317" s="51" t="s">
        <v>49</v>
      </c>
      <c r="AY317" s="52" t="s">
        <v>126</v>
      </c>
      <c r="AZ317" s="53">
        <v>0</v>
      </c>
      <c r="BA317" s="52" t="s">
        <v>153</v>
      </c>
      <c r="BB317" s="81">
        <v>577520</v>
      </c>
      <c r="BC317" s="52" t="s">
        <v>123</v>
      </c>
      <c r="BD317" s="52" t="s">
        <v>123</v>
      </c>
      <c r="BE317" s="55" t="s">
        <v>27</v>
      </c>
      <c r="BF317" s="55" t="s">
        <v>27</v>
      </c>
      <c r="BG317" s="55" t="s">
        <v>27</v>
      </c>
      <c r="BH317" s="55" t="s">
        <v>27</v>
      </c>
      <c r="BI317" s="68" t="s">
        <v>27</v>
      </c>
      <c r="BJ317" s="48">
        <v>45831</v>
      </c>
      <c r="BK317" s="58" t="s">
        <v>123</v>
      </c>
      <c r="BL317" s="59"/>
      <c r="BM317" s="58" t="s">
        <v>123</v>
      </c>
      <c r="BN317" s="59"/>
      <c r="BO317" s="74" t="s">
        <v>27</v>
      </c>
      <c r="BP317" s="77">
        <v>45831</v>
      </c>
      <c r="BQ317" s="78" t="s">
        <v>126</v>
      </c>
      <c r="BR317" s="79"/>
      <c r="BS317" s="104" t="s">
        <v>312</v>
      </c>
      <c r="BT317" s="63">
        <v>0</v>
      </c>
      <c r="BU317" s="61"/>
      <c r="BV317" s="61"/>
      <c r="BW317" s="84"/>
      <c r="BX317" s="84"/>
      <c r="BY317" s="85"/>
      <c r="BZ317" s="84"/>
      <c r="CA317" s="86"/>
      <c r="CB317" s="87"/>
      <c r="CC317" s="88"/>
      <c r="CD317" s="87"/>
      <c r="CE317" s="87"/>
      <c r="CF317" s="87"/>
      <c r="CG317" s="87"/>
      <c r="CH317" s="42">
        <f>YEAR(BANCO10[[#This Row],[DATA INÍCIO]])</f>
        <v>2025</v>
      </c>
      <c r="CI317" s="42">
        <f>MONTH(BANCO10[[#This Row],[DATA INÍCIO]])</f>
        <v>2</v>
      </c>
      <c r="CJ317" s="42" t="str">
        <f t="shared" si="5"/>
        <v>IBERICA CONDUTORES ELETRICOS LTDA00.384.033/0001-82</v>
      </c>
      <c r="CK317" s="42"/>
      <c r="CL317" s="42"/>
      <c r="CM317" s="42" t="str">
        <f>IF(BANCO10[[#This Row],[SOLUÇÃO]]=CM$1,BANCO10[[#This Row],[STATUS DA ETAPA]],"")</f>
        <v/>
      </c>
      <c r="CN317" s="42" t="str">
        <f>IF(BANCO10[[#This Row],[SOLUÇÃO]]=CN$1,BANCO10[[#This Row],[STATUS DA ETAPA]],"")</f>
        <v/>
      </c>
      <c r="CO317" s="42" t="str">
        <f>IF(BANCO10[[#This Row],[SOLUÇÃO]]=CO$1,BANCO10[[#This Row],[STATUS DA ETAPA]],"")</f>
        <v/>
      </c>
      <c r="CP317" s="42" t="str">
        <f>IF(BANCO10[[#This Row],[SOLUÇÃO]]=CP$1,BANCO10[[#This Row],[STATUS DA ETAPA]],"")</f>
        <v/>
      </c>
      <c r="CQ317" s="42" t="str">
        <f>IF(BANCO10[[#This Row],[SOLUÇÃO]]=CQ$1,BANCO10[[#This Row],[STATUS DA ETAPA]],"")</f>
        <v/>
      </c>
      <c r="CR317" s="42" t="str">
        <f>IF(BANCO10[[#This Row],[SOLUÇÃO]]=CR$1,BANCO10[[#This Row],[STATUS DA ETAPA]],"")</f>
        <v/>
      </c>
      <c r="CS317" s="42" t="str">
        <f>IF(BANCO10[[#This Row],[SOLUÇÃO]]=CS$1,BANCO10[[#This Row],[STATUS DA ETAPA]],"")</f>
        <v>CONCLUÍDO</v>
      </c>
      <c r="CT317" s="42" t="str">
        <f>IF(BANCO10[[#This Row],[SOLUÇÃO]]=CT$1,BANCO10[[#This Row],[STATUS DA ETAPA]],"")</f>
        <v/>
      </c>
      <c r="CU317" s="42" t="str">
        <f>IF(BANCO10[[#This Row],[SOLUÇÃO]]=CU$1,BANCO10[[#This Row],[STATUS DA ETAPA]],"")</f>
        <v/>
      </c>
      <c r="CV317" s="42" t="str">
        <f>IF(BANCO10[[#This Row],[SOLUÇÃO]]=CV$1,BANCO10[[#This Row],[STATUS DA ETAPA]],"")</f>
        <v/>
      </c>
      <c r="CW317" s="42" t="str">
        <f>IF(BANCO10[[#This Row],[SOLUÇÃO]]=CW$1,BANCO10[[#This Row],[STATUS DA ETAPA]],"")</f>
        <v/>
      </c>
      <c r="CX317" s="42" t="str">
        <f>IF(BANCO10[[#This Row],[SOLUÇÃO]]=CX$1,BANCO10[[#This Row],[STATUS DA ETAPA]],"")</f>
        <v/>
      </c>
      <c r="CY317" s="42" t="str">
        <f>IF(BANCO10[[#This Row],[SOLUÇÃO]]=CY$1,BANCO10[[#This Row],[STATUS DA ETAPA]],"")</f>
        <v/>
      </c>
      <c r="CZ317" s="42" t="str">
        <f>IF(BANCO10[[#This Row],[SOLUÇÃO]]=CZ$1,BANCO10[[#This Row],[STATUS DA ETAPA]],"")</f>
        <v/>
      </c>
      <c r="DA317" s="42" t="str">
        <f>IF(BANCO10[[#This Row],[SOLUÇÃO]]=DA$1,BANCO10[[#This Row],[STATUS DA ETAPA]],"")</f>
        <v/>
      </c>
      <c r="DB317" s="42" t="str">
        <f>IF(BANCO10[[#This Row],[SOLUÇÃO]]=DB$1,BANCO10[[#This Row],[STATUS DA ETAPA]],"")</f>
        <v/>
      </c>
      <c r="DC317" s="63" t="str">
        <f>IF(BANCO10[[#This Row],[SOLUÇÃO]]=DC$1,BANCO10[[#This Row],[STATUS DA ETAPA]],"")</f>
        <v/>
      </c>
      <c r="DD317" s="65" t="str">
        <f>IF(BANCO10[[#This Row],[SOLUÇÃO]]=DD$1,BANCO10[[#This Row],[STATUS DA ETAPA]],"")</f>
        <v/>
      </c>
      <c r="DE317" s="65" t="str">
        <f>IF(BANCO10[[#This Row],[SOLUÇÃO]]=DE$1,BANCO10[[#This Row],[STATUS DA ETAPA]],"")</f>
        <v/>
      </c>
      <c r="DF317" s="65" t="str">
        <f>IF(BANCO10[[#This Row],[SOLUÇÃO]]=DF$1,BANCO10[[#This Row],[STATUS DA ETAPA]],"")</f>
        <v/>
      </c>
      <c r="DG317" s="65" t="str">
        <f>IF(BANCO10[[#This Row],[SOLUÇÃO]]=DG$1,BANCO10[[#This Row],[STATUS DA ETAPA]],"")</f>
        <v/>
      </c>
      <c r="DH317" s="65" t="str">
        <f>IF(BANCO10[[#This Row],[SOLUÇÃO]]=DH$1,BANCO10[[#This Row],[STATUS DA ETAPA]],"")</f>
        <v/>
      </c>
      <c r="DI317" s="65" t="str">
        <f>IF(BANCO10[[#This Row],[SOLUÇÃO]]=DI$1,BANCO10[[#This Row],[STATUS DA ETAPA]],"")</f>
        <v/>
      </c>
      <c r="DJ317" s="65" t="str">
        <f>IF(BANCO10[[#This Row],[SOLUÇÃO]]=DJ$1,BANCO10[[#This Row],[STATUS DA ETAPA]],"")</f>
        <v/>
      </c>
      <c r="DK317" s="65" t="str">
        <f>IF(BANCO10[[#This Row],[SOLUÇÃO]]=DK$1,BANCO10[[#This Row],[STATUS DA ETAPA]],"")</f>
        <v/>
      </c>
      <c r="DL317" s="65" t="str">
        <f>IF(BANCO10[[#This Row],[SOLUÇÃO]]=DL$1,BANCO10[[#This Row],[STATUS DA ETAPA]],"")</f>
        <v/>
      </c>
      <c r="DM317" s="65" t="str">
        <f>IF(BANCO10[[#This Row],[SOLUÇÃO]]=DM$1,BANCO10[[#This Row],[STATUS DA ETAPA]],"")</f>
        <v/>
      </c>
      <c r="DN317" s="65" t="e">
        <f>VLOOKUP(CL319,'[1]SAP TEC'!AC:AD,2,0)</f>
        <v>#N/A</v>
      </c>
      <c r="DO317" s="65"/>
      <c r="DP317" s="65"/>
      <c r="DQ317" s="65"/>
      <c r="DR317" s="65"/>
      <c r="DS317" s="65"/>
      <c r="DT317" s="65"/>
      <c r="DU317" s="65"/>
      <c r="DV317" s="65"/>
      <c r="DW317" s="65"/>
      <c r="DX317" s="65"/>
      <c r="DY317" s="65"/>
      <c r="DZ317" s="65"/>
      <c r="EA317" s="65"/>
      <c r="EB317" s="65"/>
      <c r="EC317" s="65"/>
      <c r="ED317" s="65"/>
      <c r="EE317" s="65"/>
      <c r="EF317" s="65"/>
      <c r="EG317" s="65"/>
      <c r="EH317" s="65"/>
      <c r="EI317" s="65"/>
      <c r="EJ317" s="65"/>
      <c r="EK317" s="65"/>
      <c r="EL317" s="65"/>
      <c r="EM317" s="65"/>
      <c r="EN317" s="65"/>
      <c r="EO317" s="65"/>
      <c r="EP317" s="65"/>
      <c r="EQ317" s="65"/>
      <c r="ER317" s="65"/>
      <c r="ES317" s="65"/>
      <c r="ET317" s="65"/>
      <c r="EU317" s="65"/>
      <c r="EV317" s="65"/>
      <c r="EW317" s="65"/>
      <c r="EX317" s="65"/>
      <c r="EY317" s="65"/>
      <c r="EZ317" s="65"/>
      <c r="FA317" s="65"/>
      <c r="FB317" s="65"/>
      <c r="FC317" s="65"/>
      <c r="FD317" s="65"/>
      <c r="FE317" s="65"/>
      <c r="FF317" s="65"/>
      <c r="FG317" s="65"/>
      <c r="FH317" s="65"/>
      <c r="FI317" s="65"/>
      <c r="FJ317" s="65"/>
      <c r="FK317" s="65"/>
      <c r="FL317" s="65"/>
      <c r="FM317" s="65"/>
      <c r="FN317" s="65"/>
      <c r="FO317" s="65"/>
      <c r="FP317" s="65"/>
      <c r="FQ317" s="65"/>
      <c r="FR317" s="65"/>
      <c r="FS317" s="65"/>
      <c r="FT317" s="65"/>
      <c r="FU317" s="65"/>
      <c r="FV317" s="65"/>
      <c r="FW317" s="65"/>
      <c r="FX317" s="65"/>
      <c r="FY317" s="65"/>
      <c r="FZ317" s="65"/>
      <c r="GA317" s="38"/>
      <c r="GB317" s="39"/>
      <c r="GC317" s="40"/>
      <c r="GD317" s="42"/>
      <c r="GE317" s="42"/>
      <c r="GF317" s="40"/>
      <c r="GG317" s="165"/>
      <c r="GH317" s="90"/>
      <c r="GI317" s="43"/>
      <c r="GJ317" s="44"/>
      <c r="GK317" s="166"/>
      <c r="GL317" s="166"/>
      <c r="GM317" s="166"/>
      <c r="GN317" s="42"/>
      <c r="GO317" s="91"/>
      <c r="GP317" s="42"/>
      <c r="GQ317" s="91"/>
      <c r="GR317" s="134"/>
      <c r="GS317" s="134"/>
      <c r="GT317" s="44"/>
      <c r="GU317" s="44"/>
      <c r="GV317" s="44"/>
      <c r="GW317" s="42"/>
      <c r="GX317" s="95"/>
      <c r="GY317" s="96"/>
      <c r="GZ317" s="167"/>
      <c r="HA317" s="167"/>
      <c r="HB317" s="167"/>
      <c r="HC317" s="93"/>
      <c r="HD317" s="167"/>
      <c r="HE317" s="63"/>
      <c r="HF317" s="94"/>
      <c r="HG317" s="38"/>
      <c r="HH317" s="38"/>
      <c r="HI317" s="38"/>
      <c r="HJ317" s="38"/>
      <c r="HK317" s="98"/>
      <c r="HL317" s="38"/>
      <c r="HM317" s="38"/>
      <c r="HN317" s="38"/>
      <c r="HO317" s="136"/>
      <c r="HP317" s="38"/>
      <c r="HQ317" s="38"/>
      <c r="HR317" s="38"/>
      <c r="HS317" s="38"/>
      <c r="HT317" s="63"/>
      <c r="HU317" s="63"/>
      <c r="HV317" s="71"/>
      <c r="HW317" s="63"/>
      <c r="HX317" s="44"/>
      <c r="HY317" s="42"/>
      <c r="HZ317" s="42"/>
      <c r="IA317" s="42"/>
      <c r="IB317" s="42"/>
      <c r="IC317" s="42"/>
      <c r="ID317" s="42"/>
      <c r="IE317" s="42"/>
      <c r="IF317" s="42"/>
      <c r="IG317" s="42"/>
      <c r="IH317" s="42"/>
      <c r="II317" s="42"/>
      <c r="IJ317" s="42"/>
      <c r="IK317" s="42"/>
      <c r="IL317" s="42"/>
      <c r="IM317" s="42"/>
      <c r="IN317" s="42"/>
      <c r="IO317" s="42"/>
      <c r="IP317" s="42"/>
      <c r="IQ317" s="42"/>
      <c r="IR317" s="42"/>
      <c r="IS317" s="42"/>
      <c r="IT317" s="42"/>
      <c r="IU317" s="42"/>
      <c r="IV317" s="42"/>
      <c r="IW317" s="42"/>
      <c r="IX317" s="42"/>
      <c r="IY317" s="42"/>
      <c r="IZ317" s="63"/>
      <c r="JA317" s="65"/>
      <c r="JB317" s="65"/>
      <c r="JC317" s="65"/>
      <c r="JD317" s="65"/>
      <c r="JE317" s="65"/>
      <c r="JF317" s="65"/>
      <c r="JG317" s="65"/>
      <c r="JH317" s="65"/>
      <c r="JI317" s="65"/>
      <c r="JJ317" s="65"/>
      <c r="JK317" s="65"/>
      <c r="JL317" s="65"/>
      <c r="JM317" s="65"/>
      <c r="JN317" s="65"/>
      <c r="JO317" s="65"/>
      <c r="JP317" s="65"/>
      <c r="JQ317" s="65"/>
      <c r="JR317" s="65"/>
      <c r="JS317" s="65"/>
      <c r="JT317" s="65"/>
      <c r="JU317" s="65"/>
      <c r="JV317" s="65"/>
      <c r="JW317" s="65"/>
      <c r="JX317" s="65"/>
      <c r="JY317" s="65"/>
      <c r="JZ317" s="65"/>
      <c r="KA317" s="65"/>
      <c r="KB317" s="65"/>
      <c r="KC317" s="65"/>
      <c r="KD317" s="65"/>
      <c r="KE317" s="65"/>
      <c r="KF317" s="65"/>
      <c r="KG317" s="65"/>
      <c r="KH317" s="65"/>
      <c r="KI317" s="65"/>
      <c r="KJ317" s="65"/>
      <c r="KK317" s="65"/>
      <c r="KL317" s="65"/>
      <c r="KM317" s="65"/>
      <c r="KN317" s="65"/>
      <c r="KO317" s="65"/>
      <c r="KP317" s="65"/>
      <c r="KQ317" s="65"/>
      <c r="KR317" s="65"/>
      <c r="KS317" s="65"/>
      <c r="KT317" s="65"/>
      <c r="KU317" s="65"/>
      <c r="KV317" s="65"/>
      <c r="KW317" s="65"/>
      <c r="KX317" s="65"/>
      <c r="KY317" s="65"/>
      <c r="KZ317" s="65"/>
      <c r="LA317" s="65"/>
      <c r="LB317" s="65"/>
      <c r="LC317" s="65"/>
      <c r="LD317" s="65"/>
      <c r="LE317" s="65"/>
      <c r="LF317" s="65"/>
      <c r="LG317" s="65"/>
      <c r="LH317" s="65"/>
      <c r="LI317" s="65"/>
      <c r="LJ317" s="65"/>
      <c r="LK317" s="65"/>
      <c r="LL317" s="65"/>
      <c r="LM317" s="65"/>
      <c r="LN317" s="65"/>
      <c r="LO317" s="65"/>
      <c r="LP317" s="65"/>
      <c r="LQ317" s="65"/>
      <c r="LR317" s="65"/>
      <c r="LS317" s="65"/>
      <c r="LT317" s="65"/>
      <c r="LU317" s="65"/>
      <c r="LV317" s="65"/>
      <c r="LW317" s="65"/>
    </row>
    <row r="318" spans="1:335" s="65" customFormat="1" ht="12" x14ac:dyDescent="0.25">
      <c r="A318" s="38" t="s">
        <v>118</v>
      </c>
      <c r="B318" s="39" t="s">
        <v>131</v>
      </c>
      <c r="C318" s="40" t="str">
        <f>IFERROR(VLOOKUP(BANCO10[[#This Row],[EMPRESA]],[1]!DADOS[#Data],2,FALSE),"")</f>
        <v>00.384.033/0001-82</v>
      </c>
      <c r="D318" s="40" t="s">
        <v>933</v>
      </c>
      <c r="E318" s="42" t="str">
        <f>IFERROR(VLOOKUP(BANCO10[[#This Row],[EMPRESA]],[1]!DADOS[#Data],5,FALSE),"")</f>
        <v>DEMAIS</v>
      </c>
      <c r="F318" s="40" t="str">
        <f>IFERROR(IF(VLOOKUP(BANCO10[[#This Row],[EMPRESA]],[1]!DADOS[#Data],6,0)="","",(VLOOKUP(BANCO10[[#This Row],[EMPRESA]],[1]!DADOS[#Data],6,0))),"")</f>
        <v>N/A</v>
      </c>
      <c r="G318" s="40" t="str">
        <f>IFERROR(IF(VLOOKUP(BANCO10[[#This Row],[EMPRESA]],[1]!DADOS[#Data],4)="","",(VLOOKUP($D318,[1]!DADOS[#Data],4,0))),"")</f>
        <v>IBERICA</v>
      </c>
      <c r="H318" s="43" t="s">
        <v>178</v>
      </c>
      <c r="I318" s="43" t="s">
        <v>145</v>
      </c>
      <c r="J318" s="44" t="s">
        <v>123</v>
      </c>
      <c r="K318" s="39" t="s">
        <v>939</v>
      </c>
      <c r="L318" s="44" t="s">
        <v>123</v>
      </c>
      <c r="M318" s="44" t="s">
        <v>137</v>
      </c>
      <c r="N318" s="44" t="s">
        <v>123</v>
      </c>
      <c r="O318" s="42" t="s">
        <v>315</v>
      </c>
      <c r="P318" s="42">
        <v>4</v>
      </c>
      <c r="Q318" s="39" t="s">
        <v>181</v>
      </c>
      <c r="R318" s="45" t="s">
        <v>123</v>
      </c>
      <c r="S318" s="45"/>
      <c r="T318" s="45" t="s">
        <v>123</v>
      </c>
      <c r="U318" s="45"/>
      <c r="V318" s="45" t="s">
        <v>123</v>
      </c>
      <c r="W318" s="45"/>
      <c r="X318" s="45" t="s">
        <v>123</v>
      </c>
      <c r="Y318" s="45"/>
      <c r="Z318" s="46" t="s">
        <v>123</v>
      </c>
      <c r="AA318" s="47"/>
      <c r="AB318" s="46" t="s">
        <v>123</v>
      </c>
      <c r="AC318" s="48"/>
      <c r="AD318" s="46" t="s">
        <v>123</v>
      </c>
      <c r="AE318" s="48"/>
      <c r="AF318" s="45" t="s">
        <v>123</v>
      </c>
      <c r="AG318" s="45"/>
      <c r="AH318" s="45" t="s">
        <v>123</v>
      </c>
      <c r="AI318" s="45" t="s">
        <v>123</v>
      </c>
      <c r="AJ318" s="45" t="s">
        <v>123</v>
      </c>
      <c r="AK318" s="45"/>
      <c r="AL318" s="45" t="s">
        <v>123</v>
      </c>
      <c r="AM318" s="45"/>
      <c r="AN318" s="45" t="s">
        <v>123</v>
      </c>
      <c r="AO318" s="45"/>
      <c r="AP318" s="45" t="s">
        <v>123</v>
      </c>
      <c r="AQ318" s="45"/>
      <c r="AR318" s="45" t="s">
        <v>123</v>
      </c>
      <c r="AS318" s="45"/>
      <c r="AT318" s="49">
        <v>45807</v>
      </c>
      <c r="AU318" s="50">
        <v>45807</v>
      </c>
      <c r="AV318" s="66" t="s">
        <v>123</v>
      </c>
      <c r="AW318" s="66" t="s">
        <v>123</v>
      </c>
      <c r="AX318" s="51" t="s">
        <v>182</v>
      </c>
      <c r="AY318" s="52" t="s">
        <v>126</v>
      </c>
      <c r="AZ318" s="53">
        <v>0</v>
      </c>
      <c r="BA318" s="52" t="s">
        <v>123</v>
      </c>
      <c r="BB318" s="81" t="s">
        <v>123</v>
      </c>
      <c r="BC318" s="52" t="s">
        <v>123</v>
      </c>
      <c r="BD318" s="52" t="s">
        <v>123</v>
      </c>
      <c r="BE318" s="55" t="s">
        <v>123</v>
      </c>
      <c r="BF318" s="55" t="s">
        <v>123</v>
      </c>
      <c r="BG318" s="55" t="s">
        <v>123</v>
      </c>
      <c r="BH318" s="55" t="s">
        <v>27</v>
      </c>
      <c r="BI318" s="68" t="s">
        <v>126</v>
      </c>
      <c r="BJ318" s="48"/>
      <c r="BK318" s="74" t="s">
        <v>126</v>
      </c>
      <c r="BL318" s="59"/>
      <c r="BM318" s="74" t="s">
        <v>126</v>
      </c>
      <c r="BN318" s="59"/>
      <c r="BO318" s="74" t="s">
        <v>126</v>
      </c>
      <c r="BP318" s="77"/>
      <c r="BQ318" s="78" t="s">
        <v>126</v>
      </c>
      <c r="BR318" s="79"/>
      <c r="BS318" s="69"/>
      <c r="BT318" s="38"/>
      <c r="BU318" s="61"/>
      <c r="BV318" s="61"/>
      <c r="BW318" s="61"/>
      <c r="BX318" s="61"/>
      <c r="BY318" s="61"/>
      <c r="BZ318" s="61"/>
      <c r="CA318" s="61"/>
      <c r="CB318" s="61"/>
      <c r="CC318" s="61"/>
      <c r="CD318" s="61"/>
      <c r="CE318" s="61"/>
      <c r="CF318" s="61"/>
      <c r="CG318" s="61"/>
      <c r="CH318" s="63">
        <f>YEAR(BANCO10[[#This Row],[DATA INÍCIO]])</f>
        <v>2025</v>
      </c>
      <c r="CI318" s="63">
        <f>MONTH(BANCO10[[#This Row],[DATA INÍCIO]])</f>
        <v>5</v>
      </c>
      <c r="CJ318" s="71" t="str">
        <f t="shared" si="5"/>
        <v>IBERICA CONDUTORES ELETRICOS LTDA00.384.033/0001-82</v>
      </c>
      <c r="CK318" s="63"/>
      <c r="CL318" s="63"/>
      <c r="CM318" s="42" t="str">
        <f>IF(BANCO10[[#This Row],[SOLUÇÃO]]=CM$1,BANCO10[[#This Row],[STATUS DA ETAPA]],"")</f>
        <v/>
      </c>
      <c r="CN318" s="42" t="str">
        <f>IF(BANCO10[[#This Row],[SOLUÇÃO]]=CN$1,BANCO10[[#This Row],[STATUS DA ETAPA]],"")</f>
        <v/>
      </c>
      <c r="CO318" s="42" t="str">
        <f>IF(BANCO10[[#This Row],[SOLUÇÃO]]=CO$1,BANCO10[[#This Row],[STATUS DA ETAPA]],"")</f>
        <v/>
      </c>
      <c r="CP318" s="42" t="str">
        <f>IF(BANCO10[[#This Row],[SOLUÇÃO]]=CP$1,BANCO10[[#This Row],[STATUS DA ETAPA]],"")</f>
        <v/>
      </c>
      <c r="CQ318" s="42" t="str">
        <f>IF(BANCO10[[#This Row],[SOLUÇÃO]]=CQ$1,BANCO10[[#This Row],[STATUS DA ETAPA]],"")</f>
        <v/>
      </c>
      <c r="CR318" s="42" t="str">
        <f>IF(BANCO10[[#This Row],[SOLUÇÃO]]=CR$1,BANCO10[[#This Row],[STATUS DA ETAPA]],"")</f>
        <v/>
      </c>
      <c r="CS318" s="42" t="str">
        <f>IF(BANCO10[[#This Row],[SOLUÇÃO]]=CS$1,BANCO10[[#This Row],[STATUS DA ETAPA]],"")</f>
        <v/>
      </c>
      <c r="CT318" s="42" t="str">
        <f>IF(BANCO10[[#This Row],[SOLUÇÃO]]=CT$1,BANCO10[[#This Row],[STATUS DA ETAPA]],"")</f>
        <v/>
      </c>
      <c r="CU318" s="42" t="str">
        <f>IF(BANCO10[[#This Row],[SOLUÇÃO]]=CU$1,BANCO10[[#This Row],[STATUS DA ETAPA]],"")</f>
        <v/>
      </c>
      <c r="CV318" s="42" t="str">
        <f>IF(BANCO10[[#This Row],[SOLUÇÃO]]=CV$1,BANCO10[[#This Row],[STATUS DA ETAPA]],"")</f>
        <v/>
      </c>
      <c r="CW318" s="42" t="str">
        <f>IF(BANCO10[[#This Row],[SOLUÇÃO]]=CW$1,BANCO10[[#This Row],[STATUS DA ETAPA]],"")</f>
        <v/>
      </c>
      <c r="CX318" s="42" t="str">
        <f>IF(BANCO10[[#This Row],[SOLUÇÃO]]=CX$1,BANCO10[[#This Row],[STATUS DA ETAPA]],"")</f>
        <v/>
      </c>
      <c r="CY318" s="42" t="str">
        <f>IF(BANCO10[[#This Row],[SOLUÇÃO]]=CY$1,BANCO10[[#This Row],[STATUS DA ETAPA]],"")</f>
        <v/>
      </c>
      <c r="CZ318" s="42" t="str">
        <f>IF(BANCO10[[#This Row],[SOLUÇÃO]]=CZ$1,BANCO10[[#This Row],[STATUS DA ETAPA]],"")</f>
        <v/>
      </c>
      <c r="DA318" s="42" t="str">
        <f>IF(BANCO10[[#This Row],[SOLUÇÃO]]=DA$1,BANCO10[[#This Row],[STATUS DA ETAPA]],"")</f>
        <v/>
      </c>
      <c r="DB318" s="42" t="str">
        <f>IF(BANCO10[[#This Row],[SOLUÇÃO]]=DB$1,BANCO10[[#This Row],[STATUS DA ETAPA]],"")</f>
        <v/>
      </c>
      <c r="DC318" s="42" t="str">
        <f>IF(BANCO10[[#This Row],[SOLUÇÃO]]=DC$1,BANCO10[[#This Row],[STATUS DA ETAPA]],"")</f>
        <v/>
      </c>
      <c r="DD318" s="42" t="str">
        <f>IF(BANCO10[[#This Row],[SOLUÇÃO]]=DD$1,BANCO10[[#This Row],[STATUS DA ETAPA]],"")</f>
        <v/>
      </c>
      <c r="DE318" s="42" t="str">
        <f>IF(BANCO10[[#This Row],[SOLUÇÃO]]=DE$1,BANCO10[[#This Row],[STATUS DA ETAPA]],"")</f>
        <v/>
      </c>
      <c r="DF318" s="42" t="str">
        <f>IF(BANCO10[[#This Row],[SOLUÇÃO]]=DF$1,BANCO10[[#This Row],[STATUS DA ETAPA]],"")</f>
        <v/>
      </c>
      <c r="DG318" s="42" t="str">
        <f>IF(BANCO10[[#This Row],[SOLUÇÃO]]=DG$1,BANCO10[[#This Row],[STATUS DA ETAPA]],"")</f>
        <v/>
      </c>
      <c r="DH318" s="42" t="str">
        <f>IF(BANCO10[[#This Row],[SOLUÇÃO]]=DH$1,BANCO10[[#This Row],[STATUS DA ETAPA]],"")</f>
        <v/>
      </c>
      <c r="DI318" s="42" t="str">
        <f>IF(BANCO10[[#This Row],[SOLUÇÃO]]=DI$1,BANCO10[[#This Row],[STATUS DA ETAPA]],"")</f>
        <v/>
      </c>
      <c r="DJ318" s="42" t="str">
        <f>IF(BANCO10[[#This Row],[SOLUÇÃO]]=DJ$1,BANCO10[[#This Row],[STATUS DA ETAPA]],"")</f>
        <v/>
      </c>
      <c r="DK318" s="42" t="str">
        <f>IF(BANCO10[[#This Row],[SOLUÇÃO]]=DK$1,BANCO10[[#This Row],[STATUS DA ETAPA]],"")</f>
        <v/>
      </c>
      <c r="DL318" s="42" t="str">
        <f>IF(BANCO10[[#This Row],[SOLUÇÃO]]=DL$1,BANCO10[[#This Row],[STATUS DA ETAPA]],"")</f>
        <v/>
      </c>
      <c r="DM318" s="42" t="str">
        <f>IF(BANCO10[[#This Row],[SOLUÇÃO]]=DM$1,BANCO10[[#This Row],[STATUS DA ETAPA]],"")</f>
        <v/>
      </c>
      <c r="DN318" s="65" t="e">
        <f>VLOOKUP(CL320,'[1]SAP TEC'!AC:AD,2,0)</f>
        <v>#N/A</v>
      </c>
      <c r="GA318" s="38"/>
      <c r="GB318" s="39"/>
      <c r="GC318" s="40"/>
      <c r="GD318" s="42"/>
      <c r="GE318" s="42"/>
      <c r="GF318" s="40"/>
      <c r="GG318" s="165"/>
      <c r="GH318" s="90"/>
      <c r="GI318" s="43"/>
      <c r="GJ318" s="44"/>
      <c r="GK318" s="166"/>
      <c r="GL318" s="166"/>
      <c r="GM318" s="166"/>
      <c r="GN318" s="42"/>
      <c r="GO318" s="91"/>
      <c r="GP318" s="42"/>
      <c r="GQ318" s="91"/>
      <c r="GR318" s="134"/>
      <c r="GS318" s="134"/>
      <c r="GT318" s="44"/>
      <c r="GU318" s="44"/>
      <c r="GV318" s="44"/>
      <c r="GW318" s="42"/>
      <c r="GX318" s="95"/>
      <c r="GY318" s="96"/>
      <c r="GZ318" s="168"/>
      <c r="HA318" s="168"/>
      <c r="HB318" s="168"/>
      <c r="HC318" s="93"/>
      <c r="HD318" s="168"/>
      <c r="HE318" s="110"/>
      <c r="HF318" s="94"/>
      <c r="HG318" s="38"/>
      <c r="HH318" s="38"/>
      <c r="HI318" s="38"/>
      <c r="HJ318" s="38"/>
      <c r="HK318" s="98"/>
      <c r="HL318" s="38"/>
      <c r="HM318" s="38"/>
      <c r="HN318" s="38"/>
      <c r="HO318" s="136"/>
      <c r="HP318" s="38"/>
      <c r="HQ318" s="38"/>
      <c r="HR318" s="38"/>
      <c r="HS318" s="38"/>
      <c r="HT318" s="63"/>
      <c r="HU318" s="63"/>
      <c r="HV318" s="71"/>
      <c r="HW318" s="63"/>
      <c r="HX318" s="44"/>
      <c r="HY318" s="42"/>
      <c r="HZ318" s="42"/>
      <c r="IA318" s="42"/>
      <c r="IB318" s="42"/>
      <c r="IC318" s="42"/>
      <c r="ID318" s="42"/>
      <c r="IE318" s="42"/>
      <c r="IF318" s="42"/>
      <c r="IG318" s="42"/>
      <c r="IH318" s="42"/>
      <c r="II318" s="42"/>
      <c r="IJ318" s="42"/>
      <c r="IK318" s="42"/>
      <c r="IL318" s="42"/>
      <c r="IM318" s="42"/>
      <c r="IN318" s="42"/>
      <c r="IO318" s="42"/>
      <c r="IP318" s="42"/>
      <c r="IQ318" s="42"/>
      <c r="IR318" s="42"/>
      <c r="IS318" s="42"/>
      <c r="IT318" s="42"/>
      <c r="IU318" s="42"/>
      <c r="IV318" s="42"/>
      <c r="IW318" s="42"/>
      <c r="IX318" s="42"/>
      <c r="IY318" s="42"/>
      <c r="IZ318" s="63"/>
    </row>
    <row r="319" spans="1:335" s="65" customFormat="1" ht="12" x14ac:dyDescent="0.25">
      <c r="A319" s="38" t="s">
        <v>118</v>
      </c>
      <c r="B319" s="39" t="s">
        <v>119</v>
      </c>
      <c r="C319" s="40" t="str">
        <f>IFERROR(VLOOKUP(BANCO10[[#This Row],[EMPRESA]],[1]!DADOS[#Data],2,FALSE),"")</f>
        <v>00.029.822/0001-03</v>
      </c>
      <c r="D319" s="42" t="s">
        <v>940</v>
      </c>
      <c r="E319" s="42" t="str">
        <f>IFERROR(VLOOKUP(BANCO10[[#This Row],[EMPRESA]],[1]!DADOS[#Data],5,FALSE),"")</f>
        <v>EPP</v>
      </c>
      <c r="F319" s="40" t="str">
        <f>IFERROR(IF(VLOOKUP(BANCO10[[#This Row],[EMPRESA]],[1]!DADOS[#Data],6,0)="","",(VLOOKUP(BANCO10[[#This Row],[EMPRESA]],[1]!DADOS[#Data],6,0))),"")</f>
        <v>CAPITAL LESTE 2</v>
      </c>
      <c r="G319" s="40"/>
      <c r="H319" s="43" t="s">
        <v>121</v>
      </c>
      <c r="I319" s="43" t="s">
        <v>145</v>
      </c>
      <c r="J319" s="43" t="s">
        <v>146</v>
      </c>
      <c r="K319" s="42" t="s">
        <v>941</v>
      </c>
      <c r="L319" s="44" t="s">
        <v>123</v>
      </c>
      <c r="M319" s="44">
        <v>103</v>
      </c>
      <c r="N319" s="44" t="s">
        <v>123</v>
      </c>
      <c r="O319" s="42" t="s">
        <v>90</v>
      </c>
      <c r="P319" s="42">
        <v>4</v>
      </c>
      <c r="Q319" s="42" t="s">
        <v>148</v>
      </c>
      <c r="R319" s="45" t="s">
        <v>123</v>
      </c>
      <c r="S319" s="45"/>
      <c r="T319" s="45" t="s">
        <v>123</v>
      </c>
      <c r="U319" s="45"/>
      <c r="V319" s="45" t="s">
        <v>123</v>
      </c>
      <c r="W319" s="45"/>
      <c r="X319" s="45" t="s">
        <v>123</v>
      </c>
      <c r="Y319" s="45"/>
      <c r="Z319" s="46" t="s">
        <v>123</v>
      </c>
      <c r="AA319" s="47"/>
      <c r="AB319" s="46" t="s">
        <v>123</v>
      </c>
      <c r="AC319" s="48"/>
      <c r="AD319" s="46" t="s">
        <v>123</v>
      </c>
      <c r="AE319" s="48"/>
      <c r="AF319" s="45" t="s">
        <v>27</v>
      </c>
      <c r="AG319" s="45">
        <v>44967</v>
      </c>
      <c r="AH319" s="45" t="s">
        <v>126</v>
      </c>
      <c r="AI319" s="45"/>
      <c r="AJ319" s="45" t="s">
        <v>123</v>
      </c>
      <c r="AK319" s="45"/>
      <c r="AL319" s="45" t="s">
        <v>123</v>
      </c>
      <c r="AM319" s="45"/>
      <c r="AN319" s="45" t="s">
        <v>123</v>
      </c>
      <c r="AO319" s="45"/>
      <c r="AP319" s="45" t="s">
        <v>123</v>
      </c>
      <c r="AQ319" s="45"/>
      <c r="AR319" s="45" t="s">
        <v>123</v>
      </c>
      <c r="AS319" s="45"/>
      <c r="AT319" s="133">
        <v>44965</v>
      </c>
      <c r="AU319" s="99">
        <v>44965</v>
      </c>
      <c r="AV319" s="51" t="s">
        <v>123</v>
      </c>
      <c r="AW319" s="51" t="s">
        <v>123</v>
      </c>
      <c r="AX319" s="73" t="s">
        <v>49</v>
      </c>
      <c r="AY319" s="52" t="s">
        <v>123</v>
      </c>
      <c r="AZ319" s="53">
        <v>0</v>
      </c>
      <c r="BA319" s="52" t="s">
        <v>123</v>
      </c>
      <c r="BB319" s="81" t="s">
        <v>123</v>
      </c>
      <c r="BC319" s="52" t="s">
        <v>123</v>
      </c>
      <c r="BD319" s="52" t="s">
        <v>123</v>
      </c>
      <c r="BE319" s="55" t="s">
        <v>123</v>
      </c>
      <c r="BF319" s="55" t="s">
        <v>123</v>
      </c>
      <c r="BG319" s="55" t="s">
        <v>123</v>
      </c>
      <c r="BH319" s="55" t="s">
        <v>123</v>
      </c>
      <c r="BI319" s="56" t="s">
        <v>123</v>
      </c>
      <c r="BJ319" s="48"/>
      <c r="BK319" s="58" t="s">
        <v>123</v>
      </c>
      <c r="BL319" s="59"/>
      <c r="BM319" s="58" t="s">
        <v>123</v>
      </c>
      <c r="BN319" s="59"/>
      <c r="BO319" s="74" t="s">
        <v>123</v>
      </c>
      <c r="BP319" s="75"/>
      <c r="BQ319" s="74" t="s">
        <v>123</v>
      </c>
      <c r="BR319" s="75"/>
      <c r="BS319" s="60"/>
      <c r="BT319" s="38"/>
      <c r="BU319" s="61" t="s">
        <v>129</v>
      </c>
      <c r="BV319" s="61" t="s">
        <v>129</v>
      </c>
      <c r="BW319" s="61" t="s">
        <v>150</v>
      </c>
      <c r="BX319" s="61" t="s">
        <v>129</v>
      </c>
      <c r="BY319" s="62" t="s">
        <v>158</v>
      </c>
      <c r="BZ319" s="61" t="s">
        <v>260</v>
      </c>
      <c r="CA319" s="61" t="s">
        <v>129</v>
      </c>
      <c r="CB319" s="61" t="s">
        <v>129</v>
      </c>
      <c r="CC319" s="61" t="s">
        <v>129</v>
      </c>
      <c r="CD319" s="61" t="s">
        <v>129</v>
      </c>
      <c r="CE319" s="61" t="s">
        <v>129</v>
      </c>
      <c r="CF319" s="61" t="s">
        <v>129</v>
      </c>
      <c r="CG319" s="61" t="s">
        <v>129</v>
      </c>
      <c r="CH319" s="63">
        <f>YEAR(BANCO10[[#This Row],[DATA INÍCIO]])</f>
        <v>2023</v>
      </c>
      <c r="CI319" s="63">
        <f>MONTH(BANCO10[[#This Row],[DATA INÍCIO]])</f>
        <v>2</v>
      </c>
      <c r="CJ319" s="64" t="str">
        <f t="shared" si="5"/>
        <v>IDEAL MOLD MODELACAO LTDA00.029.822/0001-03</v>
      </c>
      <c r="CK319" s="63"/>
      <c r="CL319" s="42" t="s">
        <v>941</v>
      </c>
      <c r="CM319" s="42" t="str">
        <f>IF(BANCO10[[#This Row],[SOLUÇÃO]]=CM$1,BANCO10[[#This Row],[STATUS DA ETAPA]],"")</f>
        <v>CONCLUÍDO</v>
      </c>
      <c r="CN319" s="42" t="str">
        <f>IF(BANCO10[[#This Row],[SOLUÇÃO]]=CN$1,BANCO10[[#This Row],[STATUS DA ETAPA]],"")</f>
        <v/>
      </c>
      <c r="CO319" s="42" t="str">
        <f>IF(BANCO10[[#This Row],[SOLUÇÃO]]=CO$1,BANCO10[[#This Row],[STATUS DA ETAPA]],"")</f>
        <v/>
      </c>
      <c r="CP319" s="42" t="str">
        <f>IF(BANCO10[[#This Row],[SOLUÇÃO]]=CP$1,BANCO10[[#This Row],[STATUS DA ETAPA]],"")</f>
        <v/>
      </c>
      <c r="CQ319" s="42" t="str">
        <f>IF(BANCO10[[#This Row],[SOLUÇÃO]]=CQ$1,BANCO10[[#This Row],[STATUS DA ETAPA]],"")</f>
        <v/>
      </c>
      <c r="CR319" s="42" t="str">
        <f>IF(BANCO10[[#This Row],[SOLUÇÃO]]=CR$1,BANCO10[[#This Row],[STATUS DA ETAPA]],"")</f>
        <v/>
      </c>
      <c r="CS319" s="42" t="str">
        <f>IF(BANCO10[[#This Row],[SOLUÇÃO]]=CS$1,BANCO10[[#This Row],[STATUS DA ETAPA]],"")</f>
        <v/>
      </c>
      <c r="CT319" s="42" t="str">
        <f>IF(BANCO10[[#This Row],[SOLUÇÃO]]=CT$1,BANCO10[[#This Row],[STATUS DA ETAPA]],"")</f>
        <v/>
      </c>
      <c r="CU319" s="42" t="str">
        <f>IF(BANCO10[[#This Row],[SOLUÇÃO]]=CU$1,BANCO10[[#This Row],[STATUS DA ETAPA]],"")</f>
        <v/>
      </c>
      <c r="CV319" s="42" t="str">
        <f>IF(BANCO10[[#This Row],[SOLUÇÃO]]=CV$1,BANCO10[[#This Row],[STATUS DA ETAPA]],"")</f>
        <v/>
      </c>
      <c r="CW319" s="42" t="str">
        <f>IF(BANCO10[[#This Row],[SOLUÇÃO]]=CW$1,BANCO10[[#This Row],[STATUS DA ETAPA]],"")</f>
        <v/>
      </c>
      <c r="CX319" s="42" t="str">
        <f>IF(BANCO10[[#This Row],[SOLUÇÃO]]=CX$1,BANCO10[[#This Row],[STATUS DA ETAPA]],"")</f>
        <v/>
      </c>
      <c r="CY319" s="42" t="str">
        <f>IF(BANCO10[[#This Row],[SOLUÇÃO]]=CY$1,BANCO10[[#This Row],[STATUS DA ETAPA]],"")</f>
        <v/>
      </c>
      <c r="CZ319" s="42" t="str">
        <f>IF(BANCO10[[#This Row],[SOLUÇÃO]]=CZ$1,BANCO10[[#This Row],[STATUS DA ETAPA]],"")</f>
        <v/>
      </c>
      <c r="DA319" s="42" t="str">
        <f>IF(BANCO10[[#This Row],[SOLUÇÃO]]=DA$1,BANCO10[[#This Row],[STATUS DA ETAPA]],"")</f>
        <v/>
      </c>
      <c r="DB319" s="42" t="str">
        <f>IF(BANCO10[[#This Row],[SOLUÇÃO]]=DB$1,BANCO10[[#This Row],[STATUS DA ETAPA]],"")</f>
        <v/>
      </c>
      <c r="DC319" s="42" t="str">
        <f>IF(BANCO10[[#This Row],[SOLUÇÃO]]=DC$1,BANCO10[[#This Row],[STATUS DA ETAPA]],"")</f>
        <v/>
      </c>
      <c r="DD319" s="42" t="str">
        <f>IF(BANCO10[[#This Row],[SOLUÇÃO]]=DD$1,BANCO10[[#This Row],[STATUS DA ETAPA]],"")</f>
        <v/>
      </c>
      <c r="DE319" s="42" t="str">
        <f>IF(BANCO10[[#This Row],[SOLUÇÃO]]=DE$1,BANCO10[[#This Row],[STATUS DA ETAPA]],"")</f>
        <v/>
      </c>
      <c r="DF319" s="42" t="str">
        <f>IF(BANCO10[[#This Row],[SOLUÇÃO]]=DF$1,BANCO10[[#This Row],[STATUS DA ETAPA]],"")</f>
        <v/>
      </c>
      <c r="DG319" s="42" t="str">
        <f>IF(BANCO10[[#This Row],[SOLUÇÃO]]=DG$1,BANCO10[[#This Row],[STATUS DA ETAPA]],"")</f>
        <v/>
      </c>
      <c r="DH319" s="42" t="str">
        <f>IF(BANCO10[[#This Row],[SOLUÇÃO]]=DH$1,BANCO10[[#This Row],[STATUS DA ETAPA]],"")</f>
        <v/>
      </c>
      <c r="DI319" s="42" t="str">
        <f>IF(BANCO10[[#This Row],[SOLUÇÃO]]=DI$1,BANCO10[[#This Row],[STATUS DA ETAPA]],"")</f>
        <v/>
      </c>
      <c r="DJ319" s="42" t="str">
        <f>IF(BANCO10[[#This Row],[SOLUÇÃO]]=DJ$1,BANCO10[[#This Row],[STATUS DA ETAPA]],"")</f>
        <v/>
      </c>
      <c r="DK319" s="42" t="str">
        <f>IF(BANCO10[[#This Row],[SOLUÇÃO]]=DK$1,BANCO10[[#This Row],[STATUS DA ETAPA]],"")</f>
        <v/>
      </c>
      <c r="DL319" s="42" t="str">
        <f>IF(BANCO10[[#This Row],[SOLUÇÃO]]=DL$1,BANCO10[[#This Row],[STATUS DA ETAPA]],"")</f>
        <v/>
      </c>
      <c r="DM319" s="42" t="str">
        <f>IF(BANCO10[[#This Row],[SOLUÇÃO]]=DM$1,BANCO10[[#This Row],[STATUS DA ETAPA]],"")</f>
        <v/>
      </c>
      <c r="DN319" s="65" t="e">
        <f>VLOOKUP(CL321,'[1]SAP TEC'!AC:AD,2,0)</f>
        <v>#N/A</v>
      </c>
      <c r="GA319" s="38"/>
      <c r="GB319" s="39"/>
      <c r="GC319" s="40"/>
      <c r="GD319" s="42"/>
      <c r="GE319" s="42"/>
      <c r="GF319" s="40"/>
      <c r="GG319" s="165"/>
      <c r="GH319" s="90"/>
      <c r="GI319" s="43"/>
      <c r="GJ319" s="44"/>
      <c r="GK319" s="166"/>
      <c r="GL319" s="166"/>
      <c r="GM319" s="166"/>
      <c r="GN319" s="42"/>
      <c r="GO319" s="91"/>
      <c r="GP319" s="42"/>
      <c r="GQ319" s="91"/>
      <c r="GR319" s="134"/>
      <c r="GS319" s="134"/>
      <c r="GT319" s="44"/>
      <c r="GU319" s="44"/>
      <c r="GV319" s="44"/>
      <c r="GW319" s="42"/>
      <c r="GX319" s="95"/>
      <c r="GY319" s="96"/>
      <c r="GZ319" s="168"/>
      <c r="HA319" s="168"/>
      <c r="HB319" s="168"/>
      <c r="HC319" s="93"/>
      <c r="HD319" s="168"/>
      <c r="HE319" s="110"/>
      <c r="HF319" s="94"/>
      <c r="HG319" s="38"/>
      <c r="HH319" s="38"/>
      <c r="HI319" s="38"/>
      <c r="HJ319" s="38"/>
      <c r="HK319" s="98"/>
      <c r="HL319" s="38"/>
      <c r="HM319" s="38"/>
      <c r="HN319" s="38"/>
      <c r="HO319" s="136"/>
      <c r="HP319" s="38"/>
      <c r="HQ319" s="38"/>
      <c r="HR319" s="38"/>
      <c r="HS319" s="38"/>
      <c r="HT319" s="63"/>
      <c r="HU319" s="63"/>
      <c r="HV319" s="71"/>
      <c r="HW319" s="63"/>
      <c r="HX319" s="44"/>
      <c r="HY319" s="42"/>
      <c r="HZ319" s="42"/>
      <c r="IA319" s="42"/>
      <c r="IB319" s="42"/>
      <c r="IC319" s="42"/>
      <c r="ID319" s="42"/>
      <c r="IE319" s="42"/>
      <c r="IF319" s="42"/>
      <c r="IG319" s="42"/>
      <c r="IH319" s="42"/>
      <c r="II319" s="42"/>
      <c r="IJ319" s="42"/>
      <c r="IK319" s="42"/>
      <c r="IL319" s="42"/>
      <c r="IM319" s="42"/>
      <c r="IN319" s="42"/>
      <c r="IO319" s="42"/>
      <c r="IP319" s="42"/>
      <c r="IQ319" s="42"/>
      <c r="IR319" s="42"/>
      <c r="IS319" s="42"/>
      <c r="IT319" s="42"/>
      <c r="IU319" s="42"/>
      <c r="IV319" s="42"/>
      <c r="IW319" s="42"/>
      <c r="IX319" s="42"/>
      <c r="IY319" s="42"/>
      <c r="IZ319" s="63"/>
    </row>
    <row r="320" spans="1:335" s="65" customFormat="1" ht="12" x14ac:dyDescent="0.25">
      <c r="A320" s="38" t="s">
        <v>118</v>
      </c>
      <c r="B320" s="39" t="s">
        <v>119</v>
      </c>
      <c r="C320" s="40" t="str">
        <f>IFERROR(VLOOKUP(BANCO10[[#This Row],[EMPRESA]],[1]!DADOS[#Data],2,FALSE),"")</f>
        <v>00.029.822/0001-03</v>
      </c>
      <c r="D320" s="42" t="s">
        <v>940</v>
      </c>
      <c r="E320" s="42" t="str">
        <f>IFERROR(VLOOKUP(BANCO10[[#This Row],[EMPRESA]],[1]!DADOS[#Data],5,FALSE),"")</f>
        <v>EPP</v>
      </c>
      <c r="F320" s="40" t="str">
        <f>IFERROR(IF(VLOOKUP(BANCO10[[#This Row],[EMPRESA]],[1]!DADOS[#Data],6,0)="","",(VLOOKUP(BANCO10[[#This Row],[EMPRESA]],[1]!DADOS[#Data],6,0))),"")</f>
        <v>CAPITAL LESTE 2</v>
      </c>
      <c r="G320" s="40" t="str">
        <f>IFERROR(IF(VLOOKUP(BANCO10[[#This Row],[EMPRESA]],[1]!DADOS[#Data],4)="","",(VLOOKUP($D320,[1]!DADOS[#Data],4,0))),"")</f>
        <v>IDEAL MOLD</v>
      </c>
      <c r="H320" s="43" t="s">
        <v>7</v>
      </c>
      <c r="I320" s="43" t="s">
        <v>145</v>
      </c>
      <c r="J320" s="43" t="s">
        <v>123</v>
      </c>
      <c r="K320" s="42" t="s">
        <v>942</v>
      </c>
      <c r="L320" s="44">
        <v>13646076</v>
      </c>
      <c r="M320" s="44">
        <v>103</v>
      </c>
      <c r="N320" s="44" t="s">
        <v>123</v>
      </c>
      <c r="O320" s="42" t="s">
        <v>95</v>
      </c>
      <c r="P320" s="42">
        <v>100</v>
      </c>
      <c r="Q320" s="42" t="s">
        <v>205</v>
      </c>
      <c r="R320" s="45" t="s">
        <v>123</v>
      </c>
      <c r="S320" s="45"/>
      <c r="T320" s="45" t="s">
        <v>123</v>
      </c>
      <c r="U320" s="45"/>
      <c r="V320" s="45" t="s">
        <v>123</v>
      </c>
      <c r="W320" s="45"/>
      <c r="X320" s="45" t="s">
        <v>123</v>
      </c>
      <c r="Y320" s="45"/>
      <c r="Z320" s="46" t="s">
        <v>123</v>
      </c>
      <c r="AA320" s="47"/>
      <c r="AB320" s="46" t="s">
        <v>123</v>
      </c>
      <c r="AC320" s="48"/>
      <c r="AD320" s="46" t="s">
        <v>123</v>
      </c>
      <c r="AE320" s="48"/>
      <c r="AF320" s="45" t="s">
        <v>27</v>
      </c>
      <c r="AG320" s="45">
        <v>44936</v>
      </c>
      <c r="AH320" s="45" t="s">
        <v>27</v>
      </c>
      <c r="AI320" s="45">
        <v>44969</v>
      </c>
      <c r="AJ320" s="45" t="s">
        <v>123</v>
      </c>
      <c r="AK320" s="45"/>
      <c r="AL320" s="45" t="s">
        <v>27</v>
      </c>
      <c r="AM320" s="45">
        <v>45006</v>
      </c>
      <c r="AN320" s="45" t="s">
        <v>27</v>
      </c>
      <c r="AO320" s="45"/>
      <c r="AP320" s="45" t="s">
        <v>27</v>
      </c>
      <c r="AQ320" s="45">
        <v>45006</v>
      </c>
      <c r="AR320" s="45" t="s">
        <v>27</v>
      </c>
      <c r="AS320" s="45"/>
      <c r="AT320" s="49">
        <v>45028</v>
      </c>
      <c r="AU320" s="50">
        <v>45126</v>
      </c>
      <c r="AV320" s="51" t="s">
        <v>27</v>
      </c>
      <c r="AW320" s="51" t="s">
        <v>27</v>
      </c>
      <c r="AX320" s="73" t="s">
        <v>49</v>
      </c>
      <c r="AY320" s="52" t="s">
        <v>126</v>
      </c>
      <c r="AZ320" s="53">
        <v>0</v>
      </c>
      <c r="BA320" s="52"/>
      <c r="BB320" s="81"/>
      <c r="BC320" s="52">
        <v>4731</v>
      </c>
      <c r="BD320" s="52" t="s">
        <v>123</v>
      </c>
      <c r="BE320" s="55" t="s">
        <v>123</v>
      </c>
      <c r="BF320" s="55" t="s">
        <v>123</v>
      </c>
      <c r="BG320" s="55" t="s">
        <v>27</v>
      </c>
      <c r="BH320" s="55" t="s">
        <v>123</v>
      </c>
      <c r="BI320" s="68" t="s">
        <v>123</v>
      </c>
      <c r="BJ320" s="48"/>
      <c r="BK320" s="58" t="s">
        <v>123</v>
      </c>
      <c r="BL320" s="59"/>
      <c r="BM320" s="58" t="s">
        <v>123</v>
      </c>
      <c r="BN320" s="59"/>
      <c r="BO320" s="74" t="s">
        <v>27</v>
      </c>
      <c r="BP320" s="75">
        <v>45126</v>
      </c>
      <c r="BQ320" s="74" t="s">
        <v>27</v>
      </c>
      <c r="BR320" s="75"/>
      <c r="BS320" s="60"/>
      <c r="BT320" s="38"/>
      <c r="BU320" s="61" t="s">
        <v>129</v>
      </c>
      <c r="BV320" s="61" t="s">
        <v>129</v>
      </c>
      <c r="BW320" s="61" t="s">
        <v>150</v>
      </c>
      <c r="BX320" s="61" t="s">
        <v>129</v>
      </c>
      <c r="BY320" s="62" t="s">
        <v>158</v>
      </c>
      <c r="BZ320" s="61" t="s">
        <v>260</v>
      </c>
      <c r="CA320" s="61" t="s">
        <v>248</v>
      </c>
      <c r="CB320" s="61" t="s">
        <v>170</v>
      </c>
      <c r="CC320" s="61">
        <v>45391</v>
      </c>
      <c r="CD320" s="61" t="s">
        <v>158</v>
      </c>
      <c r="CE320" s="61" t="s">
        <v>129</v>
      </c>
      <c r="CF320" s="61"/>
      <c r="CG320" s="61" t="s">
        <v>943</v>
      </c>
      <c r="CH320" s="63">
        <f>YEAR(BANCO10[[#This Row],[DATA INÍCIO]])</f>
        <v>2023</v>
      </c>
      <c r="CI320" s="63">
        <f>MONTH(BANCO10[[#This Row],[DATA INÍCIO]])</f>
        <v>4</v>
      </c>
      <c r="CJ320" s="64" t="str">
        <f t="shared" si="5"/>
        <v>IDEAL MOLD MODELACAO LTDA00.029.822/0001-03</v>
      </c>
      <c r="CK320" s="63"/>
      <c r="CL320" s="42" t="s">
        <v>942</v>
      </c>
      <c r="CM320" s="42" t="str">
        <f>IF(BANCO10[[#This Row],[SOLUÇÃO]]=CM$1,BANCO10[[#This Row],[STATUS DA ETAPA]],"")</f>
        <v/>
      </c>
      <c r="CN320" s="42" t="str">
        <f>IF(BANCO10[[#This Row],[SOLUÇÃO]]=CN$1,BANCO10[[#This Row],[STATUS DA ETAPA]],"")</f>
        <v/>
      </c>
      <c r="CO320" s="42" t="str">
        <f>IF(BANCO10[[#This Row],[SOLUÇÃO]]=CO$1,BANCO10[[#This Row],[STATUS DA ETAPA]],"")</f>
        <v/>
      </c>
      <c r="CP320" s="42" t="str">
        <f>IF(BANCO10[[#This Row],[SOLUÇÃO]]=CP$1,BANCO10[[#This Row],[STATUS DA ETAPA]],"")</f>
        <v/>
      </c>
      <c r="CQ320" s="42" t="str">
        <f>IF(BANCO10[[#This Row],[SOLUÇÃO]]=CQ$1,BANCO10[[#This Row],[STATUS DA ETAPA]],"")</f>
        <v/>
      </c>
      <c r="CR320" s="42" t="str">
        <f>IF(BANCO10[[#This Row],[SOLUÇÃO]]=CR$1,BANCO10[[#This Row],[STATUS DA ETAPA]],"")</f>
        <v>CONCLUÍDO</v>
      </c>
      <c r="CS320" s="42" t="str">
        <f>IF(BANCO10[[#This Row],[SOLUÇÃO]]=CS$1,BANCO10[[#This Row],[STATUS DA ETAPA]],"")</f>
        <v/>
      </c>
      <c r="CT320" s="42" t="str">
        <f>IF(BANCO10[[#This Row],[SOLUÇÃO]]=CT$1,BANCO10[[#This Row],[STATUS DA ETAPA]],"")</f>
        <v/>
      </c>
      <c r="CU320" s="42" t="str">
        <f>IF(BANCO10[[#This Row],[SOLUÇÃO]]=CU$1,BANCO10[[#This Row],[STATUS DA ETAPA]],"")</f>
        <v/>
      </c>
      <c r="CV320" s="42" t="str">
        <f>IF(BANCO10[[#This Row],[SOLUÇÃO]]=CV$1,BANCO10[[#This Row],[STATUS DA ETAPA]],"")</f>
        <v/>
      </c>
      <c r="CW320" s="42" t="str">
        <f>IF(BANCO10[[#This Row],[SOLUÇÃO]]=CW$1,BANCO10[[#This Row],[STATUS DA ETAPA]],"")</f>
        <v/>
      </c>
      <c r="CX320" s="42" t="str">
        <f>IF(BANCO10[[#This Row],[SOLUÇÃO]]=CX$1,BANCO10[[#This Row],[STATUS DA ETAPA]],"")</f>
        <v/>
      </c>
      <c r="CY320" s="42" t="str">
        <f>IF(BANCO10[[#This Row],[SOLUÇÃO]]=CY$1,BANCO10[[#This Row],[STATUS DA ETAPA]],"")</f>
        <v/>
      </c>
      <c r="CZ320" s="42" t="str">
        <f>IF(BANCO10[[#This Row],[SOLUÇÃO]]=CZ$1,BANCO10[[#This Row],[STATUS DA ETAPA]],"")</f>
        <v/>
      </c>
      <c r="DA320" s="42" t="str">
        <f>IF(BANCO10[[#This Row],[SOLUÇÃO]]=DA$1,BANCO10[[#This Row],[STATUS DA ETAPA]],"")</f>
        <v/>
      </c>
      <c r="DB320" s="42" t="str">
        <f>IF(BANCO10[[#This Row],[SOLUÇÃO]]=DB$1,BANCO10[[#This Row],[STATUS DA ETAPA]],"")</f>
        <v/>
      </c>
      <c r="DC320" s="42" t="str">
        <f>IF(BANCO10[[#This Row],[SOLUÇÃO]]=DC$1,BANCO10[[#This Row],[STATUS DA ETAPA]],"")</f>
        <v/>
      </c>
      <c r="DD320" s="42" t="str">
        <f>IF(BANCO10[[#This Row],[SOLUÇÃO]]=DD$1,BANCO10[[#This Row],[STATUS DA ETAPA]],"")</f>
        <v/>
      </c>
      <c r="DE320" s="42" t="str">
        <f>IF(BANCO10[[#This Row],[SOLUÇÃO]]=DE$1,BANCO10[[#This Row],[STATUS DA ETAPA]],"")</f>
        <v/>
      </c>
      <c r="DF320" s="42" t="str">
        <f>IF(BANCO10[[#This Row],[SOLUÇÃO]]=DF$1,BANCO10[[#This Row],[STATUS DA ETAPA]],"")</f>
        <v/>
      </c>
      <c r="DG320" s="42" t="str">
        <f>IF(BANCO10[[#This Row],[SOLUÇÃO]]=DG$1,BANCO10[[#This Row],[STATUS DA ETAPA]],"")</f>
        <v/>
      </c>
      <c r="DH320" s="42" t="str">
        <f>IF(BANCO10[[#This Row],[SOLUÇÃO]]=DH$1,BANCO10[[#This Row],[STATUS DA ETAPA]],"")</f>
        <v/>
      </c>
      <c r="DI320" s="42" t="str">
        <f>IF(BANCO10[[#This Row],[SOLUÇÃO]]=DI$1,BANCO10[[#This Row],[STATUS DA ETAPA]],"")</f>
        <v/>
      </c>
      <c r="DJ320" s="42" t="str">
        <f>IF(BANCO10[[#This Row],[SOLUÇÃO]]=DJ$1,BANCO10[[#This Row],[STATUS DA ETAPA]],"")</f>
        <v/>
      </c>
      <c r="DK320" s="42" t="str">
        <f>IF(BANCO10[[#This Row],[SOLUÇÃO]]=DK$1,BANCO10[[#This Row],[STATUS DA ETAPA]],"")</f>
        <v/>
      </c>
      <c r="DL320" s="42" t="str">
        <f>IF(BANCO10[[#This Row],[SOLUÇÃO]]=DL$1,BANCO10[[#This Row],[STATUS DA ETAPA]],"")</f>
        <v/>
      </c>
      <c r="DM320" s="42" t="str">
        <f>IF(BANCO10[[#This Row],[SOLUÇÃO]]=DM$1,BANCO10[[#This Row],[STATUS DA ETAPA]],"")</f>
        <v/>
      </c>
      <c r="DN320" s="65" t="e">
        <f>VLOOKUP(CL322,'[1]SAP TEC'!AC:AD,2,0)</f>
        <v>#N/A</v>
      </c>
      <c r="GA320" s="38"/>
      <c r="GB320" s="39"/>
      <c r="GC320" s="40"/>
      <c r="GD320" s="42"/>
      <c r="GE320" s="42"/>
      <c r="GF320" s="40"/>
      <c r="GG320" s="165"/>
      <c r="GH320" s="90"/>
      <c r="GI320" s="43"/>
      <c r="GJ320" s="44"/>
      <c r="GK320" s="166"/>
      <c r="GL320" s="166"/>
      <c r="GM320" s="166"/>
      <c r="GN320" s="42"/>
      <c r="GO320" s="91"/>
      <c r="GP320" s="42"/>
      <c r="GQ320" s="91"/>
      <c r="GR320" s="134"/>
      <c r="GS320" s="134"/>
      <c r="GT320" s="44"/>
      <c r="GU320" s="44"/>
      <c r="GV320" s="44"/>
      <c r="GW320" s="42"/>
      <c r="GX320" s="95"/>
      <c r="GY320" s="96"/>
      <c r="GZ320" s="167"/>
      <c r="HA320" s="167"/>
      <c r="HB320" s="167"/>
      <c r="HC320" s="93"/>
      <c r="HD320" s="167"/>
      <c r="HE320" s="110"/>
      <c r="HF320" s="94"/>
      <c r="HG320" s="38"/>
      <c r="HH320" s="38"/>
      <c r="HI320" s="38"/>
      <c r="HJ320" s="38"/>
      <c r="HK320" s="98"/>
      <c r="HL320" s="38"/>
      <c r="HM320" s="38"/>
      <c r="HN320" s="38"/>
      <c r="HO320" s="136"/>
      <c r="HP320" s="38"/>
      <c r="HQ320" s="38"/>
      <c r="HR320" s="38"/>
      <c r="HS320" s="38"/>
      <c r="HT320" s="63"/>
      <c r="HU320" s="63"/>
      <c r="HV320" s="71"/>
      <c r="HW320" s="63"/>
      <c r="HX320" s="44"/>
      <c r="HY320" s="42"/>
      <c r="HZ320" s="42"/>
      <c r="IA320" s="42"/>
      <c r="IB320" s="42"/>
      <c r="IC320" s="42"/>
      <c r="ID320" s="42"/>
      <c r="IE320" s="42"/>
      <c r="IF320" s="42"/>
      <c r="IG320" s="42"/>
      <c r="IH320" s="42"/>
      <c r="II320" s="42"/>
      <c r="IJ320" s="42"/>
      <c r="IK320" s="42"/>
      <c r="IL320" s="42"/>
      <c r="IM320" s="42"/>
      <c r="IN320" s="42"/>
      <c r="IO320" s="42"/>
      <c r="IP320" s="42"/>
      <c r="IQ320" s="42"/>
      <c r="IR320" s="42"/>
      <c r="IS320" s="42"/>
      <c r="IT320" s="42"/>
      <c r="IU320" s="42"/>
      <c r="IV320" s="42"/>
      <c r="IW320" s="42"/>
      <c r="IX320" s="42"/>
      <c r="IY320" s="42"/>
      <c r="IZ320" s="63"/>
    </row>
    <row r="321" spans="1:260" s="65" customFormat="1" ht="12" x14ac:dyDescent="0.25">
      <c r="A321" s="38" t="s">
        <v>118</v>
      </c>
      <c r="B321" s="39" t="s">
        <v>131</v>
      </c>
      <c r="C321" s="40" t="str">
        <f>IFERROR(VLOOKUP(BANCO10[[#This Row],[EMPRESA]],[1]!DADOS[#Data],2,FALSE),"")</f>
        <v>56.939.333/0001-35</v>
      </c>
      <c r="D321" s="40" t="s">
        <v>944</v>
      </c>
      <c r="E321" s="42" t="str">
        <f>IFERROR(VLOOKUP(BANCO10[[#This Row],[EMPRESA]],[1]!DADOS[#Data],5,FALSE),"")</f>
        <v>EPP</v>
      </c>
      <c r="F321" s="40" t="str">
        <f>IFERROR(IF(VLOOKUP(BANCO10[[#This Row],[EMPRESA]],[1]!DADOS[#Data],6,0)="","",(VLOOKUP(BANCO10[[#This Row],[EMPRESA]],[1]!DADOS[#Data],6,0))),"")</f>
        <v>CAPITAL NORTE</v>
      </c>
      <c r="G321" s="40" t="str">
        <f>IFERROR(IF(VLOOKUP(BANCO10[[#This Row],[EMPRESA]],[1]!DADOS[#Data],4)="","",(VLOOKUP($D321,[1]!DADOS[#Data],4,0))),"")</f>
        <v>IDEL</v>
      </c>
      <c r="H321" s="43" t="s">
        <v>178</v>
      </c>
      <c r="I321" s="43" t="s">
        <v>145</v>
      </c>
      <c r="J321" s="44" t="s">
        <v>123</v>
      </c>
      <c r="K321" s="44" t="s">
        <v>945</v>
      </c>
      <c r="L321" s="44" t="s">
        <v>123</v>
      </c>
      <c r="M321" s="44" t="s">
        <v>137</v>
      </c>
      <c r="N321" s="44" t="s">
        <v>123</v>
      </c>
      <c r="O321" s="42" t="s">
        <v>180</v>
      </c>
      <c r="P321" s="42">
        <v>4</v>
      </c>
      <c r="Q321" s="39" t="s">
        <v>181</v>
      </c>
      <c r="R321" s="45" t="s">
        <v>123</v>
      </c>
      <c r="S321" s="45"/>
      <c r="T321" s="45" t="s">
        <v>123</v>
      </c>
      <c r="U321" s="45"/>
      <c r="V321" s="45" t="s">
        <v>123</v>
      </c>
      <c r="W321" s="45"/>
      <c r="X321" s="45" t="s">
        <v>123</v>
      </c>
      <c r="Y321" s="45"/>
      <c r="Z321" s="46" t="s">
        <v>123</v>
      </c>
      <c r="AA321" s="47"/>
      <c r="AB321" s="46" t="s">
        <v>123</v>
      </c>
      <c r="AC321" s="48"/>
      <c r="AD321" s="46" t="s">
        <v>123</v>
      </c>
      <c r="AE321" s="48"/>
      <c r="AF321" s="45" t="s">
        <v>123</v>
      </c>
      <c r="AG321" s="45"/>
      <c r="AH321" s="45" t="s">
        <v>123</v>
      </c>
      <c r="AI321" s="45" t="s">
        <v>123</v>
      </c>
      <c r="AJ321" s="45" t="s">
        <v>123</v>
      </c>
      <c r="AK321" s="45"/>
      <c r="AL321" s="45" t="s">
        <v>123</v>
      </c>
      <c r="AM321" s="45"/>
      <c r="AN321" s="45" t="s">
        <v>123</v>
      </c>
      <c r="AO321" s="45"/>
      <c r="AP321" s="45" t="s">
        <v>123</v>
      </c>
      <c r="AQ321" s="45"/>
      <c r="AR321" s="45" t="s">
        <v>123</v>
      </c>
      <c r="AS321" s="45"/>
      <c r="AT321" s="49">
        <v>45636</v>
      </c>
      <c r="AU321" s="50">
        <v>45636</v>
      </c>
      <c r="AV321" s="66" t="s">
        <v>123</v>
      </c>
      <c r="AW321" s="66" t="s">
        <v>123</v>
      </c>
      <c r="AX321" s="51" t="s">
        <v>182</v>
      </c>
      <c r="AY321" s="52" t="s">
        <v>126</v>
      </c>
      <c r="AZ321" s="53">
        <v>0</v>
      </c>
      <c r="BA321" s="52" t="s">
        <v>123</v>
      </c>
      <c r="BB321" s="81" t="s">
        <v>123</v>
      </c>
      <c r="BC321" s="52" t="s">
        <v>123</v>
      </c>
      <c r="BD321" s="52" t="s">
        <v>123</v>
      </c>
      <c r="BE321" s="55" t="s">
        <v>123</v>
      </c>
      <c r="BF321" s="55" t="s">
        <v>123</v>
      </c>
      <c r="BG321" s="55" t="s">
        <v>123</v>
      </c>
      <c r="BH321" s="55" t="s">
        <v>27</v>
      </c>
      <c r="BI321" s="68" t="s">
        <v>126</v>
      </c>
      <c r="BJ321" s="48"/>
      <c r="BK321" s="74" t="s">
        <v>126</v>
      </c>
      <c r="BL321" s="59"/>
      <c r="BM321" s="74" t="s">
        <v>126</v>
      </c>
      <c r="BN321" s="59"/>
      <c r="BO321" s="74" t="s">
        <v>126</v>
      </c>
      <c r="BP321" s="77"/>
      <c r="BQ321" s="78" t="s">
        <v>126</v>
      </c>
      <c r="BR321" s="79"/>
      <c r="BS321" s="69"/>
      <c r="BT321" s="38"/>
      <c r="BU321" s="61"/>
      <c r="BV321" s="61"/>
      <c r="BW321" s="61"/>
      <c r="BX321" s="61"/>
      <c r="BY321" s="61"/>
      <c r="BZ321" s="61"/>
      <c r="CA321" s="61"/>
      <c r="CB321" s="61"/>
      <c r="CC321" s="61"/>
      <c r="CD321" s="61"/>
      <c r="CE321" s="61"/>
      <c r="CF321" s="61"/>
      <c r="CG321" s="61"/>
      <c r="CH321" s="63">
        <f>YEAR(BANCO10[[#This Row],[DATA INÍCIO]])</f>
        <v>2024</v>
      </c>
      <c r="CI321" s="63">
        <f>MONTH(BANCO10[[#This Row],[DATA INÍCIO]])</f>
        <v>12</v>
      </c>
      <c r="CJ321" s="71" t="str">
        <f t="shared" si="5"/>
        <v>IDEL INDUSTRIA E COMERCIO DE PRODUTOS DE LIMPEZA LTDA56.939.333/0001-35</v>
      </c>
      <c r="CK321" s="63"/>
      <c r="CL321" s="63"/>
      <c r="CM321" s="42" t="str">
        <f>IF(BANCO10[[#This Row],[SOLUÇÃO]]=CM$1,BANCO10[[#This Row],[STATUS DA ETAPA]],"")</f>
        <v/>
      </c>
      <c r="CN321" s="42" t="str">
        <f>IF(BANCO10[[#This Row],[SOLUÇÃO]]=CN$1,BANCO10[[#This Row],[STATUS DA ETAPA]],"")</f>
        <v/>
      </c>
      <c r="CO321" s="42" t="str">
        <f>IF(BANCO10[[#This Row],[SOLUÇÃO]]=CO$1,BANCO10[[#This Row],[STATUS DA ETAPA]],"")</f>
        <v/>
      </c>
      <c r="CP321" s="42" t="str">
        <f>IF(BANCO10[[#This Row],[SOLUÇÃO]]=CP$1,BANCO10[[#This Row],[STATUS DA ETAPA]],"")</f>
        <v/>
      </c>
      <c r="CQ321" s="42" t="str">
        <f>IF(BANCO10[[#This Row],[SOLUÇÃO]]=CQ$1,BANCO10[[#This Row],[STATUS DA ETAPA]],"")</f>
        <v/>
      </c>
      <c r="CR321" s="42" t="str">
        <f>IF(BANCO10[[#This Row],[SOLUÇÃO]]=CR$1,BANCO10[[#This Row],[STATUS DA ETAPA]],"")</f>
        <v/>
      </c>
      <c r="CS321" s="42" t="str">
        <f>IF(BANCO10[[#This Row],[SOLUÇÃO]]=CS$1,BANCO10[[#This Row],[STATUS DA ETAPA]],"")</f>
        <v/>
      </c>
      <c r="CT321" s="42" t="str">
        <f>IF(BANCO10[[#This Row],[SOLUÇÃO]]=CT$1,BANCO10[[#This Row],[STATUS DA ETAPA]],"")</f>
        <v/>
      </c>
      <c r="CU321" s="42" t="str">
        <f>IF(BANCO10[[#This Row],[SOLUÇÃO]]=CU$1,BANCO10[[#This Row],[STATUS DA ETAPA]],"")</f>
        <v/>
      </c>
      <c r="CV321" s="42" t="str">
        <f>IF(BANCO10[[#This Row],[SOLUÇÃO]]=CV$1,BANCO10[[#This Row],[STATUS DA ETAPA]],"")</f>
        <v/>
      </c>
      <c r="CW321" s="42" t="str">
        <f>IF(BANCO10[[#This Row],[SOLUÇÃO]]=CW$1,BANCO10[[#This Row],[STATUS DA ETAPA]],"")</f>
        <v/>
      </c>
      <c r="CX321" s="42" t="str">
        <f>IF(BANCO10[[#This Row],[SOLUÇÃO]]=CX$1,BANCO10[[#This Row],[STATUS DA ETAPA]],"")</f>
        <v/>
      </c>
      <c r="CY321" s="42" t="str">
        <f>IF(BANCO10[[#This Row],[SOLUÇÃO]]=CY$1,BANCO10[[#This Row],[STATUS DA ETAPA]],"")</f>
        <v/>
      </c>
      <c r="CZ321" s="42" t="str">
        <f>IF(BANCO10[[#This Row],[SOLUÇÃO]]=CZ$1,BANCO10[[#This Row],[STATUS DA ETAPA]],"")</f>
        <v/>
      </c>
      <c r="DA321" s="42" t="str">
        <f>IF(BANCO10[[#This Row],[SOLUÇÃO]]=DA$1,BANCO10[[#This Row],[STATUS DA ETAPA]],"")</f>
        <v/>
      </c>
      <c r="DB321" s="42" t="str">
        <f>IF(BANCO10[[#This Row],[SOLUÇÃO]]=DB$1,BANCO10[[#This Row],[STATUS DA ETAPA]],"")</f>
        <v/>
      </c>
      <c r="DC321" s="42" t="str">
        <f>IF(BANCO10[[#This Row],[SOLUÇÃO]]=DC$1,BANCO10[[#This Row],[STATUS DA ETAPA]],"")</f>
        <v/>
      </c>
      <c r="DD321" s="42" t="str">
        <f>IF(BANCO10[[#This Row],[SOLUÇÃO]]=DD$1,BANCO10[[#This Row],[STATUS DA ETAPA]],"")</f>
        <v/>
      </c>
      <c r="DE321" s="42" t="str">
        <f>IF(BANCO10[[#This Row],[SOLUÇÃO]]=DE$1,BANCO10[[#This Row],[STATUS DA ETAPA]],"")</f>
        <v/>
      </c>
      <c r="DF321" s="42" t="str">
        <f>IF(BANCO10[[#This Row],[SOLUÇÃO]]=DF$1,BANCO10[[#This Row],[STATUS DA ETAPA]],"")</f>
        <v/>
      </c>
      <c r="DG321" s="42" t="str">
        <f>IF(BANCO10[[#This Row],[SOLUÇÃO]]=DG$1,BANCO10[[#This Row],[STATUS DA ETAPA]],"")</f>
        <v/>
      </c>
      <c r="DH321" s="42" t="str">
        <f>IF(BANCO10[[#This Row],[SOLUÇÃO]]=DH$1,BANCO10[[#This Row],[STATUS DA ETAPA]],"")</f>
        <v/>
      </c>
      <c r="DI321" s="42" t="str">
        <f>IF(BANCO10[[#This Row],[SOLUÇÃO]]=DI$1,BANCO10[[#This Row],[STATUS DA ETAPA]],"")</f>
        <v/>
      </c>
      <c r="DJ321" s="42" t="str">
        <f>IF(BANCO10[[#This Row],[SOLUÇÃO]]=DJ$1,BANCO10[[#This Row],[STATUS DA ETAPA]],"")</f>
        <v/>
      </c>
      <c r="DK321" s="42" t="str">
        <f>IF(BANCO10[[#This Row],[SOLUÇÃO]]=DK$1,BANCO10[[#This Row],[STATUS DA ETAPA]],"")</f>
        <v/>
      </c>
      <c r="DL321" s="42" t="str">
        <f>IF(BANCO10[[#This Row],[SOLUÇÃO]]=DL$1,BANCO10[[#This Row],[STATUS DA ETAPA]],"")</f>
        <v/>
      </c>
      <c r="DM321" s="42" t="str">
        <f>IF(BANCO10[[#This Row],[SOLUÇÃO]]=DM$1,BANCO10[[#This Row],[STATUS DA ETAPA]],"")</f>
        <v/>
      </c>
      <c r="DN321" s="65">
        <f>VLOOKUP(CL323,'[1]SAP TEC'!AC:AD,2,0)</f>
        <v>3239.32</v>
      </c>
      <c r="GA321" s="38"/>
      <c r="GB321" s="39"/>
      <c r="GC321" s="40"/>
      <c r="GD321" s="42"/>
      <c r="GE321" s="42"/>
      <c r="GF321" s="40"/>
      <c r="GG321" s="165"/>
      <c r="GH321" s="90"/>
      <c r="GI321" s="43"/>
      <c r="GJ321" s="44"/>
      <c r="GK321" s="166"/>
      <c r="GL321" s="166"/>
      <c r="GM321" s="166"/>
      <c r="GN321" s="42"/>
      <c r="GO321" s="91"/>
      <c r="GP321" s="42"/>
      <c r="GQ321" s="91"/>
      <c r="GR321" s="134"/>
      <c r="GS321" s="134"/>
      <c r="GT321" s="44"/>
      <c r="GU321" s="44"/>
      <c r="GV321" s="44"/>
      <c r="GW321" s="42"/>
      <c r="GX321" s="95"/>
      <c r="GY321" s="96"/>
      <c r="GZ321" s="168"/>
      <c r="HA321" s="168"/>
      <c r="HB321" s="168"/>
      <c r="HC321" s="93"/>
      <c r="HD321" s="168"/>
      <c r="HE321" s="110"/>
      <c r="HF321" s="94"/>
      <c r="HG321" s="38"/>
      <c r="HH321" s="38"/>
      <c r="HI321" s="38"/>
      <c r="HJ321" s="38"/>
      <c r="HK321" s="98"/>
      <c r="HL321" s="38"/>
      <c r="HM321" s="38"/>
      <c r="HN321" s="38"/>
      <c r="HO321" s="136"/>
      <c r="HP321" s="38"/>
      <c r="HQ321" s="38"/>
      <c r="HR321" s="38"/>
      <c r="HS321" s="38"/>
      <c r="HT321" s="63"/>
      <c r="HU321" s="63"/>
      <c r="HV321" s="71"/>
      <c r="HW321" s="63"/>
      <c r="HX321" s="44"/>
      <c r="HY321" s="42"/>
      <c r="HZ321" s="42"/>
      <c r="IA321" s="42"/>
      <c r="IB321" s="42"/>
      <c r="IC321" s="42"/>
      <c r="ID321" s="42"/>
      <c r="IE321" s="42"/>
      <c r="IF321" s="42"/>
      <c r="IG321" s="42"/>
      <c r="IH321" s="42"/>
      <c r="II321" s="42"/>
      <c r="IJ321" s="42"/>
      <c r="IK321" s="42"/>
      <c r="IL321" s="42"/>
      <c r="IM321" s="42"/>
      <c r="IN321" s="42"/>
      <c r="IO321" s="42"/>
      <c r="IP321" s="42"/>
      <c r="IQ321" s="42"/>
      <c r="IR321" s="42"/>
      <c r="IS321" s="42"/>
      <c r="IT321" s="42"/>
      <c r="IU321" s="42"/>
      <c r="IV321" s="42"/>
      <c r="IW321" s="42"/>
      <c r="IX321" s="42"/>
      <c r="IY321" s="42"/>
      <c r="IZ321" s="63"/>
    </row>
    <row r="322" spans="1:260" s="65" customFormat="1" ht="12" x14ac:dyDescent="0.25">
      <c r="A322" s="38" t="s">
        <v>118</v>
      </c>
      <c r="B322" s="39" t="s">
        <v>131</v>
      </c>
      <c r="C322" s="40" t="str">
        <f>IFERROR(VLOOKUP(BANCO10[[#This Row],[EMPRESA]],[1]!DADOS[#Data],2,FALSE),"")</f>
        <v>56.939.333/0001-35</v>
      </c>
      <c r="D322" s="42" t="s">
        <v>944</v>
      </c>
      <c r="E322" s="42" t="str">
        <f>IFERROR(VLOOKUP(BANCO10[[#This Row],[EMPRESA]],[1]!DADOS[#Data],5,FALSE),"")</f>
        <v>EPP</v>
      </c>
      <c r="F322" s="40" t="str">
        <f>IFERROR(IF(VLOOKUP(BANCO10[[#This Row],[EMPRESA]],[1]!DADOS[#Data],6,0)="","",(VLOOKUP(BANCO10[[#This Row],[EMPRESA]],[1]!DADOS[#Data],6,0))),"")</f>
        <v>CAPITAL NORTE</v>
      </c>
      <c r="G322" s="40"/>
      <c r="H322" s="43" t="s">
        <v>121</v>
      </c>
      <c r="I322" s="43" t="s">
        <v>145</v>
      </c>
      <c r="J322" s="43" t="s">
        <v>146</v>
      </c>
      <c r="K322" s="44" t="s">
        <v>946</v>
      </c>
      <c r="L322" s="44" t="s">
        <v>123</v>
      </c>
      <c r="M322" s="44" t="s">
        <v>137</v>
      </c>
      <c r="N322" s="44" t="s">
        <v>123</v>
      </c>
      <c r="O322" s="42" t="s">
        <v>90</v>
      </c>
      <c r="P322" s="42">
        <v>4</v>
      </c>
      <c r="Q322" s="42" t="s">
        <v>205</v>
      </c>
      <c r="R322" s="45" t="s">
        <v>123</v>
      </c>
      <c r="S322" s="45"/>
      <c r="T322" s="45" t="s">
        <v>123</v>
      </c>
      <c r="U322" s="45"/>
      <c r="V322" s="45" t="s">
        <v>123</v>
      </c>
      <c r="W322" s="45"/>
      <c r="X322" s="45" t="s">
        <v>123</v>
      </c>
      <c r="Y322" s="45"/>
      <c r="Z322" s="46" t="s">
        <v>123</v>
      </c>
      <c r="AA322" s="47"/>
      <c r="AB322" s="46" t="s">
        <v>123</v>
      </c>
      <c r="AC322" s="48"/>
      <c r="AD322" s="46" t="s">
        <v>123</v>
      </c>
      <c r="AE322" s="48"/>
      <c r="AF322" s="45" t="s">
        <v>123</v>
      </c>
      <c r="AG322" s="45"/>
      <c r="AH322" s="45" t="s">
        <v>123</v>
      </c>
      <c r="AI322" s="45"/>
      <c r="AJ322" s="45" t="s">
        <v>123</v>
      </c>
      <c r="AK322" s="45"/>
      <c r="AL322" s="45" t="s">
        <v>123</v>
      </c>
      <c r="AM322" s="45"/>
      <c r="AN322" s="45" t="s">
        <v>123</v>
      </c>
      <c r="AO322" s="45"/>
      <c r="AP322" s="45" t="s">
        <v>123</v>
      </c>
      <c r="AQ322" s="45"/>
      <c r="AR322" s="45" t="s">
        <v>123</v>
      </c>
      <c r="AS322" s="45"/>
      <c r="AT322" s="49">
        <v>45509</v>
      </c>
      <c r="AU322" s="50">
        <v>45509</v>
      </c>
      <c r="AV322" s="66" t="s">
        <v>123</v>
      </c>
      <c r="AW322" s="66" t="s">
        <v>123</v>
      </c>
      <c r="AX322" s="51" t="s">
        <v>49</v>
      </c>
      <c r="AY322" s="52" t="s">
        <v>123</v>
      </c>
      <c r="AZ322" s="53">
        <v>0</v>
      </c>
      <c r="BA322" s="52" t="s">
        <v>123</v>
      </c>
      <c r="BB322" s="81" t="s">
        <v>123</v>
      </c>
      <c r="BC322" s="52" t="s">
        <v>123</v>
      </c>
      <c r="BD322" s="52" t="s">
        <v>123</v>
      </c>
      <c r="BE322" s="55" t="s">
        <v>123</v>
      </c>
      <c r="BF322" s="55" t="s">
        <v>123</v>
      </c>
      <c r="BG322" s="55" t="s">
        <v>123</v>
      </c>
      <c r="BH322" s="55" t="s">
        <v>123</v>
      </c>
      <c r="BI322" s="56" t="s">
        <v>123</v>
      </c>
      <c r="BJ322" s="48"/>
      <c r="BK322" s="74"/>
      <c r="BL322" s="75"/>
      <c r="BM322" s="74"/>
      <c r="BN322" s="75"/>
      <c r="BO322" s="74" t="s">
        <v>123</v>
      </c>
      <c r="BP322" s="75"/>
      <c r="BQ322" s="74" t="s">
        <v>123</v>
      </c>
      <c r="BR322" s="75"/>
      <c r="BS322" s="69"/>
      <c r="BT322" s="38"/>
      <c r="BU322" s="61"/>
      <c r="BV322" s="61"/>
      <c r="BW322" s="61"/>
      <c r="BX322" s="61"/>
      <c r="BY322" s="62"/>
      <c r="BZ322" s="61"/>
      <c r="CA322" s="61"/>
      <c r="CB322" s="61"/>
      <c r="CC322" s="61"/>
      <c r="CD322" s="61"/>
      <c r="CE322" s="61"/>
      <c r="CF322" s="61"/>
      <c r="CG322" s="61"/>
      <c r="CH322" s="63">
        <f>YEAR(BANCO10[[#This Row],[DATA INÍCIO]])</f>
        <v>2024</v>
      </c>
      <c r="CI322" s="63">
        <f>MONTH(BANCO10[[#This Row],[DATA INÍCIO]])</f>
        <v>8</v>
      </c>
      <c r="CJ322" s="71" t="str">
        <f t="shared" si="5"/>
        <v>IDEL INDUSTRIA E COMERCIO DE PRODUTOS DE LIMPEZA LTDA56.939.333/0001-35</v>
      </c>
      <c r="CK322" s="63"/>
      <c r="CL322" s="44" t="s">
        <v>946</v>
      </c>
      <c r="CM322" s="42" t="str">
        <f>IF(BANCO10[[#This Row],[SOLUÇÃO]]=CM$1,BANCO10[[#This Row],[STATUS DA ETAPA]],"")</f>
        <v>CONCLUÍDO</v>
      </c>
      <c r="CN322" s="42" t="str">
        <f>IF(BANCO10[[#This Row],[SOLUÇÃO]]=CN$1,BANCO10[[#This Row],[STATUS DA ETAPA]],"")</f>
        <v/>
      </c>
      <c r="CO322" s="42" t="str">
        <f>IF(BANCO10[[#This Row],[SOLUÇÃO]]=CO$1,BANCO10[[#This Row],[STATUS DA ETAPA]],"")</f>
        <v/>
      </c>
      <c r="CP322" s="42" t="str">
        <f>IF(BANCO10[[#This Row],[SOLUÇÃO]]=CP$1,BANCO10[[#This Row],[STATUS DA ETAPA]],"")</f>
        <v/>
      </c>
      <c r="CQ322" s="42" t="str">
        <f>IF(BANCO10[[#This Row],[SOLUÇÃO]]=CQ$1,BANCO10[[#This Row],[STATUS DA ETAPA]],"")</f>
        <v/>
      </c>
      <c r="CR322" s="42" t="str">
        <f>IF(BANCO10[[#This Row],[SOLUÇÃO]]=CR$1,BANCO10[[#This Row],[STATUS DA ETAPA]],"")</f>
        <v/>
      </c>
      <c r="CS322" s="42" t="str">
        <f>IF(BANCO10[[#This Row],[SOLUÇÃO]]=CS$1,BANCO10[[#This Row],[STATUS DA ETAPA]],"")</f>
        <v/>
      </c>
      <c r="CT322" s="42" t="str">
        <f>IF(BANCO10[[#This Row],[SOLUÇÃO]]=CT$1,BANCO10[[#This Row],[STATUS DA ETAPA]],"")</f>
        <v/>
      </c>
      <c r="CU322" s="42" t="str">
        <f>IF(BANCO10[[#This Row],[SOLUÇÃO]]=CU$1,BANCO10[[#This Row],[STATUS DA ETAPA]],"")</f>
        <v/>
      </c>
      <c r="CV322" s="42" t="str">
        <f>IF(BANCO10[[#This Row],[SOLUÇÃO]]=CV$1,BANCO10[[#This Row],[STATUS DA ETAPA]],"")</f>
        <v/>
      </c>
      <c r="CW322" s="42" t="str">
        <f>IF(BANCO10[[#This Row],[SOLUÇÃO]]=CW$1,BANCO10[[#This Row],[STATUS DA ETAPA]],"")</f>
        <v/>
      </c>
      <c r="CX322" s="42" t="str">
        <f>IF(BANCO10[[#This Row],[SOLUÇÃO]]=CX$1,BANCO10[[#This Row],[STATUS DA ETAPA]],"")</f>
        <v/>
      </c>
      <c r="CY322" s="42" t="str">
        <f>IF(BANCO10[[#This Row],[SOLUÇÃO]]=CY$1,BANCO10[[#This Row],[STATUS DA ETAPA]],"")</f>
        <v/>
      </c>
      <c r="CZ322" s="42" t="str">
        <f>IF(BANCO10[[#This Row],[SOLUÇÃO]]=CZ$1,BANCO10[[#This Row],[STATUS DA ETAPA]],"")</f>
        <v/>
      </c>
      <c r="DA322" s="42" t="str">
        <f>IF(BANCO10[[#This Row],[SOLUÇÃO]]=DA$1,BANCO10[[#This Row],[STATUS DA ETAPA]],"")</f>
        <v/>
      </c>
      <c r="DB322" s="42" t="str">
        <f>IF(BANCO10[[#This Row],[SOLUÇÃO]]=DB$1,BANCO10[[#This Row],[STATUS DA ETAPA]],"")</f>
        <v/>
      </c>
      <c r="DC322" s="42" t="str">
        <f>IF(BANCO10[[#This Row],[SOLUÇÃO]]=DC$1,BANCO10[[#This Row],[STATUS DA ETAPA]],"")</f>
        <v/>
      </c>
      <c r="DD322" s="42" t="str">
        <f>IF(BANCO10[[#This Row],[SOLUÇÃO]]=DD$1,BANCO10[[#This Row],[STATUS DA ETAPA]],"")</f>
        <v/>
      </c>
      <c r="DE322" s="42" t="str">
        <f>IF(BANCO10[[#This Row],[SOLUÇÃO]]=DE$1,BANCO10[[#This Row],[STATUS DA ETAPA]],"")</f>
        <v/>
      </c>
      <c r="DF322" s="42" t="str">
        <f>IF(BANCO10[[#This Row],[SOLUÇÃO]]=DF$1,BANCO10[[#This Row],[STATUS DA ETAPA]],"")</f>
        <v/>
      </c>
      <c r="DG322" s="42" t="str">
        <f>IF(BANCO10[[#This Row],[SOLUÇÃO]]=DG$1,BANCO10[[#This Row],[STATUS DA ETAPA]],"")</f>
        <v/>
      </c>
      <c r="DH322" s="42" t="str">
        <f>IF(BANCO10[[#This Row],[SOLUÇÃO]]=DH$1,BANCO10[[#This Row],[STATUS DA ETAPA]],"")</f>
        <v/>
      </c>
      <c r="DI322" s="42" t="str">
        <f>IF(BANCO10[[#This Row],[SOLUÇÃO]]=DI$1,BANCO10[[#This Row],[STATUS DA ETAPA]],"")</f>
        <v/>
      </c>
      <c r="DJ322" s="42" t="str">
        <f>IF(BANCO10[[#This Row],[SOLUÇÃO]]=DJ$1,BANCO10[[#This Row],[STATUS DA ETAPA]],"")</f>
        <v/>
      </c>
      <c r="DK322" s="42" t="str">
        <f>IF(BANCO10[[#This Row],[SOLUÇÃO]]=DK$1,BANCO10[[#This Row],[STATUS DA ETAPA]],"")</f>
        <v/>
      </c>
      <c r="DL322" s="42" t="str">
        <f>IF(BANCO10[[#This Row],[SOLUÇÃO]]=DL$1,BANCO10[[#This Row],[STATUS DA ETAPA]],"")</f>
        <v/>
      </c>
      <c r="DM322" s="42" t="str">
        <f>IF(BANCO10[[#This Row],[SOLUÇÃO]]=DM$1,BANCO10[[#This Row],[STATUS DA ETAPA]],"")</f>
        <v/>
      </c>
      <c r="DN322" s="65" t="e">
        <f>VLOOKUP(CL324,'[1]SAP TEC'!AC:AD,2,0)</f>
        <v>#N/A</v>
      </c>
      <c r="GA322" s="38"/>
      <c r="GB322" s="39"/>
      <c r="GC322" s="40"/>
      <c r="GD322" s="42"/>
      <c r="GE322" s="42"/>
      <c r="GF322" s="40"/>
      <c r="GG322" s="165"/>
      <c r="GH322" s="90"/>
      <c r="GI322" s="43"/>
      <c r="GJ322" s="44"/>
      <c r="GK322" s="166"/>
      <c r="GL322" s="166"/>
      <c r="GM322" s="166"/>
      <c r="GN322" s="42"/>
      <c r="GO322" s="91"/>
      <c r="GP322" s="42"/>
      <c r="GQ322" s="91"/>
      <c r="GR322" s="134"/>
      <c r="GS322" s="134"/>
      <c r="GT322" s="44"/>
      <c r="GU322" s="44"/>
      <c r="GV322" s="44"/>
      <c r="GW322" s="42"/>
      <c r="GX322" s="95"/>
      <c r="GY322" s="96"/>
      <c r="GZ322" s="167"/>
      <c r="HA322" s="167"/>
      <c r="HB322" s="167"/>
      <c r="HC322" s="93"/>
      <c r="HD322" s="167"/>
      <c r="HE322" s="110"/>
      <c r="HF322" s="94"/>
      <c r="HG322" s="38"/>
      <c r="HH322" s="38"/>
      <c r="HI322" s="38"/>
      <c r="HJ322" s="38"/>
      <c r="HK322" s="98"/>
      <c r="HL322" s="38"/>
      <c r="HM322" s="38"/>
      <c r="HN322" s="38"/>
      <c r="HO322" s="136"/>
      <c r="HP322" s="38"/>
      <c r="HQ322" s="38"/>
      <c r="HR322" s="38"/>
      <c r="HS322" s="38"/>
      <c r="HT322" s="63"/>
      <c r="HU322" s="63"/>
      <c r="HV322" s="71"/>
      <c r="HW322" s="63"/>
      <c r="HX322" s="44"/>
      <c r="HY322" s="42"/>
      <c r="HZ322" s="42"/>
      <c r="IA322" s="42"/>
      <c r="IB322" s="42"/>
      <c r="IC322" s="42"/>
      <c r="ID322" s="42"/>
      <c r="IE322" s="42"/>
      <c r="IF322" s="42"/>
      <c r="IG322" s="42"/>
      <c r="IH322" s="42"/>
      <c r="II322" s="42"/>
      <c r="IJ322" s="42"/>
      <c r="IK322" s="42"/>
      <c r="IL322" s="42"/>
      <c r="IM322" s="42"/>
      <c r="IN322" s="42"/>
      <c r="IO322" s="42"/>
      <c r="IP322" s="42"/>
      <c r="IQ322" s="42"/>
      <c r="IR322" s="42"/>
      <c r="IS322" s="42"/>
      <c r="IT322" s="42"/>
      <c r="IU322" s="42"/>
      <c r="IV322" s="42"/>
      <c r="IW322" s="42"/>
      <c r="IX322" s="42"/>
      <c r="IY322" s="42"/>
      <c r="IZ322" s="63"/>
    </row>
    <row r="323" spans="1:260" s="65" customFormat="1" ht="12" x14ac:dyDescent="0.25">
      <c r="A323" s="38" t="s">
        <v>118</v>
      </c>
      <c r="B323" s="39" t="s">
        <v>131</v>
      </c>
      <c r="C323" s="40" t="str">
        <f>IFERROR(VLOOKUP(BANCO10[[#This Row],[EMPRESA]],[1]!DADOS[#Data],2,FALSE),"")</f>
        <v>56.939.333/0001-35</v>
      </c>
      <c r="D323" s="42" t="s">
        <v>944</v>
      </c>
      <c r="E323" s="42" t="str">
        <f>IFERROR(VLOOKUP(BANCO10[[#This Row],[EMPRESA]],[1]!DADOS[#Data],5,FALSE),"")</f>
        <v>EPP</v>
      </c>
      <c r="F323" s="40" t="str">
        <f>IFERROR(IF(VLOOKUP(BANCO10[[#This Row],[EMPRESA]],[1]!DADOS[#Data],6,0)="","",(VLOOKUP(BANCO10[[#This Row],[EMPRESA]],[1]!DADOS[#Data],6,0))),"")</f>
        <v>CAPITAL NORTE</v>
      </c>
      <c r="G323" s="40" t="str">
        <f>IFERROR(IF(VLOOKUP(BANCO10[[#This Row],[EMPRESA]],[1]!DADOS[#Data],4)="","",(VLOOKUP($D323,[1]!DADOS[#Data],4,0))),"")</f>
        <v>IDEL</v>
      </c>
      <c r="H323" s="43" t="s">
        <v>7</v>
      </c>
      <c r="I323" s="43" t="s">
        <v>145</v>
      </c>
      <c r="J323" s="43" t="s">
        <v>123</v>
      </c>
      <c r="K323" s="44" t="s">
        <v>947</v>
      </c>
      <c r="L323" s="44" t="s">
        <v>948</v>
      </c>
      <c r="M323" s="44" t="s">
        <v>137</v>
      </c>
      <c r="N323" s="44" t="s">
        <v>123</v>
      </c>
      <c r="O323" s="42" t="s">
        <v>96</v>
      </c>
      <c r="P323" s="42">
        <v>106</v>
      </c>
      <c r="Q323" s="42" t="s">
        <v>205</v>
      </c>
      <c r="R323" s="45" t="s">
        <v>27</v>
      </c>
      <c r="S323" s="45">
        <v>45383</v>
      </c>
      <c r="T323" s="45" t="s">
        <v>27</v>
      </c>
      <c r="U323" s="45">
        <v>45383</v>
      </c>
      <c r="V323" s="45" t="s">
        <v>27</v>
      </c>
      <c r="W323" s="45">
        <v>45383</v>
      </c>
      <c r="X323" s="45" t="s">
        <v>27</v>
      </c>
      <c r="Y323" s="45">
        <v>45383</v>
      </c>
      <c r="Z323" s="46" t="s">
        <v>27</v>
      </c>
      <c r="AA323" s="47">
        <v>45536</v>
      </c>
      <c r="AB323" s="46" t="s">
        <v>27</v>
      </c>
      <c r="AC323" s="48">
        <v>45536</v>
      </c>
      <c r="AD323" s="46" t="s">
        <v>27</v>
      </c>
      <c r="AE323" s="48">
        <v>45536</v>
      </c>
      <c r="AF323" s="45" t="s">
        <v>27</v>
      </c>
      <c r="AG323" s="45">
        <v>45509</v>
      </c>
      <c r="AH323" s="45" t="s">
        <v>27</v>
      </c>
      <c r="AI323" s="45">
        <v>45509</v>
      </c>
      <c r="AJ323" s="45" t="s">
        <v>27</v>
      </c>
      <c r="AK323" s="45">
        <v>45536</v>
      </c>
      <c r="AL323" s="45" t="s">
        <v>123</v>
      </c>
      <c r="AM323" s="45"/>
      <c r="AN323" s="45" t="s">
        <v>123</v>
      </c>
      <c r="AO323" s="45"/>
      <c r="AP323" s="45" t="s">
        <v>123</v>
      </c>
      <c r="AQ323" s="45"/>
      <c r="AR323" s="45" t="s">
        <v>123</v>
      </c>
      <c r="AS323" s="45"/>
      <c r="AT323" s="49">
        <v>45552</v>
      </c>
      <c r="AU323" s="50">
        <v>45630</v>
      </c>
      <c r="AV323" s="66" t="s">
        <v>27</v>
      </c>
      <c r="AW323" s="66" t="s">
        <v>27</v>
      </c>
      <c r="AX323" s="51" t="s">
        <v>49</v>
      </c>
      <c r="AY323" s="52" t="s">
        <v>126</v>
      </c>
      <c r="AZ323" s="53">
        <v>0</v>
      </c>
      <c r="BA323" s="52" t="s">
        <v>153</v>
      </c>
      <c r="BB323" s="81">
        <v>566063</v>
      </c>
      <c r="BC323" s="52" t="s">
        <v>123</v>
      </c>
      <c r="BD323" s="52" t="s">
        <v>123</v>
      </c>
      <c r="BE323" s="55" t="s">
        <v>27</v>
      </c>
      <c r="BF323" s="55" t="s">
        <v>27</v>
      </c>
      <c r="BG323" s="55" t="s">
        <v>27</v>
      </c>
      <c r="BH323" s="55" t="s">
        <v>27</v>
      </c>
      <c r="BI323" s="68" t="s">
        <v>27</v>
      </c>
      <c r="BJ323" s="48">
        <v>45649</v>
      </c>
      <c r="BK323" s="74" t="s">
        <v>123</v>
      </c>
      <c r="BL323" s="59"/>
      <c r="BM323" s="74" t="s">
        <v>123</v>
      </c>
      <c r="BN323" s="59"/>
      <c r="BO323" s="74" t="s">
        <v>27</v>
      </c>
      <c r="BP323" s="59">
        <v>45649</v>
      </c>
      <c r="BQ323" s="74" t="s">
        <v>126</v>
      </c>
      <c r="BR323" s="75"/>
      <c r="BS323" s="69"/>
      <c r="BT323" s="38" t="s">
        <v>176</v>
      </c>
      <c r="BU323" s="61"/>
      <c r="BV323" s="61"/>
      <c r="BW323" s="61"/>
      <c r="BX323" s="61"/>
      <c r="BY323" s="62"/>
      <c r="BZ323" s="61"/>
      <c r="CA323" s="61"/>
      <c r="CB323" s="61"/>
      <c r="CC323" s="61"/>
      <c r="CD323" s="61"/>
      <c r="CE323" s="61"/>
      <c r="CF323" s="61"/>
      <c r="CG323" s="61"/>
      <c r="CH323" s="63">
        <f>YEAR(BANCO10[[#This Row],[DATA INÍCIO]])</f>
        <v>2024</v>
      </c>
      <c r="CI323" s="63">
        <f>MONTH(BANCO10[[#This Row],[DATA INÍCIO]])</f>
        <v>9</v>
      </c>
      <c r="CJ323" s="71" t="str">
        <f t="shared" si="5"/>
        <v>IDEL INDUSTRIA E COMERCIO DE PRODUTOS DE LIMPEZA LTDA56.939.333/0001-35</v>
      </c>
      <c r="CK323" s="63"/>
      <c r="CL323" s="44" t="s">
        <v>947</v>
      </c>
      <c r="CM323" s="42" t="str">
        <f>IF(BANCO10[[#This Row],[SOLUÇÃO]]=CM$1,BANCO10[[#This Row],[STATUS DA ETAPA]],"")</f>
        <v/>
      </c>
      <c r="CN323" s="42" t="str">
        <f>IF(BANCO10[[#This Row],[SOLUÇÃO]]=CN$1,BANCO10[[#This Row],[STATUS DA ETAPA]],"")</f>
        <v/>
      </c>
      <c r="CO323" s="42" t="str">
        <f>IF(BANCO10[[#This Row],[SOLUÇÃO]]=CO$1,BANCO10[[#This Row],[STATUS DA ETAPA]],"")</f>
        <v/>
      </c>
      <c r="CP323" s="42" t="str">
        <f>IF(BANCO10[[#This Row],[SOLUÇÃO]]=CP$1,BANCO10[[#This Row],[STATUS DA ETAPA]],"")</f>
        <v/>
      </c>
      <c r="CQ323" s="42" t="str">
        <f>IF(BANCO10[[#This Row],[SOLUÇÃO]]=CQ$1,BANCO10[[#This Row],[STATUS DA ETAPA]],"")</f>
        <v/>
      </c>
      <c r="CR323" s="42" t="str">
        <f>IF(BANCO10[[#This Row],[SOLUÇÃO]]=CR$1,BANCO10[[#This Row],[STATUS DA ETAPA]],"")</f>
        <v/>
      </c>
      <c r="CS323" s="42" t="str">
        <f>IF(BANCO10[[#This Row],[SOLUÇÃO]]=CS$1,BANCO10[[#This Row],[STATUS DA ETAPA]],"")</f>
        <v>CONCLUÍDO</v>
      </c>
      <c r="CT323" s="42" t="str">
        <f>IF(BANCO10[[#This Row],[SOLUÇÃO]]=CT$1,BANCO10[[#This Row],[STATUS DA ETAPA]],"")</f>
        <v/>
      </c>
      <c r="CU323" s="42" t="str">
        <f>IF(BANCO10[[#This Row],[SOLUÇÃO]]=CU$1,BANCO10[[#This Row],[STATUS DA ETAPA]],"")</f>
        <v/>
      </c>
      <c r="CV323" s="42" t="str">
        <f>IF(BANCO10[[#This Row],[SOLUÇÃO]]=CV$1,BANCO10[[#This Row],[STATUS DA ETAPA]],"")</f>
        <v/>
      </c>
      <c r="CW323" s="42" t="str">
        <f>IF(BANCO10[[#This Row],[SOLUÇÃO]]=CW$1,BANCO10[[#This Row],[STATUS DA ETAPA]],"")</f>
        <v/>
      </c>
      <c r="CX323" s="42" t="str">
        <f>IF(BANCO10[[#This Row],[SOLUÇÃO]]=CX$1,BANCO10[[#This Row],[STATUS DA ETAPA]],"")</f>
        <v/>
      </c>
      <c r="CY323" s="42" t="str">
        <f>IF(BANCO10[[#This Row],[SOLUÇÃO]]=CY$1,BANCO10[[#This Row],[STATUS DA ETAPA]],"")</f>
        <v/>
      </c>
      <c r="CZ323" s="42" t="str">
        <f>IF(BANCO10[[#This Row],[SOLUÇÃO]]=CZ$1,BANCO10[[#This Row],[STATUS DA ETAPA]],"")</f>
        <v/>
      </c>
      <c r="DA323" s="42" t="str">
        <f>IF(BANCO10[[#This Row],[SOLUÇÃO]]=DA$1,BANCO10[[#This Row],[STATUS DA ETAPA]],"")</f>
        <v/>
      </c>
      <c r="DB323" s="42" t="str">
        <f>IF(BANCO10[[#This Row],[SOLUÇÃO]]=DB$1,BANCO10[[#This Row],[STATUS DA ETAPA]],"")</f>
        <v/>
      </c>
      <c r="DC323" s="42" t="str">
        <f>IF(BANCO10[[#This Row],[SOLUÇÃO]]=DC$1,BANCO10[[#This Row],[STATUS DA ETAPA]],"")</f>
        <v/>
      </c>
      <c r="DD323" s="42" t="str">
        <f>IF(BANCO10[[#This Row],[SOLUÇÃO]]=DD$1,BANCO10[[#This Row],[STATUS DA ETAPA]],"")</f>
        <v/>
      </c>
      <c r="DE323" s="42" t="str">
        <f>IF(BANCO10[[#This Row],[SOLUÇÃO]]=DE$1,BANCO10[[#This Row],[STATUS DA ETAPA]],"")</f>
        <v/>
      </c>
      <c r="DF323" s="42" t="str">
        <f>IF(BANCO10[[#This Row],[SOLUÇÃO]]=DF$1,BANCO10[[#This Row],[STATUS DA ETAPA]],"")</f>
        <v/>
      </c>
      <c r="DG323" s="42" t="str">
        <f>IF(BANCO10[[#This Row],[SOLUÇÃO]]=DG$1,BANCO10[[#This Row],[STATUS DA ETAPA]],"")</f>
        <v/>
      </c>
      <c r="DH323" s="42" t="str">
        <f>IF(BANCO10[[#This Row],[SOLUÇÃO]]=DH$1,BANCO10[[#This Row],[STATUS DA ETAPA]],"")</f>
        <v/>
      </c>
      <c r="DI323" s="42" t="str">
        <f>IF(BANCO10[[#This Row],[SOLUÇÃO]]=DI$1,BANCO10[[#This Row],[STATUS DA ETAPA]],"")</f>
        <v/>
      </c>
      <c r="DJ323" s="42" t="str">
        <f>IF(BANCO10[[#This Row],[SOLUÇÃO]]=DJ$1,BANCO10[[#This Row],[STATUS DA ETAPA]],"")</f>
        <v/>
      </c>
      <c r="DK323" s="42" t="str">
        <f>IF(BANCO10[[#This Row],[SOLUÇÃO]]=DK$1,BANCO10[[#This Row],[STATUS DA ETAPA]],"")</f>
        <v/>
      </c>
      <c r="DL323" s="42" t="str">
        <f>IF(BANCO10[[#This Row],[SOLUÇÃO]]=DL$1,BANCO10[[#This Row],[STATUS DA ETAPA]],"")</f>
        <v/>
      </c>
      <c r="DM323" s="42" t="str">
        <f>IF(BANCO10[[#This Row],[SOLUÇÃO]]=DM$1,BANCO10[[#This Row],[STATUS DA ETAPA]],"")</f>
        <v/>
      </c>
      <c r="DN323" s="65">
        <f>VLOOKUP(CL325,'[1]SAP TEC'!AC:AD,2,0)</f>
        <v>9900</v>
      </c>
      <c r="GA323" s="38"/>
      <c r="GB323" s="39"/>
      <c r="GC323" s="40"/>
      <c r="GD323" s="42"/>
      <c r="GE323" s="42"/>
      <c r="GF323" s="40"/>
      <c r="GG323" s="165"/>
      <c r="GH323" s="90"/>
      <c r="GI323" s="43"/>
      <c r="GJ323" s="44"/>
      <c r="GK323" s="166"/>
      <c r="GL323" s="166"/>
      <c r="GM323" s="166"/>
      <c r="GN323" s="42"/>
      <c r="GO323" s="91"/>
      <c r="GP323" s="42"/>
      <c r="GQ323" s="91"/>
      <c r="GR323" s="134"/>
      <c r="GS323" s="134"/>
      <c r="GT323" s="44"/>
      <c r="GU323" s="44"/>
      <c r="GV323" s="44"/>
      <c r="GW323" s="42"/>
      <c r="GX323" s="95"/>
      <c r="GY323" s="96"/>
      <c r="GZ323" s="168"/>
      <c r="HA323" s="168"/>
      <c r="HB323" s="168"/>
      <c r="HC323" s="93"/>
      <c r="HD323" s="168"/>
      <c r="HE323" s="110"/>
      <c r="HF323" s="94"/>
      <c r="HG323" s="38"/>
      <c r="HH323" s="38"/>
      <c r="HI323" s="38"/>
      <c r="HJ323" s="38"/>
      <c r="HK323" s="98"/>
      <c r="HL323" s="38"/>
      <c r="HM323" s="38"/>
      <c r="HN323" s="38"/>
      <c r="HO323" s="136"/>
      <c r="HP323" s="38"/>
      <c r="HQ323" s="38"/>
      <c r="HR323" s="38"/>
      <c r="HS323" s="38"/>
      <c r="HT323" s="63"/>
      <c r="HU323" s="63"/>
      <c r="HV323" s="71"/>
      <c r="HW323" s="63"/>
      <c r="HX323" s="44"/>
      <c r="HY323" s="42"/>
      <c r="HZ323" s="42"/>
      <c r="IA323" s="42"/>
      <c r="IB323" s="42"/>
      <c r="IC323" s="42"/>
      <c r="ID323" s="42"/>
      <c r="IE323" s="42"/>
      <c r="IF323" s="42"/>
      <c r="IG323" s="42"/>
      <c r="IH323" s="42"/>
      <c r="II323" s="42"/>
      <c r="IJ323" s="42"/>
      <c r="IK323" s="42"/>
      <c r="IL323" s="42"/>
      <c r="IM323" s="42"/>
      <c r="IN323" s="42"/>
      <c r="IO323" s="42"/>
      <c r="IP323" s="42"/>
      <c r="IQ323" s="42"/>
      <c r="IR323" s="42"/>
      <c r="IS323" s="42"/>
      <c r="IT323" s="42"/>
      <c r="IU323" s="42"/>
      <c r="IV323" s="42"/>
      <c r="IW323" s="42"/>
      <c r="IX323" s="42"/>
      <c r="IY323" s="42"/>
      <c r="IZ323" s="63"/>
    </row>
    <row r="324" spans="1:260" s="65" customFormat="1" ht="12" x14ac:dyDescent="0.25">
      <c r="A324" s="38" t="s">
        <v>118</v>
      </c>
      <c r="B324" s="39" t="s">
        <v>119</v>
      </c>
      <c r="C324" s="40" t="str">
        <f>IFERROR(VLOOKUP(BANCO10[[#This Row],[EMPRESA]],[1]!DADOS[#Data],2,FALSE),"")</f>
        <v>17.901.308/0001-00</v>
      </c>
      <c r="D324" s="42" t="s">
        <v>949</v>
      </c>
      <c r="E324" s="42" t="str">
        <f>IFERROR(VLOOKUP(BANCO10[[#This Row],[EMPRESA]],[1]!DADOS[#Data],5,FALSE),"")</f>
        <v>ME</v>
      </c>
      <c r="F324" s="40" t="str">
        <f>IFERROR(IF(VLOOKUP(BANCO10[[#This Row],[EMPRESA]],[1]!DADOS[#Data],6,0)="","",(VLOOKUP(BANCO10[[#This Row],[EMPRESA]],[1]!DADOS[#Data],6,0))),"")</f>
        <v>CAPITAL LESTE 2</v>
      </c>
      <c r="G324" s="40"/>
      <c r="H324" s="43" t="s">
        <v>121</v>
      </c>
      <c r="I324" s="43" t="s">
        <v>145</v>
      </c>
      <c r="J324" s="43" t="s">
        <v>146</v>
      </c>
      <c r="K324" s="42" t="s">
        <v>950</v>
      </c>
      <c r="L324" s="44" t="s">
        <v>123</v>
      </c>
      <c r="M324" s="44">
        <v>103</v>
      </c>
      <c r="N324" s="44" t="s">
        <v>123</v>
      </c>
      <c r="O324" s="42" t="s">
        <v>90</v>
      </c>
      <c r="P324" s="42">
        <v>4</v>
      </c>
      <c r="Q324" s="42" t="s">
        <v>205</v>
      </c>
      <c r="R324" s="45" t="s">
        <v>123</v>
      </c>
      <c r="S324" s="45"/>
      <c r="T324" s="45" t="s">
        <v>123</v>
      </c>
      <c r="U324" s="45"/>
      <c r="V324" s="45" t="s">
        <v>123</v>
      </c>
      <c r="W324" s="45"/>
      <c r="X324" s="45" t="s">
        <v>123</v>
      </c>
      <c r="Y324" s="45"/>
      <c r="Z324" s="46" t="s">
        <v>123</v>
      </c>
      <c r="AA324" s="47"/>
      <c r="AB324" s="46" t="s">
        <v>123</v>
      </c>
      <c r="AC324" s="48"/>
      <c r="AD324" s="46" t="s">
        <v>123</v>
      </c>
      <c r="AE324" s="48"/>
      <c r="AF324" s="45" t="s">
        <v>27</v>
      </c>
      <c r="AG324" s="45">
        <v>44809</v>
      </c>
      <c r="AH324" s="45" t="s">
        <v>126</v>
      </c>
      <c r="AI324" s="45"/>
      <c r="AJ324" s="45" t="s">
        <v>123</v>
      </c>
      <c r="AK324" s="45"/>
      <c r="AL324" s="45" t="s">
        <v>123</v>
      </c>
      <c r="AM324" s="45"/>
      <c r="AN324" s="45" t="s">
        <v>123</v>
      </c>
      <c r="AO324" s="45"/>
      <c r="AP324" s="45" t="s">
        <v>123</v>
      </c>
      <c r="AQ324" s="45"/>
      <c r="AR324" s="45" t="s">
        <v>123</v>
      </c>
      <c r="AS324" s="45"/>
      <c r="AT324" s="49">
        <v>44809</v>
      </c>
      <c r="AU324" s="50">
        <v>44809</v>
      </c>
      <c r="AV324" s="51" t="s">
        <v>123</v>
      </c>
      <c r="AW324" s="51" t="s">
        <v>123</v>
      </c>
      <c r="AX324" s="73" t="s">
        <v>49</v>
      </c>
      <c r="AY324" s="52" t="s">
        <v>123</v>
      </c>
      <c r="AZ324" s="53">
        <v>0</v>
      </c>
      <c r="BA324" s="52" t="s">
        <v>123</v>
      </c>
      <c r="BB324" s="81" t="s">
        <v>123</v>
      </c>
      <c r="BC324" s="52" t="s">
        <v>123</v>
      </c>
      <c r="BD324" s="52" t="s">
        <v>123</v>
      </c>
      <c r="BE324" s="55" t="s">
        <v>123</v>
      </c>
      <c r="BF324" s="55" t="s">
        <v>123</v>
      </c>
      <c r="BG324" s="55" t="s">
        <v>123</v>
      </c>
      <c r="BH324" s="55" t="s">
        <v>123</v>
      </c>
      <c r="BI324" s="56" t="s">
        <v>123</v>
      </c>
      <c r="BJ324" s="48"/>
      <c r="BK324" s="58" t="s">
        <v>123</v>
      </c>
      <c r="BL324" s="59"/>
      <c r="BM324" s="58" t="s">
        <v>123</v>
      </c>
      <c r="BN324" s="59"/>
      <c r="BO324" s="74" t="s">
        <v>123</v>
      </c>
      <c r="BP324" s="75"/>
      <c r="BQ324" s="74" t="s">
        <v>123</v>
      </c>
      <c r="BR324" s="75"/>
      <c r="BS324" s="60"/>
      <c r="BT324" s="38"/>
      <c r="BU324" s="61" t="s">
        <v>129</v>
      </c>
      <c r="BV324" s="61" t="s">
        <v>129</v>
      </c>
      <c r="BW324" s="61" t="s">
        <v>150</v>
      </c>
      <c r="BX324" s="61" t="s">
        <v>129</v>
      </c>
      <c r="BY324" s="62" t="s">
        <v>158</v>
      </c>
      <c r="BZ324" s="61" t="s">
        <v>150</v>
      </c>
      <c r="CA324" s="61" t="s">
        <v>129</v>
      </c>
      <c r="CB324" s="61" t="s">
        <v>129</v>
      </c>
      <c r="CC324" s="61" t="s">
        <v>129</v>
      </c>
      <c r="CD324" s="61" t="s">
        <v>129</v>
      </c>
      <c r="CE324" s="61" t="s">
        <v>129</v>
      </c>
      <c r="CF324" s="61" t="s">
        <v>129</v>
      </c>
      <c r="CG324" s="61" t="s">
        <v>129</v>
      </c>
      <c r="CH324" s="63">
        <f>YEAR(BANCO10[[#This Row],[DATA INÍCIO]])</f>
        <v>2022</v>
      </c>
      <c r="CI324" s="63">
        <f>MONTH(BANCO10[[#This Row],[DATA INÍCIO]])</f>
        <v>9</v>
      </c>
      <c r="CJ324" s="64" t="str">
        <f t="shared" si="5"/>
        <v>IGOR C. LOZZI USINAGEM17.901.308/0001-00</v>
      </c>
      <c r="CK324" s="63"/>
      <c r="CL324" s="42" t="s">
        <v>950</v>
      </c>
      <c r="CM324" s="42" t="str">
        <f>IF(BANCO10[[#This Row],[SOLUÇÃO]]=CM$1,BANCO10[[#This Row],[STATUS DA ETAPA]],"")</f>
        <v>CONCLUÍDO</v>
      </c>
      <c r="CN324" s="42" t="str">
        <f>IF(BANCO10[[#This Row],[SOLUÇÃO]]=CN$1,BANCO10[[#This Row],[STATUS DA ETAPA]],"")</f>
        <v/>
      </c>
      <c r="CO324" s="42" t="str">
        <f>IF(BANCO10[[#This Row],[SOLUÇÃO]]=CO$1,BANCO10[[#This Row],[STATUS DA ETAPA]],"")</f>
        <v/>
      </c>
      <c r="CP324" s="42" t="str">
        <f>IF(BANCO10[[#This Row],[SOLUÇÃO]]=CP$1,BANCO10[[#This Row],[STATUS DA ETAPA]],"")</f>
        <v/>
      </c>
      <c r="CQ324" s="42" t="str">
        <f>IF(BANCO10[[#This Row],[SOLUÇÃO]]=CQ$1,BANCO10[[#This Row],[STATUS DA ETAPA]],"")</f>
        <v/>
      </c>
      <c r="CR324" s="42" t="str">
        <f>IF(BANCO10[[#This Row],[SOLUÇÃO]]=CR$1,BANCO10[[#This Row],[STATUS DA ETAPA]],"")</f>
        <v/>
      </c>
      <c r="CS324" s="42" t="str">
        <f>IF(BANCO10[[#This Row],[SOLUÇÃO]]=CS$1,BANCO10[[#This Row],[STATUS DA ETAPA]],"")</f>
        <v/>
      </c>
      <c r="CT324" s="42" t="str">
        <f>IF(BANCO10[[#This Row],[SOLUÇÃO]]=CT$1,BANCO10[[#This Row],[STATUS DA ETAPA]],"")</f>
        <v/>
      </c>
      <c r="CU324" s="42" t="str">
        <f>IF(BANCO10[[#This Row],[SOLUÇÃO]]=CU$1,BANCO10[[#This Row],[STATUS DA ETAPA]],"")</f>
        <v/>
      </c>
      <c r="CV324" s="42" t="str">
        <f>IF(BANCO10[[#This Row],[SOLUÇÃO]]=CV$1,BANCO10[[#This Row],[STATUS DA ETAPA]],"")</f>
        <v/>
      </c>
      <c r="CW324" s="42" t="str">
        <f>IF(BANCO10[[#This Row],[SOLUÇÃO]]=CW$1,BANCO10[[#This Row],[STATUS DA ETAPA]],"")</f>
        <v/>
      </c>
      <c r="CX324" s="42" t="str">
        <f>IF(BANCO10[[#This Row],[SOLUÇÃO]]=CX$1,BANCO10[[#This Row],[STATUS DA ETAPA]],"")</f>
        <v/>
      </c>
      <c r="CY324" s="42" t="str">
        <f>IF(BANCO10[[#This Row],[SOLUÇÃO]]=CY$1,BANCO10[[#This Row],[STATUS DA ETAPA]],"")</f>
        <v/>
      </c>
      <c r="CZ324" s="42" t="str">
        <f>IF(BANCO10[[#This Row],[SOLUÇÃO]]=CZ$1,BANCO10[[#This Row],[STATUS DA ETAPA]],"")</f>
        <v/>
      </c>
      <c r="DA324" s="42" t="str">
        <f>IF(BANCO10[[#This Row],[SOLUÇÃO]]=DA$1,BANCO10[[#This Row],[STATUS DA ETAPA]],"")</f>
        <v/>
      </c>
      <c r="DB324" s="42" t="str">
        <f>IF(BANCO10[[#This Row],[SOLUÇÃO]]=DB$1,BANCO10[[#This Row],[STATUS DA ETAPA]],"")</f>
        <v/>
      </c>
      <c r="DC324" s="42" t="str">
        <f>IF(BANCO10[[#This Row],[SOLUÇÃO]]=DC$1,BANCO10[[#This Row],[STATUS DA ETAPA]],"")</f>
        <v/>
      </c>
      <c r="DD324" s="42" t="str">
        <f>IF(BANCO10[[#This Row],[SOLUÇÃO]]=DD$1,BANCO10[[#This Row],[STATUS DA ETAPA]],"")</f>
        <v/>
      </c>
      <c r="DE324" s="42" t="str">
        <f>IF(BANCO10[[#This Row],[SOLUÇÃO]]=DE$1,BANCO10[[#This Row],[STATUS DA ETAPA]],"")</f>
        <v/>
      </c>
      <c r="DF324" s="42" t="str">
        <f>IF(BANCO10[[#This Row],[SOLUÇÃO]]=DF$1,BANCO10[[#This Row],[STATUS DA ETAPA]],"")</f>
        <v/>
      </c>
      <c r="DG324" s="42" t="str">
        <f>IF(BANCO10[[#This Row],[SOLUÇÃO]]=DG$1,BANCO10[[#This Row],[STATUS DA ETAPA]],"")</f>
        <v/>
      </c>
      <c r="DH324" s="42" t="str">
        <f>IF(BANCO10[[#This Row],[SOLUÇÃO]]=DH$1,BANCO10[[#This Row],[STATUS DA ETAPA]],"")</f>
        <v/>
      </c>
      <c r="DI324" s="42" t="str">
        <f>IF(BANCO10[[#This Row],[SOLUÇÃO]]=DI$1,BANCO10[[#This Row],[STATUS DA ETAPA]],"")</f>
        <v/>
      </c>
      <c r="DJ324" s="42" t="str">
        <f>IF(BANCO10[[#This Row],[SOLUÇÃO]]=DJ$1,BANCO10[[#This Row],[STATUS DA ETAPA]],"")</f>
        <v/>
      </c>
      <c r="DK324" s="42" t="str">
        <f>IF(BANCO10[[#This Row],[SOLUÇÃO]]=DK$1,BANCO10[[#This Row],[STATUS DA ETAPA]],"")</f>
        <v/>
      </c>
      <c r="DL324" s="42" t="str">
        <f>IF(BANCO10[[#This Row],[SOLUÇÃO]]=DL$1,BANCO10[[#This Row],[STATUS DA ETAPA]],"")</f>
        <v/>
      </c>
      <c r="DM324" s="42" t="str">
        <f>IF(BANCO10[[#This Row],[SOLUÇÃO]]=DM$1,BANCO10[[#This Row],[STATUS DA ETAPA]],"")</f>
        <v/>
      </c>
      <c r="DN324" s="65">
        <f>VLOOKUP(CL326,'[1]SAP TEC'!AC:AD,2,0)</f>
        <v>2417.38</v>
      </c>
      <c r="GA324" s="38"/>
      <c r="GB324" s="39"/>
      <c r="GC324" s="40"/>
      <c r="GD324" s="42"/>
      <c r="GE324" s="42"/>
      <c r="GF324" s="40"/>
      <c r="GG324" s="165"/>
      <c r="GH324" s="90"/>
      <c r="GI324" s="43"/>
      <c r="GJ324" s="44"/>
      <c r="GK324" s="166"/>
      <c r="GL324" s="166"/>
      <c r="GM324" s="166"/>
      <c r="GN324" s="42"/>
      <c r="GO324" s="91"/>
      <c r="GP324" s="42"/>
      <c r="GQ324" s="91"/>
      <c r="GR324" s="134"/>
      <c r="GS324" s="134"/>
      <c r="GT324" s="44"/>
      <c r="GU324" s="44"/>
      <c r="GV324" s="44"/>
      <c r="GW324" s="42"/>
      <c r="GX324" s="95"/>
      <c r="GY324" s="96"/>
      <c r="GZ324" s="168"/>
      <c r="HA324" s="168"/>
      <c r="HB324" s="168"/>
      <c r="HC324" s="93"/>
      <c r="HD324" s="168"/>
      <c r="HE324" s="110"/>
      <c r="HF324" s="94"/>
      <c r="HG324" s="38"/>
      <c r="HH324" s="38"/>
      <c r="HI324" s="38"/>
      <c r="HJ324" s="38"/>
      <c r="HK324" s="98"/>
      <c r="HL324" s="38"/>
      <c r="HM324" s="38"/>
      <c r="HN324" s="38"/>
      <c r="HO324" s="136"/>
      <c r="HP324" s="38"/>
      <c r="HQ324" s="38"/>
      <c r="HR324" s="38"/>
      <c r="HS324" s="38"/>
      <c r="HT324" s="63"/>
      <c r="HU324" s="63"/>
      <c r="HV324" s="71"/>
      <c r="HW324" s="63"/>
      <c r="HX324" s="44"/>
      <c r="HY324" s="42"/>
      <c r="HZ324" s="42"/>
      <c r="IA324" s="42"/>
      <c r="IB324" s="42"/>
      <c r="IC324" s="42"/>
      <c r="ID324" s="42"/>
      <c r="IE324" s="42"/>
      <c r="IF324" s="42"/>
      <c r="IG324" s="42"/>
      <c r="IH324" s="42"/>
      <c r="II324" s="42"/>
      <c r="IJ324" s="42"/>
      <c r="IK324" s="42"/>
      <c r="IL324" s="42"/>
      <c r="IM324" s="42"/>
      <c r="IN324" s="42"/>
      <c r="IO324" s="42"/>
      <c r="IP324" s="42"/>
      <c r="IQ324" s="42"/>
      <c r="IR324" s="42"/>
      <c r="IS324" s="42"/>
      <c r="IT324" s="42"/>
      <c r="IU324" s="42"/>
      <c r="IV324" s="42"/>
      <c r="IW324" s="42"/>
      <c r="IX324" s="42"/>
      <c r="IY324" s="42"/>
      <c r="IZ324" s="63"/>
    </row>
    <row r="325" spans="1:260" s="65" customFormat="1" ht="12" x14ac:dyDescent="0.25">
      <c r="A325" s="38" t="s">
        <v>118</v>
      </c>
      <c r="B325" s="39" t="s">
        <v>119</v>
      </c>
      <c r="C325" s="40" t="str">
        <f>IFERROR(VLOOKUP(BANCO10[[#This Row],[EMPRESA]],[1]!DADOS[#Data],2,FALSE),"")</f>
        <v>17.901.308/0001-00</v>
      </c>
      <c r="D325" s="42" t="s">
        <v>949</v>
      </c>
      <c r="E325" s="42" t="str">
        <f>IFERROR(VLOOKUP(BANCO10[[#This Row],[EMPRESA]],[1]!DADOS[#Data],5,FALSE),"")</f>
        <v>ME</v>
      </c>
      <c r="F325" s="40" t="str">
        <f>IFERROR(IF(VLOOKUP(BANCO10[[#This Row],[EMPRESA]],[1]!DADOS[#Data],6,0)="","",(VLOOKUP(BANCO10[[#This Row],[EMPRESA]],[1]!DADOS[#Data],6,0))),"")</f>
        <v>CAPITAL LESTE 2</v>
      </c>
      <c r="G325" s="40" t="str">
        <f>IFERROR(IF(VLOOKUP(BANCO10[[#This Row],[EMPRESA]],[1]!DADOS[#Data],4)="","",(VLOOKUP($D325,[1]!DADOS[#Data],4,0))),"")</f>
        <v>LOZZI</v>
      </c>
      <c r="H325" s="43" t="s">
        <v>7</v>
      </c>
      <c r="I325" s="43" t="s">
        <v>145</v>
      </c>
      <c r="J325" s="43" t="s">
        <v>123</v>
      </c>
      <c r="K325" s="42" t="s">
        <v>951</v>
      </c>
      <c r="L325" s="44">
        <v>13106569</v>
      </c>
      <c r="M325" s="44">
        <v>103</v>
      </c>
      <c r="N325" s="44" t="s">
        <v>123</v>
      </c>
      <c r="O325" s="42" t="s">
        <v>95</v>
      </c>
      <c r="P325" s="42">
        <v>60</v>
      </c>
      <c r="Q325" s="42" t="s">
        <v>282</v>
      </c>
      <c r="R325" s="45" t="s">
        <v>123</v>
      </c>
      <c r="S325" s="45"/>
      <c r="T325" s="45" t="s">
        <v>123</v>
      </c>
      <c r="U325" s="45"/>
      <c r="V325" s="45" t="s">
        <v>123</v>
      </c>
      <c r="W325" s="45"/>
      <c r="X325" s="45" t="s">
        <v>123</v>
      </c>
      <c r="Y325" s="45"/>
      <c r="Z325" s="46" t="s">
        <v>123</v>
      </c>
      <c r="AA325" s="47"/>
      <c r="AB325" s="46" t="s">
        <v>123</v>
      </c>
      <c r="AC325" s="48"/>
      <c r="AD325" s="46" t="s">
        <v>123</v>
      </c>
      <c r="AE325" s="48"/>
      <c r="AF325" s="45" t="s">
        <v>27</v>
      </c>
      <c r="AG325" s="45">
        <v>44809</v>
      </c>
      <c r="AH325" s="45" t="s">
        <v>27</v>
      </c>
      <c r="AI325" s="45">
        <v>44809</v>
      </c>
      <c r="AJ325" s="45" t="s">
        <v>27</v>
      </c>
      <c r="AK325" s="45">
        <v>44809</v>
      </c>
      <c r="AL325" s="45" t="s">
        <v>27</v>
      </c>
      <c r="AM325" s="45">
        <v>45029</v>
      </c>
      <c r="AN325" s="45" t="s">
        <v>27</v>
      </c>
      <c r="AO325" s="45"/>
      <c r="AP325" s="45" t="s">
        <v>27</v>
      </c>
      <c r="AQ325" s="45">
        <v>45029</v>
      </c>
      <c r="AR325" s="45" t="s">
        <v>27</v>
      </c>
      <c r="AS325" s="45"/>
      <c r="AT325" s="49">
        <v>44965</v>
      </c>
      <c r="AU325" s="50">
        <v>45029</v>
      </c>
      <c r="AV325" s="51" t="s">
        <v>27</v>
      </c>
      <c r="AW325" s="51" t="s">
        <v>27</v>
      </c>
      <c r="AX325" s="73" t="s">
        <v>49</v>
      </c>
      <c r="AY325" s="52" t="s">
        <v>126</v>
      </c>
      <c r="AZ325" s="53">
        <v>0</v>
      </c>
      <c r="BA325" s="52" t="s">
        <v>153</v>
      </c>
      <c r="BB325" s="81"/>
      <c r="BC325" s="52">
        <v>4728</v>
      </c>
      <c r="BD325" s="52"/>
      <c r="BE325" s="55" t="s">
        <v>123</v>
      </c>
      <c r="BF325" s="55" t="s">
        <v>123</v>
      </c>
      <c r="BG325" s="55" t="s">
        <v>27</v>
      </c>
      <c r="BH325" s="55" t="s">
        <v>123</v>
      </c>
      <c r="BI325" s="68" t="s">
        <v>123</v>
      </c>
      <c r="BJ325" s="48"/>
      <c r="BK325" s="58" t="s">
        <v>123</v>
      </c>
      <c r="BL325" s="59"/>
      <c r="BM325" s="58" t="s">
        <v>123</v>
      </c>
      <c r="BN325" s="59"/>
      <c r="BO325" s="74" t="s">
        <v>27</v>
      </c>
      <c r="BP325" s="75">
        <v>45042</v>
      </c>
      <c r="BQ325" s="74" t="s">
        <v>27</v>
      </c>
      <c r="BR325" s="75"/>
      <c r="BS325" s="60"/>
      <c r="BT325" s="38"/>
      <c r="BU325" s="61" t="s">
        <v>129</v>
      </c>
      <c r="BV325" s="61" t="s">
        <v>129</v>
      </c>
      <c r="BW325" s="61" t="s">
        <v>150</v>
      </c>
      <c r="BX325" s="61" t="s">
        <v>129</v>
      </c>
      <c r="BY325" s="62" t="s">
        <v>158</v>
      </c>
      <c r="BZ325" s="61" t="s">
        <v>150</v>
      </c>
      <c r="CA325" s="61" t="s">
        <v>129</v>
      </c>
      <c r="CB325" s="61" t="s">
        <v>129</v>
      </c>
      <c r="CC325" s="61" t="s">
        <v>129</v>
      </c>
      <c r="CD325" s="61" t="s">
        <v>129</v>
      </c>
      <c r="CE325" s="61" t="s">
        <v>129</v>
      </c>
      <c r="CF325" s="61" t="s">
        <v>129</v>
      </c>
      <c r="CG325" s="61" t="s">
        <v>129</v>
      </c>
      <c r="CH325" s="63">
        <f>YEAR(BANCO10[[#This Row],[DATA INÍCIO]])</f>
        <v>2023</v>
      </c>
      <c r="CI325" s="63">
        <f>MONTH(BANCO10[[#This Row],[DATA INÍCIO]])</f>
        <v>2</v>
      </c>
      <c r="CJ325" s="64" t="str">
        <f t="shared" si="5"/>
        <v>IGOR C. LOZZI USINAGEM17.901.308/0001-00</v>
      </c>
      <c r="CK325" s="63"/>
      <c r="CL325" s="42" t="s">
        <v>951</v>
      </c>
      <c r="CM325" s="42" t="str">
        <f>IF(BANCO10[[#This Row],[SOLUÇÃO]]=CM$1,BANCO10[[#This Row],[STATUS DA ETAPA]],"")</f>
        <v/>
      </c>
      <c r="CN325" s="42" t="str">
        <f>IF(BANCO10[[#This Row],[SOLUÇÃO]]=CN$1,BANCO10[[#This Row],[STATUS DA ETAPA]],"")</f>
        <v/>
      </c>
      <c r="CO325" s="42" t="str">
        <f>IF(BANCO10[[#This Row],[SOLUÇÃO]]=CO$1,BANCO10[[#This Row],[STATUS DA ETAPA]],"")</f>
        <v/>
      </c>
      <c r="CP325" s="42" t="str">
        <f>IF(BANCO10[[#This Row],[SOLUÇÃO]]=CP$1,BANCO10[[#This Row],[STATUS DA ETAPA]],"")</f>
        <v/>
      </c>
      <c r="CQ325" s="42" t="str">
        <f>IF(BANCO10[[#This Row],[SOLUÇÃO]]=CQ$1,BANCO10[[#This Row],[STATUS DA ETAPA]],"")</f>
        <v/>
      </c>
      <c r="CR325" s="42" t="str">
        <f>IF(BANCO10[[#This Row],[SOLUÇÃO]]=CR$1,BANCO10[[#This Row],[STATUS DA ETAPA]],"")</f>
        <v>CONCLUÍDO</v>
      </c>
      <c r="CS325" s="42" t="str">
        <f>IF(BANCO10[[#This Row],[SOLUÇÃO]]=CS$1,BANCO10[[#This Row],[STATUS DA ETAPA]],"")</f>
        <v/>
      </c>
      <c r="CT325" s="42" t="str">
        <f>IF(BANCO10[[#This Row],[SOLUÇÃO]]=CT$1,BANCO10[[#This Row],[STATUS DA ETAPA]],"")</f>
        <v/>
      </c>
      <c r="CU325" s="42" t="str">
        <f>IF(BANCO10[[#This Row],[SOLUÇÃO]]=CU$1,BANCO10[[#This Row],[STATUS DA ETAPA]],"")</f>
        <v/>
      </c>
      <c r="CV325" s="42" t="str">
        <f>IF(BANCO10[[#This Row],[SOLUÇÃO]]=CV$1,BANCO10[[#This Row],[STATUS DA ETAPA]],"")</f>
        <v/>
      </c>
      <c r="CW325" s="42" t="str">
        <f>IF(BANCO10[[#This Row],[SOLUÇÃO]]=CW$1,BANCO10[[#This Row],[STATUS DA ETAPA]],"")</f>
        <v/>
      </c>
      <c r="CX325" s="42" t="str">
        <f>IF(BANCO10[[#This Row],[SOLUÇÃO]]=CX$1,BANCO10[[#This Row],[STATUS DA ETAPA]],"")</f>
        <v/>
      </c>
      <c r="CY325" s="42" t="str">
        <f>IF(BANCO10[[#This Row],[SOLUÇÃO]]=CY$1,BANCO10[[#This Row],[STATUS DA ETAPA]],"")</f>
        <v/>
      </c>
      <c r="CZ325" s="42" t="str">
        <f>IF(BANCO10[[#This Row],[SOLUÇÃO]]=CZ$1,BANCO10[[#This Row],[STATUS DA ETAPA]],"")</f>
        <v/>
      </c>
      <c r="DA325" s="42" t="str">
        <f>IF(BANCO10[[#This Row],[SOLUÇÃO]]=DA$1,BANCO10[[#This Row],[STATUS DA ETAPA]],"")</f>
        <v/>
      </c>
      <c r="DB325" s="42" t="str">
        <f>IF(BANCO10[[#This Row],[SOLUÇÃO]]=DB$1,BANCO10[[#This Row],[STATUS DA ETAPA]],"")</f>
        <v/>
      </c>
      <c r="DC325" s="42" t="str">
        <f>IF(BANCO10[[#This Row],[SOLUÇÃO]]=DC$1,BANCO10[[#This Row],[STATUS DA ETAPA]],"")</f>
        <v/>
      </c>
      <c r="DD325" s="42" t="str">
        <f>IF(BANCO10[[#This Row],[SOLUÇÃO]]=DD$1,BANCO10[[#This Row],[STATUS DA ETAPA]],"")</f>
        <v/>
      </c>
      <c r="DE325" s="42" t="str">
        <f>IF(BANCO10[[#This Row],[SOLUÇÃO]]=DE$1,BANCO10[[#This Row],[STATUS DA ETAPA]],"")</f>
        <v/>
      </c>
      <c r="DF325" s="42" t="str">
        <f>IF(BANCO10[[#This Row],[SOLUÇÃO]]=DF$1,BANCO10[[#This Row],[STATUS DA ETAPA]],"")</f>
        <v/>
      </c>
      <c r="DG325" s="42" t="str">
        <f>IF(BANCO10[[#This Row],[SOLUÇÃO]]=DG$1,BANCO10[[#This Row],[STATUS DA ETAPA]],"")</f>
        <v/>
      </c>
      <c r="DH325" s="42" t="str">
        <f>IF(BANCO10[[#This Row],[SOLUÇÃO]]=DH$1,BANCO10[[#This Row],[STATUS DA ETAPA]],"")</f>
        <v/>
      </c>
      <c r="DI325" s="42" t="str">
        <f>IF(BANCO10[[#This Row],[SOLUÇÃO]]=DI$1,BANCO10[[#This Row],[STATUS DA ETAPA]],"")</f>
        <v/>
      </c>
      <c r="DJ325" s="42" t="str">
        <f>IF(BANCO10[[#This Row],[SOLUÇÃO]]=DJ$1,BANCO10[[#This Row],[STATUS DA ETAPA]],"")</f>
        <v/>
      </c>
      <c r="DK325" s="42" t="str">
        <f>IF(BANCO10[[#This Row],[SOLUÇÃO]]=DK$1,BANCO10[[#This Row],[STATUS DA ETAPA]],"")</f>
        <v/>
      </c>
      <c r="DL325" s="42" t="str">
        <f>IF(BANCO10[[#This Row],[SOLUÇÃO]]=DL$1,BANCO10[[#This Row],[STATUS DA ETAPA]],"")</f>
        <v/>
      </c>
      <c r="DM325" s="42" t="str">
        <f>IF(BANCO10[[#This Row],[SOLUÇÃO]]=DM$1,BANCO10[[#This Row],[STATUS DA ETAPA]],"")</f>
        <v/>
      </c>
      <c r="DN325" s="65" t="e">
        <f>VLOOKUP(CL327,'[1]SAP TEC'!AC:AD,2,0)</f>
        <v>#N/A</v>
      </c>
      <c r="GA325" s="38"/>
      <c r="GB325" s="39"/>
      <c r="GC325" s="40"/>
      <c r="GD325" s="42"/>
      <c r="GE325" s="42"/>
      <c r="GF325" s="40"/>
      <c r="GG325" s="165"/>
      <c r="GH325" s="90"/>
      <c r="GI325" s="43"/>
      <c r="GJ325" s="44"/>
      <c r="GK325" s="166"/>
      <c r="GL325" s="166"/>
      <c r="GM325" s="166"/>
      <c r="GN325" s="42"/>
      <c r="GO325" s="91"/>
      <c r="GP325" s="42"/>
      <c r="GQ325" s="91"/>
      <c r="GR325" s="134"/>
      <c r="GS325" s="134"/>
      <c r="GT325" s="44"/>
      <c r="GU325" s="44"/>
      <c r="GV325" s="44"/>
      <c r="GW325" s="42"/>
      <c r="GX325" s="95"/>
      <c r="GY325" s="96"/>
      <c r="GZ325" s="167"/>
      <c r="HA325" s="167"/>
      <c r="HB325" s="167"/>
      <c r="HC325" s="93"/>
      <c r="HD325" s="167"/>
      <c r="HE325" s="110"/>
      <c r="HF325" s="94"/>
      <c r="HG325" s="38"/>
      <c r="HH325" s="38"/>
      <c r="HI325" s="38"/>
      <c r="HJ325" s="38"/>
      <c r="HK325" s="98"/>
      <c r="HL325" s="38"/>
      <c r="HM325" s="38"/>
      <c r="HN325" s="38"/>
      <c r="HO325" s="136"/>
      <c r="HP325" s="38"/>
      <c r="HQ325" s="38"/>
      <c r="HR325" s="38"/>
      <c r="HS325" s="38"/>
      <c r="HT325" s="63"/>
      <c r="HU325" s="63"/>
      <c r="HV325" s="71"/>
      <c r="HW325" s="63"/>
      <c r="HX325" s="44"/>
      <c r="HY325" s="42"/>
      <c r="HZ325" s="42"/>
      <c r="IA325" s="42"/>
      <c r="IB325" s="42"/>
      <c r="IC325" s="42"/>
      <c r="ID325" s="42"/>
      <c r="IE325" s="42"/>
      <c r="IF325" s="42"/>
      <c r="IG325" s="42"/>
      <c r="IH325" s="42"/>
      <c r="II325" s="42"/>
      <c r="IJ325" s="42"/>
      <c r="IK325" s="42"/>
      <c r="IL325" s="42"/>
      <c r="IM325" s="42"/>
      <c r="IN325" s="42"/>
      <c r="IO325" s="42"/>
      <c r="IP325" s="42"/>
      <c r="IQ325" s="42"/>
      <c r="IR325" s="42"/>
      <c r="IS325" s="42"/>
      <c r="IT325" s="42"/>
      <c r="IU325" s="42"/>
      <c r="IV325" s="42"/>
      <c r="IW325" s="42"/>
      <c r="IX325" s="42"/>
      <c r="IY325" s="42"/>
      <c r="IZ325" s="63"/>
    </row>
    <row r="326" spans="1:260" s="65" customFormat="1" ht="12" x14ac:dyDescent="0.25">
      <c r="A326" s="38" t="s">
        <v>118</v>
      </c>
      <c r="B326" s="39" t="s">
        <v>119</v>
      </c>
      <c r="C326" s="40" t="str">
        <f>IFERROR(VLOOKUP(BANCO10[[#This Row],[EMPRESA]],[1]!DADOS[#Data],2,FALSE),"")</f>
        <v>17.901.308/0001-00</v>
      </c>
      <c r="D326" s="42" t="s">
        <v>949</v>
      </c>
      <c r="E326" s="42" t="str">
        <f>IFERROR(VLOOKUP(BANCO10[[#This Row],[EMPRESA]],[1]!DADOS[#Data],5,FALSE),"")</f>
        <v>ME</v>
      </c>
      <c r="F326" s="40" t="str">
        <f>IFERROR(IF(VLOOKUP(BANCO10[[#This Row],[EMPRESA]],[1]!DADOS[#Data],6,0)="","",(VLOOKUP(BANCO10[[#This Row],[EMPRESA]],[1]!DADOS[#Data],6,0))),"")</f>
        <v>CAPITAL LESTE 2</v>
      </c>
      <c r="G326" s="40" t="s">
        <v>952</v>
      </c>
      <c r="H326" s="43" t="s">
        <v>7</v>
      </c>
      <c r="I326" s="43" t="s">
        <v>145</v>
      </c>
      <c r="J326" s="43" t="s">
        <v>123</v>
      </c>
      <c r="K326" s="42" t="s">
        <v>953</v>
      </c>
      <c r="L326" s="44" t="s">
        <v>954</v>
      </c>
      <c r="M326" s="44">
        <v>103</v>
      </c>
      <c r="N326" s="44" t="s">
        <v>123</v>
      </c>
      <c r="O326" s="42" t="s">
        <v>106</v>
      </c>
      <c r="P326" s="42">
        <v>60</v>
      </c>
      <c r="Q326" s="42" t="s">
        <v>205</v>
      </c>
      <c r="R326" s="45" t="s">
        <v>123</v>
      </c>
      <c r="S326" s="45"/>
      <c r="T326" s="45" t="s">
        <v>123</v>
      </c>
      <c r="U326" s="45"/>
      <c r="V326" s="45" t="s">
        <v>123</v>
      </c>
      <c r="W326" s="45"/>
      <c r="X326" s="45" t="s">
        <v>123</v>
      </c>
      <c r="Y326" s="45"/>
      <c r="Z326" s="46" t="s">
        <v>123</v>
      </c>
      <c r="AA326" s="47"/>
      <c r="AB326" s="46" t="s">
        <v>123</v>
      </c>
      <c r="AC326" s="48"/>
      <c r="AD326" s="46" t="s">
        <v>123</v>
      </c>
      <c r="AE326" s="48"/>
      <c r="AF326" s="45" t="s">
        <v>27</v>
      </c>
      <c r="AG326" s="45">
        <v>44809</v>
      </c>
      <c r="AH326" s="45" t="s">
        <v>27</v>
      </c>
      <c r="AI326" s="45">
        <v>45379</v>
      </c>
      <c r="AJ326" s="45" t="s">
        <v>27</v>
      </c>
      <c r="AK326" s="45">
        <v>45379</v>
      </c>
      <c r="AL326" s="45" t="s">
        <v>27</v>
      </c>
      <c r="AM326" s="45">
        <v>45379</v>
      </c>
      <c r="AN326" s="45" t="s">
        <v>27</v>
      </c>
      <c r="AO326" s="45"/>
      <c r="AP326" s="45" t="s">
        <v>27</v>
      </c>
      <c r="AQ326" s="45">
        <v>45379</v>
      </c>
      <c r="AR326" s="45" t="s">
        <v>27</v>
      </c>
      <c r="AS326" s="45"/>
      <c r="AT326" s="49">
        <v>45400</v>
      </c>
      <c r="AU326" s="50">
        <v>45474</v>
      </c>
      <c r="AV326" s="51" t="s">
        <v>27</v>
      </c>
      <c r="AW326" s="66" t="s">
        <v>27</v>
      </c>
      <c r="AX326" s="73" t="s">
        <v>49</v>
      </c>
      <c r="AY326" s="52" t="s">
        <v>126</v>
      </c>
      <c r="AZ326" s="53">
        <v>0</v>
      </c>
      <c r="BA326" s="52" t="s">
        <v>153</v>
      </c>
      <c r="BB326" s="81"/>
      <c r="BC326" s="52">
        <v>4740</v>
      </c>
      <c r="BD326" s="52"/>
      <c r="BE326" s="55" t="s">
        <v>123</v>
      </c>
      <c r="BF326" s="55" t="s">
        <v>123</v>
      </c>
      <c r="BG326" s="55" t="s">
        <v>27</v>
      </c>
      <c r="BH326" s="55" t="s">
        <v>123</v>
      </c>
      <c r="BI326" s="68" t="s">
        <v>123</v>
      </c>
      <c r="BJ326" s="48"/>
      <c r="BK326" s="58" t="s">
        <v>123</v>
      </c>
      <c r="BL326" s="59"/>
      <c r="BM326" s="58" t="s">
        <v>123</v>
      </c>
      <c r="BN326" s="59"/>
      <c r="BO326" s="74" t="s">
        <v>27</v>
      </c>
      <c r="BP326" s="75">
        <v>45474</v>
      </c>
      <c r="BQ326" s="74" t="s">
        <v>27</v>
      </c>
      <c r="BR326" s="75">
        <v>45474</v>
      </c>
      <c r="BS326" s="60"/>
      <c r="BT326" s="38"/>
      <c r="BU326" s="61"/>
      <c r="BV326" s="61"/>
      <c r="BW326" s="61"/>
      <c r="BX326" s="61"/>
      <c r="BY326" s="62"/>
      <c r="BZ326" s="61"/>
      <c r="CA326" s="61"/>
      <c r="CB326" s="61"/>
      <c r="CC326" s="61">
        <v>45514</v>
      </c>
      <c r="CD326" s="61" t="s">
        <v>158</v>
      </c>
      <c r="CE326" s="61" t="s">
        <v>129</v>
      </c>
      <c r="CF326" s="61"/>
      <c r="CG326" s="61" t="s">
        <v>955</v>
      </c>
      <c r="CH326" s="63">
        <f>YEAR(BANCO10[[#This Row],[DATA INÍCIO]])</f>
        <v>2024</v>
      </c>
      <c r="CI326" s="63">
        <f>MONTH(BANCO10[[#This Row],[DATA INÍCIO]])</f>
        <v>4</v>
      </c>
      <c r="CJ326" s="64" t="str">
        <f t="shared" si="5"/>
        <v>IGOR C. LOZZI USINAGEM17.901.308/0001-00</v>
      </c>
      <c r="CK326" s="63"/>
      <c r="CL326" s="42" t="s">
        <v>953</v>
      </c>
      <c r="CM326" s="42" t="str">
        <f>IF(BANCO10[[#This Row],[SOLUÇÃO]]=CM$1,BANCO10[[#This Row],[STATUS DA ETAPA]],"")</f>
        <v/>
      </c>
      <c r="CN326" s="42" t="str">
        <f>IF(BANCO10[[#This Row],[SOLUÇÃO]]=CN$1,BANCO10[[#This Row],[STATUS DA ETAPA]],"")</f>
        <v/>
      </c>
      <c r="CO326" s="42" t="str">
        <f>IF(BANCO10[[#This Row],[SOLUÇÃO]]=CO$1,BANCO10[[#This Row],[STATUS DA ETAPA]],"")</f>
        <v/>
      </c>
      <c r="CP326" s="42" t="str">
        <f>IF(BANCO10[[#This Row],[SOLUÇÃO]]=CP$1,BANCO10[[#This Row],[STATUS DA ETAPA]],"")</f>
        <v/>
      </c>
      <c r="CQ326" s="42" t="str">
        <f>IF(BANCO10[[#This Row],[SOLUÇÃO]]=CQ$1,BANCO10[[#This Row],[STATUS DA ETAPA]],"")</f>
        <v/>
      </c>
      <c r="CR326" s="42" t="str">
        <f>IF(BANCO10[[#This Row],[SOLUÇÃO]]=CR$1,BANCO10[[#This Row],[STATUS DA ETAPA]],"")</f>
        <v/>
      </c>
      <c r="CS326" s="42" t="str">
        <f>IF(BANCO10[[#This Row],[SOLUÇÃO]]=CS$1,BANCO10[[#This Row],[STATUS DA ETAPA]],"")</f>
        <v/>
      </c>
      <c r="CT326" s="42" t="str">
        <f>IF(BANCO10[[#This Row],[SOLUÇÃO]]=CT$1,BANCO10[[#This Row],[STATUS DA ETAPA]],"")</f>
        <v/>
      </c>
      <c r="CU326" s="42" t="str">
        <f>IF(BANCO10[[#This Row],[SOLUÇÃO]]=CU$1,BANCO10[[#This Row],[STATUS DA ETAPA]],"")</f>
        <v/>
      </c>
      <c r="CV326" s="42" t="str">
        <f>IF(BANCO10[[#This Row],[SOLUÇÃO]]=CV$1,BANCO10[[#This Row],[STATUS DA ETAPA]],"")</f>
        <v/>
      </c>
      <c r="CW326" s="42" t="str">
        <f>IF(BANCO10[[#This Row],[SOLUÇÃO]]=CW$1,BANCO10[[#This Row],[STATUS DA ETAPA]],"")</f>
        <v/>
      </c>
      <c r="CX326" s="42" t="str">
        <f>IF(BANCO10[[#This Row],[SOLUÇÃO]]=CX$1,BANCO10[[#This Row],[STATUS DA ETAPA]],"")</f>
        <v/>
      </c>
      <c r="CY326" s="42" t="str">
        <f>IF(BANCO10[[#This Row],[SOLUÇÃO]]=CY$1,BANCO10[[#This Row],[STATUS DA ETAPA]],"")</f>
        <v/>
      </c>
      <c r="CZ326" s="42" t="str">
        <f>IF(BANCO10[[#This Row],[SOLUÇÃO]]=CZ$1,BANCO10[[#This Row],[STATUS DA ETAPA]],"")</f>
        <v/>
      </c>
      <c r="DA326" s="42" t="str">
        <f>IF(BANCO10[[#This Row],[SOLUÇÃO]]=DA$1,BANCO10[[#This Row],[STATUS DA ETAPA]],"")</f>
        <v/>
      </c>
      <c r="DB326" s="42" t="str">
        <f>IF(BANCO10[[#This Row],[SOLUÇÃO]]=DB$1,BANCO10[[#This Row],[STATUS DA ETAPA]],"")</f>
        <v/>
      </c>
      <c r="DC326" s="42" t="str">
        <f>IF(BANCO10[[#This Row],[SOLUÇÃO]]=DC$1,BANCO10[[#This Row],[STATUS DA ETAPA]],"")</f>
        <v>CONCLUÍDO</v>
      </c>
      <c r="DD326" s="42" t="str">
        <f>IF(BANCO10[[#This Row],[SOLUÇÃO]]=DD$1,BANCO10[[#This Row],[STATUS DA ETAPA]],"")</f>
        <v/>
      </c>
      <c r="DE326" s="42" t="str">
        <f>IF(BANCO10[[#This Row],[SOLUÇÃO]]=DE$1,BANCO10[[#This Row],[STATUS DA ETAPA]],"")</f>
        <v/>
      </c>
      <c r="DF326" s="42" t="str">
        <f>IF(BANCO10[[#This Row],[SOLUÇÃO]]=DF$1,BANCO10[[#This Row],[STATUS DA ETAPA]],"")</f>
        <v/>
      </c>
      <c r="DG326" s="42" t="str">
        <f>IF(BANCO10[[#This Row],[SOLUÇÃO]]=DG$1,BANCO10[[#This Row],[STATUS DA ETAPA]],"")</f>
        <v/>
      </c>
      <c r="DH326" s="42" t="str">
        <f>IF(BANCO10[[#This Row],[SOLUÇÃO]]=DH$1,BANCO10[[#This Row],[STATUS DA ETAPA]],"")</f>
        <v/>
      </c>
      <c r="DI326" s="42" t="str">
        <f>IF(BANCO10[[#This Row],[SOLUÇÃO]]=DI$1,BANCO10[[#This Row],[STATUS DA ETAPA]],"")</f>
        <v/>
      </c>
      <c r="DJ326" s="42" t="str">
        <f>IF(BANCO10[[#This Row],[SOLUÇÃO]]=DJ$1,BANCO10[[#This Row],[STATUS DA ETAPA]],"")</f>
        <v/>
      </c>
      <c r="DK326" s="42" t="str">
        <f>IF(BANCO10[[#This Row],[SOLUÇÃO]]=DK$1,BANCO10[[#This Row],[STATUS DA ETAPA]],"")</f>
        <v/>
      </c>
      <c r="DL326" s="42" t="str">
        <f>IF(BANCO10[[#This Row],[SOLUÇÃO]]=DL$1,BANCO10[[#This Row],[STATUS DA ETAPA]],"")</f>
        <v/>
      </c>
      <c r="DM326" s="42" t="str">
        <f>IF(BANCO10[[#This Row],[SOLUÇÃO]]=DM$1,BANCO10[[#This Row],[STATUS DA ETAPA]],"")</f>
        <v/>
      </c>
      <c r="DN326" s="65" t="e">
        <f>VLOOKUP(CL328,'[1]SAP TEC'!AC:AD,2,0)</f>
        <v>#N/A</v>
      </c>
      <c r="GA326" s="38"/>
      <c r="GB326" s="39"/>
      <c r="GC326" s="40"/>
      <c r="GD326" s="42"/>
      <c r="GE326" s="42"/>
      <c r="GF326" s="40"/>
      <c r="GG326" s="165"/>
      <c r="GH326" s="90"/>
      <c r="GI326" s="43"/>
      <c r="GJ326" s="44"/>
      <c r="GK326" s="166"/>
      <c r="GL326" s="166"/>
      <c r="GM326" s="166"/>
      <c r="GN326" s="42"/>
      <c r="GO326" s="91"/>
      <c r="GP326" s="42"/>
      <c r="GQ326" s="91"/>
      <c r="GR326" s="134"/>
      <c r="GS326" s="134"/>
      <c r="GT326" s="44"/>
      <c r="GU326" s="44"/>
      <c r="GV326" s="44"/>
      <c r="GW326" s="42"/>
      <c r="GX326" s="95"/>
      <c r="GY326" s="96"/>
      <c r="GZ326" s="168"/>
      <c r="HA326" s="168"/>
      <c r="HB326" s="168"/>
      <c r="HC326" s="93"/>
      <c r="HD326" s="168"/>
      <c r="HE326" s="110"/>
      <c r="HF326" s="94"/>
      <c r="HG326" s="38"/>
      <c r="HH326" s="38"/>
      <c r="HI326" s="38"/>
      <c r="HJ326" s="38"/>
      <c r="HK326" s="98"/>
      <c r="HL326" s="38"/>
      <c r="HM326" s="38"/>
      <c r="HN326" s="38"/>
      <c r="HO326" s="136"/>
      <c r="HP326" s="38"/>
      <c r="HQ326" s="38"/>
      <c r="HR326" s="38"/>
      <c r="HS326" s="38"/>
      <c r="HT326" s="63"/>
      <c r="HU326" s="63"/>
      <c r="HV326" s="71"/>
      <c r="HW326" s="63"/>
      <c r="HX326" s="44"/>
      <c r="HY326" s="42"/>
      <c r="HZ326" s="42"/>
      <c r="IA326" s="42"/>
      <c r="IB326" s="42"/>
      <c r="IC326" s="42"/>
      <c r="ID326" s="42"/>
      <c r="IE326" s="42"/>
      <c r="IF326" s="42"/>
      <c r="IG326" s="42"/>
      <c r="IH326" s="42"/>
      <c r="II326" s="42"/>
      <c r="IJ326" s="42"/>
      <c r="IK326" s="42"/>
      <c r="IL326" s="42"/>
      <c r="IM326" s="42"/>
      <c r="IN326" s="42"/>
      <c r="IO326" s="42"/>
      <c r="IP326" s="42"/>
      <c r="IQ326" s="42"/>
      <c r="IR326" s="42"/>
      <c r="IS326" s="42"/>
      <c r="IT326" s="42"/>
      <c r="IU326" s="42"/>
      <c r="IV326" s="42"/>
      <c r="IW326" s="42"/>
      <c r="IX326" s="42"/>
      <c r="IY326" s="42"/>
      <c r="IZ326" s="63"/>
    </row>
    <row r="327" spans="1:260" s="65" customFormat="1" ht="12" x14ac:dyDescent="0.25">
      <c r="A327" s="38" t="s">
        <v>118</v>
      </c>
      <c r="B327" s="39" t="s">
        <v>119</v>
      </c>
      <c r="C327" s="40" t="str">
        <f>IFERROR(VLOOKUP(BANCO10[[#This Row],[EMPRESA]],[1]!DADOS[#Data],2,FALSE),"")</f>
        <v>43.477.442/0001-36</v>
      </c>
      <c r="D327" s="42" t="s">
        <v>956</v>
      </c>
      <c r="E327" s="42" t="str">
        <f>IFERROR(VLOOKUP(BANCO10[[#This Row],[EMPRESA]],[1]!DADOS[#Data],5,FALSE),"")</f>
        <v>ME</v>
      </c>
      <c r="F327" s="40" t="str">
        <f>IFERROR(IF(VLOOKUP(BANCO10[[#This Row],[EMPRESA]],[1]!DADOS[#Data],6,0)="","",(VLOOKUP(BANCO10[[#This Row],[EMPRESA]],[1]!DADOS[#Data],6,0))),"")</f>
        <v>CAPITAL SUL</v>
      </c>
      <c r="G327" s="40"/>
      <c r="H327" s="43" t="s">
        <v>121</v>
      </c>
      <c r="I327" s="43" t="s">
        <v>145</v>
      </c>
      <c r="J327" s="43" t="s">
        <v>146</v>
      </c>
      <c r="K327" s="42" t="s">
        <v>957</v>
      </c>
      <c r="L327" s="44" t="s">
        <v>123</v>
      </c>
      <c r="M327" s="44">
        <v>107</v>
      </c>
      <c r="N327" s="44">
        <v>103</v>
      </c>
      <c r="O327" s="42" t="s">
        <v>90</v>
      </c>
      <c r="P327" s="42">
        <v>4</v>
      </c>
      <c r="Q327" s="42" t="s">
        <v>168</v>
      </c>
      <c r="R327" s="45" t="s">
        <v>123</v>
      </c>
      <c r="S327" s="45"/>
      <c r="T327" s="45" t="s">
        <v>123</v>
      </c>
      <c r="U327" s="45"/>
      <c r="V327" s="45" t="s">
        <v>123</v>
      </c>
      <c r="W327" s="45"/>
      <c r="X327" s="45" t="s">
        <v>123</v>
      </c>
      <c r="Y327" s="45"/>
      <c r="Z327" s="46" t="s">
        <v>123</v>
      </c>
      <c r="AA327" s="47"/>
      <c r="AB327" s="46" t="s">
        <v>123</v>
      </c>
      <c r="AC327" s="48"/>
      <c r="AD327" s="46" t="s">
        <v>123</v>
      </c>
      <c r="AE327" s="48"/>
      <c r="AF327" s="45" t="s">
        <v>123</v>
      </c>
      <c r="AG327" s="45"/>
      <c r="AH327" s="45" t="s">
        <v>123</v>
      </c>
      <c r="AI327" s="45"/>
      <c r="AJ327" s="45" t="s">
        <v>123</v>
      </c>
      <c r="AK327" s="45"/>
      <c r="AL327" s="45" t="s">
        <v>123</v>
      </c>
      <c r="AM327" s="45"/>
      <c r="AN327" s="45" t="s">
        <v>123</v>
      </c>
      <c r="AO327" s="45"/>
      <c r="AP327" s="45" t="s">
        <v>123</v>
      </c>
      <c r="AQ327" s="45"/>
      <c r="AR327" s="45" t="s">
        <v>123</v>
      </c>
      <c r="AS327" s="45"/>
      <c r="AT327" s="49">
        <v>45307</v>
      </c>
      <c r="AU327" s="50">
        <v>45307</v>
      </c>
      <c r="AV327" s="51" t="s">
        <v>123</v>
      </c>
      <c r="AW327" s="51" t="s">
        <v>123</v>
      </c>
      <c r="AX327" s="73" t="s">
        <v>49</v>
      </c>
      <c r="AY327" s="52" t="s">
        <v>123</v>
      </c>
      <c r="AZ327" s="53">
        <v>0</v>
      </c>
      <c r="BA327" s="52" t="s">
        <v>123</v>
      </c>
      <c r="BB327" s="81" t="s">
        <v>123</v>
      </c>
      <c r="BC327" s="52" t="s">
        <v>123</v>
      </c>
      <c r="BD327" s="52" t="s">
        <v>123</v>
      </c>
      <c r="BE327" s="55" t="s">
        <v>123</v>
      </c>
      <c r="BF327" s="55" t="s">
        <v>123</v>
      </c>
      <c r="BG327" s="55" t="s">
        <v>123</v>
      </c>
      <c r="BH327" s="55" t="s">
        <v>123</v>
      </c>
      <c r="BI327" s="56" t="s">
        <v>123</v>
      </c>
      <c r="BJ327" s="48"/>
      <c r="BK327" s="58" t="s">
        <v>123</v>
      </c>
      <c r="BL327" s="59"/>
      <c r="BM327" s="58" t="s">
        <v>123</v>
      </c>
      <c r="BN327" s="59"/>
      <c r="BO327" s="74" t="s">
        <v>123</v>
      </c>
      <c r="BP327" s="75"/>
      <c r="BQ327" s="74" t="s">
        <v>123</v>
      </c>
      <c r="BR327" s="75"/>
      <c r="BS327" s="60" t="s">
        <v>127</v>
      </c>
      <c r="BT327" s="38" t="s">
        <v>128</v>
      </c>
      <c r="BU327" s="61"/>
      <c r="BV327" s="61"/>
      <c r="BW327" s="61"/>
      <c r="BX327" s="61"/>
      <c r="BY327" s="62"/>
      <c r="BZ327" s="61"/>
      <c r="CA327" s="61" t="s">
        <v>129</v>
      </c>
      <c r="CB327" s="61" t="s">
        <v>129</v>
      </c>
      <c r="CC327" s="61" t="s">
        <v>129</v>
      </c>
      <c r="CD327" s="61" t="s">
        <v>129</v>
      </c>
      <c r="CE327" s="61" t="s">
        <v>129</v>
      </c>
      <c r="CF327" s="61" t="s">
        <v>129</v>
      </c>
      <c r="CG327" s="61" t="s">
        <v>129</v>
      </c>
      <c r="CH327" s="63">
        <f>YEAR(BANCO10[[#This Row],[DATA INÍCIO]])</f>
        <v>2024</v>
      </c>
      <c r="CI327" s="63">
        <f>MONTH(BANCO10[[#This Row],[DATA INÍCIO]])</f>
        <v>1</v>
      </c>
      <c r="CJ327" s="64" t="str">
        <f t="shared" si="5"/>
        <v>IMPERIO KIDS LTDA43.477.442/0001-36</v>
      </c>
      <c r="CK327" s="63"/>
      <c r="CL327" s="42" t="s">
        <v>958</v>
      </c>
      <c r="CM327" s="42" t="str">
        <f>IF(BANCO10[[#This Row],[SOLUÇÃO]]=CM$1,BANCO10[[#This Row],[STATUS DA ETAPA]],"")</f>
        <v>CONCLUÍDO</v>
      </c>
      <c r="CN327" s="42" t="str">
        <f>IF(BANCO10[[#This Row],[SOLUÇÃO]]=CN$1,BANCO10[[#This Row],[STATUS DA ETAPA]],"")</f>
        <v/>
      </c>
      <c r="CO327" s="42" t="str">
        <f>IF(BANCO10[[#This Row],[SOLUÇÃO]]=CO$1,BANCO10[[#This Row],[STATUS DA ETAPA]],"")</f>
        <v/>
      </c>
      <c r="CP327" s="42" t="str">
        <f>IF(BANCO10[[#This Row],[SOLUÇÃO]]=CP$1,BANCO10[[#This Row],[STATUS DA ETAPA]],"")</f>
        <v/>
      </c>
      <c r="CQ327" s="42" t="str">
        <f>IF(BANCO10[[#This Row],[SOLUÇÃO]]=CQ$1,BANCO10[[#This Row],[STATUS DA ETAPA]],"")</f>
        <v/>
      </c>
      <c r="CR327" s="42" t="str">
        <f>IF(BANCO10[[#This Row],[SOLUÇÃO]]=CR$1,BANCO10[[#This Row],[STATUS DA ETAPA]],"")</f>
        <v/>
      </c>
      <c r="CS327" s="42" t="str">
        <f>IF(BANCO10[[#This Row],[SOLUÇÃO]]=CS$1,BANCO10[[#This Row],[STATUS DA ETAPA]],"")</f>
        <v/>
      </c>
      <c r="CT327" s="42" t="str">
        <f>IF(BANCO10[[#This Row],[SOLUÇÃO]]=CT$1,BANCO10[[#This Row],[STATUS DA ETAPA]],"")</f>
        <v/>
      </c>
      <c r="CU327" s="42" t="str">
        <f>IF(BANCO10[[#This Row],[SOLUÇÃO]]=CU$1,BANCO10[[#This Row],[STATUS DA ETAPA]],"")</f>
        <v/>
      </c>
      <c r="CV327" s="42" t="str">
        <f>IF(BANCO10[[#This Row],[SOLUÇÃO]]=CV$1,BANCO10[[#This Row],[STATUS DA ETAPA]],"")</f>
        <v/>
      </c>
      <c r="CW327" s="42" t="str">
        <f>IF(BANCO10[[#This Row],[SOLUÇÃO]]=CW$1,BANCO10[[#This Row],[STATUS DA ETAPA]],"")</f>
        <v/>
      </c>
      <c r="CX327" s="42" t="str">
        <f>IF(BANCO10[[#This Row],[SOLUÇÃO]]=CX$1,BANCO10[[#This Row],[STATUS DA ETAPA]],"")</f>
        <v/>
      </c>
      <c r="CY327" s="42" t="str">
        <f>IF(BANCO10[[#This Row],[SOLUÇÃO]]=CY$1,BANCO10[[#This Row],[STATUS DA ETAPA]],"")</f>
        <v/>
      </c>
      <c r="CZ327" s="42" t="str">
        <f>IF(BANCO10[[#This Row],[SOLUÇÃO]]=CZ$1,BANCO10[[#This Row],[STATUS DA ETAPA]],"")</f>
        <v/>
      </c>
      <c r="DA327" s="42" t="str">
        <f>IF(BANCO10[[#This Row],[SOLUÇÃO]]=DA$1,BANCO10[[#This Row],[STATUS DA ETAPA]],"")</f>
        <v/>
      </c>
      <c r="DB327" s="42" t="str">
        <f>IF(BANCO10[[#This Row],[SOLUÇÃO]]=DB$1,BANCO10[[#This Row],[STATUS DA ETAPA]],"")</f>
        <v/>
      </c>
      <c r="DC327" s="42" t="str">
        <f>IF(BANCO10[[#This Row],[SOLUÇÃO]]=DC$1,BANCO10[[#This Row],[STATUS DA ETAPA]],"")</f>
        <v/>
      </c>
      <c r="DD327" s="42" t="str">
        <f>IF(BANCO10[[#This Row],[SOLUÇÃO]]=DD$1,BANCO10[[#This Row],[STATUS DA ETAPA]],"")</f>
        <v/>
      </c>
      <c r="DE327" s="42" t="str">
        <f>IF(BANCO10[[#This Row],[SOLUÇÃO]]=DE$1,BANCO10[[#This Row],[STATUS DA ETAPA]],"")</f>
        <v/>
      </c>
      <c r="DF327" s="42" t="str">
        <f>IF(BANCO10[[#This Row],[SOLUÇÃO]]=DF$1,BANCO10[[#This Row],[STATUS DA ETAPA]],"")</f>
        <v/>
      </c>
      <c r="DG327" s="42" t="str">
        <f>IF(BANCO10[[#This Row],[SOLUÇÃO]]=DG$1,BANCO10[[#This Row],[STATUS DA ETAPA]],"")</f>
        <v/>
      </c>
      <c r="DH327" s="42" t="str">
        <f>IF(BANCO10[[#This Row],[SOLUÇÃO]]=DH$1,BANCO10[[#This Row],[STATUS DA ETAPA]],"")</f>
        <v/>
      </c>
      <c r="DI327" s="42" t="str">
        <f>IF(BANCO10[[#This Row],[SOLUÇÃO]]=DI$1,BANCO10[[#This Row],[STATUS DA ETAPA]],"")</f>
        <v/>
      </c>
      <c r="DJ327" s="42" t="str">
        <f>IF(BANCO10[[#This Row],[SOLUÇÃO]]=DJ$1,BANCO10[[#This Row],[STATUS DA ETAPA]],"")</f>
        <v/>
      </c>
      <c r="DK327" s="42" t="str">
        <f>IF(BANCO10[[#This Row],[SOLUÇÃO]]=DK$1,BANCO10[[#This Row],[STATUS DA ETAPA]],"")</f>
        <v/>
      </c>
      <c r="DL327" s="42" t="str">
        <f>IF(BANCO10[[#This Row],[SOLUÇÃO]]=DL$1,BANCO10[[#This Row],[STATUS DA ETAPA]],"")</f>
        <v/>
      </c>
      <c r="DM327" s="42" t="str">
        <f>IF(BANCO10[[#This Row],[SOLUÇÃO]]=DM$1,BANCO10[[#This Row],[STATUS DA ETAPA]],"")</f>
        <v/>
      </c>
      <c r="DN327" s="65" t="e">
        <f>VLOOKUP(CL329,'[1]SAP TEC'!AC:AD,2,0)</f>
        <v>#N/A</v>
      </c>
      <c r="GA327" s="38"/>
      <c r="GB327" s="39"/>
      <c r="GC327" s="40"/>
      <c r="GD327" s="42"/>
      <c r="GE327" s="42"/>
      <c r="GF327" s="40"/>
      <c r="GG327" s="165"/>
      <c r="GH327" s="90"/>
      <c r="GI327" s="43"/>
      <c r="GJ327" s="44"/>
      <c r="GK327" s="166"/>
      <c r="GL327" s="166"/>
      <c r="GM327" s="166"/>
      <c r="GN327" s="42"/>
      <c r="GO327" s="91"/>
      <c r="GP327" s="42"/>
      <c r="GQ327" s="91"/>
      <c r="GR327" s="134"/>
      <c r="GS327" s="134"/>
      <c r="GT327" s="44"/>
      <c r="GU327" s="44"/>
      <c r="GV327" s="44"/>
      <c r="GW327" s="42"/>
      <c r="GX327" s="95"/>
      <c r="GY327" s="96"/>
      <c r="GZ327" s="167"/>
      <c r="HA327" s="167"/>
      <c r="HB327" s="167"/>
      <c r="HC327" s="93"/>
      <c r="HD327" s="167"/>
      <c r="HE327" s="110"/>
      <c r="HF327" s="94"/>
      <c r="HG327" s="38"/>
      <c r="HH327" s="38"/>
      <c r="HI327" s="38"/>
      <c r="HJ327" s="38"/>
      <c r="HK327" s="98"/>
      <c r="HL327" s="38"/>
      <c r="HM327" s="38"/>
      <c r="HN327" s="38"/>
      <c r="HO327" s="136"/>
      <c r="HP327" s="38"/>
      <c r="HQ327" s="38"/>
      <c r="HR327" s="38"/>
      <c r="HS327" s="38"/>
      <c r="HT327" s="63"/>
      <c r="HU327" s="63"/>
      <c r="HV327" s="71"/>
      <c r="HW327" s="63"/>
      <c r="HX327" s="44"/>
      <c r="HY327" s="42"/>
      <c r="HZ327" s="42"/>
      <c r="IA327" s="42"/>
      <c r="IB327" s="42"/>
      <c r="IC327" s="42"/>
      <c r="ID327" s="42"/>
      <c r="IE327" s="42"/>
      <c r="IF327" s="42"/>
      <c r="IG327" s="42"/>
      <c r="IH327" s="42"/>
      <c r="II327" s="42"/>
      <c r="IJ327" s="42"/>
      <c r="IK327" s="42"/>
      <c r="IL327" s="42"/>
      <c r="IM327" s="42"/>
      <c r="IN327" s="42"/>
      <c r="IO327" s="42"/>
      <c r="IP327" s="42"/>
      <c r="IQ327" s="42"/>
      <c r="IR327" s="42"/>
      <c r="IS327" s="42"/>
      <c r="IT327" s="42"/>
      <c r="IU327" s="42"/>
      <c r="IV327" s="42"/>
      <c r="IW327" s="42"/>
      <c r="IX327" s="42"/>
      <c r="IY327" s="42"/>
      <c r="IZ327" s="63"/>
    </row>
    <row r="328" spans="1:260" s="65" customFormat="1" ht="12" x14ac:dyDescent="0.25">
      <c r="A328" s="38" t="s">
        <v>118</v>
      </c>
      <c r="B328" s="39" t="s">
        <v>383</v>
      </c>
      <c r="C328" s="40" t="str">
        <f>IFERROR(VLOOKUP(BANCO10[[#This Row],[EMPRESA]],[1]!DADOS[#Data],2,FALSE),"")</f>
        <v>05.741.680/0001-18</v>
      </c>
      <c r="D328" s="42" t="s">
        <v>959</v>
      </c>
      <c r="E328" s="42" t="str">
        <f>IFERROR(VLOOKUP(BANCO10[[#This Row],[EMPRESA]],[1]!DADOS[#Data],5,FALSE),"")</f>
        <v>DEMAIS</v>
      </c>
      <c r="F328" s="40" t="str">
        <f>IFERROR(IF(VLOOKUP(BANCO10[[#This Row],[EMPRESA]],[1]!DADOS[#Data],6,0)="","",(VLOOKUP(BANCO10[[#This Row],[EMPRESA]],[1]!DADOS[#Data],6,0))),"")</f>
        <v>N/A</v>
      </c>
      <c r="G328" s="40" t="str">
        <f>IFERROR(IF(VLOOKUP(BANCO10[[#This Row],[EMPRESA]],[1]!DADOS[#Data],4)="","",(VLOOKUP($D328,[1]!DADOS[#Data],4,0))),"")</f>
        <v>IMPLAC</v>
      </c>
      <c r="H328" s="43" t="s">
        <v>7</v>
      </c>
      <c r="I328" s="42" t="s">
        <v>267</v>
      </c>
      <c r="J328" s="44" t="s">
        <v>136</v>
      </c>
      <c r="K328" s="42" t="s">
        <v>136</v>
      </c>
      <c r="L328" s="44" t="s">
        <v>136</v>
      </c>
      <c r="M328" s="44">
        <v>103</v>
      </c>
      <c r="N328" s="44" t="s">
        <v>123</v>
      </c>
      <c r="O328" s="42" t="s">
        <v>108</v>
      </c>
      <c r="P328" s="42">
        <v>200</v>
      </c>
      <c r="Q328" s="42"/>
      <c r="R328" s="45" t="s">
        <v>123</v>
      </c>
      <c r="S328" s="45"/>
      <c r="T328" s="45" t="s">
        <v>123</v>
      </c>
      <c r="U328" s="45"/>
      <c r="V328" s="45" t="s">
        <v>123</v>
      </c>
      <c r="W328" s="45"/>
      <c r="X328" s="45" t="s">
        <v>123</v>
      </c>
      <c r="Y328" s="45"/>
      <c r="Z328" s="46" t="s">
        <v>123</v>
      </c>
      <c r="AA328" s="47"/>
      <c r="AB328" s="46" t="s">
        <v>123</v>
      </c>
      <c r="AC328" s="48"/>
      <c r="AD328" s="46" t="s">
        <v>123</v>
      </c>
      <c r="AE328" s="48"/>
      <c r="AF328" s="45" t="s">
        <v>27</v>
      </c>
      <c r="AG328" s="45">
        <v>45013</v>
      </c>
      <c r="AH328" s="45"/>
      <c r="AI328" s="45"/>
      <c r="AJ328" s="45"/>
      <c r="AK328" s="45"/>
      <c r="AL328" s="45" t="s">
        <v>123</v>
      </c>
      <c r="AM328" s="45"/>
      <c r="AN328" s="45" t="s">
        <v>123</v>
      </c>
      <c r="AO328" s="45"/>
      <c r="AP328" s="45" t="s">
        <v>123</v>
      </c>
      <c r="AQ328" s="45"/>
      <c r="AR328" s="45" t="s">
        <v>123</v>
      </c>
      <c r="AS328" s="45"/>
      <c r="AT328" s="49">
        <v>45963</v>
      </c>
      <c r="AU328" s="50">
        <v>45963</v>
      </c>
      <c r="AV328" s="66" t="s">
        <v>123</v>
      </c>
      <c r="AW328" s="66" t="s">
        <v>123</v>
      </c>
      <c r="AX328" s="73" t="s">
        <v>49</v>
      </c>
      <c r="AY328" s="52" t="s">
        <v>126</v>
      </c>
      <c r="AZ328" s="53">
        <v>0</v>
      </c>
      <c r="BA328" s="52"/>
      <c r="BB328" s="81" t="s">
        <v>136</v>
      </c>
      <c r="BC328" s="52" t="s">
        <v>136</v>
      </c>
      <c r="BD328" s="52" t="s">
        <v>136</v>
      </c>
      <c r="BE328" s="55" t="s">
        <v>123</v>
      </c>
      <c r="BF328" s="55" t="s">
        <v>123</v>
      </c>
      <c r="BG328" s="55"/>
      <c r="BH328" s="55" t="s">
        <v>123</v>
      </c>
      <c r="BI328" s="68" t="s">
        <v>123</v>
      </c>
      <c r="BJ328" s="48"/>
      <c r="BK328" s="58"/>
      <c r="BL328" s="59"/>
      <c r="BM328" s="58"/>
      <c r="BN328" s="59"/>
      <c r="BO328" s="74" t="s">
        <v>126</v>
      </c>
      <c r="BP328" s="77"/>
      <c r="BQ328" s="78" t="s">
        <v>126</v>
      </c>
      <c r="BR328" s="79"/>
      <c r="BS328" s="60"/>
      <c r="BT328" s="38"/>
      <c r="BU328" s="61" t="s">
        <v>129</v>
      </c>
      <c r="BV328" s="61" t="s">
        <v>129</v>
      </c>
      <c r="BW328" s="61" t="s">
        <v>170</v>
      </c>
      <c r="BX328" s="61" t="s">
        <v>129</v>
      </c>
      <c r="BY328" s="62" t="s">
        <v>170</v>
      </c>
      <c r="BZ328" s="61"/>
      <c r="CA328" s="61" t="s">
        <v>129</v>
      </c>
      <c r="CB328" s="61" t="s">
        <v>129</v>
      </c>
      <c r="CC328" s="61">
        <v>45402</v>
      </c>
      <c r="CD328" s="61"/>
      <c r="CE328" s="61" t="s">
        <v>129</v>
      </c>
      <c r="CF328" s="61"/>
      <c r="CG328" s="61" t="s">
        <v>960</v>
      </c>
      <c r="CH328" s="63">
        <f>YEAR(BANCO10[[#This Row],[DATA INÍCIO]])</f>
        <v>2025</v>
      </c>
      <c r="CI328" s="63">
        <f>MONTH(BANCO10[[#This Row],[DATA INÍCIO]])</f>
        <v>11</v>
      </c>
      <c r="CJ328" s="64" t="str">
        <f t="shared" si="5"/>
        <v>IMPLACIL DE BORTOLI - MATERIAL ODONTOLOGICO S.A.05.741.680/0001-18</v>
      </c>
      <c r="CK328" s="63"/>
      <c r="CL328" s="42" t="s">
        <v>136</v>
      </c>
      <c r="CM328" s="42" t="str">
        <f>IF(BANCO10[[#This Row],[SOLUÇÃO]]=CM$1,BANCO10[[#This Row],[STATUS DA ETAPA]],"")</f>
        <v/>
      </c>
      <c r="CN328" s="42" t="str">
        <f>IF(BANCO10[[#This Row],[SOLUÇÃO]]=CN$1,BANCO10[[#This Row],[STATUS DA ETAPA]],"")</f>
        <v/>
      </c>
      <c r="CO328" s="42" t="str">
        <f>IF(BANCO10[[#This Row],[SOLUÇÃO]]=CO$1,BANCO10[[#This Row],[STATUS DA ETAPA]],"")</f>
        <v/>
      </c>
      <c r="CP328" s="42" t="str">
        <f>IF(BANCO10[[#This Row],[SOLUÇÃO]]=CP$1,BANCO10[[#This Row],[STATUS DA ETAPA]],"")</f>
        <v/>
      </c>
      <c r="CQ328" s="42" t="str">
        <f>IF(BANCO10[[#This Row],[SOLUÇÃO]]=CQ$1,BANCO10[[#This Row],[STATUS DA ETAPA]],"")</f>
        <v/>
      </c>
      <c r="CR328" s="42" t="str">
        <f>IF(BANCO10[[#This Row],[SOLUÇÃO]]=CR$1,BANCO10[[#This Row],[STATUS DA ETAPA]],"")</f>
        <v/>
      </c>
      <c r="CS328" s="42" t="str">
        <f>IF(BANCO10[[#This Row],[SOLUÇÃO]]=CS$1,BANCO10[[#This Row],[STATUS DA ETAPA]],"")</f>
        <v/>
      </c>
      <c r="CT328" s="42" t="str">
        <f>IF(BANCO10[[#This Row],[SOLUÇÃO]]=CT$1,BANCO10[[#This Row],[STATUS DA ETAPA]],"")</f>
        <v/>
      </c>
      <c r="CU328" s="42" t="str">
        <f>IF(BANCO10[[#This Row],[SOLUÇÃO]]=CU$1,BANCO10[[#This Row],[STATUS DA ETAPA]],"")</f>
        <v/>
      </c>
      <c r="CV328" s="42" t="str">
        <f>IF(BANCO10[[#This Row],[SOLUÇÃO]]=CV$1,BANCO10[[#This Row],[STATUS DA ETAPA]],"")</f>
        <v/>
      </c>
      <c r="CW328" s="42" t="str">
        <f>IF(BANCO10[[#This Row],[SOLUÇÃO]]=CW$1,BANCO10[[#This Row],[STATUS DA ETAPA]],"")</f>
        <v/>
      </c>
      <c r="CX328" s="42" t="str">
        <f>IF(BANCO10[[#This Row],[SOLUÇÃO]]=CX$1,BANCO10[[#This Row],[STATUS DA ETAPA]],"")</f>
        <v/>
      </c>
      <c r="CY328" s="42" t="str">
        <f>IF(BANCO10[[#This Row],[SOLUÇÃO]]=CY$1,BANCO10[[#This Row],[STATUS DA ETAPA]],"")</f>
        <v/>
      </c>
      <c r="CZ328" s="42" t="str">
        <f>IF(BANCO10[[#This Row],[SOLUÇÃO]]=CZ$1,BANCO10[[#This Row],[STATUS DA ETAPA]],"")</f>
        <v/>
      </c>
      <c r="DA328" s="42" t="str">
        <f>IF(BANCO10[[#This Row],[SOLUÇÃO]]=DA$1,BANCO10[[#This Row],[STATUS DA ETAPA]],"")</f>
        <v/>
      </c>
      <c r="DB328" s="42" t="str">
        <f>IF(BANCO10[[#This Row],[SOLUÇÃO]]=DB$1,BANCO10[[#This Row],[STATUS DA ETAPA]],"")</f>
        <v/>
      </c>
      <c r="DC328" s="42" t="str">
        <f>IF(BANCO10[[#This Row],[SOLUÇÃO]]=DC$1,BANCO10[[#This Row],[STATUS DA ETAPA]],"")</f>
        <v/>
      </c>
      <c r="DD328" s="42" t="str">
        <f>IF(BANCO10[[#This Row],[SOLUÇÃO]]=DD$1,BANCO10[[#This Row],[STATUS DA ETAPA]],"")</f>
        <v/>
      </c>
      <c r="DE328" s="42" t="str">
        <f>IF(BANCO10[[#This Row],[SOLUÇÃO]]=DE$1,BANCO10[[#This Row],[STATUS DA ETAPA]],"")</f>
        <v>PROSPECÇÃO</v>
      </c>
      <c r="DF328" s="42" t="str">
        <f>IF(BANCO10[[#This Row],[SOLUÇÃO]]=DF$1,BANCO10[[#This Row],[STATUS DA ETAPA]],"")</f>
        <v/>
      </c>
      <c r="DG328" s="42" t="str">
        <f>IF(BANCO10[[#This Row],[SOLUÇÃO]]=DG$1,BANCO10[[#This Row],[STATUS DA ETAPA]],"")</f>
        <v/>
      </c>
      <c r="DH328" s="42" t="str">
        <f>IF(BANCO10[[#This Row],[SOLUÇÃO]]=DH$1,BANCO10[[#This Row],[STATUS DA ETAPA]],"")</f>
        <v/>
      </c>
      <c r="DI328" s="42" t="str">
        <f>IF(BANCO10[[#This Row],[SOLUÇÃO]]=DI$1,BANCO10[[#This Row],[STATUS DA ETAPA]],"")</f>
        <v/>
      </c>
      <c r="DJ328" s="42" t="str">
        <f>IF(BANCO10[[#This Row],[SOLUÇÃO]]=DJ$1,BANCO10[[#This Row],[STATUS DA ETAPA]],"")</f>
        <v/>
      </c>
      <c r="DK328" s="42" t="str">
        <f>IF(BANCO10[[#This Row],[SOLUÇÃO]]=DK$1,BANCO10[[#This Row],[STATUS DA ETAPA]],"")</f>
        <v/>
      </c>
      <c r="DL328" s="42" t="str">
        <f>IF(BANCO10[[#This Row],[SOLUÇÃO]]=DL$1,BANCO10[[#This Row],[STATUS DA ETAPA]],"")</f>
        <v/>
      </c>
      <c r="DM328" s="42" t="str">
        <f>IF(BANCO10[[#This Row],[SOLUÇÃO]]=DM$1,BANCO10[[#This Row],[STATUS DA ETAPA]],"")</f>
        <v/>
      </c>
      <c r="DN328" s="65" t="e">
        <f>VLOOKUP(CL330,'[1]SAP TEC'!AC:AD,2,0)</f>
        <v>#N/A</v>
      </c>
      <c r="GA328" s="38"/>
      <c r="GB328" s="39"/>
      <c r="GC328" s="40"/>
      <c r="GD328" s="42"/>
      <c r="GE328" s="42"/>
      <c r="GF328" s="40"/>
      <c r="GG328" s="165"/>
      <c r="GH328" s="90"/>
      <c r="GI328" s="43"/>
      <c r="GJ328" s="44"/>
      <c r="GK328" s="166"/>
      <c r="GL328" s="166"/>
      <c r="GM328" s="166"/>
      <c r="GN328" s="42"/>
      <c r="GO328" s="91"/>
      <c r="GP328" s="42"/>
      <c r="GQ328" s="91"/>
      <c r="GR328" s="134"/>
      <c r="GS328" s="134"/>
      <c r="GT328" s="44"/>
      <c r="GU328" s="44"/>
      <c r="GV328" s="44"/>
      <c r="GW328" s="42"/>
      <c r="GX328" s="95"/>
      <c r="GY328" s="96"/>
      <c r="GZ328" s="167"/>
      <c r="HA328" s="167"/>
      <c r="HB328" s="167"/>
      <c r="HC328" s="93"/>
      <c r="HD328" s="167"/>
      <c r="HE328" s="110"/>
      <c r="HF328" s="94"/>
      <c r="HG328" s="38"/>
      <c r="HH328" s="38"/>
      <c r="HI328" s="38"/>
      <c r="HJ328" s="38"/>
      <c r="HK328" s="98"/>
      <c r="HL328" s="38"/>
      <c r="HM328" s="38"/>
      <c r="HN328" s="38"/>
      <c r="HO328" s="136"/>
      <c r="HP328" s="38"/>
      <c r="HQ328" s="38"/>
      <c r="HR328" s="38"/>
      <c r="HS328" s="38"/>
      <c r="HT328" s="63"/>
      <c r="HU328" s="63"/>
      <c r="HV328" s="71"/>
      <c r="HW328" s="63"/>
      <c r="HX328" s="44"/>
      <c r="HY328" s="42"/>
      <c r="HZ328" s="42"/>
      <c r="IA328" s="42"/>
      <c r="IB328" s="42"/>
      <c r="IC328" s="42"/>
      <c r="ID328" s="42"/>
      <c r="IE328" s="42"/>
      <c r="IF328" s="42"/>
      <c r="IG328" s="42"/>
      <c r="IH328" s="42"/>
      <c r="II328" s="42"/>
      <c r="IJ328" s="42"/>
      <c r="IK328" s="42"/>
      <c r="IL328" s="42"/>
      <c r="IM328" s="42"/>
      <c r="IN328" s="42"/>
      <c r="IO328" s="42"/>
      <c r="IP328" s="42"/>
      <c r="IQ328" s="42"/>
      <c r="IR328" s="42"/>
      <c r="IS328" s="42"/>
      <c r="IT328" s="42"/>
      <c r="IU328" s="42"/>
      <c r="IV328" s="42"/>
      <c r="IW328" s="42"/>
      <c r="IX328" s="42"/>
      <c r="IY328" s="42"/>
      <c r="IZ328" s="63"/>
    </row>
    <row r="329" spans="1:260" s="65" customFormat="1" ht="12" x14ac:dyDescent="0.25">
      <c r="A329" s="38" t="s">
        <v>118</v>
      </c>
      <c r="B329" s="38" t="s">
        <v>131</v>
      </c>
      <c r="C329" s="40" t="str">
        <f>IFERROR(VLOOKUP(BANCO10[[#This Row],[EMPRESA]],[1]!DADOS[#Data],2,FALSE),"")</f>
        <v>54.646.914/0001-53</v>
      </c>
      <c r="D329" s="40" t="s">
        <v>961</v>
      </c>
      <c r="E329" s="42" t="str">
        <f>IFERROR(VLOOKUP(BANCO10[[#This Row],[EMPRESA]],[1]!DADOS[#Data],5,FALSE),"")</f>
        <v>EPP</v>
      </c>
      <c r="F329" s="40" t="str">
        <f>IFERROR(IF(VLOOKUP(BANCO10[[#This Row],[EMPRESA]],[1]!DADOS[#Data],6,0)="","",(VLOOKUP(BANCO10[[#This Row],[EMPRESA]],[1]!DADOS[#Data],6,0))),"")</f>
        <v>CAPITAL LESTE 2</v>
      </c>
      <c r="G329" s="40" t="str">
        <f>IFERROR(IF(VLOOKUP(BANCO10[[#This Row],[EMPRESA]],[1]!DADOS[#Data],4)="","",(VLOOKUP($D329,[1]!DADOS[#Data],4,0))),"")</f>
        <v>INAM</v>
      </c>
      <c r="H329" s="43" t="s">
        <v>7</v>
      </c>
      <c r="I329" s="38" t="s">
        <v>134</v>
      </c>
      <c r="J329" s="38" t="s">
        <v>123</v>
      </c>
      <c r="K329" s="38" t="s">
        <v>962</v>
      </c>
      <c r="L329" s="44" t="s">
        <v>136</v>
      </c>
      <c r="M329" s="44" t="s">
        <v>137</v>
      </c>
      <c r="N329" s="44" t="s">
        <v>123</v>
      </c>
      <c r="O329" s="42" t="s">
        <v>96</v>
      </c>
      <c r="P329" s="42">
        <v>106</v>
      </c>
      <c r="Q329" s="39"/>
      <c r="R329" s="45" t="s">
        <v>27</v>
      </c>
      <c r="S329" s="45">
        <v>45757</v>
      </c>
      <c r="T329" s="45" t="s">
        <v>27</v>
      </c>
      <c r="U329" s="45">
        <v>45757</v>
      </c>
      <c r="V329" s="45" t="s">
        <v>27</v>
      </c>
      <c r="W329" s="45">
        <v>45757</v>
      </c>
      <c r="X329" s="45" t="s">
        <v>27</v>
      </c>
      <c r="Y329" s="45">
        <v>45757</v>
      </c>
      <c r="Z329" s="46" t="s">
        <v>27</v>
      </c>
      <c r="AA329" s="47">
        <v>45757</v>
      </c>
      <c r="AB329" s="46" t="s">
        <v>126</v>
      </c>
      <c r="AC329" s="48"/>
      <c r="AD329" s="46" t="s">
        <v>126</v>
      </c>
      <c r="AE329" s="48"/>
      <c r="AF329" s="45" t="s">
        <v>123</v>
      </c>
      <c r="AG329" s="45"/>
      <c r="AH329" s="45" t="s">
        <v>123</v>
      </c>
      <c r="AI329" s="45"/>
      <c r="AJ329" s="45" t="s">
        <v>27</v>
      </c>
      <c r="AK329" s="45">
        <v>45708</v>
      </c>
      <c r="AL329" s="45" t="s">
        <v>123</v>
      </c>
      <c r="AM329" s="45"/>
      <c r="AN329" s="45" t="s">
        <v>123</v>
      </c>
      <c r="AO329" s="45"/>
      <c r="AP329" s="45" t="s">
        <v>123</v>
      </c>
      <c r="AQ329" s="45"/>
      <c r="AR329" s="45" t="s">
        <v>123</v>
      </c>
      <c r="AS329" s="45"/>
      <c r="AT329" s="49">
        <v>46022</v>
      </c>
      <c r="AU329" s="50">
        <v>46022</v>
      </c>
      <c r="AV329" s="66" t="s">
        <v>126</v>
      </c>
      <c r="AW329" s="66" t="s">
        <v>126</v>
      </c>
      <c r="AX329" s="51" t="s">
        <v>49</v>
      </c>
      <c r="AY329" s="52" t="s">
        <v>126</v>
      </c>
      <c r="AZ329" s="53">
        <v>20140</v>
      </c>
      <c r="BA329" s="52" t="s">
        <v>138</v>
      </c>
      <c r="BB329" s="42">
        <v>678852</v>
      </c>
      <c r="BC329" s="52" t="s">
        <v>123</v>
      </c>
      <c r="BD329" s="52" t="s">
        <v>123</v>
      </c>
      <c r="BE329" s="67" t="s">
        <v>126</v>
      </c>
      <c r="BF329" s="67" t="s">
        <v>126</v>
      </c>
      <c r="BG329" s="67" t="s">
        <v>126</v>
      </c>
      <c r="BH329" s="67" t="s">
        <v>126</v>
      </c>
      <c r="BI329" s="68" t="s">
        <v>126</v>
      </c>
      <c r="BJ329" s="48"/>
      <c r="BK329" s="58" t="s">
        <v>126</v>
      </c>
      <c r="BL329" s="59"/>
      <c r="BM329" s="58" t="s">
        <v>126</v>
      </c>
      <c r="BN329" s="59"/>
      <c r="BO329" s="58" t="s">
        <v>126</v>
      </c>
      <c r="BP329" s="59"/>
      <c r="BQ329" s="58" t="s">
        <v>126</v>
      </c>
      <c r="BR329" s="59"/>
      <c r="BS329" s="69" t="s">
        <v>185</v>
      </c>
      <c r="BT329" s="38"/>
      <c r="BU329" s="61"/>
      <c r="BV329" s="61"/>
      <c r="BW329" s="61"/>
      <c r="BX329" s="61"/>
      <c r="BY329" s="61"/>
      <c r="BZ329" s="61"/>
      <c r="CA329" s="61"/>
      <c r="CB329" s="61"/>
      <c r="CC329" s="61"/>
      <c r="CD329" s="61"/>
      <c r="CE329" s="61"/>
      <c r="CF329" s="61"/>
      <c r="CG329" s="61"/>
      <c r="CH329" s="63">
        <f>YEAR(BANCO10[[#This Row],[DATA INÍCIO]])</f>
        <v>2025</v>
      </c>
      <c r="CI329" s="63">
        <f>MONTH(BANCO10[[#This Row],[DATA INÍCIO]])</f>
        <v>12</v>
      </c>
      <c r="CJ329" s="71" t="str">
        <f t="shared" si="5"/>
        <v>INAM INDUSTRIA NACIONAL DE MOLAS LTDA54.646.914/0001-53</v>
      </c>
      <c r="CK329" s="63"/>
      <c r="CL329" s="63"/>
      <c r="CM329" s="42" t="str">
        <f>IF(BANCO10[[#This Row],[SOLUÇÃO]]=CM$1,BANCO10[[#This Row],[STATUS DA ETAPA]],"")</f>
        <v/>
      </c>
      <c r="CN329" s="42" t="str">
        <f>IF(BANCO10[[#This Row],[SOLUÇÃO]]=CN$1,BANCO10[[#This Row],[STATUS DA ETAPA]],"")</f>
        <v/>
      </c>
      <c r="CO329" s="42" t="str">
        <f>IF(BANCO10[[#This Row],[SOLUÇÃO]]=CO$1,BANCO10[[#This Row],[STATUS DA ETAPA]],"")</f>
        <v/>
      </c>
      <c r="CP329" s="42" t="str">
        <f>IF(BANCO10[[#This Row],[SOLUÇÃO]]=CP$1,BANCO10[[#This Row],[STATUS DA ETAPA]],"")</f>
        <v/>
      </c>
      <c r="CQ329" s="42" t="str">
        <f>IF(BANCO10[[#This Row],[SOLUÇÃO]]=CQ$1,BANCO10[[#This Row],[STATUS DA ETAPA]],"")</f>
        <v/>
      </c>
      <c r="CR329" s="42" t="str">
        <f>IF(BANCO10[[#This Row],[SOLUÇÃO]]=CR$1,BANCO10[[#This Row],[STATUS DA ETAPA]],"")</f>
        <v/>
      </c>
      <c r="CS329" s="42" t="str">
        <f>IF(BANCO10[[#This Row],[SOLUÇÃO]]=CS$1,BANCO10[[#This Row],[STATUS DA ETAPA]],"")</f>
        <v>AGUARDANDO SALDO</v>
      </c>
      <c r="CT329" s="42" t="str">
        <f>IF(BANCO10[[#This Row],[SOLUÇÃO]]=CT$1,BANCO10[[#This Row],[STATUS DA ETAPA]],"")</f>
        <v/>
      </c>
      <c r="CU329" s="42" t="str">
        <f>IF(BANCO10[[#This Row],[SOLUÇÃO]]=CU$1,BANCO10[[#This Row],[STATUS DA ETAPA]],"")</f>
        <v/>
      </c>
      <c r="CV329" s="42" t="str">
        <f>IF(BANCO10[[#This Row],[SOLUÇÃO]]=CV$1,BANCO10[[#This Row],[STATUS DA ETAPA]],"")</f>
        <v/>
      </c>
      <c r="CW329" s="42" t="str">
        <f>IF(BANCO10[[#This Row],[SOLUÇÃO]]=CW$1,BANCO10[[#This Row],[STATUS DA ETAPA]],"")</f>
        <v/>
      </c>
      <c r="CX329" s="42" t="str">
        <f>IF(BANCO10[[#This Row],[SOLUÇÃO]]=CX$1,BANCO10[[#This Row],[STATUS DA ETAPA]],"")</f>
        <v/>
      </c>
      <c r="CY329" s="42" t="str">
        <f>IF(BANCO10[[#This Row],[SOLUÇÃO]]=CY$1,BANCO10[[#This Row],[STATUS DA ETAPA]],"")</f>
        <v/>
      </c>
      <c r="CZ329" s="42" t="str">
        <f>IF(BANCO10[[#This Row],[SOLUÇÃO]]=CZ$1,BANCO10[[#This Row],[STATUS DA ETAPA]],"")</f>
        <v/>
      </c>
      <c r="DA329" s="42" t="str">
        <f>IF(BANCO10[[#This Row],[SOLUÇÃO]]=DA$1,BANCO10[[#This Row],[STATUS DA ETAPA]],"")</f>
        <v/>
      </c>
      <c r="DB329" s="42" t="str">
        <f>IF(BANCO10[[#This Row],[SOLUÇÃO]]=DB$1,BANCO10[[#This Row],[STATUS DA ETAPA]],"")</f>
        <v/>
      </c>
      <c r="DC329" s="42" t="str">
        <f>IF(BANCO10[[#This Row],[SOLUÇÃO]]=DC$1,BANCO10[[#This Row],[STATUS DA ETAPA]],"")</f>
        <v/>
      </c>
      <c r="DD329" s="42" t="str">
        <f>IF(BANCO10[[#This Row],[SOLUÇÃO]]=DD$1,BANCO10[[#This Row],[STATUS DA ETAPA]],"")</f>
        <v/>
      </c>
      <c r="DE329" s="42" t="str">
        <f>IF(BANCO10[[#This Row],[SOLUÇÃO]]=DE$1,BANCO10[[#This Row],[STATUS DA ETAPA]],"")</f>
        <v/>
      </c>
      <c r="DF329" s="42" t="str">
        <f>IF(BANCO10[[#This Row],[SOLUÇÃO]]=DF$1,BANCO10[[#This Row],[STATUS DA ETAPA]],"")</f>
        <v/>
      </c>
      <c r="DG329" s="42" t="str">
        <f>IF(BANCO10[[#This Row],[SOLUÇÃO]]=DG$1,BANCO10[[#This Row],[STATUS DA ETAPA]],"")</f>
        <v/>
      </c>
      <c r="DH329" s="42" t="str">
        <f>IF(BANCO10[[#This Row],[SOLUÇÃO]]=DH$1,BANCO10[[#This Row],[STATUS DA ETAPA]],"")</f>
        <v/>
      </c>
      <c r="DI329" s="42" t="str">
        <f>IF(BANCO10[[#This Row],[SOLUÇÃO]]=DI$1,BANCO10[[#This Row],[STATUS DA ETAPA]],"")</f>
        <v/>
      </c>
      <c r="DJ329" s="42" t="str">
        <f>IF(BANCO10[[#This Row],[SOLUÇÃO]]=DJ$1,BANCO10[[#This Row],[STATUS DA ETAPA]],"")</f>
        <v/>
      </c>
      <c r="DK329" s="42" t="str">
        <f>IF(BANCO10[[#This Row],[SOLUÇÃO]]=DK$1,BANCO10[[#This Row],[STATUS DA ETAPA]],"")</f>
        <v/>
      </c>
      <c r="DL329" s="42" t="str">
        <f>IF(BANCO10[[#This Row],[SOLUÇÃO]]=DL$1,BANCO10[[#This Row],[STATUS DA ETAPA]],"")</f>
        <v/>
      </c>
      <c r="DM329" s="42" t="str">
        <f>IF(BANCO10[[#This Row],[SOLUÇÃO]]=DM$1,BANCO10[[#This Row],[STATUS DA ETAPA]],"")</f>
        <v/>
      </c>
      <c r="DN329" s="65">
        <f>VLOOKUP(CL331,'[1]SAP TEC'!AC:AD,2,0)</f>
        <v>3198.98</v>
      </c>
      <c r="GA329" s="38"/>
      <c r="GB329" s="39"/>
      <c r="GC329" s="40"/>
      <c r="GD329" s="42"/>
      <c r="GE329" s="42"/>
      <c r="GF329" s="40"/>
      <c r="GG329" s="89"/>
      <c r="GH329" s="90"/>
      <c r="GI329" s="43"/>
      <c r="GJ329" s="44"/>
      <c r="GK329" s="166"/>
      <c r="GL329" s="166"/>
      <c r="GM329" s="166"/>
      <c r="GN329" s="42"/>
      <c r="GO329" s="91"/>
      <c r="GP329" s="42"/>
      <c r="GQ329" s="91"/>
      <c r="GR329" s="93"/>
      <c r="GS329" s="93"/>
      <c r="GT329" s="44"/>
      <c r="GU329" s="44"/>
      <c r="GV329" s="44"/>
      <c r="GW329" s="42"/>
      <c r="GX329" s="95"/>
      <c r="GY329" s="96"/>
      <c r="GZ329" s="168"/>
      <c r="HA329" s="168"/>
      <c r="HB329" s="168"/>
      <c r="HC329" s="93"/>
      <c r="HD329" s="168"/>
      <c r="HE329" s="110"/>
      <c r="HF329" s="94"/>
      <c r="HG329" s="38"/>
      <c r="HH329" s="38"/>
      <c r="HI329" s="38"/>
      <c r="HJ329" s="38"/>
      <c r="HK329" s="98"/>
      <c r="HL329" s="38"/>
      <c r="HM329" s="38"/>
      <c r="HN329" s="38"/>
      <c r="HO329" s="136"/>
      <c r="HP329" s="38"/>
      <c r="HQ329" s="38"/>
      <c r="HR329" s="38"/>
      <c r="HS329" s="38"/>
      <c r="HT329" s="63"/>
      <c r="HU329" s="63"/>
      <c r="HV329" s="71"/>
      <c r="HW329" s="63"/>
      <c r="HX329" s="44"/>
      <c r="HY329" s="42"/>
      <c r="HZ329" s="42"/>
      <c r="IA329" s="42"/>
      <c r="IB329" s="42"/>
      <c r="IC329" s="42"/>
      <c r="ID329" s="42"/>
      <c r="IE329" s="42"/>
      <c r="IF329" s="42"/>
      <c r="IG329" s="42"/>
      <c r="IH329" s="42"/>
      <c r="II329" s="42"/>
      <c r="IJ329" s="42"/>
      <c r="IK329" s="42"/>
      <c r="IL329" s="42"/>
      <c r="IM329" s="42"/>
      <c r="IN329" s="42"/>
      <c r="IO329" s="42"/>
      <c r="IP329" s="42"/>
      <c r="IQ329" s="42"/>
      <c r="IR329" s="42"/>
      <c r="IS329" s="42"/>
      <c r="IT329" s="42"/>
      <c r="IU329" s="42"/>
      <c r="IV329" s="42"/>
      <c r="IW329" s="42"/>
      <c r="IX329" s="42"/>
      <c r="IY329" s="42"/>
      <c r="IZ329" s="63"/>
    </row>
    <row r="330" spans="1:260" s="65" customFormat="1" ht="12" x14ac:dyDescent="0.25">
      <c r="A330" s="38" t="s">
        <v>118</v>
      </c>
      <c r="B330" s="39" t="s">
        <v>119</v>
      </c>
      <c r="C330" s="40" t="str">
        <f>IFERROR(VLOOKUP(BANCO10[[#This Row],[EMPRESA]],[1]!DADOS[#Data],2,FALSE),"")</f>
        <v>54.646.914/0001-53</v>
      </c>
      <c r="D330" s="42" t="s">
        <v>961</v>
      </c>
      <c r="E330" s="42" t="str">
        <f>IFERROR(VLOOKUP(BANCO10[[#This Row],[EMPRESA]],[1]!DADOS[#Data],5,FALSE),"")</f>
        <v>EPP</v>
      </c>
      <c r="F330" s="40" t="str">
        <f>IFERROR(IF(VLOOKUP(BANCO10[[#This Row],[EMPRESA]],[1]!DADOS[#Data],6,0)="","",(VLOOKUP(BANCO10[[#This Row],[EMPRESA]],[1]!DADOS[#Data],6,0))),"")</f>
        <v>CAPITAL LESTE 2</v>
      </c>
      <c r="G330" s="40"/>
      <c r="H330" s="43" t="s">
        <v>121</v>
      </c>
      <c r="I330" s="43" t="s">
        <v>145</v>
      </c>
      <c r="J330" s="43" t="s">
        <v>146</v>
      </c>
      <c r="K330" s="42" t="s">
        <v>963</v>
      </c>
      <c r="L330" s="44" t="s">
        <v>123</v>
      </c>
      <c r="M330" s="44">
        <v>103</v>
      </c>
      <c r="N330" s="44" t="s">
        <v>123</v>
      </c>
      <c r="O330" s="42" t="s">
        <v>90</v>
      </c>
      <c r="P330" s="42">
        <v>4</v>
      </c>
      <c r="Q330" s="42" t="s">
        <v>205</v>
      </c>
      <c r="R330" s="45" t="s">
        <v>123</v>
      </c>
      <c r="S330" s="45"/>
      <c r="T330" s="45" t="s">
        <v>123</v>
      </c>
      <c r="U330" s="45"/>
      <c r="V330" s="45" t="s">
        <v>123</v>
      </c>
      <c r="W330" s="45"/>
      <c r="X330" s="45" t="s">
        <v>123</v>
      </c>
      <c r="Y330" s="45"/>
      <c r="Z330" s="46" t="s">
        <v>123</v>
      </c>
      <c r="AA330" s="47"/>
      <c r="AB330" s="46" t="s">
        <v>123</v>
      </c>
      <c r="AC330" s="48"/>
      <c r="AD330" s="46" t="s">
        <v>123</v>
      </c>
      <c r="AE330" s="48"/>
      <c r="AF330" s="45" t="s">
        <v>27</v>
      </c>
      <c r="AG330" s="45">
        <v>44799</v>
      </c>
      <c r="AH330" s="45" t="s">
        <v>126</v>
      </c>
      <c r="AI330" s="45"/>
      <c r="AJ330" s="45" t="s">
        <v>123</v>
      </c>
      <c r="AK330" s="45"/>
      <c r="AL330" s="45" t="s">
        <v>123</v>
      </c>
      <c r="AM330" s="45"/>
      <c r="AN330" s="45" t="s">
        <v>123</v>
      </c>
      <c r="AO330" s="45"/>
      <c r="AP330" s="45" t="s">
        <v>123</v>
      </c>
      <c r="AQ330" s="45"/>
      <c r="AR330" s="45" t="s">
        <v>123</v>
      </c>
      <c r="AS330" s="45"/>
      <c r="AT330" s="49">
        <v>44799</v>
      </c>
      <c r="AU330" s="50">
        <v>44799</v>
      </c>
      <c r="AV330" s="51" t="s">
        <v>123</v>
      </c>
      <c r="AW330" s="51" t="s">
        <v>123</v>
      </c>
      <c r="AX330" s="73" t="s">
        <v>49</v>
      </c>
      <c r="AY330" s="52" t="s">
        <v>123</v>
      </c>
      <c r="AZ330" s="53">
        <v>0</v>
      </c>
      <c r="BA330" s="52" t="s">
        <v>123</v>
      </c>
      <c r="BB330" s="81" t="s">
        <v>123</v>
      </c>
      <c r="BC330" s="52" t="s">
        <v>123</v>
      </c>
      <c r="BD330" s="52" t="s">
        <v>123</v>
      </c>
      <c r="BE330" s="55" t="s">
        <v>123</v>
      </c>
      <c r="BF330" s="55" t="s">
        <v>123</v>
      </c>
      <c r="BG330" s="55" t="s">
        <v>123</v>
      </c>
      <c r="BH330" s="55" t="s">
        <v>123</v>
      </c>
      <c r="BI330" s="56" t="s">
        <v>123</v>
      </c>
      <c r="BJ330" s="48"/>
      <c r="BK330" s="58" t="s">
        <v>123</v>
      </c>
      <c r="BL330" s="59"/>
      <c r="BM330" s="58" t="s">
        <v>123</v>
      </c>
      <c r="BN330" s="59"/>
      <c r="BO330" s="74" t="s">
        <v>123</v>
      </c>
      <c r="BP330" s="75"/>
      <c r="BQ330" s="74" t="s">
        <v>123</v>
      </c>
      <c r="BR330" s="75"/>
      <c r="BS330" s="60"/>
      <c r="BT330" s="38"/>
      <c r="BU330" s="61" t="s">
        <v>129</v>
      </c>
      <c r="BV330" s="61" t="s">
        <v>129</v>
      </c>
      <c r="BW330" s="61" t="s">
        <v>150</v>
      </c>
      <c r="BX330" s="61" t="s">
        <v>259</v>
      </c>
      <c r="BY330" s="62" t="s">
        <v>158</v>
      </c>
      <c r="BZ330" s="61" t="s">
        <v>150</v>
      </c>
      <c r="CA330" s="61" t="s">
        <v>129</v>
      </c>
      <c r="CB330" s="61" t="s">
        <v>129</v>
      </c>
      <c r="CC330" s="61" t="s">
        <v>129</v>
      </c>
      <c r="CD330" s="61" t="s">
        <v>129</v>
      </c>
      <c r="CE330" s="61" t="s">
        <v>129</v>
      </c>
      <c r="CF330" s="61" t="s">
        <v>129</v>
      </c>
      <c r="CG330" s="61" t="s">
        <v>129</v>
      </c>
      <c r="CH330" s="63">
        <f>YEAR(BANCO10[[#This Row],[DATA INÍCIO]])</f>
        <v>2022</v>
      </c>
      <c r="CI330" s="63">
        <f>MONTH(BANCO10[[#This Row],[DATA INÍCIO]])</f>
        <v>8</v>
      </c>
      <c r="CJ330" s="64" t="str">
        <f t="shared" si="5"/>
        <v>INAM INDUSTRIA NACIONAL DE MOLAS LTDA54.646.914/0001-53</v>
      </c>
      <c r="CK330" s="63"/>
      <c r="CL330" s="42" t="s">
        <v>963</v>
      </c>
      <c r="CM330" s="42" t="str">
        <f>IF(BANCO10[[#This Row],[SOLUÇÃO]]=CM$1,BANCO10[[#This Row],[STATUS DA ETAPA]],"")</f>
        <v>CONCLUÍDO</v>
      </c>
      <c r="CN330" s="42" t="str">
        <f>IF(BANCO10[[#This Row],[SOLUÇÃO]]=CN$1,BANCO10[[#This Row],[STATUS DA ETAPA]],"")</f>
        <v/>
      </c>
      <c r="CO330" s="42" t="str">
        <f>IF(BANCO10[[#This Row],[SOLUÇÃO]]=CO$1,BANCO10[[#This Row],[STATUS DA ETAPA]],"")</f>
        <v/>
      </c>
      <c r="CP330" s="42" t="str">
        <f>IF(BANCO10[[#This Row],[SOLUÇÃO]]=CP$1,BANCO10[[#This Row],[STATUS DA ETAPA]],"")</f>
        <v/>
      </c>
      <c r="CQ330" s="42" t="str">
        <f>IF(BANCO10[[#This Row],[SOLUÇÃO]]=CQ$1,BANCO10[[#This Row],[STATUS DA ETAPA]],"")</f>
        <v/>
      </c>
      <c r="CR330" s="42" t="str">
        <f>IF(BANCO10[[#This Row],[SOLUÇÃO]]=CR$1,BANCO10[[#This Row],[STATUS DA ETAPA]],"")</f>
        <v/>
      </c>
      <c r="CS330" s="42" t="str">
        <f>IF(BANCO10[[#This Row],[SOLUÇÃO]]=CS$1,BANCO10[[#This Row],[STATUS DA ETAPA]],"")</f>
        <v/>
      </c>
      <c r="CT330" s="42" t="str">
        <f>IF(BANCO10[[#This Row],[SOLUÇÃO]]=CT$1,BANCO10[[#This Row],[STATUS DA ETAPA]],"")</f>
        <v/>
      </c>
      <c r="CU330" s="42" t="str">
        <f>IF(BANCO10[[#This Row],[SOLUÇÃO]]=CU$1,BANCO10[[#This Row],[STATUS DA ETAPA]],"")</f>
        <v/>
      </c>
      <c r="CV330" s="42" t="str">
        <f>IF(BANCO10[[#This Row],[SOLUÇÃO]]=CV$1,BANCO10[[#This Row],[STATUS DA ETAPA]],"")</f>
        <v/>
      </c>
      <c r="CW330" s="42" t="str">
        <f>IF(BANCO10[[#This Row],[SOLUÇÃO]]=CW$1,BANCO10[[#This Row],[STATUS DA ETAPA]],"")</f>
        <v/>
      </c>
      <c r="CX330" s="42" t="str">
        <f>IF(BANCO10[[#This Row],[SOLUÇÃO]]=CX$1,BANCO10[[#This Row],[STATUS DA ETAPA]],"")</f>
        <v/>
      </c>
      <c r="CY330" s="42" t="str">
        <f>IF(BANCO10[[#This Row],[SOLUÇÃO]]=CY$1,BANCO10[[#This Row],[STATUS DA ETAPA]],"")</f>
        <v/>
      </c>
      <c r="CZ330" s="42" t="str">
        <f>IF(BANCO10[[#This Row],[SOLUÇÃO]]=CZ$1,BANCO10[[#This Row],[STATUS DA ETAPA]],"")</f>
        <v/>
      </c>
      <c r="DA330" s="42" t="str">
        <f>IF(BANCO10[[#This Row],[SOLUÇÃO]]=DA$1,BANCO10[[#This Row],[STATUS DA ETAPA]],"")</f>
        <v/>
      </c>
      <c r="DB330" s="42" t="str">
        <f>IF(BANCO10[[#This Row],[SOLUÇÃO]]=DB$1,BANCO10[[#This Row],[STATUS DA ETAPA]],"")</f>
        <v/>
      </c>
      <c r="DC330" s="42" t="str">
        <f>IF(BANCO10[[#This Row],[SOLUÇÃO]]=DC$1,BANCO10[[#This Row],[STATUS DA ETAPA]],"")</f>
        <v/>
      </c>
      <c r="DD330" s="42" t="str">
        <f>IF(BANCO10[[#This Row],[SOLUÇÃO]]=DD$1,BANCO10[[#This Row],[STATUS DA ETAPA]],"")</f>
        <v/>
      </c>
      <c r="DE330" s="42" t="str">
        <f>IF(BANCO10[[#This Row],[SOLUÇÃO]]=DE$1,BANCO10[[#This Row],[STATUS DA ETAPA]],"")</f>
        <v/>
      </c>
      <c r="DF330" s="42" t="str">
        <f>IF(BANCO10[[#This Row],[SOLUÇÃO]]=DF$1,BANCO10[[#This Row],[STATUS DA ETAPA]],"")</f>
        <v/>
      </c>
      <c r="DG330" s="42" t="str">
        <f>IF(BANCO10[[#This Row],[SOLUÇÃO]]=DG$1,BANCO10[[#This Row],[STATUS DA ETAPA]],"")</f>
        <v/>
      </c>
      <c r="DH330" s="42" t="str">
        <f>IF(BANCO10[[#This Row],[SOLUÇÃO]]=DH$1,BANCO10[[#This Row],[STATUS DA ETAPA]],"")</f>
        <v/>
      </c>
      <c r="DI330" s="42" t="str">
        <f>IF(BANCO10[[#This Row],[SOLUÇÃO]]=DI$1,BANCO10[[#This Row],[STATUS DA ETAPA]],"")</f>
        <v/>
      </c>
      <c r="DJ330" s="42" t="str">
        <f>IF(BANCO10[[#This Row],[SOLUÇÃO]]=DJ$1,BANCO10[[#This Row],[STATUS DA ETAPA]],"")</f>
        <v/>
      </c>
      <c r="DK330" s="42" t="str">
        <f>IF(BANCO10[[#This Row],[SOLUÇÃO]]=DK$1,BANCO10[[#This Row],[STATUS DA ETAPA]],"")</f>
        <v/>
      </c>
      <c r="DL330" s="42" t="str">
        <f>IF(BANCO10[[#This Row],[SOLUÇÃO]]=DL$1,BANCO10[[#This Row],[STATUS DA ETAPA]],"")</f>
        <v/>
      </c>
      <c r="DM330" s="42" t="str">
        <f>IF(BANCO10[[#This Row],[SOLUÇÃO]]=DM$1,BANCO10[[#This Row],[STATUS DA ETAPA]],"")</f>
        <v/>
      </c>
      <c r="DN330" s="65">
        <f>VLOOKUP(CL332,'[1]SAP TEC'!AC:AD,2,0)</f>
        <v>5308.76</v>
      </c>
      <c r="GA330" s="38"/>
      <c r="GB330" s="39"/>
      <c r="GC330" s="40"/>
      <c r="GD330" s="42"/>
      <c r="GE330" s="42"/>
      <c r="GF330" s="40"/>
      <c r="GG330" s="165"/>
      <c r="GH330" s="90"/>
      <c r="GI330" s="43"/>
      <c r="GJ330" s="44"/>
      <c r="GK330" s="166"/>
      <c r="GL330" s="166"/>
      <c r="GM330" s="166"/>
      <c r="GN330" s="42"/>
      <c r="GO330" s="91"/>
      <c r="GP330" s="42"/>
      <c r="GQ330" s="91"/>
      <c r="GR330" s="134"/>
      <c r="GS330" s="134"/>
      <c r="GT330" s="44"/>
      <c r="GU330" s="44"/>
      <c r="GV330" s="44"/>
      <c r="GW330" s="42"/>
      <c r="GX330" s="95"/>
      <c r="GY330" s="96"/>
      <c r="GZ330" s="167"/>
      <c r="HA330" s="167"/>
      <c r="HB330" s="167"/>
      <c r="HC330" s="93"/>
      <c r="HD330" s="167"/>
      <c r="HE330" s="110"/>
      <c r="HF330" s="94"/>
      <c r="HG330" s="38"/>
      <c r="HH330" s="38"/>
      <c r="HI330" s="38"/>
      <c r="HJ330" s="38"/>
      <c r="HK330" s="98"/>
      <c r="HL330" s="38"/>
      <c r="HM330" s="38"/>
      <c r="HN330" s="38"/>
      <c r="HO330" s="136"/>
      <c r="HP330" s="38"/>
      <c r="HQ330" s="38"/>
      <c r="HR330" s="38"/>
      <c r="HS330" s="38"/>
      <c r="HT330" s="63"/>
      <c r="HU330" s="63"/>
      <c r="HV330" s="71"/>
      <c r="HW330" s="63"/>
      <c r="HX330" s="44"/>
      <c r="HY330" s="42"/>
      <c r="HZ330" s="42"/>
      <c r="IA330" s="42"/>
      <c r="IB330" s="42"/>
      <c r="IC330" s="42"/>
      <c r="ID330" s="42"/>
      <c r="IE330" s="42"/>
      <c r="IF330" s="42"/>
      <c r="IG330" s="42"/>
      <c r="IH330" s="42"/>
      <c r="II330" s="42"/>
      <c r="IJ330" s="42"/>
      <c r="IK330" s="42"/>
      <c r="IL330" s="42"/>
      <c r="IM330" s="42"/>
      <c r="IN330" s="42"/>
      <c r="IO330" s="42"/>
      <c r="IP330" s="42"/>
      <c r="IQ330" s="42"/>
      <c r="IR330" s="42"/>
      <c r="IS330" s="42"/>
      <c r="IT330" s="42"/>
      <c r="IU330" s="42"/>
      <c r="IV330" s="42"/>
      <c r="IW330" s="42"/>
      <c r="IX330" s="42"/>
      <c r="IY330" s="42"/>
      <c r="IZ330" s="63"/>
    </row>
    <row r="331" spans="1:260" s="65" customFormat="1" ht="12" x14ac:dyDescent="0.25">
      <c r="A331" s="38" t="s">
        <v>118</v>
      </c>
      <c r="B331" s="39" t="s">
        <v>119</v>
      </c>
      <c r="C331" s="40" t="str">
        <f>IFERROR(VLOOKUP(BANCO10[[#This Row],[EMPRESA]],[1]!DADOS[#Data],2,FALSE),"")</f>
        <v>54.646.914/0001-53</v>
      </c>
      <c r="D331" s="42" t="s">
        <v>961</v>
      </c>
      <c r="E331" s="42" t="str">
        <f>IFERROR(VLOOKUP(BANCO10[[#This Row],[EMPRESA]],[1]!DADOS[#Data],5,FALSE),"")</f>
        <v>EPP</v>
      </c>
      <c r="F331" s="40" t="str">
        <f>IFERROR(IF(VLOOKUP(BANCO10[[#This Row],[EMPRESA]],[1]!DADOS[#Data],6,0)="","",(VLOOKUP(BANCO10[[#This Row],[EMPRESA]],[1]!DADOS[#Data],6,0))),"")</f>
        <v>CAPITAL LESTE 2</v>
      </c>
      <c r="G331" s="40" t="str">
        <f>IFERROR(IF(VLOOKUP(BANCO10[[#This Row],[EMPRESA]],[1]!DADOS[#Data],4)="","",(VLOOKUP($D331,[1]!DADOS[#Data],4,0))),"")</f>
        <v>INAM</v>
      </c>
      <c r="H331" s="43" t="s">
        <v>7</v>
      </c>
      <c r="I331" s="43" t="s">
        <v>145</v>
      </c>
      <c r="J331" s="43" t="s">
        <v>123</v>
      </c>
      <c r="K331" s="42" t="s">
        <v>964</v>
      </c>
      <c r="L331" s="44" t="s">
        <v>965</v>
      </c>
      <c r="M331" s="44">
        <v>103</v>
      </c>
      <c r="N331" s="44" t="s">
        <v>123</v>
      </c>
      <c r="O331" s="42" t="s">
        <v>95</v>
      </c>
      <c r="P331" s="42">
        <v>100</v>
      </c>
      <c r="Q331" s="42" t="s">
        <v>236</v>
      </c>
      <c r="R331" s="45" t="s">
        <v>123</v>
      </c>
      <c r="S331" s="45"/>
      <c r="T331" s="45" t="s">
        <v>123</v>
      </c>
      <c r="U331" s="45"/>
      <c r="V331" s="45" t="s">
        <v>123</v>
      </c>
      <c r="W331" s="45"/>
      <c r="X331" s="45" t="s">
        <v>123</v>
      </c>
      <c r="Y331" s="45"/>
      <c r="Z331" s="46" t="s">
        <v>123</v>
      </c>
      <c r="AA331" s="47"/>
      <c r="AB331" s="46" t="s">
        <v>123</v>
      </c>
      <c r="AC331" s="48"/>
      <c r="AD331" s="46" t="s">
        <v>123</v>
      </c>
      <c r="AE331" s="48"/>
      <c r="AF331" s="45" t="s">
        <v>27</v>
      </c>
      <c r="AG331" s="45">
        <v>44799</v>
      </c>
      <c r="AH331" s="45" t="s">
        <v>27</v>
      </c>
      <c r="AI331" s="45">
        <v>44799</v>
      </c>
      <c r="AJ331" s="45" t="s">
        <v>27</v>
      </c>
      <c r="AK331" s="45">
        <v>44799</v>
      </c>
      <c r="AL331" s="45" t="s">
        <v>27</v>
      </c>
      <c r="AM331" s="45">
        <v>44799</v>
      </c>
      <c r="AN331" s="45" t="s">
        <v>27</v>
      </c>
      <c r="AO331" s="45"/>
      <c r="AP331" s="45" t="s">
        <v>27</v>
      </c>
      <c r="AQ331" s="45">
        <v>44799</v>
      </c>
      <c r="AR331" s="45" t="s">
        <v>27</v>
      </c>
      <c r="AS331" s="45"/>
      <c r="AT331" s="49">
        <v>44958</v>
      </c>
      <c r="AU331" s="50">
        <v>45048</v>
      </c>
      <c r="AV331" s="51" t="s">
        <v>27</v>
      </c>
      <c r="AW331" s="51" t="s">
        <v>27</v>
      </c>
      <c r="AX331" s="73" t="s">
        <v>49</v>
      </c>
      <c r="AY331" s="52" t="s">
        <v>126</v>
      </c>
      <c r="AZ331" s="53">
        <v>0</v>
      </c>
      <c r="BA331" s="52"/>
      <c r="BB331" s="81"/>
      <c r="BC331" s="52">
        <v>4731</v>
      </c>
      <c r="BD331" s="52" t="s">
        <v>123</v>
      </c>
      <c r="BE331" s="55" t="s">
        <v>123</v>
      </c>
      <c r="BF331" s="55" t="s">
        <v>123</v>
      </c>
      <c r="BG331" s="55" t="s">
        <v>27</v>
      </c>
      <c r="BH331" s="55" t="s">
        <v>123</v>
      </c>
      <c r="BI331" s="68" t="s">
        <v>123</v>
      </c>
      <c r="BJ331" s="48"/>
      <c r="BK331" s="58" t="s">
        <v>123</v>
      </c>
      <c r="BL331" s="59"/>
      <c r="BM331" s="58" t="s">
        <v>123</v>
      </c>
      <c r="BN331" s="59"/>
      <c r="BO331" s="74" t="s">
        <v>27</v>
      </c>
      <c r="BP331" s="75">
        <v>45054</v>
      </c>
      <c r="BQ331" s="74" t="s">
        <v>27</v>
      </c>
      <c r="BR331" s="75"/>
      <c r="BS331" s="60"/>
      <c r="BT331" s="38"/>
      <c r="BU331" s="61" t="s">
        <v>129</v>
      </c>
      <c r="BV331" s="61" t="s">
        <v>129</v>
      </c>
      <c r="BW331" s="61" t="s">
        <v>150</v>
      </c>
      <c r="BX331" s="61" t="s">
        <v>259</v>
      </c>
      <c r="BY331" s="62" t="s">
        <v>158</v>
      </c>
      <c r="BZ331" s="61" t="s">
        <v>150</v>
      </c>
      <c r="CA331" s="61" t="s">
        <v>129</v>
      </c>
      <c r="CB331" s="61" t="s">
        <v>129</v>
      </c>
      <c r="CC331" s="61" t="s">
        <v>129</v>
      </c>
      <c r="CD331" s="61" t="s">
        <v>129</v>
      </c>
      <c r="CE331" s="61" t="s">
        <v>129</v>
      </c>
      <c r="CF331" s="61" t="s">
        <v>129</v>
      </c>
      <c r="CG331" s="61" t="s">
        <v>129</v>
      </c>
      <c r="CH331" s="63">
        <f>YEAR(BANCO10[[#This Row],[DATA INÍCIO]])</f>
        <v>2023</v>
      </c>
      <c r="CI331" s="63">
        <f>MONTH(BANCO10[[#This Row],[DATA INÍCIO]])</f>
        <v>2</v>
      </c>
      <c r="CJ331" s="64" t="str">
        <f t="shared" si="5"/>
        <v>INAM INDUSTRIA NACIONAL DE MOLAS LTDA54.646.914/0001-53</v>
      </c>
      <c r="CK331" s="63"/>
      <c r="CL331" s="42" t="s">
        <v>964</v>
      </c>
      <c r="CM331" s="42" t="str">
        <f>IF(BANCO10[[#This Row],[SOLUÇÃO]]=CM$1,BANCO10[[#This Row],[STATUS DA ETAPA]],"")</f>
        <v/>
      </c>
      <c r="CN331" s="42" t="str">
        <f>IF(BANCO10[[#This Row],[SOLUÇÃO]]=CN$1,BANCO10[[#This Row],[STATUS DA ETAPA]],"")</f>
        <v/>
      </c>
      <c r="CO331" s="42" t="str">
        <f>IF(BANCO10[[#This Row],[SOLUÇÃO]]=CO$1,BANCO10[[#This Row],[STATUS DA ETAPA]],"")</f>
        <v/>
      </c>
      <c r="CP331" s="42" t="str">
        <f>IF(BANCO10[[#This Row],[SOLUÇÃO]]=CP$1,BANCO10[[#This Row],[STATUS DA ETAPA]],"")</f>
        <v/>
      </c>
      <c r="CQ331" s="42" t="str">
        <f>IF(BANCO10[[#This Row],[SOLUÇÃO]]=CQ$1,BANCO10[[#This Row],[STATUS DA ETAPA]],"")</f>
        <v/>
      </c>
      <c r="CR331" s="42" t="str">
        <f>IF(BANCO10[[#This Row],[SOLUÇÃO]]=CR$1,BANCO10[[#This Row],[STATUS DA ETAPA]],"")</f>
        <v>CONCLUÍDO</v>
      </c>
      <c r="CS331" s="42" t="str">
        <f>IF(BANCO10[[#This Row],[SOLUÇÃO]]=CS$1,BANCO10[[#This Row],[STATUS DA ETAPA]],"")</f>
        <v/>
      </c>
      <c r="CT331" s="42" t="str">
        <f>IF(BANCO10[[#This Row],[SOLUÇÃO]]=CT$1,BANCO10[[#This Row],[STATUS DA ETAPA]],"")</f>
        <v/>
      </c>
      <c r="CU331" s="42" t="str">
        <f>IF(BANCO10[[#This Row],[SOLUÇÃO]]=CU$1,BANCO10[[#This Row],[STATUS DA ETAPA]],"")</f>
        <v/>
      </c>
      <c r="CV331" s="42" t="str">
        <f>IF(BANCO10[[#This Row],[SOLUÇÃO]]=CV$1,BANCO10[[#This Row],[STATUS DA ETAPA]],"")</f>
        <v/>
      </c>
      <c r="CW331" s="42" t="str">
        <f>IF(BANCO10[[#This Row],[SOLUÇÃO]]=CW$1,BANCO10[[#This Row],[STATUS DA ETAPA]],"")</f>
        <v/>
      </c>
      <c r="CX331" s="42" t="str">
        <f>IF(BANCO10[[#This Row],[SOLUÇÃO]]=CX$1,BANCO10[[#This Row],[STATUS DA ETAPA]],"")</f>
        <v/>
      </c>
      <c r="CY331" s="42" t="str">
        <f>IF(BANCO10[[#This Row],[SOLUÇÃO]]=CY$1,BANCO10[[#This Row],[STATUS DA ETAPA]],"")</f>
        <v/>
      </c>
      <c r="CZ331" s="42" t="str">
        <f>IF(BANCO10[[#This Row],[SOLUÇÃO]]=CZ$1,BANCO10[[#This Row],[STATUS DA ETAPA]],"")</f>
        <v/>
      </c>
      <c r="DA331" s="42" t="str">
        <f>IF(BANCO10[[#This Row],[SOLUÇÃO]]=DA$1,BANCO10[[#This Row],[STATUS DA ETAPA]],"")</f>
        <v/>
      </c>
      <c r="DB331" s="42" t="str">
        <f>IF(BANCO10[[#This Row],[SOLUÇÃO]]=DB$1,BANCO10[[#This Row],[STATUS DA ETAPA]],"")</f>
        <v/>
      </c>
      <c r="DC331" s="42" t="str">
        <f>IF(BANCO10[[#This Row],[SOLUÇÃO]]=DC$1,BANCO10[[#This Row],[STATUS DA ETAPA]],"")</f>
        <v/>
      </c>
      <c r="DD331" s="42" t="str">
        <f>IF(BANCO10[[#This Row],[SOLUÇÃO]]=DD$1,BANCO10[[#This Row],[STATUS DA ETAPA]],"")</f>
        <v/>
      </c>
      <c r="DE331" s="42" t="str">
        <f>IF(BANCO10[[#This Row],[SOLUÇÃO]]=DE$1,BANCO10[[#This Row],[STATUS DA ETAPA]],"")</f>
        <v/>
      </c>
      <c r="DF331" s="42" t="str">
        <f>IF(BANCO10[[#This Row],[SOLUÇÃO]]=DF$1,BANCO10[[#This Row],[STATUS DA ETAPA]],"")</f>
        <v/>
      </c>
      <c r="DG331" s="42" t="str">
        <f>IF(BANCO10[[#This Row],[SOLUÇÃO]]=DG$1,BANCO10[[#This Row],[STATUS DA ETAPA]],"")</f>
        <v/>
      </c>
      <c r="DH331" s="42" t="str">
        <f>IF(BANCO10[[#This Row],[SOLUÇÃO]]=DH$1,BANCO10[[#This Row],[STATUS DA ETAPA]],"")</f>
        <v/>
      </c>
      <c r="DI331" s="42" t="str">
        <f>IF(BANCO10[[#This Row],[SOLUÇÃO]]=DI$1,BANCO10[[#This Row],[STATUS DA ETAPA]],"")</f>
        <v/>
      </c>
      <c r="DJ331" s="42" t="str">
        <f>IF(BANCO10[[#This Row],[SOLUÇÃO]]=DJ$1,BANCO10[[#This Row],[STATUS DA ETAPA]],"")</f>
        <v/>
      </c>
      <c r="DK331" s="42" t="str">
        <f>IF(BANCO10[[#This Row],[SOLUÇÃO]]=DK$1,BANCO10[[#This Row],[STATUS DA ETAPA]],"")</f>
        <v/>
      </c>
      <c r="DL331" s="42" t="str">
        <f>IF(BANCO10[[#This Row],[SOLUÇÃO]]=DL$1,BANCO10[[#This Row],[STATUS DA ETAPA]],"")</f>
        <v/>
      </c>
      <c r="DM331" s="42" t="str">
        <f>IF(BANCO10[[#This Row],[SOLUÇÃO]]=DM$1,BANCO10[[#This Row],[STATUS DA ETAPA]],"")</f>
        <v/>
      </c>
      <c r="DN331" s="65" t="e">
        <f>VLOOKUP(CL333,'[1]SAP TEC'!AC:AD,2,0)</f>
        <v>#N/A</v>
      </c>
      <c r="GA331" s="38"/>
      <c r="GB331" s="39"/>
      <c r="GC331" s="40"/>
      <c r="GD331" s="42"/>
      <c r="GE331" s="42"/>
      <c r="GF331" s="40"/>
      <c r="GG331" s="165"/>
      <c r="GH331" s="90"/>
      <c r="GI331" s="43"/>
      <c r="GJ331" s="44"/>
      <c r="GK331" s="166"/>
      <c r="GL331" s="166"/>
      <c r="GM331" s="166"/>
      <c r="GN331" s="42"/>
      <c r="GO331" s="91"/>
      <c r="GP331" s="42"/>
      <c r="GQ331" s="91"/>
      <c r="GR331" s="134"/>
      <c r="GS331" s="134"/>
      <c r="GT331" s="44"/>
      <c r="GU331" s="44"/>
      <c r="GV331" s="44"/>
      <c r="GW331" s="42"/>
      <c r="GX331" s="95"/>
      <c r="GY331" s="96"/>
      <c r="GZ331" s="168"/>
      <c r="HA331" s="168"/>
      <c r="HB331" s="168"/>
      <c r="HC331" s="93"/>
      <c r="HD331" s="168"/>
      <c r="HE331" s="110"/>
      <c r="HF331" s="94"/>
      <c r="HG331" s="38"/>
      <c r="HH331" s="38"/>
      <c r="HI331" s="38"/>
      <c r="HJ331" s="38"/>
      <c r="HK331" s="98"/>
      <c r="HL331" s="38"/>
      <c r="HM331" s="38"/>
      <c r="HN331" s="38"/>
      <c r="HO331" s="136"/>
      <c r="HP331" s="38"/>
      <c r="HQ331" s="38"/>
      <c r="HR331" s="38"/>
      <c r="HS331" s="38"/>
      <c r="HT331" s="63"/>
      <c r="HU331" s="63"/>
      <c r="HV331" s="71"/>
      <c r="HW331" s="63"/>
      <c r="HX331" s="44"/>
      <c r="HY331" s="42"/>
      <c r="HZ331" s="42"/>
      <c r="IA331" s="42"/>
      <c r="IB331" s="42"/>
      <c r="IC331" s="42"/>
      <c r="ID331" s="42"/>
      <c r="IE331" s="42"/>
      <c r="IF331" s="42"/>
      <c r="IG331" s="42"/>
      <c r="IH331" s="42"/>
      <c r="II331" s="42"/>
      <c r="IJ331" s="42"/>
      <c r="IK331" s="42"/>
      <c r="IL331" s="42"/>
      <c r="IM331" s="42"/>
      <c r="IN331" s="42"/>
      <c r="IO331" s="42"/>
      <c r="IP331" s="42"/>
      <c r="IQ331" s="42"/>
      <c r="IR331" s="42"/>
      <c r="IS331" s="42"/>
      <c r="IT331" s="42"/>
      <c r="IU331" s="42"/>
      <c r="IV331" s="42"/>
      <c r="IW331" s="42"/>
      <c r="IX331" s="42"/>
      <c r="IY331" s="42"/>
      <c r="IZ331" s="63"/>
    </row>
    <row r="332" spans="1:260" s="65" customFormat="1" ht="12" x14ac:dyDescent="0.25">
      <c r="A332" s="38" t="s">
        <v>118</v>
      </c>
      <c r="B332" s="39" t="s">
        <v>119</v>
      </c>
      <c r="C332" s="40" t="str">
        <f>IFERROR(VLOOKUP(BANCO10[[#This Row],[EMPRESA]],[1]!DADOS[#Data],2,FALSE),"")</f>
        <v>54.646.914/0001-53</v>
      </c>
      <c r="D332" s="42" t="s">
        <v>961</v>
      </c>
      <c r="E332" s="42" t="str">
        <f>IFERROR(VLOOKUP(BANCO10[[#This Row],[EMPRESA]],[1]!DADOS[#Data],5,FALSE),"")</f>
        <v>EPP</v>
      </c>
      <c r="F332" s="40" t="str">
        <f>IFERROR(IF(VLOOKUP(BANCO10[[#This Row],[EMPRESA]],[1]!DADOS[#Data],6,0)="","",(VLOOKUP(BANCO10[[#This Row],[EMPRESA]],[1]!DADOS[#Data],6,0))),"")</f>
        <v>CAPITAL LESTE 2</v>
      </c>
      <c r="G332" s="40" t="s">
        <v>966</v>
      </c>
      <c r="H332" s="43" t="s">
        <v>7</v>
      </c>
      <c r="I332" s="43" t="s">
        <v>145</v>
      </c>
      <c r="J332" s="43" t="s">
        <v>123</v>
      </c>
      <c r="K332" s="42" t="s">
        <v>967</v>
      </c>
      <c r="L332" s="44" t="s">
        <v>968</v>
      </c>
      <c r="M332" s="44">
        <v>103</v>
      </c>
      <c r="N332" s="44" t="s">
        <v>123</v>
      </c>
      <c r="O332" s="42" t="s">
        <v>97</v>
      </c>
      <c r="P332" s="42">
        <v>100</v>
      </c>
      <c r="Q332" s="42" t="s">
        <v>236</v>
      </c>
      <c r="R332" s="45" t="s">
        <v>123</v>
      </c>
      <c r="S332" s="45"/>
      <c r="T332" s="45" t="s">
        <v>123</v>
      </c>
      <c r="U332" s="45"/>
      <c r="V332" s="45" t="s">
        <v>123</v>
      </c>
      <c r="W332" s="45"/>
      <c r="X332" s="45" t="s">
        <v>123</v>
      </c>
      <c r="Y332" s="45"/>
      <c r="Z332" s="46" t="s">
        <v>123</v>
      </c>
      <c r="AA332" s="47"/>
      <c r="AB332" s="46" t="s">
        <v>123</v>
      </c>
      <c r="AC332" s="48"/>
      <c r="AD332" s="46" t="s">
        <v>123</v>
      </c>
      <c r="AE332" s="48"/>
      <c r="AF332" s="45" t="s">
        <v>27</v>
      </c>
      <c r="AG332" s="45">
        <v>44799</v>
      </c>
      <c r="AH332" s="45" t="s">
        <v>27</v>
      </c>
      <c r="AI332" s="45">
        <v>45378</v>
      </c>
      <c r="AJ332" s="45" t="s">
        <v>27</v>
      </c>
      <c r="AK332" s="45">
        <v>45378</v>
      </c>
      <c r="AL332" s="45" t="s">
        <v>27</v>
      </c>
      <c r="AM332" s="45">
        <v>45379</v>
      </c>
      <c r="AN332" s="45" t="s">
        <v>27</v>
      </c>
      <c r="AO332" s="45"/>
      <c r="AP332" s="45" t="s">
        <v>27</v>
      </c>
      <c r="AQ332" s="45">
        <v>45379</v>
      </c>
      <c r="AR332" s="45" t="s">
        <v>27</v>
      </c>
      <c r="AS332" s="45"/>
      <c r="AT332" s="49">
        <v>45415</v>
      </c>
      <c r="AU332" s="50">
        <v>45526</v>
      </c>
      <c r="AV332" s="51" t="s">
        <v>27</v>
      </c>
      <c r="AW332" s="51" t="s">
        <v>27</v>
      </c>
      <c r="AX332" s="73" t="s">
        <v>49</v>
      </c>
      <c r="AY332" s="52" t="s">
        <v>126</v>
      </c>
      <c r="AZ332" s="53">
        <v>0</v>
      </c>
      <c r="BA332" s="52" t="s">
        <v>153</v>
      </c>
      <c r="BB332" s="81">
        <v>0</v>
      </c>
      <c r="BC332" s="52" t="s">
        <v>969</v>
      </c>
      <c r="BD332" s="52">
        <v>0</v>
      </c>
      <c r="BE332" s="55" t="s">
        <v>123</v>
      </c>
      <c r="BF332" s="55" t="s">
        <v>123</v>
      </c>
      <c r="BG332" s="55" t="s">
        <v>27</v>
      </c>
      <c r="BH332" s="55" t="s">
        <v>123</v>
      </c>
      <c r="BI332" s="68" t="s">
        <v>123</v>
      </c>
      <c r="BJ332" s="48"/>
      <c r="BK332" s="58" t="s">
        <v>123</v>
      </c>
      <c r="BL332" s="59"/>
      <c r="BM332" s="58" t="s">
        <v>123</v>
      </c>
      <c r="BN332" s="59"/>
      <c r="BO332" s="74" t="s">
        <v>27</v>
      </c>
      <c r="BP332" s="75">
        <v>45526</v>
      </c>
      <c r="BQ332" s="74" t="s">
        <v>27</v>
      </c>
      <c r="BR332" s="75">
        <v>45509</v>
      </c>
      <c r="BS332" s="60"/>
      <c r="BT332" s="38"/>
      <c r="BU332" s="61" t="s">
        <v>129</v>
      </c>
      <c r="BV332" s="61" t="s">
        <v>129</v>
      </c>
      <c r="BW332" s="61" t="s">
        <v>150</v>
      </c>
      <c r="BX332" s="61" t="s">
        <v>259</v>
      </c>
      <c r="BY332" s="62" t="s">
        <v>158</v>
      </c>
      <c r="BZ332" s="61" t="s">
        <v>150</v>
      </c>
      <c r="CA332" s="61" t="s">
        <v>129</v>
      </c>
      <c r="CB332" s="61" t="s">
        <v>129</v>
      </c>
      <c r="CC332" s="61">
        <v>45391</v>
      </c>
      <c r="CD332" s="61" t="s">
        <v>158</v>
      </c>
      <c r="CE332" s="61" t="s">
        <v>129</v>
      </c>
      <c r="CF332" s="61"/>
      <c r="CG332" s="61" t="s">
        <v>970</v>
      </c>
      <c r="CH332" s="63">
        <f>YEAR(BANCO10[[#This Row],[DATA INÍCIO]])</f>
        <v>2024</v>
      </c>
      <c r="CI332" s="63">
        <f>MONTH(BANCO10[[#This Row],[DATA INÍCIO]])</f>
        <v>5</v>
      </c>
      <c r="CJ332" s="64" t="str">
        <f t="shared" si="5"/>
        <v>INAM INDUSTRIA NACIONAL DE MOLAS LTDA54.646.914/0001-53</v>
      </c>
      <c r="CK332" s="63"/>
      <c r="CL332" s="42" t="s">
        <v>967</v>
      </c>
      <c r="CM332" s="42" t="str">
        <f>IF(BANCO10[[#This Row],[SOLUÇÃO]]=CM$1,BANCO10[[#This Row],[STATUS DA ETAPA]],"")</f>
        <v/>
      </c>
      <c r="CN332" s="42" t="str">
        <f>IF(BANCO10[[#This Row],[SOLUÇÃO]]=CN$1,BANCO10[[#This Row],[STATUS DA ETAPA]],"")</f>
        <v/>
      </c>
      <c r="CO332" s="42" t="str">
        <f>IF(BANCO10[[#This Row],[SOLUÇÃO]]=CO$1,BANCO10[[#This Row],[STATUS DA ETAPA]],"")</f>
        <v/>
      </c>
      <c r="CP332" s="42" t="str">
        <f>IF(BANCO10[[#This Row],[SOLUÇÃO]]=CP$1,BANCO10[[#This Row],[STATUS DA ETAPA]],"")</f>
        <v/>
      </c>
      <c r="CQ332" s="42" t="str">
        <f>IF(BANCO10[[#This Row],[SOLUÇÃO]]=CQ$1,BANCO10[[#This Row],[STATUS DA ETAPA]],"")</f>
        <v/>
      </c>
      <c r="CR332" s="42" t="str">
        <f>IF(BANCO10[[#This Row],[SOLUÇÃO]]=CR$1,BANCO10[[#This Row],[STATUS DA ETAPA]],"")</f>
        <v/>
      </c>
      <c r="CS332" s="42" t="str">
        <f>IF(BANCO10[[#This Row],[SOLUÇÃO]]=CS$1,BANCO10[[#This Row],[STATUS DA ETAPA]],"")</f>
        <v/>
      </c>
      <c r="CT332" s="42" t="str">
        <f>IF(BANCO10[[#This Row],[SOLUÇÃO]]=CT$1,BANCO10[[#This Row],[STATUS DA ETAPA]],"")</f>
        <v>CONCLUÍDO</v>
      </c>
      <c r="CU332" s="42" t="str">
        <f>IF(BANCO10[[#This Row],[SOLUÇÃO]]=CU$1,BANCO10[[#This Row],[STATUS DA ETAPA]],"")</f>
        <v/>
      </c>
      <c r="CV332" s="42" t="str">
        <f>IF(BANCO10[[#This Row],[SOLUÇÃO]]=CV$1,BANCO10[[#This Row],[STATUS DA ETAPA]],"")</f>
        <v/>
      </c>
      <c r="CW332" s="42" t="str">
        <f>IF(BANCO10[[#This Row],[SOLUÇÃO]]=CW$1,BANCO10[[#This Row],[STATUS DA ETAPA]],"")</f>
        <v/>
      </c>
      <c r="CX332" s="42" t="str">
        <f>IF(BANCO10[[#This Row],[SOLUÇÃO]]=CX$1,BANCO10[[#This Row],[STATUS DA ETAPA]],"")</f>
        <v/>
      </c>
      <c r="CY332" s="42" t="str">
        <f>IF(BANCO10[[#This Row],[SOLUÇÃO]]=CY$1,BANCO10[[#This Row],[STATUS DA ETAPA]],"")</f>
        <v/>
      </c>
      <c r="CZ332" s="42" t="str">
        <f>IF(BANCO10[[#This Row],[SOLUÇÃO]]=CZ$1,BANCO10[[#This Row],[STATUS DA ETAPA]],"")</f>
        <v/>
      </c>
      <c r="DA332" s="42" t="str">
        <f>IF(BANCO10[[#This Row],[SOLUÇÃO]]=DA$1,BANCO10[[#This Row],[STATUS DA ETAPA]],"")</f>
        <v/>
      </c>
      <c r="DB332" s="42" t="str">
        <f>IF(BANCO10[[#This Row],[SOLUÇÃO]]=DB$1,BANCO10[[#This Row],[STATUS DA ETAPA]],"")</f>
        <v/>
      </c>
      <c r="DC332" s="42" t="str">
        <f>IF(BANCO10[[#This Row],[SOLUÇÃO]]=DC$1,BANCO10[[#This Row],[STATUS DA ETAPA]],"")</f>
        <v/>
      </c>
      <c r="DD332" s="42" t="str">
        <f>IF(BANCO10[[#This Row],[SOLUÇÃO]]=DD$1,BANCO10[[#This Row],[STATUS DA ETAPA]],"")</f>
        <v/>
      </c>
      <c r="DE332" s="42" t="str">
        <f>IF(BANCO10[[#This Row],[SOLUÇÃO]]=DE$1,BANCO10[[#This Row],[STATUS DA ETAPA]],"")</f>
        <v/>
      </c>
      <c r="DF332" s="42" t="str">
        <f>IF(BANCO10[[#This Row],[SOLUÇÃO]]=DF$1,BANCO10[[#This Row],[STATUS DA ETAPA]],"")</f>
        <v/>
      </c>
      <c r="DG332" s="42" t="str">
        <f>IF(BANCO10[[#This Row],[SOLUÇÃO]]=DG$1,BANCO10[[#This Row],[STATUS DA ETAPA]],"")</f>
        <v/>
      </c>
      <c r="DH332" s="42" t="str">
        <f>IF(BANCO10[[#This Row],[SOLUÇÃO]]=DH$1,BANCO10[[#This Row],[STATUS DA ETAPA]],"")</f>
        <v/>
      </c>
      <c r="DI332" s="42" t="str">
        <f>IF(BANCO10[[#This Row],[SOLUÇÃO]]=DI$1,BANCO10[[#This Row],[STATUS DA ETAPA]],"")</f>
        <v/>
      </c>
      <c r="DJ332" s="42" t="str">
        <f>IF(BANCO10[[#This Row],[SOLUÇÃO]]=DJ$1,BANCO10[[#This Row],[STATUS DA ETAPA]],"")</f>
        <v/>
      </c>
      <c r="DK332" s="42" t="str">
        <f>IF(BANCO10[[#This Row],[SOLUÇÃO]]=DK$1,BANCO10[[#This Row],[STATUS DA ETAPA]],"")</f>
        <v/>
      </c>
      <c r="DL332" s="42" t="str">
        <f>IF(BANCO10[[#This Row],[SOLUÇÃO]]=DL$1,BANCO10[[#This Row],[STATUS DA ETAPA]],"")</f>
        <v/>
      </c>
      <c r="DM332" s="42" t="str">
        <f>IF(BANCO10[[#This Row],[SOLUÇÃO]]=DM$1,BANCO10[[#This Row],[STATUS DA ETAPA]],"")</f>
        <v/>
      </c>
      <c r="DN332" s="65" t="e">
        <f>VLOOKUP(CL334,'[1]SAP TEC'!AC:AD,2,0)</f>
        <v>#N/A</v>
      </c>
      <c r="GA332" s="38"/>
      <c r="GB332" s="39"/>
      <c r="GC332" s="40"/>
      <c r="GD332" s="42"/>
      <c r="GE332" s="42"/>
      <c r="GF332" s="40"/>
      <c r="GG332" s="165"/>
      <c r="GH332" s="90"/>
      <c r="GI332" s="43"/>
      <c r="GJ332" s="44"/>
      <c r="GK332" s="166"/>
      <c r="GL332" s="166"/>
      <c r="GM332" s="166"/>
      <c r="GN332" s="42"/>
      <c r="GO332" s="91"/>
      <c r="GP332" s="42"/>
      <c r="GQ332" s="91"/>
      <c r="GR332" s="134"/>
      <c r="GS332" s="134"/>
      <c r="GT332" s="44"/>
      <c r="GU332" s="44"/>
      <c r="GV332" s="44"/>
      <c r="GW332" s="42"/>
      <c r="GX332" s="95"/>
      <c r="GY332" s="96"/>
      <c r="GZ332" s="168"/>
      <c r="HA332" s="168"/>
      <c r="HB332" s="168"/>
      <c r="HC332" s="93"/>
      <c r="HD332" s="168"/>
      <c r="HE332" s="110"/>
      <c r="HF332" s="94"/>
      <c r="HG332" s="38"/>
      <c r="HH332" s="38"/>
      <c r="HI332" s="38"/>
      <c r="HJ332" s="38"/>
      <c r="HK332" s="98"/>
      <c r="HL332" s="38"/>
      <c r="HM332" s="38"/>
      <c r="HN332" s="38"/>
      <c r="HO332" s="136"/>
      <c r="HP332" s="38"/>
      <c r="HQ332" s="38"/>
      <c r="HR332" s="38"/>
      <c r="HS332" s="38"/>
      <c r="HT332" s="63"/>
      <c r="HU332" s="63"/>
      <c r="HV332" s="71"/>
      <c r="HW332" s="63"/>
      <c r="HX332" s="44"/>
      <c r="HY332" s="42"/>
      <c r="HZ332" s="42"/>
      <c r="IA332" s="42"/>
      <c r="IB332" s="42"/>
      <c r="IC332" s="42"/>
      <c r="ID332" s="42"/>
      <c r="IE332" s="42"/>
      <c r="IF332" s="42"/>
      <c r="IG332" s="42"/>
      <c r="IH332" s="42"/>
      <c r="II332" s="42"/>
      <c r="IJ332" s="42"/>
      <c r="IK332" s="42"/>
      <c r="IL332" s="42"/>
      <c r="IM332" s="42"/>
      <c r="IN332" s="42"/>
      <c r="IO332" s="42"/>
      <c r="IP332" s="42"/>
      <c r="IQ332" s="42"/>
      <c r="IR332" s="42"/>
      <c r="IS332" s="42"/>
      <c r="IT332" s="42"/>
      <c r="IU332" s="42"/>
      <c r="IV332" s="42"/>
      <c r="IW332" s="42"/>
      <c r="IX332" s="42"/>
      <c r="IY332" s="42"/>
      <c r="IZ332" s="63"/>
    </row>
    <row r="333" spans="1:260" s="65" customFormat="1" ht="12" x14ac:dyDescent="0.25">
      <c r="A333" s="38" t="s">
        <v>118</v>
      </c>
      <c r="B333" s="39" t="s">
        <v>119</v>
      </c>
      <c r="C333" s="40" t="str">
        <f>IFERROR(VLOOKUP(BANCO10[[#This Row],[EMPRESA]],[1]!DADOS[#Data],2,FALSE),"")</f>
        <v>58.524.331/0001-00</v>
      </c>
      <c r="D333" s="42" t="s">
        <v>971</v>
      </c>
      <c r="E333" s="42" t="str">
        <f>IFERROR(VLOOKUP(BANCO10[[#This Row],[EMPRESA]],[1]!DADOS[#Data],5,FALSE),"")</f>
        <v>EPP</v>
      </c>
      <c r="F333" s="40" t="str">
        <f>IFERROR(IF(VLOOKUP(BANCO10[[#This Row],[EMPRESA]],[1]!DADOS[#Data],6,0)="","",(VLOOKUP(BANCO10[[#This Row],[EMPRESA]],[1]!DADOS[#Data],6,0))),"")</f>
        <v>CAPITAL LESTE 1</v>
      </c>
      <c r="G333" s="40"/>
      <c r="H333" s="43" t="s">
        <v>121</v>
      </c>
      <c r="I333" s="43" t="s">
        <v>145</v>
      </c>
      <c r="J333" s="43" t="s">
        <v>146</v>
      </c>
      <c r="K333" s="42" t="s">
        <v>972</v>
      </c>
      <c r="L333" s="44" t="s">
        <v>123</v>
      </c>
      <c r="M333" s="44">
        <v>103</v>
      </c>
      <c r="N333" s="44" t="s">
        <v>123</v>
      </c>
      <c r="O333" s="42" t="s">
        <v>90</v>
      </c>
      <c r="P333" s="42">
        <v>4</v>
      </c>
      <c r="Q333" s="42" t="s">
        <v>148</v>
      </c>
      <c r="R333" s="45" t="s">
        <v>123</v>
      </c>
      <c r="S333" s="45"/>
      <c r="T333" s="45" t="s">
        <v>123</v>
      </c>
      <c r="U333" s="45"/>
      <c r="V333" s="45" t="s">
        <v>123</v>
      </c>
      <c r="W333" s="45"/>
      <c r="X333" s="45" t="s">
        <v>123</v>
      </c>
      <c r="Y333" s="45"/>
      <c r="Z333" s="46" t="s">
        <v>123</v>
      </c>
      <c r="AA333" s="47"/>
      <c r="AB333" s="46" t="s">
        <v>123</v>
      </c>
      <c r="AC333" s="48"/>
      <c r="AD333" s="46" t="s">
        <v>123</v>
      </c>
      <c r="AE333" s="48"/>
      <c r="AF333" s="45" t="s">
        <v>27</v>
      </c>
      <c r="AG333" s="45">
        <v>44963</v>
      </c>
      <c r="AH333" s="45" t="s">
        <v>126</v>
      </c>
      <c r="AI333" s="45"/>
      <c r="AJ333" s="45" t="s">
        <v>123</v>
      </c>
      <c r="AK333" s="45"/>
      <c r="AL333" s="45" t="s">
        <v>123</v>
      </c>
      <c r="AM333" s="45"/>
      <c r="AN333" s="45" t="s">
        <v>123</v>
      </c>
      <c r="AO333" s="45"/>
      <c r="AP333" s="45" t="s">
        <v>123</v>
      </c>
      <c r="AQ333" s="45"/>
      <c r="AR333" s="45" t="s">
        <v>123</v>
      </c>
      <c r="AS333" s="45"/>
      <c r="AT333" s="49">
        <v>44958</v>
      </c>
      <c r="AU333" s="49">
        <v>44958</v>
      </c>
      <c r="AV333" s="51" t="s">
        <v>123</v>
      </c>
      <c r="AW333" s="51" t="s">
        <v>123</v>
      </c>
      <c r="AX333" s="73" t="s">
        <v>49</v>
      </c>
      <c r="AY333" s="52" t="s">
        <v>123</v>
      </c>
      <c r="AZ333" s="53">
        <v>0</v>
      </c>
      <c r="BA333" s="52" t="s">
        <v>123</v>
      </c>
      <c r="BB333" s="81" t="s">
        <v>123</v>
      </c>
      <c r="BC333" s="52" t="s">
        <v>123</v>
      </c>
      <c r="BD333" s="52" t="s">
        <v>123</v>
      </c>
      <c r="BE333" s="55" t="s">
        <v>123</v>
      </c>
      <c r="BF333" s="55" t="s">
        <v>123</v>
      </c>
      <c r="BG333" s="55" t="s">
        <v>123</v>
      </c>
      <c r="BH333" s="55" t="s">
        <v>123</v>
      </c>
      <c r="BI333" s="56" t="s">
        <v>123</v>
      </c>
      <c r="BJ333" s="48"/>
      <c r="BK333" s="58" t="s">
        <v>123</v>
      </c>
      <c r="BL333" s="59"/>
      <c r="BM333" s="58" t="s">
        <v>123</v>
      </c>
      <c r="BN333" s="59"/>
      <c r="BO333" s="74" t="s">
        <v>123</v>
      </c>
      <c r="BP333" s="75"/>
      <c r="BQ333" s="74" t="s">
        <v>123</v>
      </c>
      <c r="BR333" s="75"/>
      <c r="BS333" s="60" t="s">
        <v>973</v>
      </c>
      <c r="BT333" s="38"/>
      <c r="BU333" s="61" t="s">
        <v>129</v>
      </c>
      <c r="BV333" s="61" t="s">
        <v>129</v>
      </c>
      <c r="BW333" s="61" t="s">
        <v>129</v>
      </c>
      <c r="BX333" s="61" t="s">
        <v>129</v>
      </c>
      <c r="BY333" s="62" t="s">
        <v>129</v>
      </c>
      <c r="BZ333" s="61"/>
      <c r="CA333" s="61" t="s">
        <v>129</v>
      </c>
      <c r="CB333" s="61" t="s">
        <v>129</v>
      </c>
      <c r="CC333" s="61" t="s">
        <v>129</v>
      </c>
      <c r="CD333" s="61" t="s">
        <v>129</v>
      </c>
      <c r="CE333" s="61" t="s">
        <v>129</v>
      </c>
      <c r="CF333" s="61" t="s">
        <v>129</v>
      </c>
      <c r="CG333" s="61" t="s">
        <v>129</v>
      </c>
      <c r="CH333" s="63">
        <f>YEAR(BANCO10[[#This Row],[DATA INÍCIO]])</f>
        <v>2023</v>
      </c>
      <c r="CI333" s="63">
        <f>MONTH(BANCO10[[#This Row],[DATA INÍCIO]])</f>
        <v>2</v>
      </c>
      <c r="CJ333" s="64" t="str">
        <f t="shared" si="5"/>
        <v>INCOMOL INDUSTRIA E COMERCIO DE MOLAS LTDA58.524.331/0001-00</v>
      </c>
      <c r="CK333" s="63"/>
      <c r="CL333" s="42" t="s">
        <v>972</v>
      </c>
      <c r="CM333" s="42" t="str">
        <f>IF(BANCO10[[#This Row],[SOLUÇÃO]]=CM$1,BANCO10[[#This Row],[STATUS DA ETAPA]],"")</f>
        <v>CONCLUÍDO</v>
      </c>
      <c r="CN333" s="42" t="str">
        <f>IF(BANCO10[[#This Row],[SOLUÇÃO]]=CN$1,BANCO10[[#This Row],[STATUS DA ETAPA]],"")</f>
        <v/>
      </c>
      <c r="CO333" s="42" t="str">
        <f>IF(BANCO10[[#This Row],[SOLUÇÃO]]=CO$1,BANCO10[[#This Row],[STATUS DA ETAPA]],"")</f>
        <v/>
      </c>
      <c r="CP333" s="42" t="str">
        <f>IF(BANCO10[[#This Row],[SOLUÇÃO]]=CP$1,BANCO10[[#This Row],[STATUS DA ETAPA]],"")</f>
        <v/>
      </c>
      <c r="CQ333" s="42" t="str">
        <f>IF(BANCO10[[#This Row],[SOLUÇÃO]]=CQ$1,BANCO10[[#This Row],[STATUS DA ETAPA]],"")</f>
        <v/>
      </c>
      <c r="CR333" s="42" t="str">
        <f>IF(BANCO10[[#This Row],[SOLUÇÃO]]=CR$1,BANCO10[[#This Row],[STATUS DA ETAPA]],"")</f>
        <v/>
      </c>
      <c r="CS333" s="42" t="str">
        <f>IF(BANCO10[[#This Row],[SOLUÇÃO]]=CS$1,BANCO10[[#This Row],[STATUS DA ETAPA]],"")</f>
        <v/>
      </c>
      <c r="CT333" s="42" t="str">
        <f>IF(BANCO10[[#This Row],[SOLUÇÃO]]=CT$1,BANCO10[[#This Row],[STATUS DA ETAPA]],"")</f>
        <v/>
      </c>
      <c r="CU333" s="42" t="str">
        <f>IF(BANCO10[[#This Row],[SOLUÇÃO]]=CU$1,BANCO10[[#This Row],[STATUS DA ETAPA]],"")</f>
        <v/>
      </c>
      <c r="CV333" s="42" t="str">
        <f>IF(BANCO10[[#This Row],[SOLUÇÃO]]=CV$1,BANCO10[[#This Row],[STATUS DA ETAPA]],"")</f>
        <v/>
      </c>
      <c r="CW333" s="42" t="str">
        <f>IF(BANCO10[[#This Row],[SOLUÇÃO]]=CW$1,BANCO10[[#This Row],[STATUS DA ETAPA]],"")</f>
        <v/>
      </c>
      <c r="CX333" s="42" t="str">
        <f>IF(BANCO10[[#This Row],[SOLUÇÃO]]=CX$1,BANCO10[[#This Row],[STATUS DA ETAPA]],"")</f>
        <v/>
      </c>
      <c r="CY333" s="42" t="str">
        <f>IF(BANCO10[[#This Row],[SOLUÇÃO]]=CY$1,BANCO10[[#This Row],[STATUS DA ETAPA]],"")</f>
        <v/>
      </c>
      <c r="CZ333" s="42" t="str">
        <f>IF(BANCO10[[#This Row],[SOLUÇÃO]]=CZ$1,BANCO10[[#This Row],[STATUS DA ETAPA]],"")</f>
        <v/>
      </c>
      <c r="DA333" s="42" t="str">
        <f>IF(BANCO10[[#This Row],[SOLUÇÃO]]=DA$1,BANCO10[[#This Row],[STATUS DA ETAPA]],"")</f>
        <v/>
      </c>
      <c r="DB333" s="42" t="str">
        <f>IF(BANCO10[[#This Row],[SOLUÇÃO]]=DB$1,BANCO10[[#This Row],[STATUS DA ETAPA]],"")</f>
        <v/>
      </c>
      <c r="DC333" s="42" t="str">
        <f>IF(BANCO10[[#This Row],[SOLUÇÃO]]=DC$1,BANCO10[[#This Row],[STATUS DA ETAPA]],"")</f>
        <v/>
      </c>
      <c r="DD333" s="42" t="str">
        <f>IF(BANCO10[[#This Row],[SOLUÇÃO]]=DD$1,BANCO10[[#This Row],[STATUS DA ETAPA]],"")</f>
        <v/>
      </c>
      <c r="DE333" s="42" t="str">
        <f>IF(BANCO10[[#This Row],[SOLUÇÃO]]=DE$1,BANCO10[[#This Row],[STATUS DA ETAPA]],"")</f>
        <v/>
      </c>
      <c r="DF333" s="42" t="str">
        <f>IF(BANCO10[[#This Row],[SOLUÇÃO]]=DF$1,BANCO10[[#This Row],[STATUS DA ETAPA]],"")</f>
        <v/>
      </c>
      <c r="DG333" s="42" t="str">
        <f>IF(BANCO10[[#This Row],[SOLUÇÃO]]=DG$1,BANCO10[[#This Row],[STATUS DA ETAPA]],"")</f>
        <v/>
      </c>
      <c r="DH333" s="42" t="str">
        <f>IF(BANCO10[[#This Row],[SOLUÇÃO]]=DH$1,BANCO10[[#This Row],[STATUS DA ETAPA]],"")</f>
        <v/>
      </c>
      <c r="DI333" s="42" t="str">
        <f>IF(BANCO10[[#This Row],[SOLUÇÃO]]=DI$1,BANCO10[[#This Row],[STATUS DA ETAPA]],"")</f>
        <v/>
      </c>
      <c r="DJ333" s="42" t="str">
        <f>IF(BANCO10[[#This Row],[SOLUÇÃO]]=DJ$1,BANCO10[[#This Row],[STATUS DA ETAPA]],"")</f>
        <v/>
      </c>
      <c r="DK333" s="42" t="str">
        <f>IF(BANCO10[[#This Row],[SOLUÇÃO]]=DK$1,BANCO10[[#This Row],[STATUS DA ETAPA]],"")</f>
        <v/>
      </c>
      <c r="DL333" s="42" t="str">
        <f>IF(BANCO10[[#This Row],[SOLUÇÃO]]=DL$1,BANCO10[[#This Row],[STATUS DA ETAPA]],"")</f>
        <v/>
      </c>
      <c r="DM333" s="42" t="str">
        <f>IF(BANCO10[[#This Row],[SOLUÇÃO]]=DM$1,BANCO10[[#This Row],[STATUS DA ETAPA]],"")</f>
        <v/>
      </c>
      <c r="DN333" s="65" t="e">
        <f>VLOOKUP(CL335,'[1]SAP TEC'!AC:AD,2,0)</f>
        <v>#N/A</v>
      </c>
      <c r="GA333" s="38"/>
      <c r="GB333" s="39"/>
      <c r="GC333" s="40"/>
      <c r="GD333" s="42"/>
      <c r="GE333" s="42"/>
      <c r="GF333" s="40"/>
      <c r="GG333" s="165"/>
      <c r="GH333" s="90"/>
      <c r="GI333" s="43"/>
      <c r="GJ333" s="44"/>
      <c r="GK333" s="166"/>
      <c r="GL333" s="166"/>
      <c r="GM333" s="166"/>
      <c r="GN333" s="42"/>
      <c r="GO333" s="91"/>
      <c r="GP333" s="42"/>
      <c r="GQ333" s="91"/>
      <c r="GR333" s="134"/>
      <c r="GS333" s="134"/>
      <c r="GT333" s="44"/>
      <c r="GU333" s="44"/>
      <c r="GV333" s="44"/>
      <c r="GW333" s="42"/>
      <c r="GX333" s="95"/>
      <c r="GY333" s="96"/>
      <c r="GZ333" s="167"/>
      <c r="HA333" s="167"/>
      <c r="HB333" s="167"/>
      <c r="HC333" s="93"/>
      <c r="HD333" s="167"/>
      <c r="HE333" s="110"/>
      <c r="HF333" s="94"/>
      <c r="HG333" s="38"/>
      <c r="HH333" s="38"/>
      <c r="HI333" s="38"/>
      <c r="HJ333" s="38"/>
      <c r="HK333" s="98"/>
      <c r="HL333" s="38"/>
      <c r="HM333" s="38"/>
      <c r="HN333" s="38"/>
      <c r="HO333" s="136"/>
      <c r="HP333" s="38"/>
      <c r="HQ333" s="38"/>
      <c r="HR333" s="38"/>
      <c r="HS333" s="38"/>
      <c r="HT333" s="63"/>
      <c r="HU333" s="63"/>
      <c r="HV333" s="71"/>
      <c r="HW333" s="63"/>
      <c r="HX333" s="44"/>
      <c r="HY333" s="42"/>
      <c r="HZ333" s="42"/>
      <c r="IA333" s="42"/>
      <c r="IB333" s="42"/>
      <c r="IC333" s="42"/>
      <c r="ID333" s="42"/>
      <c r="IE333" s="42"/>
      <c r="IF333" s="42"/>
      <c r="IG333" s="42"/>
      <c r="IH333" s="42"/>
      <c r="II333" s="42"/>
      <c r="IJ333" s="42"/>
      <c r="IK333" s="42"/>
      <c r="IL333" s="42"/>
      <c r="IM333" s="42"/>
      <c r="IN333" s="42"/>
      <c r="IO333" s="42"/>
      <c r="IP333" s="42"/>
      <c r="IQ333" s="42"/>
      <c r="IR333" s="42"/>
      <c r="IS333" s="42"/>
      <c r="IT333" s="42"/>
      <c r="IU333" s="42"/>
      <c r="IV333" s="42"/>
      <c r="IW333" s="42"/>
      <c r="IX333" s="42"/>
      <c r="IY333" s="42"/>
      <c r="IZ333" s="63"/>
    </row>
    <row r="334" spans="1:260" s="65" customFormat="1" ht="12" x14ac:dyDescent="0.25">
      <c r="A334" s="38" t="s">
        <v>118</v>
      </c>
      <c r="B334" s="39" t="s">
        <v>119</v>
      </c>
      <c r="C334" s="40" t="str">
        <f>IFERROR(VLOOKUP(BANCO10[[#This Row],[EMPRESA]],[1]!DADOS[#Data],2,FALSE),"")</f>
        <v>58.524.331/0001-00</v>
      </c>
      <c r="D334" s="42" t="s">
        <v>971</v>
      </c>
      <c r="E334" s="42" t="str">
        <f>IFERROR(VLOOKUP(BANCO10[[#This Row],[EMPRESA]],[1]!DADOS[#Data],5,FALSE),"")</f>
        <v>EPP</v>
      </c>
      <c r="F334" s="40" t="str">
        <f>IFERROR(IF(VLOOKUP(BANCO10[[#This Row],[EMPRESA]],[1]!DADOS[#Data],6,0)="","",(VLOOKUP(BANCO10[[#This Row],[EMPRESA]],[1]!DADOS[#Data],6,0))),"")</f>
        <v>CAPITAL LESTE 1</v>
      </c>
      <c r="G334" s="40" t="str">
        <f>IFERROR(IF(VLOOKUP(BANCO10[[#This Row],[EMPRESA]],[1]!DADOS[#Data],4)="","",(VLOOKUP($D334,[1]!DADOS[#Data],4,0))),"")</f>
        <v>INCOMOL</v>
      </c>
      <c r="H334" s="43" t="s">
        <v>7</v>
      </c>
      <c r="I334" s="42" t="s">
        <v>267</v>
      </c>
      <c r="J334" s="44" t="s">
        <v>136</v>
      </c>
      <c r="K334" s="42" t="s">
        <v>136</v>
      </c>
      <c r="L334" s="44" t="s">
        <v>136</v>
      </c>
      <c r="M334" s="44">
        <v>103</v>
      </c>
      <c r="N334" s="44" t="s">
        <v>123</v>
      </c>
      <c r="O334" s="42" t="s">
        <v>95</v>
      </c>
      <c r="P334" s="42">
        <v>100</v>
      </c>
      <c r="Q334" s="42"/>
      <c r="R334" s="45" t="s">
        <v>123</v>
      </c>
      <c r="S334" s="45"/>
      <c r="T334" s="45" t="s">
        <v>123</v>
      </c>
      <c r="U334" s="45"/>
      <c r="V334" s="45" t="s">
        <v>123</v>
      </c>
      <c r="W334" s="45"/>
      <c r="X334" s="45" t="s">
        <v>123</v>
      </c>
      <c r="Y334" s="45"/>
      <c r="Z334" s="46" t="s">
        <v>123</v>
      </c>
      <c r="AA334" s="47"/>
      <c r="AB334" s="46" t="s">
        <v>123</v>
      </c>
      <c r="AC334" s="48"/>
      <c r="AD334" s="46" t="s">
        <v>123</v>
      </c>
      <c r="AE334" s="48"/>
      <c r="AF334" s="45" t="s">
        <v>27</v>
      </c>
      <c r="AG334" s="45">
        <v>44963</v>
      </c>
      <c r="AH334" s="45" t="s">
        <v>27</v>
      </c>
      <c r="AI334" s="45">
        <v>45260</v>
      </c>
      <c r="AJ334" s="45" t="s">
        <v>27</v>
      </c>
      <c r="AK334" s="45"/>
      <c r="AL334" s="45" t="s">
        <v>27</v>
      </c>
      <c r="AM334" s="45"/>
      <c r="AN334" s="45"/>
      <c r="AO334" s="45"/>
      <c r="AP334" s="45"/>
      <c r="AQ334" s="45"/>
      <c r="AR334" s="45" t="s">
        <v>123</v>
      </c>
      <c r="AS334" s="45"/>
      <c r="AT334" s="49">
        <v>45963</v>
      </c>
      <c r="AU334" s="50">
        <v>45963</v>
      </c>
      <c r="AV334" s="66" t="s">
        <v>123</v>
      </c>
      <c r="AW334" s="66" t="s">
        <v>123</v>
      </c>
      <c r="AX334" s="73" t="s">
        <v>49</v>
      </c>
      <c r="AY334" s="52" t="s">
        <v>126</v>
      </c>
      <c r="AZ334" s="53">
        <v>0</v>
      </c>
      <c r="BA334" s="52"/>
      <c r="BB334" s="81" t="s">
        <v>136</v>
      </c>
      <c r="BC334" s="52" t="s">
        <v>136</v>
      </c>
      <c r="BD334" s="52" t="s">
        <v>136</v>
      </c>
      <c r="BE334" s="55" t="s">
        <v>123</v>
      </c>
      <c r="BF334" s="55" t="s">
        <v>123</v>
      </c>
      <c r="BG334" s="55"/>
      <c r="BH334" s="55" t="s">
        <v>123</v>
      </c>
      <c r="BI334" s="68" t="s">
        <v>123</v>
      </c>
      <c r="BJ334" s="48"/>
      <c r="BK334" s="58"/>
      <c r="BL334" s="59"/>
      <c r="BM334" s="58"/>
      <c r="BN334" s="59"/>
      <c r="BO334" s="74" t="s">
        <v>126</v>
      </c>
      <c r="BP334" s="77"/>
      <c r="BQ334" s="78" t="s">
        <v>126</v>
      </c>
      <c r="BR334" s="79"/>
      <c r="BS334" s="60" t="s">
        <v>973</v>
      </c>
      <c r="BT334" s="38"/>
      <c r="BU334" s="61" t="s">
        <v>129</v>
      </c>
      <c r="BV334" s="61" t="s">
        <v>129</v>
      </c>
      <c r="BW334" s="61" t="s">
        <v>129</v>
      </c>
      <c r="BX334" s="61" t="s">
        <v>129</v>
      </c>
      <c r="BY334" s="62" t="s">
        <v>129</v>
      </c>
      <c r="BZ334" s="61"/>
      <c r="CA334" s="61" t="s">
        <v>129</v>
      </c>
      <c r="CB334" s="61" t="s">
        <v>129</v>
      </c>
      <c r="CC334" s="61">
        <v>45402</v>
      </c>
      <c r="CD334" s="61" t="s">
        <v>129</v>
      </c>
      <c r="CE334" s="61" t="s">
        <v>129</v>
      </c>
      <c r="CF334" s="61"/>
      <c r="CG334" s="61" t="s">
        <v>974</v>
      </c>
      <c r="CH334" s="63">
        <f>YEAR(BANCO10[[#This Row],[DATA INÍCIO]])</f>
        <v>2025</v>
      </c>
      <c r="CI334" s="63">
        <f>MONTH(BANCO10[[#This Row],[DATA INÍCIO]])</f>
        <v>11</v>
      </c>
      <c r="CJ334" s="64" t="str">
        <f t="shared" si="5"/>
        <v>INCOMOL INDUSTRIA E COMERCIO DE MOLAS LTDA58.524.331/0001-00</v>
      </c>
      <c r="CK334" s="63"/>
      <c r="CL334" s="42" t="s">
        <v>136</v>
      </c>
      <c r="CM334" s="42" t="str">
        <f>IF(BANCO10[[#This Row],[SOLUÇÃO]]=CM$1,BANCO10[[#This Row],[STATUS DA ETAPA]],"")</f>
        <v/>
      </c>
      <c r="CN334" s="42" t="str">
        <f>IF(BANCO10[[#This Row],[SOLUÇÃO]]=CN$1,BANCO10[[#This Row],[STATUS DA ETAPA]],"")</f>
        <v/>
      </c>
      <c r="CO334" s="42" t="str">
        <f>IF(BANCO10[[#This Row],[SOLUÇÃO]]=CO$1,BANCO10[[#This Row],[STATUS DA ETAPA]],"")</f>
        <v/>
      </c>
      <c r="CP334" s="42" t="str">
        <f>IF(BANCO10[[#This Row],[SOLUÇÃO]]=CP$1,BANCO10[[#This Row],[STATUS DA ETAPA]],"")</f>
        <v/>
      </c>
      <c r="CQ334" s="42" t="str">
        <f>IF(BANCO10[[#This Row],[SOLUÇÃO]]=CQ$1,BANCO10[[#This Row],[STATUS DA ETAPA]],"")</f>
        <v/>
      </c>
      <c r="CR334" s="42" t="str">
        <f>IF(BANCO10[[#This Row],[SOLUÇÃO]]=CR$1,BANCO10[[#This Row],[STATUS DA ETAPA]],"")</f>
        <v>PROSPECÇÃO</v>
      </c>
      <c r="CS334" s="42" t="str">
        <f>IF(BANCO10[[#This Row],[SOLUÇÃO]]=CS$1,BANCO10[[#This Row],[STATUS DA ETAPA]],"")</f>
        <v/>
      </c>
      <c r="CT334" s="42" t="str">
        <f>IF(BANCO10[[#This Row],[SOLUÇÃO]]=CT$1,BANCO10[[#This Row],[STATUS DA ETAPA]],"")</f>
        <v/>
      </c>
      <c r="CU334" s="42" t="str">
        <f>IF(BANCO10[[#This Row],[SOLUÇÃO]]=CU$1,BANCO10[[#This Row],[STATUS DA ETAPA]],"")</f>
        <v/>
      </c>
      <c r="CV334" s="42" t="str">
        <f>IF(BANCO10[[#This Row],[SOLUÇÃO]]=CV$1,BANCO10[[#This Row],[STATUS DA ETAPA]],"")</f>
        <v/>
      </c>
      <c r="CW334" s="42" t="str">
        <f>IF(BANCO10[[#This Row],[SOLUÇÃO]]=CW$1,BANCO10[[#This Row],[STATUS DA ETAPA]],"")</f>
        <v/>
      </c>
      <c r="CX334" s="42" t="str">
        <f>IF(BANCO10[[#This Row],[SOLUÇÃO]]=CX$1,BANCO10[[#This Row],[STATUS DA ETAPA]],"")</f>
        <v/>
      </c>
      <c r="CY334" s="42" t="str">
        <f>IF(BANCO10[[#This Row],[SOLUÇÃO]]=CY$1,BANCO10[[#This Row],[STATUS DA ETAPA]],"")</f>
        <v/>
      </c>
      <c r="CZ334" s="42" t="str">
        <f>IF(BANCO10[[#This Row],[SOLUÇÃO]]=CZ$1,BANCO10[[#This Row],[STATUS DA ETAPA]],"")</f>
        <v/>
      </c>
      <c r="DA334" s="42" t="str">
        <f>IF(BANCO10[[#This Row],[SOLUÇÃO]]=DA$1,BANCO10[[#This Row],[STATUS DA ETAPA]],"")</f>
        <v/>
      </c>
      <c r="DB334" s="42" t="str">
        <f>IF(BANCO10[[#This Row],[SOLUÇÃO]]=DB$1,BANCO10[[#This Row],[STATUS DA ETAPA]],"")</f>
        <v/>
      </c>
      <c r="DC334" s="42" t="str">
        <f>IF(BANCO10[[#This Row],[SOLUÇÃO]]=DC$1,BANCO10[[#This Row],[STATUS DA ETAPA]],"")</f>
        <v/>
      </c>
      <c r="DD334" s="42" t="str">
        <f>IF(BANCO10[[#This Row],[SOLUÇÃO]]=DD$1,BANCO10[[#This Row],[STATUS DA ETAPA]],"")</f>
        <v/>
      </c>
      <c r="DE334" s="42" t="str">
        <f>IF(BANCO10[[#This Row],[SOLUÇÃO]]=DE$1,BANCO10[[#This Row],[STATUS DA ETAPA]],"")</f>
        <v/>
      </c>
      <c r="DF334" s="42" t="str">
        <f>IF(BANCO10[[#This Row],[SOLUÇÃO]]=DF$1,BANCO10[[#This Row],[STATUS DA ETAPA]],"")</f>
        <v/>
      </c>
      <c r="DG334" s="42" t="str">
        <f>IF(BANCO10[[#This Row],[SOLUÇÃO]]=DG$1,BANCO10[[#This Row],[STATUS DA ETAPA]],"")</f>
        <v/>
      </c>
      <c r="DH334" s="42" t="str">
        <f>IF(BANCO10[[#This Row],[SOLUÇÃO]]=DH$1,BANCO10[[#This Row],[STATUS DA ETAPA]],"")</f>
        <v/>
      </c>
      <c r="DI334" s="42" t="str">
        <f>IF(BANCO10[[#This Row],[SOLUÇÃO]]=DI$1,BANCO10[[#This Row],[STATUS DA ETAPA]],"")</f>
        <v/>
      </c>
      <c r="DJ334" s="42" t="str">
        <f>IF(BANCO10[[#This Row],[SOLUÇÃO]]=DJ$1,BANCO10[[#This Row],[STATUS DA ETAPA]],"")</f>
        <v/>
      </c>
      <c r="DK334" s="42" t="str">
        <f>IF(BANCO10[[#This Row],[SOLUÇÃO]]=DK$1,BANCO10[[#This Row],[STATUS DA ETAPA]],"")</f>
        <v/>
      </c>
      <c r="DL334" s="42" t="str">
        <f>IF(BANCO10[[#This Row],[SOLUÇÃO]]=DL$1,BANCO10[[#This Row],[STATUS DA ETAPA]],"")</f>
        <v/>
      </c>
      <c r="DM334" s="42" t="str">
        <f>IF(BANCO10[[#This Row],[SOLUÇÃO]]=DM$1,BANCO10[[#This Row],[STATUS DA ETAPA]],"")</f>
        <v/>
      </c>
      <c r="DN334" s="65" t="e">
        <f>VLOOKUP(CL336,'[1]SAP TEC'!AC:AD,2,0)</f>
        <v>#N/A</v>
      </c>
      <c r="GA334" s="38"/>
      <c r="GB334" s="39"/>
      <c r="GC334" s="40"/>
      <c r="GD334" s="42"/>
      <c r="GE334" s="42"/>
      <c r="GF334" s="40"/>
      <c r="GG334" s="165"/>
      <c r="GH334" s="90"/>
      <c r="GI334" s="43"/>
      <c r="GJ334" s="44"/>
      <c r="GK334" s="166"/>
      <c r="GL334" s="166"/>
      <c r="GM334" s="166"/>
      <c r="GN334" s="42"/>
      <c r="GO334" s="91"/>
      <c r="GP334" s="42"/>
      <c r="GQ334" s="91"/>
      <c r="GR334" s="134"/>
      <c r="GS334" s="134"/>
      <c r="GT334" s="44"/>
      <c r="GU334" s="44"/>
      <c r="GV334" s="44"/>
      <c r="GW334" s="42"/>
      <c r="GX334" s="95"/>
      <c r="GY334" s="96"/>
      <c r="GZ334" s="167"/>
      <c r="HA334" s="167"/>
      <c r="HB334" s="167"/>
      <c r="HC334" s="93"/>
      <c r="HD334" s="167"/>
      <c r="HE334" s="110"/>
      <c r="HF334" s="94"/>
      <c r="HG334" s="38"/>
      <c r="HH334" s="38"/>
      <c r="HI334" s="38"/>
      <c r="HJ334" s="38"/>
      <c r="HK334" s="98"/>
      <c r="HL334" s="38"/>
      <c r="HM334" s="38"/>
      <c r="HN334" s="38"/>
      <c r="HO334" s="136"/>
      <c r="HP334" s="38"/>
      <c r="HQ334" s="38"/>
      <c r="HR334" s="38"/>
      <c r="HS334" s="38"/>
      <c r="HT334" s="63"/>
      <c r="HU334" s="63"/>
      <c r="HV334" s="71"/>
      <c r="HW334" s="63"/>
      <c r="HX334" s="44"/>
      <c r="HY334" s="42"/>
      <c r="HZ334" s="42"/>
      <c r="IA334" s="42"/>
      <c r="IB334" s="42"/>
      <c r="IC334" s="42"/>
      <c r="ID334" s="42"/>
      <c r="IE334" s="42"/>
      <c r="IF334" s="42"/>
      <c r="IG334" s="42"/>
      <c r="IH334" s="42"/>
      <c r="II334" s="42"/>
      <c r="IJ334" s="42"/>
      <c r="IK334" s="42"/>
      <c r="IL334" s="42"/>
      <c r="IM334" s="42"/>
      <c r="IN334" s="42"/>
      <c r="IO334" s="42"/>
      <c r="IP334" s="42"/>
      <c r="IQ334" s="42"/>
      <c r="IR334" s="42"/>
      <c r="IS334" s="42"/>
      <c r="IT334" s="42"/>
      <c r="IU334" s="42"/>
      <c r="IV334" s="42"/>
      <c r="IW334" s="42"/>
      <c r="IX334" s="42"/>
      <c r="IY334" s="42"/>
      <c r="IZ334" s="63"/>
    </row>
    <row r="335" spans="1:260" s="65" customFormat="1" ht="10.5" x14ac:dyDescent="0.25">
      <c r="A335" s="38" t="s">
        <v>118</v>
      </c>
      <c r="B335" s="39" t="s">
        <v>131</v>
      </c>
      <c r="C335" s="40" t="str">
        <f>IFERROR(VLOOKUP(BANCO10[[#This Row],[EMPRESA]],[1]!DADOS[#Data],2,FALSE),"")</f>
        <v>52.318.755/0001-32</v>
      </c>
      <c r="D335" s="42" t="s">
        <v>975</v>
      </c>
      <c r="E335" s="42" t="str">
        <f>IFERROR(VLOOKUP(BANCO10[[#This Row],[EMPRESA]],[1]!DADOS[#Data],5,FALSE),"")</f>
        <v>EPP</v>
      </c>
      <c r="F335" s="40" t="str">
        <f>IFERROR(IF(VLOOKUP(BANCO10[[#This Row],[EMPRESA]],[1]!DADOS[#Data],6,0)="","",(VLOOKUP(BANCO10[[#This Row],[EMPRESA]],[1]!DADOS[#Data],6,0))),"")</f>
        <v>CAPITAL LESTE 2</v>
      </c>
      <c r="G335" s="40" t="s">
        <v>976</v>
      </c>
      <c r="H335" s="43" t="s">
        <v>7</v>
      </c>
      <c r="I335" s="43" t="s">
        <v>145</v>
      </c>
      <c r="J335" s="44" t="s">
        <v>123</v>
      </c>
      <c r="K335" s="44" t="s">
        <v>977</v>
      </c>
      <c r="L335" s="44" t="s">
        <v>978</v>
      </c>
      <c r="M335" s="44">
        <v>103</v>
      </c>
      <c r="N335" s="42" t="s">
        <v>123</v>
      </c>
      <c r="O335" s="42" t="s">
        <v>96</v>
      </c>
      <c r="P335" s="42">
        <v>106</v>
      </c>
      <c r="Q335" s="39" t="s">
        <v>536</v>
      </c>
      <c r="R335" s="45" t="s">
        <v>27</v>
      </c>
      <c r="S335" s="45" t="s">
        <v>979</v>
      </c>
      <c r="T335" s="45" t="s">
        <v>27</v>
      </c>
      <c r="U335" s="45">
        <v>45568</v>
      </c>
      <c r="V335" s="45" t="s">
        <v>27</v>
      </c>
      <c r="W335" s="45" t="s">
        <v>980</v>
      </c>
      <c r="X335" s="45" t="s">
        <v>27</v>
      </c>
      <c r="Y335" s="45">
        <v>45573</v>
      </c>
      <c r="Z335" s="46" t="s">
        <v>27</v>
      </c>
      <c r="AA335" s="47">
        <v>45536</v>
      </c>
      <c r="AB335" s="46" t="s">
        <v>27</v>
      </c>
      <c r="AC335" s="48">
        <v>45536</v>
      </c>
      <c r="AD335" s="46" t="s">
        <v>27</v>
      </c>
      <c r="AE335" s="48">
        <v>45588</v>
      </c>
      <c r="AF335" s="45" t="s">
        <v>27</v>
      </c>
      <c r="AG335" s="45">
        <v>45531</v>
      </c>
      <c r="AH335" s="45" t="s">
        <v>27</v>
      </c>
      <c r="AI335" s="45">
        <v>45536</v>
      </c>
      <c r="AJ335" s="45" t="s">
        <v>27</v>
      </c>
      <c r="AK335" s="45">
        <v>45607</v>
      </c>
      <c r="AL335" s="45" t="s">
        <v>123</v>
      </c>
      <c r="AM335" s="45"/>
      <c r="AN335" s="45" t="s">
        <v>123</v>
      </c>
      <c r="AO335" s="45"/>
      <c r="AP335" s="45" t="s">
        <v>123</v>
      </c>
      <c r="AQ335" s="45"/>
      <c r="AR335" s="45" t="s">
        <v>123</v>
      </c>
      <c r="AS335" s="45"/>
      <c r="AT335" s="49">
        <v>45672</v>
      </c>
      <c r="AU335" s="50">
        <v>45756</v>
      </c>
      <c r="AV335" s="66" t="s">
        <v>27</v>
      </c>
      <c r="AW335" s="66" t="s">
        <v>27</v>
      </c>
      <c r="AX335" s="51" t="s">
        <v>49</v>
      </c>
      <c r="AY335" s="52" t="s">
        <v>126</v>
      </c>
      <c r="AZ335" s="53">
        <v>20140</v>
      </c>
      <c r="BA335" s="52" t="s">
        <v>153</v>
      </c>
      <c r="BB335" s="42">
        <v>574602</v>
      </c>
      <c r="BC335" s="52" t="s">
        <v>123</v>
      </c>
      <c r="BD335" s="52" t="s">
        <v>123</v>
      </c>
      <c r="BE335" s="55" t="s">
        <v>27</v>
      </c>
      <c r="BF335" s="55" t="s">
        <v>27</v>
      </c>
      <c r="BG335" s="55" t="s">
        <v>27</v>
      </c>
      <c r="BH335" s="55" t="s">
        <v>27</v>
      </c>
      <c r="BI335" s="68" t="s">
        <v>27</v>
      </c>
      <c r="BJ335" s="48">
        <v>45786</v>
      </c>
      <c r="BK335" s="58" t="s">
        <v>123</v>
      </c>
      <c r="BL335" s="59"/>
      <c r="BM335" s="58" t="s">
        <v>123</v>
      </c>
      <c r="BN335" s="59"/>
      <c r="BO335" s="74" t="s">
        <v>27</v>
      </c>
      <c r="BP335" s="59">
        <v>45786</v>
      </c>
      <c r="BQ335" s="78" t="s">
        <v>126</v>
      </c>
      <c r="BR335" s="79"/>
      <c r="BS335" s="104" t="s">
        <v>312</v>
      </c>
      <c r="BT335" s="38" t="s">
        <v>131</v>
      </c>
      <c r="BU335" s="61"/>
      <c r="BV335" s="61"/>
      <c r="BW335" s="84"/>
      <c r="BX335" s="84"/>
      <c r="BY335" s="85"/>
      <c r="BZ335" s="84"/>
      <c r="CA335" s="86"/>
      <c r="CB335" s="87"/>
      <c r="CC335" s="88"/>
      <c r="CD335" s="87"/>
      <c r="CE335" s="87"/>
      <c r="CF335" s="87"/>
      <c r="CG335" s="87"/>
      <c r="CH335" s="42">
        <f>YEAR(BANCO10[[#This Row],[DATA INÍCIO]])</f>
        <v>2025</v>
      </c>
      <c r="CI335" s="42">
        <f>MONTH(BANCO10[[#This Row],[DATA INÍCIO]])</f>
        <v>1</v>
      </c>
      <c r="CJ335" s="42" t="str">
        <f t="shared" si="5"/>
        <v>INDALO INDUSTRIA COMERCIO EXPORTACAO E IMPORTACAO LTDA52.318.755/0001-32</v>
      </c>
      <c r="CK335" s="42"/>
      <c r="CL335" s="42"/>
      <c r="CM335" s="42" t="str">
        <f>IF(BANCO10[[#This Row],[SOLUÇÃO]]=CM$1,BANCO10[[#This Row],[STATUS DA ETAPA]],"")</f>
        <v/>
      </c>
      <c r="CN335" s="42" t="str">
        <f>IF(BANCO10[[#This Row],[SOLUÇÃO]]=CN$1,BANCO10[[#This Row],[STATUS DA ETAPA]],"")</f>
        <v/>
      </c>
      <c r="CO335" s="42" t="str">
        <f>IF(BANCO10[[#This Row],[SOLUÇÃO]]=CO$1,BANCO10[[#This Row],[STATUS DA ETAPA]],"")</f>
        <v/>
      </c>
      <c r="CP335" s="42" t="str">
        <f>IF(BANCO10[[#This Row],[SOLUÇÃO]]=CP$1,BANCO10[[#This Row],[STATUS DA ETAPA]],"")</f>
        <v/>
      </c>
      <c r="CQ335" s="42" t="str">
        <f>IF(BANCO10[[#This Row],[SOLUÇÃO]]=CQ$1,BANCO10[[#This Row],[STATUS DA ETAPA]],"")</f>
        <v/>
      </c>
      <c r="CR335" s="42" t="str">
        <f>IF(BANCO10[[#This Row],[SOLUÇÃO]]=CR$1,BANCO10[[#This Row],[STATUS DA ETAPA]],"")</f>
        <v/>
      </c>
      <c r="CS335" s="42" t="str">
        <f>IF(BANCO10[[#This Row],[SOLUÇÃO]]=CS$1,BANCO10[[#This Row],[STATUS DA ETAPA]],"")</f>
        <v>CONCLUÍDO</v>
      </c>
      <c r="CT335" s="42" t="str">
        <f>IF(BANCO10[[#This Row],[SOLUÇÃO]]=CT$1,BANCO10[[#This Row],[STATUS DA ETAPA]],"")</f>
        <v/>
      </c>
      <c r="CU335" s="42" t="str">
        <f>IF(BANCO10[[#This Row],[SOLUÇÃO]]=CU$1,BANCO10[[#This Row],[STATUS DA ETAPA]],"")</f>
        <v/>
      </c>
      <c r="CV335" s="42" t="str">
        <f>IF(BANCO10[[#This Row],[SOLUÇÃO]]=CV$1,BANCO10[[#This Row],[STATUS DA ETAPA]],"")</f>
        <v/>
      </c>
      <c r="CW335" s="42" t="str">
        <f>IF(BANCO10[[#This Row],[SOLUÇÃO]]=CW$1,BANCO10[[#This Row],[STATUS DA ETAPA]],"")</f>
        <v/>
      </c>
      <c r="CX335" s="42" t="str">
        <f>IF(BANCO10[[#This Row],[SOLUÇÃO]]=CX$1,BANCO10[[#This Row],[STATUS DA ETAPA]],"")</f>
        <v/>
      </c>
      <c r="CY335" s="42" t="str">
        <f>IF(BANCO10[[#This Row],[SOLUÇÃO]]=CY$1,BANCO10[[#This Row],[STATUS DA ETAPA]],"")</f>
        <v/>
      </c>
      <c r="CZ335" s="42" t="str">
        <f>IF(BANCO10[[#This Row],[SOLUÇÃO]]=CZ$1,BANCO10[[#This Row],[STATUS DA ETAPA]],"")</f>
        <v/>
      </c>
      <c r="DA335" s="42" t="str">
        <f>IF(BANCO10[[#This Row],[SOLUÇÃO]]=DA$1,BANCO10[[#This Row],[STATUS DA ETAPA]],"")</f>
        <v/>
      </c>
      <c r="DB335" s="42" t="str">
        <f>IF(BANCO10[[#This Row],[SOLUÇÃO]]=DB$1,BANCO10[[#This Row],[STATUS DA ETAPA]],"")</f>
        <v/>
      </c>
      <c r="DC335" s="63" t="str">
        <f>IF(BANCO10[[#This Row],[SOLUÇÃO]]=DC$1,BANCO10[[#This Row],[STATUS DA ETAPA]],"")</f>
        <v/>
      </c>
      <c r="DD335" s="65" t="str">
        <f>IF(BANCO10[[#This Row],[SOLUÇÃO]]=DD$1,BANCO10[[#This Row],[STATUS DA ETAPA]],"")</f>
        <v/>
      </c>
      <c r="DE335" s="65" t="str">
        <f>IF(BANCO10[[#This Row],[SOLUÇÃO]]=DE$1,BANCO10[[#This Row],[STATUS DA ETAPA]],"")</f>
        <v/>
      </c>
      <c r="DF335" s="65" t="str">
        <f>IF(BANCO10[[#This Row],[SOLUÇÃO]]=DF$1,BANCO10[[#This Row],[STATUS DA ETAPA]],"")</f>
        <v/>
      </c>
      <c r="DG335" s="65" t="str">
        <f>IF(BANCO10[[#This Row],[SOLUÇÃO]]=DG$1,BANCO10[[#This Row],[STATUS DA ETAPA]],"")</f>
        <v/>
      </c>
      <c r="DH335" s="65" t="str">
        <f>IF(BANCO10[[#This Row],[SOLUÇÃO]]=DH$1,BANCO10[[#This Row],[STATUS DA ETAPA]],"")</f>
        <v/>
      </c>
      <c r="DI335" s="65" t="str">
        <f>IF(BANCO10[[#This Row],[SOLUÇÃO]]=DI$1,BANCO10[[#This Row],[STATUS DA ETAPA]],"")</f>
        <v/>
      </c>
      <c r="DJ335" s="65" t="str">
        <f>IF(BANCO10[[#This Row],[SOLUÇÃO]]=DJ$1,BANCO10[[#This Row],[STATUS DA ETAPA]],"")</f>
        <v/>
      </c>
      <c r="DK335" s="65" t="str">
        <f>IF(BANCO10[[#This Row],[SOLUÇÃO]]=DK$1,BANCO10[[#This Row],[STATUS DA ETAPA]],"")</f>
        <v/>
      </c>
      <c r="DL335" s="65" t="str">
        <f>IF(BANCO10[[#This Row],[SOLUÇÃO]]=DL$1,BANCO10[[#This Row],[STATUS DA ETAPA]],"")</f>
        <v/>
      </c>
      <c r="DM335" s="65" t="str">
        <f>IF(BANCO10[[#This Row],[SOLUÇÃO]]=DM$1,BANCO10[[#This Row],[STATUS DA ETAPA]],"")</f>
        <v/>
      </c>
      <c r="DN335" s="65">
        <f>VLOOKUP(CL337,'[1]SAP TEC'!AC:AD,2,0)</f>
        <v>2380.19</v>
      </c>
      <c r="GA335" s="38"/>
      <c r="GB335" s="39"/>
      <c r="GC335" s="40"/>
      <c r="GD335" s="42"/>
      <c r="GE335" s="42"/>
      <c r="GF335" s="40"/>
      <c r="GG335" s="165"/>
      <c r="GH335" s="90"/>
      <c r="GI335" s="43"/>
      <c r="GJ335" s="44"/>
      <c r="GK335" s="166"/>
      <c r="GL335" s="166"/>
      <c r="GM335" s="166"/>
      <c r="GN335" s="42"/>
      <c r="GO335" s="91"/>
      <c r="GP335" s="42"/>
      <c r="GQ335" s="91"/>
      <c r="GR335" s="134"/>
      <c r="GS335" s="134"/>
      <c r="GT335" s="44"/>
      <c r="GU335" s="44"/>
      <c r="GV335" s="44"/>
      <c r="GW335" s="42"/>
      <c r="GX335" s="95"/>
      <c r="GY335" s="96"/>
      <c r="GZ335" s="168"/>
      <c r="HA335" s="168"/>
      <c r="HB335" s="168"/>
      <c r="HC335" s="93"/>
      <c r="HD335" s="168"/>
      <c r="HE335" s="110"/>
      <c r="HF335" s="94"/>
      <c r="HG335" s="38"/>
      <c r="HH335" s="38"/>
      <c r="HI335" s="38"/>
      <c r="HJ335" s="38"/>
      <c r="HK335" s="98"/>
      <c r="HL335" s="38"/>
      <c r="HM335" s="38"/>
      <c r="HN335" s="38"/>
      <c r="HO335" s="136"/>
      <c r="HP335" s="38"/>
      <c r="HQ335" s="38"/>
      <c r="HR335" s="38"/>
      <c r="HS335" s="38"/>
      <c r="HT335" s="63"/>
      <c r="HU335" s="63"/>
      <c r="HV335" s="71"/>
      <c r="HW335" s="63"/>
      <c r="HX335" s="44"/>
      <c r="HY335" s="42"/>
      <c r="HZ335" s="42"/>
      <c r="IA335" s="42"/>
      <c r="IB335" s="42"/>
      <c r="IC335" s="42"/>
      <c r="ID335" s="42"/>
      <c r="IE335" s="42"/>
      <c r="IF335" s="42"/>
      <c r="IG335" s="42"/>
      <c r="IH335" s="42"/>
      <c r="II335" s="42"/>
      <c r="IJ335" s="42"/>
      <c r="IK335" s="42"/>
      <c r="IL335" s="42"/>
      <c r="IM335" s="42"/>
      <c r="IN335" s="42"/>
      <c r="IO335" s="42"/>
      <c r="IP335" s="42"/>
      <c r="IQ335" s="42"/>
      <c r="IR335" s="42"/>
      <c r="IS335" s="42"/>
      <c r="IT335" s="42"/>
      <c r="IU335" s="42"/>
      <c r="IV335" s="42"/>
      <c r="IW335" s="42"/>
      <c r="IX335" s="42"/>
      <c r="IY335" s="42"/>
      <c r="IZ335" s="63"/>
    </row>
    <row r="336" spans="1:260" s="65" customFormat="1" ht="12" x14ac:dyDescent="0.25">
      <c r="A336" s="38" t="s">
        <v>118</v>
      </c>
      <c r="B336" s="39" t="s">
        <v>119</v>
      </c>
      <c r="C336" s="40" t="str">
        <f>IFERROR(VLOOKUP(BANCO10[[#This Row],[EMPRESA]],[1]!DADOS[#Data],2,FALSE),"")</f>
        <v>52.318.755/0001-32</v>
      </c>
      <c r="D336" s="42" t="s">
        <v>975</v>
      </c>
      <c r="E336" s="42" t="str">
        <f>IFERROR(VLOOKUP(BANCO10[[#This Row],[EMPRESA]],[1]!DADOS[#Data],5,FALSE),"")</f>
        <v>EPP</v>
      </c>
      <c r="F336" s="40" t="str">
        <f>IFERROR(IF(VLOOKUP(BANCO10[[#This Row],[EMPRESA]],[1]!DADOS[#Data],6,0)="","",(VLOOKUP(BANCO10[[#This Row],[EMPRESA]],[1]!DADOS[#Data],6,0))),"")</f>
        <v>CAPITAL LESTE 2</v>
      </c>
      <c r="G336" s="40"/>
      <c r="H336" s="43" t="s">
        <v>121</v>
      </c>
      <c r="I336" s="43" t="s">
        <v>145</v>
      </c>
      <c r="J336" s="43" t="s">
        <v>146</v>
      </c>
      <c r="K336" s="42" t="s">
        <v>981</v>
      </c>
      <c r="L336" s="44" t="s">
        <v>123</v>
      </c>
      <c r="M336" s="44">
        <v>103</v>
      </c>
      <c r="N336" s="44" t="s">
        <v>123</v>
      </c>
      <c r="O336" s="42" t="s">
        <v>90</v>
      </c>
      <c r="P336" s="42">
        <v>4</v>
      </c>
      <c r="Q336" s="42" t="s">
        <v>282</v>
      </c>
      <c r="R336" s="45" t="s">
        <v>123</v>
      </c>
      <c r="S336" s="45"/>
      <c r="T336" s="45" t="s">
        <v>123</v>
      </c>
      <c r="U336" s="45"/>
      <c r="V336" s="45" t="s">
        <v>123</v>
      </c>
      <c r="W336" s="45"/>
      <c r="X336" s="45" t="s">
        <v>123</v>
      </c>
      <c r="Y336" s="45"/>
      <c r="Z336" s="46" t="s">
        <v>123</v>
      </c>
      <c r="AA336" s="47"/>
      <c r="AB336" s="46" t="s">
        <v>123</v>
      </c>
      <c r="AC336" s="48"/>
      <c r="AD336" s="46" t="s">
        <v>123</v>
      </c>
      <c r="AE336" s="48"/>
      <c r="AF336" s="45" t="s">
        <v>27</v>
      </c>
      <c r="AG336" s="45">
        <v>45159</v>
      </c>
      <c r="AH336" s="45" t="s">
        <v>126</v>
      </c>
      <c r="AI336" s="45"/>
      <c r="AJ336" s="45" t="s">
        <v>123</v>
      </c>
      <c r="AK336" s="45"/>
      <c r="AL336" s="45" t="s">
        <v>123</v>
      </c>
      <c r="AM336" s="45"/>
      <c r="AN336" s="45" t="s">
        <v>123</v>
      </c>
      <c r="AO336" s="45"/>
      <c r="AP336" s="45" t="s">
        <v>123</v>
      </c>
      <c r="AQ336" s="45"/>
      <c r="AR336" s="45" t="s">
        <v>123</v>
      </c>
      <c r="AS336" s="45"/>
      <c r="AT336" s="49">
        <v>45156</v>
      </c>
      <c r="AU336" s="50">
        <v>45156</v>
      </c>
      <c r="AV336" s="51" t="s">
        <v>123</v>
      </c>
      <c r="AW336" s="51" t="s">
        <v>123</v>
      </c>
      <c r="AX336" s="73" t="s">
        <v>49</v>
      </c>
      <c r="AY336" s="52" t="s">
        <v>123</v>
      </c>
      <c r="AZ336" s="53">
        <v>0</v>
      </c>
      <c r="BA336" s="52" t="s">
        <v>123</v>
      </c>
      <c r="BB336" s="81" t="s">
        <v>123</v>
      </c>
      <c r="BC336" s="52" t="s">
        <v>123</v>
      </c>
      <c r="BD336" s="52" t="s">
        <v>123</v>
      </c>
      <c r="BE336" s="55" t="s">
        <v>123</v>
      </c>
      <c r="BF336" s="55" t="s">
        <v>123</v>
      </c>
      <c r="BG336" s="55" t="s">
        <v>123</v>
      </c>
      <c r="BH336" s="55" t="s">
        <v>123</v>
      </c>
      <c r="BI336" s="56" t="s">
        <v>123</v>
      </c>
      <c r="BJ336" s="48"/>
      <c r="BK336" s="58" t="s">
        <v>123</v>
      </c>
      <c r="BL336" s="59"/>
      <c r="BM336" s="58" t="s">
        <v>123</v>
      </c>
      <c r="BN336" s="59"/>
      <c r="BO336" s="74" t="s">
        <v>123</v>
      </c>
      <c r="BP336" s="75"/>
      <c r="BQ336" s="74" t="s">
        <v>123</v>
      </c>
      <c r="BR336" s="75"/>
      <c r="BS336" s="60" t="s">
        <v>982</v>
      </c>
      <c r="BT336" s="38"/>
      <c r="BU336" s="61" t="s">
        <v>983</v>
      </c>
      <c r="BV336" s="61" t="s">
        <v>170</v>
      </c>
      <c r="BW336" s="61" t="s">
        <v>171</v>
      </c>
      <c r="BX336" s="61" t="s">
        <v>129</v>
      </c>
      <c r="BY336" s="62" t="s">
        <v>158</v>
      </c>
      <c r="BZ336" s="61" t="s">
        <v>171</v>
      </c>
      <c r="CA336" s="61" t="s">
        <v>129</v>
      </c>
      <c r="CB336" s="61" t="s">
        <v>129</v>
      </c>
      <c r="CC336" s="61" t="s">
        <v>129</v>
      </c>
      <c r="CD336" s="61" t="s">
        <v>129</v>
      </c>
      <c r="CE336" s="61" t="s">
        <v>129</v>
      </c>
      <c r="CF336" s="61" t="s">
        <v>129</v>
      </c>
      <c r="CG336" s="61" t="s">
        <v>129</v>
      </c>
      <c r="CH336" s="63">
        <f>YEAR(BANCO10[[#This Row],[DATA INÍCIO]])</f>
        <v>2023</v>
      </c>
      <c r="CI336" s="63">
        <f>MONTH(BANCO10[[#This Row],[DATA INÍCIO]])</f>
        <v>8</v>
      </c>
      <c r="CJ336" s="64" t="str">
        <f t="shared" si="5"/>
        <v>INDALO INDUSTRIA COMERCIO EXPORTACAO E IMPORTACAO LTDA52.318.755/0001-32</v>
      </c>
      <c r="CK336" s="63"/>
      <c r="CL336" s="42" t="s">
        <v>981</v>
      </c>
      <c r="CM336" s="42" t="str">
        <f>IF(BANCO10[[#This Row],[SOLUÇÃO]]=CM$1,BANCO10[[#This Row],[STATUS DA ETAPA]],"")</f>
        <v>CONCLUÍDO</v>
      </c>
      <c r="CN336" s="42" t="str">
        <f>IF(BANCO10[[#This Row],[SOLUÇÃO]]=CN$1,BANCO10[[#This Row],[STATUS DA ETAPA]],"")</f>
        <v/>
      </c>
      <c r="CO336" s="42" t="str">
        <f>IF(BANCO10[[#This Row],[SOLUÇÃO]]=CO$1,BANCO10[[#This Row],[STATUS DA ETAPA]],"")</f>
        <v/>
      </c>
      <c r="CP336" s="42" t="str">
        <f>IF(BANCO10[[#This Row],[SOLUÇÃO]]=CP$1,BANCO10[[#This Row],[STATUS DA ETAPA]],"")</f>
        <v/>
      </c>
      <c r="CQ336" s="42" t="str">
        <f>IF(BANCO10[[#This Row],[SOLUÇÃO]]=CQ$1,BANCO10[[#This Row],[STATUS DA ETAPA]],"")</f>
        <v/>
      </c>
      <c r="CR336" s="42" t="str">
        <f>IF(BANCO10[[#This Row],[SOLUÇÃO]]=CR$1,BANCO10[[#This Row],[STATUS DA ETAPA]],"")</f>
        <v/>
      </c>
      <c r="CS336" s="42" t="str">
        <f>IF(BANCO10[[#This Row],[SOLUÇÃO]]=CS$1,BANCO10[[#This Row],[STATUS DA ETAPA]],"")</f>
        <v/>
      </c>
      <c r="CT336" s="42" t="str">
        <f>IF(BANCO10[[#This Row],[SOLUÇÃO]]=CT$1,BANCO10[[#This Row],[STATUS DA ETAPA]],"")</f>
        <v/>
      </c>
      <c r="CU336" s="42" t="str">
        <f>IF(BANCO10[[#This Row],[SOLUÇÃO]]=CU$1,BANCO10[[#This Row],[STATUS DA ETAPA]],"")</f>
        <v/>
      </c>
      <c r="CV336" s="42" t="str">
        <f>IF(BANCO10[[#This Row],[SOLUÇÃO]]=CV$1,BANCO10[[#This Row],[STATUS DA ETAPA]],"")</f>
        <v/>
      </c>
      <c r="CW336" s="42" t="str">
        <f>IF(BANCO10[[#This Row],[SOLUÇÃO]]=CW$1,BANCO10[[#This Row],[STATUS DA ETAPA]],"")</f>
        <v/>
      </c>
      <c r="CX336" s="42" t="str">
        <f>IF(BANCO10[[#This Row],[SOLUÇÃO]]=CX$1,BANCO10[[#This Row],[STATUS DA ETAPA]],"")</f>
        <v/>
      </c>
      <c r="CY336" s="42" t="str">
        <f>IF(BANCO10[[#This Row],[SOLUÇÃO]]=CY$1,BANCO10[[#This Row],[STATUS DA ETAPA]],"")</f>
        <v/>
      </c>
      <c r="CZ336" s="42" t="str">
        <f>IF(BANCO10[[#This Row],[SOLUÇÃO]]=CZ$1,BANCO10[[#This Row],[STATUS DA ETAPA]],"")</f>
        <v/>
      </c>
      <c r="DA336" s="42" t="str">
        <f>IF(BANCO10[[#This Row],[SOLUÇÃO]]=DA$1,BANCO10[[#This Row],[STATUS DA ETAPA]],"")</f>
        <v/>
      </c>
      <c r="DB336" s="42" t="str">
        <f>IF(BANCO10[[#This Row],[SOLUÇÃO]]=DB$1,BANCO10[[#This Row],[STATUS DA ETAPA]],"")</f>
        <v/>
      </c>
      <c r="DC336" s="42" t="str">
        <f>IF(BANCO10[[#This Row],[SOLUÇÃO]]=DC$1,BANCO10[[#This Row],[STATUS DA ETAPA]],"")</f>
        <v/>
      </c>
      <c r="DD336" s="42" t="str">
        <f>IF(BANCO10[[#This Row],[SOLUÇÃO]]=DD$1,BANCO10[[#This Row],[STATUS DA ETAPA]],"")</f>
        <v/>
      </c>
      <c r="DE336" s="42" t="str">
        <f>IF(BANCO10[[#This Row],[SOLUÇÃO]]=DE$1,BANCO10[[#This Row],[STATUS DA ETAPA]],"")</f>
        <v/>
      </c>
      <c r="DF336" s="42" t="str">
        <f>IF(BANCO10[[#This Row],[SOLUÇÃO]]=DF$1,BANCO10[[#This Row],[STATUS DA ETAPA]],"")</f>
        <v/>
      </c>
      <c r="DG336" s="42" t="str">
        <f>IF(BANCO10[[#This Row],[SOLUÇÃO]]=DG$1,BANCO10[[#This Row],[STATUS DA ETAPA]],"")</f>
        <v/>
      </c>
      <c r="DH336" s="42" t="str">
        <f>IF(BANCO10[[#This Row],[SOLUÇÃO]]=DH$1,BANCO10[[#This Row],[STATUS DA ETAPA]],"")</f>
        <v/>
      </c>
      <c r="DI336" s="42" t="str">
        <f>IF(BANCO10[[#This Row],[SOLUÇÃO]]=DI$1,BANCO10[[#This Row],[STATUS DA ETAPA]],"")</f>
        <v/>
      </c>
      <c r="DJ336" s="42" t="str">
        <f>IF(BANCO10[[#This Row],[SOLUÇÃO]]=DJ$1,BANCO10[[#This Row],[STATUS DA ETAPA]],"")</f>
        <v/>
      </c>
      <c r="DK336" s="42" t="str">
        <f>IF(BANCO10[[#This Row],[SOLUÇÃO]]=DK$1,BANCO10[[#This Row],[STATUS DA ETAPA]],"")</f>
        <v/>
      </c>
      <c r="DL336" s="42" t="str">
        <f>IF(BANCO10[[#This Row],[SOLUÇÃO]]=DL$1,BANCO10[[#This Row],[STATUS DA ETAPA]],"")</f>
        <v/>
      </c>
      <c r="DM336" s="42" t="str">
        <f>IF(BANCO10[[#This Row],[SOLUÇÃO]]=DM$1,BANCO10[[#This Row],[STATUS DA ETAPA]],"")</f>
        <v/>
      </c>
      <c r="DN336" s="65" t="e">
        <f>VLOOKUP(CL338,'[1]SAP TEC'!AC:AD,2,0)</f>
        <v>#N/A</v>
      </c>
      <c r="GA336" s="38"/>
      <c r="GB336" s="39"/>
      <c r="GC336" s="40"/>
      <c r="GD336" s="42"/>
      <c r="GE336" s="42"/>
      <c r="GF336" s="40"/>
      <c r="GG336" s="165"/>
      <c r="GH336" s="90"/>
      <c r="GI336" s="43"/>
      <c r="GJ336" s="44"/>
      <c r="GK336" s="166"/>
      <c r="GL336" s="166"/>
      <c r="GM336" s="166"/>
      <c r="GN336" s="42"/>
      <c r="GO336" s="91"/>
      <c r="GP336" s="42"/>
      <c r="GQ336" s="91"/>
      <c r="GR336" s="134"/>
      <c r="GS336" s="134"/>
      <c r="GT336" s="44"/>
      <c r="GU336" s="44"/>
      <c r="GV336" s="44"/>
      <c r="GW336" s="42"/>
      <c r="GX336" s="95"/>
      <c r="GY336" s="96"/>
      <c r="GZ336" s="168"/>
      <c r="HA336" s="168"/>
      <c r="HB336" s="168"/>
      <c r="HC336" s="93"/>
      <c r="HD336" s="168"/>
      <c r="HE336" s="110"/>
      <c r="HF336" s="94"/>
      <c r="HG336" s="38"/>
      <c r="HH336" s="38"/>
      <c r="HI336" s="38"/>
      <c r="HJ336" s="38"/>
      <c r="HK336" s="98"/>
      <c r="HL336" s="38"/>
      <c r="HM336" s="38"/>
      <c r="HN336" s="38"/>
      <c r="HO336" s="136"/>
      <c r="HP336" s="38"/>
      <c r="HQ336" s="38"/>
      <c r="HR336" s="38"/>
      <c r="HS336" s="38"/>
      <c r="HT336" s="63"/>
      <c r="HU336" s="63"/>
      <c r="HV336" s="71"/>
      <c r="HW336" s="63"/>
      <c r="HX336" s="44"/>
      <c r="HY336" s="42"/>
      <c r="HZ336" s="42"/>
      <c r="IA336" s="42"/>
      <c r="IB336" s="42"/>
      <c r="IC336" s="42"/>
      <c r="ID336" s="42"/>
      <c r="IE336" s="42"/>
      <c r="IF336" s="42"/>
      <c r="IG336" s="42"/>
      <c r="IH336" s="42"/>
      <c r="II336" s="42"/>
      <c r="IJ336" s="42"/>
      <c r="IK336" s="42"/>
      <c r="IL336" s="42"/>
      <c r="IM336" s="42"/>
      <c r="IN336" s="42"/>
      <c r="IO336" s="42"/>
      <c r="IP336" s="42"/>
      <c r="IQ336" s="42"/>
      <c r="IR336" s="42"/>
      <c r="IS336" s="42"/>
      <c r="IT336" s="42"/>
      <c r="IU336" s="42"/>
      <c r="IV336" s="42"/>
      <c r="IW336" s="42"/>
      <c r="IX336" s="42"/>
      <c r="IY336" s="42"/>
      <c r="IZ336" s="63"/>
    </row>
    <row r="337" spans="1:260" s="65" customFormat="1" ht="12" x14ac:dyDescent="0.25">
      <c r="A337" s="38" t="s">
        <v>118</v>
      </c>
      <c r="B337" s="39" t="s">
        <v>119</v>
      </c>
      <c r="C337" s="40" t="str">
        <f>IFERROR(VLOOKUP(BANCO10[[#This Row],[EMPRESA]],[1]!DADOS[#Data],2,FALSE),"")</f>
        <v>52.318.755/0001-32</v>
      </c>
      <c r="D337" s="42" t="s">
        <v>975</v>
      </c>
      <c r="E337" s="42" t="str">
        <f>IFERROR(VLOOKUP(BANCO10[[#This Row],[EMPRESA]],[1]!DADOS[#Data],5,FALSE),"")</f>
        <v>EPP</v>
      </c>
      <c r="F337" s="40" t="str">
        <f>IFERROR(IF(VLOOKUP(BANCO10[[#This Row],[EMPRESA]],[1]!DADOS[#Data],6,0)="","",(VLOOKUP(BANCO10[[#This Row],[EMPRESA]],[1]!DADOS[#Data],6,0))),"")</f>
        <v>CAPITAL LESTE 2</v>
      </c>
      <c r="G337" s="40" t="str">
        <f>IFERROR(IF(VLOOKUP(BANCO10[[#This Row],[EMPRESA]],[1]!DADOS[#Data],4)="","",(VLOOKUP($D337,[1]!DADOS[#Data],4,0))),"")</f>
        <v>INDALO</v>
      </c>
      <c r="H337" s="43" t="s">
        <v>7</v>
      </c>
      <c r="I337" s="43" t="s">
        <v>145</v>
      </c>
      <c r="J337" s="43" t="s">
        <v>123</v>
      </c>
      <c r="K337" s="42" t="s">
        <v>984</v>
      </c>
      <c r="L337" s="44" t="s">
        <v>136</v>
      </c>
      <c r="M337" s="44">
        <v>103</v>
      </c>
      <c r="N337" s="44" t="s">
        <v>123</v>
      </c>
      <c r="O337" s="42" t="s">
        <v>106</v>
      </c>
      <c r="P337" s="42">
        <v>80</v>
      </c>
      <c r="Q337" s="42" t="s">
        <v>216</v>
      </c>
      <c r="R337" s="45" t="s">
        <v>123</v>
      </c>
      <c r="S337" s="45"/>
      <c r="T337" s="45" t="s">
        <v>123</v>
      </c>
      <c r="U337" s="45"/>
      <c r="V337" s="45" t="s">
        <v>123</v>
      </c>
      <c r="W337" s="45"/>
      <c r="X337" s="45" t="s">
        <v>123</v>
      </c>
      <c r="Y337" s="45"/>
      <c r="Z337" s="46" t="s">
        <v>123</v>
      </c>
      <c r="AA337" s="47"/>
      <c r="AB337" s="46" t="s">
        <v>123</v>
      </c>
      <c r="AC337" s="48"/>
      <c r="AD337" s="46" t="s">
        <v>123</v>
      </c>
      <c r="AE337" s="48"/>
      <c r="AF337" s="45" t="s">
        <v>27</v>
      </c>
      <c r="AG337" s="45">
        <v>45159</v>
      </c>
      <c r="AH337" s="45" t="s">
        <v>27</v>
      </c>
      <c r="AI337" s="45">
        <v>45366</v>
      </c>
      <c r="AJ337" s="45" t="s">
        <v>27</v>
      </c>
      <c r="AK337" s="45">
        <v>45365</v>
      </c>
      <c r="AL337" s="45" t="s">
        <v>27</v>
      </c>
      <c r="AM337" s="45">
        <v>45379</v>
      </c>
      <c r="AN337" s="45" t="s">
        <v>27</v>
      </c>
      <c r="AO337" s="45"/>
      <c r="AP337" s="45" t="s">
        <v>27</v>
      </c>
      <c r="AQ337" s="45">
        <v>45366</v>
      </c>
      <c r="AR337" s="45" t="s">
        <v>27</v>
      </c>
      <c r="AS337" s="45"/>
      <c r="AT337" s="49">
        <v>45408</v>
      </c>
      <c r="AU337" s="50">
        <v>45499</v>
      </c>
      <c r="AV337" s="51" t="s">
        <v>27</v>
      </c>
      <c r="AW337" s="51" t="s">
        <v>27</v>
      </c>
      <c r="AX337" s="73" t="s">
        <v>49</v>
      </c>
      <c r="AY337" s="52" t="s">
        <v>126</v>
      </c>
      <c r="AZ337" s="53">
        <v>0</v>
      </c>
      <c r="BA337" s="52" t="s">
        <v>153</v>
      </c>
      <c r="BB337" s="81">
        <v>0</v>
      </c>
      <c r="BC337" s="52">
        <v>4742</v>
      </c>
      <c r="BD337" s="52">
        <v>0</v>
      </c>
      <c r="BE337" s="55" t="s">
        <v>123</v>
      </c>
      <c r="BF337" s="55" t="s">
        <v>123</v>
      </c>
      <c r="BG337" s="55" t="s">
        <v>27</v>
      </c>
      <c r="BH337" s="55" t="s">
        <v>123</v>
      </c>
      <c r="BI337" s="68" t="s">
        <v>123</v>
      </c>
      <c r="BJ337" s="48"/>
      <c r="BK337" s="58" t="s">
        <v>123</v>
      </c>
      <c r="BL337" s="59"/>
      <c r="BM337" s="58" t="s">
        <v>123</v>
      </c>
      <c r="BN337" s="59"/>
      <c r="BO337" s="74" t="s">
        <v>27</v>
      </c>
      <c r="BP337" s="75">
        <v>45499</v>
      </c>
      <c r="BQ337" s="74" t="s">
        <v>126</v>
      </c>
      <c r="BR337" s="75"/>
      <c r="BS337" s="60"/>
      <c r="BT337" s="38"/>
      <c r="BU337" s="61"/>
      <c r="BV337" s="61"/>
      <c r="BW337" s="61"/>
      <c r="BX337" s="61"/>
      <c r="BY337" s="62"/>
      <c r="BZ337" s="61"/>
      <c r="CA337" s="61"/>
      <c r="CB337" s="61"/>
      <c r="CC337" s="61">
        <v>45389</v>
      </c>
      <c r="CD337" s="61" t="s">
        <v>158</v>
      </c>
      <c r="CE337" s="61" t="s">
        <v>129</v>
      </c>
      <c r="CF337" s="61"/>
      <c r="CG337" s="61" t="s">
        <v>750</v>
      </c>
      <c r="CH337" s="63">
        <f>YEAR(BANCO10[[#This Row],[DATA INÍCIO]])</f>
        <v>2024</v>
      </c>
      <c r="CI337" s="63">
        <f>MONTH(BANCO10[[#This Row],[DATA INÍCIO]])</f>
        <v>4</v>
      </c>
      <c r="CJ337" s="64" t="str">
        <f t="shared" ref="CJ337:CJ387" si="6">CONCATENATE(D337,C337)</f>
        <v>INDALO INDUSTRIA COMERCIO EXPORTACAO E IMPORTACAO LTDA52.318.755/0001-32</v>
      </c>
      <c r="CK337" s="63"/>
      <c r="CL337" s="42" t="s">
        <v>984</v>
      </c>
      <c r="CM337" s="42" t="str">
        <f>IF(BANCO10[[#This Row],[SOLUÇÃO]]=CM$1,BANCO10[[#This Row],[STATUS DA ETAPA]],"")</f>
        <v/>
      </c>
      <c r="CN337" s="42" t="str">
        <f>IF(BANCO10[[#This Row],[SOLUÇÃO]]=CN$1,BANCO10[[#This Row],[STATUS DA ETAPA]],"")</f>
        <v/>
      </c>
      <c r="CO337" s="42" t="str">
        <f>IF(BANCO10[[#This Row],[SOLUÇÃO]]=CO$1,BANCO10[[#This Row],[STATUS DA ETAPA]],"")</f>
        <v/>
      </c>
      <c r="CP337" s="42" t="str">
        <f>IF(BANCO10[[#This Row],[SOLUÇÃO]]=CP$1,BANCO10[[#This Row],[STATUS DA ETAPA]],"")</f>
        <v/>
      </c>
      <c r="CQ337" s="42" t="str">
        <f>IF(BANCO10[[#This Row],[SOLUÇÃO]]=CQ$1,BANCO10[[#This Row],[STATUS DA ETAPA]],"")</f>
        <v/>
      </c>
      <c r="CR337" s="42" t="str">
        <f>IF(BANCO10[[#This Row],[SOLUÇÃO]]=CR$1,BANCO10[[#This Row],[STATUS DA ETAPA]],"")</f>
        <v/>
      </c>
      <c r="CS337" s="42" t="str">
        <f>IF(BANCO10[[#This Row],[SOLUÇÃO]]=CS$1,BANCO10[[#This Row],[STATUS DA ETAPA]],"")</f>
        <v/>
      </c>
      <c r="CT337" s="42" t="str">
        <f>IF(BANCO10[[#This Row],[SOLUÇÃO]]=CT$1,BANCO10[[#This Row],[STATUS DA ETAPA]],"")</f>
        <v/>
      </c>
      <c r="CU337" s="42" t="str">
        <f>IF(BANCO10[[#This Row],[SOLUÇÃO]]=CU$1,BANCO10[[#This Row],[STATUS DA ETAPA]],"")</f>
        <v/>
      </c>
      <c r="CV337" s="42" t="str">
        <f>IF(BANCO10[[#This Row],[SOLUÇÃO]]=CV$1,BANCO10[[#This Row],[STATUS DA ETAPA]],"")</f>
        <v/>
      </c>
      <c r="CW337" s="42" t="str">
        <f>IF(BANCO10[[#This Row],[SOLUÇÃO]]=CW$1,BANCO10[[#This Row],[STATUS DA ETAPA]],"")</f>
        <v/>
      </c>
      <c r="CX337" s="42" t="str">
        <f>IF(BANCO10[[#This Row],[SOLUÇÃO]]=CX$1,BANCO10[[#This Row],[STATUS DA ETAPA]],"")</f>
        <v/>
      </c>
      <c r="CY337" s="42" t="str">
        <f>IF(BANCO10[[#This Row],[SOLUÇÃO]]=CY$1,BANCO10[[#This Row],[STATUS DA ETAPA]],"")</f>
        <v/>
      </c>
      <c r="CZ337" s="42" t="str">
        <f>IF(BANCO10[[#This Row],[SOLUÇÃO]]=CZ$1,BANCO10[[#This Row],[STATUS DA ETAPA]],"")</f>
        <v/>
      </c>
      <c r="DA337" s="42" t="str">
        <f>IF(BANCO10[[#This Row],[SOLUÇÃO]]=DA$1,BANCO10[[#This Row],[STATUS DA ETAPA]],"")</f>
        <v/>
      </c>
      <c r="DB337" s="42" t="str">
        <f>IF(BANCO10[[#This Row],[SOLUÇÃO]]=DB$1,BANCO10[[#This Row],[STATUS DA ETAPA]],"")</f>
        <v/>
      </c>
      <c r="DC337" s="42" t="str">
        <f>IF(BANCO10[[#This Row],[SOLUÇÃO]]=DC$1,BANCO10[[#This Row],[STATUS DA ETAPA]],"")</f>
        <v>CONCLUÍDO</v>
      </c>
      <c r="DD337" s="42" t="str">
        <f>IF(BANCO10[[#This Row],[SOLUÇÃO]]=DD$1,BANCO10[[#This Row],[STATUS DA ETAPA]],"")</f>
        <v/>
      </c>
      <c r="DE337" s="42" t="str">
        <f>IF(BANCO10[[#This Row],[SOLUÇÃO]]=DE$1,BANCO10[[#This Row],[STATUS DA ETAPA]],"")</f>
        <v/>
      </c>
      <c r="DF337" s="42" t="str">
        <f>IF(BANCO10[[#This Row],[SOLUÇÃO]]=DF$1,BANCO10[[#This Row],[STATUS DA ETAPA]],"")</f>
        <v/>
      </c>
      <c r="DG337" s="42" t="str">
        <f>IF(BANCO10[[#This Row],[SOLUÇÃO]]=DG$1,BANCO10[[#This Row],[STATUS DA ETAPA]],"")</f>
        <v/>
      </c>
      <c r="DH337" s="42" t="str">
        <f>IF(BANCO10[[#This Row],[SOLUÇÃO]]=DH$1,BANCO10[[#This Row],[STATUS DA ETAPA]],"")</f>
        <v/>
      </c>
      <c r="DI337" s="42" t="str">
        <f>IF(BANCO10[[#This Row],[SOLUÇÃO]]=DI$1,BANCO10[[#This Row],[STATUS DA ETAPA]],"")</f>
        <v/>
      </c>
      <c r="DJ337" s="42" t="str">
        <f>IF(BANCO10[[#This Row],[SOLUÇÃO]]=DJ$1,BANCO10[[#This Row],[STATUS DA ETAPA]],"")</f>
        <v/>
      </c>
      <c r="DK337" s="42" t="str">
        <f>IF(BANCO10[[#This Row],[SOLUÇÃO]]=DK$1,BANCO10[[#This Row],[STATUS DA ETAPA]],"")</f>
        <v/>
      </c>
      <c r="DL337" s="42" t="str">
        <f>IF(BANCO10[[#This Row],[SOLUÇÃO]]=DL$1,BANCO10[[#This Row],[STATUS DA ETAPA]],"")</f>
        <v/>
      </c>
      <c r="DM337" s="42" t="str">
        <f>IF(BANCO10[[#This Row],[SOLUÇÃO]]=DM$1,BANCO10[[#This Row],[STATUS DA ETAPA]],"")</f>
        <v/>
      </c>
      <c r="DN337" s="65" t="e">
        <f>VLOOKUP(CL339,'[1]SAP TEC'!AC:AD,2,0)</f>
        <v>#N/A</v>
      </c>
      <c r="GA337" s="38"/>
      <c r="GB337" s="39"/>
      <c r="GC337" s="40"/>
      <c r="GD337" s="42"/>
      <c r="GE337" s="42"/>
      <c r="GF337" s="40"/>
      <c r="GG337" s="165"/>
      <c r="GH337" s="90"/>
      <c r="GI337" s="43"/>
      <c r="GJ337" s="44"/>
      <c r="GK337" s="166"/>
      <c r="GL337" s="166"/>
      <c r="GM337" s="166"/>
      <c r="GN337" s="42"/>
      <c r="GO337" s="91"/>
      <c r="GP337" s="42"/>
      <c r="GQ337" s="91"/>
      <c r="GR337" s="134"/>
      <c r="GS337" s="134"/>
      <c r="GT337" s="44"/>
      <c r="GU337" s="44"/>
      <c r="GV337" s="44"/>
      <c r="GW337" s="42"/>
      <c r="GX337" s="95"/>
      <c r="GY337" s="96"/>
      <c r="GZ337" s="168"/>
      <c r="HA337" s="168"/>
      <c r="HB337" s="168"/>
      <c r="HC337" s="93"/>
      <c r="HD337" s="168"/>
      <c r="HE337" s="110"/>
      <c r="HF337" s="94"/>
      <c r="HG337" s="38"/>
      <c r="HH337" s="38"/>
      <c r="HI337" s="38"/>
      <c r="HJ337" s="38"/>
      <c r="HK337" s="98"/>
      <c r="HL337" s="38"/>
      <c r="HM337" s="38"/>
      <c r="HN337" s="38"/>
      <c r="HO337" s="136"/>
      <c r="HP337" s="38"/>
      <c r="HQ337" s="38"/>
      <c r="HR337" s="38"/>
      <c r="HS337" s="38"/>
      <c r="HT337" s="63"/>
      <c r="HU337" s="63"/>
      <c r="HV337" s="71"/>
      <c r="HW337" s="63"/>
      <c r="HX337" s="44"/>
      <c r="HY337" s="42"/>
      <c r="HZ337" s="42"/>
      <c r="IA337" s="42"/>
      <c r="IB337" s="42"/>
      <c r="IC337" s="42"/>
      <c r="ID337" s="42"/>
      <c r="IE337" s="42"/>
      <c r="IF337" s="42"/>
      <c r="IG337" s="42"/>
      <c r="IH337" s="42"/>
      <c r="II337" s="42"/>
      <c r="IJ337" s="42"/>
      <c r="IK337" s="42"/>
      <c r="IL337" s="42"/>
      <c r="IM337" s="42"/>
      <c r="IN337" s="42"/>
      <c r="IO337" s="42"/>
      <c r="IP337" s="42"/>
      <c r="IQ337" s="42"/>
      <c r="IR337" s="42"/>
      <c r="IS337" s="42"/>
      <c r="IT337" s="42"/>
      <c r="IU337" s="42"/>
      <c r="IV337" s="42"/>
      <c r="IW337" s="42"/>
      <c r="IX337" s="42"/>
      <c r="IY337" s="42"/>
      <c r="IZ337" s="63"/>
    </row>
    <row r="338" spans="1:260" s="65" customFormat="1" ht="12" x14ac:dyDescent="0.25">
      <c r="A338" s="38" t="s">
        <v>118</v>
      </c>
      <c r="B338" s="39" t="s">
        <v>131</v>
      </c>
      <c r="C338" s="40" t="str">
        <f>IFERROR(VLOOKUP(BANCO10[[#This Row],[EMPRESA]],[1]!DADOS[#Data],2,FALSE),"")</f>
        <v>52.318.755/0001-32</v>
      </c>
      <c r="D338" s="42" t="s">
        <v>975</v>
      </c>
      <c r="E338" s="42" t="str">
        <f>IFERROR(VLOOKUP(BANCO10[[#This Row],[EMPRESA]],[1]!DADOS[#Data],5,FALSE),"")</f>
        <v>EPP</v>
      </c>
      <c r="F338" s="40" t="str">
        <f>IFERROR(IF(VLOOKUP(BANCO10[[#This Row],[EMPRESA]],[1]!DADOS[#Data],6,0)="","",(VLOOKUP(BANCO10[[#This Row],[EMPRESA]],[1]!DADOS[#Data],6,0))),"")</f>
        <v>CAPITAL LESTE 2</v>
      </c>
      <c r="G338" s="40"/>
      <c r="H338" s="43" t="s">
        <v>121</v>
      </c>
      <c r="I338" s="43" t="s">
        <v>145</v>
      </c>
      <c r="J338" s="43" t="s">
        <v>146</v>
      </c>
      <c r="K338" s="44" t="s">
        <v>985</v>
      </c>
      <c r="L338" s="44" t="s">
        <v>123</v>
      </c>
      <c r="M338" s="44">
        <v>103</v>
      </c>
      <c r="N338" s="42" t="s">
        <v>123</v>
      </c>
      <c r="O338" s="42" t="s">
        <v>90</v>
      </c>
      <c r="P338" s="42">
        <v>4</v>
      </c>
      <c r="Q338" s="42" t="s">
        <v>216</v>
      </c>
      <c r="R338" s="45" t="s">
        <v>123</v>
      </c>
      <c r="S338" s="45"/>
      <c r="T338" s="45" t="s">
        <v>123</v>
      </c>
      <c r="U338" s="45"/>
      <c r="V338" s="45" t="s">
        <v>123</v>
      </c>
      <c r="W338" s="45"/>
      <c r="X338" s="45" t="s">
        <v>123</v>
      </c>
      <c r="Y338" s="45"/>
      <c r="Z338" s="46" t="s">
        <v>123</v>
      </c>
      <c r="AA338" s="47"/>
      <c r="AB338" s="46" t="s">
        <v>123</v>
      </c>
      <c r="AC338" s="48"/>
      <c r="AD338" s="46" t="s">
        <v>123</v>
      </c>
      <c r="AE338" s="48"/>
      <c r="AF338" s="45" t="s">
        <v>123</v>
      </c>
      <c r="AG338" s="45"/>
      <c r="AH338" s="45" t="s">
        <v>123</v>
      </c>
      <c r="AI338" s="45"/>
      <c r="AJ338" s="45" t="s">
        <v>123</v>
      </c>
      <c r="AK338" s="45"/>
      <c r="AL338" s="45" t="s">
        <v>123</v>
      </c>
      <c r="AM338" s="45"/>
      <c r="AN338" s="45" t="s">
        <v>123</v>
      </c>
      <c r="AO338" s="45"/>
      <c r="AP338" s="45" t="s">
        <v>123</v>
      </c>
      <c r="AQ338" s="45"/>
      <c r="AR338" s="45" t="s">
        <v>123</v>
      </c>
      <c r="AS338" s="45"/>
      <c r="AT338" s="49">
        <v>45551</v>
      </c>
      <c r="AU338" s="50">
        <v>45551</v>
      </c>
      <c r="AV338" s="66" t="s">
        <v>123</v>
      </c>
      <c r="AW338" s="66" t="s">
        <v>123</v>
      </c>
      <c r="AX338" s="51" t="s">
        <v>49</v>
      </c>
      <c r="AY338" s="52" t="s">
        <v>123</v>
      </c>
      <c r="AZ338" s="53">
        <v>0</v>
      </c>
      <c r="BA338" s="52" t="s">
        <v>123</v>
      </c>
      <c r="BB338" s="81" t="s">
        <v>123</v>
      </c>
      <c r="BC338" s="52" t="s">
        <v>123</v>
      </c>
      <c r="BD338" s="52" t="s">
        <v>123</v>
      </c>
      <c r="BE338" s="55" t="s">
        <v>123</v>
      </c>
      <c r="BF338" s="55" t="s">
        <v>123</v>
      </c>
      <c r="BG338" s="55" t="s">
        <v>123</v>
      </c>
      <c r="BH338" s="55" t="s">
        <v>123</v>
      </c>
      <c r="BI338" s="118" t="s">
        <v>123</v>
      </c>
      <c r="BJ338" s="119"/>
      <c r="BK338" s="103"/>
      <c r="BL338" s="38"/>
      <c r="BM338" s="103"/>
      <c r="BN338" s="38"/>
      <c r="BO338" s="103" t="s">
        <v>123</v>
      </c>
      <c r="BP338" s="38"/>
      <c r="BQ338" s="103" t="s">
        <v>123</v>
      </c>
      <c r="BR338" s="38"/>
      <c r="BS338" s="70" t="s">
        <v>483</v>
      </c>
      <c r="BT338" s="38"/>
      <c r="BU338" s="61"/>
      <c r="BV338" s="61"/>
      <c r="BW338" s="84"/>
      <c r="BX338" s="84"/>
      <c r="BY338" s="85"/>
      <c r="BZ338" s="84"/>
      <c r="CA338" s="86"/>
      <c r="CB338" s="87"/>
      <c r="CC338" s="88"/>
      <c r="CD338" s="87"/>
      <c r="CE338" s="87"/>
      <c r="CF338" s="87"/>
      <c r="CG338" s="87"/>
      <c r="CH338" s="42">
        <f>YEAR(BANCO10[[#This Row],[DATA INÍCIO]])</f>
        <v>2024</v>
      </c>
      <c r="CI338" s="42">
        <f>MONTH(BANCO10[[#This Row],[DATA INÍCIO]])</f>
        <v>9</v>
      </c>
      <c r="CJ338" s="42" t="str">
        <f t="shared" si="6"/>
        <v>INDALO INDUSTRIA COMERCIO EXPORTACAO E IMPORTACAO LTDA52.318.755/0001-32</v>
      </c>
      <c r="CK338" s="42"/>
      <c r="CL338" s="42"/>
      <c r="CM338" s="42" t="str">
        <f>IF(BANCO10[[#This Row],[SOLUÇÃO]]=CM$1,BANCO10[[#This Row],[STATUS DA ETAPA]],"")</f>
        <v>CONCLUÍDO</v>
      </c>
      <c r="CN338" s="42" t="str">
        <f>IF(BANCO10[[#This Row],[SOLUÇÃO]]=CN$1,BANCO10[[#This Row],[STATUS DA ETAPA]],"")</f>
        <v/>
      </c>
      <c r="CO338" s="42" t="str">
        <f>IF(BANCO10[[#This Row],[SOLUÇÃO]]=CO$1,BANCO10[[#This Row],[STATUS DA ETAPA]],"")</f>
        <v/>
      </c>
      <c r="CP338" s="42" t="str">
        <f>IF(BANCO10[[#This Row],[SOLUÇÃO]]=CP$1,BANCO10[[#This Row],[STATUS DA ETAPA]],"")</f>
        <v/>
      </c>
      <c r="CQ338" s="42" t="str">
        <f>IF(BANCO10[[#This Row],[SOLUÇÃO]]=CQ$1,BANCO10[[#This Row],[STATUS DA ETAPA]],"")</f>
        <v/>
      </c>
      <c r="CR338" s="42" t="str">
        <f>IF(BANCO10[[#This Row],[SOLUÇÃO]]=CR$1,BANCO10[[#This Row],[STATUS DA ETAPA]],"")</f>
        <v/>
      </c>
      <c r="CS338" s="42" t="str">
        <f>IF(BANCO10[[#This Row],[SOLUÇÃO]]=CS$1,BANCO10[[#This Row],[STATUS DA ETAPA]],"")</f>
        <v/>
      </c>
      <c r="CT338" s="42" t="str">
        <f>IF(BANCO10[[#This Row],[SOLUÇÃO]]=CT$1,BANCO10[[#This Row],[STATUS DA ETAPA]],"")</f>
        <v/>
      </c>
      <c r="CU338" s="42" t="str">
        <f>IF(BANCO10[[#This Row],[SOLUÇÃO]]=CU$1,BANCO10[[#This Row],[STATUS DA ETAPA]],"")</f>
        <v/>
      </c>
      <c r="CV338" s="42" t="str">
        <f>IF(BANCO10[[#This Row],[SOLUÇÃO]]=CV$1,BANCO10[[#This Row],[STATUS DA ETAPA]],"")</f>
        <v/>
      </c>
      <c r="CW338" s="42" t="str">
        <f>IF(BANCO10[[#This Row],[SOLUÇÃO]]=CW$1,BANCO10[[#This Row],[STATUS DA ETAPA]],"")</f>
        <v/>
      </c>
      <c r="CX338" s="42" t="str">
        <f>IF(BANCO10[[#This Row],[SOLUÇÃO]]=CX$1,BANCO10[[#This Row],[STATUS DA ETAPA]],"")</f>
        <v/>
      </c>
      <c r="CY338" s="42" t="str">
        <f>IF(BANCO10[[#This Row],[SOLUÇÃO]]=CY$1,BANCO10[[#This Row],[STATUS DA ETAPA]],"")</f>
        <v/>
      </c>
      <c r="CZ338" s="42" t="str">
        <f>IF(BANCO10[[#This Row],[SOLUÇÃO]]=CZ$1,BANCO10[[#This Row],[STATUS DA ETAPA]],"")</f>
        <v/>
      </c>
      <c r="DA338" s="42" t="str">
        <f>IF(BANCO10[[#This Row],[SOLUÇÃO]]=DA$1,BANCO10[[#This Row],[STATUS DA ETAPA]],"")</f>
        <v/>
      </c>
      <c r="DB338" s="42" t="str">
        <f>IF(BANCO10[[#This Row],[SOLUÇÃO]]=DB$1,BANCO10[[#This Row],[STATUS DA ETAPA]],"")</f>
        <v/>
      </c>
      <c r="DC338" s="63" t="str">
        <f>IF(BANCO10[[#This Row],[SOLUÇÃO]]=DC$1,BANCO10[[#This Row],[STATUS DA ETAPA]],"")</f>
        <v/>
      </c>
      <c r="DD338" s="65" t="str">
        <f>IF(BANCO10[[#This Row],[SOLUÇÃO]]=DD$1,BANCO10[[#This Row],[STATUS DA ETAPA]],"")</f>
        <v/>
      </c>
      <c r="DE338" s="65" t="str">
        <f>IF(BANCO10[[#This Row],[SOLUÇÃO]]=DE$1,BANCO10[[#This Row],[STATUS DA ETAPA]],"")</f>
        <v/>
      </c>
      <c r="DF338" s="65" t="str">
        <f>IF(BANCO10[[#This Row],[SOLUÇÃO]]=DF$1,BANCO10[[#This Row],[STATUS DA ETAPA]],"")</f>
        <v/>
      </c>
      <c r="DG338" s="65" t="str">
        <f>IF(BANCO10[[#This Row],[SOLUÇÃO]]=DG$1,BANCO10[[#This Row],[STATUS DA ETAPA]],"")</f>
        <v/>
      </c>
      <c r="DH338" s="65" t="str">
        <f>IF(BANCO10[[#This Row],[SOLUÇÃO]]=DH$1,BANCO10[[#This Row],[STATUS DA ETAPA]],"")</f>
        <v/>
      </c>
      <c r="DI338" s="65" t="str">
        <f>IF(BANCO10[[#This Row],[SOLUÇÃO]]=DI$1,BANCO10[[#This Row],[STATUS DA ETAPA]],"")</f>
        <v/>
      </c>
      <c r="DJ338" s="65" t="str">
        <f>IF(BANCO10[[#This Row],[SOLUÇÃO]]=DJ$1,BANCO10[[#This Row],[STATUS DA ETAPA]],"")</f>
        <v/>
      </c>
      <c r="DK338" s="65" t="str">
        <f>IF(BANCO10[[#This Row],[SOLUÇÃO]]=DK$1,BANCO10[[#This Row],[STATUS DA ETAPA]],"")</f>
        <v/>
      </c>
      <c r="DL338" s="65" t="str">
        <f>IF(BANCO10[[#This Row],[SOLUÇÃO]]=DL$1,BANCO10[[#This Row],[STATUS DA ETAPA]],"")</f>
        <v/>
      </c>
      <c r="DM338" s="65" t="str">
        <f>IF(BANCO10[[#This Row],[SOLUÇÃO]]=DM$1,BANCO10[[#This Row],[STATUS DA ETAPA]],"")</f>
        <v/>
      </c>
      <c r="DN338" s="65" t="e">
        <f>VLOOKUP(CL340,'[1]SAP TEC'!AC:AD,2,0)</f>
        <v>#N/A</v>
      </c>
      <c r="GA338" s="38"/>
      <c r="GB338" s="39"/>
      <c r="GC338" s="40"/>
      <c r="GD338" s="42"/>
      <c r="GE338" s="42"/>
      <c r="GF338" s="40"/>
      <c r="GG338" s="165"/>
      <c r="GH338" s="90"/>
      <c r="GI338" s="43"/>
      <c r="GJ338" s="44"/>
      <c r="GK338" s="166"/>
      <c r="GL338" s="166"/>
      <c r="GM338" s="166"/>
      <c r="GN338" s="42"/>
      <c r="GO338" s="91"/>
      <c r="GP338" s="42"/>
      <c r="GQ338" s="91"/>
      <c r="GR338" s="134"/>
      <c r="GS338" s="134"/>
      <c r="GT338" s="44"/>
      <c r="GU338" s="44"/>
      <c r="GV338" s="44"/>
      <c r="GW338" s="42"/>
      <c r="GX338" s="95"/>
      <c r="GY338" s="96"/>
      <c r="GZ338" s="168"/>
      <c r="HA338" s="168"/>
      <c r="HB338" s="168"/>
      <c r="HC338" s="93"/>
      <c r="HD338" s="168"/>
      <c r="HE338" s="110"/>
      <c r="HF338" s="94"/>
      <c r="HG338" s="38"/>
      <c r="HH338" s="38"/>
      <c r="HI338" s="38"/>
      <c r="HJ338" s="38"/>
      <c r="HK338" s="98"/>
      <c r="HL338" s="38"/>
      <c r="HM338" s="38"/>
      <c r="HN338" s="38"/>
      <c r="HO338" s="136"/>
      <c r="HP338" s="38"/>
      <c r="HQ338" s="38"/>
      <c r="HR338" s="38"/>
      <c r="HS338" s="38"/>
      <c r="HT338" s="63"/>
      <c r="HU338" s="63"/>
      <c r="HV338" s="71"/>
      <c r="HW338" s="63"/>
      <c r="HX338" s="44"/>
      <c r="HY338" s="42"/>
      <c r="HZ338" s="42"/>
      <c r="IA338" s="42"/>
      <c r="IB338" s="42"/>
      <c r="IC338" s="42"/>
      <c r="ID338" s="42"/>
      <c r="IE338" s="42"/>
      <c r="IF338" s="42"/>
      <c r="IG338" s="42"/>
      <c r="IH338" s="42"/>
      <c r="II338" s="42"/>
      <c r="IJ338" s="42"/>
      <c r="IK338" s="42"/>
      <c r="IL338" s="42"/>
      <c r="IM338" s="42"/>
      <c r="IN338" s="42"/>
      <c r="IO338" s="42"/>
      <c r="IP338" s="42"/>
      <c r="IQ338" s="42"/>
      <c r="IR338" s="42"/>
      <c r="IS338" s="42"/>
      <c r="IT338" s="42"/>
      <c r="IU338" s="42"/>
      <c r="IV338" s="42"/>
      <c r="IW338" s="42"/>
      <c r="IX338" s="42"/>
      <c r="IY338" s="42"/>
      <c r="IZ338" s="63"/>
    </row>
    <row r="339" spans="1:260" s="65" customFormat="1" ht="12" x14ac:dyDescent="0.25">
      <c r="A339" s="38" t="s">
        <v>118</v>
      </c>
      <c r="B339" s="39" t="s">
        <v>131</v>
      </c>
      <c r="C339" s="40" t="str">
        <f>IFERROR(VLOOKUP(BANCO10[[#This Row],[EMPRESA]],[1]!DADOS[#Data],2,FALSE),"")</f>
        <v>52.318.755/0001-32</v>
      </c>
      <c r="D339" s="40" t="s">
        <v>975</v>
      </c>
      <c r="E339" s="42" t="str">
        <f>IFERROR(VLOOKUP(BANCO10[[#This Row],[EMPRESA]],[1]!DADOS[#Data],5,FALSE),"")</f>
        <v>EPP</v>
      </c>
      <c r="F339" s="40" t="str">
        <f>IFERROR(IF(VLOOKUP(BANCO10[[#This Row],[EMPRESA]],[1]!DADOS[#Data],6,0)="","",(VLOOKUP(BANCO10[[#This Row],[EMPRESA]],[1]!DADOS[#Data],6,0))),"")</f>
        <v>CAPITAL LESTE 2</v>
      </c>
      <c r="G339" s="40" t="str">
        <f>IFERROR(IF(VLOOKUP(BANCO10[[#This Row],[EMPRESA]],[1]!DADOS[#Data],4)="","",(VLOOKUP($D339,[1]!DADOS[#Data],4,0))),"")</f>
        <v>INDALO</v>
      </c>
      <c r="H339" s="43" t="s">
        <v>178</v>
      </c>
      <c r="I339" s="43" t="s">
        <v>145</v>
      </c>
      <c r="J339" s="44" t="s">
        <v>123</v>
      </c>
      <c r="K339" s="39" t="s">
        <v>986</v>
      </c>
      <c r="L339" s="44" t="s">
        <v>123</v>
      </c>
      <c r="M339" s="44" t="s">
        <v>137</v>
      </c>
      <c r="N339" s="44" t="s">
        <v>123</v>
      </c>
      <c r="O339" s="42" t="s">
        <v>180</v>
      </c>
      <c r="P339" s="42">
        <v>4</v>
      </c>
      <c r="Q339" s="39" t="s">
        <v>181</v>
      </c>
      <c r="R339" s="45" t="s">
        <v>123</v>
      </c>
      <c r="S339" s="45"/>
      <c r="T339" s="45" t="s">
        <v>123</v>
      </c>
      <c r="U339" s="45"/>
      <c r="V339" s="45" t="s">
        <v>123</v>
      </c>
      <c r="W339" s="45"/>
      <c r="X339" s="45" t="s">
        <v>123</v>
      </c>
      <c r="Y339" s="45"/>
      <c r="Z339" s="46" t="s">
        <v>123</v>
      </c>
      <c r="AA339" s="47"/>
      <c r="AB339" s="46" t="s">
        <v>123</v>
      </c>
      <c r="AC339" s="48"/>
      <c r="AD339" s="46" t="s">
        <v>123</v>
      </c>
      <c r="AE339" s="48"/>
      <c r="AF339" s="45" t="s">
        <v>123</v>
      </c>
      <c r="AG339" s="45"/>
      <c r="AH339" s="45" t="s">
        <v>123</v>
      </c>
      <c r="AI339" s="45"/>
      <c r="AJ339" s="45" t="s">
        <v>123</v>
      </c>
      <c r="AK339" s="45"/>
      <c r="AL339" s="45" t="s">
        <v>123</v>
      </c>
      <c r="AM339" s="45"/>
      <c r="AN339" s="45" t="s">
        <v>123</v>
      </c>
      <c r="AO339" s="45"/>
      <c r="AP339" s="45" t="s">
        <v>123</v>
      </c>
      <c r="AQ339" s="45"/>
      <c r="AR339" s="45" t="s">
        <v>123</v>
      </c>
      <c r="AS339" s="45"/>
      <c r="AT339" s="49">
        <v>45807</v>
      </c>
      <c r="AU339" s="50">
        <v>45807</v>
      </c>
      <c r="AV339" s="66" t="s">
        <v>123</v>
      </c>
      <c r="AW339" s="66" t="s">
        <v>123</v>
      </c>
      <c r="AX339" s="51" t="s">
        <v>182</v>
      </c>
      <c r="AY339" s="52" t="s">
        <v>126</v>
      </c>
      <c r="AZ339" s="53">
        <v>0</v>
      </c>
      <c r="BA339" s="52" t="s">
        <v>123</v>
      </c>
      <c r="BB339" s="81" t="s">
        <v>123</v>
      </c>
      <c r="BC339" s="52" t="s">
        <v>123</v>
      </c>
      <c r="BD339" s="52" t="s">
        <v>123</v>
      </c>
      <c r="BE339" s="55" t="s">
        <v>123</v>
      </c>
      <c r="BF339" s="55" t="s">
        <v>123</v>
      </c>
      <c r="BG339" s="55" t="s">
        <v>123</v>
      </c>
      <c r="BH339" s="55" t="s">
        <v>27</v>
      </c>
      <c r="BI339" s="68" t="s">
        <v>126</v>
      </c>
      <c r="BJ339" s="48"/>
      <c r="BK339" s="74" t="s">
        <v>126</v>
      </c>
      <c r="BL339" s="59"/>
      <c r="BM339" s="74" t="s">
        <v>126</v>
      </c>
      <c r="BN339" s="59"/>
      <c r="BO339" s="74" t="s">
        <v>126</v>
      </c>
      <c r="BP339" s="77"/>
      <c r="BQ339" s="78" t="s">
        <v>126</v>
      </c>
      <c r="BR339" s="79"/>
      <c r="BS339" s="69"/>
      <c r="BT339" s="38"/>
      <c r="BU339" s="61"/>
      <c r="BV339" s="61"/>
      <c r="BW339" s="61"/>
      <c r="BX339" s="61"/>
      <c r="BY339" s="61"/>
      <c r="BZ339" s="61"/>
      <c r="CA339" s="61"/>
      <c r="CB339" s="61"/>
      <c r="CC339" s="61"/>
      <c r="CD339" s="61"/>
      <c r="CE339" s="61"/>
      <c r="CF339" s="61"/>
      <c r="CG339" s="61"/>
      <c r="CH339" s="63">
        <f>YEAR(BANCO10[[#This Row],[DATA INÍCIO]])</f>
        <v>2025</v>
      </c>
      <c r="CI339" s="63">
        <f>MONTH(BANCO10[[#This Row],[DATA INÍCIO]])</f>
        <v>5</v>
      </c>
      <c r="CJ339" s="71" t="str">
        <f t="shared" si="6"/>
        <v>INDALO INDUSTRIA COMERCIO EXPORTACAO E IMPORTACAO LTDA52.318.755/0001-32</v>
      </c>
      <c r="CK339" s="63"/>
      <c r="CL339" s="63"/>
      <c r="CM339" s="42" t="str">
        <f>IF(BANCO10[[#This Row],[SOLUÇÃO]]=CM$1,BANCO10[[#This Row],[STATUS DA ETAPA]],"")</f>
        <v/>
      </c>
      <c r="CN339" s="42" t="str">
        <f>IF(BANCO10[[#This Row],[SOLUÇÃO]]=CN$1,BANCO10[[#This Row],[STATUS DA ETAPA]],"")</f>
        <v/>
      </c>
      <c r="CO339" s="42" t="str">
        <f>IF(BANCO10[[#This Row],[SOLUÇÃO]]=CO$1,BANCO10[[#This Row],[STATUS DA ETAPA]],"")</f>
        <v/>
      </c>
      <c r="CP339" s="42" t="str">
        <f>IF(BANCO10[[#This Row],[SOLUÇÃO]]=CP$1,BANCO10[[#This Row],[STATUS DA ETAPA]],"")</f>
        <v/>
      </c>
      <c r="CQ339" s="42" t="str">
        <f>IF(BANCO10[[#This Row],[SOLUÇÃO]]=CQ$1,BANCO10[[#This Row],[STATUS DA ETAPA]],"")</f>
        <v/>
      </c>
      <c r="CR339" s="42" t="str">
        <f>IF(BANCO10[[#This Row],[SOLUÇÃO]]=CR$1,BANCO10[[#This Row],[STATUS DA ETAPA]],"")</f>
        <v/>
      </c>
      <c r="CS339" s="42" t="str">
        <f>IF(BANCO10[[#This Row],[SOLUÇÃO]]=CS$1,BANCO10[[#This Row],[STATUS DA ETAPA]],"")</f>
        <v/>
      </c>
      <c r="CT339" s="42" t="str">
        <f>IF(BANCO10[[#This Row],[SOLUÇÃO]]=CT$1,BANCO10[[#This Row],[STATUS DA ETAPA]],"")</f>
        <v/>
      </c>
      <c r="CU339" s="42" t="str">
        <f>IF(BANCO10[[#This Row],[SOLUÇÃO]]=CU$1,BANCO10[[#This Row],[STATUS DA ETAPA]],"")</f>
        <v/>
      </c>
      <c r="CV339" s="42" t="str">
        <f>IF(BANCO10[[#This Row],[SOLUÇÃO]]=CV$1,BANCO10[[#This Row],[STATUS DA ETAPA]],"")</f>
        <v/>
      </c>
      <c r="CW339" s="42" t="str">
        <f>IF(BANCO10[[#This Row],[SOLUÇÃO]]=CW$1,BANCO10[[#This Row],[STATUS DA ETAPA]],"")</f>
        <v/>
      </c>
      <c r="CX339" s="42" t="str">
        <f>IF(BANCO10[[#This Row],[SOLUÇÃO]]=CX$1,BANCO10[[#This Row],[STATUS DA ETAPA]],"")</f>
        <v/>
      </c>
      <c r="CY339" s="42" t="str">
        <f>IF(BANCO10[[#This Row],[SOLUÇÃO]]=CY$1,BANCO10[[#This Row],[STATUS DA ETAPA]],"")</f>
        <v/>
      </c>
      <c r="CZ339" s="42" t="str">
        <f>IF(BANCO10[[#This Row],[SOLUÇÃO]]=CZ$1,BANCO10[[#This Row],[STATUS DA ETAPA]],"")</f>
        <v/>
      </c>
      <c r="DA339" s="42" t="str">
        <f>IF(BANCO10[[#This Row],[SOLUÇÃO]]=DA$1,BANCO10[[#This Row],[STATUS DA ETAPA]],"")</f>
        <v/>
      </c>
      <c r="DB339" s="42" t="str">
        <f>IF(BANCO10[[#This Row],[SOLUÇÃO]]=DB$1,BANCO10[[#This Row],[STATUS DA ETAPA]],"")</f>
        <v/>
      </c>
      <c r="DC339" s="42" t="str">
        <f>IF(BANCO10[[#This Row],[SOLUÇÃO]]=DC$1,BANCO10[[#This Row],[STATUS DA ETAPA]],"")</f>
        <v/>
      </c>
      <c r="DD339" s="42" t="str">
        <f>IF(BANCO10[[#This Row],[SOLUÇÃO]]=DD$1,BANCO10[[#This Row],[STATUS DA ETAPA]],"")</f>
        <v/>
      </c>
      <c r="DE339" s="42" t="str">
        <f>IF(BANCO10[[#This Row],[SOLUÇÃO]]=DE$1,BANCO10[[#This Row],[STATUS DA ETAPA]],"")</f>
        <v/>
      </c>
      <c r="DF339" s="42" t="str">
        <f>IF(BANCO10[[#This Row],[SOLUÇÃO]]=DF$1,BANCO10[[#This Row],[STATUS DA ETAPA]],"")</f>
        <v/>
      </c>
      <c r="DG339" s="42" t="str">
        <f>IF(BANCO10[[#This Row],[SOLUÇÃO]]=DG$1,BANCO10[[#This Row],[STATUS DA ETAPA]],"")</f>
        <v/>
      </c>
      <c r="DH339" s="42" t="str">
        <f>IF(BANCO10[[#This Row],[SOLUÇÃO]]=DH$1,BANCO10[[#This Row],[STATUS DA ETAPA]],"")</f>
        <v/>
      </c>
      <c r="DI339" s="42" t="str">
        <f>IF(BANCO10[[#This Row],[SOLUÇÃO]]=DI$1,BANCO10[[#This Row],[STATUS DA ETAPA]],"")</f>
        <v/>
      </c>
      <c r="DJ339" s="42" t="str">
        <f>IF(BANCO10[[#This Row],[SOLUÇÃO]]=DJ$1,BANCO10[[#This Row],[STATUS DA ETAPA]],"")</f>
        <v/>
      </c>
      <c r="DK339" s="42" t="str">
        <f>IF(BANCO10[[#This Row],[SOLUÇÃO]]=DK$1,BANCO10[[#This Row],[STATUS DA ETAPA]],"")</f>
        <v/>
      </c>
      <c r="DL339" s="42" t="str">
        <f>IF(BANCO10[[#This Row],[SOLUÇÃO]]=DL$1,BANCO10[[#This Row],[STATUS DA ETAPA]],"")</f>
        <v/>
      </c>
      <c r="DM339" s="42" t="str">
        <f>IF(BANCO10[[#This Row],[SOLUÇÃO]]=DM$1,BANCO10[[#This Row],[STATUS DA ETAPA]],"")</f>
        <v/>
      </c>
      <c r="DN339" s="65">
        <f>VLOOKUP(CL341,'[1]SAP TEC'!AC:AD,2,0)</f>
        <v>6187.5</v>
      </c>
      <c r="GA339" s="38"/>
      <c r="GB339" s="39"/>
      <c r="GC339" s="40"/>
      <c r="GD339" s="42"/>
      <c r="GE339" s="42"/>
      <c r="GF339" s="40"/>
      <c r="GG339" s="165"/>
      <c r="GH339" s="90"/>
      <c r="GI339" s="43"/>
      <c r="GJ339" s="44"/>
      <c r="GK339" s="166"/>
      <c r="GL339" s="166"/>
      <c r="GM339" s="166"/>
      <c r="GN339" s="42"/>
      <c r="GO339" s="91"/>
      <c r="GP339" s="42"/>
      <c r="GQ339" s="91"/>
      <c r="GR339" s="134"/>
      <c r="GS339" s="134"/>
      <c r="GT339" s="44"/>
      <c r="GU339" s="44"/>
      <c r="GV339" s="44"/>
      <c r="GW339" s="42"/>
      <c r="GX339" s="95"/>
      <c r="GY339" s="96"/>
      <c r="GZ339" s="168"/>
      <c r="HA339" s="168"/>
      <c r="HB339" s="168"/>
      <c r="HC339" s="93"/>
      <c r="HD339" s="168"/>
      <c r="HE339" s="110"/>
      <c r="HF339" s="94"/>
      <c r="HG339" s="38"/>
      <c r="HH339" s="38"/>
      <c r="HI339" s="38"/>
      <c r="HJ339" s="38"/>
      <c r="HK339" s="98"/>
      <c r="HL339" s="38"/>
      <c r="HM339" s="38"/>
      <c r="HN339" s="38"/>
      <c r="HO339" s="136"/>
      <c r="HP339" s="38"/>
      <c r="HQ339" s="38"/>
      <c r="HR339" s="38"/>
      <c r="HS339" s="38"/>
      <c r="HT339" s="63"/>
      <c r="HU339" s="63"/>
      <c r="HV339" s="71"/>
      <c r="HW339" s="63"/>
      <c r="HX339" s="44"/>
      <c r="HY339" s="42"/>
      <c r="HZ339" s="42"/>
      <c r="IA339" s="42"/>
      <c r="IB339" s="42"/>
      <c r="IC339" s="42"/>
      <c r="ID339" s="42"/>
      <c r="IE339" s="42"/>
      <c r="IF339" s="42"/>
      <c r="IG339" s="42"/>
      <c r="IH339" s="42"/>
      <c r="II339" s="42"/>
      <c r="IJ339" s="42"/>
      <c r="IK339" s="42"/>
      <c r="IL339" s="42"/>
      <c r="IM339" s="42"/>
      <c r="IN339" s="42"/>
      <c r="IO339" s="42"/>
      <c r="IP339" s="42"/>
      <c r="IQ339" s="42"/>
      <c r="IR339" s="42"/>
      <c r="IS339" s="42"/>
      <c r="IT339" s="42"/>
      <c r="IU339" s="42"/>
      <c r="IV339" s="42"/>
      <c r="IW339" s="42"/>
      <c r="IX339" s="42"/>
      <c r="IY339" s="42"/>
      <c r="IZ339" s="63"/>
    </row>
    <row r="340" spans="1:260" s="65" customFormat="1" ht="12" x14ac:dyDescent="0.25">
      <c r="A340" s="38" t="s">
        <v>118</v>
      </c>
      <c r="B340" s="39" t="s">
        <v>119</v>
      </c>
      <c r="C340" s="40" t="str">
        <f>IFERROR(VLOOKUP(BANCO10[[#This Row],[EMPRESA]],[1]!DADOS[#Data],2,FALSE),"")</f>
        <v/>
      </c>
      <c r="D340" s="42" t="s">
        <v>987</v>
      </c>
      <c r="E340" s="42" t="str">
        <f>IFERROR(VLOOKUP(BANCO10[[#This Row],[EMPRESA]],[1]!DADOS[#Data],5,FALSE),"")</f>
        <v/>
      </c>
      <c r="F340" s="40" t="str">
        <f>IFERROR(IF(VLOOKUP(BANCO10[[#This Row],[EMPRESA]],[1]!DADOS[#Data],6,0)="","",(VLOOKUP(BANCO10[[#This Row],[EMPRESA]],[1]!DADOS[#Data],6,0))),"")</f>
        <v/>
      </c>
      <c r="G340" s="40"/>
      <c r="H340" s="43" t="s">
        <v>121</v>
      </c>
      <c r="I340" s="43" t="s">
        <v>145</v>
      </c>
      <c r="J340" s="43" t="s">
        <v>146</v>
      </c>
      <c r="K340" s="42" t="s">
        <v>988</v>
      </c>
      <c r="L340" s="44" t="s">
        <v>123</v>
      </c>
      <c r="M340" s="44">
        <v>103</v>
      </c>
      <c r="N340" s="44" t="s">
        <v>123</v>
      </c>
      <c r="O340" s="42" t="s">
        <v>90</v>
      </c>
      <c r="P340" s="42">
        <v>4</v>
      </c>
      <c r="Q340" s="42" t="s">
        <v>205</v>
      </c>
      <c r="R340" s="45" t="s">
        <v>123</v>
      </c>
      <c r="S340" s="45"/>
      <c r="T340" s="45" t="s">
        <v>123</v>
      </c>
      <c r="U340" s="45"/>
      <c r="V340" s="45" t="s">
        <v>123</v>
      </c>
      <c r="W340" s="45"/>
      <c r="X340" s="45" t="s">
        <v>123</v>
      </c>
      <c r="Y340" s="45"/>
      <c r="Z340" s="46" t="s">
        <v>123</v>
      </c>
      <c r="AA340" s="47"/>
      <c r="AB340" s="46" t="s">
        <v>123</v>
      </c>
      <c r="AC340" s="48"/>
      <c r="AD340" s="46" t="s">
        <v>123</v>
      </c>
      <c r="AE340" s="48"/>
      <c r="AF340" s="45" t="s">
        <v>27</v>
      </c>
      <c r="AG340" s="45">
        <v>44903</v>
      </c>
      <c r="AH340" s="45" t="s">
        <v>126</v>
      </c>
      <c r="AI340" s="45"/>
      <c r="AJ340" s="45" t="s">
        <v>123</v>
      </c>
      <c r="AK340" s="45"/>
      <c r="AL340" s="45" t="s">
        <v>123</v>
      </c>
      <c r="AM340" s="45"/>
      <c r="AN340" s="45" t="s">
        <v>123</v>
      </c>
      <c r="AO340" s="45"/>
      <c r="AP340" s="45" t="s">
        <v>123</v>
      </c>
      <c r="AQ340" s="45"/>
      <c r="AR340" s="45" t="s">
        <v>123</v>
      </c>
      <c r="AS340" s="45"/>
      <c r="AT340" s="133">
        <v>44902</v>
      </c>
      <c r="AU340" s="99">
        <v>44902</v>
      </c>
      <c r="AV340" s="51" t="s">
        <v>123</v>
      </c>
      <c r="AW340" s="51" t="s">
        <v>123</v>
      </c>
      <c r="AX340" s="73" t="s">
        <v>49</v>
      </c>
      <c r="AY340" s="52" t="s">
        <v>123</v>
      </c>
      <c r="AZ340" s="53">
        <v>0</v>
      </c>
      <c r="BA340" s="52" t="s">
        <v>123</v>
      </c>
      <c r="BB340" s="81" t="s">
        <v>123</v>
      </c>
      <c r="BC340" s="52" t="s">
        <v>123</v>
      </c>
      <c r="BD340" s="52" t="s">
        <v>123</v>
      </c>
      <c r="BE340" s="55" t="s">
        <v>123</v>
      </c>
      <c r="BF340" s="55" t="s">
        <v>123</v>
      </c>
      <c r="BG340" s="55" t="s">
        <v>123</v>
      </c>
      <c r="BH340" s="55" t="s">
        <v>123</v>
      </c>
      <c r="BI340" s="138" t="s">
        <v>123</v>
      </c>
      <c r="BJ340" s="48"/>
      <c r="BK340" s="58" t="s">
        <v>123</v>
      </c>
      <c r="BL340" s="59"/>
      <c r="BM340" s="58" t="s">
        <v>123</v>
      </c>
      <c r="BN340" s="59"/>
      <c r="BO340" s="74" t="s">
        <v>123</v>
      </c>
      <c r="BP340" s="75"/>
      <c r="BQ340" s="74" t="s">
        <v>123</v>
      </c>
      <c r="BR340" s="132"/>
      <c r="BS340" s="60"/>
      <c r="BT340" s="38"/>
      <c r="BU340" s="61" t="s">
        <v>129</v>
      </c>
      <c r="BV340" s="61" t="s">
        <v>129</v>
      </c>
      <c r="BW340" s="61" t="s">
        <v>259</v>
      </c>
      <c r="BX340" s="61" t="s">
        <v>150</v>
      </c>
      <c r="BY340" s="62" t="s">
        <v>170</v>
      </c>
      <c r="BZ340" s="61"/>
      <c r="CA340" s="61" t="s">
        <v>129</v>
      </c>
      <c r="CB340" s="61" t="s">
        <v>129</v>
      </c>
      <c r="CC340" s="61" t="s">
        <v>129</v>
      </c>
      <c r="CD340" s="61" t="s">
        <v>129</v>
      </c>
      <c r="CE340" s="61" t="s">
        <v>129</v>
      </c>
      <c r="CF340" s="61" t="s">
        <v>129</v>
      </c>
      <c r="CG340" s="61" t="s">
        <v>129</v>
      </c>
      <c r="CH340" s="63">
        <f>YEAR(BANCO10[[#This Row],[DATA INÍCIO]])</f>
        <v>2022</v>
      </c>
      <c r="CI340" s="63">
        <f>MONTH(BANCO10[[#This Row],[DATA INÍCIO]])</f>
        <v>12</v>
      </c>
      <c r="CJ340" s="64" t="str">
        <f t="shared" si="6"/>
        <v>INDUSTRIA BRASILEIRA DE FORNOS IBF – EIRELI</v>
      </c>
      <c r="CK340" s="63"/>
      <c r="CL340" s="42" t="s">
        <v>988</v>
      </c>
      <c r="CM340" s="42" t="str">
        <f>IF(BANCO10[[#This Row],[SOLUÇÃO]]=CM$1,BANCO10[[#This Row],[STATUS DA ETAPA]],"")</f>
        <v>CONCLUÍDO</v>
      </c>
      <c r="CN340" s="42" t="str">
        <f>IF(BANCO10[[#This Row],[SOLUÇÃO]]=CN$1,BANCO10[[#This Row],[STATUS DA ETAPA]],"")</f>
        <v/>
      </c>
      <c r="CO340" s="42" t="str">
        <f>IF(BANCO10[[#This Row],[SOLUÇÃO]]=CO$1,BANCO10[[#This Row],[STATUS DA ETAPA]],"")</f>
        <v/>
      </c>
      <c r="CP340" s="42" t="str">
        <f>IF(BANCO10[[#This Row],[SOLUÇÃO]]=CP$1,BANCO10[[#This Row],[STATUS DA ETAPA]],"")</f>
        <v/>
      </c>
      <c r="CQ340" s="42" t="str">
        <f>IF(BANCO10[[#This Row],[SOLUÇÃO]]=CQ$1,BANCO10[[#This Row],[STATUS DA ETAPA]],"")</f>
        <v/>
      </c>
      <c r="CR340" s="42" t="str">
        <f>IF(BANCO10[[#This Row],[SOLUÇÃO]]=CR$1,BANCO10[[#This Row],[STATUS DA ETAPA]],"")</f>
        <v/>
      </c>
      <c r="CS340" s="42" t="str">
        <f>IF(BANCO10[[#This Row],[SOLUÇÃO]]=CS$1,BANCO10[[#This Row],[STATUS DA ETAPA]],"")</f>
        <v/>
      </c>
      <c r="CT340" s="42" t="str">
        <f>IF(BANCO10[[#This Row],[SOLUÇÃO]]=CT$1,BANCO10[[#This Row],[STATUS DA ETAPA]],"")</f>
        <v/>
      </c>
      <c r="CU340" s="42" t="str">
        <f>IF(BANCO10[[#This Row],[SOLUÇÃO]]=CU$1,BANCO10[[#This Row],[STATUS DA ETAPA]],"")</f>
        <v/>
      </c>
      <c r="CV340" s="42" t="str">
        <f>IF(BANCO10[[#This Row],[SOLUÇÃO]]=CV$1,BANCO10[[#This Row],[STATUS DA ETAPA]],"")</f>
        <v/>
      </c>
      <c r="CW340" s="42" t="str">
        <f>IF(BANCO10[[#This Row],[SOLUÇÃO]]=CW$1,BANCO10[[#This Row],[STATUS DA ETAPA]],"")</f>
        <v/>
      </c>
      <c r="CX340" s="42" t="str">
        <f>IF(BANCO10[[#This Row],[SOLUÇÃO]]=CX$1,BANCO10[[#This Row],[STATUS DA ETAPA]],"")</f>
        <v/>
      </c>
      <c r="CY340" s="42" t="str">
        <f>IF(BANCO10[[#This Row],[SOLUÇÃO]]=CY$1,BANCO10[[#This Row],[STATUS DA ETAPA]],"")</f>
        <v/>
      </c>
      <c r="CZ340" s="42" t="str">
        <f>IF(BANCO10[[#This Row],[SOLUÇÃO]]=CZ$1,BANCO10[[#This Row],[STATUS DA ETAPA]],"")</f>
        <v/>
      </c>
      <c r="DA340" s="42" t="str">
        <f>IF(BANCO10[[#This Row],[SOLUÇÃO]]=DA$1,BANCO10[[#This Row],[STATUS DA ETAPA]],"")</f>
        <v/>
      </c>
      <c r="DB340" s="42" t="str">
        <f>IF(BANCO10[[#This Row],[SOLUÇÃO]]=DB$1,BANCO10[[#This Row],[STATUS DA ETAPA]],"")</f>
        <v/>
      </c>
      <c r="DC340" s="42" t="str">
        <f>IF(BANCO10[[#This Row],[SOLUÇÃO]]=DC$1,BANCO10[[#This Row],[STATUS DA ETAPA]],"")</f>
        <v/>
      </c>
      <c r="DD340" s="42" t="str">
        <f>IF(BANCO10[[#This Row],[SOLUÇÃO]]=DD$1,BANCO10[[#This Row],[STATUS DA ETAPA]],"")</f>
        <v/>
      </c>
      <c r="DE340" s="42" t="str">
        <f>IF(BANCO10[[#This Row],[SOLUÇÃO]]=DE$1,BANCO10[[#This Row],[STATUS DA ETAPA]],"")</f>
        <v/>
      </c>
      <c r="DF340" s="42" t="str">
        <f>IF(BANCO10[[#This Row],[SOLUÇÃO]]=DF$1,BANCO10[[#This Row],[STATUS DA ETAPA]],"")</f>
        <v/>
      </c>
      <c r="DG340" s="42" t="str">
        <f>IF(BANCO10[[#This Row],[SOLUÇÃO]]=DG$1,BANCO10[[#This Row],[STATUS DA ETAPA]],"")</f>
        <v/>
      </c>
      <c r="DH340" s="42" t="str">
        <f>IF(BANCO10[[#This Row],[SOLUÇÃO]]=DH$1,BANCO10[[#This Row],[STATUS DA ETAPA]],"")</f>
        <v/>
      </c>
      <c r="DI340" s="42" t="str">
        <f>IF(BANCO10[[#This Row],[SOLUÇÃO]]=DI$1,BANCO10[[#This Row],[STATUS DA ETAPA]],"")</f>
        <v/>
      </c>
      <c r="DJ340" s="42" t="str">
        <f>IF(BANCO10[[#This Row],[SOLUÇÃO]]=DJ$1,BANCO10[[#This Row],[STATUS DA ETAPA]],"")</f>
        <v/>
      </c>
      <c r="DK340" s="42" t="str">
        <f>IF(BANCO10[[#This Row],[SOLUÇÃO]]=DK$1,BANCO10[[#This Row],[STATUS DA ETAPA]],"")</f>
        <v/>
      </c>
      <c r="DL340" s="42" t="str">
        <f>IF(BANCO10[[#This Row],[SOLUÇÃO]]=DL$1,BANCO10[[#This Row],[STATUS DA ETAPA]],"")</f>
        <v/>
      </c>
      <c r="DM340" s="42" t="str">
        <f>IF(BANCO10[[#This Row],[SOLUÇÃO]]=DM$1,BANCO10[[#This Row],[STATUS DA ETAPA]],"")</f>
        <v/>
      </c>
      <c r="DN340" s="65">
        <f>VLOOKUP(CL342,'[1]SAP TEC'!AC:AD,2,0)</f>
        <v>543.96</v>
      </c>
      <c r="GA340" s="38"/>
      <c r="GB340" s="39"/>
      <c r="GC340" s="40"/>
      <c r="GD340" s="42"/>
      <c r="GE340" s="42"/>
      <c r="GF340" s="40"/>
      <c r="GG340" s="165"/>
      <c r="GH340" s="90"/>
      <c r="GI340" s="43"/>
      <c r="GJ340" s="44"/>
      <c r="GK340" s="166"/>
      <c r="GL340" s="166"/>
      <c r="GM340" s="166"/>
      <c r="GN340" s="42"/>
      <c r="GO340" s="91"/>
      <c r="GP340" s="42"/>
      <c r="GQ340" s="91"/>
      <c r="GR340" s="134"/>
      <c r="GS340" s="134"/>
      <c r="GT340" s="44"/>
      <c r="GU340" s="44"/>
      <c r="GV340" s="44"/>
      <c r="GW340" s="42"/>
      <c r="GX340" s="95"/>
      <c r="GY340" s="96"/>
      <c r="GZ340" s="167"/>
      <c r="HA340" s="167"/>
      <c r="HB340" s="167"/>
      <c r="HC340" s="93"/>
      <c r="HD340" s="167"/>
      <c r="HE340" s="110"/>
      <c r="HF340" s="94"/>
      <c r="HG340" s="38"/>
      <c r="HH340" s="38"/>
      <c r="HI340" s="38"/>
      <c r="HJ340" s="38"/>
      <c r="HK340" s="98"/>
      <c r="HL340" s="38"/>
      <c r="HM340" s="38"/>
      <c r="HN340" s="38"/>
      <c r="HO340" s="136"/>
      <c r="HP340" s="38"/>
      <c r="HQ340" s="38"/>
      <c r="HR340" s="38"/>
      <c r="HS340" s="38"/>
      <c r="HT340" s="63"/>
      <c r="HU340" s="63"/>
      <c r="HV340" s="71"/>
      <c r="HW340" s="63"/>
      <c r="HX340" s="44"/>
      <c r="HY340" s="42"/>
      <c r="HZ340" s="42"/>
      <c r="IA340" s="42"/>
      <c r="IB340" s="42"/>
      <c r="IC340" s="42"/>
      <c r="ID340" s="42"/>
      <c r="IE340" s="42"/>
      <c r="IF340" s="42"/>
      <c r="IG340" s="42"/>
      <c r="IH340" s="42"/>
      <c r="II340" s="42"/>
      <c r="IJ340" s="42"/>
      <c r="IK340" s="42"/>
      <c r="IL340" s="42"/>
      <c r="IM340" s="42"/>
      <c r="IN340" s="42"/>
      <c r="IO340" s="42"/>
      <c r="IP340" s="42"/>
      <c r="IQ340" s="42"/>
      <c r="IR340" s="42"/>
      <c r="IS340" s="42"/>
      <c r="IT340" s="42"/>
      <c r="IU340" s="42"/>
      <c r="IV340" s="42"/>
      <c r="IW340" s="42"/>
      <c r="IX340" s="42"/>
      <c r="IY340" s="42"/>
      <c r="IZ340" s="63"/>
    </row>
    <row r="341" spans="1:260" s="65" customFormat="1" ht="12" x14ac:dyDescent="0.25">
      <c r="A341" s="38" t="s">
        <v>118</v>
      </c>
      <c r="B341" s="39" t="s">
        <v>119</v>
      </c>
      <c r="C341" s="40" t="str">
        <f>IFERROR(VLOOKUP(BANCO10[[#This Row],[EMPRESA]],[1]!DADOS[#Data],2,FALSE),"")</f>
        <v/>
      </c>
      <c r="D341" s="42" t="s">
        <v>987</v>
      </c>
      <c r="E341" s="42" t="str">
        <f>IFERROR(VLOOKUP(BANCO10[[#This Row],[EMPRESA]],[1]!DADOS[#Data],5,FALSE),"")</f>
        <v/>
      </c>
      <c r="F341" s="40" t="str">
        <f>IFERROR(IF(VLOOKUP(BANCO10[[#This Row],[EMPRESA]],[1]!DADOS[#Data],6,0)="","",(VLOOKUP(BANCO10[[#This Row],[EMPRESA]],[1]!DADOS[#Data],6,0))),"")</f>
        <v/>
      </c>
      <c r="G341" s="40" t="str">
        <f>IFERROR(IF(VLOOKUP(BANCO10[[#This Row],[EMPRESA]],[1]!DADOS[#Data],4)="","",(VLOOKUP($D341,[1]!DADOS[#Data],4,0))),"")</f>
        <v/>
      </c>
      <c r="H341" s="43" t="s">
        <v>7</v>
      </c>
      <c r="I341" s="43" t="s">
        <v>145</v>
      </c>
      <c r="J341" s="43" t="s">
        <v>123</v>
      </c>
      <c r="K341" s="42" t="s">
        <v>989</v>
      </c>
      <c r="L341" s="44">
        <v>13206279</v>
      </c>
      <c r="M341" s="44">
        <v>103</v>
      </c>
      <c r="N341" s="44" t="s">
        <v>123</v>
      </c>
      <c r="O341" s="42" t="s">
        <v>95</v>
      </c>
      <c r="P341" s="42">
        <v>100</v>
      </c>
      <c r="Q341" s="42" t="s">
        <v>148</v>
      </c>
      <c r="R341" s="45" t="s">
        <v>123</v>
      </c>
      <c r="S341" s="45"/>
      <c r="T341" s="45" t="s">
        <v>123</v>
      </c>
      <c r="U341" s="45"/>
      <c r="V341" s="45" t="s">
        <v>123</v>
      </c>
      <c r="W341" s="45"/>
      <c r="X341" s="45" t="s">
        <v>123</v>
      </c>
      <c r="Y341" s="45"/>
      <c r="Z341" s="46" t="s">
        <v>123</v>
      </c>
      <c r="AA341" s="47"/>
      <c r="AB341" s="46" t="s">
        <v>123</v>
      </c>
      <c r="AC341" s="48"/>
      <c r="AD341" s="46" t="s">
        <v>123</v>
      </c>
      <c r="AE341" s="48"/>
      <c r="AF341" s="45" t="s">
        <v>27</v>
      </c>
      <c r="AG341" s="45">
        <v>44903</v>
      </c>
      <c r="AH341" s="45" t="s">
        <v>27</v>
      </c>
      <c r="AI341" s="45">
        <v>44904</v>
      </c>
      <c r="AJ341" s="45" t="s">
        <v>27</v>
      </c>
      <c r="AK341" s="45">
        <v>44905</v>
      </c>
      <c r="AL341" s="45" t="s">
        <v>27</v>
      </c>
      <c r="AM341" s="45">
        <v>44906</v>
      </c>
      <c r="AN341" s="45" t="s">
        <v>27</v>
      </c>
      <c r="AO341" s="45"/>
      <c r="AP341" s="45" t="s">
        <v>27</v>
      </c>
      <c r="AQ341" s="45">
        <v>44907</v>
      </c>
      <c r="AR341" s="45" t="s">
        <v>27</v>
      </c>
      <c r="AS341" s="45"/>
      <c r="AT341" s="49">
        <v>44939</v>
      </c>
      <c r="AU341" s="50">
        <v>45022</v>
      </c>
      <c r="AV341" s="51" t="s">
        <v>27</v>
      </c>
      <c r="AW341" s="51" t="s">
        <v>27</v>
      </c>
      <c r="AX341" s="73" t="s">
        <v>49</v>
      </c>
      <c r="AY341" s="52" t="s">
        <v>126</v>
      </c>
      <c r="AZ341" s="53">
        <v>0</v>
      </c>
      <c r="BA341" s="52"/>
      <c r="BB341" s="81"/>
      <c r="BC341" s="52">
        <v>4731</v>
      </c>
      <c r="BD341" s="52" t="s">
        <v>123</v>
      </c>
      <c r="BE341" s="55" t="s">
        <v>123</v>
      </c>
      <c r="BF341" s="55" t="s">
        <v>123</v>
      </c>
      <c r="BG341" s="55" t="s">
        <v>27</v>
      </c>
      <c r="BH341" s="55" t="s">
        <v>123</v>
      </c>
      <c r="BI341" s="68" t="s">
        <v>123</v>
      </c>
      <c r="BJ341" s="48"/>
      <c r="BK341" s="58" t="s">
        <v>123</v>
      </c>
      <c r="BL341" s="59"/>
      <c r="BM341" s="58" t="s">
        <v>123</v>
      </c>
      <c r="BN341" s="59"/>
      <c r="BO341" s="74" t="s">
        <v>27</v>
      </c>
      <c r="BP341" s="75">
        <v>45062</v>
      </c>
      <c r="BQ341" s="74" t="s">
        <v>27</v>
      </c>
      <c r="BR341" s="75"/>
      <c r="BS341" s="60"/>
      <c r="BT341" s="38"/>
      <c r="BU341" s="61" t="s">
        <v>129</v>
      </c>
      <c r="BV341" s="61" t="s">
        <v>129</v>
      </c>
      <c r="BW341" s="61" t="s">
        <v>259</v>
      </c>
      <c r="BX341" s="61" t="s">
        <v>150</v>
      </c>
      <c r="BY341" s="62" t="s">
        <v>170</v>
      </c>
      <c r="BZ341" s="61"/>
      <c r="CA341" s="61" t="s">
        <v>129</v>
      </c>
      <c r="CB341" s="61" t="s">
        <v>129</v>
      </c>
      <c r="CC341" s="61" t="s">
        <v>129</v>
      </c>
      <c r="CD341" s="61" t="s">
        <v>129</v>
      </c>
      <c r="CE341" s="61" t="s">
        <v>129</v>
      </c>
      <c r="CF341" s="61" t="s">
        <v>129</v>
      </c>
      <c r="CG341" s="61" t="s">
        <v>129</v>
      </c>
      <c r="CH341" s="63">
        <f>YEAR(BANCO10[[#This Row],[DATA INÍCIO]])</f>
        <v>2023</v>
      </c>
      <c r="CI341" s="63">
        <f>MONTH(BANCO10[[#This Row],[DATA INÍCIO]])</f>
        <v>1</v>
      </c>
      <c r="CJ341" s="64" t="str">
        <f t="shared" si="6"/>
        <v>INDUSTRIA BRASILEIRA DE FORNOS IBF – EIRELI</v>
      </c>
      <c r="CK341" s="63"/>
      <c r="CL341" s="42" t="s">
        <v>989</v>
      </c>
      <c r="CM341" s="42" t="str">
        <f>IF(BANCO10[[#This Row],[SOLUÇÃO]]=CM$1,BANCO10[[#This Row],[STATUS DA ETAPA]],"")</f>
        <v/>
      </c>
      <c r="CN341" s="42" t="str">
        <f>IF(BANCO10[[#This Row],[SOLUÇÃO]]=CN$1,BANCO10[[#This Row],[STATUS DA ETAPA]],"")</f>
        <v/>
      </c>
      <c r="CO341" s="42" t="str">
        <f>IF(BANCO10[[#This Row],[SOLUÇÃO]]=CO$1,BANCO10[[#This Row],[STATUS DA ETAPA]],"")</f>
        <v/>
      </c>
      <c r="CP341" s="42" t="str">
        <f>IF(BANCO10[[#This Row],[SOLUÇÃO]]=CP$1,BANCO10[[#This Row],[STATUS DA ETAPA]],"")</f>
        <v/>
      </c>
      <c r="CQ341" s="42" t="str">
        <f>IF(BANCO10[[#This Row],[SOLUÇÃO]]=CQ$1,BANCO10[[#This Row],[STATUS DA ETAPA]],"")</f>
        <v/>
      </c>
      <c r="CR341" s="42" t="str">
        <f>IF(BANCO10[[#This Row],[SOLUÇÃO]]=CR$1,BANCO10[[#This Row],[STATUS DA ETAPA]],"")</f>
        <v>CONCLUÍDO</v>
      </c>
      <c r="CS341" s="42" t="str">
        <f>IF(BANCO10[[#This Row],[SOLUÇÃO]]=CS$1,BANCO10[[#This Row],[STATUS DA ETAPA]],"")</f>
        <v/>
      </c>
      <c r="CT341" s="42" t="str">
        <f>IF(BANCO10[[#This Row],[SOLUÇÃO]]=CT$1,BANCO10[[#This Row],[STATUS DA ETAPA]],"")</f>
        <v/>
      </c>
      <c r="CU341" s="42" t="str">
        <f>IF(BANCO10[[#This Row],[SOLUÇÃO]]=CU$1,BANCO10[[#This Row],[STATUS DA ETAPA]],"")</f>
        <v/>
      </c>
      <c r="CV341" s="42" t="str">
        <f>IF(BANCO10[[#This Row],[SOLUÇÃO]]=CV$1,BANCO10[[#This Row],[STATUS DA ETAPA]],"")</f>
        <v/>
      </c>
      <c r="CW341" s="42" t="str">
        <f>IF(BANCO10[[#This Row],[SOLUÇÃO]]=CW$1,BANCO10[[#This Row],[STATUS DA ETAPA]],"")</f>
        <v/>
      </c>
      <c r="CX341" s="42" t="str">
        <f>IF(BANCO10[[#This Row],[SOLUÇÃO]]=CX$1,BANCO10[[#This Row],[STATUS DA ETAPA]],"")</f>
        <v/>
      </c>
      <c r="CY341" s="42" t="str">
        <f>IF(BANCO10[[#This Row],[SOLUÇÃO]]=CY$1,BANCO10[[#This Row],[STATUS DA ETAPA]],"")</f>
        <v/>
      </c>
      <c r="CZ341" s="42" t="str">
        <f>IF(BANCO10[[#This Row],[SOLUÇÃO]]=CZ$1,BANCO10[[#This Row],[STATUS DA ETAPA]],"")</f>
        <v/>
      </c>
      <c r="DA341" s="42" t="str">
        <f>IF(BANCO10[[#This Row],[SOLUÇÃO]]=DA$1,BANCO10[[#This Row],[STATUS DA ETAPA]],"")</f>
        <v/>
      </c>
      <c r="DB341" s="42" t="str">
        <f>IF(BANCO10[[#This Row],[SOLUÇÃO]]=DB$1,BANCO10[[#This Row],[STATUS DA ETAPA]],"")</f>
        <v/>
      </c>
      <c r="DC341" s="42" t="str">
        <f>IF(BANCO10[[#This Row],[SOLUÇÃO]]=DC$1,BANCO10[[#This Row],[STATUS DA ETAPA]],"")</f>
        <v/>
      </c>
      <c r="DD341" s="42" t="str">
        <f>IF(BANCO10[[#This Row],[SOLUÇÃO]]=DD$1,BANCO10[[#This Row],[STATUS DA ETAPA]],"")</f>
        <v/>
      </c>
      <c r="DE341" s="42" t="str">
        <f>IF(BANCO10[[#This Row],[SOLUÇÃO]]=DE$1,BANCO10[[#This Row],[STATUS DA ETAPA]],"")</f>
        <v/>
      </c>
      <c r="DF341" s="42" t="str">
        <f>IF(BANCO10[[#This Row],[SOLUÇÃO]]=DF$1,BANCO10[[#This Row],[STATUS DA ETAPA]],"")</f>
        <v/>
      </c>
      <c r="DG341" s="42" t="str">
        <f>IF(BANCO10[[#This Row],[SOLUÇÃO]]=DG$1,BANCO10[[#This Row],[STATUS DA ETAPA]],"")</f>
        <v/>
      </c>
      <c r="DH341" s="42" t="str">
        <f>IF(BANCO10[[#This Row],[SOLUÇÃO]]=DH$1,BANCO10[[#This Row],[STATUS DA ETAPA]],"")</f>
        <v/>
      </c>
      <c r="DI341" s="42" t="str">
        <f>IF(BANCO10[[#This Row],[SOLUÇÃO]]=DI$1,BANCO10[[#This Row],[STATUS DA ETAPA]],"")</f>
        <v/>
      </c>
      <c r="DJ341" s="42" t="str">
        <f>IF(BANCO10[[#This Row],[SOLUÇÃO]]=DJ$1,BANCO10[[#This Row],[STATUS DA ETAPA]],"")</f>
        <v/>
      </c>
      <c r="DK341" s="42" t="str">
        <f>IF(BANCO10[[#This Row],[SOLUÇÃO]]=DK$1,BANCO10[[#This Row],[STATUS DA ETAPA]],"")</f>
        <v/>
      </c>
      <c r="DL341" s="42" t="str">
        <f>IF(BANCO10[[#This Row],[SOLUÇÃO]]=DL$1,BANCO10[[#This Row],[STATUS DA ETAPA]],"")</f>
        <v/>
      </c>
      <c r="DM341" s="42" t="str">
        <f>IF(BANCO10[[#This Row],[SOLUÇÃO]]=DM$1,BANCO10[[#This Row],[STATUS DA ETAPA]],"")</f>
        <v/>
      </c>
      <c r="DN341" s="65" t="e">
        <f>VLOOKUP(CL343,'[1]SAP TEC'!AC:AD,2,0)</f>
        <v>#N/A</v>
      </c>
      <c r="GA341" s="38"/>
      <c r="GB341" s="39"/>
      <c r="GC341" s="40"/>
      <c r="GD341" s="42"/>
      <c r="GE341" s="42"/>
      <c r="GF341" s="40"/>
      <c r="GG341" s="165"/>
      <c r="GH341" s="90"/>
      <c r="GI341" s="43"/>
      <c r="GJ341" s="44"/>
      <c r="GK341" s="166"/>
      <c r="GL341" s="166"/>
      <c r="GM341" s="166"/>
      <c r="GN341" s="42"/>
      <c r="GO341" s="91"/>
      <c r="GP341" s="42"/>
      <c r="GQ341" s="91"/>
      <c r="GR341" s="134"/>
      <c r="GS341" s="134"/>
      <c r="GT341" s="44"/>
      <c r="GU341" s="44"/>
      <c r="GV341" s="44"/>
      <c r="GW341" s="42"/>
      <c r="GX341" s="95"/>
      <c r="GY341" s="96"/>
      <c r="GZ341" s="168"/>
      <c r="HA341" s="168"/>
      <c r="HB341" s="168"/>
      <c r="HC341" s="93"/>
      <c r="HD341" s="168"/>
      <c r="HE341" s="110"/>
      <c r="HF341" s="94"/>
      <c r="HG341" s="38"/>
      <c r="HH341" s="38"/>
      <c r="HI341" s="38"/>
      <c r="HJ341" s="38"/>
      <c r="HK341" s="98"/>
      <c r="HL341" s="38"/>
      <c r="HM341" s="38"/>
      <c r="HN341" s="38"/>
      <c r="HO341" s="136"/>
      <c r="HP341" s="38"/>
      <c r="HQ341" s="38"/>
      <c r="HR341" s="38"/>
      <c r="HS341" s="38"/>
      <c r="HT341" s="63"/>
      <c r="HU341" s="63"/>
      <c r="HV341" s="71"/>
      <c r="HW341" s="63"/>
      <c r="HX341" s="44"/>
      <c r="HY341" s="42"/>
      <c r="HZ341" s="42"/>
      <c r="IA341" s="42"/>
      <c r="IB341" s="42"/>
      <c r="IC341" s="42"/>
      <c r="ID341" s="42"/>
      <c r="IE341" s="42"/>
      <c r="IF341" s="42"/>
      <c r="IG341" s="42"/>
      <c r="IH341" s="42"/>
      <c r="II341" s="42"/>
      <c r="IJ341" s="42"/>
      <c r="IK341" s="42"/>
      <c r="IL341" s="42"/>
      <c r="IM341" s="42"/>
      <c r="IN341" s="42"/>
      <c r="IO341" s="42"/>
      <c r="IP341" s="42"/>
      <c r="IQ341" s="42"/>
      <c r="IR341" s="42"/>
      <c r="IS341" s="42"/>
      <c r="IT341" s="42"/>
      <c r="IU341" s="42"/>
      <c r="IV341" s="42"/>
      <c r="IW341" s="42"/>
      <c r="IX341" s="42"/>
      <c r="IY341" s="42"/>
      <c r="IZ341" s="63"/>
    </row>
    <row r="342" spans="1:260" s="65" customFormat="1" ht="12" x14ac:dyDescent="0.25">
      <c r="A342" s="38" t="s">
        <v>118</v>
      </c>
      <c r="B342" s="39" t="s">
        <v>119</v>
      </c>
      <c r="C342" s="40" t="str">
        <f>IFERROR(VLOOKUP(BANCO10[[#This Row],[EMPRESA]],[1]!DADOS[#Data],2,FALSE),"")</f>
        <v/>
      </c>
      <c r="D342" s="42" t="s">
        <v>987</v>
      </c>
      <c r="E342" s="42" t="str">
        <f>IFERROR(VLOOKUP(BANCO10[[#This Row],[EMPRESA]],[1]!DADOS[#Data],5,FALSE),"")</f>
        <v/>
      </c>
      <c r="F342" s="40" t="str">
        <f>IFERROR(IF(VLOOKUP(BANCO10[[#This Row],[EMPRESA]],[1]!DADOS[#Data],6,0)="","",(VLOOKUP(BANCO10[[#This Row],[EMPRESA]],[1]!DADOS[#Data],6,0))),"")</f>
        <v/>
      </c>
      <c r="G342" s="40" t="str">
        <f>IFERROR(IF(VLOOKUP(BANCO10[[#This Row],[EMPRESA]],[1]!DADOS[#Data],4)="","",(VLOOKUP($D342,[1]!DADOS[#Data],4,0))),"")</f>
        <v/>
      </c>
      <c r="H342" s="43" t="s">
        <v>154</v>
      </c>
      <c r="I342" s="43" t="s">
        <v>145</v>
      </c>
      <c r="J342" s="43" t="s">
        <v>123</v>
      </c>
      <c r="K342" s="42" t="s">
        <v>990</v>
      </c>
      <c r="L342" s="44" t="s">
        <v>123</v>
      </c>
      <c r="M342" s="44">
        <v>127</v>
      </c>
      <c r="N342" s="44">
        <v>103</v>
      </c>
      <c r="O342" s="42" t="s">
        <v>109</v>
      </c>
      <c r="P342" s="42">
        <v>70</v>
      </c>
      <c r="Q342" s="42" t="s">
        <v>148</v>
      </c>
      <c r="R342" s="45" t="s">
        <v>123</v>
      </c>
      <c r="S342" s="45"/>
      <c r="T342" s="45" t="s">
        <v>123</v>
      </c>
      <c r="U342" s="45"/>
      <c r="V342" s="45" t="s">
        <v>123</v>
      </c>
      <c r="W342" s="45"/>
      <c r="X342" s="45" t="s">
        <v>123</v>
      </c>
      <c r="Y342" s="45"/>
      <c r="Z342" s="46" t="s">
        <v>123</v>
      </c>
      <c r="AA342" s="47"/>
      <c r="AB342" s="46" t="s">
        <v>123</v>
      </c>
      <c r="AC342" s="48"/>
      <c r="AD342" s="46" t="s">
        <v>123</v>
      </c>
      <c r="AE342" s="48"/>
      <c r="AF342" s="45" t="s">
        <v>27</v>
      </c>
      <c r="AG342" s="45">
        <v>44903</v>
      </c>
      <c r="AH342" s="45" t="s">
        <v>27</v>
      </c>
      <c r="AI342" s="45">
        <v>44904</v>
      </c>
      <c r="AJ342" s="45" t="s">
        <v>27</v>
      </c>
      <c r="AK342" s="45">
        <v>44905</v>
      </c>
      <c r="AL342" s="45" t="s">
        <v>27</v>
      </c>
      <c r="AM342" s="45">
        <v>44906</v>
      </c>
      <c r="AN342" s="45" t="s">
        <v>27</v>
      </c>
      <c r="AO342" s="45"/>
      <c r="AP342" s="45" t="s">
        <v>27</v>
      </c>
      <c r="AQ342" s="45">
        <v>45132</v>
      </c>
      <c r="AR342" s="45" t="s">
        <v>27</v>
      </c>
      <c r="AS342" s="45"/>
      <c r="AT342" s="133">
        <v>45162</v>
      </c>
      <c r="AU342" s="99">
        <v>45272</v>
      </c>
      <c r="AV342" s="51" t="s">
        <v>27</v>
      </c>
      <c r="AW342" s="51" t="s">
        <v>27</v>
      </c>
      <c r="AX342" s="73" t="s">
        <v>49</v>
      </c>
      <c r="AY342" s="52" t="s">
        <v>126</v>
      </c>
      <c r="AZ342" s="53">
        <v>0</v>
      </c>
      <c r="BA342" s="52" t="s">
        <v>153</v>
      </c>
      <c r="BB342" s="81">
        <v>0</v>
      </c>
      <c r="BC342" s="52">
        <v>0</v>
      </c>
      <c r="BD342" s="52">
        <v>0</v>
      </c>
      <c r="BE342" s="55" t="s">
        <v>123</v>
      </c>
      <c r="BF342" s="55" t="s">
        <v>123</v>
      </c>
      <c r="BG342" s="55" t="s">
        <v>27</v>
      </c>
      <c r="BH342" s="55" t="s">
        <v>123</v>
      </c>
      <c r="BI342" s="68" t="s">
        <v>123</v>
      </c>
      <c r="BJ342" s="48"/>
      <c r="BK342" s="58" t="s">
        <v>123</v>
      </c>
      <c r="BL342" s="59"/>
      <c r="BM342" s="58" t="s">
        <v>123</v>
      </c>
      <c r="BN342" s="59"/>
      <c r="BO342" s="74" t="s">
        <v>27</v>
      </c>
      <c r="BP342" s="75">
        <v>45272</v>
      </c>
      <c r="BQ342" s="74" t="s">
        <v>123</v>
      </c>
      <c r="BR342" s="75"/>
      <c r="BS342" s="60"/>
      <c r="BT342" s="38"/>
      <c r="BU342" s="61" t="s">
        <v>129</v>
      </c>
      <c r="BV342" s="61" t="s">
        <v>129</v>
      </c>
      <c r="BW342" s="61" t="s">
        <v>259</v>
      </c>
      <c r="BX342" s="61" t="s">
        <v>150</v>
      </c>
      <c r="BY342" s="62" t="s">
        <v>170</v>
      </c>
      <c r="BZ342" s="61"/>
      <c r="CA342" s="61" t="s">
        <v>129</v>
      </c>
      <c r="CB342" s="61" t="s">
        <v>129</v>
      </c>
      <c r="CC342" s="61">
        <v>45402</v>
      </c>
      <c r="CD342" s="61" t="s">
        <v>158</v>
      </c>
      <c r="CE342" s="61" t="s">
        <v>812</v>
      </c>
      <c r="CF342" s="61"/>
      <c r="CG342" s="61" t="s">
        <v>974</v>
      </c>
      <c r="CH342" s="63">
        <f>YEAR(BANCO10[[#This Row],[DATA INÍCIO]])</f>
        <v>2023</v>
      </c>
      <c r="CI342" s="63">
        <f>MONTH(BANCO10[[#This Row],[DATA INÍCIO]])</f>
        <v>8</v>
      </c>
      <c r="CJ342" s="64" t="str">
        <f t="shared" si="6"/>
        <v>INDUSTRIA BRASILEIRA DE FORNOS IBF – EIRELI</v>
      </c>
      <c r="CK342" s="63"/>
      <c r="CL342" s="42" t="s">
        <v>991</v>
      </c>
      <c r="CM342" s="42" t="str">
        <f>IF(BANCO10[[#This Row],[SOLUÇÃO]]=CM$1,BANCO10[[#This Row],[STATUS DA ETAPA]],"")</f>
        <v/>
      </c>
      <c r="CN342" s="42" t="str">
        <f>IF(BANCO10[[#This Row],[SOLUÇÃO]]=CN$1,BANCO10[[#This Row],[STATUS DA ETAPA]],"")</f>
        <v/>
      </c>
      <c r="CO342" s="42" t="str">
        <f>IF(BANCO10[[#This Row],[SOLUÇÃO]]=CO$1,BANCO10[[#This Row],[STATUS DA ETAPA]],"")</f>
        <v/>
      </c>
      <c r="CP342" s="42" t="str">
        <f>IF(BANCO10[[#This Row],[SOLUÇÃO]]=CP$1,BANCO10[[#This Row],[STATUS DA ETAPA]],"")</f>
        <v/>
      </c>
      <c r="CQ342" s="42" t="str">
        <f>IF(BANCO10[[#This Row],[SOLUÇÃO]]=CQ$1,BANCO10[[#This Row],[STATUS DA ETAPA]],"")</f>
        <v/>
      </c>
      <c r="CR342" s="42" t="str">
        <f>IF(BANCO10[[#This Row],[SOLUÇÃO]]=CR$1,BANCO10[[#This Row],[STATUS DA ETAPA]],"")</f>
        <v/>
      </c>
      <c r="CS342" s="42" t="str">
        <f>IF(BANCO10[[#This Row],[SOLUÇÃO]]=CS$1,BANCO10[[#This Row],[STATUS DA ETAPA]],"")</f>
        <v/>
      </c>
      <c r="CT342" s="42" t="str">
        <f>IF(BANCO10[[#This Row],[SOLUÇÃO]]=CT$1,BANCO10[[#This Row],[STATUS DA ETAPA]],"")</f>
        <v/>
      </c>
      <c r="CU342" s="42" t="str">
        <f>IF(BANCO10[[#This Row],[SOLUÇÃO]]=CU$1,BANCO10[[#This Row],[STATUS DA ETAPA]],"")</f>
        <v/>
      </c>
      <c r="CV342" s="42" t="str">
        <f>IF(BANCO10[[#This Row],[SOLUÇÃO]]=CV$1,BANCO10[[#This Row],[STATUS DA ETAPA]],"")</f>
        <v/>
      </c>
      <c r="CW342" s="42" t="str">
        <f>IF(BANCO10[[#This Row],[SOLUÇÃO]]=CW$1,BANCO10[[#This Row],[STATUS DA ETAPA]],"")</f>
        <v/>
      </c>
      <c r="CX342" s="42" t="str">
        <f>IF(BANCO10[[#This Row],[SOLUÇÃO]]=CX$1,BANCO10[[#This Row],[STATUS DA ETAPA]],"")</f>
        <v/>
      </c>
      <c r="CY342" s="42" t="str">
        <f>IF(BANCO10[[#This Row],[SOLUÇÃO]]=CY$1,BANCO10[[#This Row],[STATUS DA ETAPA]],"")</f>
        <v/>
      </c>
      <c r="CZ342" s="42" t="str">
        <f>IF(BANCO10[[#This Row],[SOLUÇÃO]]=CZ$1,BANCO10[[#This Row],[STATUS DA ETAPA]],"")</f>
        <v/>
      </c>
      <c r="DA342" s="42" t="str">
        <f>IF(BANCO10[[#This Row],[SOLUÇÃO]]=DA$1,BANCO10[[#This Row],[STATUS DA ETAPA]],"")</f>
        <v/>
      </c>
      <c r="DB342" s="42" t="str">
        <f>IF(BANCO10[[#This Row],[SOLUÇÃO]]=DB$1,BANCO10[[#This Row],[STATUS DA ETAPA]],"")</f>
        <v/>
      </c>
      <c r="DC342" s="42" t="str">
        <f>IF(BANCO10[[#This Row],[SOLUÇÃO]]=DC$1,BANCO10[[#This Row],[STATUS DA ETAPA]],"")</f>
        <v/>
      </c>
      <c r="DD342" s="42" t="str">
        <f>IF(BANCO10[[#This Row],[SOLUÇÃO]]=DD$1,BANCO10[[#This Row],[STATUS DA ETAPA]],"")</f>
        <v/>
      </c>
      <c r="DE342" s="42" t="str">
        <f>IF(BANCO10[[#This Row],[SOLUÇÃO]]=DE$1,BANCO10[[#This Row],[STATUS DA ETAPA]],"")</f>
        <v/>
      </c>
      <c r="DF342" s="42" t="str">
        <f>IF(BANCO10[[#This Row],[SOLUÇÃO]]=DF$1,BANCO10[[#This Row],[STATUS DA ETAPA]],"")</f>
        <v>CONCLUÍDO</v>
      </c>
      <c r="DG342" s="42" t="str">
        <f>IF(BANCO10[[#This Row],[SOLUÇÃO]]=DG$1,BANCO10[[#This Row],[STATUS DA ETAPA]],"")</f>
        <v/>
      </c>
      <c r="DH342" s="42" t="str">
        <f>IF(BANCO10[[#This Row],[SOLUÇÃO]]=DH$1,BANCO10[[#This Row],[STATUS DA ETAPA]],"")</f>
        <v/>
      </c>
      <c r="DI342" s="42" t="str">
        <f>IF(BANCO10[[#This Row],[SOLUÇÃO]]=DI$1,BANCO10[[#This Row],[STATUS DA ETAPA]],"")</f>
        <v/>
      </c>
      <c r="DJ342" s="42" t="str">
        <f>IF(BANCO10[[#This Row],[SOLUÇÃO]]=DJ$1,BANCO10[[#This Row],[STATUS DA ETAPA]],"")</f>
        <v/>
      </c>
      <c r="DK342" s="42" t="str">
        <f>IF(BANCO10[[#This Row],[SOLUÇÃO]]=DK$1,BANCO10[[#This Row],[STATUS DA ETAPA]],"")</f>
        <v/>
      </c>
      <c r="DL342" s="42" t="str">
        <f>IF(BANCO10[[#This Row],[SOLUÇÃO]]=DL$1,BANCO10[[#This Row],[STATUS DA ETAPA]],"")</f>
        <v/>
      </c>
      <c r="DM342" s="42" t="str">
        <f>IF(BANCO10[[#This Row],[SOLUÇÃO]]=DM$1,BANCO10[[#This Row],[STATUS DA ETAPA]],"")</f>
        <v/>
      </c>
      <c r="DN342" s="65" t="e">
        <f>VLOOKUP(CL344,'[1]SAP TEC'!AC:AD,2,0)</f>
        <v>#N/A</v>
      </c>
      <c r="GA342" s="38"/>
      <c r="GB342" s="39"/>
      <c r="GC342" s="40"/>
      <c r="GD342" s="42"/>
      <c r="GE342" s="42"/>
      <c r="GF342" s="40"/>
      <c r="GG342" s="165"/>
      <c r="GH342" s="90"/>
      <c r="GI342" s="43"/>
      <c r="GJ342" s="44"/>
      <c r="GK342" s="166"/>
      <c r="GL342" s="166"/>
      <c r="GM342" s="166"/>
      <c r="GN342" s="42"/>
      <c r="GO342" s="91"/>
      <c r="GP342" s="42"/>
      <c r="GQ342" s="91"/>
      <c r="GR342" s="134"/>
      <c r="GS342" s="134"/>
      <c r="GT342" s="44"/>
      <c r="GU342" s="44"/>
      <c r="GV342" s="44"/>
      <c r="GW342" s="42"/>
      <c r="GX342" s="95"/>
      <c r="GY342" s="96"/>
      <c r="GZ342" s="167"/>
      <c r="HA342" s="167"/>
      <c r="HB342" s="167"/>
      <c r="HC342" s="93"/>
      <c r="HD342" s="167"/>
      <c r="HE342" s="110"/>
      <c r="HF342" s="94"/>
      <c r="HG342" s="38"/>
      <c r="HH342" s="38"/>
      <c r="HI342" s="38"/>
      <c r="HJ342" s="38"/>
      <c r="HK342" s="98"/>
      <c r="HL342" s="38"/>
      <c r="HM342" s="38"/>
      <c r="HN342" s="38"/>
      <c r="HO342" s="136"/>
      <c r="HP342" s="38"/>
      <c r="HQ342" s="38"/>
      <c r="HR342" s="38"/>
      <c r="HS342" s="38"/>
      <c r="HT342" s="63"/>
      <c r="HU342" s="63"/>
      <c r="HV342" s="71"/>
      <c r="HW342" s="63"/>
      <c r="HX342" s="44"/>
      <c r="HY342" s="42"/>
      <c r="HZ342" s="42"/>
      <c r="IA342" s="42"/>
      <c r="IB342" s="42"/>
      <c r="IC342" s="42"/>
      <c r="ID342" s="42"/>
      <c r="IE342" s="42"/>
      <c r="IF342" s="42"/>
      <c r="IG342" s="42"/>
      <c r="IH342" s="42"/>
      <c r="II342" s="42"/>
      <c r="IJ342" s="42"/>
      <c r="IK342" s="42"/>
      <c r="IL342" s="42"/>
      <c r="IM342" s="42"/>
      <c r="IN342" s="42"/>
      <c r="IO342" s="42"/>
      <c r="IP342" s="42"/>
      <c r="IQ342" s="42"/>
      <c r="IR342" s="42"/>
      <c r="IS342" s="42"/>
      <c r="IT342" s="42"/>
      <c r="IU342" s="42"/>
      <c r="IV342" s="42"/>
      <c r="IW342" s="42"/>
      <c r="IX342" s="42"/>
      <c r="IY342" s="42"/>
      <c r="IZ342" s="63"/>
    </row>
    <row r="343" spans="1:260" s="65" customFormat="1" ht="12" x14ac:dyDescent="0.25">
      <c r="A343" s="38" t="s">
        <v>118</v>
      </c>
      <c r="B343" s="39" t="s">
        <v>143</v>
      </c>
      <c r="C343" s="40" t="str">
        <f>IFERROR(VLOOKUP(BANCO10[[#This Row],[EMPRESA]],[1]!DADOS[#Data],2,FALSE),"")</f>
        <v>61.546.479/0001-50</v>
      </c>
      <c r="D343" s="42" t="s">
        <v>992</v>
      </c>
      <c r="E343" s="42" t="str">
        <f>IFERROR(VLOOKUP(BANCO10[[#This Row],[EMPRESA]],[1]!DADOS[#Data],5,FALSE),"")</f>
        <v>DEMAIS</v>
      </c>
      <c r="F343" s="40" t="str">
        <f>IFERROR(IF(VLOOKUP(BANCO10[[#This Row],[EMPRESA]],[1]!DADOS[#Data],6,0)="","",(VLOOKUP(BANCO10[[#This Row],[EMPRESA]],[1]!DADOS[#Data],6,0))),"")</f>
        <v>N/A</v>
      </c>
      <c r="G343" s="40"/>
      <c r="H343" s="43" t="s">
        <v>121</v>
      </c>
      <c r="I343" s="43" t="s">
        <v>122</v>
      </c>
      <c r="J343" s="43" t="s">
        <v>740</v>
      </c>
      <c r="K343" s="42" t="s">
        <v>993</v>
      </c>
      <c r="L343" s="44" t="s">
        <v>123</v>
      </c>
      <c r="M343" s="44">
        <v>103</v>
      </c>
      <c r="N343" s="44" t="s">
        <v>123</v>
      </c>
      <c r="O343" s="42" t="s">
        <v>90</v>
      </c>
      <c r="P343" s="42">
        <v>4</v>
      </c>
      <c r="Q343" s="42" t="s">
        <v>148</v>
      </c>
      <c r="R343" s="45" t="s">
        <v>123</v>
      </c>
      <c r="S343" s="45"/>
      <c r="T343" s="45" t="s">
        <v>123</v>
      </c>
      <c r="U343" s="45"/>
      <c r="V343" s="45" t="s">
        <v>123</v>
      </c>
      <c r="W343" s="45"/>
      <c r="X343" s="45" t="s">
        <v>123</v>
      </c>
      <c r="Y343" s="45"/>
      <c r="Z343" s="46" t="s">
        <v>123</v>
      </c>
      <c r="AA343" s="47"/>
      <c r="AB343" s="46" t="s">
        <v>123</v>
      </c>
      <c r="AC343" s="48"/>
      <c r="AD343" s="46" t="s">
        <v>123</v>
      </c>
      <c r="AE343" s="48"/>
      <c r="AF343" s="45" t="s">
        <v>123</v>
      </c>
      <c r="AG343" s="45"/>
      <c r="AH343" s="45" t="s">
        <v>126</v>
      </c>
      <c r="AI343" s="45"/>
      <c r="AJ343" s="45" t="s">
        <v>123</v>
      </c>
      <c r="AK343" s="45"/>
      <c r="AL343" s="45" t="s">
        <v>123</v>
      </c>
      <c r="AM343" s="45"/>
      <c r="AN343" s="45" t="s">
        <v>123</v>
      </c>
      <c r="AO343" s="45"/>
      <c r="AP343" s="45" t="s">
        <v>123</v>
      </c>
      <c r="AQ343" s="45"/>
      <c r="AR343" s="45" t="s">
        <v>123</v>
      </c>
      <c r="AS343" s="45"/>
      <c r="AT343" s="49">
        <v>45963</v>
      </c>
      <c r="AU343" s="50">
        <v>45963</v>
      </c>
      <c r="AV343" s="51" t="s">
        <v>123</v>
      </c>
      <c r="AW343" s="51" t="s">
        <v>123</v>
      </c>
      <c r="AX343" s="51" t="s">
        <v>123</v>
      </c>
      <c r="AY343" s="52" t="s">
        <v>123</v>
      </c>
      <c r="AZ343" s="53">
        <v>0</v>
      </c>
      <c r="BA343" s="52" t="s">
        <v>123</v>
      </c>
      <c r="BB343" s="81" t="s">
        <v>123</v>
      </c>
      <c r="BC343" s="52" t="s">
        <v>123</v>
      </c>
      <c r="BD343" s="52" t="s">
        <v>123</v>
      </c>
      <c r="BE343" s="55" t="s">
        <v>123</v>
      </c>
      <c r="BF343" s="55" t="s">
        <v>123</v>
      </c>
      <c r="BG343" s="55" t="s">
        <v>123</v>
      </c>
      <c r="BH343" s="55" t="s">
        <v>123</v>
      </c>
      <c r="BI343" s="138" t="s">
        <v>123</v>
      </c>
      <c r="BJ343" s="57"/>
      <c r="BK343" s="58" t="s">
        <v>123</v>
      </c>
      <c r="BL343" s="59"/>
      <c r="BM343" s="58" t="s">
        <v>123</v>
      </c>
      <c r="BN343" s="59"/>
      <c r="BO343" s="58" t="s">
        <v>123</v>
      </c>
      <c r="BP343" s="59"/>
      <c r="BQ343" s="58" t="s">
        <v>123</v>
      </c>
      <c r="BR343" s="59"/>
      <c r="BS343" s="60" t="s">
        <v>994</v>
      </c>
      <c r="BT343" s="38"/>
      <c r="BU343" s="61" t="s">
        <v>129</v>
      </c>
      <c r="BV343" s="61" t="s">
        <v>129</v>
      </c>
      <c r="BW343" s="61" t="s">
        <v>171</v>
      </c>
      <c r="BX343" s="61" t="s">
        <v>129</v>
      </c>
      <c r="BY343" s="62" t="s">
        <v>170</v>
      </c>
      <c r="BZ343" s="61"/>
      <c r="CA343" s="61" t="s">
        <v>129</v>
      </c>
      <c r="CB343" s="61" t="s">
        <v>129</v>
      </c>
      <c r="CC343" s="61" t="s">
        <v>129</v>
      </c>
      <c r="CD343" s="61" t="s">
        <v>129</v>
      </c>
      <c r="CE343" s="61" t="s">
        <v>129</v>
      </c>
      <c r="CF343" s="61" t="s">
        <v>129</v>
      </c>
      <c r="CG343" s="61" t="s">
        <v>129</v>
      </c>
      <c r="CH343" s="63">
        <f>YEAR(BANCO10[[#This Row],[DATA INÍCIO]])</f>
        <v>2025</v>
      </c>
      <c r="CI343" s="63">
        <f>MONTH(BANCO10[[#This Row],[DATA INÍCIO]])</f>
        <v>11</v>
      </c>
      <c r="CJ343" s="64" t="str">
        <f t="shared" si="6"/>
        <v>INDUSTRIA DE ARTEFATOS DE BORRACHA BENFLEX LTDA61.546.479/0001-50</v>
      </c>
      <c r="CK343" s="63"/>
      <c r="CL343" s="42" t="s">
        <v>993</v>
      </c>
      <c r="CM343" s="42" t="str">
        <f>IF(BANCO10[[#This Row],[SOLUÇÃO]]=CM$1,BANCO10[[#This Row],[STATUS DA ETAPA]],"")</f>
        <v>CANCELADO</v>
      </c>
      <c r="CN343" s="42" t="str">
        <f>IF(BANCO10[[#This Row],[SOLUÇÃO]]=CN$1,BANCO10[[#This Row],[STATUS DA ETAPA]],"")</f>
        <v/>
      </c>
      <c r="CO343" s="42" t="str">
        <f>IF(BANCO10[[#This Row],[SOLUÇÃO]]=CO$1,BANCO10[[#This Row],[STATUS DA ETAPA]],"")</f>
        <v/>
      </c>
      <c r="CP343" s="42" t="str">
        <f>IF(BANCO10[[#This Row],[SOLUÇÃO]]=CP$1,BANCO10[[#This Row],[STATUS DA ETAPA]],"")</f>
        <v/>
      </c>
      <c r="CQ343" s="42" t="str">
        <f>IF(BANCO10[[#This Row],[SOLUÇÃO]]=CQ$1,BANCO10[[#This Row],[STATUS DA ETAPA]],"")</f>
        <v/>
      </c>
      <c r="CR343" s="42" t="str">
        <f>IF(BANCO10[[#This Row],[SOLUÇÃO]]=CR$1,BANCO10[[#This Row],[STATUS DA ETAPA]],"")</f>
        <v/>
      </c>
      <c r="CS343" s="42" t="str">
        <f>IF(BANCO10[[#This Row],[SOLUÇÃO]]=CS$1,BANCO10[[#This Row],[STATUS DA ETAPA]],"")</f>
        <v/>
      </c>
      <c r="CT343" s="42" t="str">
        <f>IF(BANCO10[[#This Row],[SOLUÇÃO]]=CT$1,BANCO10[[#This Row],[STATUS DA ETAPA]],"")</f>
        <v/>
      </c>
      <c r="CU343" s="42" t="str">
        <f>IF(BANCO10[[#This Row],[SOLUÇÃO]]=CU$1,BANCO10[[#This Row],[STATUS DA ETAPA]],"")</f>
        <v/>
      </c>
      <c r="CV343" s="42" t="str">
        <f>IF(BANCO10[[#This Row],[SOLUÇÃO]]=CV$1,BANCO10[[#This Row],[STATUS DA ETAPA]],"")</f>
        <v/>
      </c>
      <c r="CW343" s="42" t="str">
        <f>IF(BANCO10[[#This Row],[SOLUÇÃO]]=CW$1,BANCO10[[#This Row],[STATUS DA ETAPA]],"")</f>
        <v/>
      </c>
      <c r="CX343" s="42" t="str">
        <f>IF(BANCO10[[#This Row],[SOLUÇÃO]]=CX$1,BANCO10[[#This Row],[STATUS DA ETAPA]],"")</f>
        <v/>
      </c>
      <c r="CY343" s="42" t="str">
        <f>IF(BANCO10[[#This Row],[SOLUÇÃO]]=CY$1,BANCO10[[#This Row],[STATUS DA ETAPA]],"")</f>
        <v/>
      </c>
      <c r="CZ343" s="42" t="str">
        <f>IF(BANCO10[[#This Row],[SOLUÇÃO]]=CZ$1,BANCO10[[#This Row],[STATUS DA ETAPA]],"")</f>
        <v/>
      </c>
      <c r="DA343" s="42" t="str">
        <f>IF(BANCO10[[#This Row],[SOLUÇÃO]]=DA$1,BANCO10[[#This Row],[STATUS DA ETAPA]],"")</f>
        <v/>
      </c>
      <c r="DB343" s="42" t="str">
        <f>IF(BANCO10[[#This Row],[SOLUÇÃO]]=DB$1,BANCO10[[#This Row],[STATUS DA ETAPA]],"")</f>
        <v/>
      </c>
      <c r="DC343" s="42" t="str">
        <f>IF(BANCO10[[#This Row],[SOLUÇÃO]]=DC$1,BANCO10[[#This Row],[STATUS DA ETAPA]],"")</f>
        <v/>
      </c>
      <c r="DD343" s="42" t="str">
        <f>IF(BANCO10[[#This Row],[SOLUÇÃO]]=DD$1,BANCO10[[#This Row],[STATUS DA ETAPA]],"")</f>
        <v/>
      </c>
      <c r="DE343" s="42" t="str">
        <f>IF(BANCO10[[#This Row],[SOLUÇÃO]]=DE$1,BANCO10[[#This Row],[STATUS DA ETAPA]],"")</f>
        <v/>
      </c>
      <c r="DF343" s="42" t="str">
        <f>IF(BANCO10[[#This Row],[SOLUÇÃO]]=DF$1,BANCO10[[#This Row],[STATUS DA ETAPA]],"")</f>
        <v/>
      </c>
      <c r="DG343" s="42" t="str">
        <f>IF(BANCO10[[#This Row],[SOLUÇÃO]]=DG$1,BANCO10[[#This Row],[STATUS DA ETAPA]],"")</f>
        <v/>
      </c>
      <c r="DH343" s="42" t="str">
        <f>IF(BANCO10[[#This Row],[SOLUÇÃO]]=DH$1,BANCO10[[#This Row],[STATUS DA ETAPA]],"")</f>
        <v/>
      </c>
      <c r="DI343" s="42" t="str">
        <f>IF(BANCO10[[#This Row],[SOLUÇÃO]]=DI$1,BANCO10[[#This Row],[STATUS DA ETAPA]],"")</f>
        <v/>
      </c>
      <c r="DJ343" s="42" t="str">
        <f>IF(BANCO10[[#This Row],[SOLUÇÃO]]=DJ$1,BANCO10[[#This Row],[STATUS DA ETAPA]],"")</f>
        <v/>
      </c>
      <c r="DK343" s="42" t="str">
        <f>IF(BANCO10[[#This Row],[SOLUÇÃO]]=DK$1,BANCO10[[#This Row],[STATUS DA ETAPA]],"")</f>
        <v/>
      </c>
      <c r="DL343" s="42" t="str">
        <f>IF(BANCO10[[#This Row],[SOLUÇÃO]]=DL$1,BANCO10[[#This Row],[STATUS DA ETAPA]],"")</f>
        <v/>
      </c>
      <c r="DM343" s="42" t="str">
        <f>IF(BANCO10[[#This Row],[SOLUÇÃO]]=DM$1,BANCO10[[#This Row],[STATUS DA ETAPA]],"")</f>
        <v/>
      </c>
      <c r="DN343" s="65" t="e">
        <f>VLOOKUP(CL345,'[1]SAP TEC'!AC:AD,2,0)</f>
        <v>#N/A</v>
      </c>
      <c r="GA343" s="38"/>
      <c r="GB343" s="39"/>
      <c r="GC343" s="40"/>
      <c r="GD343" s="42"/>
      <c r="GE343" s="42"/>
      <c r="GF343" s="40"/>
      <c r="GG343" s="165"/>
      <c r="GH343" s="90"/>
      <c r="GI343" s="43"/>
      <c r="GJ343" s="44"/>
      <c r="GK343" s="166"/>
      <c r="GL343" s="166"/>
      <c r="GM343" s="166"/>
      <c r="GN343" s="42"/>
      <c r="GO343" s="91"/>
      <c r="GP343" s="42"/>
      <c r="GQ343" s="91"/>
      <c r="GR343" s="134"/>
      <c r="GS343" s="134"/>
      <c r="GT343" s="44"/>
      <c r="GU343" s="44"/>
      <c r="GV343" s="44"/>
      <c r="GW343" s="42"/>
      <c r="GX343" s="95"/>
      <c r="GY343" s="96"/>
      <c r="GZ343" s="168"/>
      <c r="HA343" s="168"/>
      <c r="HB343" s="168"/>
      <c r="HC343" s="93"/>
      <c r="HD343" s="168"/>
      <c r="HE343" s="110"/>
      <c r="HF343" s="94"/>
      <c r="HG343" s="38"/>
      <c r="HH343" s="38"/>
      <c r="HI343" s="38"/>
      <c r="HJ343" s="38"/>
      <c r="HK343" s="98"/>
      <c r="HL343" s="38"/>
      <c r="HM343" s="38"/>
      <c r="HN343" s="38"/>
      <c r="HO343" s="136"/>
      <c r="HP343" s="38"/>
      <c r="HQ343" s="38"/>
      <c r="HR343" s="38"/>
      <c r="HS343" s="38"/>
      <c r="HT343" s="63"/>
      <c r="HU343" s="63"/>
      <c r="HV343" s="71"/>
      <c r="HW343" s="63"/>
      <c r="HX343" s="44"/>
      <c r="HY343" s="42"/>
      <c r="HZ343" s="42"/>
      <c r="IA343" s="42"/>
      <c r="IB343" s="42"/>
      <c r="IC343" s="42"/>
      <c r="ID343" s="42"/>
      <c r="IE343" s="42"/>
      <c r="IF343" s="42"/>
      <c r="IG343" s="42"/>
      <c r="IH343" s="42"/>
      <c r="II343" s="42"/>
      <c r="IJ343" s="42"/>
      <c r="IK343" s="42"/>
      <c r="IL343" s="42"/>
      <c r="IM343" s="42"/>
      <c r="IN343" s="42"/>
      <c r="IO343" s="42"/>
      <c r="IP343" s="42"/>
      <c r="IQ343" s="42"/>
      <c r="IR343" s="42"/>
      <c r="IS343" s="42"/>
      <c r="IT343" s="42"/>
      <c r="IU343" s="42"/>
      <c r="IV343" s="42"/>
      <c r="IW343" s="42"/>
      <c r="IX343" s="42"/>
      <c r="IY343" s="42"/>
      <c r="IZ343" s="63"/>
    </row>
    <row r="344" spans="1:260" s="65" customFormat="1" ht="12" x14ac:dyDescent="0.25">
      <c r="A344" s="38" t="s">
        <v>118</v>
      </c>
      <c r="B344" s="39" t="s">
        <v>143</v>
      </c>
      <c r="C344" s="40" t="str">
        <f>IFERROR(VLOOKUP(BANCO10[[#This Row],[EMPRESA]],[1]!DADOS[#Data],2,FALSE),"")</f>
        <v>61.546.479/0001-50</v>
      </c>
      <c r="D344" s="42" t="s">
        <v>992</v>
      </c>
      <c r="E344" s="42" t="str">
        <f>IFERROR(VLOOKUP(BANCO10[[#This Row],[EMPRESA]],[1]!DADOS[#Data],5,FALSE),"")</f>
        <v>DEMAIS</v>
      </c>
      <c r="F344" s="40" t="str">
        <f>IFERROR(IF(VLOOKUP(BANCO10[[#This Row],[EMPRESA]],[1]!DADOS[#Data],6,0)="","",(VLOOKUP(BANCO10[[#This Row],[EMPRESA]],[1]!DADOS[#Data],6,0))),"")</f>
        <v>N/A</v>
      </c>
      <c r="G344" s="40" t="str">
        <f>IFERROR(IF(VLOOKUP(BANCO10[[#This Row],[EMPRESA]],[1]!DADOS[#Data],4)="","",(VLOOKUP($D344,[1]!DADOS[#Data],4,0))),"")</f>
        <v>BENFLEX</v>
      </c>
      <c r="H344" s="43" t="s">
        <v>7</v>
      </c>
      <c r="I344" s="42" t="s">
        <v>267</v>
      </c>
      <c r="J344" s="44" t="s">
        <v>136</v>
      </c>
      <c r="K344" s="42" t="s">
        <v>136</v>
      </c>
      <c r="L344" s="44" t="s">
        <v>136</v>
      </c>
      <c r="M344" s="44">
        <v>103</v>
      </c>
      <c r="N344" s="44" t="s">
        <v>123</v>
      </c>
      <c r="O344" s="42" t="s">
        <v>95</v>
      </c>
      <c r="P344" s="42">
        <v>120</v>
      </c>
      <c r="Q344" s="42"/>
      <c r="R344" s="45" t="s">
        <v>123</v>
      </c>
      <c r="S344" s="45"/>
      <c r="T344" s="45" t="s">
        <v>123</v>
      </c>
      <c r="U344" s="45"/>
      <c r="V344" s="45" t="s">
        <v>123</v>
      </c>
      <c r="W344" s="45"/>
      <c r="X344" s="45" t="s">
        <v>123</v>
      </c>
      <c r="Y344" s="45"/>
      <c r="Z344" s="46" t="s">
        <v>123</v>
      </c>
      <c r="AA344" s="47"/>
      <c r="AB344" s="46" t="s">
        <v>123</v>
      </c>
      <c r="AC344" s="48"/>
      <c r="AD344" s="46" t="s">
        <v>123</v>
      </c>
      <c r="AE344" s="48"/>
      <c r="AF344" s="45" t="s">
        <v>27</v>
      </c>
      <c r="AG344" s="45">
        <v>44927</v>
      </c>
      <c r="AH344" s="45" t="s">
        <v>27</v>
      </c>
      <c r="AI344" s="45">
        <v>44927</v>
      </c>
      <c r="AJ344" s="45" t="s">
        <v>123</v>
      </c>
      <c r="AK344" s="45"/>
      <c r="AL344" s="45" t="s">
        <v>27</v>
      </c>
      <c r="AM344" s="45">
        <v>44927</v>
      </c>
      <c r="AN344" s="45" t="s">
        <v>27</v>
      </c>
      <c r="AO344" s="45">
        <v>44927</v>
      </c>
      <c r="AP344" s="45" t="s">
        <v>27</v>
      </c>
      <c r="AQ344" s="45">
        <v>44927</v>
      </c>
      <c r="AR344" s="45" t="s">
        <v>123</v>
      </c>
      <c r="AS344" s="45"/>
      <c r="AT344" s="49">
        <v>45963</v>
      </c>
      <c r="AU344" s="50">
        <v>45963</v>
      </c>
      <c r="AV344" s="66" t="s">
        <v>123</v>
      </c>
      <c r="AW344" s="66" t="s">
        <v>123</v>
      </c>
      <c r="AX344" s="73" t="s">
        <v>49</v>
      </c>
      <c r="AY344" s="52" t="s">
        <v>126</v>
      </c>
      <c r="AZ344" s="53">
        <v>0</v>
      </c>
      <c r="BA344" s="52"/>
      <c r="BB344" s="81" t="s">
        <v>136</v>
      </c>
      <c r="BC344" s="52" t="s">
        <v>136</v>
      </c>
      <c r="BD344" s="52" t="s">
        <v>136</v>
      </c>
      <c r="BE344" s="55" t="s">
        <v>123</v>
      </c>
      <c r="BF344" s="55" t="s">
        <v>123</v>
      </c>
      <c r="BG344" s="55"/>
      <c r="BH344" s="55" t="s">
        <v>123</v>
      </c>
      <c r="BI344" s="68" t="s">
        <v>123</v>
      </c>
      <c r="BJ344" s="48"/>
      <c r="BK344" s="58"/>
      <c r="BL344" s="59"/>
      <c r="BM344" s="58"/>
      <c r="BN344" s="59"/>
      <c r="BO344" s="74" t="s">
        <v>126</v>
      </c>
      <c r="BP344" s="77"/>
      <c r="BQ344" s="78" t="s">
        <v>126</v>
      </c>
      <c r="BR344" s="79"/>
      <c r="BS344" s="60" t="s">
        <v>994</v>
      </c>
      <c r="BT344" s="38"/>
      <c r="BU344" s="61" t="s">
        <v>129</v>
      </c>
      <c r="BV344" s="61" t="s">
        <v>129</v>
      </c>
      <c r="BW344" s="61" t="s">
        <v>171</v>
      </c>
      <c r="BX344" s="61" t="s">
        <v>129</v>
      </c>
      <c r="BY344" s="62" t="s">
        <v>170</v>
      </c>
      <c r="BZ344" s="61"/>
      <c r="CA344" s="61" t="s">
        <v>129</v>
      </c>
      <c r="CB344" s="61" t="s">
        <v>129</v>
      </c>
      <c r="CC344" s="61">
        <v>45393</v>
      </c>
      <c r="CD344" s="61"/>
      <c r="CE344" s="61" t="s">
        <v>129</v>
      </c>
      <c r="CF344" s="61"/>
      <c r="CG344" s="61" t="s">
        <v>995</v>
      </c>
      <c r="CH344" s="63">
        <f>YEAR(BANCO10[[#This Row],[DATA INÍCIO]])</f>
        <v>2025</v>
      </c>
      <c r="CI344" s="63">
        <f>MONTH(BANCO10[[#This Row],[DATA INÍCIO]])</f>
        <v>11</v>
      </c>
      <c r="CJ344" s="64" t="str">
        <f t="shared" si="6"/>
        <v>INDUSTRIA DE ARTEFATOS DE BORRACHA BENFLEX LTDA61.546.479/0001-50</v>
      </c>
      <c r="CK344" s="63"/>
      <c r="CL344" s="42" t="s">
        <v>136</v>
      </c>
      <c r="CM344" s="42" t="str">
        <f>IF(BANCO10[[#This Row],[SOLUÇÃO]]=CM$1,BANCO10[[#This Row],[STATUS DA ETAPA]],"")</f>
        <v/>
      </c>
      <c r="CN344" s="42" t="str">
        <f>IF(BANCO10[[#This Row],[SOLUÇÃO]]=CN$1,BANCO10[[#This Row],[STATUS DA ETAPA]],"")</f>
        <v/>
      </c>
      <c r="CO344" s="42" t="str">
        <f>IF(BANCO10[[#This Row],[SOLUÇÃO]]=CO$1,BANCO10[[#This Row],[STATUS DA ETAPA]],"")</f>
        <v/>
      </c>
      <c r="CP344" s="42" t="str">
        <f>IF(BANCO10[[#This Row],[SOLUÇÃO]]=CP$1,BANCO10[[#This Row],[STATUS DA ETAPA]],"")</f>
        <v/>
      </c>
      <c r="CQ344" s="42" t="str">
        <f>IF(BANCO10[[#This Row],[SOLUÇÃO]]=CQ$1,BANCO10[[#This Row],[STATUS DA ETAPA]],"")</f>
        <v/>
      </c>
      <c r="CR344" s="42" t="str">
        <f>IF(BANCO10[[#This Row],[SOLUÇÃO]]=CR$1,BANCO10[[#This Row],[STATUS DA ETAPA]],"")</f>
        <v>PROSPECÇÃO</v>
      </c>
      <c r="CS344" s="42" t="str">
        <f>IF(BANCO10[[#This Row],[SOLUÇÃO]]=CS$1,BANCO10[[#This Row],[STATUS DA ETAPA]],"")</f>
        <v/>
      </c>
      <c r="CT344" s="42" t="str">
        <f>IF(BANCO10[[#This Row],[SOLUÇÃO]]=CT$1,BANCO10[[#This Row],[STATUS DA ETAPA]],"")</f>
        <v/>
      </c>
      <c r="CU344" s="42" t="str">
        <f>IF(BANCO10[[#This Row],[SOLUÇÃO]]=CU$1,BANCO10[[#This Row],[STATUS DA ETAPA]],"")</f>
        <v/>
      </c>
      <c r="CV344" s="42" t="str">
        <f>IF(BANCO10[[#This Row],[SOLUÇÃO]]=CV$1,BANCO10[[#This Row],[STATUS DA ETAPA]],"")</f>
        <v/>
      </c>
      <c r="CW344" s="42" t="str">
        <f>IF(BANCO10[[#This Row],[SOLUÇÃO]]=CW$1,BANCO10[[#This Row],[STATUS DA ETAPA]],"")</f>
        <v/>
      </c>
      <c r="CX344" s="42" t="str">
        <f>IF(BANCO10[[#This Row],[SOLUÇÃO]]=CX$1,BANCO10[[#This Row],[STATUS DA ETAPA]],"")</f>
        <v/>
      </c>
      <c r="CY344" s="42" t="str">
        <f>IF(BANCO10[[#This Row],[SOLUÇÃO]]=CY$1,BANCO10[[#This Row],[STATUS DA ETAPA]],"")</f>
        <v/>
      </c>
      <c r="CZ344" s="42" t="str">
        <f>IF(BANCO10[[#This Row],[SOLUÇÃO]]=CZ$1,BANCO10[[#This Row],[STATUS DA ETAPA]],"")</f>
        <v/>
      </c>
      <c r="DA344" s="42" t="str">
        <f>IF(BANCO10[[#This Row],[SOLUÇÃO]]=DA$1,BANCO10[[#This Row],[STATUS DA ETAPA]],"")</f>
        <v/>
      </c>
      <c r="DB344" s="42" t="str">
        <f>IF(BANCO10[[#This Row],[SOLUÇÃO]]=DB$1,BANCO10[[#This Row],[STATUS DA ETAPA]],"")</f>
        <v/>
      </c>
      <c r="DC344" s="42" t="str">
        <f>IF(BANCO10[[#This Row],[SOLUÇÃO]]=DC$1,BANCO10[[#This Row],[STATUS DA ETAPA]],"")</f>
        <v/>
      </c>
      <c r="DD344" s="42" t="str">
        <f>IF(BANCO10[[#This Row],[SOLUÇÃO]]=DD$1,BANCO10[[#This Row],[STATUS DA ETAPA]],"")</f>
        <v/>
      </c>
      <c r="DE344" s="42" t="str">
        <f>IF(BANCO10[[#This Row],[SOLUÇÃO]]=DE$1,BANCO10[[#This Row],[STATUS DA ETAPA]],"")</f>
        <v/>
      </c>
      <c r="DF344" s="42" t="str">
        <f>IF(BANCO10[[#This Row],[SOLUÇÃO]]=DF$1,BANCO10[[#This Row],[STATUS DA ETAPA]],"")</f>
        <v/>
      </c>
      <c r="DG344" s="42" t="str">
        <f>IF(BANCO10[[#This Row],[SOLUÇÃO]]=DG$1,BANCO10[[#This Row],[STATUS DA ETAPA]],"")</f>
        <v/>
      </c>
      <c r="DH344" s="42" t="str">
        <f>IF(BANCO10[[#This Row],[SOLUÇÃO]]=DH$1,BANCO10[[#This Row],[STATUS DA ETAPA]],"")</f>
        <v/>
      </c>
      <c r="DI344" s="42" t="str">
        <f>IF(BANCO10[[#This Row],[SOLUÇÃO]]=DI$1,BANCO10[[#This Row],[STATUS DA ETAPA]],"")</f>
        <v/>
      </c>
      <c r="DJ344" s="42" t="str">
        <f>IF(BANCO10[[#This Row],[SOLUÇÃO]]=DJ$1,BANCO10[[#This Row],[STATUS DA ETAPA]],"")</f>
        <v/>
      </c>
      <c r="DK344" s="42" t="str">
        <f>IF(BANCO10[[#This Row],[SOLUÇÃO]]=DK$1,BANCO10[[#This Row],[STATUS DA ETAPA]],"")</f>
        <v/>
      </c>
      <c r="DL344" s="42" t="str">
        <f>IF(BANCO10[[#This Row],[SOLUÇÃO]]=DL$1,BANCO10[[#This Row],[STATUS DA ETAPA]],"")</f>
        <v/>
      </c>
      <c r="DM344" s="42" t="str">
        <f>IF(BANCO10[[#This Row],[SOLUÇÃO]]=DM$1,BANCO10[[#This Row],[STATUS DA ETAPA]],"")</f>
        <v/>
      </c>
      <c r="DN344" s="65" t="e">
        <f>VLOOKUP(CL346,'[1]SAP TEC'!AC:AD,2,0)</f>
        <v>#N/A</v>
      </c>
      <c r="GA344" s="38"/>
      <c r="GB344" s="39"/>
      <c r="GC344" s="40"/>
      <c r="GD344" s="42"/>
      <c r="GE344" s="42"/>
      <c r="GF344" s="40"/>
      <c r="GG344" s="165"/>
      <c r="GH344" s="90"/>
      <c r="GI344" s="43"/>
      <c r="GJ344" s="44"/>
      <c r="GK344" s="166"/>
      <c r="GL344" s="166"/>
      <c r="GM344" s="166"/>
      <c r="GN344" s="42"/>
      <c r="GO344" s="91"/>
      <c r="GP344" s="42"/>
      <c r="GQ344" s="91"/>
      <c r="GR344" s="134"/>
      <c r="GS344" s="134"/>
      <c r="GT344" s="44"/>
      <c r="GU344" s="44"/>
      <c r="GV344" s="44"/>
      <c r="GW344" s="42"/>
      <c r="GX344" s="95"/>
      <c r="GY344" s="96"/>
      <c r="GZ344" s="168"/>
      <c r="HA344" s="168"/>
      <c r="HB344" s="168"/>
      <c r="HC344" s="93"/>
      <c r="HD344" s="168"/>
      <c r="HE344" s="110"/>
      <c r="HF344" s="94"/>
      <c r="HG344" s="38"/>
      <c r="HH344" s="38"/>
      <c r="HI344" s="38"/>
      <c r="HJ344" s="38"/>
      <c r="HK344" s="98"/>
      <c r="HL344" s="38"/>
      <c r="HM344" s="38"/>
      <c r="HN344" s="38"/>
      <c r="HO344" s="136"/>
      <c r="HP344" s="38"/>
      <c r="HQ344" s="38"/>
      <c r="HR344" s="38"/>
      <c r="HS344" s="38"/>
      <c r="HT344" s="63"/>
      <c r="HU344" s="63"/>
      <c r="HV344" s="71"/>
      <c r="HW344" s="63"/>
      <c r="HX344" s="44"/>
      <c r="HY344" s="42"/>
      <c r="HZ344" s="42"/>
      <c r="IA344" s="42"/>
      <c r="IB344" s="42"/>
      <c r="IC344" s="42"/>
      <c r="ID344" s="42"/>
      <c r="IE344" s="42"/>
      <c r="IF344" s="42"/>
      <c r="IG344" s="42"/>
      <c r="IH344" s="42"/>
      <c r="II344" s="42"/>
      <c r="IJ344" s="42"/>
      <c r="IK344" s="42"/>
      <c r="IL344" s="42"/>
      <c r="IM344" s="42"/>
      <c r="IN344" s="42"/>
      <c r="IO344" s="42"/>
      <c r="IP344" s="42"/>
      <c r="IQ344" s="42"/>
      <c r="IR344" s="42"/>
      <c r="IS344" s="42"/>
      <c r="IT344" s="42"/>
      <c r="IU344" s="42"/>
      <c r="IV344" s="42"/>
      <c r="IW344" s="42"/>
      <c r="IX344" s="42"/>
      <c r="IY344" s="42"/>
      <c r="IZ344" s="63"/>
    </row>
    <row r="345" spans="1:260" s="65" customFormat="1" ht="12" x14ac:dyDescent="0.25">
      <c r="A345" s="38" t="s">
        <v>118</v>
      </c>
      <c r="B345" s="39" t="s">
        <v>131</v>
      </c>
      <c r="C345" s="40" t="str">
        <f>IFERROR(VLOOKUP(BANCO10[[#This Row],[EMPRESA]],[1]!DADOS[#Data],2,FALSE),"")</f>
        <v>43.189.463/0001-56</v>
      </c>
      <c r="D345" s="42" t="s">
        <v>996</v>
      </c>
      <c r="E345" s="42" t="str">
        <f>IFERROR(VLOOKUP(BANCO10[[#This Row],[EMPRESA]],[1]!DADOS[#Data],5,FALSE),"")</f>
        <v>EPP</v>
      </c>
      <c r="F345" s="40" t="str">
        <f>IFERROR(IF(VLOOKUP(BANCO10[[#This Row],[EMPRESA]],[1]!DADOS[#Data],6,0)="","",(VLOOKUP(BANCO10[[#This Row],[EMPRESA]],[1]!DADOS[#Data],6,0))),"")</f>
        <v>CAPITAL NORTE</v>
      </c>
      <c r="G345" s="40"/>
      <c r="H345" s="43" t="s">
        <v>121</v>
      </c>
      <c r="I345" s="43" t="s">
        <v>145</v>
      </c>
      <c r="J345" s="44" t="s">
        <v>146</v>
      </c>
      <c r="K345" s="44" t="s">
        <v>997</v>
      </c>
      <c r="L345" s="44" t="s">
        <v>123</v>
      </c>
      <c r="M345" s="44" t="s">
        <v>137</v>
      </c>
      <c r="N345" s="42" t="s">
        <v>482</v>
      </c>
      <c r="O345" s="42" t="s">
        <v>90</v>
      </c>
      <c r="P345" s="42">
        <v>4</v>
      </c>
      <c r="Q345" s="42"/>
      <c r="R345" s="45" t="s">
        <v>123</v>
      </c>
      <c r="S345" s="45"/>
      <c r="T345" s="45" t="s">
        <v>123</v>
      </c>
      <c r="U345" s="45"/>
      <c r="V345" s="45" t="s">
        <v>123</v>
      </c>
      <c r="W345" s="45"/>
      <c r="X345" s="45" t="s">
        <v>123</v>
      </c>
      <c r="Y345" s="45"/>
      <c r="Z345" s="46" t="s">
        <v>123</v>
      </c>
      <c r="AA345" s="47"/>
      <c r="AB345" s="46" t="s">
        <v>123</v>
      </c>
      <c r="AC345" s="48"/>
      <c r="AD345" s="46" t="s">
        <v>123</v>
      </c>
      <c r="AE345" s="48"/>
      <c r="AF345" s="45" t="s">
        <v>123</v>
      </c>
      <c r="AG345" s="45"/>
      <c r="AH345" s="45" t="s">
        <v>123</v>
      </c>
      <c r="AI345" s="45"/>
      <c r="AJ345" s="45" t="s">
        <v>123</v>
      </c>
      <c r="AK345" s="45"/>
      <c r="AL345" s="45" t="s">
        <v>123</v>
      </c>
      <c r="AM345" s="45"/>
      <c r="AN345" s="45" t="s">
        <v>123</v>
      </c>
      <c r="AO345" s="45"/>
      <c r="AP345" s="45" t="s">
        <v>123</v>
      </c>
      <c r="AQ345" s="45"/>
      <c r="AR345" s="45" t="s">
        <v>123</v>
      </c>
      <c r="AS345" s="45"/>
      <c r="AT345" s="133">
        <v>45577</v>
      </c>
      <c r="AU345" s="99">
        <v>45577</v>
      </c>
      <c r="AV345" s="66" t="s">
        <v>123</v>
      </c>
      <c r="AW345" s="66" t="s">
        <v>123</v>
      </c>
      <c r="AX345" s="51" t="s">
        <v>49</v>
      </c>
      <c r="AY345" s="52" t="s">
        <v>123</v>
      </c>
      <c r="AZ345" s="53">
        <v>0</v>
      </c>
      <c r="BA345" s="52" t="s">
        <v>123</v>
      </c>
      <c r="BB345" s="81" t="s">
        <v>123</v>
      </c>
      <c r="BC345" s="52" t="s">
        <v>123</v>
      </c>
      <c r="BD345" s="52" t="s">
        <v>123</v>
      </c>
      <c r="BE345" s="55" t="s">
        <v>123</v>
      </c>
      <c r="BF345" s="55" t="s">
        <v>123</v>
      </c>
      <c r="BG345" s="55" t="s">
        <v>123</v>
      </c>
      <c r="BH345" s="55" t="s">
        <v>123</v>
      </c>
      <c r="BI345" s="118" t="s">
        <v>123</v>
      </c>
      <c r="BJ345" s="119"/>
      <c r="BK345" s="103"/>
      <c r="BL345" s="38"/>
      <c r="BM345" s="103"/>
      <c r="BN345" s="38"/>
      <c r="BO345" s="103" t="s">
        <v>123</v>
      </c>
      <c r="BP345" s="38"/>
      <c r="BQ345" s="103" t="s">
        <v>123</v>
      </c>
      <c r="BR345" s="38"/>
      <c r="BS345" s="70"/>
      <c r="BT345" s="38"/>
      <c r="BU345" s="61"/>
      <c r="BV345" s="61"/>
      <c r="BW345" s="84"/>
      <c r="BX345" s="84"/>
      <c r="BY345" s="85"/>
      <c r="BZ345" s="84"/>
      <c r="CA345" s="86"/>
      <c r="CB345" s="87"/>
      <c r="CC345" s="88"/>
      <c r="CD345" s="87"/>
      <c r="CE345" s="87"/>
      <c r="CF345" s="87"/>
      <c r="CG345" s="87"/>
      <c r="CH345" s="42">
        <f>YEAR(BANCO10[[#This Row],[DATA INÍCIO]])</f>
        <v>2024</v>
      </c>
      <c r="CI345" s="42">
        <f>MONTH(BANCO10[[#This Row],[DATA INÍCIO]])</f>
        <v>10</v>
      </c>
      <c r="CJ345" s="42" t="str">
        <f t="shared" si="6"/>
        <v>INDUSTRIA DE ARTIGOS DE JOGOS AZ DE OURO LTDA43.189.463/0001-56</v>
      </c>
      <c r="CK345" s="42"/>
      <c r="CL345" s="42"/>
      <c r="CM345" s="42" t="str">
        <f>IF(BANCO10[[#This Row],[SOLUÇÃO]]=CM$1,BANCO10[[#This Row],[STATUS DA ETAPA]],"")</f>
        <v>CONCLUÍDO</v>
      </c>
      <c r="CN345" s="42" t="str">
        <f>IF(BANCO10[[#This Row],[SOLUÇÃO]]=CN$1,BANCO10[[#This Row],[STATUS DA ETAPA]],"")</f>
        <v/>
      </c>
      <c r="CO345" s="42" t="str">
        <f>IF(BANCO10[[#This Row],[SOLUÇÃO]]=CO$1,BANCO10[[#This Row],[STATUS DA ETAPA]],"")</f>
        <v/>
      </c>
      <c r="CP345" s="42" t="str">
        <f>IF(BANCO10[[#This Row],[SOLUÇÃO]]=CP$1,BANCO10[[#This Row],[STATUS DA ETAPA]],"")</f>
        <v/>
      </c>
      <c r="CQ345" s="42" t="str">
        <f>IF(BANCO10[[#This Row],[SOLUÇÃO]]=CQ$1,BANCO10[[#This Row],[STATUS DA ETAPA]],"")</f>
        <v/>
      </c>
      <c r="CR345" s="42" t="str">
        <f>IF(BANCO10[[#This Row],[SOLUÇÃO]]=CR$1,BANCO10[[#This Row],[STATUS DA ETAPA]],"")</f>
        <v/>
      </c>
      <c r="CS345" s="42" t="str">
        <f>IF(BANCO10[[#This Row],[SOLUÇÃO]]=CS$1,BANCO10[[#This Row],[STATUS DA ETAPA]],"")</f>
        <v/>
      </c>
      <c r="CT345" s="42" t="str">
        <f>IF(BANCO10[[#This Row],[SOLUÇÃO]]=CT$1,BANCO10[[#This Row],[STATUS DA ETAPA]],"")</f>
        <v/>
      </c>
      <c r="CU345" s="42" t="str">
        <f>IF(BANCO10[[#This Row],[SOLUÇÃO]]=CU$1,BANCO10[[#This Row],[STATUS DA ETAPA]],"")</f>
        <v/>
      </c>
      <c r="CV345" s="42" t="str">
        <f>IF(BANCO10[[#This Row],[SOLUÇÃO]]=CV$1,BANCO10[[#This Row],[STATUS DA ETAPA]],"")</f>
        <v/>
      </c>
      <c r="CW345" s="42" t="str">
        <f>IF(BANCO10[[#This Row],[SOLUÇÃO]]=CW$1,BANCO10[[#This Row],[STATUS DA ETAPA]],"")</f>
        <v/>
      </c>
      <c r="CX345" s="42" t="str">
        <f>IF(BANCO10[[#This Row],[SOLUÇÃO]]=CX$1,BANCO10[[#This Row],[STATUS DA ETAPA]],"")</f>
        <v/>
      </c>
      <c r="CY345" s="42" t="str">
        <f>IF(BANCO10[[#This Row],[SOLUÇÃO]]=CY$1,BANCO10[[#This Row],[STATUS DA ETAPA]],"")</f>
        <v/>
      </c>
      <c r="CZ345" s="42" t="str">
        <f>IF(BANCO10[[#This Row],[SOLUÇÃO]]=CZ$1,BANCO10[[#This Row],[STATUS DA ETAPA]],"")</f>
        <v/>
      </c>
      <c r="DA345" s="42" t="str">
        <f>IF(BANCO10[[#This Row],[SOLUÇÃO]]=DA$1,BANCO10[[#This Row],[STATUS DA ETAPA]],"")</f>
        <v/>
      </c>
      <c r="DB345" s="42" t="str">
        <f>IF(BANCO10[[#This Row],[SOLUÇÃO]]=DB$1,BANCO10[[#This Row],[STATUS DA ETAPA]],"")</f>
        <v/>
      </c>
      <c r="DC345" s="63" t="str">
        <f>IF(BANCO10[[#This Row],[SOLUÇÃO]]=DC$1,BANCO10[[#This Row],[STATUS DA ETAPA]],"")</f>
        <v/>
      </c>
      <c r="DD345" s="65" t="str">
        <f>IF(BANCO10[[#This Row],[SOLUÇÃO]]=DD$1,BANCO10[[#This Row],[STATUS DA ETAPA]],"")</f>
        <v/>
      </c>
      <c r="DE345" s="65" t="str">
        <f>IF(BANCO10[[#This Row],[SOLUÇÃO]]=DE$1,BANCO10[[#This Row],[STATUS DA ETAPA]],"")</f>
        <v/>
      </c>
      <c r="DF345" s="65" t="str">
        <f>IF(BANCO10[[#This Row],[SOLUÇÃO]]=DF$1,BANCO10[[#This Row],[STATUS DA ETAPA]],"")</f>
        <v/>
      </c>
      <c r="DG345" s="65" t="str">
        <f>IF(BANCO10[[#This Row],[SOLUÇÃO]]=DG$1,BANCO10[[#This Row],[STATUS DA ETAPA]],"")</f>
        <v/>
      </c>
      <c r="DH345" s="65" t="str">
        <f>IF(BANCO10[[#This Row],[SOLUÇÃO]]=DH$1,BANCO10[[#This Row],[STATUS DA ETAPA]],"")</f>
        <v/>
      </c>
      <c r="DI345" s="65" t="str">
        <f>IF(BANCO10[[#This Row],[SOLUÇÃO]]=DI$1,BANCO10[[#This Row],[STATUS DA ETAPA]],"")</f>
        <v/>
      </c>
      <c r="DJ345" s="65" t="str">
        <f>IF(BANCO10[[#This Row],[SOLUÇÃO]]=DJ$1,BANCO10[[#This Row],[STATUS DA ETAPA]],"")</f>
        <v/>
      </c>
      <c r="DK345" s="65" t="str">
        <f>IF(BANCO10[[#This Row],[SOLUÇÃO]]=DK$1,BANCO10[[#This Row],[STATUS DA ETAPA]],"")</f>
        <v/>
      </c>
      <c r="DL345" s="65" t="str">
        <f>IF(BANCO10[[#This Row],[SOLUÇÃO]]=DL$1,BANCO10[[#This Row],[STATUS DA ETAPA]],"")</f>
        <v/>
      </c>
      <c r="DM345" s="65" t="str">
        <f>IF(BANCO10[[#This Row],[SOLUÇÃO]]=DM$1,BANCO10[[#This Row],[STATUS DA ETAPA]],"")</f>
        <v/>
      </c>
      <c r="DN345" s="65" t="e">
        <f>VLOOKUP(CL347,'[1]SAP TEC'!AC:AD,2,0)</f>
        <v>#N/A</v>
      </c>
      <c r="GA345" s="38"/>
      <c r="GB345" s="39"/>
      <c r="GC345" s="40"/>
      <c r="GD345" s="42"/>
      <c r="GE345" s="42"/>
      <c r="GF345" s="40"/>
      <c r="GG345" s="165"/>
      <c r="GH345" s="90"/>
      <c r="GI345" s="43"/>
      <c r="GJ345" s="44"/>
      <c r="GK345" s="166"/>
      <c r="GL345" s="166"/>
      <c r="GM345" s="166"/>
      <c r="GN345" s="42"/>
      <c r="GO345" s="91"/>
      <c r="GP345" s="42"/>
      <c r="GQ345" s="91"/>
      <c r="GR345" s="134"/>
      <c r="GS345" s="134"/>
      <c r="GT345" s="44"/>
      <c r="GU345" s="44"/>
      <c r="GV345" s="44"/>
      <c r="GW345" s="42"/>
      <c r="GX345" s="95"/>
      <c r="GY345" s="96"/>
      <c r="GZ345" s="167"/>
      <c r="HA345" s="167"/>
      <c r="HB345" s="167"/>
      <c r="HC345" s="93"/>
      <c r="HD345" s="167"/>
      <c r="HE345" s="110"/>
      <c r="HF345" s="94"/>
      <c r="HG345" s="38"/>
      <c r="HH345" s="38"/>
      <c r="HI345" s="38"/>
      <c r="HJ345" s="38"/>
      <c r="HK345" s="98"/>
      <c r="HL345" s="38"/>
      <c r="HM345" s="38"/>
      <c r="HN345" s="38"/>
      <c r="HO345" s="136"/>
      <c r="HP345" s="38"/>
      <c r="HQ345" s="38"/>
      <c r="HR345" s="38"/>
      <c r="HS345" s="38"/>
      <c r="HT345" s="63"/>
      <c r="HU345" s="63"/>
      <c r="HV345" s="71"/>
      <c r="HW345" s="63"/>
      <c r="HX345" s="44"/>
      <c r="HY345" s="42"/>
      <c r="HZ345" s="42"/>
      <c r="IA345" s="42"/>
      <c r="IB345" s="42"/>
      <c r="IC345" s="42"/>
      <c r="ID345" s="42"/>
      <c r="IE345" s="42"/>
      <c r="IF345" s="42"/>
      <c r="IG345" s="42"/>
      <c r="IH345" s="42"/>
      <c r="II345" s="42"/>
      <c r="IJ345" s="42"/>
      <c r="IK345" s="42"/>
      <c r="IL345" s="42"/>
      <c r="IM345" s="42"/>
      <c r="IN345" s="42"/>
      <c r="IO345" s="42"/>
      <c r="IP345" s="42"/>
      <c r="IQ345" s="42"/>
      <c r="IR345" s="42"/>
      <c r="IS345" s="42"/>
      <c r="IT345" s="42"/>
      <c r="IU345" s="42"/>
      <c r="IV345" s="42"/>
      <c r="IW345" s="42"/>
      <c r="IX345" s="42"/>
      <c r="IY345" s="42"/>
      <c r="IZ345" s="63"/>
    </row>
    <row r="346" spans="1:260" s="65" customFormat="1" ht="12" x14ac:dyDescent="0.25">
      <c r="A346" s="38" t="s">
        <v>118</v>
      </c>
      <c r="B346" s="39" t="s">
        <v>131</v>
      </c>
      <c r="C346" s="40" t="str">
        <f>IFERROR(VLOOKUP(BANCO10[[#This Row],[EMPRESA]],[1]!DADOS[#Data],2,FALSE),"")</f>
        <v>43.189.463/0001-56</v>
      </c>
      <c r="D346" s="42" t="s">
        <v>996</v>
      </c>
      <c r="E346" s="42" t="str">
        <f>IFERROR(VLOOKUP(BANCO10[[#This Row],[EMPRESA]],[1]!DADOS[#Data],5,FALSE),"")</f>
        <v>EPP</v>
      </c>
      <c r="F346" s="40" t="str">
        <f>IFERROR(IF(VLOOKUP(BANCO10[[#This Row],[EMPRESA]],[1]!DADOS[#Data],6,0)="","",(VLOOKUP(BANCO10[[#This Row],[EMPRESA]],[1]!DADOS[#Data],6,0))),"")</f>
        <v>CAPITAL NORTE</v>
      </c>
      <c r="G346" s="40" t="s">
        <v>998</v>
      </c>
      <c r="H346" s="43" t="s">
        <v>7</v>
      </c>
      <c r="I346" s="43" t="s">
        <v>145</v>
      </c>
      <c r="J346" s="44" t="s">
        <v>123</v>
      </c>
      <c r="K346" s="44" t="s">
        <v>999</v>
      </c>
      <c r="L346" s="44" t="s">
        <v>1000</v>
      </c>
      <c r="M346" s="44" t="s">
        <v>137</v>
      </c>
      <c r="N346" s="42" t="s">
        <v>482</v>
      </c>
      <c r="O346" s="42" t="s">
        <v>96</v>
      </c>
      <c r="P346" s="42">
        <v>106</v>
      </c>
      <c r="Q346" s="42" t="s">
        <v>168</v>
      </c>
      <c r="R346" s="45" t="s">
        <v>123</v>
      </c>
      <c r="S346" s="45"/>
      <c r="T346" s="45" t="s">
        <v>123</v>
      </c>
      <c r="U346" s="45"/>
      <c r="V346" s="45" t="s">
        <v>123</v>
      </c>
      <c r="W346" s="45"/>
      <c r="X346" s="45" t="s">
        <v>123</v>
      </c>
      <c r="Y346" s="45"/>
      <c r="Z346" s="46" t="s">
        <v>123</v>
      </c>
      <c r="AA346" s="47"/>
      <c r="AB346" s="46" t="s">
        <v>123</v>
      </c>
      <c r="AC346" s="48"/>
      <c r="AD346" s="46" t="s">
        <v>123</v>
      </c>
      <c r="AE346" s="48"/>
      <c r="AF346" s="45" t="s">
        <v>27</v>
      </c>
      <c r="AG346" s="45">
        <v>45536</v>
      </c>
      <c r="AH346" s="45" t="s">
        <v>27</v>
      </c>
      <c r="AI346" s="45">
        <v>45590</v>
      </c>
      <c r="AJ346" s="45" t="s">
        <v>27</v>
      </c>
      <c r="AK346" s="45">
        <v>45594</v>
      </c>
      <c r="AL346" s="45" t="s">
        <v>123</v>
      </c>
      <c r="AM346" s="45"/>
      <c r="AN346" s="45" t="s">
        <v>123</v>
      </c>
      <c r="AO346" s="45"/>
      <c r="AP346" s="45" t="s">
        <v>123</v>
      </c>
      <c r="AQ346" s="45"/>
      <c r="AR346" s="45" t="s">
        <v>123</v>
      </c>
      <c r="AS346" s="45"/>
      <c r="AT346" s="49">
        <v>45684</v>
      </c>
      <c r="AU346" s="50">
        <v>45781</v>
      </c>
      <c r="AV346" s="66" t="s">
        <v>27</v>
      </c>
      <c r="AW346" s="66" t="s">
        <v>27</v>
      </c>
      <c r="AX346" s="51" t="s">
        <v>49</v>
      </c>
      <c r="AY346" s="52" t="s">
        <v>126</v>
      </c>
      <c r="AZ346" s="53">
        <v>0</v>
      </c>
      <c r="BA346" s="52" t="s">
        <v>153</v>
      </c>
      <c r="BB346" s="81">
        <v>580970</v>
      </c>
      <c r="BC346" s="52" t="s">
        <v>123</v>
      </c>
      <c r="BD346" s="52" t="s">
        <v>123</v>
      </c>
      <c r="BE346" s="55" t="s">
        <v>27</v>
      </c>
      <c r="BF346" s="55" t="s">
        <v>27</v>
      </c>
      <c r="BG346" s="55" t="s">
        <v>27</v>
      </c>
      <c r="BH346" s="55" t="s">
        <v>27</v>
      </c>
      <c r="BI346" s="68" t="s">
        <v>27</v>
      </c>
      <c r="BJ346" s="48">
        <v>45789</v>
      </c>
      <c r="BK346" s="58" t="s">
        <v>123</v>
      </c>
      <c r="BL346" s="59"/>
      <c r="BM346" s="58" t="s">
        <v>123</v>
      </c>
      <c r="BN346" s="59"/>
      <c r="BO346" s="74" t="s">
        <v>27</v>
      </c>
      <c r="BP346" s="77">
        <v>45789</v>
      </c>
      <c r="BQ346" s="78" t="s">
        <v>126</v>
      </c>
      <c r="BR346" s="79"/>
      <c r="BS346" s="104" t="s">
        <v>312</v>
      </c>
      <c r="BT346" s="38" t="s">
        <v>131</v>
      </c>
      <c r="BU346" s="61"/>
      <c r="BV346" s="61"/>
      <c r="BW346" s="84"/>
      <c r="BX346" s="84"/>
      <c r="BY346" s="85"/>
      <c r="BZ346" s="84"/>
      <c r="CA346" s="86"/>
      <c r="CB346" s="87"/>
      <c r="CC346" s="88"/>
      <c r="CD346" s="87"/>
      <c r="CE346" s="87"/>
      <c r="CF346" s="87"/>
      <c r="CG346" s="87"/>
      <c r="CH346" s="42">
        <f>YEAR(BANCO10[[#This Row],[DATA INÍCIO]])</f>
        <v>2025</v>
      </c>
      <c r="CI346" s="42">
        <f>MONTH(BANCO10[[#This Row],[DATA INÍCIO]])</f>
        <v>1</v>
      </c>
      <c r="CJ346" s="42" t="str">
        <f t="shared" si="6"/>
        <v>INDUSTRIA DE ARTIGOS DE JOGOS AZ DE OURO LTDA43.189.463/0001-56</v>
      </c>
      <c r="CK346" s="42"/>
      <c r="CL346" s="42"/>
      <c r="CM346" s="42" t="str">
        <f>IF(BANCO10[[#This Row],[SOLUÇÃO]]=CM$1,BANCO10[[#This Row],[STATUS DA ETAPA]],"")</f>
        <v/>
      </c>
      <c r="CN346" s="42" t="str">
        <f>IF(BANCO10[[#This Row],[SOLUÇÃO]]=CN$1,BANCO10[[#This Row],[STATUS DA ETAPA]],"")</f>
        <v/>
      </c>
      <c r="CO346" s="42" t="str">
        <f>IF(BANCO10[[#This Row],[SOLUÇÃO]]=CO$1,BANCO10[[#This Row],[STATUS DA ETAPA]],"")</f>
        <v/>
      </c>
      <c r="CP346" s="42" t="str">
        <f>IF(BANCO10[[#This Row],[SOLUÇÃO]]=CP$1,BANCO10[[#This Row],[STATUS DA ETAPA]],"")</f>
        <v/>
      </c>
      <c r="CQ346" s="42" t="str">
        <f>IF(BANCO10[[#This Row],[SOLUÇÃO]]=CQ$1,BANCO10[[#This Row],[STATUS DA ETAPA]],"")</f>
        <v/>
      </c>
      <c r="CR346" s="42" t="str">
        <f>IF(BANCO10[[#This Row],[SOLUÇÃO]]=CR$1,BANCO10[[#This Row],[STATUS DA ETAPA]],"")</f>
        <v/>
      </c>
      <c r="CS346" s="42" t="str">
        <f>IF(BANCO10[[#This Row],[SOLUÇÃO]]=CS$1,BANCO10[[#This Row],[STATUS DA ETAPA]],"")</f>
        <v>CONCLUÍDO</v>
      </c>
      <c r="CT346" s="42" t="str">
        <f>IF(BANCO10[[#This Row],[SOLUÇÃO]]=CT$1,BANCO10[[#This Row],[STATUS DA ETAPA]],"")</f>
        <v/>
      </c>
      <c r="CU346" s="42" t="str">
        <f>IF(BANCO10[[#This Row],[SOLUÇÃO]]=CU$1,BANCO10[[#This Row],[STATUS DA ETAPA]],"")</f>
        <v/>
      </c>
      <c r="CV346" s="42" t="str">
        <f>IF(BANCO10[[#This Row],[SOLUÇÃO]]=CV$1,BANCO10[[#This Row],[STATUS DA ETAPA]],"")</f>
        <v/>
      </c>
      <c r="CW346" s="42" t="str">
        <f>IF(BANCO10[[#This Row],[SOLUÇÃO]]=CW$1,BANCO10[[#This Row],[STATUS DA ETAPA]],"")</f>
        <v/>
      </c>
      <c r="CX346" s="42" t="str">
        <f>IF(BANCO10[[#This Row],[SOLUÇÃO]]=CX$1,BANCO10[[#This Row],[STATUS DA ETAPA]],"")</f>
        <v/>
      </c>
      <c r="CY346" s="42" t="str">
        <f>IF(BANCO10[[#This Row],[SOLUÇÃO]]=CY$1,BANCO10[[#This Row],[STATUS DA ETAPA]],"")</f>
        <v/>
      </c>
      <c r="CZ346" s="42" t="str">
        <f>IF(BANCO10[[#This Row],[SOLUÇÃO]]=CZ$1,BANCO10[[#This Row],[STATUS DA ETAPA]],"")</f>
        <v/>
      </c>
      <c r="DA346" s="42" t="str">
        <f>IF(BANCO10[[#This Row],[SOLUÇÃO]]=DA$1,BANCO10[[#This Row],[STATUS DA ETAPA]],"")</f>
        <v/>
      </c>
      <c r="DB346" s="42" t="str">
        <f>IF(BANCO10[[#This Row],[SOLUÇÃO]]=DB$1,BANCO10[[#This Row],[STATUS DA ETAPA]],"")</f>
        <v/>
      </c>
      <c r="DC346" s="63" t="str">
        <f>IF(BANCO10[[#This Row],[SOLUÇÃO]]=DC$1,BANCO10[[#This Row],[STATUS DA ETAPA]],"")</f>
        <v/>
      </c>
      <c r="DD346" s="65" t="str">
        <f>IF(BANCO10[[#This Row],[SOLUÇÃO]]=DD$1,BANCO10[[#This Row],[STATUS DA ETAPA]],"")</f>
        <v/>
      </c>
      <c r="DE346" s="65" t="str">
        <f>IF(BANCO10[[#This Row],[SOLUÇÃO]]=DE$1,BANCO10[[#This Row],[STATUS DA ETAPA]],"")</f>
        <v/>
      </c>
      <c r="DF346" s="65" t="str">
        <f>IF(BANCO10[[#This Row],[SOLUÇÃO]]=DF$1,BANCO10[[#This Row],[STATUS DA ETAPA]],"")</f>
        <v/>
      </c>
      <c r="DG346" s="65" t="str">
        <f>IF(BANCO10[[#This Row],[SOLUÇÃO]]=DG$1,BANCO10[[#This Row],[STATUS DA ETAPA]],"")</f>
        <v/>
      </c>
      <c r="DH346" s="65" t="str">
        <f>IF(BANCO10[[#This Row],[SOLUÇÃO]]=DH$1,BANCO10[[#This Row],[STATUS DA ETAPA]],"")</f>
        <v/>
      </c>
      <c r="DI346" s="65" t="str">
        <f>IF(BANCO10[[#This Row],[SOLUÇÃO]]=DI$1,BANCO10[[#This Row],[STATUS DA ETAPA]],"")</f>
        <v/>
      </c>
      <c r="DJ346" s="65" t="str">
        <f>IF(BANCO10[[#This Row],[SOLUÇÃO]]=DJ$1,BANCO10[[#This Row],[STATUS DA ETAPA]],"")</f>
        <v/>
      </c>
      <c r="DK346" s="65" t="str">
        <f>IF(BANCO10[[#This Row],[SOLUÇÃO]]=DK$1,BANCO10[[#This Row],[STATUS DA ETAPA]],"")</f>
        <v/>
      </c>
      <c r="DL346" s="65" t="str">
        <f>IF(BANCO10[[#This Row],[SOLUÇÃO]]=DL$1,BANCO10[[#This Row],[STATUS DA ETAPA]],"")</f>
        <v/>
      </c>
      <c r="DM346" s="65" t="str">
        <f>IF(BANCO10[[#This Row],[SOLUÇÃO]]=DM$1,BANCO10[[#This Row],[STATUS DA ETAPA]],"")</f>
        <v/>
      </c>
      <c r="DN346" s="65" t="e">
        <f>VLOOKUP(CL348,'[1]SAP TEC'!AC:AD,2,0)</f>
        <v>#N/A</v>
      </c>
      <c r="GA346" s="38"/>
      <c r="GB346" s="39"/>
      <c r="GC346" s="40"/>
      <c r="GD346" s="42"/>
      <c r="GE346" s="42"/>
      <c r="GF346" s="40"/>
      <c r="GG346" s="165"/>
      <c r="GH346" s="90"/>
      <c r="GI346" s="43"/>
      <c r="GJ346" s="44"/>
      <c r="GK346" s="166"/>
      <c r="GL346" s="166"/>
      <c r="GM346" s="166"/>
      <c r="GN346" s="42"/>
      <c r="GO346" s="91"/>
      <c r="GP346" s="42"/>
      <c r="GQ346" s="91"/>
      <c r="GR346" s="134"/>
      <c r="GS346" s="134"/>
      <c r="GT346" s="44"/>
      <c r="GU346" s="44"/>
      <c r="GV346" s="44"/>
      <c r="GW346" s="42"/>
      <c r="GX346" s="95"/>
      <c r="GY346" s="96"/>
      <c r="GZ346" s="168"/>
      <c r="HA346" s="168"/>
      <c r="HB346" s="168"/>
      <c r="HC346" s="93"/>
      <c r="HD346" s="168"/>
      <c r="HE346" s="110"/>
      <c r="HF346" s="94"/>
      <c r="HG346" s="38"/>
      <c r="HH346" s="38"/>
      <c r="HI346" s="38"/>
      <c r="HJ346" s="38"/>
      <c r="HK346" s="98"/>
      <c r="HL346" s="38"/>
      <c r="HM346" s="38"/>
      <c r="HN346" s="38"/>
      <c r="HO346" s="136"/>
      <c r="HP346" s="38"/>
      <c r="HQ346" s="38"/>
      <c r="HR346" s="38"/>
      <c r="HS346" s="38"/>
      <c r="HT346" s="63"/>
      <c r="HU346" s="63"/>
      <c r="HV346" s="71"/>
      <c r="HW346" s="63"/>
      <c r="HX346" s="44"/>
      <c r="HY346" s="42"/>
      <c r="HZ346" s="42"/>
      <c r="IA346" s="42"/>
      <c r="IB346" s="42"/>
      <c r="IC346" s="42"/>
      <c r="ID346" s="42"/>
      <c r="IE346" s="42"/>
      <c r="IF346" s="42"/>
      <c r="IG346" s="42"/>
      <c r="IH346" s="42"/>
      <c r="II346" s="42"/>
      <c r="IJ346" s="42"/>
      <c r="IK346" s="42"/>
      <c r="IL346" s="42"/>
      <c r="IM346" s="42"/>
      <c r="IN346" s="42"/>
      <c r="IO346" s="42"/>
      <c r="IP346" s="42"/>
      <c r="IQ346" s="42"/>
      <c r="IR346" s="42"/>
      <c r="IS346" s="42"/>
      <c r="IT346" s="42"/>
      <c r="IU346" s="42"/>
      <c r="IV346" s="42"/>
      <c r="IW346" s="42"/>
      <c r="IX346" s="42"/>
      <c r="IY346" s="42"/>
      <c r="IZ346" s="63"/>
    </row>
    <row r="347" spans="1:260" s="65" customFormat="1" ht="12" x14ac:dyDescent="0.25">
      <c r="A347" s="38" t="s">
        <v>118</v>
      </c>
      <c r="B347" s="39" t="s">
        <v>131</v>
      </c>
      <c r="C347" s="40" t="str">
        <f>IFERROR(VLOOKUP(BANCO10[[#This Row],[EMPRESA]],[1]!DADOS[#Data],2,FALSE),"")</f>
        <v>43.189.463/0001-56</v>
      </c>
      <c r="D347" s="40" t="s">
        <v>996</v>
      </c>
      <c r="E347" s="42" t="str">
        <f>IFERROR(VLOOKUP(BANCO10[[#This Row],[EMPRESA]],[1]!DADOS[#Data],5,FALSE),"")</f>
        <v>EPP</v>
      </c>
      <c r="F347" s="40" t="str">
        <f>IFERROR(IF(VLOOKUP(BANCO10[[#This Row],[EMPRESA]],[1]!DADOS[#Data],6,0)="","",(VLOOKUP(BANCO10[[#This Row],[EMPRESA]],[1]!DADOS[#Data],6,0))),"")</f>
        <v>CAPITAL NORTE</v>
      </c>
      <c r="G347" s="40" t="str">
        <f>IFERROR(IF(VLOOKUP(BANCO10[[#This Row],[EMPRESA]],[1]!DADOS[#Data],4)="","",(VLOOKUP($D347,[1]!DADOS[#Data],4,0))),"")</f>
        <v>AZ DE OURO</v>
      </c>
      <c r="H347" s="43" t="s">
        <v>178</v>
      </c>
      <c r="I347" s="43" t="s">
        <v>145</v>
      </c>
      <c r="J347" s="44" t="s">
        <v>123</v>
      </c>
      <c r="K347" s="39" t="s">
        <v>1001</v>
      </c>
      <c r="L347" s="44" t="s">
        <v>123</v>
      </c>
      <c r="M347" s="44" t="s">
        <v>137</v>
      </c>
      <c r="N347" s="44" t="s">
        <v>123</v>
      </c>
      <c r="O347" s="42" t="s">
        <v>180</v>
      </c>
      <c r="P347" s="42">
        <v>4</v>
      </c>
      <c r="Q347" s="39" t="s">
        <v>181</v>
      </c>
      <c r="R347" s="45" t="s">
        <v>123</v>
      </c>
      <c r="S347" s="45"/>
      <c r="T347" s="45" t="s">
        <v>123</v>
      </c>
      <c r="U347" s="45"/>
      <c r="V347" s="45" t="s">
        <v>123</v>
      </c>
      <c r="W347" s="45"/>
      <c r="X347" s="45" t="s">
        <v>123</v>
      </c>
      <c r="Y347" s="45"/>
      <c r="Z347" s="46" t="s">
        <v>123</v>
      </c>
      <c r="AA347" s="47"/>
      <c r="AB347" s="46" t="s">
        <v>123</v>
      </c>
      <c r="AC347" s="48"/>
      <c r="AD347" s="46" t="s">
        <v>123</v>
      </c>
      <c r="AE347" s="48"/>
      <c r="AF347" s="45" t="s">
        <v>123</v>
      </c>
      <c r="AG347" s="45"/>
      <c r="AH347" s="45" t="s">
        <v>123</v>
      </c>
      <c r="AI347" s="45"/>
      <c r="AJ347" s="45" t="s">
        <v>123</v>
      </c>
      <c r="AK347" s="45"/>
      <c r="AL347" s="45" t="s">
        <v>123</v>
      </c>
      <c r="AM347" s="45"/>
      <c r="AN347" s="45" t="s">
        <v>123</v>
      </c>
      <c r="AO347" s="45"/>
      <c r="AP347" s="45" t="s">
        <v>123</v>
      </c>
      <c r="AQ347" s="45"/>
      <c r="AR347" s="45" t="s">
        <v>123</v>
      </c>
      <c r="AS347" s="45"/>
      <c r="AT347" s="49">
        <v>45807</v>
      </c>
      <c r="AU347" s="50">
        <v>45807</v>
      </c>
      <c r="AV347" s="66" t="s">
        <v>123</v>
      </c>
      <c r="AW347" s="66" t="s">
        <v>123</v>
      </c>
      <c r="AX347" s="51" t="s">
        <v>182</v>
      </c>
      <c r="AY347" s="52" t="s">
        <v>126</v>
      </c>
      <c r="AZ347" s="53">
        <v>0</v>
      </c>
      <c r="BA347" s="52" t="s">
        <v>123</v>
      </c>
      <c r="BB347" s="81" t="s">
        <v>123</v>
      </c>
      <c r="BC347" s="52" t="s">
        <v>123</v>
      </c>
      <c r="BD347" s="52" t="s">
        <v>123</v>
      </c>
      <c r="BE347" s="55" t="s">
        <v>123</v>
      </c>
      <c r="BF347" s="55" t="s">
        <v>123</v>
      </c>
      <c r="BG347" s="55" t="s">
        <v>123</v>
      </c>
      <c r="BH347" s="55" t="s">
        <v>27</v>
      </c>
      <c r="BI347" s="68" t="s">
        <v>126</v>
      </c>
      <c r="BJ347" s="48"/>
      <c r="BK347" s="74" t="s">
        <v>126</v>
      </c>
      <c r="BL347" s="59"/>
      <c r="BM347" s="74" t="s">
        <v>126</v>
      </c>
      <c r="BN347" s="59"/>
      <c r="BO347" s="74" t="s">
        <v>126</v>
      </c>
      <c r="BP347" s="77"/>
      <c r="BQ347" s="78" t="s">
        <v>126</v>
      </c>
      <c r="BR347" s="79"/>
      <c r="BS347" s="69"/>
      <c r="BT347" s="38"/>
      <c r="BU347" s="61"/>
      <c r="BV347" s="61"/>
      <c r="BW347" s="61"/>
      <c r="BX347" s="61"/>
      <c r="BY347" s="61"/>
      <c r="BZ347" s="61"/>
      <c r="CA347" s="61"/>
      <c r="CB347" s="61"/>
      <c r="CC347" s="61"/>
      <c r="CD347" s="61"/>
      <c r="CE347" s="61"/>
      <c r="CF347" s="61"/>
      <c r="CG347" s="61"/>
      <c r="CH347" s="63">
        <f>YEAR(BANCO10[[#This Row],[DATA INÍCIO]])</f>
        <v>2025</v>
      </c>
      <c r="CI347" s="63">
        <f>MONTH(BANCO10[[#This Row],[DATA INÍCIO]])</f>
        <v>5</v>
      </c>
      <c r="CJ347" s="71" t="str">
        <f t="shared" si="6"/>
        <v>INDUSTRIA DE ARTIGOS DE JOGOS AZ DE OURO LTDA43.189.463/0001-56</v>
      </c>
      <c r="CK347" s="63"/>
      <c r="CL347" s="63"/>
      <c r="CM347" s="42" t="str">
        <f>IF(BANCO10[[#This Row],[SOLUÇÃO]]=CM$1,BANCO10[[#This Row],[STATUS DA ETAPA]],"")</f>
        <v/>
      </c>
      <c r="CN347" s="42" t="str">
        <f>IF(BANCO10[[#This Row],[SOLUÇÃO]]=CN$1,BANCO10[[#This Row],[STATUS DA ETAPA]],"")</f>
        <v/>
      </c>
      <c r="CO347" s="42" t="str">
        <f>IF(BANCO10[[#This Row],[SOLUÇÃO]]=CO$1,BANCO10[[#This Row],[STATUS DA ETAPA]],"")</f>
        <v/>
      </c>
      <c r="CP347" s="42" t="str">
        <f>IF(BANCO10[[#This Row],[SOLUÇÃO]]=CP$1,BANCO10[[#This Row],[STATUS DA ETAPA]],"")</f>
        <v/>
      </c>
      <c r="CQ347" s="42" t="str">
        <f>IF(BANCO10[[#This Row],[SOLUÇÃO]]=CQ$1,BANCO10[[#This Row],[STATUS DA ETAPA]],"")</f>
        <v/>
      </c>
      <c r="CR347" s="42" t="str">
        <f>IF(BANCO10[[#This Row],[SOLUÇÃO]]=CR$1,BANCO10[[#This Row],[STATUS DA ETAPA]],"")</f>
        <v/>
      </c>
      <c r="CS347" s="42" t="str">
        <f>IF(BANCO10[[#This Row],[SOLUÇÃO]]=CS$1,BANCO10[[#This Row],[STATUS DA ETAPA]],"")</f>
        <v/>
      </c>
      <c r="CT347" s="42" t="str">
        <f>IF(BANCO10[[#This Row],[SOLUÇÃO]]=CT$1,BANCO10[[#This Row],[STATUS DA ETAPA]],"")</f>
        <v/>
      </c>
      <c r="CU347" s="42" t="str">
        <f>IF(BANCO10[[#This Row],[SOLUÇÃO]]=CU$1,BANCO10[[#This Row],[STATUS DA ETAPA]],"")</f>
        <v/>
      </c>
      <c r="CV347" s="42" t="str">
        <f>IF(BANCO10[[#This Row],[SOLUÇÃO]]=CV$1,BANCO10[[#This Row],[STATUS DA ETAPA]],"")</f>
        <v/>
      </c>
      <c r="CW347" s="42" t="str">
        <f>IF(BANCO10[[#This Row],[SOLUÇÃO]]=CW$1,BANCO10[[#This Row],[STATUS DA ETAPA]],"")</f>
        <v/>
      </c>
      <c r="CX347" s="42" t="str">
        <f>IF(BANCO10[[#This Row],[SOLUÇÃO]]=CX$1,BANCO10[[#This Row],[STATUS DA ETAPA]],"")</f>
        <v/>
      </c>
      <c r="CY347" s="42" t="str">
        <f>IF(BANCO10[[#This Row],[SOLUÇÃO]]=CY$1,BANCO10[[#This Row],[STATUS DA ETAPA]],"")</f>
        <v/>
      </c>
      <c r="CZ347" s="42" t="str">
        <f>IF(BANCO10[[#This Row],[SOLUÇÃO]]=CZ$1,BANCO10[[#This Row],[STATUS DA ETAPA]],"")</f>
        <v/>
      </c>
      <c r="DA347" s="42" t="str">
        <f>IF(BANCO10[[#This Row],[SOLUÇÃO]]=DA$1,BANCO10[[#This Row],[STATUS DA ETAPA]],"")</f>
        <v/>
      </c>
      <c r="DB347" s="42" t="str">
        <f>IF(BANCO10[[#This Row],[SOLUÇÃO]]=DB$1,BANCO10[[#This Row],[STATUS DA ETAPA]],"")</f>
        <v/>
      </c>
      <c r="DC347" s="42" t="str">
        <f>IF(BANCO10[[#This Row],[SOLUÇÃO]]=DC$1,BANCO10[[#This Row],[STATUS DA ETAPA]],"")</f>
        <v/>
      </c>
      <c r="DD347" s="42" t="str">
        <f>IF(BANCO10[[#This Row],[SOLUÇÃO]]=DD$1,BANCO10[[#This Row],[STATUS DA ETAPA]],"")</f>
        <v/>
      </c>
      <c r="DE347" s="42" t="str">
        <f>IF(BANCO10[[#This Row],[SOLUÇÃO]]=DE$1,BANCO10[[#This Row],[STATUS DA ETAPA]],"")</f>
        <v/>
      </c>
      <c r="DF347" s="42" t="str">
        <f>IF(BANCO10[[#This Row],[SOLUÇÃO]]=DF$1,BANCO10[[#This Row],[STATUS DA ETAPA]],"")</f>
        <v/>
      </c>
      <c r="DG347" s="42" t="str">
        <f>IF(BANCO10[[#This Row],[SOLUÇÃO]]=DG$1,BANCO10[[#This Row],[STATUS DA ETAPA]],"")</f>
        <v/>
      </c>
      <c r="DH347" s="42" t="str">
        <f>IF(BANCO10[[#This Row],[SOLUÇÃO]]=DH$1,BANCO10[[#This Row],[STATUS DA ETAPA]],"")</f>
        <v/>
      </c>
      <c r="DI347" s="42" t="str">
        <f>IF(BANCO10[[#This Row],[SOLUÇÃO]]=DI$1,BANCO10[[#This Row],[STATUS DA ETAPA]],"")</f>
        <v/>
      </c>
      <c r="DJ347" s="42" t="str">
        <f>IF(BANCO10[[#This Row],[SOLUÇÃO]]=DJ$1,BANCO10[[#This Row],[STATUS DA ETAPA]],"")</f>
        <v/>
      </c>
      <c r="DK347" s="42" t="str">
        <f>IF(BANCO10[[#This Row],[SOLUÇÃO]]=DK$1,BANCO10[[#This Row],[STATUS DA ETAPA]],"")</f>
        <v/>
      </c>
      <c r="DL347" s="42" t="str">
        <f>IF(BANCO10[[#This Row],[SOLUÇÃO]]=DL$1,BANCO10[[#This Row],[STATUS DA ETAPA]],"")</f>
        <v/>
      </c>
      <c r="DM347" s="42" t="str">
        <f>IF(BANCO10[[#This Row],[SOLUÇÃO]]=DM$1,BANCO10[[#This Row],[STATUS DA ETAPA]],"")</f>
        <v/>
      </c>
      <c r="DN347" s="65" t="e">
        <f>VLOOKUP(CL349,'[1]SAP TEC'!AC:AD,2,0)</f>
        <v>#N/A</v>
      </c>
      <c r="GA347" s="38"/>
      <c r="GB347" s="39"/>
      <c r="GC347" s="40"/>
      <c r="GD347" s="42"/>
      <c r="GE347" s="42"/>
      <c r="GF347" s="40"/>
      <c r="GG347" s="165"/>
      <c r="GH347" s="90"/>
      <c r="GI347" s="43"/>
      <c r="GJ347" s="44"/>
      <c r="GK347" s="166"/>
      <c r="GL347" s="166"/>
      <c r="GM347" s="166"/>
      <c r="GN347" s="42"/>
      <c r="GO347" s="91"/>
      <c r="GP347" s="42"/>
      <c r="GQ347" s="91"/>
      <c r="GR347" s="134"/>
      <c r="GS347" s="134"/>
      <c r="GT347" s="44"/>
      <c r="GU347" s="44"/>
      <c r="GV347" s="44"/>
      <c r="GW347" s="42"/>
      <c r="GX347" s="95"/>
      <c r="GY347" s="96"/>
      <c r="GZ347" s="168"/>
      <c r="HA347" s="168"/>
      <c r="HB347" s="168"/>
      <c r="HC347" s="93"/>
      <c r="HD347" s="168"/>
      <c r="HE347" s="110"/>
      <c r="HF347" s="94"/>
      <c r="HG347" s="38"/>
      <c r="HH347" s="38"/>
      <c r="HI347" s="38"/>
      <c r="HJ347" s="38"/>
      <c r="HK347" s="98"/>
      <c r="HL347" s="38"/>
      <c r="HM347" s="38"/>
      <c r="HN347" s="38"/>
      <c r="HO347" s="136"/>
      <c r="HP347" s="38"/>
      <c r="HQ347" s="38"/>
      <c r="HR347" s="38"/>
      <c r="HS347" s="38"/>
      <c r="HT347" s="63"/>
      <c r="HU347" s="63"/>
      <c r="HV347" s="71"/>
      <c r="HW347" s="63"/>
      <c r="HX347" s="44"/>
      <c r="HY347" s="42"/>
      <c r="HZ347" s="42"/>
      <c r="IA347" s="42"/>
      <c r="IB347" s="42"/>
      <c r="IC347" s="42"/>
      <c r="ID347" s="42"/>
      <c r="IE347" s="42"/>
      <c r="IF347" s="42"/>
      <c r="IG347" s="42"/>
      <c r="IH347" s="42"/>
      <c r="II347" s="42"/>
      <c r="IJ347" s="42"/>
      <c r="IK347" s="42"/>
      <c r="IL347" s="42"/>
      <c r="IM347" s="42"/>
      <c r="IN347" s="42"/>
      <c r="IO347" s="42"/>
      <c r="IP347" s="42"/>
      <c r="IQ347" s="42"/>
      <c r="IR347" s="42"/>
      <c r="IS347" s="42"/>
      <c r="IT347" s="42"/>
      <c r="IU347" s="42"/>
      <c r="IV347" s="42"/>
      <c r="IW347" s="42"/>
      <c r="IX347" s="42"/>
      <c r="IY347" s="42"/>
      <c r="IZ347" s="63"/>
    </row>
    <row r="348" spans="1:260" s="65" customFormat="1" ht="12" x14ac:dyDescent="0.25">
      <c r="A348" s="38" t="s">
        <v>118</v>
      </c>
      <c r="B348" s="39" t="s">
        <v>119</v>
      </c>
      <c r="C348" s="40" t="str">
        <f>IFERROR(VLOOKUP(BANCO10[[#This Row],[EMPRESA]],[1]!DADOS[#Data],2,FALSE),"")</f>
        <v>43.189.463/0001-56</v>
      </c>
      <c r="D348" s="40" t="s">
        <v>996</v>
      </c>
      <c r="E348" s="42" t="str">
        <f>IFERROR(VLOOKUP(BANCO10[[#This Row],[EMPRESA]],[1]!DADOS[#Data],5,FALSE),"")</f>
        <v>EPP</v>
      </c>
      <c r="F348" s="40" t="str">
        <f>IFERROR(IF(VLOOKUP(BANCO10[[#This Row],[EMPRESA]],[1]!DADOS[#Data],6,0)="","",(VLOOKUP(BANCO10[[#This Row],[EMPRESA]],[1]!DADOS[#Data],6,0))),"")</f>
        <v>CAPITAL NORTE</v>
      </c>
      <c r="G348" s="40" t="s">
        <v>1002</v>
      </c>
      <c r="H348" s="43" t="s">
        <v>196</v>
      </c>
      <c r="I348" s="43" t="s">
        <v>145</v>
      </c>
      <c r="J348" s="38" t="s">
        <v>123</v>
      </c>
      <c r="K348" s="44" t="s">
        <v>1003</v>
      </c>
      <c r="L348" s="44" t="s">
        <v>1004</v>
      </c>
      <c r="M348" s="44" t="s">
        <v>137</v>
      </c>
      <c r="N348" s="44" t="s">
        <v>123</v>
      </c>
      <c r="O348" s="42" t="s">
        <v>92</v>
      </c>
      <c r="P348" s="42">
        <v>60</v>
      </c>
      <c r="Q348" s="39" t="s">
        <v>930</v>
      </c>
      <c r="R348" s="45" t="s">
        <v>123</v>
      </c>
      <c r="S348" s="45"/>
      <c r="T348" s="45" t="s">
        <v>123</v>
      </c>
      <c r="U348" s="45"/>
      <c r="V348" s="45" t="s">
        <v>123</v>
      </c>
      <c r="W348" s="45"/>
      <c r="X348" s="45" t="s">
        <v>123</v>
      </c>
      <c r="Y348" s="45"/>
      <c r="Z348" s="46" t="s">
        <v>123</v>
      </c>
      <c r="AA348" s="47"/>
      <c r="AB348" s="46" t="s">
        <v>123</v>
      </c>
      <c r="AC348" s="48"/>
      <c r="AD348" s="46" t="s">
        <v>123</v>
      </c>
      <c r="AE348" s="48"/>
      <c r="AF348" s="45" t="s">
        <v>123</v>
      </c>
      <c r="AG348" s="45"/>
      <c r="AH348" s="45" t="s">
        <v>123</v>
      </c>
      <c r="AI348" s="45"/>
      <c r="AJ348" s="45" t="s">
        <v>123</v>
      </c>
      <c r="AK348" s="45"/>
      <c r="AL348" s="45" t="s">
        <v>27</v>
      </c>
      <c r="AM348" s="45"/>
      <c r="AN348" s="45" t="s">
        <v>27</v>
      </c>
      <c r="AO348" s="45"/>
      <c r="AP348" s="45" t="s">
        <v>27</v>
      </c>
      <c r="AQ348" s="45">
        <v>45819</v>
      </c>
      <c r="AR348" s="45" t="s">
        <v>27</v>
      </c>
      <c r="AS348" s="45"/>
      <c r="AT348" s="49">
        <v>45849</v>
      </c>
      <c r="AU348" s="50">
        <v>45910</v>
      </c>
      <c r="AV348" s="105" t="s">
        <v>27</v>
      </c>
      <c r="AW348" s="105" t="s">
        <v>27</v>
      </c>
      <c r="AX348" s="73" t="s">
        <v>182</v>
      </c>
      <c r="AY348" s="52" t="s">
        <v>126</v>
      </c>
      <c r="AZ348" s="53">
        <v>0</v>
      </c>
      <c r="BA348" s="52" t="s">
        <v>153</v>
      </c>
      <c r="BB348" s="81" t="s">
        <v>1005</v>
      </c>
      <c r="BC348" s="52">
        <v>0</v>
      </c>
      <c r="BD348" s="52">
        <v>0</v>
      </c>
      <c r="BE348" s="55" t="s">
        <v>123</v>
      </c>
      <c r="BF348" s="55" t="s">
        <v>123</v>
      </c>
      <c r="BG348" s="55" t="s">
        <v>27</v>
      </c>
      <c r="BH348" s="55" t="s">
        <v>123</v>
      </c>
      <c r="BI348" s="68" t="s">
        <v>123</v>
      </c>
      <c r="BJ348" s="48"/>
      <c r="BK348" s="58" t="s">
        <v>27</v>
      </c>
      <c r="BL348" s="59">
        <v>45910</v>
      </c>
      <c r="BM348" s="58" t="s">
        <v>27</v>
      </c>
      <c r="BN348" s="59">
        <v>45915</v>
      </c>
      <c r="BO348" s="74" t="s">
        <v>27</v>
      </c>
      <c r="BP348" s="77">
        <v>45915</v>
      </c>
      <c r="BQ348" s="78" t="s">
        <v>126</v>
      </c>
      <c r="BR348" s="79"/>
      <c r="BS348" s="70">
        <v>45834</v>
      </c>
      <c r="BT348" s="38" t="s">
        <v>504</v>
      </c>
      <c r="BU348" s="61"/>
      <c r="BV348" s="61"/>
      <c r="BW348" s="61"/>
      <c r="BX348" s="61"/>
      <c r="BY348" s="61"/>
      <c r="BZ348" s="61"/>
      <c r="CA348" s="61"/>
      <c r="CB348" s="61"/>
      <c r="CC348" s="61"/>
      <c r="CD348" s="61"/>
      <c r="CE348" s="61"/>
      <c r="CF348" s="61"/>
      <c r="CG348" s="61"/>
      <c r="CH348" s="63">
        <f>YEAR(BANCO10[[#This Row],[DATA INÍCIO]])</f>
        <v>2025</v>
      </c>
      <c r="CI348" s="63">
        <f>MONTH(BANCO10[[#This Row],[DATA INÍCIO]])</f>
        <v>7</v>
      </c>
      <c r="CJ348" s="71" t="str">
        <f t="shared" si="6"/>
        <v>INDUSTRIA DE ARTIGOS DE JOGOS AZ DE OURO LTDA43.189.463/0001-56</v>
      </c>
      <c r="CK348" s="63"/>
      <c r="CL348" s="63"/>
      <c r="CM348" s="42" t="str">
        <f>IF(BANCO10[[#This Row],[SOLUÇÃO]]=CM$1,BANCO10[[#This Row],[STATUS DA ETAPA]],"")</f>
        <v/>
      </c>
      <c r="CN348" s="42" t="str">
        <f>IF(BANCO10[[#This Row],[SOLUÇÃO]]=CN$1,BANCO10[[#This Row],[STATUS DA ETAPA]],"")</f>
        <v/>
      </c>
      <c r="CO348" s="42" t="str">
        <f>IF(BANCO10[[#This Row],[SOLUÇÃO]]=CO$1,BANCO10[[#This Row],[STATUS DA ETAPA]],"")</f>
        <v>CONCLUÍDO</v>
      </c>
      <c r="CP348" s="42" t="str">
        <f>IF(BANCO10[[#This Row],[SOLUÇÃO]]=CP$1,BANCO10[[#This Row],[STATUS DA ETAPA]],"")</f>
        <v/>
      </c>
      <c r="CQ348" s="42" t="str">
        <f>IF(BANCO10[[#This Row],[SOLUÇÃO]]=CQ$1,BANCO10[[#This Row],[STATUS DA ETAPA]],"")</f>
        <v/>
      </c>
      <c r="CR348" s="42" t="str">
        <f>IF(BANCO10[[#This Row],[SOLUÇÃO]]=CR$1,BANCO10[[#This Row],[STATUS DA ETAPA]],"")</f>
        <v/>
      </c>
      <c r="CS348" s="42" t="str">
        <f>IF(BANCO10[[#This Row],[SOLUÇÃO]]=CS$1,BANCO10[[#This Row],[STATUS DA ETAPA]],"")</f>
        <v/>
      </c>
      <c r="CT348" s="42" t="str">
        <f>IF(BANCO10[[#This Row],[SOLUÇÃO]]=CT$1,BANCO10[[#This Row],[STATUS DA ETAPA]],"")</f>
        <v/>
      </c>
      <c r="CU348" s="42" t="str">
        <f>IF(BANCO10[[#This Row],[SOLUÇÃO]]=CU$1,BANCO10[[#This Row],[STATUS DA ETAPA]],"")</f>
        <v/>
      </c>
      <c r="CV348" s="42" t="str">
        <f>IF(BANCO10[[#This Row],[SOLUÇÃO]]=CV$1,BANCO10[[#This Row],[STATUS DA ETAPA]],"")</f>
        <v/>
      </c>
      <c r="CW348" s="42" t="str">
        <f>IF(BANCO10[[#This Row],[SOLUÇÃO]]=CW$1,BANCO10[[#This Row],[STATUS DA ETAPA]],"")</f>
        <v/>
      </c>
      <c r="CX348" s="42" t="str">
        <f>IF(BANCO10[[#This Row],[SOLUÇÃO]]=CX$1,BANCO10[[#This Row],[STATUS DA ETAPA]],"")</f>
        <v/>
      </c>
      <c r="CY348" s="42" t="str">
        <f>IF(BANCO10[[#This Row],[SOLUÇÃO]]=CY$1,BANCO10[[#This Row],[STATUS DA ETAPA]],"")</f>
        <v/>
      </c>
      <c r="CZ348" s="42" t="str">
        <f>IF(BANCO10[[#This Row],[SOLUÇÃO]]=CZ$1,BANCO10[[#This Row],[STATUS DA ETAPA]],"")</f>
        <v/>
      </c>
      <c r="DA348" s="42" t="str">
        <f>IF(BANCO10[[#This Row],[SOLUÇÃO]]=DA$1,BANCO10[[#This Row],[STATUS DA ETAPA]],"")</f>
        <v/>
      </c>
      <c r="DB348" s="42" t="str">
        <f>IF(BANCO10[[#This Row],[SOLUÇÃO]]=DB$1,BANCO10[[#This Row],[STATUS DA ETAPA]],"")</f>
        <v/>
      </c>
      <c r="DC348" s="42" t="str">
        <f>IF(BANCO10[[#This Row],[SOLUÇÃO]]=DC$1,BANCO10[[#This Row],[STATUS DA ETAPA]],"")</f>
        <v/>
      </c>
      <c r="DD348" s="42" t="str">
        <f>IF(BANCO10[[#This Row],[SOLUÇÃO]]=DD$1,BANCO10[[#This Row],[STATUS DA ETAPA]],"")</f>
        <v/>
      </c>
      <c r="DE348" s="42" t="str">
        <f>IF(BANCO10[[#This Row],[SOLUÇÃO]]=DE$1,BANCO10[[#This Row],[STATUS DA ETAPA]],"")</f>
        <v/>
      </c>
      <c r="DF348" s="42" t="str">
        <f>IF(BANCO10[[#This Row],[SOLUÇÃO]]=DF$1,BANCO10[[#This Row],[STATUS DA ETAPA]],"")</f>
        <v/>
      </c>
      <c r="DG348" s="42" t="str">
        <f>IF(BANCO10[[#This Row],[SOLUÇÃO]]=DG$1,BANCO10[[#This Row],[STATUS DA ETAPA]],"")</f>
        <v/>
      </c>
      <c r="DH348" s="42" t="str">
        <f>IF(BANCO10[[#This Row],[SOLUÇÃO]]=DH$1,BANCO10[[#This Row],[STATUS DA ETAPA]],"")</f>
        <v/>
      </c>
      <c r="DI348" s="42" t="str">
        <f>IF(BANCO10[[#This Row],[SOLUÇÃO]]=DI$1,BANCO10[[#This Row],[STATUS DA ETAPA]],"")</f>
        <v/>
      </c>
      <c r="DJ348" s="42" t="str">
        <f>IF(BANCO10[[#This Row],[SOLUÇÃO]]=DJ$1,BANCO10[[#This Row],[STATUS DA ETAPA]],"")</f>
        <v/>
      </c>
      <c r="DK348" s="42" t="str">
        <f>IF(BANCO10[[#This Row],[SOLUÇÃO]]=DK$1,BANCO10[[#This Row],[STATUS DA ETAPA]],"")</f>
        <v/>
      </c>
      <c r="DL348" s="42" t="str">
        <f>IF(BANCO10[[#This Row],[SOLUÇÃO]]=DL$1,BANCO10[[#This Row],[STATUS DA ETAPA]],"")</f>
        <v/>
      </c>
      <c r="DM348" s="42" t="str">
        <f>IF(BANCO10[[#This Row],[SOLUÇÃO]]=DM$1,BANCO10[[#This Row],[STATUS DA ETAPA]],"")</f>
        <v/>
      </c>
      <c r="DN348" s="65" t="e">
        <f>VLOOKUP(CL350,'[1]SAP TEC'!AC:AD,2,0)</f>
        <v>#N/A</v>
      </c>
      <c r="GA348" s="38"/>
      <c r="GB348" s="39"/>
      <c r="GC348" s="40"/>
      <c r="GD348" s="42"/>
      <c r="GE348" s="42"/>
      <c r="GF348" s="40"/>
      <c r="GG348" s="165"/>
      <c r="GH348" s="90"/>
      <c r="GI348" s="43"/>
      <c r="GJ348" s="44"/>
      <c r="GK348" s="166"/>
      <c r="GL348" s="166"/>
      <c r="GM348" s="166"/>
      <c r="GN348" s="42"/>
      <c r="GO348" s="91"/>
      <c r="GP348" s="42"/>
      <c r="GQ348" s="91"/>
      <c r="GR348" s="134"/>
      <c r="GS348" s="134"/>
      <c r="GT348" s="44"/>
      <c r="GU348" s="44"/>
      <c r="GV348" s="44"/>
      <c r="GW348" s="42"/>
      <c r="GX348" s="95"/>
      <c r="GY348" s="96"/>
      <c r="GZ348" s="167"/>
      <c r="HA348" s="167"/>
      <c r="HB348" s="167"/>
      <c r="HC348" s="93"/>
      <c r="HD348" s="167"/>
      <c r="HE348" s="110"/>
      <c r="HF348" s="94"/>
      <c r="HG348" s="38"/>
      <c r="HH348" s="38"/>
      <c r="HI348" s="38"/>
      <c r="HJ348" s="38"/>
      <c r="HK348" s="98"/>
      <c r="HL348" s="38"/>
      <c r="HM348" s="38"/>
      <c r="HN348" s="38"/>
      <c r="HO348" s="136"/>
      <c r="HP348" s="38"/>
      <c r="HQ348" s="38"/>
      <c r="HR348" s="38"/>
      <c r="HS348" s="38"/>
      <c r="HT348" s="63"/>
      <c r="HU348" s="63"/>
      <c r="HV348" s="71"/>
      <c r="HW348" s="63"/>
      <c r="HX348" s="44"/>
      <c r="HY348" s="42"/>
      <c r="HZ348" s="42"/>
      <c r="IA348" s="42"/>
      <c r="IB348" s="42"/>
      <c r="IC348" s="42"/>
      <c r="ID348" s="42"/>
      <c r="IE348" s="42"/>
      <c r="IF348" s="42"/>
      <c r="IG348" s="42"/>
      <c r="IH348" s="42"/>
      <c r="II348" s="42"/>
      <c r="IJ348" s="42"/>
      <c r="IK348" s="42"/>
      <c r="IL348" s="42"/>
      <c r="IM348" s="42"/>
      <c r="IN348" s="42"/>
      <c r="IO348" s="42"/>
      <c r="IP348" s="42"/>
      <c r="IQ348" s="42"/>
      <c r="IR348" s="42"/>
      <c r="IS348" s="42"/>
      <c r="IT348" s="42"/>
      <c r="IU348" s="42"/>
      <c r="IV348" s="42"/>
      <c r="IW348" s="42"/>
      <c r="IX348" s="42"/>
      <c r="IY348" s="42"/>
      <c r="IZ348" s="63"/>
    </row>
    <row r="349" spans="1:260" s="65" customFormat="1" ht="12" x14ac:dyDescent="0.25">
      <c r="A349" s="38" t="s">
        <v>118</v>
      </c>
      <c r="B349" s="39" t="s">
        <v>119</v>
      </c>
      <c r="C349" s="40" t="str">
        <f>IFERROR(VLOOKUP(BANCO10[[#This Row],[EMPRESA]],[1]!DADOS[#Data],2,FALSE),"")</f>
        <v>60.891.934/0001-92</v>
      </c>
      <c r="D349" s="42" t="s">
        <v>1006</v>
      </c>
      <c r="E349" s="42" t="str">
        <f>IFERROR(VLOOKUP(BANCO10[[#This Row],[EMPRESA]],[1]!DADOS[#Data],5,FALSE),"")</f>
        <v>DEMAIS</v>
      </c>
      <c r="F349" s="40" t="str">
        <f>IFERROR(IF(VLOOKUP(BANCO10[[#This Row],[EMPRESA]],[1]!DADOS[#Data],6,0)="","",(VLOOKUP(BANCO10[[#This Row],[EMPRESA]],[1]!DADOS[#Data],6,0))),"")</f>
        <v>CAPITAL NORTE</v>
      </c>
      <c r="G349" s="40"/>
      <c r="H349" s="43" t="s">
        <v>121</v>
      </c>
      <c r="I349" s="43" t="s">
        <v>145</v>
      </c>
      <c r="J349" s="43" t="s">
        <v>146</v>
      </c>
      <c r="K349" s="42" t="s">
        <v>1007</v>
      </c>
      <c r="L349" s="44" t="s">
        <v>123</v>
      </c>
      <c r="M349" s="44">
        <v>103</v>
      </c>
      <c r="N349" s="44" t="s">
        <v>123</v>
      </c>
      <c r="O349" s="42" t="s">
        <v>90</v>
      </c>
      <c r="P349" s="42">
        <v>4</v>
      </c>
      <c r="Q349" s="42" t="s">
        <v>148</v>
      </c>
      <c r="R349" s="45" t="s">
        <v>123</v>
      </c>
      <c r="S349" s="45"/>
      <c r="T349" s="45" t="s">
        <v>123</v>
      </c>
      <c r="U349" s="45"/>
      <c r="V349" s="45" t="s">
        <v>123</v>
      </c>
      <c r="W349" s="45"/>
      <c r="X349" s="45" t="s">
        <v>123</v>
      </c>
      <c r="Y349" s="45"/>
      <c r="Z349" s="46" t="s">
        <v>123</v>
      </c>
      <c r="AA349" s="47"/>
      <c r="AB349" s="46" t="s">
        <v>123</v>
      </c>
      <c r="AC349" s="48"/>
      <c r="AD349" s="46" t="s">
        <v>123</v>
      </c>
      <c r="AE349" s="48"/>
      <c r="AF349" s="45" t="s">
        <v>123</v>
      </c>
      <c r="AG349" s="45"/>
      <c r="AH349" s="45" t="s">
        <v>123</v>
      </c>
      <c r="AI349" s="45"/>
      <c r="AJ349" s="45" t="s">
        <v>123</v>
      </c>
      <c r="AK349" s="45"/>
      <c r="AL349" s="45" t="s">
        <v>123</v>
      </c>
      <c r="AM349" s="45"/>
      <c r="AN349" s="45" t="s">
        <v>123</v>
      </c>
      <c r="AO349" s="45"/>
      <c r="AP349" s="45" t="s">
        <v>123</v>
      </c>
      <c r="AQ349" s="45"/>
      <c r="AR349" s="45" t="s">
        <v>123</v>
      </c>
      <c r="AS349" s="45"/>
      <c r="AT349" s="133">
        <v>45328</v>
      </c>
      <c r="AU349" s="99">
        <v>45328</v>
      </c>
      <c r="AV349" s="51" t="s">
        <v>123</v>
      </c>
      <c r="AW349" s="51" t="s">
        <v>123</v>
      </c>
      <c r="AX349" s="73" t="s">
        <v>49</v>
      </c>
      <c r="AY349" s="52" t="s">
        <v>123</v>
      </c>
      <c r="AZ349" s="53">
        <v>0</v>
      </c>
      <c r="BA349" s="52" t="s">
        <v>123</v>
      </c>
      <c r="BB349" s="81" t="s">
        <v>123</v>
      </c>
      <c r="BC349" s="52" t="s">
        <v>123</v>
      </c>
      <c r="BD349" s="52" t="s">
        <v>123</v>
      </c>
      <c r="BE349" s="55" t="s">
        <v>123</v>
      </c>
      <c r="BF349" s="55" t="s">
        <v>123</v>
      </c>
      <c r="BG349" s="55" t="s">
        <v>123</v>
      </c>
      <c r="BH349" s="55" t="s">
        <v>123</v>
      </c>
      <c r="BI349" s="138" t="s">
        <v>123</v>
      </c>
      <c r="BJ349" s="48"/>
      <c r="BK349" s="58" t="s">
        <v>123</v>
      </c>
      <c r="BL349" s="59"/>
      <c r="BM349" s="58" t="s">
        <v>123</v>
      </c>
      <c r="BN349" s="59"/>
      <c r="BO349" s="74" t="s">
        <v>123</v>
      </c>
      <c r="BP349" s="75"/>
      <c r="BQ349" s="74" t="s">
        <v>123</v>
      </c>
      <c r="BR349" s="132"/>
      <c r="BS349" s="60" t="s">
        <v>1008</v>
      </c>
      <c r="BT349" s="38" t="s">
        <v>128</v>
      </c>
      <c r="BU349" s="61"/>
      <c r="BV349" s="61"/>
      <c r="BW349" s="61"/>
      <c r="BX349" s="61"/>
      <c r="BY349" s="62"/>
      <c r="BZ349" s="61"/>
      <c r="CA349" s="61" t="s">
        <v>129</v>
      </c>
      <c r="CB349" s="61" t="s">
        <v>129</v>
      </c>
      <c r="CC349" s="61" t="s">
        <v>129</v>
      </c>
      <c r="CD349" s="61" t="s">
        <v>129</v>
      </c>
      <c r="CE349" s="61" t="s">
        <v>129</v>
      </c>
      <c r="CF349" s="61" t="s">
        <v>129</v>
      </c>
      <c r="CG349" s="61" t="s">
        <v>129</v>
      </c>
      <c r="CH349" s="63">
        <f>YEAR(BANCO10[[#This Row],[DATA INÍCIO]])</f>
        <v>2024</v>
      </c>
      <c r="CI349" s="63">
        <f>MONTH(BANCO10[[#This Row],[DATA INÍCIO]])</f>
        <v>2</v>
      </c>
      <c r="CJ349" s="64" t="str">
        <f t="shared" si="6"/>
        <v>INDUSTRIA DE PARAFUSOS ELBRUS LTDA60.891.934/0001-92</v>
      </c>
      <c r="CK349" s="63"/>
      <c r="CL349" s="42" t="s">
        <v>1007</v>
      </c>
      <c r="CM349" s="42" t="str">
        <f>IF(BANCO10[[#This Row],[SOLUÇÃO]]=CM$1,BANCO10[[#This Row],[STATUS DA ETAPA]],"")</f>
        <v>CONCLUÍDO</v>
      </c>
      <c r="CN349" s="42" t="str">
        <f>IF(BANCO10[[#This Row],[SOLUÇÃO]]=CN$1,BANCO10[[#This Row],[STATUS DA ETAPA]],"")</f>
        <v/>
      </c>
      <c r="CO349" s="42" t="str">
        <f>IF(BANCO10[[#This Row],[SOLUÇÃO]]=CO$1,BANCO10[[#This Row],[STATUS DA ETAPA]],"")</f>
        <v/>
      </c>
      <c r="CP349" s="42" t="str">
        <f>IF(BANCO10[[#This Row],[SOLUÇÃO]]=CP$1,BANCO10[[#This Row],[STATUS DA ETAPA]],"")</f>
        <v/>
      </c>
      <c r="CQ349" s="42" t="str">
        <f>IF(BANCO10[[#This Row],[SOLUÇÃO]]=CQ$1,BANCO10[[#This Row],[STATUS DA ETAPA]],"")</f>
        <v/>
      </c>
      <c r="CR349" s="42" t="str">
        <f>IF(BANCO10[[#This Row],[SOLUÇÃO]]=CR$1,BANCO10[[#This Row],[STATUS DA ETAPA]],"")</f>
        <v/>
      </c>
      <c r="CS349" s="42" t="str">
        <f>IF(BANCO10[[#This Row],[SOLUÇÃO]]=CS$1,BANCO10[[#This Row],[STATUS DA ETAPA]],"")</f>
        <v/>
      </c>
      <c r="CT349" s="42" t="str">
        <f>IF(BANCO10[[#This Row],[SOLUÇÃO]]=CT$1,BANCO10[[#This Row],[STATUS DA ETAPA]],"")</f>
        <v/>
      </c>
      <c r="CU349" s="42" t="str">
        <f>IF(BANCO10[[#This Row],[SOLUÇÃO]]=CU$1,BANCO10[[#This Row],[STATUS DA ETAPA]],"")</f>
        <v/>
      </c>
      <c r="CV349" s="42" t="str">
        <f>IF(BANCO10[[#This Row],[SOLUÇÃO]]=CV$1,BANCO10[[#This Row],[STATUS DA ETAPA]],"")</f>
        <v/>
      </c>
      <c r="CW349" s="42" t="str">
        <f>IF(BANCO10[[#This Row],[SOLUÇÃO]]=CW$1,BANCO10[[#This Row],[STATUS DA ETAPA]],"")</f>
        <v/>
      </c>
      <c r="CX349" s="42" t="str">
        <f>IF(BANCO10[[#This Row],[SOLUÇÃO]]=CX$1,BANCO10[[#This Row],[STATUS DA ETAPA]],"")</f>
        <v/>
      </c>
      <c r="CY349" s="42" t="str">
        <f>IF(BANCO10[[#This Row],[SOLUÇÃO]]=CY$1,BANCO10[[#This Row],[STATUS DA ETAPA]],"")</f>
        <v/>
      </c>
      <c r="CZ349" s="42" t="str">
        <f>IF(BANCO10[[#This Row],[SOLUÇÃO]]=CZ$1,BANCO10[[#This Row],[STATUS DA ETAPA]],"")</f>
        <v/>
      </c>
      <c r="DA349" s="42" t="str">
        <f>IF(BANCO10[[#This Row],[SOLUÇÃO]]=DA$1,BANCO10[[#This Row],[STATUS DA ETAPA]],"")</f>
        <v/>
      </c>
      <c r="DB349" s="42" t="str">
        <f>IF(BANCO10[[#This Row],[SOLUÇÃO]]=DB$1,BANCO10[[#This Row],[STATUS DA ETAPA]],"")</f>
        <v/>
      </c>
      <c r="DC349" s="42" t="str">
        <f>IF(BANCO10[[#This Row],[SOLUÇÃO]]=DC$1,BANCO10[[#This Row],[STATUS DA ETAPA]],"")</f>
        <v/>
      </c>
      <c r="DD349" s="42" t="str">
        <f>IF(BANCO10[[#This Row],[SOLUÇÃO]]=DD$1,BANCO10[[#This Row],[STATUS DA ETAPA]],"")</f>
        <v/>
      </c>
      <c r="DE349" s="42" t="str">
        <f>IF(BANCO10[[#This Row],[SOLUÇÃO]]=DE$1,BANCO10[[#This Row],[STATUS DA ETAPA]],"")</f>
        <v/>
      </c>
      <c r="DF349" s="42" t="str">
        <f>IF(BANCO10[[#This Row],[SOLUÇÃO]]=DF$1,BANCO10[[#This Row],[STATUS DA ETAPA]],"")</f>
        <v/>
      </c>
      <c r="DG349" s="42" t="str">
        <f>IF(BANCO10[[#This Row],[SOLUÇÃO]]=DG$1,BANCO10[[#This Row],[STATUS DA ETAPA]],"")</f>
        <v/>
      </c>
      <c r="DH349" s="42" t="str">
        <f>IF(BANCO10[[#This Row],[SOLUÇÃO]]=DH$1,BANCO10[[#This Row],[STATUS DA ETAPA]],"")</f>
        <v/>
      </c>
      <c r="DI349" s="42" t="str">
        <f>IF(BANCO10[[#This Row],[SOLUÇÃO]]=DI$1,BANCO10[[#This Row],[STATUS DA ETAPA]],"")</f>
        <v/>
      </c>
      <c r="DJ349" s="42" t="str">
        <f>IF(BANCO10[[#This Row],[SOLUÇÃO]]=DJ$1,BANCO10[[#This Row],[STATUS DA ETAPA]],"")</f>
        <v/>
      </c>
      <c r="DK349" s="42" t="str">
        <f>IF(BANCO10[[#This Row],[SOLUÇÃO]]=DK$1,BANCO10[[#This Row],[STATUS DA ETAPA]],"")</f>
        <v/>
      </c>
      <c r="DL349" s="42" t="str">
        <f>IF(BANCO10[[#This Row],[SOLUÇÃO]]=DL$1,BANCO10[[#This Row],[STATUS DA ETAPA]],"")</f>
        <v/>
      </c>
      <c r="DM349" s="42" t="str">
        <f>IF(BANCO10[[#This Row],[SOLUÇÃO]]=DM$1,BANCO10[[#This Row],[STATUS DA ETAPA]],"")</f>
        <v/>
      </c>
      <c r="DN349" s="65" t="e">
        <f>VLOOKUP(CL351,'[1]SAP TEC'!AC:AD,2,0)</f>
        <v>#N/A</v>
      </c>
      <c r="GA349" s="38"/>
      <c r="GB349" s="39"/>
      <c r="GC349" s="40"/>
      <c r="GD349" s="42"/>
      <c r="GE349" s="42"/>
      <c r="GF349" s="40"/>
      <c r="GG349" s="165"/>
      <c r="GH349" s="90"/>
      <c r="GI349" s="43"/>
      <c r="GJ349" s="44"/>
      <c r="GK349" s="166"/>
      <c r="GL349" s="166"/>
      <c r="GM349" s="166"/>
      <c r="GN349" s="42"/>
      <c r="GO349" s="91"/>
      <c r="GP349" s="42"/>
      <c r="GQ349" s="91"/>
      <c r="GR349" s="134"/>
      <c r="GS349" s="134"/>
      <c r="GT349" s="44"/>
      <c r="GU349" s="44"/>
      <c r="GV349" s="44"/>
      <c r="GW349" s="42"/>
      <c r="GX349" s="95"/>
      <c r="GY349" s="96"/>
      <c r="GZ349" s="167"/>
      <c r="HA349" s="167"/>
      <c r="HB349" s="167"/>
      <c r="HC349" s="93"/>
      <c r="HD349" s="167"/>
      <c r="HE349" s="110"/>
      <c r="HF349" s="94"/>
      <c r="HG349" s="38"/>
      <c r="HH349" s="38"/>
      <c r="HI349" s="38"/>
      <c r="HJ349" s="38"/>
      <c r="HK349" s="98"/>
      <c r="HL349" s="38"/>
      <c r="HM349" s="38"/>
      <c r="HN349" s="38"/>
      <c r="HO349" s="136"/>
      <c r="HP349" s="38"/>
      <c r="HQ349" s="38"/>
      <c r="HR349" s="38"/>
      <c r="HS349" s="38"/>
      <c r="HT349" s="63"/>
      <c r="HU349" s="63"/>
      <c r="HV349" s="71"/>
      <c r="HW349" s="63"/>
      <c r="HX349" s="44"/>
      <c r="HY349" s="42"/>
      <c r="HZ349" s="42"/>
      <c r="IA349" s="42"/>
      <c r="IB349" s="42"/>
      <c r="IC349" s="42"/>
      <c r="ID349" s="42"/>
      <c r="IE349" s="42"/>
      <c r="IF349" s="42"/>
      <c r="IG349" s="42"/>
      <c r="IH349" s="42"/>
      <c r="II349" s="42"/>
      <c r="IJ349" s="42"/>
      <c r="IK349" s="42"/>
      <c r="IL349" s="42"/>
      <c r="IM349" s="42"/>
      <c r="IN349" s="42"/>
      <c r="IO349" s="42"/>
      <c r="IP349" s="42"/>
      <c r="IQ349" s="42"/>
      <c r="IR349" s="42"/>
      <c r="IS349" s="42"/>
      <c r="IT349" s="42"/>
      <c r="IU349" s="42"/>
      <c r="IV349" s="42"/>
      <c r="IW349" s="42"/>
      <c r="IX349" s="42"/>
      <c r="IY349" s="42"/>
      <c r="IZ349" s="63"/>
    </row>
    <row r="350" spans="1:260" s="65" customFormat="1" ht="12" x14ac:dyDescent="0.25">
      <c r="A350" s="175" t="s">
        <v>118</v>
      </c>
      <c r="B350" s="176" t="s">
        <v>143</v>
      </c>
      <c r="C350" s="177" t="str">
        <f>IFERROR(VLOOKUP(BANCO10[[#This Row],[EMPRESA]],[1]!DADOS[#Data],2,FALSE),"")</f>
        <v>61553947/0001-14</v>
      </c>
      <c r="D350" s="178" t="s">
        <v>1009</v>
      </c>
      <c r="E350" s="178" t="str">
        <f>IFERROR(VLOOKUP(BANCO10[[#This Row],[EMPRESA]],[1]!DADOS[#Data],5,FALSE),"")</f>
        <v>DEMAIS</v>
      </c>
      <c r="F350" s="177" t="str">
        <f>IFERROR(IF(VLOOKUP(BANCO10[[#This Row],[EMPRESA]],[1]!DADOS[#Data],6,0)="","",(VLOOKUP(BANCO10[[#This Row],[EMPRESA]],[1]!DADOS[#Data],6,0))),"")</f>
        <v>N/A</v>
      </c>
      <c r="G350" s="177" t="str">
        <f>IFERROR(IF(VLOOKUP(BANCO10[[#This Row],[EMPRESA]],[1]!DADOS[#Data],4)="","",(VLOOKUP($D350,[1]!DADOS[#Data],4,0))),"")</f>
        <v>ZAMBOM</v>
      </c>
      <c r="H350" s="179" t="s">
        <v>7</v>
      </c>
      <c r="I350" s="179" t="s">
        <v>145</v>
      </c>
      <c r="J350" s="179" t="s">
        <v>123</v>
      </c>
      <c r="K350" s="178" t="s">
        <v>1010</v>
      </c>
      <c r="L350" s="180" t="s">
        <v>123</v>
      </c>
      <c r="M350" s="180">
        <v>103</v>
      </c>
      <c r="N350" s="180" t="s">
        <v>123</v>
      </c>
      <c r="O350" s="178" t="s">
        <v>95</v>
      </c>
      <c r="P350" s="178">
        <v>120</v>
      </c>
      <c r="Q350" s="178" t="s">
        <v>148</v>
      </c>
      <c r="R350" s="45" t="s">
        <v>123</v>
      </c>
      <c r="S350" s="45"/>
      <c r="T350" s="45" t="s">
        <v>123</v>
      </c>
      <c r="U350" s="45"/>
      <c r="V350" s="45" t="s">
        <v>123</v>
      </c>
      <c r="W350" s="45"/>
      <c r="X350" s="45" t="s">
        <v>123</v>
      </c>
      <c r="Y350" s="45"/>
      <c r="Z350" s="46" t="s">
        <v>123</v>
      </c>
      <c r="AA350" s="47"/>
      <c r="AB350" s="46" t="s">
        <v>123</v>
      </c>
      <c r="AC350" s="48"/>
      <c r="AD350" s="46" t="s">
        <v>123</v>
      </c>
      <c r="AE350" s="48"/>
      <c r="AF350" s="45" t="s">
        <v>123</v>
      </c>
      <c r="AG350" s="45"/>
      <c r="AH350" s="45" t="s">
        <v>123</v>
      </c>
      <c r="AI350" s="45"/>
      <c r="AJ350" s="45" t="s">
        <v>123</v>
      </c>
      <c r="AK350" s="45"/>
      <c r="AL350" s="45" t="s">
        <v>123</v>
      </c>
      <c r="AM350" s="45"/>
      <c r="AN350" s="45" t="s">
        <v>123</v>
      </c>
      <c r="AO350" s="45"/>
      <c r="AP350" s="45" t="s">
        <v>123</v>
      </c>
      <c r="AQ350" s="45"/>
      <c r="AR350" s="45" t="s">
        <v>123</v>
      </c>
      <c r="AS350" s="45"/>
      <c r="AT350" s="181">
        <v>44742</v>
      </c>
      <c r="AU350" s="182">
        <v>44847</v>
      </c>
      <c r="AV350" s="183" t="s">
        <v>27</v>
      </c>
      <c r="AW350" s="183" t="s">
        <v>27</v>
      </c>
      <c r="AX350" s="184" t="s">
        <v>49</v>
      </c>
      <c r="AY350" s="52" t="s">
        <v>126</v>
      </c>
      <c r="AZ350" s="53">
        <v>0</v>
      </c>
      <c r="BA350" s="52"/>
      <c r="BB350" s="81"/>
      <c r="BC350" s="52" t="s">
        <v>123</v>
      </c>
      <c r="BD350" s="52" t="s">
        <v>123</v>
      </c>
      <c r="BE350" s="55" t="s">
        <v>126</v>
      </c>
      <c r="BF350" s="55" t="s">
        <v>126</v>
      </c>
      <c r="BG350" s="55" t="s">
        <v>27</v>
      </c>
      <c r="BH350" s="55" t="s">
        <v>123</v>
      </c>
      <c r="BI350" s="185" t="s">
        <v>123</v>
      </c>
      <c r="BJ350" s="186"/>
      <c r="BK350" s="187"/>
      <c r="BL350" s="175"/>
      <c r="BM350" s="187"/>
      <c r="BN350" s="175"/>
      <c r="BO350" s="187" t="s">
        <v>123</v>
      </c>
      <c r="BP350" s="175"/>
      <c r="BQ350" s="187" t="s">
        <v>123</v>
      </c>
      <c r="BR350" s="175"/>
      <c r="BS350" s="188"/>
      <c r="BT350" s="175"/>
      <c r="BU350" s="61" t="s">
        <v>129</v>
      </c>
      <c r="BV350" s="61" t="s">
        <v>129</v>
      </c>
      <c r="BW350" s="61" t="s">
        <v>170</v>
      </c>
      <c r="BX350" s="61" t="s">
        <v>170</v>
      </c>
      <c r="BY350" s="62" t="s">
        <v>170</v>
      </c>
      <c r="BZ350" s="61"/>
      <c r="CA350" s="61" t="s">
        <v>129</v>
      </c>
      <c r="CB350" s="61" t="s">
        <v>129</v>
      </c>
      <c r="CC350" s="61" t="s">
        <v>129</v>
      </c>
      <c r="CD350" s="61" t="s">
        <v>129</v>
      </c>
      <c r="CE350" s="61" t="s">
        <v>129</v>
      </c>
      <c r="CF350" s="61" t="s">
        <v>129</v>
      </c>
      <c r="CG350" s="61" t="s">
        <v>129</v>
      </c>
      <c r="CH350" s="63">
        <f>YEAR(BANCO10[[#This Row],[DATA INÍCIO]])</f>
        <v>2022</v>
      </c>
      <c r="CI350" s="63">
        <f>MONTH(BANCO10[[#This Row],[DATA INÍCIO]])</f>
        <v>6</v>
      </c>
      <c r="CJ350" s="64" t="str">
        <f t="shared" si="6"/>
        <v>INDUSTRIA E COM.ZAMBON BERNARDI LTDA.61553947/0001-14</v>
      </c>
      <c r="CK350" s="63"/>
      <c r="CL350" s="42" t="s">
        <v>1010</v>
      </c>
      <c r="CM350" s="42" t="str">
        <f>IF(BANCO10[[#This Row],[SOLUÇÃO]]=CM$1,BANCO10[[#This Row],[STATUS DA ETAPA]],"")</f>
        <v/>
      </c>
      <c r="CN350" s="42" t="str">
        <f>IF(BANCO10[[#This Row],[SOLUÇÃO]]=CN$1,BANCO10[[#This Row],[STATUS DA ETAPA]],"")</f>
        <v/>
      </c>
      <c r="CO350" s="42" t="str">
        <f>IF(BANCO10[[#This Row],[SOLUÇÃO]]=CO$1,BANCO10[[#This Row],[STATUS DA ETAPA]],"")</f>
        <v/>
      </c>
      <c r="CP350" s="42" t="str">
        <f>IF(BANCO10[[#This Row],[SOLUÇÃO]]=CP$1,BANCO10[[#This Row],[STATUS DA ETAPA]],"")</f>
        <v/>
      </c>
      <c r="CQ350" s="42" t="str">
        <f>IF(BANCO10[[#This Row],[SOLUÇÃO]]=CQ$1,BANCO10[[#This Row],[STATUS DA ETAPA]],"")</f>
        <v/>
      </c>
      <c r="CR350" s="42" t="str">
        <f>IF(BANCO10[[#This Row],[SOLUÇÃO]]=CR$1,BANCO10[[#This Row],[STATUS DA ETAPA]],"")</f>
        <v>CONCLUÍDO</v>
      </c>
      <c r="CS350" s="42" t="str">
        <f>IF(BANCO10[[#This Row],[SOLUÇÃO]]=CS$1,BANCO10[[#This Row],[STATUS DA ETAPA]],"")</f>
        <v/>
      </c>
      <c r="CT350" s="42" t="str">
        <f>IF(BANCO10[[#This Row],[SOLUÇÃO]]=CT$1,BANCO10[[#This Row],[STATUS DA ETAPA]],"")</f>
        <v/>
      </c>
      <c r="CU350" s="42" t="str">
        <f>IF(BANCO10[[#This Row],[SOLUÇÃO]]=CU$1,BANCO10[[#This Row],[STATUS DA ETAPA]],"")</f>
        <v/>
      </c>
      <c r="CV350" s="42" t="str">
        <f>IF(BANCO10[[#This Row],[SOLUÇÃO]]=CV$1,BANCO10[[#This Row],[STATUS DA ETAPA]],"")</f>
        <v/>
      </c>
      <c r="CW350" s="42" t="str">
        <f>IF(BANCO10[[#This Row],[SOLUÇÃO]]=CW$1,BANCO10[[#This Row],[STATUS DA ETAPA]],"")</f>
        <v/>
      </c>
      <c r="CX350" s="42" t="str">
        <f>IF(BANCO10[[#This Row],[SOLUÇÃO]]=CX$1,BANCO10[[#This Row],[STATUS DA ETAPA]],"")</f>
        <v/>
      </c>
      <c r="CY350" s="42" t="str">
        <f>IF(BANCO10[[#This Row],[SOLUÇÃO]]=CY$1,BANCO10[[#This Row],[STATUS DA ETAPA]],"")</f>
        <v/>
      </c>
      <c r="CZ350" s="42" t="str">
        <f>IF(BANCO10[[#This Row],[SOLUÇÃO]]=CZ$1,BANCO10[[#This Row],[STATUS DA ETAPA]],"")</f>
        <v/>
      </c>
      <c r="DA350" s="42" t="str">
        <f>IF(BANCO10[[#This Row],[SOLUÇÃO]]=DA$1,BANCO10[[#This Row],[STATUS DA ETAPA]],"")</f>
        <v/>
      </c>
      <c r="DB350" s="42" t="str">
        <f>IF(BANCO10[[#This Row],[SOLUÇÃO]]=DB$1,BANCO10[[#This Row],[STATUS DA ETAPA]],"")</f>
        <v/>
      </c>
      <c r="DC350" s="42" t="str">
        <f>IF(BANCO10[[#This Row],[SOLUÇÃO]]=DC$1,BANCO10[[#This Row],[STATUS DA ETAPA]],"")</f>
        <v/>
      </c>
      <c r="DD350" s="42" t="str">
        <f>IF(BANCO10[[#This Row],[SOLUÇÃO]]=DD$1,BANCO10[[#This Row],[STATUS DA ETAPA]],"")</f>
        <v/>
      </c>
      <c r="DE350" s="42" t="str">
        <f>IF(BANCO10[[#This Row],[SOLUÇÃO]]=DE$1,BANCO10[[#This Row],[STATUS DA ETAPA]],"")</f>
        <v/>
      </c>
      <c r="DF350" s="42" t="str">
        <f>IF(BANCO10[[#This Row],[SOLUÇÃO]]=DF$1,BANCO10[[#This Row],[STATUS DA ETAPA]],"")</f>
        <v/>
      </c>
      <c r="DG350" s="42" t="str">
        <f>IF(BANCO10[[#This Row],[SOLUÇÃO]]=DG$1,BANCO10[[#This Row],[STATUS DA ETAPA]],"")</f>
        <v/>
      </c>
      <c r="DH350" s="42" t="str">
        <f>IF(BANCO10[[#This Row],[SOLUÇÃO]]=DH$1,BANCO10[[#This Row],[STATUS DA ETAPA]],"")</f>
        <v/>
      </c>
      <c r="DI350" s="42" t="str">
        <f>IF(BANCO10[[#This Row],[SOLUÇÃO]]=DI$1,BANCO10[[#This Row],[STATUS DA ETAPA]],"")</f>
        <v/>
      </c>
      <c r="DJ350" s="42" t="str">
        <f>IF(BANCO10[[#This Row],[SOLUÇÃO]]=DJ$1,BANCO10[[#This Row],[STATUS DA ETAPA]],"")</f>
        <v/>
      </c>
      <c r="DK350" s="42" t="str">
        <f>IF(BANCO10[[#This Row],[SOLUÇÃO]]=DK$1,BANCO10[[#This Row],[STATUS DA ETAPA]],"")</f>
        <v/>
      </c>
      <c r="DL350" s="42" t="str">
        <f>IF(BANCO10[[#This Row],[SOLUÇÃO]]=DL$1,BANCO10[[#This Row],[STATUS DA ETAPA]],"")</f>
        <v/>
      </c>
      <c r="DM350" s="42" t="str">
        <f>IF(BANCO10[[#This Row],[SOLUÇÃO]]=DM$1,BANCO10[[#This Row],[STATUS DA ETAPA]],"")</f>
        <v/>
      </c>
      <c r="DN350" s="65" t="e">
        <f>VLOOKUP(CL352,'[1]SAP TEC'!AC:AD,2,0)</f>
        <v>#N/A</v>
      </c>
      <c r="GA350" s="38"/>
      <c r="GB350" s="39"/>
      <c r="GC350" s="40"/>
      <c r="GD350" s="42"/>
      <c r="GE350" s="42"/>
      <c r="GF350" s="40"/>
      <c r="GG350" s="165"/>
      <c r="GH350" s="90"/>
      <c r="GI350" s="43"/>
      <c r="GJ350" s="44"/>
      <c r="GK350" s="166"/>
      <c r="GL350" s="166"/>
      <c r="GM350" s="166"/>
      <c r="GN350" s="42"/>
      <c r="GO350" s="91"/>
      <c r="GP350" s="42"/>
      <c r="GQ350" s="91"/>
      <c r="GR350" s="134"/>
      <c r="GS350" s="134"/>
      <c r="GT350" s="44"/>
      <c r="GU350" s="44"/>
      <c r="GV350" s="44"/>
      <c r="GW350" s="42"/>
      <c r="GX350" s="95"/>
      <c r="GY350" s="96"/>
      <c r="GZ350" s="168"/>
      <c r="HA350" s="168"/>
      <c r="HB350" s="168"/>
      <c r="HC350" s="93"/>
      <c r="HD350" s="168"/>
      <c r="HE350" s="110"/>
      <c r="HF350" s="94"/>
      <c r="HG350" s="38"/>
      <c r="HH350" s="38"/>
      <c r="HI350" s="38"/>
      <c r="HJ350" s="38"/>
      <c r="HK350" s="98"/>
      <c r="HL350" s="38"/>
      <c r="HM350" s="38"/>
      <c r="HN350" s="38"/>
      <c r="HO350" s="136"/>
      <c r="HP350" s="38"/>
      <c r="HQ350" s="38"/>
      <c r="HR350" s="38"/>
      <c r="HS350" s="38"/>
      <c r="HT350" s="63"/>
      <c r="HU350" s="63"/>
      <c r="HV350" s="71"/>
      <c r="HW350" s="63"/>
      <c r="HX350" s="44"/>
      <c r="HY350" s="42"/>
      <c r="HZ350" s="42"/>
      <c r="IA350" s="42"/>
      <c r="IB350" s="42"/>
      <c r="IC350" s="42"/>
      <c r="ID350" s="42"/>
      <c r="IE350" s="42"/>
      <c r="IF350" s="42"/>
      <c r="IG350" s="42"/>
      <c r="IH350" s="42"/>
      <c r="II350" s="42"/>
      <c r="IJ350" s="42"/>
      <c r="IK350" s="42"/>
      <c r="IL350" s="42"/>
      <c r="IM350" s="42"/>
      <c r="IN350" s="42"/>
      <c r="IO350" s="42"/>
      <c r="IP350" s="42"/>
      <c r="IQ350" s="42"/>
      <c r="IR350" s="42"/>
      <c r="IS350" s="42"/>
      <c r="IT350" s="42"/>
      <c r="IU350" s="42"/>
      <c r="IV350" s="42"/>
      <c r="IW350" s="42"/>
      <c r="IX350" s="42"/>
      <c r="IY350" s="42"/>
      <c r="IZ350" s="63"/>
    </row>
    <row r="351" spans="1:260" s="65" customFormat="1" ht="12" x14ac:dyDescent="0.25">
      <c r="A351" s="38" t="s">
        <v>118</v>
      </c>
      <c r="B351" s="39" t="s">
        <v>143</v>
      </c>
      <c r="C351" s="40" t="str">
        <f>IFERROR(VLOOKUP(BANCO10[[#This Row],[EMPRESA]],[1]!DADOS[#Data],2,FALSE),"")</f>
        <v>61553947/0001-14</v>
      </c>
      <c r="D351" s="42" t="s">
        <v>1009</v>
      </c>
      <c r="E351" s="42" t="str">
        <f>IFERROR(VLOOKUP(BANCO10[[#This Row],[EMPRESA]],[1]!DADOS[#Data],5,FALSE),"")</f>
        <v>DEMAIS</v>
      </c>
      <c r="F351" s="40" t="str">
        <f>IFERROR(IF(VLOOKUP(BANCO10[[#This Row],[EMPRESA]],[1]!DADOS[#Data],6,0)="","",(VLOOKUP(BANCO10[[#This Row],[EMPRESA]],[1]!DADOS[#Data],6,0))),"")</f>
        <v>N/A</v>
      </c>
      <c r="G351" s="40"/>
      <c r="H351" s="43" t="s">
        <v>121</v>
      </c>
      <c r="I351" s="43" t="s">
        <v>145</v>
      </c>
      <c r="J351" s="43" t="s">
        <v>146</v>
      </c>
      <c r="K351" s="42" t="s">
        <v>1011</v>
      </c>
      <c r="L351" s="44" t="s">
        <v>123</v>
      </c>
      <c r="M351" s="44">
        <v>103</v>
      </c>
      <c r="N351" s="44" t="s">
        <v>123</v>
      </c>
      <c r="O351" s="42" t="s">
        <v>90</v>
      </c>
      <c r="P351" s="42">
        <v>4</v>
      </c>
      <c r="Q351" s="42" t="s">
        <v>205</v>
      </c>
      <c r="R351" s="45" t="s">
        <v>123</v>
      </c>
      <c r="S351" s="45"/>
      <c r="T351" s="45" t="s">
        <v>123</v>
      </c>
      <c r="U351" s="45"/>
      <c r="V351" s="45" t="s">
        <v>123</v>
      </c>
      <c r="W351" s="45"/>
      <c r="X351" s="45" t="s">
        <v>123</v>
      </c>
      <c r="Y351" s="45"/>
      <c r="Z351" s="46" t="s">
        <v>123</v>
      </c>
      <c r="AA351" s="47"/>
      <c r="AB351" s="46" t="s">
        <v>123</v>
      </c>
      <c r="AC351" s="48"/>
      <c r="AD351" s="46" t="s">
        <v>123</v>
      </c>
      <c r="AE351" s="48"/>
      <c r="AF351" s="45" t="s">
        <v>27</v>
      </c>
      <c r="AG351" s="45">
        <v>44926</v>
      </c>
      <c r="AH351" s="45" t="s">
        <v>126</v>
      </c>
      <c r="AI351" s="45"/>
      <c r="AJ351" s="45" t="s">
        <v>123</v>
      </c>
      <c r="AK351" s="45"/>
      <c r="AL351" s="45" t="s">
        <v>123</v>
      </c>
      <c r="AM351" s="45"/>
      <c r="AN351" s="45" t="s">
        <v>123</v>
      </c>
      <c r="AO351" s="45"/>
      <c r="AP351" s="45" t="s">
        <v>123</v>
      </c>
      <c r="AQ351" s="45"/>
      <c r="AR351" s="45" t="s">
        <v>123</v>
      </c>
      <c r="AS351" s="45"/>
      <c r="AT351" s="133">
        <v>44926</v>
      </c>
      <c r="AU351" s="99">
        <v>44926</v>
      </c>
      <c r="AV351" s="51" t="s">
        <v>123</v>
      </c>
      <c r="AW351" s="51" t="s">
        <v>123</v>
      </c>
      <c r="AX351" s="73" t="s">
        <v>49</v>
      </c>
      <c r="AY351" s="52" t="s">
        <v>123</v>
      </c>
      <c r="AZ351" s="53">
        <v>0</v>
      </c>
      <c r="BA351" s="52" t="s">
        <v>123</v>
      </c>
      <c r="BB351" s="81" t="s">
        <v>123</v>
      </c>
      <c r="BC351" s="52" t="s">
        <v>123</v>
      </c>
      <c r="BD351" s="52" t="s">
        <v>123</v>
      </c>
      <c r="BE351" s="55" t="s">
        <v>123</v>
      </c>
      <c r="BF351" s="55" t="s">
        <v>123</v>
      </c>
      <c r="BG351" s="55" t="s">
        <v>123</v>
      </c>
      <c r="BH351" s="55" t="s">
        <v>123</v>
      </c>
      <c r="BI351" s="56" t="s">
        <v>123</v>
      </c>
      <c r="BJ351" s="48"/>
      <c r="BK351" s="74"/>
      <c r="BL351" s="75"/>
      <c r="BM351" s="74"/>
      <c r="BN351" s="75"/>
      <c r="BO351" s="74" t="s">
        <v>123</v>
      </c>
      <c r="BP351" s="75"/>
      <c r="BQ351" s="74" t="s">
        <v>123</v>
      </c>
      <c r="BR351" s="75"/>
      <c r="BS351" s="60"/>
      <c r="BT351" s="38"/>
      <c r="BU351" s="61" t="s">
        <v>129</v>
      </c>
      <c r="BV351" s="61" t="s">
        <v>129</v>
      </c>
      <c r="BW351" s="61" t="s">
        <v>170</v>
      </c>
      <c r="BX351" s="61" t="s">
        <v>170</v>
      </c>
      <c r="BY351" s="62" t="s">
        <v>170</v>
      </c>
      <c r="BZ351" s="61"/>
      <c r="CA351" s="61" t="s">
        <v>129</v>
      </c>
      <c r="CB351" s="61" t="s">
        <v>129</v>
      </c>
      <c r="CC351" s="61" t="s">
        <v>129</v>
      </c>
      <c r="CD351" s="61" t="s">
        <v>129</v>
      </c>
      <c r="CE351" s="61" t="s">
        <v>129</v>
      </c>
      <c r="CF351" s="61" t="s">
        <v>129</v>
      </c>
      <c r="CG351" s="61" t="s">
        <v>129</v>
      </c>
      <c r="CH351" s="63">
        <f>YEAR(BANCO10[[#This Row],[DATA INÍCIO]])</f>
        <v>2022</v>
      </c>
      <c r="CI351" s="63">
        <f>MONTH(BANCO10[[#This Row],[DATA INÍCIO]])</f>
        <v>12</v>
      </c>
      <c r="CJ351" s="64" t="str">
        <f t="shared" si="6"/>
        <v>INDUSTRIA E COM.ZAMBON BERNARDI LTDA.61553947/0001-14</v>
      </c>
      <c r="CK351" s="63"/>
      <c r="CL351" s="42" t="s">
        <v>1011</v>
      </c>
      <c r="CM351" s="42" t="str">
        <f>IF(BANCO10[[#This Row],[SOLUÇÃO]]=CM$1,BANCO10[[#This Row],[STATUS DA ETAPA]],"")</f>
        <v>CONCLUÍDO</v>
      </c>
      <c r="CN351" s="42" t="str">
        <f>IF(BANCO10[[#This Row],[SOLUÇÃO]]=CN$1,BANCO10[[#This Row],[STATUS DA ETAPA]],"")</f>
        <v/>
      </c>
      <c r="CO351" s="42" t="str">
        <f>IF(BANCO10[[#This Row],[SOLUÇÃO]]=CO$1,BANCO10[[#This Row],[STATUS DA ETAPA]],"")</f>
        <v/>
      </c>
      <c r="CP351" s="42" t="str">
        <f>IF(BANCO10[[#This Row],[SOLUÇÃO]]=CP$1,BANCO10[[#This Row],[STATUS DA ETAPA]],"")</f>
        <v/>
      </c>
      <c r="CQ351" s="42" t="str">
        <f>IF(BANCO10[[#This Row],[SOLUÇÃO]]=CQ$1,BANCO10[[#This Row],[STATUS DA ETAPA]],"")</f>
        <v/>
      </c>
      <c r="CR351" s="42" t="str">
        <f>IF(BANCO10[[#This Row],[SOLUÇÃO]]=CR$1,BANCO10[[#This Row],[STATUS DA ETAPA]],"")</f>
        <v/>
      </c>
      <c r="CS351" s="42" t="str">
        <f>IF(BANCO10[[#This Row],[SOLUÇÃO]]=CS$1,BANCO10[[#This Row],[STATUS DA ETAPA]],"")</f>
        <v/>
      </c>
      <c r="CT351" s="42" t="str">
        <f>IF(BANCO10[[#This Row],[SOLUÇÃO]]=CT$1,BANCO10[[#This Row],[STATUS DA ETAPA]],"")</f>
        <v/>
      </c>
      <c r="CU351" s="42" t="str">
        <f>IF(BANCO10[[#This Row],[SOLUÇÃO]]=CU$1,BANCO10[[#This Row],[STATUS DA ETAPA]],"")</f>
        <v/>
      </c>
      <c r="CV351" s="42" t="str">
        <f>IF(BANCO10[[#This Row],[SOLUÇÃO]]=CV$1,BANCO10[[#This Row],[STATUS DA ETAPA]],"")</f>
        <v/>
      </c>
      <c r="CW351" s="42" t="str">
        <f>IF(BANCO10[[#This Row],[SOLUÇÃO]]=CW$1,BANCO10[[#This Row],[STATUS DA ETAPA]],"")</f>
        <v/>
      </c>
      <c r="CX351" s="42" t="str">
        <f>IF(BANCO10[[#This Row],[SOLUÇÃO]]=CX$1,BANCO10[[#This Row],[STATUS DA ETAPA]],"")</f>
        <v/>
      </c>
      <c r="CY351" s="42" t="str">
        <f>IF(BANCO10[[#This Row],[SOLUÇÃO]]=CY$1,BANCO10[[#This Row],[STATUS DA ETAPA]],"")</f>
        <v/>
      </c>
      <c r="CZ351" s="42" t="str">
        <f>IF(BANCO10[[#This Row],[SOLUÇÃO]]=CZ$1,BANCO10[[#This Row],[STATUS DA ETAPA]],"")</f>
        <v/>
      </c>
      <c r="DA351" s="42" t="str">
        <f>IF(BANCO10[[#This Row],[SOLUÇÃO]]=DA$1,BANCO10[[#This Row],[STATUS DA ETAPA]],"")</f>
        <v/>
      </c>
      <c r="DB351" s="42" t="str">
        <f>IF(BANCO10[[#This Row],[SOLUÇÃO]]=DB$1,BANCO10[[#This Row],[STATUS DA ETAPA]],"")</f>
        <v/>
      </c>
      <c r="DC351" s="42" t="str">
        <f>IF(BANCO10[[#This Row],[SOLUÇÃO]]=DC$1,BANCO10[[#This Row],[STATUS DA ETAPA]],"")</f>
        <v/>
      </c>
      <c r="DD351" s="42" t="str">
        <f>IF(BANCO10[[#This Row],[SOLUÇÃO]]=DD$1,BANCO10[[#This Row],[STATUS DA ETAPA]],"")</f>
        <v/>
      </c>
      <c r="DE351" s="42" t="str">
        <f>IF(BANCO10[[#This Row],[SOLUÇÃO]]=DE$1,BANCO10[[#This Row],[STATUS DA ETAPA]],"")</f>
        <v/>
      </c>
      <c r="DF351" s="42" t="str">
        <f>IF(BANCO10[[#This Row],[SOLUÇÃO]]=DF$1,BANCO10[[#This Row],[STATUS DA ETAPA]],"")</f>
        <v/>
      </c>
      <c r="DG351" s="42" t="str">
        <f>IF(BANCO10[[#This Row],[SOLUÇÃO]]=DG$1,BANCO10[[#This Row],[STATUS DA ETAPA]],"")</f>
        <v/>
      </c>
      <c r="DH351" s="42" t="str">
        <f>IF(BANCO10[[#This Row],[SOLUÇÃO]]=DH$1,BANCO10[[#This Row],[STATUS DA ETAPA]],"")</f>
        <v/>
      </c>
      <c r="DI351" s="42" t="str">
        <f>IF(BANCO10[[#This Row],[SOLUÇÃO]]=DI$1,BANCO10[[#This Row],[STATUS DA ETAPA]],"")</f>
        <v/>
      </c>
      <c r="DJ351" s="42" t="str">
        <f>IF(BANCO10[[#This Row],[SOLUÇÃO]]=DJ$1,BANCO10[[#This Row],[STATUS DA ETAPA]],"")</f>
        <v/>
      </c>
      <c r="DK351" s="42" t="str">
        <f>IF(BANCO10[[#This Row],[SOLUÇÃO]]=DK$1,BANCO10[[#This Row],[STATUS DA ETAPA]],"")</f>
        <v/>
      </c>
      <c r="DL351" s="42" t="str">
        <f>IF(BANCO10[[#This Row],[SOLUÇÃO]]=DL$1,BANCO10[[#This Row],[STATUS DA ETAPA]],"")</f>
        <v/>
      </c>
      <c r="DM351" s="42" t="str">
        <f>IF(BANCO10[[#This Row],[SOLUÇÃO]]=DM$1,BANCO10[[#This Row],[STATUS DA ETAPA]],"")</f>
        <v/>
      </c>
      <c r="DN351" s="65" t="e">
        <f>VLOOKUP(CL353,'[1]SAP TEC'!AC:AD,2,0)</f>
        <v>#N/A</v>
      </c>
      <c r="GA351" s="38"/>
      <c r="GB351" s="39"/>
      <c r="GC351" s="40"/>
      <c r="GD351" s="42"/>
      <c r="GE351" s="42"/>
      <c r="GF351" s="40"/>
      <c r="GG351" s="165"/>
      <c r="GH351" s="90"/>
      <c r="GI351" s="43"/>
      <c r="GJ351" s="44"/>
      <c r="GK351" s="166"/>
      <c r="GL351" s="166"/>
      <c r="GM351" s="166"/>
      <c r="GN351" s="42"/>
      <c r="GO351" s="91"/>
      <c r="GP351" s="42"/>
      <c r="GQ351" s="91"/>
      <c r="GR351" s="134"/>
      <c r="GS351" s="134"/>
      <c r="GT351" s="44"/>
      <c r="GU351" s="44"/>
      <c r="GV351" s="44"/>
      <c r="GW351" s="42"/>
      <c r="GX351" s="95"/>
      <c r="GY351" s="96"/>
      <c r="GZ351" s="168"/>
      <c r="HA351" s="168"/>
      <c r="HB351" s="168"/>
      <c r="HC351" s="93"/>
      <c r="HD351" s="168"/>
      <c r="HE351" s="110"/>
      <c r="HF351" s="94"/>
      <c r="HG351" s="38"/>
      <c r="HH351" s="38"/>
      <c r="HI351" s="38"/>
      <c r="HJ351" s="38"/>
      <c r="HK351" s="98"/>
      <c r="HL351" s="38"/>
      <c r="HM351" s="38"/>
      <c r="HN351" s="38"/>
      <c r="HO351" s="136"/>
      <c r="HP351" s="38"/>
      <c r="HQ351" s="38"/>
      <c r="HR351" s="38"/>
      <c r="HS351" s="38"/>
      <c r="HT351" s="63"/>
      <c r="HU351" s="63"/>
      <c r="HV351" s="71"/>
      <c r="HW351" s="63"/>
      <c r="HX351" s="44"/>
      <c r="HY351" s="42"/>
      <c r="HZ351" s="42"/>
      <c r="IA351" s="42"/>
      <c r="IB351" s="42"/>
      <c r="IC351" s="42"/>
      <c r="ID351" s="42"/>
      <c r="IE351" s="42"/>
      <c r="IF351" s="42"/>
      <c r="IG351" s="42"/>
      <c r="IH351" s="42"/>
      <c r="II351" s="42"/>
      <c r="IJ351" s="42"/>
      <c r="IK351" s="42"/>
      <c r="IL351" s="42"/>
      <c r="IM351" s="42"/>
      <c r="IN351" s="42"/>
      <c r="IO351" s="42"/>
      <c r="IP351" s="42"/>
      <c r="IQ351" s="42"/>
      <c r="IR351" s="42"/>
      <c r="IS351" s="42"/>
      <c r="IT351" s="42"/>
      <c r="IU351" s="42"/>
      <c r="IV351" s="42"/>
      <c r="IW351" s="42"/>
      <c r="IX351" s="42"/>
      <c r="IY351" s="42"/>
      <c r="IZ351" s="63"/>
    </row>
    <row r="352" spans="1:260" s="65" customFormat="1" ht="12" x14ac:dyDescent="0.25">
      <c r="A352" s="175" t="s">
        <v>118</v>
      </c>
      <c r="B352" s="176" t="s">
        <v>143</v>
      </c>
      <c r="C352" s="177" t="str">
        <f>IFERROR(VLOOKUP(BANCO10[[#This Row],[EMPRESA]],[1]!DADOS[#Data],2,FALSE),"")</f>
        <v>61553947/0001-14</v>
      </c>
      <c r="D352" s="178" t="s">
        <v>1009</v>
      </c>
      <c r="E352" s="178" t="str">
        <f>IFERROR(VLOOKUP(BANCO10[[#This Row],[EMPRESA]],[1]!DADOS[#Data],5,FALSE),"")</f>
        <v>DEMAIS</v>
      </c>
      <c r="F352" s="177" t="str">
        <f>IFERROR(IF(VLOOKUP(BANCO10[[#This Row],[EMPRESA]],[1]!DADOS[#Data],6,0)="","",(VLOOKUP(BANCO10[[#This Row],[EMPRESA]],[1]!DADOS[#Data],6,0))),"")</f>
        <v>N/A</v>
      </c>
      <c r="G352" s="177" t="str">
        <f>IFERROR(IF(VLOOKUP(BANCO10[[#This Row],[EMPRESA]],[1]!DADOS[#Data],4)="","",(VLOOKUP($D352,[1]!DADOS[#Data],4,0))),"")</f>
        <v>ZAMBOM</v>
      </c>
      <c r="H352" s="179" t="s">
        <v>154</v>
      </c>
      <c r="I352" s="179" t="s">
        <v>145</v>
      </c>
      <c r="J352" s="179" t="s">
        <v>123</v>
      </c>
      <c r="K352" s="178" t="s">
        <v>1012</v>
      </c>
      <c r="L352" s="180" t="s">
        <v>123</v>
      </c>
      <c r="M352" s="180">
        <v>123</v>
      </c>
      <c r="N352" s="180" t="s">
        <v>123</v>
      </c>
      <c r="O352" s="178" t="s">
        <v>109</v>
      </c>
      <c r="P352" s="178">
        <v>140</v>
      </c>
      <c r="Q352" s="178" t="s">
        <v>156</v>
      </c>
      <c r="R352" s="45" t="s">
        <v>123</v>
      </c>
      <c r="S352" s="45"/>
      <c r="T352" s="45" t="s">
        <v>123</v>
      </c>
      <c r="U352" s="45"/>
      <c r="V352" s="45" t="s">
        <v>123</v>
      </c>
      <c r="W352" s="45"/>
      <c r="X352" s="45" t="s">
        <v>123</v>
      </c>
      <c r="Y352" s="45"/>
      <c r="Z352" s="46" t="s">
        <v>123</v>
      </c>
      <c r="AA352" s="47"/>
      <c r="AB352" s="46" t="s">
        <v>123</v>
      </c>
      <c r="AC352" s="48"/>
      <c r="AD352" s="46" t="s">
        <v>123</v>
      </c>
      <c r="AE352" s="48"/>
      <c r="AF352" s="45" t="s">
        <v>27</v>
      </c>
      <c r="AG352" s="45">
        <v>44927</v>
      </c>
      <c r="AH352" s="45"/>
      <c r="AI352" s="45"/>
      <c r="AJ352" s="45" t="s">
        <v>123</v>
      </c>
      <c r="AK352" s="45"/>
      <c r="AL352" s="45"/>
      <c r="AM352" s="45"/>
      <c r="AN352" s="45" t="s">
        <v>123</v>
      </c>
      <c r="AO352" s="45"/>
      <c r="AP352" s="45" t="s">
        <v>123</v>
      </c>
      <c r="AQ352" s="45"/>
      <c r="AR352" s="45" t="s">
        <v>123</v>
      </c>
      <c r="AS352" s="45"/>
      <c r="AT352" s="189">
        <v>44956</v>
      </c>
      <c r="AU352" s="190">
        <v>45266</v>
      </c>
      <c r="AV352" s="183" t="s">
        <v>27</v>
      </c>
      <c r="AW352" s="183" t="s">
        <v>27</v>
      </c>
      <c r="AX352" s="184" t="s">
        <v>49</v>
      </c>
      <c r="AY352" s="52"/>
      <c r="AZ352" s="53">
        <v>0</v>
      </c>
      <c r="BA352" s="52" t="s">
        <v>123</v>
      </c>
      <c r="BB352" s="81" t="s">
        <v>123</v>
      </c>
      <c r="BC352" s="52" t="s">
        <v>123</v>
      </c>
      <c r="BD352" s="52" t="s">
        <v>123</v>
      </c>
      <c r="BE352" s="55" t="s">
        <v>126</v>
      </c>
      <c r="BF352" s="55" t="s">
        <v>126</v>
      </c>
      <c r="BG352" s="55" t="s">
        <v>27</v>
      </c>
      <c r="BH352" s="55" t="s">
        <v>123</v>
      </c>
      <c r="BI352" s="185" t="s">
        <v>123</v>
      </c>
      <c r="BJ352" s="186"/>
      <c r="BK352" s="187"/>
      <c r="BL352" s="175"/>
      <c r="BM352" s="187"/>
      <c r="BN352" s="175"/>
      <c r="BO352" s="187" t="s">
        <v>27</v>
      </c>
      <c r="BP352" s="175">
        <v>45266</v>
      </c>
      <c r="BQ352" s="187" t="s">
        <v>123</v>
      </c>
      <c r="BR352" s="175"/>
      <c r="BS352" s="188" t="s">
        <v>1013</v>
      </c>
      <c r="BT352" s="175"/>
      <c r="BU352" s="61" t="s">
        <v>129</v>
      </c>
      <c r="BV352" s="61" t="s">
        <v>129</v>
      </c>
      <c r="BW352" s="61" t="s">
        <v>170</v>
      </c>
      <c r="BX352" s="61" t="s">
        <v>170</v>
      </c>
      <c r="BY352" s="62" t="s">
        <v>170</v>
      </c>
      <c r="BZ352" s="61"/>
      <c r="CA352" s="61" t="s">
        <v>129</v>
      </c>
      <c r="CB352" s="61" t="s">
        <v>129</v>
      </c>
      <c r="CC352" s="61">
        <v>45402</v>
      </c>
      <c r="CD352" s="61" t="s">
        <v>158</v>
      </c>
      <c r="CE352" s="61" t="s">
        <v>812</v>
      </c>
      <c r="CF352" s="61"/>
      <c r="CG352" s="61" t="s">
        <v>974</v>
      </c>
      <c r="CH352" s="63">
        <f>YEAR(BANCO10[[#This Row],[DATA INÍCIO]])</f>
        <v>2023</v>
      </c>
      <c r="CI352" s="63">
        <f>MONTH(BANCO10[[#This Row],[DATA INÍCIO]])</f>
        <v>1</v>
      </c>
      <c r="CJ352" s="64" t="str">
        <f t="shared" si="6"/>
        <v>INDUSTRIA E COM.ZAMBON BERNARDI LTDA.61553947/0001-14</v>
      </c>
      <c r="CK352" s="63"/>
      <c r="CL352" s="42" t="s">
        <v>1014</v>
      </c>
      <c r="CM352" s="42" t="str">
        <f>IF(BANCO10[[#This Row],[SOLUÇÃO]]=CM$1,BANCO10[[#This Row],[STATUS DA ETAPA]],"")</f>
        <v/>
      </c>
      <c r="CN352" s="42" t="str">
        <f>IF(BANCO10[[#This Row],[SOLUÇÃO]]=CN$1,BANCO10[[#This Row],[STATUS DA ETAPA]],"")</f>
        <v/>
      </c>
      <c r="CO352" s="42" t="str">
        <f>IF(BANCO10[[#This Row],[SOLUÇÃO]]=CO$1,BANCO10[[#This Row],[STATUS DA ETAPA]],"")</f>
        <v/>
      </c>
      <c r="CP352" s="42" t="str">
        <f>IF(BANCO10[[#This Row],[SOLUÇÃO]]=CP$1,BANCO10[[#This Row],[STATUS DA ETAPA]],"")</f>
        <v/>
      </c>
      <c r="CQ352" s="42" t="str">
        <f>IF(BANCO10[[#This Row],[SOLUÇÃO]]=CQ$1,BANCO10[[#This Row],[STATUS DA ETAPA]],"")</f>
        <v/>
      </c>
      <c r="CR352" s="42" t="str">
        <f>IF(BANCO10[[#This Row],[SOLUÇÃO]]=CR$1,BANCO10[[#This Row],[STATUS DA ETAPA]],"")</f>
        <v/>
      </c>
      <c r="CS352" s="42" t="str">
        <f>IF(BANCO10[[#This Row],[SOLUÇÃO]]=CS$1,BANCO10[[#This Row],[STATUS DA ETAPA]],"")</f>
        <v/>
      </c>
      <c r="CT352" s="42" t="str">
        <f>IF(BANCO10[[#This Row],[SOLUÇÃO]]=CT$1,BANCO10[[#This Row],[STATUS DA ETAPA]],"")</f>
        <v/>
      </c>
      <c r="CU352" s="42" t="str">
        <f>IF(BANCO10[[#This Row],[SOLUÇÃO]]=CU$1,BANCO10[[#This Row],[STATUS DA ETAPA]],"")</f>
        <v/>
      </c>
      <c r="CV352" s="42" t="str">
        <f>IF(BANCO10[[#This Row],[SOLUÇÃO]]=CV$1,BANCO10[[#This Row],[STATUS DA ETAPA]],"")</f>
        <v/>
      </c>
      <c r="CW352" s="42" t="str">
        <f>IF(BANCO10[[#This Row],[SOLUÇÃO]]=CW$1,BANCO10[[#This Row],[STATUS DA ETAPA]],"")</f>
        <v/>
      </c>
      <c r="CX352" s="42" t="str">
        <f>IF(BANCO10[[#This Row],[SOLUÇÃO]]=CX$1,BANCO10[[#This Row],[STATUS DA ETAPA]],"")</f>
        <v/>
      </c>
      <c r="CY352" s="42" t="str">
        <f>IF(BANCO10[[#This Row],[SOLUÇÃO]]=CY$1,BANCO10[[#This Row],[STATUS DA ETAPA]],"")</f>
        <v/>
      </c>
      <c r="CZ352" s="42" t="str">
        <f>IF(BANCO10[[#This Row],[SOLUÇÃO]]=CZ$1,BANCO10[[#This Row],[STATUS DA ETAPA]],"")</f>
        <v/>
      </c>
      <c r="DA352" s="42" t="str">
        <f>IF(BANCO10[[#This Row],[SOLUÇÃO]]=DA$1,BANCO10[[#This Row],[STATUS DA ETAPA]],"")</f>
        <v/>
      </c>
      <c r="DB352" s="42" t="str">
        <f>IF(BANCO10[[#This Row],[SOLUÇÃO]]=DB$1,BANCO10[[#This Row],[STATUS DA ETAPA]],"")</f>
        <v/>
      </c>
      <c r="DC352" s="42" t="str">
        <f>IF(BANCO10[[#This Row],[SOLUÇÃO]]=DC$1,BANCO10[[#This Row],[STATUS DA ETAPA]],"")</f>
        <v/>
      </c>
      <c r="DD352" s="42" t="str">
        <f>IF(BANCO10[[#This Row],[SOLUÇÃO]]=DD$1,BANCO10[[#This Row],[STATUS DA ETAPA]],"")</f>
        <v/>
      </c>
      <c r="DE352" s="42" t="str">
        <f>IF(BANCO10[[#This Row],[SOLUÇÃO]]=DE$1,BANCO10[[#This Row],[STATUS DA ETAPA]],"")</f>
        <v/>
      </c>
      <c r="DF352" s="42" t="str">
        <f>IF(BANCO10[[#This Row],[SOLUÇÃO]]=DF$1,BANCO10[[#This Row],[STATUS DA ETAPA]],"")</f>
        <v>CONCLUÍDO</v>
      </c>
      <c r="DG352" s="42" t="str">
        <f>IF(BANCO10[[#This Row],[SOLUÇÃO]]=DG$1,BANCO10[[#This Row],[STATUS DA ETAPA]],"")</f>
        <v/>
      </c>
      <c r="DH352" s="42" t="str">
        <f>IF(BANCO10[[#This Row],[SOLUÇÃO]]=DH$1,BANCO10[[#This Row],[STATUS DA ETAPA]],"")</f>
        <v/>
      </c>
      <c r="DI352" s="42" t="str">
        <f>IF(BANCO10[[#This Row],[SOLUÇÃO]]=DI$1,BANCO10[[#This Row],[STATUS DA ETAPA]],"")</f>
        <v/>
      </c>
      <c r="DJ352" s="42" t="str">
        <f>IF(BANCO10[[#This Row],[SOLUÇÃO]]=DJ$1,BANCO10[[#This Row],[STATUS DA ETAPA]],"")</f>
        <v/>
      </c>
      <c r="DK352" s="42" t="str">
        <f>IF(BANCO10[[#This Row],[SOLUÇÃO]]=DK$1,BANCO10[[#This Row],[STATUS DA ETAPA]],"")</f>
        <v/>
      </c>
      <c r="DL352" s="42" t="str">
        <f>IF(BANCO10[[#This Row],[SOLUÇÃO]]=DL$1,BANCO10[[#This Row],[STATUS DA ETAPA]],"")</f>
        <v/>
      </c>
      <c r="DM352" s="42" t="str">
        <f>IF(BANCO10[[#This Row],[SOLUÇÃO]]=DM$1,BANCO10[[#This Row],[STATUS DA ETAPA]],"")</f>
        <v/>
      </c>
      <c r="DN352" s="65">
        <f>VLOOKUP(CL354,'[1]SAP TEC'!AC:AD,2,0)</f>
        <v>5963.86</v>
      </c>
      <c r="GA352" s="38"/>
      <c r="GB352" s="39"/>
      <c r="GC352" s="40"/>
      <c r="GD352" s="42"/>
      <c r="GE352" s="42"/>
      <c r="GF352" s="40"/>
      <c r="GG352" s="165"/>
      <c r="GH352" s="90"/>
      <c r="GI352" s="43"/>
      <c r="GJ352" s="44"/>
      <c r="GK352" s="166"/>
      <c r="GL352" s="166"/>
      <c r="GM352" s="166"/>
      <c r="GN352" s="42"/>
      <c r="GO352" s="91"/>
      <c r="GP352" s="42"/>
      <c r="GQ352" s="91"/>
      <c r="GR352" s="134"/>
      <c r="GS352" s="134"/>
      <c r="GT352" s="44"/>
      <c r="GU352" s="44"/>
      <c r="GV352" s="44"/>
      <c r="GW352" s="42"/>
      <c r="GX352" s="95"/>
      <c r="GY352" s="96"/>
      <c r="GZ352" s="167"/>
      <c r="HA352" s="167"/>
      <c r="HB352" s="167"/>
      <c r="HC352" s="93"/>
      <c r="HD352" s="167"/>
      <c r="HE352" s="110"/>
      <c r="HF352" s="94"/>
      <c r="HG352" s="38"/>
      <c r="HH352" s="38"/>
      <c r="HI352" s="38"/>
      <c r="HJ352" s="38"/>
      <c r="HK352" s="98"/>
      <c r="HL352" s="38"/>
      <c r="HM352" s="38"/>
      <c r="HN352" s="38"/>
      <c r="HO352" s="136"/>
      <c r="HP352" s="38"/>
      <c r="HQ352" s="38"/>
      <c r="HR352" s="38"/>
      <c r="HS352" s="38"/>
      <c r="HT352" s="63"/>
      <c r="HU352" s="63"/>
      <c r="HV352" s="71"/>
      <c r="HW352" s="63"/>
      <c r="HX352" s="44"/>
      <c r="HY352" s="42"/>
      <c r="HZ352" s="42"/>
      <c r="IA352" s="42"/>
      <c r="IB352" s="42"/>
      <c r="IC352" s="42"/>
      <c r="ID352" s="42"/>
      <c r="IE352" s="42"/>
      <c r="IF352" s="42"/>
      <c r="IG352" s="42"/>
      <c r="IH352" s="42"/>
      <c r="II352" s="42"/>
      <c r="IJ352" s="42"/>
      <c r="IK352" s="42"/>
      <c r="IL352" s="42"/>
      <c r="IM352" s="42"/>
      <c r="IN352" s="42"/>
      <c r="IO352" s="42"/>
      <c r="IP352" s="42"/>
      <c r="IQ352" s="42"/>
      <c r="IR352" s="42"/>
      <c r="IS352" s="42"/>
      <c r="IT352" s="42"/>
      <c r="IU352" s="42"/>
      <c r="IV352" s="42"/>
      <c r="IW352" s="42"/>
      <c r="IX352" s="42"/>
      <c r="IY352" s="42"/>
      <c r="IZ352" s="63"/>
    </row>
    <row r="353" spans="1:260" s="65" customFormat="1" ht="12" x14ac:dyDescent="0.25">
      <c r="A353" s="38" t="s">
        <v>118</v>
      </c>
      <c r="B353" s="39" t="s">
        <v>119</v>
      </c>
      <c r="C353" s="40" t="str">
        <f>IFERROR(VLOOKUP(BANCO10[[#This Row],[EMPRESA]],[1]!DADOS[#Data],2,FALSE),"")</f>
        <v>56.239.080/0001-97</v>
      </c>
      <c r="D353" s="42" t="s">
        <v>1015</v>
      </c>
      <c r="E353" s="42" t="str">
        <f>IFERROR(VLOOKUP(BANCO10[[#This Row],[EMPRESA]],[1]!DADOS[#Data],5,FALSE),"")</f>
        <v>EPP</v>
      </c>
      <c r="F353" s="40" t="str">
        <f>IFERROR(IF(VLOOKUP(BANCO10[[#This Row],[EMPRESA]],[1]!DADOS[#Data],6,0)="","",(VLOOKUP(BANCO10[[#This Row],[EMPRESA]],[1]!DADOS[#Data],6,0))),"")</f>
        <v>CAPITAL LESTE 1</v>
      </c>
      <c r="G353" s="40"/>
      <c r="H353" s="43" t="s">
        <v>121</v>
      </c>
      <c r="I353" s="43" t="s">
        <v>145</v>
      </c>
      <c r="J353" s="43" t="s">
        <v>146</v>
      </c>
      <c r="K353" s="42" t="s">
        <v>1016</v>
      </c>
      <c r="L353" s="44" t="s">
        <v>123</v>
      </c>
      <c r="M353" s="44">
        <v>103</v>
      </c>
      <c r="N353" s="44" t="s">
        <v>123</v>
      </c>
      <c r="O353" s="42" t="s">
        <v>90</v>
      </c>
      <c r="P353" s="42">
        <v>4</v>
      </c>
      <c r="Q353" s="42" t="s">
        <v>205</v>
      </c>
      <c r="R353" s="45" t="s">
        <v>123</v>
      </c>
      <c r="S353" s="45"/>
      <c r="T353" s="45" t="s">
        <v>123</v>
      </c>
      <c r="U353" s="45"/>
      <c r="V353" s="45" t="s">
        <v>123</v>
      </c>
      <c r="W353" s="45"/>
      <c r="X353" s="45" t="s">
        <v>123</v>
      </c>
      <c r="Y353" s="45"/>
      <c r="Z353" s="46" t="s">
        <v>123</v>
      </c>
      <c r="AA353" s="47"/>
      <c r="AB353" s="46" t="s">
        <v>123</v>
      </c>
      <c r="AC353" s="48"/>
      <c r="AD353" s="46" t="s">
        <v>123</v>
      </c>
      <c r="AE353" s="48"/>
      <c r="AF353" s="45" t="s">
        <v>27</v>
      </c>
      <c r="AG353" s="45">
        <v>44701</v>
      </c>
      <c r="AH353" s="45" t="s">
        <v>126</v>
      </c>
      <c r="AI353" s="45"/>
      <c r="AJ353" s="45" t="s">
        <v>123</v>
      </c>
      <c r="AK353" s="45"/>
      <c r="AL353" s="45" t="s">
        <v>123</v>
      </c>
      <c r="AM353" s="45"/>
      <c r="AN353" s="45" t="s">
        <v>123</v>
      </c>
      <c r="AO353" s="45"/>
      <c r="AP353" s="45" t="s">
        <v>123</v>
      </c>
      <c r="AQ353" s="45"/>
      <c r="AR353" s="45" t="s">
        <v>123</v>
      </c>
      <c r="AS353" s="45"/>
      <c r="AT353" s="49">
        <v>44700</v>
      </c>
      <c r="AU353" s="50">
        <v>44700</v>
      </c>
      <c r="AV353" s="51" t="s">
        <v>123</v>
      </c>
      <c r="AW353" s="51" t="s">
        <v>123</v>
      </c>
      <c r="AX353" s="73" t="s">
        <v>49</v>
      </c>
      <c r="AY353" s="52" t="s">
        <v>123</v>
      </c>
      <c r="AZ353" s="53">
        <v>0</v>
      </c>
      <c r="BA353" s="52" t="s">
        <v>123</v>
      </c>
      <c r="BB353" s="81" t="s">
        <v>123</v>
      </c>
      <c r="BC353" s="52" t="s">
        <v>123</v>
      </c>
      <c r="BD353" s="52" t="s">
        <v>123</v>
      </c>
      <c r="BE353" s="55" t="s">
        <v>123</v>
      </c>
      <c r="BF353" s="55" t="s">
        <v>123</v>
      </c>
      <c r="BG353" s="55" t="s">
        <v>123</v>
      </c>
      <c r="BH353" s="55" t="s">
        <v>123</v>
      </c>
      <c r="BI353" s="56" t="s">
        <v>123</v>
      </c>
      <c r="BJ353" s="48"/>
      <c r="BK353" s="58" t="s">
        <v>123</v>
      </c>
      <c r="BL353" s="59"/>
      <c r="BM353" s="58" t="s">
        <v>123</v>
      </c>
      <c r="BN353" s="59"/>
      <c r="BO353" s="74" t="s">
        <v>123</v>
      </c>
      <c r="BP353" s="75"/>
      <c r="BQ353" s="74" t="s">
        <v>123</v>
      </c>
      <c r="BR353" s="75"/>
      <c r="BS353" s="60"/>
      <c r="BT353" s="38"/>
      <c r="BU353" s="61" t="s">
        <v>129</v>
      </c>
      <c r="BV353" s="61" t="s">
        <v>129</v>
      </c>
      <c r="BW353" s="61" t="s">
        <v>129</v>
      </c>
      <c r="BX353" s="61" t="s">
        <v>129</v>
      </c>
      <c r="BY353" s="62" t="s">
        <v>129</v>
      </c>
      <c r="BZ353" s="61"/>
      <c r="CA353" s="61" t="s">
        <v>129</v>
      </c>
      <c r="CB353" s="61" t="s">
        <v>129</v>
      </c>
      <c r="CC353" s="61" t="s">
        <v>129</v>
      </c>
      <c r="CD353" s="61" t="s">
        <v>129</v>
      </c>
      <c r="CE353" s="61" t="s">
        <v>129</v>
      </c>
      <c r="CF353" s="61" t="s">
        <v>129</v>
      </c>
      <c r="CG353" s="61" t="s">
        <v>129</v>
      </c>
      <c r="CH353" s="63">
        <f>YEAR(BANCO10[[#This Row],[DATA INÍCIO]])</f>
        <v>2022</v>
      </c>
      <c r="CI353" s="63">
        <f>MONTH(BANCO10[[#This Row],[DATA INÍCIO]])</f>
        <v>5</v>
      </c>
      <c r="CJ353" s="64" t="str">
        <f t="shared" si="6"/>
        <v>INDUSTRIA E COMERCIO DE PERFILADOS MOOCA LTDA56.239.080/0001-97</v>
      </c>
      <c r="CK353" s="63"/>
      <c r="CL353" s="42" t="s">
        <v>1016</v>
      </c>
      <c r="CM353" s="42" t="str">
        <f>IF(BANCO10[[#This Row],[SOLUÇÃO]]=CM$1,BANCO10[[#This Row],[STATUS DA ETAPA]],"")</f>
        <v>CONCLUÍDO</v>
      </c>
      <c r="CN353" s="42" t="str">
        <f>IF(BANCO10[[#This Row],[SOLUÇÃO]]=CN$1,BANCO10[[#This Row],[STATUS DA ETAPA]],"")</f>
        <v/>
      </c>
      <c r="CO353" s="42" t="str">
        <f>IF(BANCO10[[#This Row],[SOLUÇÃO]]=CO$1,BANCO10[[#This Row],[STATUS DA ETAPA]],"")</f>
        <v/>
      </c>
      <c r="CP353" s="42" t="str">
        <f>IF(BANCO10[[#This Row],[SOLUÇÃO]]=CP$1,BANCO10[[#This Row],[STATUS DA ETAPA]],"")</f>
        <v/>
      </c>
      <c r="CQ353" s="42" t="str">
        <f>IF(BANCO10[[#This Row],[SOLUÇÃO]]=CQ$1,BANCO10[[#This Row],[STATUS DA ETAPA]],"")</f>
        <v/>
      </c>
      <c r="CR353" s="42" t="str">
        <f>IF(BANCO10[[#This Row],[SOLUÇÃO]]=CR$1,BANCO10[[#This Row],[STATUS DA ETAPA]],"")</f>
        <v/>
      </c>
      <c r="CS353" s="42" t="str">
        <f>IF(BANCO10[[#This Row],[SOLUÇÃO]]=CS$1,BANCO10[[#This Row],[STATUS DA ETAPA]],"")</f>
        <v/>
      </c>
      <c r="CT353" s="42" t="str">
        <f>IF(BANCO10[[#This Row],[SOLUÇÃO]]=CT$1,BANCO10[[#This Row],[STATUS DA ETAPA]],"")</f>
        <v/>
      </c>
      <c r="CU353" s="42" t="str">
        <f>IF(BANCO10[[#This Row],[SOLUÇÃO]]=CU$1,BANCO10[[#This Row],[STATUS DA ETAPA]],"")</f>
        <v/>
      </c>
      <c r="CV353" s="42" t="str">
        <f>IF(BANCO10[[#This Row],[SOLUÇÃO]]=CV$1,BANCO10[[#This Row],[STATUS DA ETAPA]],"")</f>
        <v/>
      </c>
      <c r="CW353" s="42" t="str">
        <f>IF(BANCO10[[#This Row],[SOLUÇÃO]]=CW$1,BANCO10[[#This Row],[STATUS DA ETAPA]],"")</f>
        <v/>
      </c>
      <c r="CX353" s="42" t="str">
        <f>IF(BANCO10[[#This Row],[SOLUÇÃO]]=CX$1,BANCO10[[#This Row],[STATUS DA ETAPA]],"")</f>
        <v/>
      </c>
      <c r="CY353" s="42" t="str">
        <f>IF(BANCO10[[#This Row],[SOLUÇÃO]]=CY$1,BANCO10[[#This Row],[STATUS DA ETAPA]],"")</f>
        <v/>
      </c>
      <c r="CZ353" s="42" t="str">
        <f>IF(BANCO10[[#This Row],[SOLUÇÃO]]=CZ$1,BANCO10[[#This Row],[STATUS DA ETAPA]],"")</f>
        <v/>
      </c>
      <c r="DA353" s="42" t="str">
        <f>IF(BANCO10[[#This Row],[SOLUÇÃO]]=DA$1,BANCO10[[#This Row],[STATUS DA ETAPA]],"")</f>
        <v/>
      </c>
      <c r="DB353" s="42" t="str">
        <f>IF(BANCO10[[#This Row],[SOLUÇÃO]]=DB$1,BANCO10[[#This Row],[STATUS DA ETAPA]],"")</f>
        <v/>
      </c>
      <c r="DC353" s="42" t="str">
        <f>IF(BANCO10[[#This Row],[SOLUÇÃO]]=DC$1,BANCO10[[#This Row],[STATUS DA ETAPA]],"")</f>
        <v/>
      </c>
      <c r="DD353" s="42" t="str">
        <f>IF(BANCO10[[#This Row],[SOLUÇÃO]]=DD$1,BANCO10[[#This Row],[STATUS DA ETAPA]],"")</f>
        <v/>
      </c>
      <c r="DE353" s="42" t="str">
        <f>IF(BANCO10[[#This Row],[SOLUÇÃO]]=DE$1,BANCO10[[#This Row],[STATUS DA ETAPA]],"")</f>
        <v/>
      </c>
      <c r="DF353" s="42" t="str">
        <f>IF(BANCO10[[#This Row],[SOLUÇÃO]]=DF$1,BANCO10[[#This Row],[STATUS DA ETAPA]],"")</f>
        <v/>
      </c>
      <c r="DG353" s="42" t="str">
        <f>IF(BANCO10[[#This Row],[SOLUÇÃO]]=DG$1,BANCO10[[#This Row],[STATUS DA ETAPA]],"")</f>
        <v/>
      </c>
      <c r="DH353" s="42" t="str">
        <f>IF(BANCO10[[#This Row],[SOLUÇÃO]]=DH$1,BANCO10[[#This Row],[STATUS DA ETAPA]],"")</f>
        <v/>
      </c>
      <c r="DI353" s="42" t="str">
        <f>IF(BANCO10[[#This Row],[SOLUÇÃO]]=DI$1,BANCO10[[#This Row],[STATUS DA ETAPA]],"")</f>
        <v/>
      </c>
      <c r="DJ353" s="42" t="str">
        <f>IF(BANCO10[[#This Row],[SOLUÇÃO]]=DJ$1,BANCO10[[#This Row],[STATUS DA ETAPA]],"")</f>
        <v/>
      </c>
      <c r="DK353" s="42" t="str">
        <f>IF(BANCO10[[#This Row],[SOLUÇÃO]]=DK$1,BANCO10[[#This Row],[STATUS DA ETAPA]],"")</f>
        <v/>
      </c>
      <c r="DL353" s="42" t="str">
        <f>IF(BANCO10[[#This Row],[SOLUÇÃO]]=DL$1,BANCO10[[#This Row],[STATUS DA ETAPA]],"")</f>
        <v/>
      </c>
      <c r="DM353" s="42" t="str">
        <f>IF(BANCO10[[#This Row],[SOLUÇÃO]]=DM$1,BANCO10[[#This Row],[STATUS DA ETAPA]],"")</f>
        <v/>
      </c>
      <c r="DN353" s="65" t="e">
        <f>VLOOKUP(CL355,'[1]SAP TEC'!AC:AD,2,0)</f>
        <v>#N/A</v>
      </c>
      <c r="GA353" s="38"/>
      <c r="GB353" s="39"/>
      <c r="GC353" s="40"/>
      <c r="GD353" s="42"/>
      <c r="GE353" s="42"/>
      <c r="GF353" s="40"/>
      <c r="GG353" s="165"/>
      <c r="GH353" s="90"/>
      <c r="GI353" s="43"/>
      <c r="GJ353" s="44"/>
      <c r="GK353" s="166"/>
      <c r="GL353" s="166"/>
      <c r="GM353" s="166"/>
      <c r="GN353" s="42"/>
      <c r="GO353" s="91"/>
      <c r="GP353" s="42"/>
      <c r="GQ353" s="91"/>
      <c r="GR353" s="134"/>
      <c r="GS353" s="134"/>
      <c r="GT353" s="44"/>
      <c r="GU353" s="44"/>
      <c r="GV353" s="44"/>
      <c r="GW353" s="42"/>
      <c r="GX353" s="95"/>
      <c r="GY353" s="96"/>
      <c r="GZ353" s="168"/>
      <c r="HA353" s="168"/>
      <c r="HB353" s="168"/>
      <c r="HC353" s="93"/>
      <c r="HD353" s="168"/>
      <c r="HE353" s="110"/>
      <c r="HF353" s="94"/>
      <c r="HG353" s="38"/>
      <c r="HH353" s="38"/>
      <c r="HI353" s="38"/>
      <c r="HJ353" s="38"/>
      <c r="HK353" s="98"/>
      <c r="HL353" s="38"/>
      <c r="HM353" s="38"/>
      <c r="HN353" s="38"/>
      <c r="HO353" s="136"/>
      <c r="HP353" s="38"/>
      <c r="HQ353" s="38"/>
      <c r="HR353" s="38"/>
      <c r="HS353" s="38"/>
      <c r="HT353" s="63"/>
      <c r="HU353" s="63"/>
      <c r="HV353" s="71"/>
      <c r="HW353" s="63"/>
      <c r="HX353" s="44"/>
      <c r="HY353" s="42"/>
      <c r="HZ353" s="42"/>
      <c r="IA353" s="42"/>
      <c r="IB353" s="42"/>
      <c r="IC353" s="42"/>
      <c r="ID353" s="42"/>
      <c r="IE353" s="42"/>
      <c r="IF353" s="42"/>
      <c r="IG353" s="42"/>
      <c r="IH353" s="42"/>
      <c r="II353" s="42"/>
      <c r="IJ353" s="42"/>
      <c r="IK353" s="42"/>
      <c r="IL353" s="42"/>
      <c r="IM353" s="42"/>
      <c r="IN353" s="42"/>
      <c r="IO353" s="42"/>
      <c r="IP353" s="42"/>
      <c r="IQ353" s="42"/>
      <c r="IR353" s="42"/>
      <c r="IS353" s="42"/>
      <c r="IT353" s="42"/>
      <c r="IU353" s="42"/>
      <c r="IV353" s="42"/>
      <c r="IW353" s="42"/>
      <c r="IX353" s="42"/>
      <c r="IY353" s="42"/>
      <c r="IZ353" s="63"/>
    </row>
    <row r="354" spans="1:260" s="65" customFormat="1" ht="12" x14ac:dyDescent="0.25">
      <c r="A354" s="38" t="s">
        <v>118</v>
      </c>
      <c r="B354" s="39" t="s">
        <v>119</v>
      </c>
      <c r="C354" s="40" t="str">
        <f>IFERROR(VLOOKUP(BANCO10[[#This Row],[EMPRESA]],[1]!DADOS[#Data],2,FALSE),"")</f>
        <v>56.239.080/0001-97</v>
      </c>
      <c r="D354" s="42" t="s">
        <v>1015</v>
      </c>
      <c r="E354" s="42" t="str">
        <f>IFERROR(VLOOKUP(BANCO10[[#This Row],[EMPRESA]],[1]!DADOS[#Data],5,FALSE),"")</f>
        <v>EPP</v>
      </c>
      <c r="F354" s="40" t="str">
        <f>IFERROR(IF(VLOOKUP(BANCO10[[#This Row],[EMPRESA]],[1]!DADOS[#Data],6,0)="","",(VLOOKUP(BANCO10[[#This Row],[EMPRESA]],[1]!DADOS[#Data],6,0))),"")</f>
        <v>CAPITAL LESTE 1</v>
      </c>
      <c r="G354" s="40" t="str">
        <f>IFERROR(IF(VLOOKUP(BANCO10[[#This Row],[EMPRESA]],[1]!DADOS[#Data],4)="","",(VLOOKUP($D354,[1]!DADOS[#Data],4,0))),"")</f>
        <v>PERFIL</v>
      </c>
      <c r="H354" s="43" t="s">
        <v>7</v>
      </c>
      <c r="I354" s="43" t="s">
        <v>145</v>
      </c>
      <c r="J354" s="43" t="s">
        <v>123</v>
      </c>
      <c r="K354" s="42" t="s">
        <v>1017</v>
      </c>
      <c r="L354" s="44">
        <v>13201772</v>
      </c>
      <c r="M354" s="44">
        <v>103</v>
      </c>
      <c r="N354" s="44" t="s">
        <v>123</v>
      </c>
      <c r="O354" s="42" t="s">
        <v>95</v>
      </c>
      <c r="P354" s="42">
        <v>100</v>
      </c>
      <c r="Q354" s="42" t="s">
        <v>205</v>
      </c>
      <c r="R354" s="45" t="s">
        <v>123</v>
      </c>
      <c r="S354" s="45"/>
      <c r="T354" s="45" t="s">
        <v>123</v>
      </c>
      <c r="U354" s="45"/>
      <c r="V354" s="45" t="s">
        <v>123</v>
      </c>
      <c r="W354" s="45"/>
      <c r="X354" s="45" t="s">
        <v>123</v>
      </c>
      <c r="Y354" s="45"/>
      <c r="Z354" s="46" t="s">
        <v>123</v>
      </c>
      <c r="AA354" s="47"/>
      <c r="AB354" s="46" t="s">
        <v>123</v>
      </c>
      <c r="AC354" s="48"/>
      <c r="AD354" s="46" t="s">
        <v>123</v>
      </c>
      <c r="AE354" s="48"/>
      <c r="AF354" s="45" t="s">
        <v>27</v>
      </c>
      <c r="AG354" s="45">
        <v>44701</v>
      </c>
      <c r="AH354" s="45" t="s">
        <v>27</v>
      </c>
      <c r="AI354" s="45">
        <v>44702</v>
      </c>
      <c r="AJ354" s="45" t="s">
        <v>27</v>
      </c>
      <c r="AK354" s="45">
        <v>44733</v>
      </c>
      <c r="AL354" s="45" t="s">
        <v>27</v>
      </c>
      <c r="AM354" s="45"/>
      <c r="AN354" s="45" t="s">
        <v>27</v>
      </c>
      <c r="AO354" s="45"/>
      <c r="AP354" s="45" t="s">
        <v>27</v>
      </c>
      <c r="AQ354" s="45">
        <v>44735</v>
      </c>
      <c r="AR354" s="45" t="s">
        <v>27</v>
      </c>
      <c r="AS354" s="45"/>
      <c r="AT354" s="49">
        <v>44939</v>
      </c>
      <c r="AU354" s="50">
        <v>45022</v>
      </c>
      <c r="AV354" s="51" t="s">
        <v>27</v>
      </c>
      <c r="AW354" s="51" t="s">
        <v>27</v>
      </c>
      <c r="AX354" s="73" t="s">
        <v>49</v>
      </c>
      <c r="AY354" s="52" t="s">
        <v>126</v>
      </c>
      <c r="AZ354" s="53">
        <v>0</v>
      </c>
      <c r="BA354" s="52"/>
      <c r="BB354" s="81"/>
      <c r="BC354" s="52">
        <v>4731</v>
      </c>
      <c r="BD354" s="52" t="s">
        <v>123</v>
      </c>
      <c r="BE354" s="55" t="s">
        <v>123</v>
      </c>
      <c r="BF354" s="55" t="s">
        <v>123</v>
      </c>
      <c r="BG354" s="55" t="s">
        <v>27</v>
      </c>
      <c r="BH354" s="55" t="s">
        <v>123</v>
      </c>
      <c r="BI354" s="68" t="s">
        <v>123</v>
      </c>
      <c r="BJ354" s="48"/>
      <c r="BK354" s="58" t="s">
        <v>123</v>
      </c>
      <c r="BL354" s="59"/>
      <c r="BM354" s="58" t="s">
        <v>123</v>
      </c>
      <c r="BN354" s="59"/>
      <c r="BO354" s="74" t="s">
        <v>27</v>
      </c>
      <c r="BP354" s="75">
        <v>45054</v>
      </c>
      <c r="BQ354" s="74" t="s">
        <v>27</v>
      </c>
      <c r="BR354" s="75"/>
      <c r="BS354" s="60"/>
      <c r="BT354" s="38"/>
      <c r="BU354" s="61" t="s">
        <v>129</v>
      </c>
      <c r="BV354" s="61" t="s">
        <v>129</v>
      </c>
      <c r="BW354" s="61" t="s">
        <v>129</v>
      </c>
      <c r="BX354" s="61" t="s">
        <v>129</v>
      </c>
      <c r="BY354" s="62" t="s">
        <v>129</v>
      </c>
      <c r="BZ354" s="61"/>
      <c r="CA354" s="61" t="s">
        <v>129</v>
      </c>
      <c r="CB354" s="61" t="s">
        <v>129</v>
      </c>
      <c r="CC354" s="61" t="s">
        <v>129</v>
      </c>
      <c r="CD354" s="61" t="s">
        <v>129</v>
      </c>
      <c r="CE354" s="61" t="s">
        <v>129</v>
      </c>
      <c r="CF354" s="61" t="s">
        <v>129</v>
      </c>
      <c r="CG354" s="61" t="s">
        <v>129</v>
      </c>
      <c r="CH354" s="63">
        <f>YEAR(BANCO10[[#This Row],[DATA INÍCIO]])</f>
        <v>2023</v>
      </c>
      <c r="CI354" s="63">
        <f>MONTH(BANCO10[[#This Row],[DATA INÍCIO]])</f>
        <v>1</v>
      </c>
      <c r="CJ354" s="64" t="str">
        <f t="shared" si="6"/>
        <v>INDUSTRIA E COMERCIO DE PERFILADOS MOOCA LTDA56.239.080/0001-97</v>
      </c>
      <c r="CK354" s="63"/>
      <c r="CL354" s="42" t="s">
        <v>1017</v>
      </c>
      <c r="CM354" s="42" t="str">
        <f>IF(BANCO10[[#This Row],[SOLUÇÃO]]=CM$1,BANCO10[[#This Row],[STATUS DA ETAPA]],"")</f>
        <v/>
      </c>
      <c r="CN354" s="42" t="str">
        <f>IF(BANCO10[[#This Row],[SOLUÇÃO]]=CN$1,BANCO10[[#This Row],[STATUS DA ETAPA]],"")</f>
        <v/>
      </c>
      <c r="CO354" s="42" t="str">
        <f>IF(BANCO10[[#This Row],[SOLUÇÃO]]=CO$1,BANCO10[[#This Row],[STATUS DA ETAPA]],"")</f>
        <v/>
      </c>
      <c r="CP354" s="42" t="str">
        <f>IF(BANCO10[[#This Row],[SOLUÇÃO]]=CP$1,BANCO10[[#This Row],[STATUS DA ETAPA]],"")</f>
        <v/>
      </c>
      <c r="CQ354" s="42" t="str">
        <f>IF(BANCO10[[#This Row],[SOLUÇÃO]]=CQ$1,BANCO10[[#This Row],[STATUS DA ETAPA]],"")</f>
        <v/>
      </c>
      <c r="CR354" s="42" t="str">
        <f>IF(BANCO10[[#This Row],[SOLUÇÃO]]=CR$1,BANCO10[[#This Row],[STATUS DA ETAPA]],"")</f>
        <v>CONCLUÍDO</v>
      </c>
      <c r="CS354" s="42" t="str">
        <f>IF(BANCO10[[#This Row],[SOLUÇÃO]]=CS$1,BANCO10[[#This Row],[STATUS DA ETAPA]],"")</f>
        <v/>
      </c>
      <c r="CT354" s="42" t="str">
        <f>IF(BANCO10[[#This Row],[SOLUÇÃO]]=CT$1,BANCO10[[#This Row],[STATUS DA ETAPA]],"")</f>
        <v/>
      </c>
      <c r="CU354" s="42" t="str">
        <f>IF(BANCO10[[#This Row],[SOLUÇÃO]]=CU$1,BANCO10[[#This Row],[STATUS DA ETAPA]],"")</f>
        <v/>
      </c>
      <c r="CV354" s="42" t="str">
        <f>IF(BANCO10[[#This Row],[SOLUÇÃO]]=CV$1,BANCO10[[#This Row],[STATUS DA ETAPA]],"")</f>
        <v/>
      </c>
      <c r="CW354" s="42" t="str">
        <f>IF(BANCO10[[#This Row],[SOLUÇÃO]]=CW$1,BANCO10[[#This Row],[STATUS DA ETAPA]],"")</f>
        <v/>
      </c>
      <c r="CX354" s="42" t="str">
        <f>IF(BANCO10[[#This Row],[SOLUÇÃO]]=CX$1,BANCO10[[#This Row],[STATUS DA ETAPA]],"")</f>
        <v/>
      </c>
      <c r="CY354" s="42" t="str">
        <f>IF(BANCO10[[#This Row],[SOLUÇÃO]]=CY$1,BANCO10[[#This Row],[STATUS DA ETAPA]],"")</f>
        <v/>
      </c>
      <c r="CZ354" s="42" t="str">
        <f>IF(BANCO10[[#This Row],[SOLUÇÃO]]=CZ$1,BANCO10[[#This Row],[STATUS DA ETAPA]],"")</f>
        <v/>
      </c>
      <c r="DA354" s="42" t="str">
        <f>IF(BANCO10[[#This Row],[SOLUÇÃO]]=DA$1,BANCO10[[#This Row],[STATUS DA ETAPA]],"")</f>
        <v/>
      </c>
      <c r="DB354" s="42" t="str">
        <f>IF(BANCO10[[#This Row],[SOLUÇÃO]]=DB$1,BANCO10[[#This Row],[STATUS DA ETAPA]],"")</f>
        <v/>
      </c>
      <c r="DC354" s="42" t="str">
        <f>IF(BANCO10[[#This Row],[SOLUÇÃO]]=DC$1,BANCO10[[#This Row],[STATUS DA ETAPA]],"")</f>
        <v/>
      </c>
      <c r="DD354" s="42" t="str">
        <f>IF(BANCO10[[#This Row],[SOLUÇÃO]]=DD$1,BANCO10[[#This Row],[STATUS DA ETAPA]],"")</f>
        <v/>
      </c>
      <c r="DE354" s="42" t="str">
        <f>IF(BANCO10[[#This Row],[SOLUÇÃO]]=DE$1,BANCO10[[#This Row],[STATUS DA ETAPA]],"")</f>
        <v/>
      </c>
      <c r="DF354" s="42" t="str">
        <f>IF(BANCO10[[#This Row],[SOLUÇÃO]]=DF$1,BANCO10[[#This Row],[STATUS DA ETAPA]],"")</f>
        <v/>
      </c>
      <c r="DG354" s="42" t="str">
        <f>IF(BANCO10[[#This Row],[SOLUÇÃO]]=DG$1,BANCO10[[#This Row],[STATUS DA ETAPA]],"")</f>
        <v/>
      </c>
      <c r="DH354" s="42" t="str">
        <f>IF(BANCO10[[#This Row],[SOLUÇÃO]]=DH$1,BANCO10[[#This Row],[STATUS DA ETAPA]],"")</f>
        <v/>
      </c>
      <c r="DI354" s="42" t="str">
        <f>IF(BANCO10[[#This Row],[SOLUÇÃO]]=DI$1,BANCO10[[#This Row],[STATUS DA ETAPA]],"")</f>
        <v/>
      </c>
      <c r="DJ354" s="42" t="str">
        <f>IF(BANCO10[[#This Row],[SOLUÇÃO]]=DJ$1,BANCO10[[#This Row],[STATUS DA ETAPA]],"")</f>
        <v/>
      </c>
      <c r="DK354" s="42" t="str">
        <f>IF(BANCO10[[#This Row],[SOLUÇÃO]]=DK$1,BANCO10[[#This Row],[STATUS DA ETAPA]],"")</f>
        <v/>
      </c>
      <c r="DL354" s="42" t="str">
        <f>IF(BANCO10[[#This Row],[SOLUÇÃO]]=DL$1,BANCO10[[#This Row],[STATUS DA ETAPA]],"")</f>
        <v/>
      </c>
      <c r="DM354" s="42" t="str">
        <f>IF(BANCO10[[#This Row],[SOLUÇÃO]]=DM$1,BANCO10[[#This Row],[STATUS DA ETAPA]],"")</f>
        <v/>
      </c>
      <c r="DN354" s="65" t="e">
        <f>VLOOKUP(CL356,'[1]SAP TEC'!AC:AD,2,0)</f>
        <v>#N/A</v>
      </c>
      <c r="GA354" s="38"/>
      <c r="GB354" s="39"/>
      <c r="GC354" s="40"/>
      <c r="GD354" s="42"/>
      <c r="GE354" s="42"/>
      <c r="GF354" s="40"/>
      <c r="GG354" s="165"/>
      <c r="GH354" s="90"/>
      <c r="GI354" s="43"/>
      <c r="GJ354" s="44"/>
      <c r="GK354" s="166"/>
      <c r="GL354" s="166"/>
      <c r="GM354" s="166"/>
      <c r="GN354" s="42"/>
      <c r="GO354" s="91"/>
      <c r="GP354" s="42"/>
      <c r="GQ354" s="91"/>
      <c r="GR354" s="134"/>
      <c r="GS354" s="134"/>
      <c r="GT354" s="44"/>
      <c r="GU354" s="44"/>
      <c r="GV354" s="44"/>
      <c r="GW354" s="42"/>
      <c r="GX354" s="95"/>
      <c r="GY354" s="96"/>
      <c r="GZ354" s="167"/>
      <c r="HA354" s="167"/>
      <c r="HB354" s="167"/>
      <c r="HC354" s="93"/>
      <c r="HD354" s="167"/>
      <c r="HE354" s="110"/>
      <c r="HF354" s="94"/>
      <c r="HG354" s="38"/>
      <c r="HH354" s="38"/>
      <c r="HI354" s="38"/>
      <c r="HJ354" s="38"/>
      <c r="HK354" s="98"/>
      <c r="HL354" s="38"/>
      <c r="HM354" s="38"/>
      <c r="HN354" s="38"/>
      <c r="HO354" s="136"/>
      <c r="HP354" s="38"/>
      <c r="HQ354" s="38"/>
      <c r="HR354" s="38"/>
      <c r="HS354" s="38"/>
      <c r="HT354" s="63"/>
      <c r="HU354" s="63"/>
      <c r="HV354" s="71"/>
      <c r="HW354" s="63"/>
      <c r="HX354" s="44"/>
      <c r="HY354" s="42"/>
      <c r="HZ354" s="42"/>
      <c r="IA354" s="42"/>
      <c r="IB354" s="42"/>
      <c r="IC354" s="42"/>
      <c r="ID354" s="42"/>
      <c r="IE354" s="42"/>
      <c r="IF354" s="42"/>
      <c r="IG354" s="42"/>
      <c r="IH354" s="42"/>
      <c r="II354" s="42"/>
      <c r="IJ354" s="42"/>
      <c r="IK354" s="42"/>
      <c r="IL354" s="42"/>
      <c r="IM354" s="42"/>
      <c r="IN354" s="42"/>
      <c r="IO354" s="42"/>
      <c r="IP354" s="42"/>
      <c r="IQ354" s="42"/>
      <c r="IR354" s="42"/>
      <c r="IS354" s="42"/>
      <c r="IT354" s="42"/>
      <c r="IU354" s="42"/>
      <c r="IV354" s="42"/>
      <c r="IW354" s="42"/>
      <c r="IX354" s="42"/>
      <c r="IY354" s="42"/>
      <c r="IZ354" s="63"/>
    </row>
    <row r="355" spans="1:260" s="65" customFormat="1" ht="12" x14ac:dyDescent="0.25">
      <c r="A355" s="38" t="s">
        <v>118</v>
      </c>
      <c r="B355" s="39" t="s">
        <v>119</v>
      </c>
      <c r="C355" s="40" t="str">
        <f>IFERROR(VLOOKUP(BANCO10[[#This Row],[EMPRESA]],[1]!DADOS[#Data],2,FALSE),"")</f>
        <v>60.643.863/0001-09</v>
      </c>
      <c r="D355" s="40" t="s">
        <v>1018</v>
      </c>
      <c r="E355" s="42" t="str">
        <f>IFERROR(VLOOKUP(BANCO10[[#This Row],[EMPRESA]],[1]!DADOS[#Data],5,FALSE),"")</f>
        <v>DEMAIS</v>
      </c>
      <c r="F355" s="40" t="str">
        <f>IFERROR(IF(VLOOKUP(BANCO10[[#This Row],[EMPRESA]],[1]!DADOS[#Data],6,0)="","",(VLOOKUP(BANCO10[[#This Row],[EMPRESA]],[1]!DADOS[#Data],6,0))),"")</f>
        <v>N/A</v>
      </c>
      <c r="G355" s="40" t="s">
        <v>1019</v>
      </c>
      <c r="H355" s="43" t="s">
        <v>121</v>
      </c>
      <c r="I355" s="43" t="s">
        <v>145</v>
      </c>
      <c r="J355" s="43" t="s">
        <v>146</v>
      </c>
      <c r="K355" s="44" t="s">
        <v>136</v>
      </c>
      <c r="L355" s="44" t="s">
        <v>123</v>
      </c>
      <c r="M355" s="44" t="s">
        <v>137</v>
      </c>
      <c r="N355" s="44" t="s">
        <v>123</v>
      </c>
      <c r="O355" s="42" t="s">
        <v>90</v>
      </c>
      <c r="P355" s="42">
        <v>4</v>
      </c>
      <c r="Q355" s="42" t="s">
        <v>188</v>
      </c>
      <c r="R355" s="45" t="s">
        <v>123</v>
      </c>
      <c r="S355" s="45"/>
      <c r="T355" s="45" t="s">
        <v>123</v>
      </c>
      <c r="U355" s="45"/>
      <c r="V355" s="45" t="s">
        <v>123</v>
      </c>
      <c r="W355" s="45"/>
      <c r="X355" s="45" t="s">
        <v>123</v>
      </c>
      <c r="Y355" s="45"/>
      <c r="Z355" s="46" t="s">
        <v>123</v>
      </c>
      <c r="AA355" s="47"/>
      <c r="AB355" s="46" t="s">
        <v>123</v>
      </c>
      <c r="AC355" s="48"/>
      <c r="AD355" s="46" t="s">
        <v>123</v>
      </c>
      <c r="AE355" s="48"/>
      <c r="AF355" s="45" t="s">
        <v>123</v>
      </c>
      <c r="AG355" s="45"/>
      <c r="AH355" s="45" t="s">
        <v>123</v>
      </c>
      <c r="AI355" s="45"/>
      <c r="AJ355" s="45" t="s">
        <v>123</v>
      </c>
      <c r="AK355" s="45"/>
      <c r="AL355" s="45" t="s">
        <v>123</v>
      </c>
      <c r="AM355" s="45"/>
      <c r="AN355" s="45" t="s">
        <v>123</v>
      </c>
      <c r="AO355" s="45"/>
      <c r="AP355" s="45" t="s">
        <v>123</v>
      </c>
      <c r="AQ355" s="45"/>
      <c r="AR355" s="45" t="s">
        <v>123</v>
      </c>
      <c r="AS355" s="45"/>
      <c r="AT355" s="49">
        <v>45425</v>
      </c>
      <c r="AU355" s="50">
        <v>45425</v>
      </c>
      <c r="AV355" s="105" t="s">
        <v>123</v>
      </c>
      <c r="AW355" s="105" t="s">
        <v>123</v>
      </c>
      <c r="AX355" s="73" t="s">
        <v>49</v>
      </c>
      <c r="AY355" s="52" t="s">
        <v>123</v>
      </c>
      <c r="AZ355" s="53">
        <v>0</v>
      </c>
      <c r="BA355" s="52" t="s">
        <v>123</v>
      </c>
      <c r="BB355" s="81" t="s">
        <v>123</v>
      </c>
      <c r="BC355" s="52" t="s">
        <v>123</v>
      </c>
      <c r="BD355" s="52" t="s">
        <v>123</v>
      </c>
      <c r="BE355" s="55" t="s">
        <v>123</v>
      </c>
      <c r="BF355" s="55" t="s">
        <v>123</v>
      </c>
      <c r="BG355" s="55" t="s">
        <v>123</v>
      </c>
      <c r="BH355" s="55" t="s">
        <v>123</v>
      </c>
      <c r="BI355" s="56" t="s">
        <v>123</v>
      </c>
      <c r="BJ355" s="48"/>
      <c r="BK355" s="58" t="s">
        <v>123</v>
      </c>
      <c r="BL355" s="59"/>
      <c r="BM355" s="58" t="s">
        <v>123</v>
      </c>
      <c r="BN355" s="59"/>
      <c r="BO355" s="74" t="s">
        <v>123</v>
      </c>
      <c r="BP355" s="75"/>
      <c r="BQ355" s="74" t="s">
        <v>123</v>
      </c>
      <c r="BR355" s="75"/>
      <c r="BS355" s="60" t="s">
        <v>1020</v>
      </c>
      <c r="BT355" s="38"/>
      <c r="BU355" s="61"/>
      <c r="BV355" s="61"/>
      <c r="BW355" s="61"/>
      <c r="BX355" s="61"/>
      <c r="BY355" s="62"/>
      <c r="BZ355" s="61"/>
      <c r="CA355" s="61"/>
      <c r="CB355" s="61"/>
      <c r="CC355" s="61"/>
      <c r="CD355" s="61"/>
      <c r="CE355" s="61"/>
      <c r="CF355" s="61"/>
      <c r="CG355" s="61"/>
      <c r="CH355" s="63">
        <f>YEAR(BANCO10[[#This Row],[DATA INÍCIO]])</f>
        <v>2024</v>
      </c>
      <c r="CI355" s="63">
        <f>MONTH(BANCO10[[#This Row],[DATA INÍCIO]])</f>
        <v>5</v>
      </c>
      <c r="CJ355" s="71" t="str">
        <f t="shared" si="6"/>
        <v>INDUSTRIA MECANICA BORZAN LTDA60.643.863/0001-09</v>
      </c>
      <c r="CK355" s="63"/>
      <c r="CL355" s="44"/>
      <c r="CM355" s="42" t="str">
        <f>IF(BANCO10[[#This Row],[SOLUÇÃO]]=CM$1,BANCO10[[#This Row],[STATUS DA ETAPA]],"")</f>
        <v>CONCLUÍDO</v>
      </c>
      <c r="CN355" s="42" t="str">
        <f>IF(BANCO10[[#This Row],[SOLUÇÃO]]=CN$1,BANCO10[[#This Row],[STATUS DA ETAPA]],"")</f>
        <v/>
      </c>
      <c r="CO355" s="42" t="str">
        <f>IF(BANCO10[[#This Row],[SOLUÇÃO]]=CO$1,BANCO10[[#This Row],[STATUS DA ETAPA]],"")</f>
        <v/>
      </c>
      <c r="CP355" s="42" t="str">
        <f>IF(BANCO10[[#This Row],[SOLUÇÃO]]=CP$1,BANCO10[[#This Row],[STATUS DA ETAPA]],"")</f>
        <v/>
      </c>
      <c r="CQ355" s="42" t="str">
        <f>IF(BANCO10[[#This Row],[SOLUÇÃO]]=CQ$1,BANCO10[[#This Row],[STATUS DA ETAPA]],"")</f>
        <v/>
      </c>
      <c r="CR355" s="42" t="str">
        <f>IF(BANCO10[[#This Row],[SOLUÇÃO]]=CR$1,BANCO10[[#This Row],[STATUS DA ETAPA]],"")</f>
        <v/>
      </c>
      <c r="CS355" s="42" t="str">
        <f>IF(BANCO10[[#This Row],[SOLUÇÃO]]=CS$1,BANCO10[[#This Row],[STATUS DA ETAPA]],"")</f>
        <v/>
      </c>
      <c r="CT355" s="42" t="str">
        <f>IF(BANCO10[[#This Row],[SOLUÇÃO]]=CT$1,BANCO10[[#This Row],[STATUS DA ETAPA]],"")</f>
        <v/>
      </c>
      <c r="CU355" s="42" t="str">
        <f>IF(BANCO10[[#This Row],[SOLUÇÃO]]=CU$1,BANCO10[[#This Row],[STATUS DA ETAPA]],"")</f>
        <v/>
      </c>
      <c r="CV355" s="42" t="str">
        <f>IF(BANCO10[[#This Row],[SOLUÇÃO]]=CV$1,BANCO10[[#This Row],[STATUS DA ETAPA]],"")</f>
        <v/>
      </c>
      <c r="CW355" s="42" t="str">
        <f>IF(BANCO10[[#This Row],[SOLUÇÃO]]=CW$1,BANCO10[[#This Row],[STATUS DA ETAPA]],"")</f>
        <v/>
      </c>
      <c r="CX355" s="42" t="str">
        <f>IF(BANCO10[[#This Row],[SOLUÇÃO]]=CX$1,BANCO10[[#This Row],[STATUS DA ETAPA]],"")</f>
        <v/>
      </c>
      <c r="CY355" s="42" t="str">
        <f>IF(BANCO10[[#This Row],[SOLUÇÃO]]=CY$1,BANCO10[[#This Row],[STATUS DA ETAPA]],"")</f>
        <v/>
      </c>
      <c r="CZ355" s="42" t="str">
        <f>IF(BANCO10[[#This Row],[SOLUÇÃO]]=CZ$1,BANCO10[[#This Row],[STATUS DA ETAPA]],"")</f>
        <v/>
      </c>
      <c r="DA355" s="42" t="str">
        <f>IF(BANCO10[[#This Row],[SOLUÇÃO]]=DA$1,BANCO10[[#This Row],[STATUS DA ETAPA]],"")</f>
        <v/>
      </c>
      <c r="DB355" s="42" t="str">
        <f>IF(BANCO10[[#This Row],[SOLUÇÃO]]=DB$1,BANCO10[[#This Row],[STATUS DA ETAPA]],"")</f>
        <v/>
      </c>
      <c r="DC355" s="42" t="str">
        <f>IF(BANCO10[[#This Row],[SOLUÇÃO]]=DC$1,BANCO10[[#This Row],[STATUS DA ETAPA]],"")</f>
        <v/>
      </c>
      <c r="DD355" s="42" t="str">
        <f>IF(BANCO10[[#This Row],[SOLUÇÃO]]=DD$1,BANCO10[[#This Row],[STATUS DA ETAPA]],"")</f>
        <v/>
      </c>
      <c r="DE355" s="42" t="str">
        <f>IF(BANCO10[[#This Row],[SOLUÇÃO]]=DE$1,BANCO10[[#This Row],[STATUS DA ETAPA]],"")</f>
        <v/>
      </c>
      <c r="DF355" s="42" t="str">
        <f>IF(BANCO10[[#This Row],[SOLUÇÃO]]=DF$1,BANCO10[[#This Row],[STATUS DA ETAPA]],"")</f>
        <v/>
      </c>
      <c r="DG355" s="42" t="str">
        <f>IF(BANCO10[[#This Row],[SOLUÇÃO]]=DG$1,BANCO10[[#This Row],[STATUS DA ETAPA]],"")</f>
        <v/>
      </c>
      <c r="DH355" s="42" t="str">
        <f>IF(BANCO10[[#This Row],[SOLUÇÃO]]=DH$1,BANCO10[[#This Row],[STATUS DA ETAPA]],"")</f>
        <v/>
      </c>
      <c r="DI355" s="42" t="str">
        <f>IF(BANCO10[[#This Row],[SOLUÇÃO]]=DI$1,BANCO10[[#This Row],[STATUS DA ETAPA]],"")</f>
        <v/>
      </c>
      <c r="DJ355" s="42" t="str">
        <f>IF(BANCO10[[#This Row],[SOLUÇÃO]]=DJ$1,BANCO10[[#This Row],[STATUS DA ETAPA]],"")</f>
        <v/>
      </c>
      <c r="DK355" s="42" t="str">
        <f>IF(BANCO10[[#This Row],[SOLUÇÃO]]=DK$1,BANCO10[[#This Row],[STATUS DA ETAPA]],"")</f>
        <v/>
      </c>
      <c r="DL355" s="42" t="str">
        <f>IF(BANCO10[[#This Row],[SOLUÇÃO]]=DL$1,BANCO10[[#This Row],[STATUS DA ETAPA]],"")</f>
        <v/>
      </c>
      <c r="DM355" s="42" t="str">
        <f>IF(BANCO10[[#This Row],[SOLUÇÃO]]=DM$1,BANCO10[[#This Row],[STATUS DA ETAPA]],"")</f>
        <v/>
      </c>
      <c r="DN355" s="65" t="e">
        <f>VLOOKUP(CL357,'[1]SAP TEC'!AC:AD,2,0)</f>
        <v>#N/A</v>
      </c>
      <c r="GA355" s="38"/>
      <c r="GB355" s="39"/>
      <c r="GC355" s="40"/>
      <c r="GD355" s="42"/>
      <c r="GE355" s="42"/>
      <c r="GF355" s="40"/>
      <c r="GG355" s="165"/>
      <c r="GH355" s="90"/>
      <c r="GI355" s="43"/>
      <c r="GJ355" s="44"/>
      <c r="GK355" s="166"/>
      <c r="GL355" s="166"/>
      <c r="GM355" s="166"/>
      <c r="GN355" s="42"/>
      <c r="GO355" s="91"/>
      <c r="GP355" s="42"/>
      <c r="GQ355" s="91"/>
      <c r="GR355" s="134"/>
      <c r="GS355" s="134"/>
      <c r="GT355" s="44"/>
      <c r="GU355" s="44"/>
      <c r="GV355" s="44"/>
      <c r="GW355" s="42"/>
      <c r="GX355" s="95"/>
      <c r="GY355" s="96"/>
      <c r="GZ355" s="168"/>
      <c r="HA355" s="168"/>
      <c r="HB355" s="168"/>
      <c r="HC355" s="93"/>
      <c r="HD355" s="168"/>
      <c r="HE355" s="110"/>
      <c r="HF355" s="94"/>
      <c r="HG355" s="38"/>
      <c r="HH355" s="38"/>
      <c r="HI355" s="38"/>
      <c r="HJ355" s="38"/>
      <c r="HK355" s="98"/>
      <c r="HL355" s="38"/>
      <c r="HM355" s="38"/>
      <c r="HN355" s="38"/>
      <c r="HO355" s="136"/>
      <c r="HP355" s="38"/>
      <c r="HQ355" s="38"/>
      <c r="HR355" s="38"/>
      <c r="HS355" s="38"/>
      <c r="HT355" s="63"/>
      <c r="HU355" s="63"/>
      <c r="HV355" s="71"/>
      <c r="HW355" s="63"/>
      <c r="HX355" s="44"/>
      <c r="HY355" s="42"/>
      <c r="HZ355" s="42"/>
      <c r="IA355" s="42"/>
      <c r="IB355" s="42"/>
      <c r="IC355" s="42"/>
      <c r="ID355" s="42"/>
      <c r="IE355" s="42"/>
      <c r="IF355" s="42"/>
      <c r="IG355" s="42"/>
      <c r="IH355" s="42"/>
      <c r="II355" s="42"/>
      <c r="IJ355" s="42"/>
      <c r="IK355" s="42"/>
      <c r="IL355" s="42"/>
      <c r="IM355" s="42"/>
      <c r="IN355" s="42"/>
      <c r="IO355" s="42"/>
      <c r="IP355" s="42"/>
      <c r="IQ355" s="42"/>
      <c r="IR355" s="42"/>
      <c r="IS355" s="42"/>
      <c r="IT355" s="42"/>
      <c r="IU355" s="42"/>
      <c r="IV355" s="42"/>
      <c r="IW355" s="42"/>
      <c r="IX355" s="42"/>
      <c r="IY355" s="42"/>
      <c r="IZ355" s="63"/>
    </row>
    <row r="356" spans="1:260" s="65" customFormat="1" ht="12" x14ac:dyDescent="0.25">
      <c r="A356" s="38" t="s">
        <v>118</v>
      </c>
      <c r="B356" s="39" t="s">
        <v>119</v>
      </c>
      <c r="C356" s="40" t="str">
        <f>IFERROR(VLOOKUP(BANCO10[[#This Row],[EMPRESA]],[1]!DADOS[#Data],2,FALSE),"")</f>
        <v>61.467.569/0001-56</v>
      </c>
      <c r="D356" s="42" t="s">
        <v>1021</v>
      </c>
      <c r="E356" s="42" t="str">
        <f>IFERROR(VLOOKUP(BANCO10[[#This Row],[EMPRESA]],[1]!DADOS[#Data],5,FALSE),"")</f>
        <v>EPP</v>
      </c>
      <c r="F356" s="40" t="str">
        <f>IFERROR(IF(VLOOKUP(BANCO10[[#This Row],[EMPRESA]],[1]!DADOS[#Data],6,0)="","",(VLOOKUP(BANCO10[[#This Row],[EMPRESA]],[1]!DADOS[#Data],6,0))),"")</f>
        <v>CAPITAL LESTE 2</v>
      </c>
      <c r="G356" s="40" t="str">
        <f>IFERROR(IF(VLOOKUP(BANCO10[[#This Row],[EMPRESA]],[1]!DADOS[#Data],4)="","",(VLOOKUP($D356,[1]!DADOS[#Data],4,0))),"")</f>
        <v>FERRAROTO</v>
      </c>
      <c r="H356" s="43" t="s">
        <v>7</v>
      </c>
      <c r="I356" s="43" t="s">
        <v>122</v>
      </c>
      <c r="J356" s="43" t="s">
        <v>123</v>
      </c>
      <c r="K356" s="42" t="s">
        <v>123</v>
      </c>
      <c r="L356" s="44" t="s">
        <v>123</v>
      </c>
      <c r="M356" s="44" t="s">
        <v>137</v>
      </c>
      <c r="N356" s="44" t="s">
        <v>123</v>
      </c>
      <c r="O356" s="42" t="s">
        <v>95</v>
      </c>
      <c r="P356" s="42">
        <v>100</v>
      </c>
      <c r="Q356" s="42"/>
      <c r="R356" s="45" t="s">
        <v>123</v>
      </c>
      <c r="S356" s="45"/>
      <c r="T356" s="45" t="s">
        <v>123</v>
      </c>
      <c r="U356" s="45"/>
      <c r="V356" s="45" t="s">
        <v>123</v>
      </c>
      <c r="W356" s="45"/>
      <c r="X356" s="45" t="s">
        <v>123</v>
      </c>
      <c r="Y356" s="45"/>
      <c r="Z356" s="46" t="s">
        <v>123</v>
      </c>
      <c r="AA356" s="47"/>
      <c r="AB356" s="46" t="s">
        <v>123</v>
      </c>
      <c r="AC356" s="48"/>
      <c r="AD356" s="46" t="s">
        <v>123</v>
      </c>
      <c r="AE356" s="48"/>
      <c r="AF356" s="45" t="s">
        <v>123</v>
      </c>
      <c r="AG356" s="45"/>
      <c r="AH356" s="45" t="s">
        <v>123</v>
      </c>
      <c r="AI356" s="45"/>
      <c r="AJ356" s="45" t="s">
        <v>123</v>
      </c>
      <c r="AK356" s="45"/>
      <c r="AL356" s="45" t="s">
        <v>123</v>
      </c>
      <c r="AM356" s="45"/>
      <c r="AN356" s="45" t="s">
        <v>123</v>
      </c>
      <c r="AO356" s="45"/>
      <c r="AP356" s="45" t="s">
        <v>123</v>
      </c>
      <c r="AQ356" s="45"/>
      <c r="AR356" s="45" t="s">
        <v>123</v>
      </c>
      <c r="AS356" s="45"/>
      <c r="AT356" s="49">
        <v>45963</v>
      </c>
      <c r="AU356" s="50">
        <v>45963</v>
      </c>
      <c r="AV356" s="51" t="s">
        <v>123</v>
      </c>
      <c r="AW356" s="51" t="s">
        <v>123</v>
      </c>
      <c r="AX356" s="51" t="s">
        <v>123</v>
      </c>
      <c r="AY356" s="52" t="s">
        <v>123</v>
      </c>
      <c r="AZ356" s="53">
        <v>0</v>
      </c>
      <c r="BA356" s="52" t="s">
        <v>123</v>
      </c>
      <c r="BB356" s="81" t="s">
        <v>123</v>
      </c>
      <c r="BC356" s="52" t="s">
        <v>123</v>
      </c>
      <c r="BD356" s="52" t="s">
        <v>123</v>
      </c>
      <c r="BE356" s="55" t="s">
        <v>123</v>
      </c>
      <c r="BF356" s="55" t="s">
        <v>123</v>
      </c>
      <c r="BG356" s="55" t="s">
        <v>123</v>
      </c>
      <c r="BH356" s="55" t="s">
        <v>123</v>
      </c>
      <c r="BI356" s="68" t="s">
        <v>123</v>
      </c>
      <c r="BJ356" s="57"/>
      <c r="BK356" s="58" t="s">
        <v>123</v>
      </c>
      <c r="BL356" s="59"/>
      <c r="BM356" s="58" t="s">
        <v>123</v>
      </c>
      <c r="BN356" s="59"/>
      <c r="BO356" s="58" t="s">
        <v>123</v>
      </c>
      <c r="BP356" s="59"/>
      <c r="BQ356" s="58" t="s">
        <v>123</v>
      </c>
      <c r="BR356" s="59"/>
      <c r="BS356" s="60" t="s">
        <v>1022</v>
      </c>
      <c r="BT356" s="38"/>
      <c r="BU356" s="61" t="s">
        <v>170</v>
      </c>
      <c r="BV356" s="61" t="s">
        <v>170</v>
      </c>
      <c r="BW356" s="61" t="s">
        <v>171</v>
      </c>
      <c r="BX356" s="61" t="s">
        <v>129</v>
      </c>
      <c r="BY356" s="62" t="s">
        <v>170</v>
      </c>
      <c r="BZ356" s="61"/>
      <c r="CA356" s="61" t="s">
        <v>129</v>
      </c>
      <c r="CB356" s="61" t="s">
        <v>129</v>
      </c>
      <c r="CC356" s="61">
        <v>45412</v>
      </c>
      <c r="CD356" s="61"/>
      <c r="CE356" s="61" t="s">
        <v>129</v>
      </c>
      <c r="CF356" s="61"/>
      <c r="CG356" s="61" t="s">
        <v>1022</v>
      </c>
      <c r="CH356" s="63">
        <f>YEAR(BANCO10[[#This Row],[DATA INÍCIO]])</f>
        <v>2025</v>
      </c>
      <c r="CI356" s="63">
        <f>MONTH(BANCO10[[#This Row],[DATA INÍCIO]])</f>
        <v>11</v>
      </c>
      <c r="CJ356" s="64" t="str">
        <f t="shared" si="6"/>
        <v>INDUSTRIA MECANICA FERRAROTTO LTDA61.467.569/0001-56</v>
      </c>
      <c r="CK356" s="63"/>
      <c r="CL356" s="42" t="s">
        <v>123</v>
      </c>
      <c r="CM356" s="42" t="str">
        <f>IF(BANCO10[[#This Row],[SOLUÇÃO]]=CM$1,BANCO10[[#This Row],[STATUS DA ETAPA]],"")</f>
        <v/>
      </c>
      <c r="CN356" s="42" t="str">
        <f>IF(BANCO10[[#This Row],[SOLUÇÃO]]=CN$1,BANCO10[[#This Row],[STATUS DA ETAPA]],"")</f>
        <v/>
      </c>
      <c r="CO356" s="42" t="str">
        <f>IF(BANCO10[[#This Row],[SOLUÇÃO]]=CO$1,BANCO10[[#This Row],[STATUS DA ETAPA]],"")</f>
        <v/>
      </c>
      <c r="CP356" s="42" t="str">
        <f>IF(BANCO10[[#This Row],[SOLUÇÃO]]=CP$1,BANCO10[[#This Row],[STATUS DA ETAPA]],"")</f>
        <v/>
      </c>
      <c r="CQ356" s="42" t="str">
        <f>IF(BANCO10[[#This Row],[SOLUÇÃO]]=CQ$1,BANCO10[[#This Row],[STATUS DA ETAPA]],"")</f>
        <v/>
      </c>
      <c r="CR356" s="42" t="str">
        <f>IF(BANCO10[[#This Row],[SOLUÇÃO]]=CR$1,BANCO10[[#This Row],[STATUS DA ETAPA]],"")</f>
        <v>CANCELADO</v>
      </c>
      <c r="CS356" s="42" t="str">
        <f>IF(BANCO10[[#This Row],[SOLUÇÃO]]=CS$1,BANCO10[[#This Row],[STATUS DA ETAPA]],"")</f>
        <v/>
      </c>
      <c r="CT356" s="42" t="str">
        <f>IF(BANCO10[[#This Row],[SOLUÇÃO]]=CT$1,BANCO10[[#This Row],[STATUS DA ETAPA]],"")</f>
        <v/>
      </c>
      <c r="CU356" s="42" t="str">
        <f>IF(BANCO10[[#This Row],[SOLUÇÃO]]=CU$1,BANCO10[[#This Row],[STATUS DA ETAPA]],"")</f>
        <v/>
      </c>
      <c r="CV356" s="42" t="str">
        <f>IF(BANCO10[[#This Row],[SOLUÇÃO]]=CV$1,BANCO10[[#This Row],[STATUS DA ETAPA]],"")</f>
        <v/>
      </c>
      <c r="CW356" s="42" t="str">
        <f>IF(BANCO10[[#This Row],[SOLUÇÃO]]=CW$1,BANCO10[[#This Row],[STATUS DA ETAPA]],"")</f>
        <v/>
      </c>
      <c r="CX356" s="42" t="str">
        <f>IF(BANCO10[[#This Row],[SOLUÇÃO]]=CX$1,BANCO10[[#This Row],[STATUS DA ETAPA]],"")</f>
        <v/>
      </c>
      <c r="CY356" s="42" t="str">
        <f>IF(BANCO10[[#This Row],[SOLUÇÃO]]=CY$1,BANCO10[[#This Row],[STATUS DA ETAPA]],"")</f>
        <v/>
      </c>
      <c r="CZ356" s="42" t="str">
        <f>IF(BANCO10[[#This Row],[SOLUÇÃO]]=CZ$1,BANCO10[[#This Row],[STATUS DA ETAPA]],"")</f>
        <v/>
      </c>
      <c r="DA356" s="42" t="str">
        <f>IF(BANCO10[[#This Row],[SOLUÇÃO]]=DA$1,BANCO10[[#This Row],[STATUS DA ETAPA]],"")</f>
        <v/>
      </c>
      <c r="DB356" s="42" t="str">
        <f>IF(BANCO10[[#This Row],[SOLUÇÃO]]=DB$1,BANCO10[[#This Row],[STATUS DA ETAPA]],"")</f>
        <v/>
      </c>
      <c r="DC356" s="42" t="str">
        <f>IF(BANCO10[[#This Row],[SOLUÇÃO]]=DC$1,BANCO10[[#This Row],[STATUS DA ETAPA]],"")</f>
        <v/>
      </c>
      <c r="DD356" s="42" t="str">
        <f>IF(BANCO10[[#This Row],[SOLUÇÃO]]=DD$1,BANCO10[[#This Row],[STATUS DA ETAPA]],"")</f>
        <v/>
      </c>
      <c r="DE356" s="42" t="str">
        <f>IF(BANCO10[[#This Row],[SOLUÇÃO]]=DE$1,BANCO10[[#This Row],[STATUS DA ETAPA]],"")</f>
        <v/>
      </c>
      <c r="DF356" s="42" t="str">
        <f>IF(BANCO10[[#This Row],[SOLUÇÃO]]=DF$1,BANCO10[[#This Row],[STATUS DA ETAPA]],"")</f>
        <v/>
      </c>
      <c r="DG356" s="42" t="str">
        <f>IF(BANCO10[[#This Row],[SOLUÇÃO]]=DG$1,BANCO10[[#This Row],[STATUS DA ETAPA]],"")</f>
        <v/>
      </c>
      <c r="DH356" s="42" t="str">
        <f>IF(BANCO10[[#This Row],[SOLUÇÃO]]=DH$1,BANCO10[[#This Row],[STATUS DA ETAPA]],"")</f>
        <v/>
      </c>
      <c r="DI356" s="42" t="str">
        <f>IF(BANCO10[[#This Row],[SOLUÇÃO]]=DI$1,BANCO10[[#This Row],[STATUS DA ETAPA]],"")</f>
        <v/>
      </c>
      <c r="DJ356" s="42" t="str">
        <f>IF(BANCO10[[#This Row],[SOLUÇÃO]]=DJ$1,BANCO10[[#This Row],[STATUS DA ETAPA]],"")</f>
        <v/>
      </c>
      <c r="DK356" s="42" t="str">
        <f>IF(BANCO10[[#This Row],[SOLUÇÃO]]=DK$1,BANCO10[[#This Row],[STATUS DA ETAPA]],"")</f>
        <v/>
      </c>
      <c r="DL356" s="42" t="str">
        <f>IF(BANCO10[[#This Row],[SOLUÇÃO]]=DL$1,BANCO10[[#This Row],[STATUS DA ETAPA]],"")</f>
        <v/>
      </c>
      <c r="DM356" s="42" t="str">
        <f>IF(BANCO10[[#This Row],[SOLUÇÃO]]=DM$1,BANCO10[[#This Row],[STATUS DA ETAPA]],"")</f>
        <v/>
      </c>
      <c r="DN356" s="65" t="e">
        <f>VLOOKUP(CL358,'[1]SAP TEC'!AC:AD,2,0)</f>
        <v>#N/A</v>
      </c>
      <c r="GA356" s="38"/>
      <c r="GB356" s="39"/>
      <c r="GC356" s="40"/>
      <c r="GD356" s="42"/>
      <c r="GE356" s="42"/>
      <c r="GF356" s="40"/>
      <c r="GG356" s="165"/>
      <c r="GH356" s="90"/>
      <c r="GI356" s="43"/>
      <c r="GJ356" s="44"/>
      <c r="GK356" s="166"/>
      <c r="GL356" s="166"/>
      <c r="GM356" s="166"/>
      <c r="GN356" s="42"/>
      <c r="GO356" s="91"/>
      <c r="GP356" s="42"/>
      <c r="GQ356" s="91"/>
      <c r="GR356" s="134"/>
      <c r="GS356" s="134"/>
      <c r="GT356" s="44"/>
      <c r="GU356" s="44"/>
      <c r="GV356" s="44"/>
      <c r="GW356" s="42"/>
      <c r="GX356" s="95"/>
      <c r="GY356" s="96"/>
      <c r="GZ356" s="167"/>
      <c r="HA356" s="167"/>
      <c r="HB356" s="167"/>
      <c r="HC356" s="93"/>
      <c r="HD356" s="167"/>
      <c r="HE356" s="110"/>
      <c r="HF356" s="94"/>
      <c r="HG356" s="38"/>
      <c r="HH356" s="38"/>
      <c r="HI356" s="38"/>
      <c r="HJ356" s="38"/>
      <c r="HK356" s="98"/>
      <c r="HL356" s="38"/>
      <c r="HM356" s="38"/>
      <c r="HN356" s="38"/>
      <c r="HO356" s="136"/>
      <c r="HP356" s="38"/>
      <c r="HQ356" s="38"/>
      <c r="HR356" s="38"/>
      <c r="HS356" s="38"/>
      <c r="HT356" s="63"/>
      <c r="HU356" s="63"/>
      <c r="HV356" s="71"/>
      <c r="HW356" s="63"/>
      <c r="HX356" s="44"/>
      <c r="HY356" s="42"/>
      <c r="HZ356" s="42"/>
      <c r="IA356" s="42"/>
      <c r="IB356" s="42"/>
      <c r="IC356" s="42"/>
      <c r="ID356" s="42"/>
      <c r="IE356" s="42"/>
      <c r="IF356" s="42"/>
      <c r="IG356" s="42"/>
      <c r="IH356" s="42"/>
      <c r="II356" s="42"/>
      <c r="IJ356" s="42"/>
      <c r="IK356" s="42"/>
      <c r="IL356" s="42"/>
      <c r="IM356" s="42"/>
      <c r="IN356" s="42"/>
      <c r="IO356" s="42"/>
      <c r="IP356" s="42"/>
      <c r="IQ356" s="42"/>
      <c r="IR356" s="42"/>
      <c r="IS356" s="42"/>
      <c r="IT356" s="42"/>
      <c r="IU356" s="42"/>
      <c r="IV356" s="42"/>
      <c r="IW356" s="42"/>
      <c r="IX356" s="42"/>
      <c r="IY356" s="42"/>
      <c r="IZ356" s="63"/>
    </row>
    <row r="357" spans="1:260" s="65" customFormat="1" ht="12" x14ac:dyDescent="0.25">
      <c r="A357" s="38" t="s">
        <v>118</v>
      </c>
      <c r="B357" s="39" t="s">
        <v>119</v>
      </c>
      <c r="C357" s="40" t="str">
        <f>IFERROR(VLOOKUP(BANCO10[[#This Row],[EMPRESA]],[1]!DADOS[#Data],2,FALSE),"")</f>
        <v>61.467.569/0001-56</v>
      </c>
      <c r="D357" s="42" t="s">
        <v>1021</v>
      </c>
      <c r="E357" s="42" t="str">
        <f>IFERROR(VLOOKUP(BANCO10[[#This Row],[EMPRESA]],[1]!DADOS[#Data],5,FALSE),"")</f>
        <v>EPP</v>
      </c>
      <c r="F357" s="40" t="str">
        <f>IFERROR(IF(VLOOKUP(BANCO10[[#This Row],[EMPRESA]],[1]!DADOS[#Data],6,0)="","",(VLOOKUP(BANCO10[[#This Row],[EMPRESA]],[1]!DADOS[#Data],6,0))),"")</f>
        <v>CAPITAL LESTE 2</v>
      </c>
      <c r="G357" s="40"/>
      <c r="H357" s="43" t="s">
        <v>121</v>
      </c>
      <c r="I357" s="43" t="s">
        <v>145</v>
      </c>
      <c r="J357" s="43" t="s">
        <v>146</v>
      </c>
      <c r="K357" s="42" t="s">
        <v>1023</v>
      </c>
      <c r="L357" s="44" t="s">
        <v>123</v>
      </c>
      <c r="M357" s="44">
        <v>103</v>
      </c>
      <c r="N357" s="44" t="s">
        <v>123</v>
      </c>
      <c r="O357" s="42" t="s">
        <v>90</v>
      </c>
      <c r="P357" s="42">
        <v>4</v>
      </c>
      <c r="Q357" s="42" t="s">
        <v>168</v>
      </c>
      <c r="R357" s="45" t="s">
        <v>123</v>
      </c>
      <c r="S357" s="45"/>
      <c r="T357" s="45" t="s">
        <v>123</v>
      </c>
      <c r="U357" s="45"/>
      <c r="V357" s="45" t="s">
        <v>123</v>
      </c>
      <c r="W357" s="45"/>
      <c r="X357" s="45" t="s">
        <v>123</v>
      </c>
      <c r="Y357" s="45"/>
      <c r="Z357" s="46" t="s">
        <v>123</v>
      </c>
      <c r="AA357" s="47"/>
      <c r="AB357" s="46" t="s">
        <v>123</v>
      </c>
      <c r="AC357" s="48"/>
      <c r="AD357" s="46" t="s">
        <v>123</v>
      </c>
      <c r="AE357" s="48"/>
      <c r="AF357" s="45" t="s">
        <v>27</v>
      </c>
      <c r="AG357" s="45">
        <v>44985</v>
      </c>
      <c r="AH357" s="45" t="s">
        <v>126</v>
      </c>
      <c r="AI357" s="45"/>
      <c r="AJ357" s="45" t="s">
        <v>123</v>
      </c>
      <c r="AK357" s="45"/>
      <c r="AL357" s="45" t="s">
        <v>123</v>
      </c>
      <c r="AM357" s="45"/>
      <c r="AN357" s="45" t="s">
        <v>123</v>
      </c>
      <c r="AO357" s="45"/>
      <c r="AP357" s="45" t="s">
        <v>123</v>
      </c>
      <c r="AQ357" s="45"/>
      <c r="AR357" s="45" t="s">
        <v>123</v>
      </c>
      <c r="AS357" s="45"/>
      <c r="AT357" s="49">
        <v>44984</v>
      </c>
      <c r="AU357" s="50">
        <v>44984</v>
      </c>
      <c r="AV357" s="51" t="s">
        <v>123</v>
      </c>
      <c r="AW357" s="51" t="s">
        <v>123</v>
      </c>
      <c r="AX357" s="73" t="s">
        <v>49</v>
      </c>
      <c r="AY357" s="52" t="s">
        <v>123</v>
      </c>
      <c r="AZ357" s="53">
        <v>0</v>
      </c>
      <c r="BA357" s="52" t="s">
        <v>123</v>
      </c>
      <c r="BB357" s="81" t="s">
        <v>123</v>
      </c>
      <c r="BC357" s="52" t="s">
        <v>123</v>
      </c>
      <c r="BD357" s="52" t="s">
        <v>123</v>
      </c>
      <c r="BE357" s="55" t="s">
        <v>123</v>
      </c>
      <c r="BF357" s="55" t="s">
        <v>123</v>
      </c>
      <c r="BG357" s="55" t="s">
        <v>123</v>
      </c>
      <c r="BH357" s="55" t="s">
        <v>123</v>
      </c>
      <c r="BI357" s="56" t="s">
        <v>123</v>
      </c>
      <c r="BJ357" s="48"/>
      <c r="BK357" s="58" t="s">
        <v>123</v>
      </c>
      <c r="BL357" s="59"/>
      <c r="BM357" s="58" t="s">
        <v>123</v>
      </c>
      <c r="BN357" s="59"/>
      <c r="BO357" s="74" t="s">
        <v>123</v>
      </c>
      <c r="BP357" s="75"/>
      <c r="BQ357" s="74" t="s">
        <v>123</v>
      </c>
      <c r="BR357" s="75"/>
      <c r="BS357" s="60" t="s">
        <v>1022</v>
      </c>
      <c r="BT357" s="38"/>
      <c r="BU357" s="61" t="s">
        <v>170</v>
      </c>
      <c r="BV357" s="61" t="s">
        <v>170</v>
      </c>
      <c r="BW357" s="61" t="s">
        <v>171</v>
      </c>
      <c r="BX357" s="61" t="s">
        <v>129</v>
      </c>
      <c r="BY357" s="62" t="s">
        <v>170</v>
      </c>
      <c r="BZ357" s="61"/>
      <c r="CA357" s="61" t="s">
        <v>129</v>
      </c>
      <c r="CB357" s="61" t="s">
        <v>129</v>
      </c>
      <c r="CC357" s="61" t="s">
        <v>129</v>
      </c>
      <c r="CD357" s="61" t="s">
        <v>129</v>
      </c>
      <c r="CE357" s="61" t="s">
        <v>129</v>
      </c>
      <c r="CF357" s="61" t="s">
        <v>129</v>
      </c>
      <c r="CG357" s="61" t="s">
        <v>129</v>
      </c>
      <c r="CH357" s="63">
        <f>YEAR(BANCO10[[#This Row],[DATA INÍCIO]])</f>
        <v>2023</v>
      </c>
      <c r="CI357" s="63">
        <f>MONTH(BANCO10[[#This Row],[DATA INÍCIO]])</f>
        <v>2</v>
      </c>
      <c r="CJ357" s="64" t="str">
        <f t="shared" si="6"/>
        <v>INDUSTRIA MECANICA FERRAROTTO LTDA61.467.569/0001-56</v>
      </c>
      <c r="CK357" s="63"/>
      <c r="CL357" s="42" t="s">
        <v>1023</v>
      </c>
      <c r="CM357" s="42" t="str">
        <f>IF(BANCO10[[#This Row],[SOLUÇÃO]]=CM$1,BANCO10[[#This Row],[STATUS DA ETAPA]],"")</f>
        <v>CONCLUÍDO</v>
      </c>
      <c r="CN357" s="42" t="str">
        <f>IF(BANCO10[[#This Row],[SOLUÇÃO]]=CN$1,BANCO10[[#This Row],[STATUS DA ETAPA]],"")</f>
        <v/>
      </c>
      <c r="CO357" s="42" t="str">
        <f>IF(BANCO10[[#This Row],[SOLUÇÃO]]=CO$1,BANCO10[[#This Row],[STATUS DA ETAPA]],"")</f>
        <v/>
      </c>
      <c r="CP357" s="42" t="str">
        <f>IF(BANCO10[[#This Row],[SOLUÇÃO]]=CP$1,BANCO10[[#This Row],[STATUS DA ETAPA]],"")</f>
        <v/>
      </c>
      <c r="CQ357" s="42" t="str">
        <f>IF(BANCO10[[#This Row],[SOLUÇÃO]]=CQ$1,BANCO10[[#This Row],[STATUS DA ETAPA]],"")</f>
        <v/>
      </c>
      <c r="CR357" s="42" t="str">
        <f>IF(BANCO10[[#This Row],[SOLUÇÃO]]=CR$1,BANCO10[[#This Row],[STATUS DA ETAPA]],"")</f>
        <v/>
      </c>
      <c r="CS357" s="42" t="str">
        <f>IF(BANCO10[[#This Row],[SOLUÇÃO]]=CS$1,BANCO10[[#This Row],[STATUS DA ETAPA]],"")</f>
        <v/>
      </c>
      <c r="CT357" s="42" t="str">
        <f>IF(BANCO10[[#This Row],[SOLUÇÃO]]=CT$1,BANCO10[[#This Row],[STATUS DA ETAPA]],"")</f>
        <v/>
      </c>
      <c r="CU357" s="42" t="str">
        <f>IF(BANCO10[[#This Row],[SOLUÇÃO]]=CU$1,BANCO10[[#This Row],[STATUS DA ETAPA]],"")</f>
        <v/>
      </c>
      <c r="CV357" s="42" t="str">
        <f>IF(BANCO10[[#This Row],[SOLUÇÃO]]=CV$1,BANCO10[[#This Row],[STATUS DA ETAPA]],"")</f>
        <v/>
      </c>
      <c r="CW357" s="42" t="str">
        <f>IF(BANCO10[[#This Row],[SOLUÇÃO]]=CW$1,BANCO10[[#This Row],[STATUS DA ETAPA]],"")</f>
        <v/>
      </c>
      <c r="CX357" s="42" t="str">
        <f>IF(BANCO10[[#This Row],[SOLUÇÃO]]=CX$1,BANCO10[[#This Row],[STATUS DA ETAPA]],"")</f>
        <v/>
      </c>
      <c r="CY357" s="42" t="str">
        <f>IF(BANCO10[[#This Row],[SOLUÇÃO]]=CY$1,BANCO10[[#This Row],[STATUS DA ETAPA]],"")</f>
        <v/>
      </c>
      <c r="CZ357" s="42" t="str">
        <f>IF(BANCO10[[#This Row],[SOLUÇÃO]]=CZ$1,BANCO10[[#This Row],[STATUS DA ETAPA]],"")</f>
        <v/>
      </c>
      <c r="DA357" s="42" t="str">
        <f>IF(BANCO10[[#This Row],[SOLUÇÃO]]=DA$1,BANCO10[[#This Row],[STATUS DA ETAPA]],"")</f>
        <v/>
      </c>
      <c r="DB357" s="42" t="str">
        <f>IF(BANCO10[[#This Row],[SOLUÇÃO]]=DB$1,BANCO10[[#This Row],[STATUS DA ETAPA]],"")</f>
        <v/>
      </c>
      <c r="DC357" s="42" t="str">
        <f>IF(BANCO10[[#This Row],[SOLUÇÃO]]=DC$1,BANCO10[[#This Row],[STATUS DA ETAPA]],"")</f>
        <v/>
      </c>
      <c r="DD357" s="42" t="str">
        <f>IF(BANCO10[[#This Row],[SOLUÇÃO]]=DD$1,BANCO10[[#This Row],[STATUS DA ETAPA]],"")</f>
        <v/>
      </c>
      <c r="DE357" s="42" t="str">
        <f>IF(BANCO10[[#This Row],[SOLUÇÃO]]=DE$1,BANCO10[[#This Row],[STATUS DA ETAPA]],"")</f>
        <v/>
      </c>
      <c r="DF357" s="42" t="str">
        <f>IF(BANCO10[[#This Row],[SOLUÇÃO]]=DF$1,BANCO10[[#This Row],[STATUS DA ETAPA]],"")</f>
        <v/>
      </c>
      <c r="DG357" s="42" t="str">
        <f>IF(BANCO10[[#This Row],[SOLUÇÃO]]=DG$1,BANCO10[[#This Row],[STATUS DA ETAPA]],"")</f>
        <v/>
      </c>
      <c r="DH357" s="42" t="str">
        <f>IF(BANCO10[[#This Row],[SOLUÇÃO]]=DH$1,BANCO10[[#This Row],[STATUS DA ETAPA]],"")</f>
        <v/>
      </c>
      <c r="DI357" s="42" t="str">
        <f>IF(BANCO10[[#This Row],[SOLUÇÃO]]=DI$1,BANCO10[[#This Row],[STATUS DA ETAPA]],"")</f>
        <v/>
      </c>
      <c r="DJ357" s="42" t="str">
        <f>IF(BANCO10[[#This Row],[SOLUÇÃO]]=DJ$1,BANCO10[[#This Row],[STATUS DA ETAPA]],"")</f>
        <v/>
      </c>
      <c r="DK357" s="42" t="str">
        <f>IF(BANCO10[[#This Row],[SOLUÇÃO]]=DK$1,BANCO10[[#This Row],[STATUS DA ETAPA]],"")</f>
        <v/>
      </c>
      <c r="DL357" s="42" t="str">
        <f>IF(BANCO10[[#This Row],[SOLUÇÃO]]=DL$1,BANCO10[[#This Row],[STATUS DA ETAPA]],"")</f>
        <v/>
      </c>
      <c r="DM357" s="42" t="str">
        <f>IF(BANCO10[[#This Row],[SOLUÇÃO]]=DM$1,BANCO10[[#This Row],[STATUS DA ETAPA]],"")</f>
        <v/>
      </c>
      <c r="DN357" s="65" t="e">
        <f>VLOOKUP(CL359,'[1]SAP TEC'!AC:AD,2,0)</f>
        <v>#N/A</v>
      </c>
      <c r="GA357" s="38"/>
      <c r="GB357" s="39"/>
      <c r="GC357" s="40"/>
      <c r="GD357" s="42"/>
      <c r="GE357" s="42"/>
      <c r="GF357" s="40"/>
      <c r="GG357" s="165"/>
      <c r="GH357" s="90"/>
      <c r="GI357" s="43"/>
      <c r="GJ357" s="44"/>
      <c r="GK357" s="166"/>
      <c r="GL357" s="166"/>
      <c r="GM357" s="166"/>
      <c r="GN357" s="42"/>
      <c r="GO357" s="91"/>
      <c r="GP357" s="42"/>
      <c r="GQ357" s="91"/>
      <c r="GR357" s="134"/>
      <c r="GS357" s="134"/>
      <c r="GT357" s="44"/>
      <c r="GU357" s="44"/>
      <c r="GV357" s="44"/>
      <c r="GW357" s="42"/>
      <c r="GX357" s="95"/>
      <c r="GY357" s="96"/>
      <c r="GZ357" s="168"/>
      <c r="HA357" s="168"/>
      <c r="HB357" s="168"/>
      <c r="HC357" s="93"/>
      <c r="HD357" s="168"/>
      <c r="HE357" s="110"/>
      <c r="HF357" s="94"/>
      <c r="HG357" s="38"/>
      <c r="HH357" s="38"/>
      <c r="HI357" s="38"/>
      <c r="HJ357" s="38"/>
      <c r="HK357" s="98"/>
      <c r="HL357" s="38"/>
      <c r="HM357" s="38"/>
      <c r="HN357" s="38"/>
      <c r="HO357" s="136"/>
      <c r="HP357" s="38"/>
      <c r="HQ357" s="38"/>
      <c r="HR357" s="38"/>
      <c r="HS357" s="38"/>
      <c r="HT357" s="63"/>
      <c r="HU357" s="63"/>
      <c r="HV357" s="71"/>
      <c r="HW357" s="63"/>
      <c r="HX357" s="44"/>
      <c r="HY357" s="42"/>
      <c r="HZ357" s="42"/>
      <c r="IA357" s="42"/>
      <c r="IB357" s="42"/>
      <c r="IC357" s="42"/>
      <c r="ID357" s="42"/>
      <c r="IE357" s="42"/>
      <c r="IF357" s="42"/>
      <c r="IG357" s="42"/>
      <c r="IH357" s="42"/>
      <c r="II357" s="42"/>
      <c r="IJ357" s="42"/>
      <c r="IK357" s="42"/>
      <c r="IL357" s="42"/>
      <c r="IM357" s="42"/>
      <c r="IN357" s="42"/>
      <c r="IO357" s="42"/>
      <c r="IP357" s="42"/>
      <c r="IQ357" s="42"/>
      <c r="IR357" s="42"/>
      <c r="IS357" s="42"/>
      <c r="IT357" s="42"/>
      <c r="IU357" s="42"/>
      <c r="IV357" s="42"/>
      <c r="IW357" s="42"/>
      <c r="IX357" s="42"/>
      <c r="IY357" s="42"/>
      <c r="IZ357" s="63"/>
    </row>
    <row r="358" spans="1:260" s="65" customFormat="1" ht="12" x14ac:dyDescent="0.25">
      <c r="A358" s="38" t="s">
        <v>118</v>
      </c>
      <c r="B358" s="39" t="s">
        <v>119</v>
      </c>
      <c r="C358" s="40" t="str">
        <f>IFERROR(VLOOKUP(BANCO10[[#This Row],[EMPRESA]],[1]!DADOS[#Data],2,FALSE),"")</f>
        <v>61.473.930/0001-57</v>
      </c>
      <c r="D358" s="42" t="s">
        <v>1024</v>
      </c>
      <c r="E358" s="42" t="str">
        <f>IFERROR(VLOOKUP(BANCO10[[#This Row],[EMPRESA]],[1]!DADOS[#Data],5,FALSE),"")</f>
        <v>ME</v>
      </c>
      <c r="F358" s="40" t="str">
        <f>IFERROR(IF(VLOOKUP(BANCO10[[#This Row],[EMPRESA]],[1]!DADOS[#Data],6,0)="","",(VLOOKUP(BANCO10[[#This Row],[EMPRESA]],[1]!DADOS[#Data],6,0))),"")</f>
        <v>CAPITAL LESTE 1</v>
      </c>
      <c r="G358" s="40"/>
      <c r="H358" s="43" t="s">
        <v>121</v>
      </c>
      <c r="I358" s="43" t="s">
        <v>145</v>
      </c>
      <c r="J358" s="43" t="s">
        <v>146</v>
      </c>
      <c r="K358" s="42" t="s">
        <v>1025</v>
      </c>
      <c r="L358" s="44" t="s">
        <v>123</v>
      </c>
      <c r="M358" s="44">
        <v>103</v>
      </c>
      <c r="N358" s="44" t="s">
        <v>123</v>
      </c>
      <c r="O358" s="42" t="s">
        <v>90</v>
      </c>
      <c r="P358" s="42">
        <v>4</v>
      </c>
      <c r="Q358" s="42" t="s">
        <v>173</v>
      </c>
      <c r="R358" s="45" t="s">
        <v>123</v>
      </c>
      <c r="S358" s="45"/>
      <c r="T358" s="45" t="s">
        <v>123</v>
      </c>
      <c r="U358" s="45"/>
      <c r="V358" s="45" t="s">
        <v>123</v>
      </c>
      <c r="W358" s="45"/>
      <c r="X358" s="45" t="s">
        <v>123</v>
      </c>
      <c r="Y358" s="45"/>
      <c r="Z358" s="46" t="s">
        <v>123</v>
      </c>
      <c r="AA358" s="47"/>
      <c r="AB358" s="46" t="s">
        <v>123</v>
      </c>
      <c r="AC358" s="48"/>
      <c r="AD358" s="46" t="s">
        <v>123</v>
      </c>
      <c r="AE358" s="48"/>
      <c r="AF358" s="45" t="s">
        <v>27</v>
      </c>
      <c r="AG358" s="45">
        <v>44956</v>
      </c>
      <c r="AH358" s="45" t="s">
        <v>126</v>
      </c>
      <c r="AI358" s="45"/>
      <c r="AJ358" s="45" t="s">
        <v>123</v>
      </c>
      <c r="AK358" s="45"/>
      <c r="AL358" s="45" t="s">
        <v>123</v>
      </c>
      <c r="AM358" s="45"/>
      <c r="AN358" s="45" t="s">
        <v>123</v>
      </c>
      <c r="AO358" s="45"/>
      <c r="AP358" s="45" t="s">
        <v>123</v>
      </c>
      <c r="AQ358" s="45"/>
      <c r="AR358" s="45" t="s">
        <v>123</v>
      </c>
      <c r="AS358" s="45"/>
      <c r="AT358" s="133">
        <v>44956</v>
      </c>
      <c r="AU358" s="99">
        <v>44956</v>
      </c>
      <c r="AV358" s="51" t="s">
        <v>123</v>
      </c>
      <c r="AW358" s="51" t="s">
        <v>123</v>
      </c>
      <c r="AX358" s="73" t="s">
        <v>49</v>
      </c>
      <c r="AY358" s="52" t="s">
        <v>123</v>
      </c>
      <c r="AZ358" s="53">
        <v>0</v>
      </c>
      <c r="BA358" s="52" t="s">
        <v>123</v>
      </c>
      <c r="BB358" s="81" t="s">
        <v>123</v>
      </c>
      <c r="BC358" s="52" t="s">
        <v>123</v>
      </c>
      <c r="BD358" s="52" t="s">
        <v>123</v>
      </c>
      <c r="BE358" s="55" t="s">
        <v>123</v>
      </c>
      <c r="BF358" s="55" t="s">
        <v>123</v>
      </c>
      <c r="BG358" s="55" t="s">
        <v>123</v>
      </c>
      <c r="BH358" s="55" t="s">
        <v>123</v>
      </c>
      <c r="BI358" s="56" t="s">
        <v>123</v>
      </c>
      <c r="BJ358" s="48"/>
      <c r="BK358" s="58" t="s">
        <v>123</v>
      </c>
      <c r="BL358" s="59"/>
      <c r="BM358" s="58" t="s">
        <v>123</v>
      </c>
      <c r="BN358" s="59"/>
      <c r="BO358" s="74" t="s">
        <v>123</v>
      </c>
      <c r="BP358" s="75"/>
      <c r="BQ358" s="74" t="s">
        <v>123</v>
      </c>
      <c r="BR358" s="75"/>
      <c r="BS358" s="60" t="s">
        <v>1026</v>
      </c>
      <c r="BT358" s="38"/>
      <c r="BU358" s="61" t="s">
        <v>170</v>
      </c>
      <c r="BV358" s="61" t="s">
        <v>170</v>
      </c>
      <c r="BW358" s="61" t="s">
        <v>171</v>
      </c>
      <c r="BX358" s="61" t="s">
        <v>129</v>
      </c>
      <c r="BY358" s="62" t="s">
        <v>170</v>
      </c>
      <c r="BZ358" s="61"/>
      <c r="CA358" s="61" t="s">
        <v>1027</v>
      </c>
      <c r="CB358" s="61" t="s">
        <v>129</v>
      </c>
      <c r="CC358" s="61" t="s">
        <v>129</v>
      </c>
      <c r="CD358" s="61" t="s">
        <v>129</v>
      </c>
      <c r="CE358" s="61" t="s">
        <v>129</v>
      </c>
      <c r="CF358" s="61" t="s">
        <v>129</v>
      </c>
      <c r="CG358" s="61" t="s">
        <v>129</v>
      </c>
      <c r="CH358" s="63">
        <f>YEAR(BANCO10[[#This Row],[DATA INÍCIO]])</f>
        <v>2023</v>
      </c>
      <c r="CI358" s="63">
        <f>MONTH(BANCO10[[#This Row],[DATA INÍCIO]])</f>
        <v>1</v>
      </c>
      <c r="CJ358" s="64" t="str">
        <f t="shared" si="6"/>
        <v>INDUSTRIA MECANICA HISPANIA LTDA61.473.930/0001-57</v>
      </c>
      <c r="CK358" s="63"/>
      <c r="CL358" s="42" t="s">
        <v>1025</v>
      </c>
      <c r="CM358" s="42" t="str">
        <f>IF(BANCO10[[#This Row],[SOLUÇÃO]]=CM$1,BANCO10[[#This Row],[STATUS DA ETAPA]],"")</f>
        <v>CONCLUÍDO</v>
      </c>
      <c r="CN358" s="42" t="str">
        <f>IF(BANCO10[[#This Row],[SOLUÇÃO]]=CN$1,BANCO10[[#This Row],[STATUS DA ETAPA]],"")</f>
        <v/>
      </c>
      <c r="CO358" s="42" t="str">
        <f>IF(BANCO10[[#This Row],[SOLUÇÃO]]=CO$1,BANCO10[[#This Row],[STATUS DA ETAPA]],"")</f>
        <v/>
      </c>
      <c r="CP358" s="42" t="str">
        <f>IF(BANCO10[[#This Row],[SOLUÇÃO]]=CP$1,BANCO10[[#This Row],[STATUS DA ETAPA]],"")</f>
        <v/>
      </c>
      <c r="CQ358" s="42" t="str">
        <f>IF(BANCO10[[#This Row],[SOLUÇÃO]]=CQ$1,BANCO10[[#This Row],[STATUS DA ETAPA]],"")</f>
        <v/>
      </c>
      <c r="CR358" s="42" t="str">
        <f>IF(BANCO10[[#This Row],[SOLUÇÃO]]=CR$1,BANCO10[[#This Row],[STATUS DA ETAPA]],"")</f>
        <v/>
      </c>
      <c r="CS358" s="42" t="str">
        <f>IF(BANCO10[[#This Row],[SOLUÇÃO]]=CS$1,BANCO10[[#This Row],[STATUS DA ETAPA]],"")</f>
        <v/>
      </c>
      <c r="CT358" s="42" t="str">
        <f>IF(BANCO10[[#This Row],[SOLUÇÃO]]=CT$1,BANCO10[[#This Row],[STATUS DA ETAPA]],"")</f>
        <v/>
      </c>
      <c r="CU358" s="42" t="str">
        <f>IF(BANCO10[[#This Row],[SOLUÇÃO]]=CU$1,BANCO10[[#This Row],[STATUS DA ETAPA]],"")</f>
        <v/>
      </c>
      <c r="CV358" s="42" t="str">
        <f>IF(BANCO10[[#This Row],[SOLUÇÃO]]=CV$1,BANCO10[[#This Row],[STATUS DA ETAPA]],"")</f>
        <v/>
      </c>
      <c r="CW358" s="42" t="str">
        <f>IF(BANCO10[[#This Row],[SOLUÇÃO]]=CW$1,BANCO10[[#This Row],[STATUS DA ETAPA]],"")</f>
        <v/>
      </c>
      <c r="CX358" s="42" t="str">
        <f>IF(BANCO10[[#This Row],[SOLUÇÃO]]=CX$1,BANCO10[[#This Row],[STATUS DA ETAPA]],"")</f>
        <v/>
      </c>
      <c r="CY358" s="42" t="str">
        <f>IF(BANCO10[[#This Row],[SOLUÇÃO]]=CY$1,BANCO10[[#This Row],[STATUS DA ETAPA]],"")</f>
        <v/>
      </c>
      <c r="CZ358" s="42" t="str">
        <f>IF(BANCO10[[#This Row],[SOLUÇÃO]]=CZ$1,BANCO10[[#This Row],[STATUS DA ETAPA]],"")</f>
        <v/>
      </c>
      <c r="DA358" s="42" t="str">
        <f>IF(BANCO10[[#This Row],[SOLUÇÃO]]=DA$1,BANCO10[[#This Row],[STATUS DA ETAPA]],"")</f>
        <v/>
      </c>
      <c r="DB358" s="42" t="str">
        <f>IF(BANCO10[[#This Row],[SOLUÇÃO]]=DB$1,BANCO10[[#This Row],[STATUS DA ETAPA]],"")</f>
        <v/>
      </c>
      <c r="DC358" s="42" t="str">
        <f>IF(BANCO10[[#This Row],[SOLUÇÃO]]=DC$1,BANCO10[[#This Row],[STATUS DA ETAPA]],"")</f>
        <v/>
      </c>
      <c r="DD358" s="42" t="str">
        <f>IF(BANCO10[[#This Row],[SOLUÇÃO]]=DD$1,BANCO10[[#This Row],[STATUS DA ETAPA]],"")</f>
        <v/>
      </c>
      <c r="DE358" s="42" t="str">
        <f>IF(BANCO10[[#This Row],[SOLUÇÃO]]=DE$1,BANCO10[[#This Row],[STATUS DA ETAPA]],"")</f>
        <v/>
      </c>
      <c r="DF358" s="42" t="str">
        <f>IF(BANCO10[[#This Row],[SOLUÇÃO]]=DF$1,BANCO10[[#This Row],[STATUS DA ETAPA]],"")</f>
        <v/>
      </c>
      <c r="DG358" s="42" t="str">
        <f>IF(BANCO10[[#This Row],[SOLUÇÃO]]=DG$1,BANCO10[[#This Row],[STATUS DA ETAPA]],"")</f>
        <v/>
      </c>
      <c r="DH358" s="42" t="str">
        <f>IF(BANCO10[[#This Row],[SOLUÇÃO]]=DH$1,BANCO10[[#This Row],[STATUS DA ETAPA]],"")</f>
        <v/>
      </c>
      <c r="DI358" s="42" t="str">
        <f>IF(BANCO10[[#This Row],[SOLUÇÃO]]=DI$1,BANCO10[[#This Row],[STATUS DA ETAPA]],"")</f>
        <v/>
      </c>
      <c r="DJ358" s="42" t="str">
        <f>IF(BANCO10[[#This Row],[SOLUÇÃO]]=DJ$1,BANCO10[[#This Row],[STATUS DA ETAPA]],"")</f>
        <v/>
      </c>
      <c r="DK358" s="42" t="str">
        <f>IF(BANCO10[[#This Row],[SOLUÇÃO]]=DK$1,BANCO10[[#This Row],[STATUS DA ETAPA]],"")</f>
        <v/>
      </c>
      <c r="DL358" s="42" t="str">
        <f>IF(BANCO10[[#This Row],[SOLUÇÃO]]=DL$1,BANCO10[[#This Row],[STATUS DA ETAPA]],"")</f>
        <v/>
      </c>
      <c r="DM358" s="42" t="str">
        <f>IF(BANCO10[[#This Row],[SOLUÇÃO]]=DM$1,BANCO10[[#This Row],[STATUS DA ETAPA]],"")</f>
        <v/>
      </c>
      <c r="DN358" s="65" t="e">
        <f>VLOOKUP(CL360,'[1]SAP TEC'!AC:AD,2,0)</f>
        <v>#N/A</v>
      </c>
      <c r="GA358" s="38"/>
      <c r="GB358" s="39"/>
      <c r="GC358" s="40"/>
      <c r="GD358" s="42"/>
      <c r="GE358" s="42"/>
      <c r="GF358" s="40"/>
      <c r="GG358" s="165"/>
      <c r="GH358" s="90"/>
      <c r="GI358" s="43"/>
      <c r="GJ358" s="44"/>
      <c r="GK358" s="166"/>
      <c r="GL358" s="166"/>
      <c r="GM358" s="166"/>
      <c r="GN358" s="42"/>
      <c r="GO358" s="91"/>
      <c r="GP358" s="42"/>
      <c r="GQ358" s="91"/>
      <c r="GR358" s="134"/>
      <c r="GS358" s="134"/>
      <c r="GT358" s="44"/>
      <c r="GU358" s="44"/>
      <c r="GV358" s="44"/>
      <c r="GW358" s="42"/>
      <c r="GX358" s="95"/>
      <c r="GY358" s="96"/>
      <c r="GZ358" s="168"/>
      <c r="HA358" s="168"/>
      <c r="HB358" s="168"/>
      <c r="HC358" s="93"/>
      <c r="HD358" s="168"/>
      <c r="HE358" s="110"/>
      <c r="HF358" s="94"/>
      <c r="HG358" s="38"/>
      <c r="HH358" s="38"/>
      <c r="HI358" s="38"/>
      <c r="HJ358" s="38"/>
      <c r="HK358" s="98"/>
      <c r="HL358" s="38"/>
      <c r="HM358" s="38"/>
      <c r="HN358" s="38"/>
      <c r="HO358" s="136"/>
      <c r="HP358" s="38"/>
      <c r="HQ358" s="38"/>
      <c r="HR358" s="38"/>
      <c r="HS358" s="38"/>
      <c r="HT358" s="63"/>
      <c r="HU358" s="63"/>
      <c r="HV358" s="71"/>
      <c r="HW358" s="63"/>
      <c r="HX358" s="44"/>
      <c r="HY358" s="42"/>
      <c r="HZ358" s="42"/>
      <c r="IA358" s="42"/>
      <c r="IB358" s="42"/>
      <c r="IC358" s="42"/>
      <c r="ID358" s="42"/>
      <c r="IE358" s="42"/>
      <c r="IF358" s="42"/>
      <c r="IG358" s="42"/>
      <c r="IH358" s="42"/>
      <c r="II358" s="42"/>
      <c r="IJ358" s="42"/>
      <c r="IK358" s="42"/>
      <c r="IL358" s="42"/>
      <c r="IM358" s="42"/>
      <c r="IN358" s="42"/>
      <c r="IO358" s="42"/>
      <c r="IP358" s="42"/>
      <c r="IQ358" s="42"/>
      <c r="IR358" s="42"/>
      <c r="IS358" s="42"/>
      <c r="IT358" s="42"/>
      <c r="IU358" s="42"/>
      <c r="IV358" s="42"/>
      <c r="IW358" s="42"/>
      <c r="IX358" s="42"/>
      <c r="IY358" s="42"/>
      <c r="IZ358" s="63"/>
    </row>
    <row r="359" spans="1:260" s="65" customFormat="1" ht="12" x14ac:dyDescent="0.25">
      <c r="A359" s="38" t="s">
        <v>118</v>
      </c>
      <c r="B359" s="39" t="s">
        <v>119</v>
      </c>
      <c r="C359" s="40" t="str">
        <f>IFERROR(VLOOKUP(BANCO10[[#This Row],[EMPRESA]],[1]!DADOS[#Data],2,FALSE),"")</f>
        <v>61.473.930/0001-57</v>
      </c>
      <c r="D359" s="42" t="s">
        <v>1024</v>
      </c>
      <c r="E359" s="42" t="str">
        <f>IFERROR(VLOOKUP(BANCO10[[#This Row],[EMPRESA]],[1]!DADOS[#Data],5,FALSE),"")</f>
        <v>ME</v>
      </c>
      <c r="F359" s="40" t="str">
        <f>IFERROR(IF(VLOOKUP(BANCO10[[#This Row],[EMPRESA]],[1]!DADOS[#Data],6,0)="","",(VLOOKUP(BANCO10[[#This Row],[EMPRESA]],[1]!DADOS[#Data],6,0))),"")</f>
        <v>CAPITAL LESTE 1</v>
      </c>
      <c r="G359" s="40" t="str">
        <f>IFERROR(IF(VLOOKUP(BANCO10[[#This Row],[EMPRESA]],[1]!DADOS[#Data],4)="","",(VLOOKUP($D359,[1]!DADOS[#Data],4,0))),"")</f>
        <v>HISPANIA</v>
      </c>
      <c r="H359" s="43" t="s">
        <v>7</v>
      </c>
      <c r="I359" s="42" t="s">
        <v>267</v>
      </c>
      <c r="J359" s="44" t="s">
        <v>136</v>
      </c>
      <c r="K359" s="42" t="s">
        <v>136</v>
      </c>
      <c r="L359" s="44" t="s">
        <v>136</v>
      </c>
      <c r="M359" s="44">
        <v>103</v>
      </c>
      <c r="N359" s="44" t="s">
        <v>123</v>
      </c>
      <c r="O359" s="42" t="s">
        <v>95</v>
      </c>
      <c r="P359" s="42">
        <v>60</v>
      </c>
      <c r="Q359" s="42"/>
      <c r="R359" s="45" t="s">
        <v>123</v>
      </c>
      <c r="S359" s="45"/>
      <c r="T359" s="45" t="s">
        <v>123</v>
      </c>
      <c r="U359" s="45"/>
      <c r="V359" s="45" t="s">
        <v>123</v>
      </c>
      <c r="W359" s="45"/>
      <c r="X359" s="45" t="s">
        <v>123</v>
      </c>
      <c r="Y359" s="45"/>
      <c r="Z359" s="46" t="s">
        <v>123</v>
      </c>
      <c r="AA359" s="47"/>
      <c r="AB359" s="46" t="s">
        <v>123</v>
      </c>
      <c r="AC359" s="48"/>
      <c r="AD359" s="46" t="s">
        <v>123</v>
      </c>
      <c r="AE359" s="48"/>
      <c r="AF359" s="45" t="s">
        <v>27</v>
      </c>
      <c r="AG359" s="45">
        <v>44956</v>
      </c>
      <c r="AH359" s="45" t="s">
        <v>27</v>
      </c>
      <c r="AI359" s="45">
        <v>45299</v>
      </c>
      <c r="AJ359" s="45"/>
      <c r="AK359" s="45"/>
      <c r="AL359" s="45"/>
      <c r="AM359" s="45"/>
      <c r="AN359" s="45"/>
      <c r="AO359" s="45"/>
      <c r="AP359" s="45"/>
      <c r="AQ359" s="45"/>
      <c r="AR359" s="45" t="s">
        <v>123</v>
      </c>
      <c r="AS359" s="45"/>
      <c r="AT359" s="49">
        <v>45963</v>
      </c>
      <c r="AU359" s="50">
        <v>45963</v>
      </c>
      <c r="AV359" s="66" t="s">
        <v>123</v>
      </c>
      <c r="AW359" s="66" t="s">
        <v>123</v>
      </c>
      <c r="AX359" s="73" t="s">
        <v>49</v>
      </c>
      <c r="AY359" s="52" t="s">
        <v>126</v>
      </c>
      <c r="AZ359" s="53">
        <v>0</v>
      </c>
      <c r="BA359" s="52"/>
      <c r="BB359" s="81" t="s">
        <v>136</v>
      </c>
      <c r="BC359" s="52" t="s">
        <v>136</v>
      </c>
      <c r="BD359" s="52" t="s">
        <v>136</v>
      </c>
      <c r="BE359" s="55" t="s">
        <v>123</v>
      </c>
      <c r="BF359" s="55" t="s">
        <v>123</v>
      </c>
      <c r="BG359" s="55"/>
      <c r="BH359" s="55" t="s">
        <v>123</v>
      </c>
      <c r="BI359" s="68" t="s">
        <v>123</v>
      </c>
      <c r="BJ359" s="48"/>
      <c r="BK359" s="58"/>
      <c r="BL359" s="59"/>
      <c r="BM359" s="58"/>
      <c r="BN359" s="59"/>
      <c r="BO359" s="74" t="s">
        <v>126</v>
      </c>
      <c r="BP359" s="77"/>
      <c r="BQ359" s="78" t="s">
        <v>126</v>
      </c>
      <c r="BR359" s="79"/>
      <c r="BS359" s="60" t="s">
        <v>1026</v>
      </c>
      <c r="BT359" s="38"/>
      <c r="BU359" s="61" t="s">
        <v>170</v>
      </c>
      <c r="BV359" s="61" t="s">
        <v>170</v>
      </c>
      <c r="BW359" s="61" t="s">
        <v>171</v>
      </c>
      <c r="BX359" s="61" t="s">
        <v>129</v>
      </c>
      <c r="BY359" s="62" t="s">
        <v>170</v>
      </c>
      <c r="BZ359" s="61"/>
      <c r="CA359" s="61" t="s">
        <v>129</v>
      </c>
      <c r="CB359" s="61" t="s">
        <v>129</v>
      </c>
      <c r="CC359" s="61">
        <v>45392</v>
      </c>
      <c r="CD359" s="61"/>
      <c r="CE359" s="61" t="s">
        <v>129</v>
      </c>
      <c r="CF359" s="61"/>
      <c r="CG359" s="61" t="s">
        <v>237</v>
      </c>
      <c r="CH359" s="63">
        <f>YEAR(BANCO10[[#This Row],[DATA INÍCIO]])</f>
        <v>2025</v>
      </c>
      <c r="CI359" s="63">
        <f>MONTH(BANCO10[[#This Row],[DATA INÍCIO]])</f>
        <v>11</v>
      </c>
      <c r="CJ359" s="64" t="str">
        <f t="shared" si="6"/>
        <v>INDUSTRIA MECANICA HISPANIA LTDA61.473.930/0001-57</v>
      </c>
      <c r="CK359" s="63"/>
      <c r="CL359" s="42" t="s">
        <v>136</v>
      </c>
      <c r="CM359" s="42" t="str">
        <f>IF(BANCO10[[#This Row],[SOLUÇÃO]]=CM$1,BANCO10[[#This Row],[STATUS DA ETAPA]],"")</f>
        <v/>
      </c>
      <c r="CN359" s="42" t="str">
        <f>IF(BANCO10[[#This Row],[SOLUÇÃO]]=CN$1,BANCO10[[#This Row],[STATUS DA ETAPA]],"")</f>
        <v/>
      </c>
      <c r="CO359" s="42" t="str">
        <f>IF(BANCO10[[#This Row],[SOLUÇÃO]]=CO$1,BANCO10[[#This Row],[STATUS DA ETAPA]],"")</f>
        <v/>
      </c>
      <c r="CP359" s="42" t="str">
        <f>IF(BANCO10[[#This Row],[SOLUÇÃO]]=CP$1,BANCO10[[#This Row],[STATUS DA ETAPA]],"")</f>
        <v/>
      </c>
      <c r="CQ359" s="42" t="str">
        <f>IF(BANCO10[[#This Row],[SOLUÇÃO]]=CQ$1,BANCO10[[#This Row],[STATUS DA ETAPA]],"")</f>
        <v/>
      </c>
      <c r="CR359" s="42" t="str">
        <f>IF(BANCO10[[#This Row],[SOLUÇÃO]]=CR$1,BANCO10[[#This Row],[STATUS DA ETAPA]],"")</f>
        <v>PROSPECÇÃO</v>
      </c>
      <c r="CS359" s="42" t="str">
        <f>IF(BANCO10[[#This Row],[SOLUÇÃO]]=CS$1,BANCO10[[#This Row],[STATUS DA ETAPA]],"")</f>
        <v/>
      </c>
      <c r="CT359" s="42" t="str">
        <f>IF(BANCO10[[#This Row],[SOLUÇÃO]]=CT$1,BANCO10[[#This Row],[STATUS DA ETAPA]],"")</f>
        <v/>
      </c>
      <c r="CU359" s="42" t="str">
        <f>IF(BANCO10[[#This Row],[SOLUÇÃO]]=CU$1,BANCO10[[#This Row],[STATUS DA ETAPA]],"")</f>
        <v/>
      </c>
      <c r="CV359" s="42" t="str">
        <f>IF(BANCO10[[#This Row],[SOLUÇÃO]]=CV$1,BANCO10[[#This Row],[STATUS DA ETAPA]],"")</f>
        <v/>
      </c>
      <c r="CW359" s="42" t="str">
        <f>IF(BANCO10[[#This Row],[SOLUÇÃO]]=CW$1,BANCO10[[#This Row],[STATUS DA ETAPA]],"")</f>
        <v/>
      </c>
      <c r="CX359" s="42" t="str">
        <f>IF(BANCO10[[#This Row],[SOLUÇÃO]]=CX$1,BANCO10[[#This Row],[STATUS DA ETAPA]],"")</f>
        <v/>
      </c>
      <c r="CY359" s="42" t="str">
        <f>IF(BANCO10[[#This Row],[SOLUÇÃO]]=CY$1,BANCO10[[#This Row],[STATUS DA ETAPA]],"")</f>
        <v/>
      </c>
      <c r="CZ359" s="42" t="str">
        <f>IF(BANCO10[[#This Row],[SOLUÇÃO]]=CZ$1,BANCO10[[#This Row],[STATUS DA ETAPA]],"")</f>
        <v/>
      </c>
      <c r="DA359" s="42" t="str">
        <f>IF(BANCO10[[#This Row],[SOLUÇÃO]]=DA$1,BANCO10[[#This Row],[STATUS DA ETAPA]],"")</f>
        <v/>
      </c>
      <c r="DB359" s="42" t="str">
        <f>IF(BANCO10[[#This Row],[SOLUÇÃO]]=DB$1,BANCO10[[#This Row],[STATUS DA ETAPA]],"")</f>
        <v/>
      </c>
      <c r="DC359" s="42" t="str">
        <f>IF(BANCO10[[#This Row],[SOLUÇÃO]]=DC$1,BANCO10[[#This Row],[STATUS DA ETAPA]],"")</f>
        <v/>
      </c>
      <c r="DD359" s="42" t="str">
        <f>IF(BANCO10[[#This Row],[SOLUÇÃO]]=DD$1,BANCO10[[#This Row],[STATUS DA ETAPA]],"")</f>
        <v/>
      </c>
      <c r="DE359" s="42" t="str">
        <f>IF(BANCO10[[#This Row],[SOLUÇÃO]]=DE$1,BANCO10[[#This Row],[STATUS DA ETAPA]],"")</f>
        <v/>
      </c>
      <c r="DF359" s="42" t="str">
        <f>IF(BANCO10[[#This Row],[SOLUÇÃO]]=DF$1,BANCO10[[#This Row],[STATUS DA ETAPA]],"")</f>
        <v/>
      </c>
      <c r="DG359" s="42" t="str">
        <f>IF(BANCO10[[#This Row],[SOLUÇÃO]]=DG$1,BANCO10[[#This Row],[STATUS DA ETAPA]],"")</f>
        <v/>
      </c>
      <c r="DH359" s="42" t="str">
        <f>IF(BANCO10[[#This Row],[SOLUÇÃO]]=DH$1,BANCO10[[#This Row],[STATUS DA ETAPA]],"")</f>
        <v/>
      </c>
      <c r="DI359" s="42" t="str">
        <f>IF(BANCO10[[#This Row],[SOLUÇÃO]]=DI$1,BANCO10[[#This Row],[STATUS DA ETAPA]],"")</f>
        <v/>
      </c>
      <c r="DJ359" s="42" t="str">
        <f>IF(BANCO10[[#This Row],[SOLUÇÃO]]=DJ$1,BANCO10[[#This Row],[STATUS DA ETAPA]],"")</f>
        <v/>
      </c>
      <c r="DK359" s="42" t="str">
        <f>IF(BANCO10[[#This Row],[SOLUÇÃO]]=DK$1,BANCO10[[#This Row],[STATUS DA ETAPA]],"")</f>
        <v/>
      </c>
      <c r="DL359" s="42" t="str">
        <f>IF(BANCO10[[#This Row],[SOLUÇÃO]]=DL$1,BANCO10[[#This Row],[STATUS DA ETAPA]],"")</f>
        <v/>
      </c>
      <c r="DM359" s="42" t="str">
        <f>IF(BANCO10[[#This Row],[SOLUÇÃO]]=DM$1,BANCO10[[#This Row],[STATUS DA ETAPA]],"")</f>
        <v/>
      </c>
      <c r="DN359" s="65" t="e">
        <f>VLOOKUP(CL361,'[1]SAP TEC'!AC:AD,2,0)</f>
        <v>#N/A</v>
      </c>
      <c r="GA359" s="38"/>
      <c r="GB359" s="39"/>
      <c r="GC359" s="40"/>
      <c r="GD359" s="42"/>
      <c r="GE359" s="42"/>
      <c r="GF359" s="40"/>
      <c r="GG359" s="165"/>
      <c r="GH359" s="90"/>
      <c r="GI359" s="43"/>
      <c r="GJ359" s="44"/>
      <c r="GK359" s="166"/>
      <c r="GL359" s="166"/>
      <c r="GM359" s="166"/>
      <c r="GN359" s="42"/>
      <c r="GO359" s="91"/>
      <c r="GP359" s="42"/>
      <c r="GQ359" s="91"/>
      <c r="GR359" s="134"/>
      <c r="GS359" s="134"/>
      <c r="GT359" s="44"/>
      <c r="GU359" s="44"/>
      <c r="GV359" s="44"/>
      <c r="GW359" s="42"/>
      <c r="GX359" s="95"/>
      <c r="GY359" s="96"/>
      <c r="GZ359" s="167"/>
      <c r="HA359" s="167"/>
      <c r="HB359" s="167"/>
      <c r="HC359" s="93"/>
      <c r="HD359" s="167"/>
      <c r="HE359" s="110"/>
      <c r="HF359" s="94"/>
      <c r="HG359" s="38"/>
      <c r="HH359" s="38"/>
      <c r="HI359" s="38"/>
      <c r="HJ359" s="38"/>
      <c r="HK359" s="98"/>
      <c r="HL359" s="38"/>
      <c r="HM359" s="38"/>
      <c r="HN359" s="38"/>
      <c r="HO359" s="136"/>
      <c r="HP359" s="38"/>
      <c r="HQ359" s="38"/>
      <c r="HR359" s="38"/>
      <c r="HS359" s="38"/>
      <c r="HT359" s="63"/>
      <c r="HU359" s="63"/>
      <c r="HV359" s="71"/>
      <c r="HW359" s="63"/>
      <c r="HX359" s="44"/>
      <c r="HY359" s="42"/>
      <c r="HZ359" s="42"/>
      <c r="IA359" s="42"/>
      <c r="IB359" s="42"/>
      <c r="IC359" s="42"/>
      <c r="ID359" s="42"/>
      <c r="IE359" s="42"/>
      <c r="IF359" s="42"/>
      <c r="IG359" s="42"/>
      <c r="IH359" s="42"/>
      <c r="II359" s="42"/>
      <c r="IJ359" s="42"/>
      <c r="IK359" s="42"/>
      <c r="IL359" s="42"/>
      <c r="IM359" s="42"/>
      <c r="IN359" s="42"/>
      <c r="IO359" s="42"/>
      <c r="IP359" s="42"/>
      <c r="IQ359" s="42"/>
      <c r="IR359" s="42"/>
      <c r="IS359" s="42"/>
      <c r="IT359" s="42"/>
      <c r="IU359" s="42"/>
      <c r="IV359" s="42"/>
      <c r="IW359" s="42"/>
      <c r="IX359" s="42"/>
      <c r="IY359" s="42"/>
      <c r="IZ359" s="63"/>
    </row>
    <row r="360" spans="1:260" s="65" customFormat="1" ht="12" x14ac:dyDescent="0.25">
      <c r="A360" s="38" t="s">
        <v>118</v>
      </c>
      <c r="B360" s="39" t="s">
        <v>119</v>
      </c>
      <c r="C360" s="40" t="str">
        <f>IFERROR(VLOOKUP(BANCO10[[#This Row],[EMPRESA]],[1]!DADOS[#Data],2,FALSE),"")</f>
        <v>51.742.351/0001-09</v>
      </c>
      <c r="D360" s="42" t="s">
        <v>1028</v>
      </c>
      <c r="E360" s="42" t="str">
        <f>IFERROR(VLOOKUP(BANCO10[[#This Row],[EMPRESA]],[1]!DADOS[#Data],5,FALSE),"")</f>
        <v>ME</v>
      </c>
      <c r="F360" s="40" t="str">
        <f>IFERROR(IF(VLOOKUP(BANCO10[[#This Row],[EMPRESA]],[1]!DADOS[#Data],6,0)="","",(VLOOKUP(BANCO10[[#This Row],[EMPRESA]],[1]!DADOS[#Data],6,0))),"")</f>
        <v>CAPITAL NORTE</v>
      </c>
      <c r="G360" s="40"/>
      <c r="H360" s="43" t="s">
        <v>121</v>
      </c>
      <c r="I360" s="43" t="s">
        <v>145</v>
      </c>
      <c r="J360" s="43" t="s">
        <v>146</v>
      </c>
      <c r="K360" s="42" t="s">
        <v>1029</v>
      </c>
      <c r="L360" s="44" t="s">
        <v>123</v>
      </c>
      <c r="M360" s="44">
        <v>103</v>
      </c>
      <c r="N360" s="44" t="s">
        <v>123</v>
      </c>
      <c r="O360" s="42" t="s">
        <v>90</v>
      </c>
      <c r="P360" s="42">
        <v>4</v>
      </c>
      <c r="Q360" s="42" t="s">
        <v>236</v>
      </c>
      <c r="R360" s="45" t="s">
        <v>123</v>
      </c>
      <c r="S360" s="45"/>
      <c r="T360" s="45" t="s">
        <v>123</v>
      </c>
      <c r="U360" s="45"/>
      <c r="V360" s="45" t="s">
        <v>123</v>
      </c>
      <c r="W360" s="45"/>
      <c r="X360" s="45" t="s">
        <v>123</v>
      </c>
      <c r="Y360" s="45"/>
      <c r="Z360" s="46" t="s">
        <v>123</v>
      </c>
      <c r="AA360" s="47"/>
      <c r="AB360" s="46" t="s">
        <v>123</v>
      </c>
      <c r="AC360" s="48"/>
      <c r="AD360" s="46" t="s">
        <v>123</v>
      </c>
      <c r="AE360" s="48"/>
      <c r="AF360" s="45" t="s">
        <v>27</v>
      </c>
      <c r="AG360" s="45">
        <v>44971</v>
      </c>
      <c r="AH360" s="45" t="s">
        <v>126</v>
      </c>
      <c r="AI360" s="45"/>
      <c r="AJ360" s="45" t="s">
        <v>123</v>
      </c>
      <c r="AK360" s="45"/>
      <c r="AL360" s="45" t="s">
        <v>123</v>
      </c>
      <c r="AM360" s="45"/>
      <c r="AN360" s="45" t="s">
        <v>123</v>
      </c>
      <c r="AO360" s="45"/>
      <c r="AP360" s="45" t="s">
        <v>123</v>
      </c>
      <c r="AQ360" s="45"/>
      <c r="AR360" s="45" t="s">
        <v>123</v>
      </c>
      <c r="AS360" s="45"/>
      <c r="AT360" s="49">
        <v>44970</v>
      </c>
      <c r="AU360" s="50">
        <v>44970</v>
      </c>
      <c r="AV360" s="51" t="s">
        <v>123</v>
      </c>
      <c r="AW360" s="51" t="s">
        <v>123</v>
      </c>
      <c r="AX360" s="73" t="s">
        <v>49</v>
      </c>
      <c r="AY360" s="52" t="s">
        <v>123</v>
      </c>
      <c r="AZ360" s="53">
        <v>0</v>
      </c>
      <c r="BA360" s="52" t="s">
        <v>123</v>
      </c>
      <c r="BB360" s="81" t="s">
        <v>123</v>
      </c>
      <c r="BC360" s="52" t="s">
        <v>123</v>
      </c>
      <c r="BD360" s="52" t="s">
        <v>123</v>
      </c>
      <c r="BE360" s="55" t="s">
        <v>123</v>
      </c>
      <c r="BF360" s="55" t="s">
        <v>123</v>
      </c>
      <c r="BG360" s="55" t="s">
        <v>123</v>
      </c>
      <c r="BH360" s="55" t="s">
        <v>123</v>
      </c>
      <c r="BI360" s="56" t="s">
        <v>123</v>
      </c>
      <c r="BJ360" s="48"/>
      <c r="BK360" s="58" t="s">
        <v>123</v>
      </c>
      <c r="BL360" s="59"/>
      <c r="BM360" s="58" t="s">
        <v>123</v>
      </c>
      <c r="BN360" s="59"/>
      <c r="BO360" s="74" t="s">
        <v>123</v>
      </c>
      <c r="BP360" s="75"/>
      <c r="BQ360" s="74" t="s">
        <v>123</v>
      </c>
      <c r="BR360" s="75"/>
      <c r="BS360" s="60" t="s">
        <v>1030</v>
      </c>
      <c r="BT360" s="38"/>
      <c r="BU360" s="61" t="s">
        <v>170</v>
      </c>
      <c r="BV360" s="61" t="s">
        <v>170</v>
      </c>
      <c r="BW360" s="61" t="s">
        <v>171</v>
      </c>
      <c r="BX360" s="61" t="s">
        <v>129</v>
      </c>
      <c r="BY360" s="62" t="s">
        <v>170</v>
      </c>
      <c r="BZ360" s="61"/>
      <c r="CA360" s="61" t="s">
        <v>129</v>
      </c>
      <c r="CB360" s="61" t="s">
        <v>129</v>
      </c>
      <c r="CC360" s="61" t="s">
        <v>129</v>
      </c>
      <c r="CD360" s="61" t="s">
        <v>129</v>
      </c>
      <c r="CE360" s="61" t="s">
        <v>129</v>
      </c>
      <c r="CF360" s="61" t="s">
        <v>129</v>
      </c>
      <c r="CG360" s="61" t="s">
        <v>129</v>
      </c>
      <c r="CH360" s="63">
        <f>YEAR(BANCO10[[#This Row],[DATA INÍCIO]])</f>
        <v>2023</v>
      </c>
      <c r="CI360" s="63">
        <f>MONTH(BANCO10[[#This Row],[DATA INÍCIO]])</f>
        <v>2</v>
      </c>
      <c r="CJ360" s="64" t="str">
        <f t="shared" si="6"/>
        <v>INDUSTRIA MECANICA IPOJUCA LTDA51.742.351/0001-09</v>
      </c>
      <c r="CK360" s="63"/>
      <c r="CL360" s="42" t="s">
        <v>1029</v>
      </c>
      <c r="CM360" s="42" t="str">
        <f>IF(BANCO10[[#This Row],[SOLUÇÃO]]=CM$1,BANCO10[[#This Row],[STATUS DA ETAPA]],"")</f>
        <v>CONCLUÍDO</v>
      </c>
      <c r="CN360" s="42" t="str">
        <f>IF(BANCO10[[#This Row],[SOLUÇÃO]]=CN$1,BANCO10[[#This Row],[STATUS DA ETAPA]],"")</f>
        <v/>
      </c>
      <c r="CO360" s="42" t="str">
        <f>IF(BANCO10[[#This Row],[SOLUÇÃO]]=CO$1,BANCO10[[#This Row],[STATUS DA ETAPA]],"")</f>
        <v/>
      </c>
      <c r="CP360" s="42" t="str">
        <f>IF(BANCO10[[#This Row],[SOLUÇÃO]]=CP$1,BANCO10[[#This Row],[STATUS DA ETAPA]],"")</f>
        <v/>
      </c>
      <c r="CQ360" s="42" t="str">
        <f>IF(BANCO10[[#This Row],[SOLUÇÃO]]=CQ$1,BANCO10[[#This Row],[STATUS DA ETAPA]],"")</f>
        <v/>
      </c>
      <c r="CR360" s="42" t="str">
        <f>IF(BANCO10[[#This Row],[SOLUÇÃO]]=CR$1,BANCO10[[#This Row],[STATUS DA ETAPA]],"")</f>
        <v/>
      </c>
      <c r="CS360" s="42" t="str">
        <f>IF(BANCO10[[#This Row],[SOLUÇÃO]]=CS$1,BANCO10[[#This Row],[STATUS DA ETAPA]],"")</f>
        <v/>
      </c>
      <c r="CT360" s="42" t="str">
        <f>IF(BANCO10[[#This Row],[SOLUÇÃO]]=CT$1,BANCO10[[#This Row],[STATUS DA ETAPA]],"")</f>
        <v/>
      </c>
      <c r="CU360" s="42" t="str">
        <f>IF(BANCO10[[#This Row],[SOLUÇÃO]]=CU$1,BANCO10[[#This Row],[STATUS DA ETAPA]],"")</f>
        <v/>
      </c>
      <c r="CV360" s="42" t="str">
        <f>IF(BANCO10[[#This Row],[SOLUÇÃO]]=CV$1,BANCO10[[#This Row],[STATUS DA ETAPA]],"")</f>
        <v/>
      </c>
      <c r="CW360" s="42" t="str">
        <f>IF(BANCO10[[#This Row],[SOLUÇÃO]]=CW$1,BANCO10[[#This Row],[STATUS DA ETAPA]],"")</f>
        <v/>
      </c>
      <c r="CX360" s="42" t="str">
        <f>IF(BANCO10[[#This Row],[SOLUÇÃO]]=CX$1,BANCO10[[#This Row],[STATUS DA ETAPA]],"")</f>
        <v/>
      </c>
      <c r="CY360" s="42" t="str">
        <f>IF(BANCO10[[#This Row],[SOLUÇÃO]]=CY$1,BANCO10[[#This Row],[STATUS DA ETAPA]],"")</f>
        <v/>
      </c>
      <c r="CZ360" s="42" t="str">
        <f>IF(BANCO10[[#This Row],[SOLUÇÃO]]=CZ$1,BANCO10[[#This Row],[STATUS DA ETAPA]],"")</f>
        <v/>
      </c>
      <c r="DA360" s="42" t="str">
        <f>IF(BANCO10[[#This Row],[SOLUÇÃO]]=DA$1,BANCO10[[#This Row],[STATUS DA ETAPA]],"")</f>
        <v/>
      </c>
      <c r="DB360" s="42" t="str">
        <f>IF(BANCO10[[#This Row],[SOLUÇÃO]]=DB$1,BANCO10[[#This Row],[STATUS DA ETAPA]],"")</f>
        <v/>
      </c>
      <c r="DC360" s="42" t="str">
        <f>IF(BANCO10[[#This Row],[SOLUÇÃO]]=DC$1,BANCO10[[#This Row],[STATUS DA ETAPA]],"")</f>
        <v/>
      </c>
      <c r="DD360" s="42" t="str">
        <f>IF(BANCO10[[#This Row],[SOLUÇÃO]]=DD$1,BANCO10[[#This Row],[STATUS DA ETAPA]],"")</f>
        <v/>
      </c>
      <c r="DE360" s="42" t="str">
        <f>IF(BANCO10[[#This Row],[SOLUÇÃO]]=DE$1,BANCO10[[#This Row],[STATUS DA ETAPA]],"")</f>
        <v/>
      </c>
      <c r="DF360" s="42" t="str">
        <f>IF(BANCO10[[#This Row],[SOLUÇÃO]]=DF$1,BANCO10[[#This Row],[STATUS DA ETAPA]],"")</f>
        <v/>
      </c>
      <c r="DG360" s="42" t="str">
        <f>IF(BANCO10[[#This Row],[SOLUÇÃO]]=DG$1,BANCO10[[#This Row],[STATUS DA ETAPA]],"")</f>
        <v/>
      </c>
      <c r="DH360" s="42" t="str">
        <f>IF(BANCO10[[#This Row],[SOLUÇÃO]]=DH$1,BANCO10[[#This Row],[STATUS DA ETAPA]],"")</f>
        <v/>
      </c>
      <c r="DI360" s="42" t="str">
        <f>IF(BANCO10[[#This Row],[SOLUÇÃO]]=DI$1,BANCO10[[#This Row],[STATUS DA ETAPA]],"")</f>
        <v/>
      </c>
      <c r="DJ360" s="42" t="str">
        <f>IF(BANCO10[[#This Row],[SOLUÇÃO]]=DJ$1,BANCO10[[#This Row],[STATUS DA ETAPA]],"")</f>
        <v/>
      </c>
      <c r="DK360" s="42" t="str">
        <f>IF(BANCO10[[#This Row],[SOLUÇÃO]]=DK$1,BANCO10[[#This Row],[STATUS DA ETAPA]],"")</f>
        <v/>
      </c>
      <c r="DL360" s="42" t="str">
        <f>IF(BANCO10[[#This Row],[SOLUÇÃO]]=DL$1,BANCO10[[#This Row],[STATUS DA ETAPA]],"")</f>
        <v/>
      </c>
      <c r="DM360" s="42" t="str">
        <f>IF(BANCO10[[#This Row],[SOLUÇÃO]]=DM$1,BANCO10[[#This Row],[STATUS DA ETAPA]],"")</f>
        <v/>
      </c>
      <c r="DN360" s="65" t="e">
        <f>VLOOKUP(CL362,'[1]SAP TEC'!AC:AD,2,0)</f>
        <v>#N/A</v>
      </c>
      <c r="GA360" s="38"/>
      <c r="GB360" s="39"/>
      <c r="GC360" s="40"/>
      <c r="GD360" s="42"/>
      <c r="GE360" s="42"/>
      <c r="GF360" s="40"/>
      <c r="GG360" s="165"/>
      <c r="GH360" s="90"/>
      <c r="GI360" s="43"/>
      <c r="GJ360" s="44"/>
      <c r="GK360" s="166"/>
      <c r="GL360" s="166"/>
      <c r="GM360" s="166"/>
      <c r="GN360" s="42"/>
      <c r="GO360" s="91"/>
      <c r="GP360" s="42"/>
      <c r="GQ360" s="91"/>
      <c r="GR360" s="134"/>
      <c r="GS360" s="134"/>
      <c r="GT360" s="44"/>
      <c r="GU360" s="44"/>
      <c r="GV360" s="44"/>
      <c r="GW360" s="42"/>
      <c r="GX360" s="95"/>
      <c r="GY360" s="96"/>
      <c r="GZ360" s="167"/>
      <c r="HA360" s="167"/>
      <c r="HB360" s="167"/>
      <c r="HC360" s="93"/>
      <c r="HD360" s="167"/>
      <c r="HE360" s="110"/>
      <c r="HF360" s="94"/>
      <c r="HG360" s="38"/>
      <c r="HH360" s="38"/>
      <c r="HI360" s="38"/>
      <c r="HJ360" s="38"/>
      <c r="HK360" s="98"/>
      <c r="HL360" s="38"/>
      <c r="HM360" s="38"/>
      <c r="HN360" s="38"/>
      <c r="HO360" s="136"/>
      <c r="HP360" s="38"/>
      <c r="HQ360" s="38"/>
      <c r="HR360" s="38"/>
      <c r="HS360" s="38"/>
      <c r="HT360" s="63"/>
      <c r="HU360" s="63"/>
      <c r="HV360" s="71"/>
      <c r="HW360" s="63"/>
      <c r="HX360" s="44"/>
      <c r="HY360" s="42"/>
      <c r="HZ360" s="42"/>
      <c r="IA360" s="42"/>
      <c r="IB360" s="42"/>
      <c r="IC360" s="42"/>
      <c r="ID360" s="42"/>
      <c r="IE360" s="42"/>
      <c r="IF360" s="42"/>
      <c r="IG360" s="42"/>
      <c r="IH360" s="42"/>
      <c r="II360" s="42"/>
      <c r="IJ360" s="42"/>
      <c r="IK360" s="42"/>
      <c r="IL360" s="42"/>
      <c r="IM360" s="42"/>
      <c r="IN360" s="42"/>
      <c r="IO360" s="42"/>
      <c r="IP360" s="42"/>
      <c r="IQ360" s="42"/>
      <c r="IR360" s="42"/>
      <c r="IS360" s="42"/>
      <c r="IT360" s="42"/>
      <c r="IU360" s="42"/>
      <c r="IV360" s="42"/>
      <c r="IW360" s="42"/>
      <c r="IX360" s="42"/>
      <c r="IY360" s="42"/>
      <c r="IZ360" s="63"/>
    </row>
    <row r="361" spans="1:260" s="65" customFormat="1" ht="12" x14ac:dyDescent="0.25">
      <c r="A361" s="38" t="s">
        <v>118</v>
      </c>
      <c r="B361" s="39" t="s">
        <v>119</v>
      </c>
      <c r="C361" s="40" t="str">
        <f>IFERROR(VLOOKUP(BANCO10[[#This Row],[EMPRESA]],[1]!DADOS[#Data],2,FALSE),"")</f>
        <v>51.742.351/0001-09</v>
      </c>
      <c r="D361" s="42" t="s">
        <v>1028</v>
      </c>
      <c r="E361" s="42" t="str">
        <f>IFERROR(VLOOKUP(BANCO10[[#This Row],[EMPRESA]],[1]!DADOS[#Data],5,FALSE),"")</f>
        <v>ME</v>
      </c>
      <c r="F361" s="40" t="str">
        <f>IFERROR(IF(VLOOKUP(BANCO10[[#This Row],[EMPRESA]],[1]!DADOS[#Data],6,0)="","",(VLOOKUP(BANCO10[[#This Row],[EMPRESA]],[1]!DADOS[#Data],6,0))),"")</f>
        <v>CAPITAL NORTE</v>
      </c>
      <c r="G361" s="40" t="str">
        <f>IFERROR(IF(VLOOKUP(BANCO10[[#This Row],[EMPRESA]],[1]!DADOS[#Data],4)="","",(VLOOKUP($D361,[1]!DADOS[#Data],4,0))),"")</f>
        <v>IPOJUCA</v>
      </c>
      <c r="H361" s="43" t="s">
        <v>7</v>
      </c>
      <c r="I361" s="42" t="s">
        <v>267</v>
      </c>
      <c r="J361" s="44" t="s">
        <v>136</v>
      </c>
      <c r="K361" s="42" t="s">
        <v>136</v>
      </c>
      <c r="L361" s="44" t="s">
        <v>136</v>
      </c>
      <c r="M361" s="44">
        <v>103</v>
      </c>
      <c r="N361" s="44" t="s">
        <v>123</v>
      </c>
      <c r="O361" s="42" t="s">
        <v>95</v>
      </c>
      <c r="P361" s="42">
        <v>60</v>
      </c>
      <c r="Q361" s="42"/>
      <c r="R361" s="45" t="s">
        <v>123</v>
      </c>
      <c r="S361" s="45"/>
      <c r="T361" s="45" t="s">
        <v>123</v>
      </c>
      <c r="U361" s="45"/>
      <c r="V361" s="45" t="s">
        <v>123</v>
      </c>
      <c r="W361" s="45"/>
      <c r="X361" s="45" t="s">
        <v>123</v>
      </c>
      <c r="Y361" s="45"/>
      <c r="Z361" s="46" t="s">
        <v>123</v>
      </c>
      <c r="AA361" s="47"/>
      <c r="AB361" s="46" t="s">
        <v>123</v>
      </c>
      <c r="AC361" s="48"/>
      <c r="AD361" s="46" t="s">
        <v>123</v>
      </c>
      <c r="AE361" s="48"/>
      <c r="AF361" s="45" t="s">
        <v>27</v>
      </c>
      <c r="AG361" s="45">
        <v>44971</v>
      </c>
      <c r="AH361" s="45" t="s">
        <v>27</v>
      </c>
      <c r="AI361" s="45">
        <v>45260</v>
      </c>
      <c r="AJ361" s="45"/>
      <c r="AK361" s="45"/>
      <c r="AL361" s="45"/>
      <c r="AM361" s="45"/>
      <c r="AN361" s="45"/>
      <c r="AO361" s="45"/>
      <c r="AP361" s="45"/>
      <c r="AQ361" s="45"/>
      <c r="AR361" s="45" t="s">
        <v>123</v>
      </c>
      <c r="AS361" s="45"/>
      <c r="AT361" s="49">
        <v>45963</v>
      </c>
      <c r="AU361" s="50">
        <v>45963</v>
      </c>
      <c r="AV361" s="66" t="s">
        <v>123</v>
      </c>
      <c r="AW361" s="66" t="s">
        <v>123</v>
      </c>
      <c r="AX361" s="73" t="s">
        <v>49</v>
      </c>
      <c r="AY361" s="52" t="s">
        <v>126</v>
      </c>
      <c r="AZ361" s="53">
        <v>0</v>
      </c>
      <c r="BA361" s="52"/>
      <c r="BB361" s="81" t="s">
        <v>136</v>
      </c>
      <c r="BC361" s="52" t="s">
        <v>136</v>
      </c>
      <c r="BD361" s="52" t="s">
        <v>136</v>
      </c>
      <c r="BE361" s="55" t="s">
        <v>123</v>
      </c>
      <c r="BF361" s="55" t="s">
        <v>123</v>
      </c>
      <c r="BG361" s="55"/>
      <c r="BH361" s="55" t="s">
        <v>123</v>
      </c>
      <c r="BI361" s="68" t="s">
        <v>123</v>
      </c>
      <c r="BJ361" s="48"/>
      <c r="BK361" s="58"/>
      <c r="BL361" s="59"/>
      <c r="BM361" s="58"/>
      <c r="BN361" s="59"/>
      <c r="BO361" s="74" t="s">
        <v>126</v>
      </c>
      <c r="BP361" s="77"/>
      <c r="BQ361" s="78" t="s">
        <v>126</v>
      </c>
      <c r="BR361" s="79"/>
      <c r="BS361" s="60" t="s">
        <v>1030</v>
      </c>
      <c r="BT361" s="38"/>
      <c r="BU361" s="61" t="s">
        <v>170</v>
      </c>
      <c r="BV361" s="61" t="s">
        <v>170</v>
      </c>
      <c r="BW361" s="61" t="s">
        <v>171</v>
      </c>
      <c r="BX361" s="61" t="s">
        <v>129</v>
      </c>
      <c r="BY361" s="62" t="s">
        <v>170</v>
      </c>
      <c r="BZ361" s="61"/>
      <c r="CA361" s="61" t="s">
        <v>129</v>
      </c>
      <c r="CB361" s="61" t="s">
        <v>129</v>
      </c>
      <c r="CC361" s="61">
        <v>45412</v>
      </c>
      <c r="CD361" s="61"/>
      <c r="CE361" s="61" t="s">
        <v>129</v>
      </c>
      <c r="CF361" s="61"/>
      <c r="CG361" s="61" t="s">
        <v>1030</v>
      </c>
      <c r="CH361" s="63">
        <f>YEAR(BANCO10[[#This Row],[DATA INÍCIO]])</f>
        <v>2025</v>
      </c>
      <c r="CI361" s="63">
        <f>MONTH(BANCO10[[#This Row],[DATA INÍCIO]])</f>
        <v>11</v>
      </c>
      <c r="CJ361" s="64" t="str">
        <f t="shared" si="6"/>
        <v>INDUSTRIA MECANICA IPOJUCA LTDA51.742.351/0001-09</v>
      </c>
      <c r="CK361" s="63"/>
      <c r="CL361" s="42" t="s">
        <v>136</v>
      </c>
      <c r="CM361" s="42" t="str">
        <f>IF(BANCO10[[#This Row],[SOLUÇÃO]]=CM$1,BANCO10[[#This Row],[STATUS DA ETAPA]],"")</f>
        <v/>
      </c>
      <c r="CN361" s="42" t="str">
        <f>IF(BANCO10[[#This Row],[SOLUÇÃO]]=CN$1,BANCO10[[#This Row],[STATUS DA ETAPA]],"")</f>
        <v/>
      </c>
      <c r="CO361" s="42" t="str">
        <f>IF(BANCO10[[#This Row],[SOLUÇÃO]]=CO$1,BANCO10[[#This Row],[STATUS DA ETAPA]],"")</f>
        <v/>
      </c>
      <c r="CP361" s="42" t="str">
        <f>IF(BANCO10[[#This Row],[SOLUÇÃO]]=CP$1,BANCO10[[#This Row],[STATUS DA ETAPA]],"")</f>
        <v/>
      </c>
      <c r="CQ361" s="42" t="str">
        <f>IF(BANCO10[[#This Row],[SOLUÇÃO]]=CQ$1,BANCO10[[#This Row],[STATUS DA ETAPA]],"")</f>
        <v/>
      </c>
      <c r="CR361" s="42" t="str">
        <f>IF(BANCO10[[#This Row],[SOLUÇÃO]]=CR$1,BANCO10[[#This Row],[STATUS DA ETAPA]],"")</f>
        <v>PROSPECÇÃO</v>
      </c>
      <c r="CS361" s="42" t="str">
        <f>IF(BANCO10[[#This Row],[SOLUÇÃO]]=CS$1,BANCO10[[#This Row],[STATUS DA ETAPA]],"")</f>
        <v/>
      </c>
      <c r="CT361" s="42" t="str">
        <f>IF(BANCO10[[#This Row],[SOLUÇÃO]]=CT$1,BANCO10[[#This Row],[STATUS DA ETAPA]],"")</f>
        <v/>
      </c>
      <c r="CU361" s="42" t="str">
        <f>IF(BANCO10[[#This Row],[SOLUÇÃO]]=CU$1,BANCO10[[#This Row],[STATUS DA ETAPA]],"")</f>
        <v/>
      </c>
      <c r="CV361" s="42" t="str">
        <f>IF(BANCO10[[#This Row],[SOLUÇÃO]]=CV$1,BANCO10[[#This Row],[STATUS DA ETAPA]],"")</f>
        <v/>
      </c>
      <c r="CW361" s="42" t="str">
        <f>IF(BANCO10[[#This Row],[SOLUÇÃO]]=CW$1,BANCO10[[#This Row],[STATUS DA ETAPA]],"")</f>
        <v/>
      </c>
      <c r="CX361" s="42" t="str">
        <f>IF(BANCO10[[#This Row],[SOLUÇÃO]]=CX$1,BANCO10[[#This Row],[STATUS DA ETAPA]],"")</f>
        <v/>
      </c>
      <c r="CY361" s="42" t="str">
        <f>IF(BANCO10[[#This Row],[SOLUÇÃO]]=CY$1,BANCO10[[#This Row],[STATUS DA ETAPA]],"")</f>
        <v/>
      </c>
      <c r="CZ361" s="42" t="str">
        <f>IF(BANCO10[[#This Row],[SOLUÇÃO]]=CZ$1,BANCO10[[#This Row],[STATUS DA ETAPA]],"")</f>
        <v/>
      </c>
      <c r="DA361" s="42" t="str">
        <f>IF(BANCO10[[#This Row],[SOLUÇÃO]]=DA$1,BANCO10[[#This Row],[STATUS DA ETAPA]],"")</f>
        <v/>
      </c>
      <c r="DB361" s="42" t="str">
        <f>IF(BANCO10[[#This Row],[SOLUÇÃO]]=DB$1,BANCO10[[#This Row],[STATUS DA ETAPA]],"")</f>
        <v/>
      </c>
      <c r="DC361" s="42" t="str">
        <f>IF(BANCO10[[#This Row],[SOLUÇÃO]]=DC$1,BANCO10[[#This Row],[STATUS DA ETAPA]],"")</f>
        <v/>
      </c>
      <c r="DD361" s="42" t="str">
        <f>IF(BANCO10[[#This Row],[SOLUÇÃO]]=DD$1,BANCO10[[#This Row],[STATUS DA ETAPA]],"")</f>
        <v/>
      </c>
      <c r="DE361" s="42" t="str">
        <f>IF(BANCO10[[#This Row],[SOLUÇÃO]]=DE$1,BANCO10[[#This Row],[STATUS DA ETAPA]],"")</f>
        <v/>
      </c>
      <c r="DF361" s="42" t="str">
        <f>IF(BANCO10[[#This Row],[SOLUÇÃO]]=DF$1,BANCO10[[#This Row],[STATUS DA ETAPA]],"")</f>
        <v/>
      </c>
      <c r="DG361" s="42" t="str">
        <f>IF(BANCO10[[#This Row],[SOLUÇÃO]]=DG$1,BANCO10[[#This Row],[STATUS DA ETAPA]],"")</f>
        <v/>
      </c>
      <c r="DH361" s="42" t="str">
        <f>IF(BANCO10[[#This Row],[SOLUÇÃO]]=DH$1,BANCO10[[#This Row],[STATUS DA ETAPA]],"")</f>
        <v/>
      </c>
      <c r="DI361" s="42" t="str">
        <f>IF(BANCO10[[#This Row],[SOLUÇÃO]]=DI$1,BANCO10[[#This Row],[STATUS DA ETAPA]],"")</f>
        <v/>
      </c>
      <c r="DJ361" s="42" t="str">
        <f>IF(BANCO10[[#This Row],[SOLUÇÃO]]=DJ$1,BANCO10[[#This Row],[STATUS DA ETAPA]],"")</f>
        <v/>
      </c>
      <c r="DK361" s="42" t="str">
        <f>IF(BANCO10[[#This Row],[SOLUÇÃO]]=DK$1,BANCO10[[#This Row],[STATUS DA ETAPA]],"")</f>
        <v/>
      </c>
      <c r="DL361" s="42" t="str">
        <f>IF(BANCO10[[#This Row],[SOLUÇÃO]]=DL$1,BANCO10[[#This Row],[STATUS DA ETAPA]],"")</f>
        <v/>
      </c>
      <c r="DM361" s="42" t="str">
        <f>IF(BANCO10[[#This Row],[SOLUÇÃO]]=DM$1,BANCO10[[#This Row],[STATUS DA ETAPA]],"")</f>
        <v/>
      </c>
      <c r="DN361" s="65" t="e">
        <f>VLOOKUP(CL363,'[1]SAP TEC'!AC:AD,2,0)</f>
        <v>#N/A</v>
      </c>
      <c r="GA361" s="38"/>
      <c r="GB361" s="39"/>
      <c r="GC361" s="40"/>
      <c r="GD361" s="42"/>
      <c r="GE361" s="42"/>
      <c r="GF361" s="40"/>
      <c r="GG361" s="165"/>
      <c r="GH361" s="90"/>
      <c r="GI361" s="43"/>
      <c r="GJ361" s="44"/>
      <c r="GK361" s="166"/>
      <c r="GL361" s="166"/>
      <c r="GM361" s="166"/>
      <c r="GN361" s="42"/>
      <c r="GO361" s="91"/>
      <c r="GP361" s="42"/>
      <c r="GQ361" s="91"/>
      <c r="GR361" s="134"/>
      <c r="GS361" s="134"/>
      <c r="GT361" s="44"/>
      <c r="GU361" s="44"/>
      <c r="GV361" s="44"/>
      <c r="GW361" s="42"/>
      <c r="GX361" s="95"/>
      <c r="GY361" s="96"/>
      <c r="GZ361" s="168"/>
      <c r="HA361" s="168"/>
      <c r="HB361" s="168"/>
      <c r="HC361" s="93"/>
      <c r="HD361" s="168"/>
      <c r="HE361" s="110"/>
      <c r="HF361" s="94"/>
      <c r="HG361" s="38"/>
      <c r="HH361" s="38"/>
      <c r="HI361" s="38"/>
      <c r="HJ361" s="38"/>
      <c r="HK361" s="98"/>
      <c r="HL361" s="38"/>
      <c r="HM361" s="38"/>
      <c r="HN361" s="38"/>
      <c r="HO361" s="136"/>
      <c r="HP361" s="38"/>
      <c r="HQ361" s="38"/>
      <c r="HR361" s="38"/>
      <c r="HS361" s="38"/>
      <c r="HT361" s="63"/>
      <c r="HU361" s="63"/>
      <c r="HV361" s="71"/>
      <c r="HW361" s="63"/>
      <c r="HX361" s="44"/>
      <c r="HY361" s="42"/>
      <c r="HZ361" s="42"/>
      <c r="IA361" s="42"/>
      <c r="IB361" s="42"/>
      <c r="IC361" s="42"/>
      <c r="ID361" s="42"/>
      <c r="IE361" s="42"/>
      <c r="IF361" s="42"/>
      <c r="IG361" s="42"/>
      <c r="IH361" s="42"/>
      <c r="II361" s="42"/>
      <c r="IJ361" s="42"/>
      <c r="IK361" s="42"/>
      <c r="IL361" s="42"/>
      <c r="IM361" s="42"/>
      <c r="IN361" s="42"/>
      <c r="IO361" s="42"/>
      <c r="IP361" s="42"/>
      <c r="IQ361" s="42"/>
      <c r="IR361" s="42"/>
      <c r="IS361" s="42"/>
      <c r="IT361" s="42"/>
      <c r="IU361" s="42"/>
      <c r="IV361" s="42"/>
      <c r="IW361" s="42"/>
      <c r="IX361" s="42"/>
      <c r="IY361" s="42"/>
      <c r="IZ361" s="63"/>
    </row>
    <row r="362" spans="1:260" s="65" customFormat="1" ht="12" x14ac:dyDescent="0.25">
      <c r="A362" s="38" t="s">
        <v>118</v>
      </c>
      <c r="B362" s="38" t="s">
        <v>131</v>
      </c>
      <c r="C362" s="40" t="str">
        <f>IFERROR(VLOOKUP(BANCO10[[#This Row],[EMPRESA]],[1]!DADOS[#Data],2,FALSE),"")</f>
        <v>57.686.545/0001-10</v>
      </c>
      <c r="D362" s="40" t="s">
        <v>1031</v>
      </c>
      <c r="E362" s="42" t="str">
        <f>IFERROR(VLOOKUP(BANCO10[[#This Row],[EMPRESA]],[1]!DADOS[#Data],5,FALSE),"")</f>
        <v>EPP</v>
      </c>
      <c r="F362" s="40" t="str">
        <f>IFERROR(IF(VLOOKUP(BANCO10[[#This Row],[EMPRESA]],[1]!DADOS[#Data],6,0)="","",(VLOOKUP(BANCO10[[#This Row],[EMPRESA]],[1]!DADOS[#Data],6,0))),"")</f>
        <v>CAPITAL LESTE 2</v>
      </c>
      <c r="G362" s="40" t="str">
        <f>IFERROR(IF(VLOOKUP(BANCO10[[#This Row],[EMPRESA]],[1]!DADOS[#Data],4)="","",(VLOOKUP($D362,[1]!DADOS[#Data],4,0))),"")</f>
        <v>GAMARRA</v>
      </c>
      <c r="H362" s="43" t="s">
        <v>7</v>
      </c>
      <c r="I362" s="38" t="s">
        <v>134</v>
      </c>
      <c r="J362" s="38" t="s">
        <v>123</v>
      </c>
      <c r="K362" s="38" t="s">
        <v>1032</v>
      </c>
      <c r="L362" s="44" t="s">
        <v>136</v>
      </c>
      <c r="M362" s="44" t="s">
        <v>137</v>
      </c>
      <c r="N362" s="44" t="s">
        <v>123</v>
      </c>
      <c r="O362" s="42" t="s">
        <v>96</v>
      </c>
      <c r="P362" s="42">
        <v>106</v>
      </c>
      <c r="Q362" s="39"/>
      <c r="R362" s="45" t="s">
        <v>27</v>
      </c>
      <c r="S362" s="45">
        <v>45757</v>
      </c>
      <c r="T362" s="45" t="s">
        <v>27</v>
      </c>
      <c r="U362" s="45">
        <v>45757</v>
      </c>
      <c r="V362" s="45" t="s">
        <v>27</v>
      </c>
      <c r="W362" s="45">
        <v>45757</v>
      </c>
      <c r="X362" s="45" t="s">
        <v>27</v>
      </c>
      <c r="Y362" s="45">
        <v>45757</v>
      </c>
      <c r="Z362" s="46" t="s">
        <v>27</v>
      </c>
      <c r="AA362" s="47">
        <v>45736</v>
      </c>
      <c r="AB362" s="46" t="s">
        <v>126</v>
      </c>
      <c r="AC362" s="48"/>
      <c r="AD362" s="46" t="s">
        <v>126</v>
      </c>
      <c r="AE362" s="48"/>
      <c r="AF362" s="45" t="s">
        <v>123</v>
      </c>
      <c r="AG362" s="45"/>
      <c r="AH362" s="45" t="s">
        <v>123</v>
      </c>
      <c r="AI362" s="45"/>
      <c r="AJ362" s="45" t="s">
        <v>27</v>
      </c>
      <c r="AK362" s="45">
        <v>45708</v>
      </c>
      <c r="AL362" s="45" t="s">
        <v>123</v>
      </c>
      <c r="AM362" s="45"/>
      <c r="AN362" s="45" t="s">
        <v>123</v>
      </c>
      <c r="AO362" s="45"/>
      <c r="AP362" s="45" t="s">
        <v>123</v>
      </c>
      <c r="AQ362" s="45"/>
      <c r="AR362" s="45" t="s">
        <v>123</v>
      </c>
      <c r="AS362" s="45"/>
      <c r="AT362" s="49">
        <v>46022</v>
      </c>
      <c r="AU362" s="50">
        <v>46022</v>
      </c>
      <c r="AV362" s="66" t="s">
        <v>126</v>
      </c>
      <c r="AW362" s="66" t="s">
        <v>126</v>
      </c>
      <c r="AX362" s="51" t="s">
        <v>49</v>
      </c>
      <c r="AY362" s="52" t="s">
        <v>126</v>
      </c>
      <c r="AZ362" s="53">
        <v>20140</v>
      </c>
      <c r="BA362" s="52" t="s">
        <v>138</v>
      </c>
      <c r="BB362" s="42">
        <v>678861</v>
      </c>
      <c r="BC362" s="52" t="s">
        <v>123</v>
      </c>
      <c r="BD362" s="52" t="s">
        <v>123</v>
      </c>
      <c r="BE362" s="67" t="s">
        <v>126</v>
      </c>
      <c r="BF362" s="67" t="s">
        <v>126</v>
      </c>
      <c r="BG362" s="67" t="s">
        <v>126</v>
      </c>
      <c r="BH362" s="67" t="s">
        <v>126</v>
      </c>
      <c r="BI362" s="68" t="s">
        <v>126</v>
      </c>
      <c r="BJ362" s="48"/>
      <c r="BK362" s="58" t="s">
        <v>126</v>
      </c>
      <c r="BL362" s="59"/>
      <c r="BM362" s="58" t="s">
        <v>126</v>
      </c>
      <c r="BN362" s="59"/>
      <c r="BO362" s="58" t="s">
        <v>126</v>
      </c>
      <c r="BP362" s="59"/>
      <c r="BQ362" s="58" t="s">
        <v>126</v>
      </c>
      <c r="BR362" s="59"/>
      <c r="BS362" s="69" t="s">
        <v>185</v>
      </c>
      <c r="BT362" s="38"/>
      <c r="BU362" s="61"/>
      <c r="BV362" s="61"/>
      <c r="BW362" s="61"/>
      <c r="BX362" s="61"/>
      <c r="BY362" s="61"/>
      <c r="BZ362" s="61"/>
      <c r="CA362" s="61"/>
      <c r="CB362" s="61"/>
      <c r="CC362" s="61"/>
      <c r="CD362" s="61"/>
      <c r="CE362" s="61"/>
      <c r="CF362" s="61"/>
      <c r="CG362" s="61"/>
      <c r="CH362" s="63">
        <f>YEAR(BANCO10[[#This Row],[DATA INÍCIO]])</f>
        <v>2025</v>
      </c>
      <c r="CI362" s="63">
        <f>MONTH(BANCO10[[#This Row],[DATA INÍCIO]])</f>
        <v>12</v>
      </c>
      <c r="CJ362" s="71" t="str">
        <f t="shared" si="6"/>
        <v>INDUSTRIA METALURGICA GAMARRA LTDA57.686.545/0001-10</v>
      </c>
      <c r="CK362" s="63"/>
      <c r="CL362" s="63"/>
      <c r="CM362" s="42" t="str">
        <f>IF(BANCO10[[#This Row],[SOLUÇÃO]]=CM$1,BANCO10[[#This Row],[STATUS DA ETAPA]],"")</f>
        <v/>
      </c>
      <c r="CN362" s="42" t="str">
        <f>IF(BANCO10[[#This Row],[SOLUÇÃO]]=CN$1,BANCO10[[#This Row],[STATUS DA ETAPA]],"")</f>
        <v/>
      </c>
      <c r="CO362" s="42" t="str">
        <f>IF(BANCO10[[#This Row],[SOLUÇÃO]]=CO$1,BANCO10[[#This Row],[STATUS DA ETAPA]],"")</f>
        <v/>
      </c>
      <c r="CP362" s="42" t="str">
        <f>IF(BANCO10[[#This Row],[SOLUÇÃO]]=CP$1,BANCO10[[#This Row],[STATUS DA ETAPA]],"")</f>
        <v/>
      </c>
      <c r="CQ362" s="42" t="str">
        <f>IF(BANCO10[[#This Row],[SOLUÇÃO]]=CQ$1,BANCO10[[#This Row],[STATUS DA ETAPA]],"")</f>
        <v/>
      </c>
      <c r="CR362" s="42" t="str">
        <f>IF(BANCO10[[#This Row],[SOLUÇÃO]]=CR$1,BANCO10[[#This Row],[STATUS DA ETAPA]],"")</f>
        <v/>
      </c>
      <c r="CS362" s="42" t="str">
        <f>IF(BANCO10[[#This Row],[SOLUÇÃO]]=CS$1,BANCO10[[#This Row],[STATUS DA ETAPA]],"")</f>
        <v>AGUARDANDO SALDO</v>
      </c>
      <c r="CT362" s="42" t="str">
        <f>IF(BANCO10[[#This Row],[SOLUÇÃO]]=CT$1,BANCO10[[#This Row],[STATUS DA ETAPA]],"")</f>
        <v/>
      </c>
      <c r="CU362" s="42" t="str">
        <f>IF(BANCO10[[#This Row],[SOLUÇÃO]]=CU$1,BANCO10[[#This Row],[STATUS DA ETAPA]],"")</f>
        <v/>
      </c>
      <c r="CV362" s="42" t="str">
        <f>IF(BANCO10[[#This Row],[SOLUÇÃO]]=CV$1,BANCO10[[#This Row],[STATUS DA ETAPA]],"")</f>
        <v/>
      </c>
      <c r="CW362" s="42" t="str">
        <f>IF(BANCO10[[#This Row],[SOLUÇÃO]]=CW$1,BANCO10[[#This Row],[STATUS DA ETAPA]],"")</f>
        <v/>
      </c>
      <c r="CX362" s="42" t="str">
        <f>IF(BANCO10[[#This Row],[SOLUÇÃO]]=CX$1,BANCO10[[#This Row],[STATUS DA ETAPA]],"")</f>
        <v/>
      </c>
      <c r="CY362" s="42" t="str">
        <f>IF(BANCO10[[#This Row],[SOLUÇÃO]]=CY$1,BANCO10[[#This Row],[STATUS DA ETAPA]],"")</f>
        <v/>
      </c>
      <c r="CZ362" s="42" t="str">
        <f>IF(BANCO10[[#This Row],[SOLUÇÃO]]=CZ$1,BANCO10[[#This Row],[STATUS DA ETAPA]],"")</f>
        <v/>
      </c>
      <c r="DA362" s="42" t="str">
        <f>IF(BANCO10[[#This Row],[SOLUÇÃO]]=DA$1,BANCO10[[#This Row],[STATUS DA ETAPA]],"")</f>
        <v/>
      </c>
      <c r="DB362" s="42" t="str">
        <f>IF(BANCO10[[#This Row],[SOLUÇÃO]]=DB$1,BANCO10[[#This Row],[STATUS DA ETAPA]],"")</f>
        <v/>
      </c>
      <c r="DC362" s="42" t="str">
        <f>IF(BANCO10[[#This Row],[SOLUÇÃO]]=DC$1,BANCO10[[#This Row],[STATUS DA ETAPA]],"")</f>
        <v/>
      </c>
      <c r="DD362" s="42" t="str">
        <f>IF(BANCO10[[#This Row],[SOLUÇÃO]]=DD$1,BANCO10[[#This Row],[STATUS DA ETAPA]],"")</f>
        <v/>
      </c>
      <c r="DE362" s="42" t="str">
        <f>IF(BANCO10[[#This Row],[SOLUÇÃO]]=DE$1,BANCO10[[#This Row],[STATUS DA ETAPA]],"")</f>
        <v/>
      </c>
      <c r="DF362" s="42" t="str">
        <f>IF(BANCO10[[#This Row],[SOLUÇÃO]]=DF$1,BANCO10[[#This Row],[STATUS DA ETAPA]],"")</f>
        <v/>
      </c>
      <c r="DG362" s="42" t="str">
        <f>IF(BANCO10[[#This Row],[SOLUÇÃO]]=DG$1,BANCO10[[#This Row],[STATUS DA ETAPA]],"")</f>
        <v/>
      </c>
      <c r="DH362" s="42" t="str">
        <f>IF(BANCO10[[#This Row],[SOLUÇÃO]]=DH$1,BANCO10[[#This Row],[STATUS DA ETAPA]],"")</f>
        <v/>
      </c>
      <c r="DI362" s="42" t="str">
        <f>IF(BANCO10[[#This Row],[SOLUÇÃO]]=DI$1,BANCO10[[#This Row],[STATUS DA ETAPA]],"")</f>
        <v/>
      </c>
      <c r="DJ362" s="42" t="str">
        <f>IF(BANCO10[[#This Row],[SOLUÇÃO]]=DJ$1,BANCO10[[#This Row],[STATUS DA ETAPA]],"")</f>
        <v/>
      </c>
      <c r="DK362" s="42" t="str">
        <f>IF(BANCO10[[#This Row],[SOLUÇÃO]]=DK$1,BANCO10[[#This Row],[STATUS DA ETAPA]],"")</f>
        <v/>
      </c>
      <c r="DL362" s="42" t="str">
        <f>IF(BANCO10[[#This Row],[SOLUÇÃO]]=DL$1,BANCO10[[#This Row],[STATUS DA ETAPA]],"")</f>
        <v/>
      </c>
      <c r="DM362" s="42" t="str">
        <f>IF(BANCO10[[#This Row],[SOLUÇÃO]]=DM$1,BANCO10[[#This Row],[STATUS DA ETAPA]],"")</f>
        <v/>
      </c>
      <c r="DN362" s="65">
        <f>VLOOKUP(CL364,'[1]SAP TEC'!AC:AD,2,0)</f>
        <v>1994.51</v>
      </c>
      <c r="GA362" s="38"/>
      <c r="GB362" s="39"/>
      <c r="GC362" s="40"/>
      <c r="GD362" s="42"/>
      <c r="GE362" s="42"/>
      <c r="GF362" s="40"/>
      <c r="GG362" s="165"/>
      <c r="GH362" s="90"/>
      <c r="GI362" s="43"/>
      <c r="GJ362" s="44"/>
      <c r="GK362" s="166"/>
      <c r="GL362" s="166"/>
      <c r="GM362" s="166"/>
      <c r="GN362" s="42"/>
      <c r="GO362" s="91"/>
      <c r="GP362" s="42"/>
      <c r="GQ362" s="91"/>
      <c r="GR362" s="134"/>
      <c r="GS362" s="134"/>
      <c r="GT362" s="44"/>
      <c r="GU362" s="44"/>
      <c r="GV362" s="44"/>
      <c r="GW362" s="42"/>
      <c r="GX362" s="95"/>
      <c r="GY362" s="96"/>
      <c r="GZ362" s="167"/>
      <c r="HA362" s="167"/>
      <c r="HB362" s="167"/>
      <c r="HC362" s="93"/>
      <c r="HD362" s="167"/>
      <c r="HE362" s="110"/>
      <c r="HF362" s="94"/>
      <c r="HG362" s="38"/>
      <c r="HH362" s="38"/>
      <c r="HI362" s="38"/>
      <c r="HJ362" s="38"/>
      <c r="HK362" s="98"/>
      <c r="HL362" s="38"/>
      <c r="HM362" s="38"/>
      <c r="HN362" s="38"/>
      <c r="HO362" s="136"/>
      <c r="HP362" s="38"/>
      <c r="HQ362" s="38"/>
      <c r="HR362" s="38"/>
      <c r="HS362" s="38"/>
      <c r="HT362" s="63"/>
      <c r="HU362" s="63"/>
      <c r="HV362" s="71"/>
      <c r="HW362" s="63"/>
      <c r="HX362" s="44"/>
      <c r="HY362" s="42"/>
      <c r="HZ362" s="42"/>
      <c r="IA362" s="42"/>
      <c r="IB362" s="42"/>
      <c r="IC362" s="42"/>
      <c r="ID362" s="42"/>
      <c r="IE362" s="42"/>
      <c r="IF362" s="42"/>
      <c r="IG362" s="42"/>
      <c r="IH362" s="42"/>
      <c r="II362" s="42"/>
      <c r="IJ362" s="42"/>
      <c r="IK362" s="42"/>
      <c r="IL362" s="42"/>
      <c r="IM362" s="42"/>
      <c r="IN362" s="42"/>
      <c r="IO362" s="42"/>
      <c r="IP362" s="42"/>
      <c r="IQ362" s="42"/>
      <c r="IR362" s="42"/>
      <c r="IS362" s="42"/>
      <c r="IT362" s="42"/>
      <c r="IU362" s="42"/>
      <c r="IV362" s="42"/>
      <c r="IW362" s="42"/>
      <c r="IX362" s="42"/>
      <c r="IY362" s="42"/>
      <c r="IZ362" s="63"/>
    </row>
    <row r="363" spans="1:260" s="65" customFormat="1" ht="12" x14ac:dyDescent="0.25">
      <c r="A363" s="38" t="s">
        <v>118</v>
      </c>
      <c r="B363" s="39" t="s">
        <v>119</v>
      </c>
      <c r="C363" s="40" t="str">
        <f>IFERROR(VLOOKUP(BANCO10[[#This Row],[EMPRESA]],[1]!DADOS[#Data],2,FALSE),"")</f>
        <v>57.686.545/0001-10</v>
      </c>
      <c r="D363" s="42" t="s">
        <v>1031</v>
      </c>
      <c r="E363" s="42" t="str">
        <f>IFERROR(VLOOKUP(BANCO10[[#This Row],[EMPRESA]],[1]!DADOS[#Data],5,FALSE),"")</f>
        <v>EPP</v>
      </c>
      <c r="F363" s="40" t="str">
        <f>IFERROR(IF(VLOOKUP(BANCO10[[#This Row],[EMPRESA]],[1]!DADOS[#Data],6,0)="","",(VLOOKUP(BANCO10[[#This Row],[EMPRESA]],[1]!DADOS[#Data],6,0))),"")</f>
        <v>CAPITAL LESTE 2</v>
      </c>
      <c r="G363" s="40"/>
      <c r="H363" s="43" t="s">
        <v>121</v>
      </c>
      <c r="I363" s="43" t="s">
        <v>145</v>
      </c>
      <c r="J363" s="43" t="s">
        <v>146</v>
      </c>
      <c r="K363" s="42" t="s">
        <v>1033</v>
      </c>
      <c r="L363" s="44" t="s">
        <v>123</v>
      </c>
      <c r="M363" s="44">
        <v>103</v>
      </c>
      <c r="N363" s="44" t="s">
        <v>123</v>
      </c>
      <c r="O363" s="42" t="s">
        <v>90</v>
      </c>
      <c r="P363" s="42">
        <v>4</v>
      </c>
      <c r="Q363" s="42" t="s">
        <v>205</v>
      </c>
      <c r="R363" s="45" t="s">
        <v>123</v>
      </c>
      <c r="S363" s="45"/>
      <c r="T363" s="45" t="s">
        <v>123</v>
      </c>
      <c r="U363" s="45"/>
      <c r="V363" s="45" t="s">
        <v>123</v>
      </c>
      <c r="W363" s="45"/>
      <c r="X363" s="45" t="s">
        <v>123</v>
      </c>
      <c r="Y363" s="45"/>
      <c r="Z363" s="46" t="s">
        <v>123</v>
      </c>
      <c r="AA363" s="47"/>
      <c r="AB363" s="46" t="s">
        <v>123</v>
      </c>
      <c r="AC363" s="48"/>
      <c r="AD363" s="46" t="s">
        <v>123</v>
      </c>
      <c r="AE363" s="48"/>
      <c r="AF363" s="45" t="s">
        <v>27</v>
      </c>
      <c r="AG363" s="45">
        <v>44810</v>
      </c>
      <c r="AH363" s="45" t="s">
        <v>126</v>
      </c>
      <c r="AI363" s="45"/>
      <c r="AJ363" s="45" t="s">
        <v>123</v>
      </c>
      <c r="AK363" s="45"/>
      <c r="AL363" s="45" t="s">
        <v>123</v>
      </c>
      <c r="AM363" s="45"/>
      <c r="AN363" s="45" t="s">
        <v>123</v>
      </c>
      <c r="AO363" s="45"/>
      <c r="AP363" s="45" t="s">
        <v>123</v>
      </c>
      <c r="AQ363" s="45"/>
      <c r="AR363" s="45" t="s">
        <v>123</v>
      </c>
      <c r="AS363" s="45"/>
      <c r="AT363" s="49">
        <v>44810</v>
      </c>
      <c r="AU363" s="50">
        <v>44810</v>
      </c>
      <c r="AV363" s="51" t="s">
        <v>123</v>
      </c>
      <c r="AW363" s="51" t="s">
        <v>123</v>
      </c>
      <c r="AX363" s="73" t="s">
        <v>49</v>
      </c>
      <c r="AY363" s="52" t="s">
        <v>123</v>
      </c>
      <c r="AZ363" s="53">
        <v>0</v>
      </c>
      <c r="BA363" s="52" t="s">
        <v>123</v>
      </c>
      <c r="BB363" s="81" t="s">
        <v>123</v>
      </c>
      <c r="BC363" s="52" t="s">
        <v>123</v>
      </c>
      <c r="BD363" s="52" t="s">
        <v>123</v>
      </c>
      <c r="BE363" s="55" t="s">
        <v>123</v>
      </c>
      <c r="BF363" s="55" t="s">
        <v>123</v>
      </c>
      <c r="BG363" s="55" t="s">
        <v>123</v>
      </c>
      <c r="BH363" s="55" t="s">
        <v>123</v>
      </c>
      <c r="BI363" s="56" t="s">
        <v>123</v>
      </c>
      <c r="BJ363" s="48"/>
      <c r="BK363" s="58" t="s">
        <v>123</v>
      </c>
      <c r="BL363" s="59"/>
      <c r="BM363" s="58" t="s">
        <v>123</v>
      </c>
      <c r="BN363" s="59"/>
      <c r="BO363" s="74" t="s">
        <v>123</v>
      </c>
      <c r="BP363" s="75"/>
      <c r="BQ363" s="74" t="s">
        <v>123</v>
      </c>
      <c r="BR363" s="75"/>
      <c r="BS363" s="60" t="s">
        <v>170</v>
      </c>
      <c r="BT363" s="38"/>
      <c r="BU363" s="61" t="s">
        <v>129</v>
      </c>
      <c r="BV363" s="61" t="s">
        <v>129</v>
      </c>
      <c r="BW363" s="61" t="s">
        <v>150</v>
      </c>
      <c r="BX363" s="61" t="s">
        <v>149</v>
      </c>
      <c r="BY363" s="62" t="s">
        <v>158</v>
      </c>
      <c r="BZ363" s="61" t="s">
        <v>150</v>
      </c>
      <c r="CA363" s="61" t="s">
        <v>129</v>
      </c>
      <c r="CB363" s="61" t="s">
        <v>129</v>
      </c>
      <c r="CC363" s="61" t="s">
        <v>129</v>
      </c>
      <c r="CD363" s="61" t="s">
        <v>129</v>
      </c>
      <c r="CE363" s="61" t="s">
        <v>129</v>
      </c>
      <c r="CF363" s="61" t="s">
        <v>129</v>
      </c>
      <c r="CG363" s="61" t="s">
        <v>129</v>
      </c>
      <c r="CH363" s="63">
        <f>YEAR(BANCO10[[#This Row],[DATA INÍCIO]])</f>
        <v>2022</v>
      </c>
      <c r="CI363" s="63">
        <f>MONTH(BANCO10[[#This Row],[DATA INÍCIO]])</f>
        <v>9</v>
      </c>
      <c r="CJ363" s="64" t="str">
        <f t="shared" si="6"/>
        <v>INDUSTRIA METALURGICA GAMARRA LTDA57.686.545/0001-10</v>
      </c>
      <c r="CK363" s="63"/>
      <c r="CL363" s="42" t="s">
        <v>1033</v>
      </c>
      <c r="CM363" s="42" t="str">
        <f>IF(BANCO10[[#This Row],[SOLUÇÃO]]=CM$1,BANCO10[[#This Row],[STATUS DA ETAPA]],"")</f>
        <v>CONCLUÍDO</v>
      </c>
      <c r="CN363" s="42" t="str">
        <f>IF(BANCO10[[#This Row],[SOLUÇÃO]]=CN$1,BANCO10[[#This Row],[STATUS DA ETAPA]],"")</f>
        <v/>
      </c>
      <c r="CO363" s="42" t="str">
        <f>IF(BANCO10[[#This Row],[SOLUÇÃO]]=CO$1,BANCO10[[#This Row],[STATUS DA ETAPA]],"")</f>
        <v/>
      </c>
      <c r="CP363" s="42" t="str">
        <f>IF(BANCO10[[#This Row],[SOLUÇÃO]]=CP$1,BANCO10[[#This Row],[STATUS DA ETAPA]],"")</f>
        <v/>
      </c>
      <c r="CQ363" s="42" t="str">
        <f>IF(BANCO10[[#This Row],[SOLUÇÃO]]=CQ$1,BANCO10[[#This Row],[STATUS DA ETAPA]],"")</f>
        <v/>
      </c>
      <c r="CR363" s="42" t="str">
        <f>IF(BANCO10[[#This Row],[SOLUÇÃO]]=CR$1,BANCO10[[#This Row],[STATUS DA ETAPA]],"")</f>
        <v/>
      </c>
      <c r="CS363" s="42" t="str">
        <f>IF(BANCO10[[#This Row],[SOLUÇÃO]]=CS$1,BANCO10[[#This Row],[STATUS DA ETAPA]],"")</f>
        <v/>
      </c>
      <c r="CT363" s="42" t="str">
        <f>IF(BANCO10[[#This Row],[SOLUÇÃO]]=CT$1,BANCO10[[#This Row],[STATUS DA ETAPA]],"")</f>
        <v/>
      </c>
      <c r="CU363" s="42" t="str">
        <f>IF(BANCO10[[#This Row],[SOLUÇÃO]]=CU$1,BANCO10[[#This Row],[STATUS DA ETAPA]],"")</f>
        <v/>
      </c>
      <c r="CV363" s="42" t="str">
        <f>IF(BANCO10[[#This Row],[SOLUÇÃO]]=CV$1,BANCO10[[#This Row],[STATUS DA ETAPA]],"")</f>
        <v/>
      </c>
      <c r="CW363" s="42" t="str">
        <f>IF(BANCO10[[#This Row],[SOLUÇÃO]]=CW$1,BANCO10[[#This Row],[STATUS DA ETAPA]],"")</f>
        <v/>
      </c>
      <c r="CX363" s="42" t="str">
        <f>IF(BANCO10[[#This Row],[SOLUÇÃO]]=CX$1,BANCO10[[#This Row],[STATUS DA ETAPA]],"")</f>
        <v/>
      </c>
      <c r="CY363" s="42" t="str">
        <f>IF(BANCO10[[#This Row],[SOLUÇÃO]]=CY$1,BANCO10[[#This Row],[STATUS DA ETAPA]],"")</f>
        <v/>
      </c>
      <c r="CZ363" s="42" t="str">
        <f>IF(BANCO10[[#This Row],[SOLUÇÃO]]=CZ$1,BANCO10[[#This Row],[STATUS DA ETAPA]],"")</f>
        <v/>
      </c>
      <c r="DA363" s="42" t="str">
        <f>IF(BANCO10[[#This Row],[SOLUÇÃO]]=DA$1,BANCO10[[#This Row],[STATUS DA ETAPA]],"")</f>
        <v/>
      </c>
      <c r="DB363" s="42" t="str">
        <f>IF(BANCO10[[#This Row],[SOLUÇÃO]]=DB$1,BANCO10[[#This Row],[STATUS DA ETAPA]],"")</f>
        <v/>
      </c>
      <c r="DC363" s="42" t="str">
        <f>IF(BANCO10[[#This Row],[SOLUÇÃO]]=DC$1,BANCO10[[#This Row],[STATUS DA ETAPA]],"")</f>
        <v/>
      </c>
      <c r="DD363" s="42" t="str">
        <f>IF(BANCO10[[#This Row],[SOLUÇÃO]]=DD$1,BANCO10[[#This Row],[STATUS DA ETAPA]],"")</f>
        <v/>
      </c>
      <c r="DE363" s="42" t="str">
        <f>IF(BANCO10[[#This Row],[SOLUÇÃO]]=DE$1,BANCO10[[#This Row],[STATUS DA ETAPA]],"")</f>
        <v/>
      </c>
      <c r="DF363" s="42" t="str">
        <f>IF(BANCO10[[#This Row],[SOLUÇÃO]]=DF$1,BANCO10[[#This Row],[STATUS DA ETAPA]],"")</f>
        <v/>
      </c>
      <c r="DG363" s="42" t="str">
        <f>IF(BANCO10[[#This Row],[SOLUÇÃO]]=DG$1,BANCO10[[#This Row],[STATUS DA ETAPA]],"")</f>
        <v/>
      </c>
      <c r="DH363" s="42" t="str">
        <f>IF(BANCO10[[#This Row],[SOLUÇÃO]]=DH$1,BANCO10[[#This Row],[STATUS DA ETAPA]],"")</f>
        <v/>
      </c>
      <c r="DI363" s="42" t="str">
        <f>IF(BANCO10[[#This Row],[SOLUÇÃO]]=DI$1,BANCO10[[#This Row],[STATUS DA ETAPA]],"")</f>
        <v/>
      </c>
      <c r="DJ363" s="42" t="str">
        <f>IF(BANCO10[[#This Row],[SOLUÇÃO]]=DJ$1,BANCO10[[#This Row],[STATUS DA ETAPA]],"")</f>
        <v/>
      </c>
      <c r="DK363" s="42" t="str">
        <f>IF(BANCO10[[#This Row],[SOLUÇÃO]]=DK$1,BANCO10[[#This Row],[STATUS DA ETAPA]],"")</f>
        <v/>
      </c>
      <c r="DL363" s="42" t="str">
        <f>IF(BANCO10[[#This Row],[SOLUÇÃO]]=DL$1,BANCO10[[#This Row],[STATUS DA ETAPA]],"")</f>
        <v/>
      </c>
      <c r="DM363" s="42" t="str">
        <f>IF(BANCO10[[#This Row],[SOLUÇÃO]]=DM$1,BANCO10[[#This Row],[STATUS DA ETAPA]],"")</f>
        <v/>
      </c>
      <c r="DN363" s="65">
        <f>VLOOKUP(CL365,'[1]SAP TEC'!AC:AD,2,0)</f>
        <v>3324.44</v>
      </c>
      <c r="GA363" s="38"/>
      <c r="GB363" s="39"/>
      <c r="GC363" s="40"/>
      <c r="GD363" s="42"/>
      <c r="GE363" s="42"/>
      <c r="GF363" s="40"/>
      <c r="GG363" s="165"/>
      <c r="GH363" s="90"/>
      <c r="GI363" s="43"/>
      <c r="GJ363" s="44"/>
      <c r="GK363" s="166"/>
      <c r="GL363" s="166"/>
      <c r="GM363" s="166"/>
      <c r="GN363" s="42"/>
      <c r="GO363" s="91"/>
      <c r="GP363" s="42"/>
      <c r="GQ363" s="91"/>
      <c r="GR363" s="134"/>
      <c r="GS363" s="134"/>
      <c r="GT363" s="44"/>
      <c r="GU363" s="44"/>
      <c r="GV363" s="44"/>
      <c r="GW363" s="42"/>
      <c r="GX363" s="95"/>
      <c r="GY363" s="96"/>
      <c r="GZ363" s="168"/>
      <c r="HA363" s="168"/>
      <c r="HB363" s="168"/>
      <c r="HC363" s="93"/>
      <c r="HD363" s="168"/>
      <c r="HE363" s="110"/>
      <c r="HF363" s="94"/>
      <c r="HG363" s="38"/>
      <c r="HH363" s="38"/>
      <c r="HI363" s="38"/>
      <c r="HJ363" s="38"/>
      <c r="HK363" s="98"/>
      <c r="HL363" s="38"/>
      <c r="HM363" s="38"/>
      <c r="HN363" s="38"/>
      <c r="HO363" s="136"/>
      <c r="HP363" s="38"/>
      <c r="HQ363" s="38"/>
      <c r="HR363" s="38"/>
      <c r="HS363" s="38"/>
      <c r="HT363" s="63"/>
      <c r="HU363" s="63"/>
      <c r="HV363" s="71"/>
      <c r="HW363" s="63"/>
      <c r="HX363" s="44"/>
      <c r="HY363" s="42"/>
      <c r="HZ363" s="42"/>
      <c r="IA363" s="42"/>
      <c r="IB363" s="42"/>
      <c r="IC363" s="42"/>
      <c r="ID363" s="42"/>
      <c r="IE363" s="42"/>
      <c r="IF363" s="42"/>
      <c r="IG363" s="42"/>
      <c r="IH363" s="42"/>
      <c r="II363" s="42"/>
      <c r="IJ363" s="42"/>
      <c r="IK363" s="42"/>
      <c r="IL363" s="42"/>
      <c r="IM363" s="42"/>
      <c r="IN363" s="42"/>
      <c r="IO363" s="42"/>
      <c r="IP363" s="42"/>
      <c r="IQ363" s="42"/>
      <c r="IR363" s="42"/>
      <c r="IS363" s="42"/>
      <c r="IT363" s="42"/>
      <c r="IU363" s="42"/>
      <c r="IV363" s="42"/>
      <c r="IW363" s="42"/>
      <c r="IX363" s="42"/>
      <c r="IY363" s="42"/>
      <c r="IZ363" s="63"/>
    </row>
    <row r="364" spans="1:260" s="65" customFormat="1" ht="12" x14ac:dyDescent="0.25">
      <c r="A364" s="38" t="s">
        <v>118</v>
      </c>
      <c r="B364" s="39" t="s">
        <v>119</v>
      </c>
      <c r="C364" s="40" t="str">
        <f>IFERROR(VLOOKUP(BANCO10[[#This Row],[EMPRESA]],[1]!DADOS[#Data],2,FALSE),"")</f>
        <v>57.686.545/0001-10</v>
      </c>
      <c r="D364" s="42" t="s">
        <v>1031</v>
      </c>
      <c r="E364" s="42" t="str">
        <f>IFERROR(VLOOKUP(BANCO10[[#This Row],[EMPRESA]],[1]!DADOS[#Data],5,FALSE),"")</f>
        <v>EPP</v>
      </c>
      <c r="F364" s="40" t="str">
        <f>IFERROR(IF(VLOOKUP(BANCO10[[#This Row],[EMPRESA]],[1]!DADOS[#Data],6,0)="","",(VLOOKUP(BANCO10[[#This Row],[EMPRESA]],[1]!DADOS[#Data],6,0))),"")</f>
        <v>CAPITAL LESTE 2</v>
      </c>
      <c r="G364" s="40" t="str">
        <f>IFERROR(IF(VLOOKUP(BANCO10[[#This Row],[EMPRESA]],[1]!DADOS[#Data],4)="","",(VLOOKUP($D364,[1]!DADOS[#Data],4,0))),"")</f>
        <v>GAMARRA</v>
      </c>
      <c r="H364" s="43" t="s">
        <v>7</v>
      </c>
      <c r="I364" s="43" t="s">
        <v>145</v>
      </c>
      <c r="J364" s="43" t="s">
        <v>123</v>
      </c>
      <c r="K364" s="42" t="s">
        <v>1034</v>
      </c>
      <c r="L364" s="44" t="s">
        <v>1035</v>
      </c>
      <c r="M364" s="44">
        <v>103</v>
      </c>
      <c r="N364" s="44" t="s">
        <v>123</v>
      </c>
      <c r="O364" s="42" t="s">
        <v>95</v>
      </c>
      <c r="P364" s="42">
        <v>100</v>
      </c>
      <c r="Q364" s="42" t="s">
        <v>168</v>
      </c>
      <c r="R364" s="45" t="s">
        <v>123</v>
      </c>
      <c r="S364" s="45"/>
      <c r="T364" s="45" t="s">
        <v>123</v>
      </c>
      <c r="U364" s="45"/>
      <c r="V364" s="45" t="s">
        <v>123</v>
      </c>
      <c r="W364" s="45"/>
      <c r="X364" s="45" t="s">
        <v>123</v>
      </c>
      <c r="Y364" s="45"/>
      <c r="Z364" s="46" t="s">
        <v>123</v>
      </c>
      <c r="AA364" s="47"/>
      <c r="AB364" s="46" t="s">
        <v>123</v>
      </c>
      <c r="AC364" s="48"/>
      <c r="AD364" s="46" t="s">
        <v>123</v>
      </c>
      <c r="AE364" s="48"/>
      <c r="AF364" s="45" t="s">
        <v>27</v>
      </c>
      <c r="AG364" s="45">
        <v>44810</v>
      </c>
      <c r="AH364" s="45" t="s">
        <v>27</v>
      </c>
      <c r="AI364" s="45">
        <v>44810</v>
      </c>
      <c r="AJ364" s="45" t="s">
        <v>27</v>
      </c>
      <c r="AK364" s="45">
        <v>44810</v>
      </c>
      <c r="AL364" s="45"/>
      <c r="AM364" s="45"/>
      <c r="AN364" s="45" t="s">
        <v>27</v>
      </c>
      <c r="AO364" s="45"/>
      <c r="AP364" s="45" t="s">
        <v>27</v>
      </c>
      <c r="AQ364" s="45">
        <v>44810</v>
      </c>
      <c r="AR364" s="45" t="s">
        <v>27</v>
      </c>
      <c r="AS364" s="45"/>
      <c r="AT364" s="49">
        <v>44936</v>
      </c>
      <c r="AU364" s="50">
        <v>45027</v>
      </c>
      <c r="AV364" s="51" t="s">
        <v>27</v>
      </c>
      <c r="AW364" s="51" t="s">
        <v>27</v>
      </c>
      <c r="AX364" s="73" t="s">
        <v>49</v>
      </c>
      <c r="AY364" s="52" t="s">
        <v>126</v>
      </c>
      <c r="AZ364" s="53">
        <v>0</v>
      </c>
      <c r="BA364" s="52"/>
      <c r="BB364" s="81"/>
      <c r="BC364" s="52">
        <v>4731</v>
      </c>
      <c r="BD364" s="52" t="s">
        <v>123</v>
      </c>
      <c r="BE364" s="55" t="s">
        <v>123</v>
      </c>
      <c r="BF364" s="55" t="s">
        <v>123</v>
      </c>
      <c r="BG364" s="55" t="s">
        <v>27</v>
      </c>
      <c r="BH364" s="55" t="s">
        <v>123</v>
      </c>
      <c r="BI364" s="68" t="s">
        <v>123</v>
      </c>
      <c r="BJ364" s="48"/>
      <c r="BK364" s="58" t="s">
        <v>123</v>
      </c>
      <c r="BL364" s="59"/>
      <c r="BM364" s="58" t="s">
        <v>123</v>
      </c>
      <c r="BN364" s="59"/>
      <c r="BO364" s="74" t="s">
        <v>27</v>
      </c>
      <c r="BP364" s="75">
        <v>45062</v>
      </c>
      <c r="BQ364" s="74" t="s">
        <v>27</v>
      </c>
      <c r="BR364" s="75"/>
      <c r="BS364" s="60"/>
      <c r="BT364" s="38"/>
      <c r="BU364" s="61" t="s">
        <v>129</v>
      </c>
      <c r="BV364" s="61" t="s">
        <v>129</v>
      </c>
      <c r="BW364" s="61" t="s">
        <v>150</v>
      </c>
      <c r="BX364" s="61" t="s">
        <v>149</v>
      </c>
      <c r="BY364" s="62" t="s">
        <v>158</v>
      </c>
      <c r="BZ364" s="61" t="s">
        <v>150</v>
      </c>
      <c r="CA364" s="61" t="s">
        <v>248</v>
      </c>
      <c r="CB364" s="61" t="s">
        <v>170</v>
      </c>
      <c r="CC364" s="61">
        <v>45473</v>
      </c>
      <c r="CD364" s="61" t="s">
        <v>158</v>
      </c>
      <c r="CE364" s="61" t="s">
        <v>129</v>
      </c>
      <c r="CF364" s="61"/>
      <c r="CG364" s="61" t="s">
        <v>1036</v>
      </c>
      <c r="CH364" s="63">
        <f>YEAR(BANCO10[[#This Row],[DATA INÍCIO]])</f>
        <v>2023</v>
      </c>
      <c r="CI364" s="63">
        <f>MONTH(BANCO10[[#This Row],[DATA INÍCIO]])</f>
        <v>1</v>
      </c>
      <c r="CJ364" s="64" t="str">
        <f t="shared" si="6"/>
        <v>INDUSTRIA METALURGICA GAMARRA LTDA57.686.545/0001-10</v>
      </c>
      <c r="CK364" s="63"/>
      <c r="CL364" s="42" t="s">
        <v>1034</v>
      </c>
      <c r="CM364" s="42" t="str">
        <f>IF(BANCO10[[#This Row],[SOLUÇÃO]]=CM$1,BANCO10[[#This Row],[STATUS DA ETAPA]],"")</f>
        <v/>
      </c>
      <c r="CN364" s="42" t="str">
        <f>IF(BANCO10[[#This Row],[SOLUÇÃO]]=CN$1,BANCO10[[#This Row],[STATUS DA ETAPA]],"")</f>
        <v/>
      </c>
      <c r="CO364" s="42" t="str">
        <f>IF(BANCO10[[#This Row],[SOLUÇÃO]]=CO$1,BANCO10[[#This Row],[STATUS DA ETAPA]],"")</f>
        <v/>
      </c>
      <c r="CP364" s="42" t="str">
        <f>IF(BANCO10[[#This Row],[SOLUÇÃO]]=CP$1,BANCO10[[#This Row],[STATUS DA ETAPA]],"")</f>
        <v/>
      </c>
      <c r="CQ364" s="42" t="str">
        <f>IF(BANCO10[[#This Row],[SOLUÇÃO]]=CQ$1,BANCO10[[#This Row],[STATUS DA ETAPA]],"")</f>
        <v/>
      </c>
      <c r="CR364" s="42" t="str">
        <f>IF(BANCO10[[#This Row],[SOLUÇÃO]]=CR$1,BANCO10[[#This Row],[STATUS DA ETAPA]],"")</f>
        <v>CONCLUÍDO</v>
      </c>
      <c r="CS364" s="42" t="str">
        <f>IF(BANCO10[[#This Row],[SOLUÇÃO]]=CS$1,BANCO10[[#This Row],[STATUS DA ETAPA]],"")</f>
        <v/>
      </c>
      <c r="CT364" s="42" t="str">
        <f>IF(BANCO10[[#This Row],[SOLUÇÃO]]=CT$1,BANCO10[[#This Row],[STATUS DA ETAPA]],"")</f>
        <v/>
      </c>
      <c r="CU364" s="42" t="str">
        <f>IF(BANCO10[[#This Row],[SOLUÇÃO]]=CU$1,BANCO10[[#This Row],[STATUS DA ETAPA]],"")</f>
        <v/>
      </c>
      <c r="CV364" s="42" t="str">
        <f>IF(BANCO10[[#This Row],[SOLUÇÃO]]=CV$1,BANCO10[[#This Row],[STATUS DA ETAPA]],"")</f>
        <v/>
      </c>
      <c r="CW364" s="42" t="str">
        <f>IF(BANCO10[[#This Row],[SOLUÇÃO]]=CW$1,BANCO10[[#This Row],[STATUS DA ETAPA]],"")</f>
        <v/>
      </c>
      <c r="CX364" s="42" t="str">
        <f>IF(BANCO10[[#This Row],[SOLUÇÃO]]=CX$1,BANCO10[[#This Row],[STATUS DA ETAPA]],"")</f>
        <v/>
      </c>
      <c r="CY364" s="42" t="str">
        <f>IF(BANCO10[[#This Row],[SOLUÇÃO]]=CY$1,BANCO10[[#This Row],[STATUS DA ETAPA]],"")</f>
        <v/>
      </c>
      <c r="CZ364" s="42" t="str">
        <f>IF(BANCO10[[#This Row],[SOLUÇÃO]]=CZ$1,BANCO10[[#This Row],[STATUS DA ETAPA]],"")</f>
        <v/>
      </c>
      <c r="DA364" s="42" t="str">
        <f>IF(BANCO10[[#This Row],[SOLUÇÃO]]=DA$1,BANCO10[[#This Row],[STATUS DA ETAPA]],"")</f>
        <v/>
      </c>
      <c r="DB364" s="42" t="str">
        <f>IF(BANCO10[[#This Row],[SOLUÇÃO]]=DB$1,BANCO10[[#This Row],[STATUS DA ETAPA]],"")</f>
        <v/>
      </c>
      <c r="DC364" s="42" t="str">
        <f>IF(BANCO10[[#This Row],[SOLUÇÃO]]=DC$1,BANCO10[[#This Row],[STATUS DA ETAPA]],"")</f>
        <v/>
      </c>
      <c r="DD364" s="42" t="str">
        <f>IF(BANCO10[[#This Row],[SOLUÇÃO]]=DD$1,BANCO10[[#This Row],[STATUS DA ETAPA]],"")</f>
        <v/>
      </c>
      <c r="DE364" s="42" t="str">
        <f>IF(BANCO10[[#This Row],[SOLUÇÃO]]=DE$1,BANCO10[[#This Row],[STATUS DA ETAPA]],"")</f>
        <v/>
      </c>
      <c r="DF364" s="42" t="str">
        <f>IF(BANCO10[[#This Row],[SOLUÇÃO]]=DF$1,BANCO10[[#This Row],[STATUS DA ETAPA]],"")</f>
        <v/>
      </c>
      <c r="DG364" s="42" t="str">
        <f>IF(BANCO10[[#This Row],[SOLUÇÃO]]=DG$1,BANCO10[[#This Row],[STATUS DA ETAPA]],"")</f>
        <v/>
      </c>
      <c r="DH364" s="42" t="str">
        <f>IF(BANCO10[[#This Row],[SOLUÇÃO]]=DH$1,BANCO10[[#This Row],[STATUS DA ETAPA]],"")</f>
        <v/>
      </c>
      <c r="DI364" s="42" t="str">
        <f>IF(BANCO10[[#This Row],[SOLUÇÃO]]=DI$1,BANCO10[[#This Row],[STATUS DA ETAPA]],"")</f>
        <v/>
      </c>
      <c r="DJ364" s="42" t="str">
        <f>IF(BANCO10[[#This Row],[SOLUÇÃO]]=DJ$1,BANCO10[[#This Row],[STATUS DA ETAPA]],"")</f>
        <v/>
      </c>
      <c r="DK364" s="42" t="str">
        <f>IF(BANCO10[[#This Row],[SOLUÇÃO]]=DK$1,BANCO10[[#This Row],[STATUS DA ETAPA]],"")</f>
        <v/>
      </c>
      <c r="DL364" s="42" t="str">
        <f>IF(BANCO10[[#This Row],[SOLUÇÃO]]=DL$1,BANCO10[[#This Row],[STATUS DA ETAPA]],"")</f>
        <v/>
      </c>
      <c r="DM364" s="42" t="str">
        <f>IF(BANCO10[[#This Row],[SOLUÇÃO]]=DM$1,BANCO10[[#This Row],[STATUS DA ETAPA]],"")</f>
        <v/>
      </c>
      <c r="DN364" s="65" t="e">
        <f>VLOOKUP(CL366,'[1]SAP TEC'!AC:AD,2,0)</f>
        <v>#N/A</v>
      </c>
      <c r="GA364" s="38"/>
      <c r="GB364" s="39"/>
      <c r="GC364" s="40"/>
      <c r="GD364" s="42"/>
      <c r="GE364" s="42"/>
      <c r="GF364" s="40"/>
      <c r="GG364" s="165"/>
      <c r="GH364" s="90"/>
      <c r="GI364" s="43"/>
      <c r="GJ364" s="44"/>
      <c r="GK364" s="166"/>
      <c r="GL364" s="166"/>
      <c r="GM364" s="166"/>
      <c r="GN364" s="42"/>
      <c r="GO364" s="91"/>
      <c r="GP364" s="42"/>
      <c r="GQ364" s="91"/>
      <c r="GR364" s="134"/>
      <c r="GS364" s="134"/>
      <c r="GT364" s="44"/>
      <c r="GU364" s="44"/>
      <c r="GV364" s="44"/>
      <c r="GW364" s="42"/>
      <c r="GX364" s="95"/>
      <c r="GY364" s="96"/>
      <c r="GZ364" s="168"/>
      <c r="HA364" s="168"/>
      <c r="HB364" s="168"/>
      <c r="HC364" s="93"/>
      <c r="HD364" s="168"/>
      <c r="HE364" s="110"/>
      <c r="HF364" s="94"/>
      <c r="HG364" s="38"/>
      <c r="HH364" s="38"/>
      <c r="HI364" s="38"/>
      <c r="HJ364" s="38"/>
      <c r="HK364" s="98"/>
      <c r="HL364" s="38"/>
      <c r="HM364" s="38"/>
      <c r="HN364" s="38"/>
      <c r="HO364" s="136"/>
      <c r="HP364" s="38"/>
      <c r="HQ364" s="38"/>
      <c r="HR364" s="38"/>
      <c r="HS364" s="38"/>
      <c r="HT364" s="63"/>
      <c r="HU364" s="63"/>
      <c r="HV364" s="71"/>
      <c r="HW364" s="63"/>
      <c r="HX364" s="44"/>
      <c r="HY364" s="42"/>
      <c r="HZ364" s="42"/>
      <c r="IA364" s="42"/>
      <c r="IB364" s="42"/>
      <c r="IC364" s="42"/>
      <c r="ID364" s="42"/>
      <c r="IE364" s="42"/>
      <c r="IF364" s="42"/>
      <c r="IG364" s="42"/>
      <c r="IH364" s="42"/>
      <c r="II364" s="42"/>
      <c r="IJ364" s="42"/>
      <c r="IK364" s="42"/>
      <c r="IL364" s="42"/>
      <c r="IM364" s="42"/>
      <c r="IN364" s="42"/>
      <c r="IO364" s="42"/>
      <c r="IP364" s="42"/>
      <c r="IQ364" s="42"/>
      <c r="IR364" s="42"/>
      <c r="IS364" s="42"/>
      <c r="IT364" s="42"/>
      <c r="IU364" s="42"/>
      <c r="IV364" s="42"/>
      <c r="IW364" s="42"/>
      <c r="IX364" s="42"/>
      <c r="IY364" s="42"/>
      <c r="IZ364" s="63"/>
    </row>
    <row r="365" spans="1:260" s="65" customFormat="1" ht="12" x14ac:dyDescent="0.25">
      <c r="A365" s="38" t="s">
        <v>118</v>
      </c>
      <c r="B365" s="39" t="s">
        <v>119</v>
      </c>
      <c r="C365" s="40" t="str">
        <f>IFERROR(VLOOKUP(BANCO10[[#This Row],[EMPRESA]],[1]!DADOS[#Data],2,FALSE),"")</f>
        <v>57.686.545/0001-10</v>
      </c>
      <c r="D365" s="42" t="s">
        <v>1031</v>
      </c>
      <c r="E365" s="42" t="str">
        <f>IFERROR(VLOOKUP(BANCO10[[#This Row],[EMPRESA]],[1]!DADOS[#Data],5,FALSE),"")</f>
        <v>EPP</v>
      </c>
      <c r="F365" s="40" t="str">
        <f>IFERROR(IF(VLOOKUP(BANCO10[[#This Row],[EMPRESA]],[1]!DADOS[#Data],6,0)="","",(VLOOKUP(BANCO10[[#This Row],[EMPRESA]],[1]!DADOS[#Data],6,0))),"")</f>
        <v>CAPITAL LESTE 2</v>
      </c>
      <c r="G365" s="40" t="s">
        <v>1037</v>
      </c>
      <c r="H365" s="43" t="s">
        <v>7</v>
      </c>
      <c r="I365" s="43" t="s">
        <v>145</v>
      </c>
      <c r="J365" s="43" t="s">
        <v>123</v>
      </c>
      <c r="K365" s="44" t="s">
        <v>1038</v>
      </c>
      <c r="L365" s="44" t="s">
        <v>1039</v>
      </c>
      <c r="M365" s="44" t="s">
        <v>137</v>
      </c>
      <c r="N365" s="44" t="s">
        <v>123</v>
      </c>
      <c r="O365" s="42" t="s">
        <v>106</v>
      </c>
      <c r="P365" s="42">
        <v>80</v>
      </c>
      <c r="Q365" s="42" t="s">
        <v>216</v>
      </c>
      <c r="R365" s="45" t="s">
        <v>123</v>
      </c>
      <c r="S365" s="45"/>
      <c r="T365" s="45" t="s">
        <v>123</v>
      </c>
      <c r="U365" s="45"/>
      <c r="V365" s="45" t="s">
        <v>123</v>
      </c>
      <c r="W365" s="45"/>
      <c r="X365" s="45" t="s">
        <v>123</v>
      </c>
      <c r="Y365" s="45"/>
      <c r="Z365" s="46" t="s">
        <v>123</v>
      </c>
      <c r="AA365" s="47"/>
      <c r="AB365" s="46" t="s">
        <v>123</v>
      </c>
      <c r="AC365" s="48"/>
      <c r="AD365" s="46" t="s">
        <v>123</v>
      </c>
      <c r="AE365" s="48"/>
      <c r="AF365" s="45" t="s">
        <v>27</v>
      </c>
      <c r="AG365" s="45">
        <v>45310</v>
      </c>
      <c r="AH365" s="45" t="s">
        <v>27</v>
      </c>
      <c r="AI365" s="45"/>
      <c r="AJ365" s="45" t="s">
        <v>27</v>
      </c>
      <c r="AK365" s="45"/>
      <c r="AL365" s="45" t="s">
        <v>27</v>
      </c>
      <c r="AM365" s="45"/>
      <c r="AN365" s="45" t="s">
        <v>27</v>
      </c>
      <c r="AO365" s="45"/>
      <c r="AP365" s="45" t="s">
        <v>27</v>
      </c>
      <c r="AQ365" s="45"/>
      <c r="AR365" s="45" t="s">
        <v>27</v>
      </c>
      <c r="AS365" s="45"/>
      <c r="AT365" s="49">
        <v>45519</v>
      </c>
      <c r="AU365" s="50">
        <v>45615</v>
      </c>
      <c r="AV365" s="105" t="s">
        <v>27</v>
      </c>
      <c r="AW365" s="66" t="s">
        <v>27</v>
      </c>
      <c r="AX365" s="73" t="s">
        <v>49</v>
      </c>
      <c r="AY365" s="52" t="s">
        <v>126</v>
      </c>
      <c r="AZ365" s="53">
        <v>0</v>
      </c>
      <c r="BA365" s="52" t="s">
        <v>153</v>
      </c>
      <c r="BB365" s="81" t="s">
        <v>1040</v>
      </c>
      <c r="BC365" s="52">
        <v>4742</v>
      </c>
      <c r="BD365" s="52"/>
      <c r="BE365" s="55" t="s">
        <v>123</v>
      </c>
      <c r="BF365" s="55" t="s">
        <v>123</v>
      </c>
      <c r="BG365" s="55" t="s">
        <v>27</v>
      </c>
      <c r="BH365" s="55" t="s">
        <v>123</v>
      </c>
      <c r="BI365" s="68" t="s">
        <v>123</v>
      </c>
      <c r="BJ365" s="48"/>
      <c r="BK365" s="58" t="s">
        <v>123</v>
      </c>
      <c r="BL365" s="59"/>
      <c r="BM365" s="58" t="s">
        <v>123</v>
      </c>
      <c r="BN365" s="59"/>
      <c r="BO365" s="74" t="s">
        <v>27</v>
      </c>
      <c r="BP365" s="59">
        <v>45615</v>
      </c>
      <c r="BQ365" s="74" t="s">
        <v>27</v>
      </c>
      <c r="BR365" s="75">
        <v>45622</v>
      </c>
      <c r="BS365" s="60" t="s">
        <v>1041</v>
      </c>
      <c r="BT365" s="38"/>
      <c r="BU365" s="61"/>
      <c r="BV365" s="61"/>
      <c r="BW365" s="61"/>
      <c r="BX365" s="61"/>
      <c r="BY365" s="62"/>
      <c r="BZ365" s="61"/>
      <c r="CA365" s="61"/>
      <c r="CB365" s="61"/>
      <c r="CC365" s="61">
        <v>45514</v>
      </c>
      <c r="CD365" s="61" t="s">
        <v>158</v>
      </c>
      <c r="CE365" s="61" t="s">
        <v>129</v>
      </c>
      <c r="CF365" s="61"/>
      <c r="CG365" s="61" t="s">
        <v>955</v>
      </c>
      <c r="CH365" s="63">
        <f>YEAR(BANCO10[[#This Row],[DATA INÍCIO]])</f>
        <v>2024</v>
      </c>
      <c r="CI365" s="63">
        <f>MONTH(BANCO10[[#This Row],[DATA INÍCIO]])</f>
        <v>8</v>
      </c>
      <c r="CJ365" s="71" t="str">
        <f t="shared" si="6"/>
        <v>INDUSTRIA METALURGICA GAMARRA LTDA57.686.545/0001-10</v>
      </c>
      <c r="CK365" s="63"/>
      <c r="CL365" s="44" t="s">
        <v>1038</v>
      </c>
      <c r="CM365" s="42" t="str">
        <f>IF(BANCO10[[#This Row],[SOLUÇÃO]]=CM$1,BANCO10[[#This Row],[STATUS DA ETAPA]],"")</f>
        <v/>
      </c>
      <c r="CN365" s="42" t="str">
        <f>IF(BANCO10[[#This Row],[SOLUÇÃO]]=CN$1,BANCO10[[#This Row],[STATUS DA ETAPA]],"")</f>
        <v/>
      </c>
      <c r="CO365" s="42" t="str">
        <f>IF(BANCO10[[#This Row],[SOLUÇÃO]]=CO$1,BANCO10[[#This Row],[STATUS DA ETAPA]],"")</f>
        <v/>
      </c>
      <c r="CP365" s="42" t="str">
        <f>IF(BANCO10[[#This Row],[SOLUÇÃO]]=CP$1,BANCO10[[#This Row],[STATUS DA ETAPA]],"")</f>
        <v/>
      </c>
      <c r="CQ365" s="42" t="str">
        <f>IF(BANCO10[[#This Row],[SOLUÇÃO]]=CQ$1,BANCO10[[#This Row],[STATUS DA ETAPA]],"")</f>
        <v/>
      </c>
      <c r="CR365" s="42" t="str">
        <f>IF(BANCO10[[#This Row],[SOLUÇÃO]]=CR$1,BANCO10[[#This Row],[STATUS DA ETAPA]],"")</f>
        <v/>
      </c>
      <c r="CS365" s="42" t="str">
        <f>IF(BANCO10[[#This Row],[SOLUÇÃO]]=CS$1,BANCO10[[#This Row],[STATUS DA ETAPA]],"")</f>
        <v/>
      </c>
      <c r="CT365" s="42" t="str">
        <f>IF(BANCO10[[#This Row],[SOLUÇÃO]]=CT$1,BANCO10[[#This Row],[STATUS DA ETAPA]],"")</f>
        <v/>
      </c>
      <c r="CU365" s="42" t="str">
        <f>IF(BANCO10[[#This Row],[SOLUÇÃO]]=CU$1,BANCO10[[#This Row],[STATUS DA ETAPA]],"")</f>
        <v/>
      </c>
      <c r="CV365" s="42" t="str">
        <f>IF(BANCO10[[#This Row],[SOLUÇÃO]]=CV$1,BANCO10[[#This Row],[STATUS DA ETAPA]],"")</f>
        <v/>
      </c>
      <c r="CW365" s="42" t="str">
        <f>IF(BANCO10[[#This Row],[SOLUÇÃO]]=CW$1,BANCO10[[#This Row],[STATUS DA ETAPA]],"")</f>
        <v/>
      </c>
      <c r="CX365" s="42" t="str">
        <f>IF(BANCO10[[#This Row],[SOLUÇÃO]]=CX$1,BANCO10[[#This Row],[STATUS DA ETAPA]],"")</f>
        <v/>
      </c>
      <c r="CY365" s="42" t="str">
        <f>IF(BANCO10[[#This Row],[SOLUÇÃO]]=CY$1,BANCO10[[#This Row],[STATUS DA ETAPA]],"")</f>
        <v/>
      </c>
      <c r="CZ365" s="42" t="str">
        <f>IF(BANCO10[[#This Row],[SOLUÇÃO]]=CZ$1,BANCO10[[#This Row],[STATUS DA ETAPA]],"")</f>
        <v/>
      </c>
      <c r="DA365" s="42" t="str">
        <f>IF(BANCO10[[#This Row],[SOLUÇÃO]]=DA$1,BANCO10[[#This Row],[STATUS DA ETAPA]],"")</f>
        <v/>
      </c>
      <c r="DB365" s="42" t="str">
        <f>IF(BANCO10[[#This Row],[SOLUÇÃO]]=DB$1,BANCO10[[#This Row],[STATUS DA ETAPA]],"")</f>
        <v/>
      </c>
      <c r="DC365" s="42" t="str">
        <f>IF(BANCO10[[#This Row],[SOLUÇÃO]]=DC$1,BANCO10[[#This Row],[STATUS DA ETAPA]],"")</f>
        <v>CONCLUÍDO</v>
      </c>
      <c r="DD365" s="42" t="str">
        <f>IF(BANCO10[[#This Row],[SOLUÇÃO]]=DD$1,BANCO10[[#This Row],[STATUS DA ETAPA]],"")</f>
        <v/>
      </c>
      <c r="DE365" s="42" t="str">
        <f>IF(BANCO10[[#This Row],[SOLUÇÃO]]=DE$1,BANCO10[[#This Row],[STATUS DA ETAPA]],"")</f>
        <v/>
      </c>
      <c r="DF365" s="42" t="str">
        <f>IF(BANCO10[[#This Row],[SOLUÇÃO]]=DF$1,BANCO10[[#This Row],[STATUS DA ETAPA]],"")</f>
        <v/>
      </c>
      <c r="DG365" s="42" t="str">
        <f>IF(BANCO10[[#This Row],[SOLUÇÃO]]=DG$1,BANCO10[[#This Row],[STATUS DA ETAPA]],"")</f>
        <v/>
      </c>
      <c r="DH365" s="42" t="str">
        <f>IF(BANCO10[[#This Row],[SOLUÇÃO]]=DH$1,BANCO10[[#This Row],[STATUS DA ETAPA]],"")</f>
        <v/>
      </c>
      <c r="DI365" s="42" t="str">
        <f>IF(BANCO10[[#This Row],[SOLUÇÃO]]=DI$1,BANCO10[[#This Row],[STATUS DA ETAPA]],"")</f>
        <v/>
      </c>
      <c r="DJ365" s="42" t="str">
        <f>IF(BANCO10[[#This Row],[SOLUÇÃO]]=DJ$1,BANCO10[[#This Row],[STATUS DA ETAPA]],"")</f>
        <v/>
      </c>
      <c r="DK365" s="42" t="str">
        <f>IF(BANCO10[[#This Row],[SOLUÇÃO]]=DK$1,BANCO10[[#This Row],[STATUS DA ETAPA]],"")</f>
        <v/>
      </c>
      <c r="DL365" s="42" t="str">
        <f>IF(BANCO10[[#This Row],[SOLUÇÃO]]=DL$1,BANCO10[[#This Row],[STATUS DA ETAPA]],"")</f>
        <v/>
      </c>
      <c r="DM365" s="42" t="str">
        <f>IF(BANCO10[[#This Row],[SOLUÇÃO]]=DM$1,BANCO10[[#This Row],[STATUS DA ETAPA]],"")</f>
        <v/>
      </c>
      <c r="DN365" s="65" t="e">
        <f>VLOOKUP(CL367,'[1]SAP TEC'!AC:AD,2,0)</f>
        <v>#N/A</v>
      </c>
      <c r="GA365" s="38"/>
      <c r="GB365" s="39"/>
      <c r="GC365" s="40"/>
      <c r="GD365" s="42"/>
      <c r="GE365" s="42"/>
      <c r="GF365" s="40"/>
      <c r="GG365" s="165"/>
      <c r="GH365" s="90"/>
      <c r="GI365" s="43"/>
      <c r="GJ365" s="44"/>
      <c r="GK365" s="166"/>
      <c r="GL365" s="166"/>
      <c r="GM365" s="166"/>
      <c r="GN365" s="42"/>
      <c r="GO365" s="91"/>
      <c r="GP365" s="42"/>
      <c r="GQ365" s="91"/>
      <c r="GR365" s="134"/>
      <c r="GS365" s="134"/>
      <c r="GT365" s="44"/>
      <c r="GU365" s="44"/>
      <c r="GV365" s="44"/>
      <c r="GW365" s="42"/>
      <c r="GX365" s="95"/>
      <c r="GY365" s="96"/>
      <c r="GZ365" s="167"/>
      <c r="HA365" s="167"/>
      <c r="HB365" s="167"/>
      <c r="HC365" s="93"/>
      <c r="HD365" s="167"/>
      <c r="HE365" s="110"/>
      <c r="HF365" s="94"/>
      <c r="HG365" s="38"/>
      <c r="HH365" s="38"/>
      <c r="HI365" s="38"/>
      <c r="HJ365" s="38"/>
      <c r="HK365" s="98"/>
      <c r="HL365" s="38"/>
      <c r="HM365" s="38"/>
      <c r="HN365" s="38"/>
      <c r="HO365" s="136"/>
      <c r="HP365" s="38"/>
      <c r="HQ365" s="38"/>
      <c r="HR365" s="38"/>
      <c r="HS365" s="38"/>
      <c r="HT365" s="63"/>
      <c r="HU365" s="63"/>
      <c r="HV365" s="71"/>
      <c r="HW365" s="63"/>
      <c r="HX365" s="44"/>
      <c r="HY365" s="42"/>
      <c r="HZ365" s="42"/>
      <c r="IA365" s="42"/>
      <c r="IB365" s="42"/>
      <c r="IC365" s="42"/>
      <c r="ID365" s="42"/>
      <c r="IE365" s="42"/>
      <c r="IF365" s="42"/>
      <c r="IG365" s="42"/>
      <c r="IH365" s="42"/>
      <c r="II365" s="42"/>
      <c r="IJ365" s="42"/>
      <c r="IK365" s="42"/>
      <c r="IL365" s="42"/>
      <c r="IM365" s="42"/>
      <c r="IN365" s="42"/>
      <c r="IO365" s="42"/>
      <c r="IP365" s="42"/>
      <c r="IQ365" s="42"/>
      <c r="IR365" s="42"/>
      <c r="IS365" s="42"/>
      <c r="IT365" s="42"/>
      <c r="IU365" s="42"/>
      <c r="IV365" s="42"/>
      <c r="IW365" s="42"/>
      <c r="IX365" s="42"/>
      <c r="IY365" s="42"/>
      <c r="IZ365" s="63"/>
    </row>
    <row r="366" spans="1:260" s="65" customFormat="1" ht="12" x14ac:dyDescent="0.25">
      <c r="A366" s="38" t="s">
        <v>118</v>
      </c>
      <c r="B366" s="39" t="s">
        <v>119</v>
      </c>
      <c r="C366" s="40" t="str">
        <f>IFERROR(VLOOKUP(BANCO10[[#This Row],[EMPRESA]],[1]!DADOS[#Data],2,FALSE),"")</f>
        <v>51.533.891/0001-82</v>
      </c>
      <c r="D366" s="42" t="s">
        <v>1042</v>
      </c>
      <c r="E366" s="42" t="str">
        <f>IFERROR(VLOOKUP(BANCO10[[#This Row],[EMPRESA]],[1]!DADOS[#Data],5,FALSE),"")</f>
        <v>EPP</v>
      </c>
      <c r="F366" s="40" t="str">
        <f>IFERROR(IF(VLOOKUP(BANCO10[[#This Row],[EMPRESA]],[1]!DADOS[#Data],6,0)="","",(VLOOKUP(BANCO10[[#This Row],[EMPRESA]],[1]!DADOS[#Data],6,0))),"")</f>
        <v>CAPITAL LESTE 1</v>
      </c>
      <c r="G366" s="40"/>
      <c r="H366" s="43" t="s">
        <v>121</v>
      </c>
      <c r="I366" s="43" t="s">
        <v>145</v>
      </c>
      <c r="J366" s="43" t="s">
        <v>146</v>
      </c>
      <c r="K366" s="42" t="s">
        <v>1043</v>
      </c>
      <c r="L366" s="44" t="s">
        <v>123</v>
      </c>
      <c r="M366" s="44">
        <v>103</v>
      </c>
      <c r="N366" s="44" t="s">
        <v>123</v>
      </c>
      <c r="O366" s="42" t="s">
        <v>90</v>
      </c>
      <c r="P366" s="42">
        <v>4</v>
      </c>
      <c r="Q366" s="42" t="s">
        <v>205</v>
      </c>
      <c r="R366" s="45" t="s">
        <v>123</v>
      </c>
      <c r="S366" s="45"/>
      <c r="T366" s="45" t="s">
        <v>123</v>
      </c>
      <c r="U366" s="45"/>
      <c r="V366" s="45" t="s">
        <v>123</v>
      </c>
      <c r="W366" s="45"/>
      <c r="X366" s="45" t="s">
        <v>123</v>
      </c>
      <c r="Y366" s="45"/>
      <c r="Z366" s="46" t="s">
        <v>123</v>
      </c>
      <c r="AA366" s="47"/>
      <c r="AB366" s="46" t="s">
        <v>123</v>
      </c>
      <c r="AC366" s="48"/>
      <c r="AD366" s="46" t="s">
        <v>123</v>
      </c>
      <c r="AE366" s="48"/>
      <c r="AF366" s="45" t="s">
        <v>27</v>
      </c>
      <c r="AG366" s="45">
        <v>44785</v>
      </c>
      <c r="AH366" s="45" t="s">
        <v>126</v>
      </c>
      <c r="AI366" s="45"/>
      <c r="AJ366" s="45" t="s">
        <v>123</v>
      </c>
      <c r="AK366" s="45"/>
      <c r="AL366" s="45" t="s">
        <v>123</v>
      </c>
      <c r="AM366" s="45"/>
      <c r="AN366" s="45" t="s">
        <v>123</v>
      </c>
      <c r="AO366" s="45"/>
      <c r="AP366" s="45" t="s">
        <v>123</v>
      </c>
      <c r="AQ366" s="45"/>
      <c r="AR366" s="45" t="s">
        <v>123</v>
      </c>
      <c r="AS366" s="45"/>
      <c r="AT366" s="49">
        <v>44785</v>
      </c>
      <c r="AU366" s="50">
        <v>44785</v>
      </c>
      <c r="AV366" s="51" t="s">
        <v>123</v>
      </c>
      <c r="AW366" s="51" t="s">
        <v>123</v>
      </c>
      <c r="AX366" s="73" t="s">
        <v>49</v>
      </c>
      <c r="AY366" s="52" t="s">
        <v>123</v>
      </c>
      <c r="AZ366" s="53">
        <v>0</v>
      </c>
      <c r="BA366" s="52" t="s">
        <v>123</v>
      </c>
      <c r="BB366" s="81" t="s">
        <v>123</v>
      </c>
      <c r="BC366" s="52" t="s">
        <v>123</v>
      </c>
      <c r="BD366" s="52" t="s">
        <v>123</v>
      </c>
      <c r="BE366" s="55" t="s">
        <v>123</v>
      </c>
      <c r="BF366" s="55" t="s">
        <v>123</v>
      </c>
      <c r="BG366" s="55" t="s">
        <v>123</v>
      </c>
      <c r="BH366" s="55" t="s">
        <v>123</v>
      </c>
      <c r="BI366" s="56" t="s">
        <v>123</v>
      </c>
      <c r="BJ366" s="48"/>
      <c r="BK366" s="58" t="s">
        <v>123</v>
      </c>
      <c r="BL366" s="59"/>
      <c r="BM366" s="58" t="s">
        <v>123</v>
      </c>
      <c r="BN366" s="59"/>
      <c r="BO366" s="74" t="s">
        <v>123</v>
      </c>
      <c r="BP366" s="75"/>
      <c r="BQ366" s="74" t="s">
        <v>123</v>
      </c>
      <c r="BR366" s="75"/>
      <c r="BS366" s="60"/>
      <c r="BT366" s="38"/>
      <c r="BU366" s="61" t="s">
        <v>129</v>
      </c>
      <c r="BV366" s="61" t="s">
        <v>129</v>
      </c>
      <c r="BW366" s="61" t="s">
        <v>150</v>
      </c>
      <c r="BX366" s="61" t="s">
        <v>212</v>
      </c>
      <c r="BY366" s="62" t="s">
        <v>158</v>
      </c>
      <c r="BZ366" s="61" t="s">
        <v>150</v>
      </c>
      <c r="CA366" s="61" t="s">
        <v>129</v>
      </c>
      <c r="CB366" s="61" t="s">
        <v>129</v>
      </c>
      <c r="CC366" s="61" t="s">
        <v>129</v>
      </c>
      <c r="CD366" s="61" t="s">
        <v>129</v>
      </c>
      <c r="CE366" s="61" t="s">
        <v>129</v>
      </c>
      <c r="CF366" s="61" t="s">
        <v>129</v>
      </c>
      <c r="CG366" s="61" t="s">
        <v>129</v>
      </c>
      <c r="CH366" s="63">
        <f>YEAR(BANCO10[[#This Row],[DATA INÍCIO]])</f>
        <v>2022</v>
      </c>
      <c r="CI366" s="63">
        <f>MONTH(BANCO10[[#This Row],[DATA INÍCIO]])</f>
        <v>8</v>
      </c>
      <c r="CJ366" s="64" t="str">
        <f t="shared" si="6"/>
        <v>INDUSTRIA METALURGICA LULAI LTDA51.533.891/0001-82</v>
      </c>
      <c r="CK366" s="63"/>
      <c r="CL366" s="42" t="s">
        <v>1043</v>
      </c>
      <c r="CM366" s="42" t="str">
        <f>IF(BANCO10[[#This Row],[SOLUÇÃO]]=CM$1,BANCO10[[#This Row],[STATUS DA ETAPA]],"")</f>
        <v>CONCLUÍDO</v>
      </c>
      <c r="CN366" s="42" t="str">
        <f>IF(BANCO10[[#This Row],[SOLUÇÃO]]=CN$1,BANCO10[[#This Row],[STATUS DA ETAPA]],"")</f>
        <v/>
      </c>
      <c r="CO366" s="42" t="str">
        <f>IF(BANCO10[[#This Row],[SOLUÇÃO]]=CO$1,BANCO10[[#This Row],[STATUS DA ETAPA]],"")</f>
        <v/>
      </c>
      <c r="CP366" s="42" t="str">
        <f>IF(BANCO10[[#This Row],[SOLUÇÃO]]=CP$1,BANCO10[[#This Row],[STATUS DA ETAPA]],"")</f>
        <v/>
      </c>
      <c r="CQ366" s="42" t="str">
        <f>IF(BANCO10[[#This Row],[SOLUÇÃO]]=CQ$1,BANCO10[[#This Row],[STATUS DA ETAPA]],"")</f>
        <v/>
      </c>
      <c r="CR366" s="42" t="str">
        <f>IF(BANCO10[[#This Row],[SOLUÇÃO]]=CR$1,BANCO10[[#This Row],[STATUS DA ETAPA]],"")</f>
        <v/>
      </c>
      <c r="CS366" s="42" t="str">
        <f>IF(BANCO10[[#This Row],[SOLUÇÃO]]=CS$1,BANCO10[[#This Row],[STATUS DA ETAPA]],"")</f>
        <v/>
      </c>
      <c r="CT366" s="42" t="str">
        <f>IF(BANCO10[[#This Row],[SOLUÇÃO]]=CT$1,BANCO10[[#This Row],[STATUS DA ETAPA]],"")</f>
        <v/>
      </c>
      <c r="CU366" s="42" t="str">
        <f>IF(BANCO10[[#This Row],[SOLUÇÃO]]=CU$1,BANCO10[[#This Row],[STATUS DA ETAPA]],"")</f>
        <v/>
      </c>
      <c r="CV366" s="42" t="str">
        <f>IF(BANCO10[[#This Row],[SOLUÇÃO]]=CV$1,BANCO10[[#This Row],[STATUS DA ETAPA]],"")</f>
        <v/>
      </c>
      <c r="CW366" s="42" t="str">
        <f>IF(BANCO10[[#This Row],[SOLUÇÃO]]=CW$1,BANCO10[[#This Row],[STATUS DA ETAPA]],"")</f>
        <v/>
      </c>
      <c r="CX366" s="42" t="str">
        <f>IF(BANCO10[[#This Row],[SOLUÇÃO]]=CX$1,BANCO10[[#This Row],[STATUS DA ETAPA]],"")</f>
        <v/>
      </c>
      <c r="CY366" s="42" t="str">
        <f>IF(BANCO10[[#This Row],[SOLUÇÃO]]=CY$1,BANCO10[[#This Row],[STATUS DA ETAPA]],"")</f>
        <v/>
      </c>
      <c r="CZ366" s="42" t="str">
        <f>IF(BANCO10[[#This Row],[SOLUÇÃO]]=CZ$1,BANCO10[[#This Row],[STATUS DA ETAPA]],"")</f>
        <v/>
      </c>
      <c r="DA366" s="42" t="str">
        <f>IF(BANCO10[[#This Row],[SOLUÇÃO]]=DA$1,BANCO10[[#This Row],[STATUS DA ETAPA]],"")</f>
        <v/>
      </c>
      <c r="DB366" s="42" t="str">
        <f>IF(BANCO10[[#This Row],[SOLUÇÃO]]=DB$1,BANCO10[[#This Row],[STATUS DA ETAPA]],"")</f>
        <v/>
      </c>
      <c r="DC366" s="42" t="str">
        <f>IF(BANCO10[[#This Row],[SOLUÇÃO]]=DC$1,BANCO10[[#This Row],[STATUS DA ETAPA]],"")</f>
        <v/>
      </c>
      <c r="DD366" s="42" t="str">
        <f>IF(BANCO10[[#This Row],[SOLUÇÃO]]=DD$1,BANCO10[[#This Row],[STATUS DA ETAPA]],"")</f>
        <v/>
      </c>
      <c r="DE366" s="42" t="str">
        <f>IF(BANCO10[[#This Row],[SOLUÇÃO]]=DE$1,BANCO10[[#This Row],[STATUS DA ETAPA]],"")</f>
        <v/>
      </c>
      <c r="DF366" s="42" t="str">
        <f>IF(BANCO10[[#This Row],[SOLUÇÃO]]=DF$1,BANCO10[[#This Row],[STATUS DA ETAPA]],"")</f>
        <v/>
      </c>
      <c r="DG366" s="42" t="str">
        <f>IF(BANCO10[[#This Row],[SOLUÇÃO]]=DG$1,BANCO10[[#This Row],[STATUS DA ETAPA]],"")</f>
        <v/>
      </c>
      <c r="DH366" s="42" t="str">
        <f>IF(BANCO10[[#This Row],[SOLUÇÃO]]=DH$1,BANCO10[[#This Row],[STATUS DA ETAPA]],"")</f>
        <v/>
      </c>
      <c r="DI366" s="42" t="str">
        <f>IF(BANCO10[[#This Row],[SOLUÇÃO]]=DI$1,BANCO10[[#This Row],[STATUS DA ETAPA]],"")</f>
        <v/>
      </c>
      <c r="DJ366" s="42" t="str">
        <f>IF(BANCO10[[#This Row],[SOLUÇÃO]]=DJ$1,BANCO10[[#This Row],[STATUS DA ETAPA]],"")</f>
        <v/>
      </c>
      <c r="DK366" s="42" t="str">
        <f>IF(BANCO10[[#This Row],[SOLUÇÃO]]=DK$1,BANCO10[[#This Row],[STATUS DA ETAPA]],"")</f>
        <v/>
      </c>
      <c r="DL366" s="42" t="str">
        <f>IF(BANCO10[[#This Row],[SOLUÇÃO]]=DL$1,BANCO10[[#This Row],[STATUS DA ETAPA]],"")</f>
        <v/>
      </c>
      <c r="DM366" s="42" t="str">
        <f>IF(BANCO10[[#This Row],[SOLUÇÃO]]=DM$1,BANCO10[[#This Row],[STATUS DA ETAPA]],"")</f>
        <v/>
      </c>
      <c r="DN366" s="65">
        <f>VLOOKUP(CL368,'[1]SAP TEC'!AC:AD,2,0)</f>
        <v>2036.5</v>
      </c>
      <c r="GA366" s="38"/>
      <c r="GB366" s="39"/>
      <c r="GC366" s="40"/>
      <c r="GD366" s="42"/>
      <c r="GE366" s="42"/>
      <c r="GF366" s="40"/>
      <c r="GG366" s="165"/>
      <c r="GH366" s="90"/>
      <c r="GI366" s="43"/>
      <c r="GJ366" s="44"/>
      <c r="GK366" s="166"/>
      <c r="GL366" s="166"/>
      <c r="GM366" s="166"/>
      <c r="GN366" s="42"/>
      <c r="GO366" s="91"/>
      <c r="GP366" s="42"/>
      <c r="GQ366" s="91"/>
      <c r="GR366" s="134"/>
      <c r="GS366" s="134"/>
      <c r="GT366" s="44"/>
      <c r="GU366" s="44"/>
      <c r="GV366" s="44"/>
      <c r="GW366" s="42"/>
      <c r="GX366" s="95"/>
      <c r="GY366" s="96"/>
      <c r="GZ366" s="168"/>
      <c r="HA366" s="168"/>
      <c r="HB366" s="168"/>
      <c r="HC366" s="93"/>
      <c r="HD366" s="168"/>
      <c r="HE366" s="110"/>
      <c r="HF366" s="94"/>
      <c r="HG366" s="38"/>
      <c r="HH366" s="38"/>
      <c r="HI366" s="38"/>
      <c r="HJ366" s="38"/>
      <c r="HK366" s="98"/>
      <c r="HL366" s="38"/>
      <c r="HM366" s="38"/>
      <c r="HN366" s="38"/>
      <c r="HO366" s="136"/>
      <c r="HP366" s="38"/>
      <c r="HQ366" s="38"/>
      <c r="HR366" s="38"/>
      <c r="HS366" s="38"/>
      <c r="HT366" s="63"/>
      <c r="HU366" s="63"/>
      <c r="HV366" s="71"/>
      <c r="HW366" s="63"/>
      <c r="HX366" s="44"/>
      <c r="HY366" s="42"/>
      <c r="HZ366" s="42"/>
      <c r="IA366" s="42"/>
      <c r="IB366" s="42"/>
      <c r="IC366" s="42"/>
      <c r="ID366" s="42"/>
      <c r="IE366" s="42"/>
      <c r="IF366" s="42"/>
      <c r="IG366" s="42"/>
      <c r="IH366" s="42"/>
      <c r="II366" s="42"/>
      <c r="IJ366" s="42"/>
      <c r="IK366" s="42"/>
      <c r="IL366" s="42"/>
      <c r="IM366" s="42"/>
      <c r="IN366" s="42"/>
      <c r="IO366" s="42"/>
      <c r="IP366" s="42"/>
      <c r="IQ366" s="42"/>
      <c r="IR366" s="42"/>
      <c r="IS366" s="42"/>
      <c r="IT366" s="42"/>
      <c r="IU366" s="42"/>
      <c r="IV366" s="42"/>
      <c r="IW366" s="42"/>
      <c r="IX366" s="42"/>
      <c r="IY366" s="42"/>
      <c r="IZ366" s="63"/>
    </row>
    <row r="367" spans="1:260" s="65" customFormat="1" ht="12" x14ac:dyDescent="0.25">
      <c r="A367" s="38" t="s">
        <v>118</v>
      </c>
      <c r="B367" s="39" t="s">
        <v>119</v>
      </c>
      <c r="C367" s="40" t="str">
        <f>IFERROR(VLOOKUP(BANCO10[[#This Row],[EMPRESA]],[1]!DADOS[#Data],2,FALSE),"")</f>
        <v>51.533.891/0001-82</v>
      </c>
      <c r="D367" s="42" t="s">
        <v>1042</v>
      </c>
      <c r="E367" s="42" t="str">
        <f>IFERROR(VLOOKUP(BANCO10[[#This Row],[EMPRESA]],[1]!DADOS[#Data],5,FALSE),"")</f>
        <v>EPP</v>
      </c>
      <c r="F367" s="40" t="str">
        <f>IFERROR(IF(VLOOKUP(BANCO10[[#This Row],[EMPRESA]],[1]!DADOS[#Data],6,0)="","",(VLOOKUP(BANCO10[[#This Row],[EMPRESA]],[1]!DADOS[#Data],6,0))),"")</f>
        <v>CAPITAL LESTE 1</v>
      </c>
      <c r="G367" s="40" t="str">
        <f>IFERROR(IF(VLOOKUP(BANCO10[[#This Row],[EMPRESA]],[1]!DADOS[#Data],4)="","",(VLOOKUP($D367,[1]!DADOS[#Data],4,0))),"")</f>
        <v>LULAI</v>
      </c>
      <c r="H367" s="43" t="s">
        <v>7</v>
      </c>
      <c r="I367" s="43" t="s">
        <v>145</v>
      </c>
      <c r="J367" s="43" t="s">
        <v>123</v>
      </c>
      <c r="K367" s="42" t="s">
        <v>1044</v>
      </c>
      <c r="L367" s="44" t="s">
        <v>123</v>
      </c>
      <c r="M367" s="44">
        <v>103</v>
      </c>
      <c r="N367" s="44" t="s">
        <v>123</v>
      </c>
      <c r="O367" s="42" t="s">
        <v>95</v>
      </c>
      <c r="P367" s="42">
        <v>100</v>
      </c>
      <c r="Q367" s="42" t="s">
        <v>168</v>
      </c>
      <c r="R367" s="45" t="s">
        <v>123</v>
      </c>
      <c r="S367" s="45"/>
      <c r="T367" s="45" t="s">
        <v>123</v>
      </c>
      <c r="U367" s="45"/>
      <c r="V367" s="45" t="s">
        <v>123</v>
      </c>
      <c r="W367" s="45"/>
      <c r="X367" s="45" t="s">
        <v>123</v>
      </c>
      <c r="Y367" s="45"/>
      <c r="Z367" s="46" t="s">
        <v>123</v>
      </c>
      <c r="AA367" s="47"/>
      <c r="AB367" s="46" t="s">
        <v>123</v>
      </c>
      <c r="AC367" s="48"/>
      <c r="AD367" s="46" t="s">
        <v>123</v>
      </c>
      <c r="AE367" s="48"/>
      <c r="AF367" s="45" t="s">
        <v>27</v>
      </c>
      <c r="AG367" s="45">
        <v>44785</v>
      </c>
      <c r="AH367" s="45" t="s">
        <v>27</v>
      </c>
      <c r="AI367" s="45">
        <v>44787</v>
      </c>
      <c r="AJ367" s="45" t="s">
        <v>123</v>
      </c>
      <c r="AK367" s="45"/>
      <c r="AL367" s="45"/>
      <c r="AM367" s="45"/>
      <c r="AN367" s="45" t="s">
        <v>123</v>
      </c>
      <c r="AO367" s="45"/>
      <c r="AP367" s="45" t="s">
        <v>123</v>
      </c>
      <c r="AQ367" s="45"/>
      <c r="AR367" s="45" t="s">
        <v>123</v>
      </c>
      <c r="AS367" s="45"/>
      <c r="AT367" s="49">
        <v>45196</v>
      </c>
      <c r="AU367" s="50">
        <v>45287</v>
      </c>
      <c r="AV367" s="51" t="s">
        <v>27</v>
      </c>
      <c r="AW367" s="51" t="s">
        <v>27</v>
      </c>
      <c r="AX367" s="73" t="s">
        <v>49</v>
      </c>
      <c r="AY367" s="52" t="s">
        <v>126</v>
      </c>
      <c r="AZ367" s="53">
        <v>0</v>
      </c>
      <c r="BA367" s="52" t="s">
        <v>123</v>
      </c>
      <c r="BB367" s="81"/>
      <c r="BC367" s="52" t="s">
        <v>123</v>
      </c>
      <c r="BD367" s="52" t="s">
        <v>123</v>
      </c>
      <c r="BE367" s="55" t="s">
        <v>123</v>
      </c>
      <c r="BF367" s="55" t="s">
        <v>123</v>
      </c>
      <c r="BG367" s="55" t="s">
        <v>27</v>
      </c>
      <c r="BH367" s="55" t="s">
        <v>123</v>
      </c>
      <c r="BI367" s="68" t="s">
        <v>123</v>
      </c>
      <c r="BJ367" s="48"/>
      <c r="BK367" s="58" t="s">
        <v>123</v>
      </c>
      <c r="BL367" s="59"/>
      <c r="BM367" s="58" t="s">
        <v>123</v>
      </c>
      <c r="BN367" s="59"/>
      <c r="BO367" s="74" t="s">
        <v>27</v>
      </c>
      <c r="BP367" s="75">
        <v>44922</v>
      </c>
      <c r="BQ367" s="74" t="s">
        <v>27</v>
      </c>
      <c r="BR367" s="75"/>
      <c r="BS367" s="60"/>
      <c r="BT367" s="38"/>
      <c r="BU367" s="61" t="s">
        <v>129</v>
      </c>
      <c r="BV367" s="61" t="s">
        <v>129</v>
      </c>
      <c r="BW367" s="61" t="s">
        <v>150</v>
      </c>
      <c r="BX367" s="61" t="s">
        <v>212</v>
      </c>
      <c r="BY367" s="62" t="s">
        <v>158</v>
      </c>
      <c r="BZ367" s="61" t="s">
        <v>150</v>
      </c>
      <c r="CA367" s="61" t="s">
        <v>129</v>
      </c>
      <c r="CB367" s="61" t="s">
        <v>129</v>
      </c>
      <c r="CC367" s="61" t="s">
        <v>129</v>
      </c>
      <c r="CD367" s="61" t="s">
        <v>129</v>
      </c>
      <c r="CE367" s="61" t="s">
        <v>129</v>
      </c>
      <c r="CF367" s="61" t="s">
        <v>129</v>
      </c>
      <c r="CG367" s="61" t="s">
        <v>129</v>
      </c>
      <c r="CH367" s="63">
        <f>YEAR(BANCO10[[#This Row],[DATA INÍCIO]])</f>
        <v>2023</v>
      </c>
      <c r="CI367" s="63">
        <f>MONTH(BANCO10[[#This Row],[DATA INÍCIO]])</f>
        <v>9</v>
      </c>
      <c r="CJ367" s="64" t="str">
        <f t="shared" si="6"/>
        <v>INDUSTRIA METALURGICA LULAI LTDA51.533.891/0001-82</v>
      </c>
      <c r="CK367" s="63"/>
      <c r="CL367" s="42" t="s">
        <v>1044</v>
      </c>
      <c r="CM367" s="42" t="str">
        <f>IF(BANCO10[[#This Row],[SOLUÇÃO]]=CM$1,BANCO10[[#This Row],[STATUS DA ETAPA]],"")</f>
        <v/>
      </c>
      <c r="CN367" s="42" t="str">
        <f>IF(BANCO10[[#This Row],[SOLUÇÃO]]=CN$1,BANCO10[[#This Row],[STATUS DA ETAPA]],"")</f>
        <v/>
      </c>
      <c r="CO367" s="42" t="str">
        <f>IF(BANCO10[[#This Row],[SOLUÇÃO]]=CO$1,BANCO10[[#This Row],[STATUS DA ETAPA]],"")</f>
        <v/>
      </c>
      <c r="CP367" s="42" t="str">
        <f>IF(BANCO10[[#This Row],[SOLUÇÃO]]=CP$1,BANCO10[[#This Row],[STATUS DA ETAPA]],"")</f>
        <v/>
      </c>
      <c r="CQ367" s="42" t="str">
        <f>IF(BANCO10[[#This Row],[SOLUÇÃO]]=CQ$1,BANCO10[[#This Row],[STATUS DA ETAPA]],"")</f>
        <v/>
      </c>
      <c r="CR367" s="42" t="str">
        <f>IF(BANCO10[[#This Row],[SOLUÇÃO]]=CR$1,BANCO10[[#This Row],[STATUS DA ETAPA]],"")</f>
        <v>CONCLUÍDO</v>
      </c>
      <c r="CS367" s="42" t="str">
        <f>IF(BANCO10[[#This Row],[SOLUÇÃO]]=CS$1,BANCO10[[#This Row],[STATUS DA ETAPA]],"")</f>
        <v/>
      </c>
      <c r="CT367" s="42" t="str">
        <f>IF(BANCO10[[#This Row],[SOLUÇÃO]]=CT$1,BANCO10[[#This Row],[STATUS DA ETAPA]],"")</f>
        <v/>
      </c>
      <c r="CU367" s="42" t="str">
        <f>IF(BANCO10[[#This Row],[SOLUÇÃO]]=CU$1,BANCO10[[#This Row],[STATUS DA ETAPA]],"")</f>
        <v/>
      </c>
      <c r="CV367" s="42" t="str">
        <f>IF(BANCO10[[#This Row],[SOLUÇÃO]]=CV$1,BANCO10[[#This Row],[STATUS DA ETAPA]],"")</f>
        <v/>
      </c>
      <c r="CW367" s="42" t="str">
        <f>IF(BANCO10[[#This Row],[SOLUÇÃO]]=CW$1,BANCO10[[#This Row],[STATUS DA ETAPA]],"")</f>
        <v/>
      </c>
      <c r="CX367" s="42" t="str">
        <f>IF(BANCO10[[#This Row],[SOLUÇÃO]]=CX$1,BANCO10[[#This Row],[STATUS DA ETAPA]],"")</f>
        <v/>
      </c>
      <c r="CY367" s="42" t="str">
        <f>IF(BANCO10[[#This Row],[SOLUÇÃO]]=CY$1,BANCO10[[#This Row],[STATUS DA ETAPA]],"")</f>
        <v/>
      </c>
      <c r="CZ367" s="42" t="str">
        <f>IF(BANCO10[[#This Row],[SOLUÇÃO]]=CZ$1,BANCO10[[#This Row],[STATUS DA ETAPA]],"")</f>
        <v/>
      </c>
      <c r="DA367" s="42" t="str">
        <f>IF(BANCO10[[#This Row],[SOLUÇÃO]]=DA$1,BANCO10[[#This Row],[STATUS DA ETAPA]],"")</f>
        <v/>
      </c>
      <c r="DB367" s="42" t="str">
        <f>IF(BANCO10[[#This Row],[SOLUÇÃO]]=DB$1,BANCO10[[#This Row],[STATUS DA ETAPA]],"")</f>
        <v/>
      </c>
      <c r="DC367" s="42" t="str">
        <f>IF(BANCO10[[#This Row],[SOLUÇÃO]]=DC$1,BANCO10[[#This Row],[STATUS DA ETAPA]],"")</f>
        <v/>
      </c>
      <c r="DD367" s="42" t="str">
        <f>IF(BANCO10[[#This Row],[SOLUÇÃO]]=DD$1,BANCO10[[#This Row],[STATUS DA ETAPA]],"")</f>
        <v/>
      </c>
      <c r="DE367" s="42" t="str">
        <f>IF(BANCO10[[#This Row],[SOLUÇÃO]]=DE$1,BANCO10[[#This Row],[STATUS DA ETAPA]],"")</f>
        <v/>
      </c>
      <c r="DF367" s="42" t="str">
        <f>IF(BANCO10[[#This Row],[SOLUÇÃO]]=DF$1,BANCO10[[#This Row],[STATUS DA ETAPA]],"")</f>
        <v/>
      </c>
      <c r="DG367" s="42" t="str">
        <f>IF(BANCO10[[#This Row],[SOLUÇÃO]]=DG$1,BANCO10[[#This Row],[STATUS DA ETAPA]],"")</f>
        <v/>
      </c>
      <c r="DH367" s="42" t="str">
        <f>IF(BANCO10[[#This Row],[SOLUÇÃO]]=DH$1,BANCO10[[#This Row],[STATUS DA ETAPA]],"")</f>
        <v/>
      </c>
      <c r="DI367" s="42" t="str">
        <f>IF(BANCO10[[#This Row],[SOLUÇÃO]]=DI$1,BANCO10[[#This Row],[STATUS DA ETAPA]],"")</f>
        <v/>
      </c>
      <c r="DJ367" s="42" t="str">
        <f>IF(BANCO10[[#This Row],[SOLUÇÃO]]=DJ$1,BANCO10[[#This Row],[STATUS DA ETAPA]],"")</f>
        <v/>
      </c>
      <c r="DK367" s="42" t="str">
        <f>IF(BANCO10[[#This Row],[SOLUÇÃO]]=DK$1,BANCO10[[#This Row],[STATUS DA ETAPA]],"")</f>
        <v/>
      </c>
      <c r="DL367" s="42" t="str">
        <f>IF(BANCO10[[#This Row],[SOLUÇÃO]]=DL$1,BANCO10[[#This Row],[STATUS DA ETAPA]],"")</f>
        <v/>
      </c>
      <c r="DM367" s="42" t="str">
        <f>IF(BANCO10[[#This Row],[SOLUÇÃO]]=DM$1,BANCO10[[#This Row],[STATUS DA ETAPA]],"")</f>
        <v/>
      </c>
      <c r="DN367" s="65" t="e">
        <f>VLOOKUP(CL369,'[1]SAP TEC'!AC:AD,2,0)</f>
        <v>#N/A</v>
      </c>
      <c r="GA367" s="38"/>
      <c r="GB367" s="39"/>
      <c r="GC367" s="40"/>
      <c r="GD367" s="42"/>
      <c r="GE367" s="42"/>
      <c r="GF367" s="40"/>
      <c r="GG367" s="165"/>
      <c r="GH367" s="90"/>
      <c r="GI367" s="43"/>
      <c r="GJ367" s="44"/>
      <c r="GK367" s="166"/>
      <c r="GL367" s="166"/>
      <c r="GM367" s="166"/>
      <c r="GN367" s="42"/>
      <c r="GO367" s="91"/>
      <c r="GP367" s="42"/>
      <c r="GQ367" s="91"/>
      <c r="GR367" s="134"/>
      <c r="GS367" s="134"/>
      <c r="GT367" s="44"/>
      <c r="GU367" s="44"/>
      <c r="GV367" s="44"/>
      <c r="GW367" s="42"/>
      <c r="GX367" s="95"/>
      <c r="GY367" s="96"/>
      <c r="GZ367" s="167"/>
      <c r="HA367" s="167"/>
      <c r="HB367" s="167"/>
      <c r="HC367" s="93"/>
      <c r="HD367" s="167"/>
      <c r="HE367" s="110"/>
      <c r="HF367" s="94"/>
      <c r="HG367" s="38"/>
      <c r="HH367" s="38"/>
      <c r="HI367" s="38"/>
      <c r="HJ367" s="38"/>
      <c r="HK367" s="98"/>
      <c r="HL367" s="38"/>
      <c r="HM367" s="38"/>
      <c r="HN367" s="38"/>
      <c r="HO367" s="136"/>
      <c r="HP367" s="38"/>
      <c r="HQ367" s="38"/>
      <c r="HR367" s="38"/>
      <c r="HS367" s="38"/>
      <c r="HT367" s="63"/>
      <c r="HU367" s="63"/>
      <c r="HV367" s="71"/>
      <c r="HW367" s="63"/>
      <c r="HX367" s="44"/>
      <c r="HY367" s="42"/>
      <c r="HZ367" s="42"/>
      <c r="IA367" s="42"/>
      <c r="IB367" s="42"/>
      <c r="IC367" s="42"/>
      <c r="ID367" s="42"/>
      <c r="IE367" s="42"/>
      <c r="IF367" s="42"/>
      <c r="IG367" s="42"/>
      <c r="IH367" s="42"/>
      <c r="II367" s="42"/>
      <c r="IJ367" s="42"/>
      <c r="IK367" s="42"/>
      <c r="IL367" s="42"/>
      <c r="IM367" s="42"/>
      <c r="IN367" s="42"/>
      <c r="IO367" s="42"/>
      <c r="IP367" s="42"/>
      <c r="IQ367" s="42"/>
      <c r="IR367" s="42"/>
      <c r="IS367" s="42"/>
      <c r="IT367" s="42"/>
      <c r="IU367" s="42"/>
      <c r="IV367" s="42"/>
      <c r="IW367" s="42"/>
      <c r="IX367" s="42"/>
      <c r="IY367" s="42"/>
      <c r="IZ367" s="63"/>
    </row>
    <row r="368" spans="1:260" s="65" customFormat="1" ht="12" x14ac:dyDescent="0.25">
      <c r="A368" s="38" t="s">
        <v>118</v>
      </c>
      <c r="B368" s="39" t="s">
        <v>119</v>
      </c>
      <c r="C368" s="40" t="str">
        <f>IFERROR(VLOOKUP(BANCO10[[#This Row],[EMPRESA]],[1]!DADOS[#Data],2,FALSE),"")</f>
        <v>51.533.891/0001-82</v>
      </c>
      <c r="D368" s="42" t="s">
        <v>1042</v>
      </c>
      <c r="E368" s="42" t="str">
        <f>IFERROR(VLOOKUP(BANCO10[[#This Row],[EMPRESA]],[1]!DADOS[#Data],5,FALSE),"")</f>
        <v>EPP</v>
      </c>
      <c r="F368" s="40" t="str">
        <f>IFERROR(IF(VLOOKUP(BANCO10[[#This Row],[EMPRESA]],[1]!DADOS[#Data],6,0)="","",(VLOOKUP(BANCO10[[#This Row],[EMPRESA]],[1]!DADOS[#Data],6,0))),"")</f>
        <v>CAPITAL LESTE 1</v>
      </c>
      <c r="G368" s="40" t="s">
        <v>1045</v>
      </c>
      <c r="H368" s="43" t="s">
        <v>196</v>
      </c>
      <c r="I368" s="43" t="s">
        <v>145</v>
      </c>
      <c r="J368" s="43" t="s">
        <v>123</v>
      </c>
      <c r="K368" s="42" t="s">
        <v>1046</v>
      </c>
      <c r="L368" s="44" t="s">
        <v>123</v>
      </c>
      <c r="M368" s="44">
        <v>604</v>
      </c>
      <c r="N368" s="44">
        <v>103</v>
      </c>
      <c r="O368" s="42" t="s">
        <v>94</v>
      </c>
      <c r="P368" s="42">
        <v>52</v>
      </c>
      <c r="Q368" s="42" t="s">
        <v>148</v>
      </c>
      <c r="R368" s="45" t="s">
        <v>123</v>
      </c>
      <c r="S368" s="45"/>
      <c r="T368" s="45" t="s">
        <v>123</v>
      </c>
      <c r="U368" s="45"/>
      <c r="V368" s="45" t="s">
        <v>123</v>
      </c>
      <c r="W368" s="45"/>
      <c r="X368" s="45" t="s">
        <v>123</v>
      </c>
      <c r="Y368" s="45"/>
      <c r="Z368" s="46" t="s">
        <v>123</v>
      </c>
      <c r="AA368" s="47"/>
      <c r="AB368" s="46" t="s">
        <v>123</v>
      </c>
      <c r="AC368" s="48"/>
      <c r="AD368" s="46" t="s">
        <v>123</v>
      </c>
      <c r="AE368" s="48"/>
      <c r="AF368" s="45" t="s">
        <v>27</v>
      </c>
      <c r="AG368" s="45">
        <v>44785</v>
      </c>
      <c r="AH368" s="45" t="s">
        <v>27</v>
      </c>
      <c r="AI368" s="45">
        <v>45371</v>
      </c>
      <c r="AJ368" s="45" t="s">
        <v>27</v>
      </c>
      <c r="AK368" s="45">
        <v>45378</v>
      </c>
      <c r="AL368" s="45" t="s">
        <v>27</v>
      </c>
      <c r="AM368" s="45">
        <v>45379</v>
      </c>
      <c r="AN368" s="45" t="s">
        <v>27</v>
      </c>
      <c r="AO368" s="45"/>
      <c r="AP368" s="45" t="s">
        <v>27</v>
      </c>
      <c r="AQ368" s="45">
        <v>45383</v>
      </c>
      <c r="AR368" s="45" t="s">
        <v>27</v>
      </c>
      <c r="AS368" s="45"/>
      <c r="AT368" s="49">
        <v>45426</v>
      </c>
      <c r="AU368" s="50">
        <v>45519</v>
      </c>
      <c r="AV368" s="51" t="s">
        <v>27</v>
      </c>
      <c r="AW368" s="51" t="s">
        <v>27</v>
      </c>
      <c r="AX368" s="73" t="s">
        <v>182</v>
      </c>
      <c r="AY368" s="52" t="s">
        <v>126</v>
      </c>
      <c r="AZ368" s="53">
        <v>0</v>
      </c>
      <c r="BA368" s="52" t="s">
        <v>153</v>
      </c>
      <c r="BB368" s="81">
        <v>2266</v>
      </c>
      <c r="BC368" s="52">
        <v>4697</v>
      </c>
      <c r="BD368" s="52">
        <v>0</v>
      </c>
      <c r="BE368" s="55" t="s">
        <v>123</v>
      </c>
      <c r="BF368" s="55" t="s">
        <v>123</v>
      </c>
      <c r="BG368" s="55" t="s">
        <v>27</v>
      </c>
      <c r="BH368" s="55" t="s">
        <v>123</v>
      </c>
      <c r="BI368" s="68" t="s">
        <v>123</v>
      </c>
      <c r="BJ368" s="48"/>
      <c r="BK368" s="58" t="s">
        <v>123</v>
      </c>
      <c r="BL368" s="59"/>
      <c r="BM368" s="58" t="s">
        <v>123</v>
      </c>
      <c r="BN368" s="59"/>
      <c r="BO368" s="74" t="s">
        <v>27</v>
      </c>
      <c r="BP368" s="75">
        <v>45575</v>
      </c>
      <c r="BQ368" s="74" t="s">
        <v>126</v>
      </c>
      <c r="BR368" s="75"/>
      <c r="BS368" s="60"/>
      <c r="BT368" s="38"/>
      <c r="BU368" s="61"/>
      <c r="BV368" s="61"/>
      <c r="BW368" s="61"/>
      <c r="BX368" s="61"/>
      <c r="BY368" s="62"/>
      <c r="BZ368" s="61"/>
      <c r="CA368" s="61"/>
      <c r="CB368" s="61"/>
      <c r="CC368" s="61">
        <v>45389</v>
      </c>
      <c r="CD368" s="61"/>
      <c r="CE368" s="61"/>
      <c r="CF368" s="61"/>
      <c r="CG368" s="61" t="s">
        <v>219</v>
      </c>
      <c r="CH368" s="63">
        <f>YEAR(BANCO10[[#This Row],[DATA INÍCIO]])</f>
        <v>2024</v>
      </c>
      <c r="CI368" s="63">
        <f>MONTH(BANCO10[[#This Row],[DATA INÍCIO]])</f>
        <v>5</v>
      </c>
      <c r="CJ368" s="64" t="str">
        <f t="shared" si="6"/>
        <v>INDUSTRIA METALURGICA LULAI LTDA51.533.891/0001-82</v>
      </c>
      <c r="CK368" s="63"/>
      <c r="CL368" s="42" t="s">
        <v>1047</v>
      </c>
      <c r="CM368" s="42" t="str">
        <f>IF(BANCO10[[#This Row],[SOLUÇÃO]]=CM$1,BANCO10[[#This Row],[STATUS DA ETAPA]],"")</f>
        <v/>
      </c>
      <c r="CN368" s="42" t="str">
        <f>IF(BANCO10[[#This Row],[SOLUÇÃO]]=CN$1,BANCO10[[#This Row],[STATUS DA ETAPA]],"")</f>
        <v/>
      </c>
      <c r="CO368" s="42" t="str">
        <f>IF(BANCO10[[#This Row],[SOLUÇÃO]]=CO$1,BANCO10[[#This Row],[STATUS DA ETAPA]],"")</f>
        <v/>
      </c>
      <c r="CP368" s="42" t="str">
        <f>IF(BANCO10[[#This Row],[SOLUÇÃO]]=CP$1,BANCO10[[#This Row],[STATUS DA ETAPA]],"")</f>
        <v/>
      </c>
      <c r="CQ368" s="42" t="str">
        <f>IF(BANCO10[[#This Row],[SOLUÇÃO]]=CQ$1,BANCO10[[#This Row],[STATUS DA ETAPA]],"")</f>
        <v>CONCLUÍDO</v>
      </c>
      <c r="CR368" s="42" t="str">
        <f>IF(BANCO10[[#This Row],[SOLUÇÃO]]=CR$1,BANCO10[[#This Row],[STATUS DA ETAPA]],"")</f>
        <v/>
      </c>
      <c r="CS368" s="42" t="str">
        <f>IF(BANCO10[[#This Row],[SOLUÇÃO]]=CS$1,BANCO10[[#This Row],[STATUS DA ETAPA]],"")</f>
        <v/>
      </c>
      <c r="CT368" s="42" t="str">
        <f>IF(BANCO10[[#This Row],[SOLUÇÃO]]=CT$1,BANCO10[[#This Row],[STATUS DA ETAPA]],"")</f>
        <v/>
      </c>
      <c r="CU368" s="42" t="str">
        <f>IF(BANCO10[[#This Row],[SOLUÇÃO]]=CU$1,BANCO10[[#This Row],[STATUS DA ETAPA]],"")</f>
        <v/>
      </c>
      <c r="CV368" s="42" t="str">
        <f>IF(BANCO10[[#This Row],[SOLUÇÃO]]=CV$1,BANCO10[[#This Row],[STATUS DA ETAPA]],"")</f>
        <v/>
      </c>
      <c r="CW368" s="42" t="str">
        <f>IF(BANCO10[[#This Row],[SOLUÇÃO]]=CW$1,BANCO10[[#This Row],[STATUS DA ETAPA]],"")</f>
        <v/>
      </c>
      <c r="CX368" s="42" t="str">
        <f>IF(BANCO10[[#This Row],[SOLUÇÃO]]=CX$1,BANCO10[[#This Row],[STATUS DA ETAPA]],"")</f>
        <v/>
      </c>
      <c r="CY368" s="42" t="str">
        <f>IF(BANCO10[[#This Row],[SOLUÇÃO]]=CY$1,BANCO10[[#This Row],[STATUS DA ETAPA]],"")</f>
        <v/>
      </c>
      <c r="CZ368" s="42" t="str">
        <f>IF(BANCO10[[#This Row],[SOLUÇÃO]]=CZ$1,BANCO10[[#This Row],[STATUS DA ETAPA]],"")</f>
        <v/>
      </c>
      <c r="DA368" s="42" t="str">
        <f>IF(BANCO10[[#This Row],[SOLUÇÃO]]=DA$1,BANCO10[[#This Row],[STATUS DA ETAPA]],"")</f>
        <v/>
      </c>
      <c r="DB368" s="42" t="str">
        <f>IF(BANCO10[[#This Row],[SOLUÇÃO]]=DB$1,BANCO10[[#This Row],[STATUS DA ETAPA]],"")</f>
        <v/>
      </c>
      <c r="DC368" s="42" t="str">
        <f>IF(BANCO10[[#This Row],[SOLUÇÃO]]=DC$1,BANCO10[[#This Row],[STATUS DA ETAPA]],"")</f>
        <v/>
      </c>
      <c r="DD368" s="42" t="str">
        <f>IF(BANCO10[[#This Row],[SOLUÇÃO]]=DD$1,BANCO10[[#This Row],[STATUS DA ETAPA]],"")</f>
        <v/>
      </c>
      <c r="DE368" s="42" t="str">
        <f>IF(BANCO10[[#This Row],[SOLUÇÃO]]=DE$1,BANCO10[[#This Row],[STATUS DA ETAPA]],"")</f>
        <v/>
      </c>
      <c r="DF368" s="42" t="str">
        <f>IF(BANCO10[[#This Row],[SOLUÇÃO]]=DF$1,BANCO10[[#This Row],[STATUS DA ETAPA]],"")</f>
        <v/>
      </c>
      <c r="DG368" s="42" t="str">
        <f>IF(BANCO10[[#This Row],[SOLUÇÃO]]=DG$1,BANCO10[[#This Row],[STATUS DA ETAPA]],"")</f>
        <v/>
      </c>
      <c r="DH368" s="42" t="str">
        <f>IF(BANCO10[[#This Row],[SOLUÇÃO]]=DH$1,BANCO10[[#This Row],[STATUS DA ETAPA]],"")</f>
        <v/>
      </c>
      <c r="DI368" s="42" t="str">
        <f>IF(BANCO10[[#This Row],[SOLUÇÃO]]=DI$1,BANCO10[[#This Row],[STATUS DA ETAPA]],"")</f>
        <v/>
      </c>
      <c r="DJ368" s="42" t="str">
        <f>IF(BANCO10[[#This Row],[SOLUÇÃO]]=DJ$1,BANCO10[[#This Row],[STATUS DA ETAPA]],"")</f>
        <v/>
      </c>
      <c r="DK368" s="42" t="str">
        <f>IF(BANCO10[[#This Row],[SOLUÇÃO]]=DK$1,BANCO10[[#This Row],[STATUS DA ETAPA]],"")</f>
        <v/>
      </c>
      <c r="DL368" s="42" t="str">
        <f>IF(BANCO10[[#This Row],[SOLUÇÃO]]=DL$1,BANCO10[[#This Row],[STATUS DA ETAPA]],"")</f>
        <v/>
      </c>
      <c r="DM368" s="42" t="str">
        <f>IF(BANCO10[[#This Row],[SOLUÇÃO]]=DM$1,BANCO10[[#This Row],[STATUS DA ETAPA]],"")</f>
        <v/>
      </c>
      <c r="DN368" s="65" t="e">
        <f>VLOOKUP(#REF!,'[1]SAP TEC'!AC:AD,2,0)</f>
        <v>#REF!</v>
      </c>
      <c r="GA368" s="38"/>
      <c r="GB368" s="39"/>
      <c r="GC368" s="40"/>
      <c r="GD368" s="42"/>
      <c r="GE368" s="42"/>
      <c r="GF368" s="40"/>
      <c r="GG368" s="165"/>
      <c r="GH368" s="90"/>
      <c r="GI368" s="43"/>
      <c r="GJ368" s="44"/>
      <c r="GK368" s="166"/>
      <c r="GL368" s="166"/>
      <c r="GM368" s="166"/>
      <c r="GN368" s="42"/>
      <c r="GO368" s="91"/>
      <c r="GP368" s="42"/>
      <c r="GQ368" s="91"/>
      <c r="GR368" s="134"/>
      <c r="GS368" s="134"/>
      <c r="GT368" s="44"/>
      <c r="GU368" s="44"/>
      <c r="GV368" s="44"/>
      <c r="GW368" s="42"/>
      <c r="GX368" s="95"/>
      <c r="GY368" s="96"/>
      <c r="GZ368" s="168"/>
      <c r="HA368" s="168"/>
      <c r="HB368" s="168"/>
      <c r="HC368" s="93"/>
      <c r="HD368" s="168"/>
      <c r="HE368" s="110"/>
      <c r="HF368" s="94"/>
      <c r="HG368" s="38"/>
      <c r="HH368" s="38"/>
      <c r="HI368" s="38"/>
      <c r="HJ368" s="38"/>
      <c r="HK368" s="98"/>
      <c r="HL368" s="38"/>
      <c r="HM368" s="38"/>
      <c r="HN368" s="38"/>
      <c r="HO368" s="136"/>
      <c r="HP368" s="38"/>
      <c r="HQ368" s="38"/>
      <c r="HR368" s="38"/>
      <c r="HS368" s="38"/>
      <c r="HT368" s="63"/>
      <c r="HU368" s="63"/>
      <c r="HV368" s="71"/>
      <c r="HW368" s="63"/>
      <c r="HX368" s="44"/>
      <c r="HY368" s="42"/>
      <c r="HZ368" s="42"/>
      <c r="IA368" s="42"/>
      <c r="IB368" s="42"/>
      <c r="IC368" s="42"/>
      <c r="ID368" s="42"/>
      <c r="IE368" s="42"/>
      <c r="IF368" s="42"/>
      <c r="IG368" s="42"/>
      <c r="IH368" s="42"/>
      <c r="II368" s="42"/>
      <c r="IJ368" s="42"/>
      <c r="IK368" s="42"/>
      <c r="IL368" s="42"/>
      <c r="IM368" s="42"/>
      <c r="IN368" s="42"/>
      <c r="IO368" s="42"/>
      <c r="IP368" s="42"/>
      <c r="IQ368" s="42"/>
      <c r="IR368" s="42"/>
      <c r="IS368" s="42"/>
      <c r="IT368" s="42"/>
      <c r="IU368" s="42"/>
      <c r="IV368" s="42"/>
      <c r="IW368" s="42"/>
      <c r="IX368" s="42"/>
      <c r="IY368" s="42"/>
      <c r="IZ368" s="63"/>
    </row>
    <row r="369" spans="1:260" s="65" customFormat="1" ht="12" customHeight="1" x14ac:dyDescent="0.3">
      <c r="A369" s="38" t="s">
        <v>118</v>
      </c>
      <c r="B369" s="39" t="s">
        <v>131</v>
      </c>
      <c r="C369" s="40" t="str">
        <f>IFERROR(VLOOKUP(BANCO10[[#This Row],[EMPRESA]],[1]!DADOS[#Data],2,FALSE),"")</f>
        <v>51.533.891/0001-82</v>
      </c>
      <c r="D369" s="40" t="s">
        <v>1042</v>
      </c>
      <c r="E369" s="42" t="str">
        <f>IFERROR(VLOOKUP(BANCO10[[#This Row],[EMPRESA]],[1]!DADOS[#Data],5,FALSE),"")</f>
        <v>EPP</v>
      </c>
      <c r="F369" s="40" t="str">
        <f>IFERROR(IF(VLOOKUP(BANCO10[[#This Row],[EMPRESA]],[1]!DADOS[#Data],6,0)="","",(VLOOKUP(BANCO10[[#This Row],[EMPRESA]],[1]!DADOS[#Data],6,0))),"")</f>
        <v>CAPITAL LESTE 1</v>
      </c>
      <c r="G369" s="40" t="str">
        <f>IFERROR(IF(VLOOKUP(BANCO10[[#This Row],[EMPRESA]],[1]!DADOS[#Data],4)="","",(VLOOKUP($D369,[1]!DADOS[#Data],4,0))),"")</f>
        <v>LULAI</v>
      </c>
      <c r="H369" s="43" t="s">
        <v>7</v>
      </c>
      <c r="I369" s="43" t="s">
        <v>134</v>
      </c>
      <c r="J369" s="191" t="s">
        <v>123</v>
      </c>
      <c r="K369" s="44" t="s">
        <v>1048</v>
      </c>
      <c r="L369" s="44" t="s">
        <v>136</v>
      </c>
      <c r="M369" s="44" t="s">
        <v>137</v>
      </c>
      <c r="N369" s="44" t="s">
        <v>123</v>
      </c>
      <c r="O369" s="42" t="s">
        <v>96</v>
      </c>
      <c r="P369" s="42">
        <v>106</v>
      </c>
      <c r="Q369" s="38"/>
      <c r="R369" s="45" t="s">
        <v>27</v>
      </c>
      <c r="S369" s="45">
        <v>45904</v>
      </c>
      <c r="T369" s="45" t="s">
        <v>27</v>
      </c>
      <c r="U369" s="45">
        <v>45905</v>
      </c>
      <c r="V369" s="45" t="s">
        <v>126</v>
      </c>
      <c r="W369" s="45"/>
      <c r="X369" s="45" t="s">
        <v>126</v>
      </c>
      <c r="Y369" s="45"/>
      <c r="Z369" s="46" t="s">
        <v>27</v>
      </c>
      <c r="AA369" s="47">
        <v>45905</v>
      </c>
      <c r="AB369" s="46" t="s">
        <v>126</v>
      </c>
      <c r="AC369" s="48"/>
      <c r="AD369" s="46" t="s">
        <v>126</v>
      </c>
      <c r="AE369" s="48"/>
      <c r="AF369" s="45" t="s">
        <v>126</v>
      </c>
      <c r="AG369" s="45"/>
      <c r="AH369" s="45" t="s">
        <v>27</v>
      </c>
      <c r="AI369" s="45">
        <v>45918</v>
      </c>
      <c r="AJ369" s="45" t="s">
        <v>126</v>
      </c>
      <c r="AK369" s="45"/>
      <c r="AL369" s="45" t="s">
        <v>126</v>
      </c>
      <c r="AM369" s="45"/>
      <c r="AN369" s="45" t="s">
        <v>126</v>
      </c>
      <c r="AO369" s="45"/>
      <c r="AP369" s="45" t="s">
        <v>126</v>
      </c>
      <c r="AQ369" s="45"/>
      <c r="AR369" s="45" t="s">
        <v>126</v>
      </c>
      <c r="AS369" s="45"/>
      <c r="AT369" s="49">
        <v>46022</v>
      </c>
      <c r="AU369" s="50">
        <v>46022</v>
      </c>
      <c r="AV369" s="66" t="s">
        <v>126</v>
      </c>
      <c r="AW369" s="66" t="s">
        <v>126</v>
      </c>
      <c r="AX369" s="51" t="s">
        <v>49</v>
      </c>
      <c r="AY369" s="52" t="s">
        <v>126</v>
      </c>
      <c r="AZ369" s="53">
        <v>20140</v>
      </c>
      <c r="BA369" s="52" t="s">
        <v>138</v>
      </c>
      <c r="BB369" s="81">
        <v>711179</v>
      </c>
      <c r="BC369" s="52" t="s">
        <v>123</v>
      </c>
      <c r="BD369" s="52" t="s">
        <v>123</v>
      </c>
      <c r="BE369" s="55" t="s">
        <v>126</v>
      </c>
      <c r="BF369" s="55" t="s">
        <v>126</v>
      </c>
      <c r="BG369" s="55" t="s">
        <v>126</v>
      </c>
      <c r="BH369" s="55" t="s">
        <v>126</v>
      </c>
      <c r="BI369" s="68" t="s">
        <v>126</v>
      </c>
      <c r="BJ369" s="48"/>
      <c r="BK369" s="58" t="s">
        <v>123</v>
      </c>
      <c r="BL369" s="59"/>
      <c r="BM369" s="58" t="s">
        <v>123</v>
      </c>
      <c r="BN369" s="59"/>
      <c r="BO369" s="74" t="s">
        <v>126</v>
      </c>
      <c r="BP369" s="77"/>
      <c r="BQ369" s="78" t="s">
        <v>126</v>
      </c>
      <c r="BR369" s="79"/>
      <c r="BS369" s="69"/>
      <c r="BT369" s="38"/>
      <c r="BU369" s="61"/>
      <c r="BV369" s="61"/>
      <c r="BW369" s="61"/>
      <c r="BX369" s="61"/>
      <c r="BY369" s="61"/>
      <c r="BZ369" s="61"/>
      <c r="CA369" s="61"/>
      <c r="CB369" s="61"/>
      <c r="CC369" s="61"/>
      <c r="CD369" s="61"/>
      <c r="CE369" s="61"/>
      <c r="CF369" s="61"/>
      <c r="CG369" s="61"/>
      <c r="CH369" s="63">
        <f>YEAR(BANCO10[[#This Row],[DATA INÍCIO]])</f>
        <v>2025</v>
      </c>
      <c r="CI369" s="63">
        <f>MONTH(BANCO10[[#This Row],[DATA INÍCIO]])</f>
        <v>12</v>
      </c>
      <c r="CJ369" s="71" t="str">
        <f t="shared" si="6"/>
        <v>INDUSTRIA METALURGICA LULAI LTDA51.533.891/0001-82</v>
      </c>
      <c r="CK369" s="63"/>
      <c r="CL369" s="63"/>
      <c r="CM369" s="42" t="str">
        <f>IF(BANCO10[[#This Row],[SOLUÇÃO]]=CM$1,BANCO10[[#This Row],[STATUS DA ETAPA]],"")</f>
        <v/>
      </c>
      <c r="CN369" s="42" t="str">
        <f>IF(BANCO10[[#This Row],[SOLUÇÃO]]=CN$1,BANCO10[[#This Row],[STATUS DA ETAPA]],"")</f>
        <v/>
      </c>
      <c r="CO369" s="42" t="str">
        <f>IF(BANCO10[[#This Row],[SOLUÇÃO]]=CO$1,BANCO10[[#This Row],[STATUS DA ETAPA]],"")</f>
        <v/>
      </c>
      <c r="CP369" s="42" t="str">
        <f>IF(BANCO10[[#This Row],[SOLUÇÃO]]=CP$1,BANCO10[[#This Row],[STATUS DA ETAPA]],"")</f>
        <v/>
      </c>
      <c r="CQ369" s="42" t="str">
        <f>IF(BANCO10[[#This Row],[SOLUÇÃO]]=CQ$1,BANCO10[[#This Row],[STATUS DA ETAPA]],"")</f>
        <v/>
      </c>
      <c r="CR369" s="42" t="str">
        <f>IF(BANCO10[[#This Row],[SOLUÇÃO]]=CR$1,BANCO10[[#This Row],[STATUS DA ETAPA]],"")</f>
        <v/>
      </c>
      <c r="CS369" s="42" t="str">
        <f>IF(BANCO10[[#This Row],[SOLUÇÃO]]=CS$1,BANCO10[[#This Row],[STATUS DA ETAPA]],"")</f>
        <v>AGUARDANDO SALDO</v>
      </c>
      <c r="CT369" s="42" t="str">
        <f>IF(BANCO10[[#This Row],[SOLUÇÃO]]=CT$1,BANCO10[[#This Row],[STATUS DA ETAPA]],"")</f>
        <v/>
      </c>
      <c r="CU369" s="42" t="str">
        <f>IF(BANCO10[[#This Row],[SOLUÇÃO]]=CU$1,BANCO10[[#This Row],[STATUS DA ETAPA]],"")</f>
        <v/>
      </c>
      <c r="CV369" s="42" t="str">
        <f>IF(BANCO10[[#This Row],[SOLUÇÃO]]=CV$1,BANCO10[[#This Row],[STATUS DA ETAPA]],"")</f>
        <v/>
      </c>
      <c r="CW369" s="42" t="str">
        <f>IF(BANCO10[[#This Row],[SOLUÇÃO]]=CW$1,BANCO10[[#This Row],[STATUS DA ETAPA]],"")</f>
        <v/>
      </c>
      <c r="CX369" s="42" t="str">
        <f>IF(BANCO10[[#This Row],[SOLUÇÃO]]=CX$1,BANCO10[[#This Row],[STATUS DA ETAPA]],"")</f>
        <v/>
      </c>
      <c r="CY369" s="42" t="str">
        <f>IF(BANCO10[[#This Row],[SOLUÇÃO]]=CY$1,BANCO10[[#This Row],[STATUS DA ETAPA]],"")</f>
        <v/>
      </c>
      <c r="CZ369" s="42" t="str">
        <f>IF(BANCO10[[#This Row],[SOLUÇÃO]]=CZ$1,BANCO10[[#This Row],[STATUS DA ETAPA]],"")</f>
        <v/>
      </c>
      <c r="DA369" s="42" t="str">
        <f>IF(BANCO10[[#This Row],[SOLUÇÃO]]=DA$1,BANCO10[[#This Row],[STATUS DA ETAPA]],"")</f>
        <v/>
      </c>
      <c r="DB369" s="42" t="str">
        <f>IF(BANCO10[[#This Row],[SOLUÇÃO]]=DB$1,BANCO10[[#This Row],[STATUS DA ETAPA]],"")</f>
        <v/>
      </c>
      <c r="DC369" s="42" t="str">
        <f>IF(BANCO10[[#This Row],[SOLUÇÃO]]=DC$1,BANCO10[[#This Row],[STATUS DA ETAPA]],"")</f>
        <v/>
      </c>
      <c r="DD369" s="42" t="str">
        <f>IF(BANCO10[[#This Row],[SOLUÇÃO]]=DD$1,BANCO10[[#This Row],[STATUS DA ETAPA]],"")</f>
        <v/>
      </c>
      <c r="DE369" s="42" t="str">
        <f>IF(BANCO10[[#This Row],[SOLUÇÃO]]=DE$1,BANCO10[[#This Row],[STATUS DA ETAPA]],"")</f>
        <v/>
      </c>
      <c r="DF369" s="42" t="str">
        <f>IF(BANCO10[[#This Row],[SOLUÇÃO]]=DF$1,BANCO10[[#This Row],[STATUS DA ETAPA]],"")</f>
        <v/>
      </c>
      <c r="DG369" s="42" t="str">
        <f>IF(BANCO10[[#This Row],[SOLUÇÃO]]=DG$1,BANCO10[[#This Row],[STATUS DA ETAPA]],"")</f>
        <v/>
      </c>
      <c r="DH369" s="42" t="str">
        <f>IF(BANCO10[[#This Row],[SOLUÇÃO]]=DH$1,BANCO10[[#This Row],[STATUS DA ETAPA]],"")</f>
        <v/>
      </c>
      <c r="DI369" s="42" t="str">
        <f>IF(BANCO10[[#This Row],[SOLUÇÃO]]=DI$1,BANCO10[[#This Row],[STATUS DA ETAPA]],"")</f>
        <v/>
      </c>
      <c r="DJ369" s="42" t="str">
        <f>IF(BANCO10[[#This Row],[SOLUÇÃO]]=DJ$1,BANCO10[[#This Row],[STATUS DA ETAPA]],"")</f>
        <v/>
      </c>
      <c r="DK369" s="42" t="str">
        <f>IF(BANCO10[[#This Row],[SOLUÇÃO]]=DK$1,BANCO10[[#This Row],[STATUS DA ETAPA]],"")</f>
        <v/>
      </c>
      <c r="DL369" s="42" t="str">
        <f>IF(BANCO10[[#This Row],[SOLUÇÃO]]=DL$1,BANCO10[[#This Row],[STATUS DA ETAPA]],"")</f>
        <v/>
      </c>
      <c r="DM369" s="42" t="str">
        <f>IF(BANCO10[[#This Row],[SOLUÇÃO]]=DM$1,BANCO10[[#This Row],[STATUS DA ETAPA]],"")</f>
        <v/>
      </c>
      <c r="DN369" s="65" t="e">
        <f>VLOOKUP(CL370,'[1]SAP TEC'!AC:AD,2,0)</f>
        <v>#N/A</v>
      </c>
      <c r="GA369" s="38"/>
      <c r="GB369" s="39"/>
      <c r="GC369" s="40"/>
      <c r="GD369" s="42"/>
      <c r="GE369" s="42"/>
      <c r="GF369" s="40"/>
      <c r="GG369" s="165"/>
      <c r="GH369" s="90"/>
      <c r="GI369" s="43"/>
      <c r="GJ369" s="44"/>
      <c r="GK369" s="166"/>
      <c r="GL369" s="166"/>
      <c r="GM369" s="166"/>
      <c r="GN369" s="42"/>
      <c r="GO369" s="91"/>
      <c r="GP369" s="42"/>
      <c r="GQ369" s="91"/>
      <c r="GR369" s="134"/>
      <c r="GS369" s="134"/>
      <c r="GT369" s="44"/>
      <c r="GU369" s="44"/>
      <c r="GV369" s="44"/>
      <c r="GW369" s="42"/>
      <c r="GX369" s="95"/>
      <c r="GY369" s="96"/>
      <c r="GZ369" s="168"/>
      <c r="HA369" s="168"/>
      <c r="HB369" s="168"/>
      <c r="HC369" s="93"/>
      <c r="HD369" s="168"/>
      <c r="HE369" s="110"/>
      <c r="HF369" s="94"/>
      <c r="HG369" s="38"/>
      <c r="HH369" s="38"/>
      <c r="HI369" s="38"/>
      <c r="HJ369" s="38"/>
      <c r="HK369" s="98"/>
      <c r="HL369" s="38"/>
      <c r="HM369" s="38"/>
      <c r="HN369" s="38"/>
      <c r="HO369" s="136"/>
      <c r="HP369" s="38"/>
      <c r="HQ369" s="38"/>
      <c r="HR369" s="38"/>
      <c r="HS369" s="38"/>
      <c r="HT369" s="63"/>
      <c r="HU369" s="63"/>
      <c r="HV369" s="71"/>
      <c r="HW369" s="63"/>
      <c r="HX369" s="44"/>
      <c r="HY369" s="42"/>
      <c r="HZ369" s="42"/>
      <c r="IA369" s="42"/>
      <c r="IB369" s="42"/>
      <c r="IC369" s="42"/>
      <c r="ID369" s="42"/>
      <c r="IE369" s="42"/>
      <c r="IF369" s="42"/>
      <c r="IG369" s="42"/>
      <c r="IH369" s="42"/>
      <c r="II369" s="42"/>
      <c r="IJ369" s="42"/>
      <c r="IK369" s="42"/>
      <c r="IL369" s="42"/>
      <c r="IM369" s="42"/>
      <c r="IN369" s="42"/>
      <c r="IO369" s="42"/>
      <c r="IP369" s="42"/>
      <c r="IQ369" s="42"/>
      <c r="IR369" s="42"/>
      <c r="IS369" s="42"/>
      <c r="IT369" s="42"/>
      <c r="IU369" s="42"/>
      <c r="IV369" s="42"/>
      <c r="IW369" s="42"/>
      <c r="IX369" s="42"/>
      <c r="IY369" s="42"/>
      <c r="IZ369" s="63"/>
    </row>
    <row r="370" spans="1:260" s="65" customFormat="1" ht="12" x14ac:dyDescent="0.25">
      <c r="A370" s="38" t="s">
        <v>118</v>
      </c>
      <c r="B370" s="39" t="s">
        <v>119</v>
      </c>
      <c r="C370" s="40" t="str">
        <f>IFERROR(VLOOKUP(BANCO10[[#This Row],[EMPRESA]],[1]!DADOS[#Data],2,FALSE),"")</f>
        <v>58.515.644/0001-00</v>
      </c>
      <c r="D370" s="42" t="s">
        <v>1049</v>
      </c>
      <c r="E370" s="42" t="str">
        <f>IFERROR(VLOOKUP(BANCO10[[#This Row],[EMPRESA]],[1]!DADOS[#Data],5,FALSE),"")</f>
        <v>ME</v>
      </c>
      <c r="F370" s="40" t="str">
        <f>IFERROR(IF(VLOOKUP(BANCO10[[#This Row],[EMPRESA]],[1]!DADOS[#Data],6,0)="","",(VLOOKUP(BANCO10[[#This Row],[EMPRESA]],[1]!DADOS[#Data],6,0))),"")</f>
        <v>CAPITAL LESTE 2</v>
      </c>
      <c r="G370" s="40"/>
      <c r="H370" s="43" t="s">
        <v>121</v>
      </c>
      <c r="I370" s="43" t="s">
        <v>145</v>
      </c>
      <c r="J370" s="43" t="s">
        <v>146</v>
      </c>
      <c r="K370" s="42" t="s">
        <v>1050</v>
      </c>
      <c r="L370" s="44" t="s">
        <v>123</v>
      </c>
      <c r="M370" s="44">
        <v>103</v>
      </c>
      <c r="N370" s="44" t="s">
        <v>123</v>
      </c>
      <c r="O370" s="42" t="s">
        <v>90</v>
      </c>
      <c r="P370" s="42">
        <v>4</v>
      </c>
      <c r="Q370" s="42" t="s">
        <v>205</v>
      </c>
      <c r="R370" s="45" t="s">
        <v>123</v>
      </c>
      <c r="S370" s="45"/>
      <c r="T370" s="45" t="s">
        <v>123</v>
      </c>
      <c r="U370" s="45"/>
      <c r="V370" s="45" t="s">
        <v>123</v>
      </c>
      <c r="W370" s="45"/>
      <c r="X370" s="45" t="s">
        <v>123</v>
      </c>
      <c r="Y370" s="45"/>
      <c r="Z370" s="46" t="s">
        <v>123</v>
      </c>
      <c r="AA370" s="47"/>
      <c r="AB370" s="46" t="s">
        <v>123</v>
      </c>
      <c r="AC370" s="48"/>
      <c r="AD370" s="46" t="s">
        <v>123</v>
      </c>
      <c r="AE370" s="48"/>
      <c r="AF370" s="45" t="s">
        <v>27</v>
      </c>
      <c r="AG370" s="45">
        <v>44830</v>
      </c>
      <c r="AH370" s="45" t="s">
        <v>126</v>
      </c>
      <c r="AI370" s="45"/>
      <c r="AJ370" s="45" t="s">
        <v>123</v>
      </c>
      <c r="AK370" s="45"/>
      <c r="AL370" s="45" t="s">
        <v>123</v>
      </c>
      <c r="AM370" s="45"/>
      <c r="AN370" s="45" t="s">
        <v>123</v>
      </c>
      <c r="AO370" s="45"/>
      <c r="AP370" s="45" t="s">
        <v>123</v>
      </c>
      <c r="AQ370" s="45"/>
      <c r="AR370" s="45" t="s">
        <v>123</v>
      </c>
      <c r="AS370" s="45"/>
      <c r="AT370" s="133">
        <v>44830</v>
      </c>
      <c r="AU370" s="99">
        <v>44830</v>
      </c>
      <c r="AV370" s="51" t="s">
        <v>123</v>
      </c>
      <c r="AW370" s="51" t="s">
        <v>123</v>
      </c>
      <c r="AX370" s="73" t="s">
        <v>49</v>
      </c>
      <c r="AY370" s="52" t="s">
        <v>123</v>
      </c>
      <c r="AZ370" s="53">
        <v>0</v>
      </c>
      <c r="BA370" s="52" t="s">
        <v>123</v>
      </c>
      <c r="BB370" s="81" t="s">
        <v>123</v>
      </c>
      <c r="BC370" s="52" t="s">
        <v>123</v>
      </c>
      <c r="BD370" s="52" t="s">
        <v>123</v>
      </c>
      <c r="BE370" s="55" t="s">
        <v>123</v>
      </c>
      <c r="BF370" s="55" t="s">
        <v>123</v>
      </c>
      <c r="BG370" s="55" t="s">
        <v>123</v>
      </c>
      <c r="BH370" s="55" t="s">
        <v>123</v>
      </c>
      <c r="BI370" s="138" t="s">
        <v>123</v>
      </c>
      <c r="BJ370" s="48"/>
      <c r="BK370" s="58" t="s">
        <v>123</v>
      </c>
      <c r="BL370" s="59"/>
      <c r="BM370" s="58" t="s">
        <v>123</v>
      </c>
      <c r="BN370" s="59"/>
      <c r="BO370" s="74" t="s">
        <v>123</v>
      </c>
      <c r="BP370" s="75"/>
      <c r="BQ370" s="74" t="s">
        <v>123</v>
      </c>
      <c r="BR370" s="132"/>
      <c r="BS370" s="60" t="s">
        <v>1051</v>
      </c>
      <c r="BT370" s="38"/>
      <c r="BU370" s="61" t="s">
        <v>170</v>
      </c>
      <c r="BV370" s="61" t="s">
        <v>170</v>
      </c>
      <c r="BW370" s="61" t="s">
        <v>171</v>
      </c>
      <c r="BX370" s="61" t="s">
        <v>129</v>
      </c>
      <c r="BY370" s="62" t="s">
        <v>170</v>
      </c>
      <c r="BZ370" s="61"/>
      <c r="CA370" s="61" t="s">
        <v>129</v>
      </c>
      <c r="CB370" s="61" t="s">
        <v>129</v>
      </c>
      <c r="CC370" s="61" t="s">
        <v>129</v>
      </c>
      <c r="CD370" s="61" t="s">
        <v>129</v>
      </c>
      <c r="CE370" s="61" t="s">
        <v>129</v>
      </c>
      <c r="CF370" s="61" t="s">
        <v>129</v>
      </c>
      <c r="CG370" s="61" t="s">
        <v>129</v>
      </c>
      <c r="CH370" s="63">
        <f>YEAR(BANCO10[[#This Row],[DATA INÍCIO]])</f>
        <v>2022</v>
      </c>
      <c r="CI370" s="63">
        <f>MONTH(BANCO10[[#This Row],[DATA INÍCIO]])</f>
        <v>9</v>
      </c>
      <c r="CJ370" s="64" t="str">
        <f t="shared" si="6"/>
        <v>INJETO PLASTIC INDUSTRIA E COMERCIO LTDA58.515.644/0001-00</v>
      </c>
      <c r="CK370" s="63"/>
      <c r="CL370" s="42" t="s">
        <v>1050</v>
      </c>
      <c r="CM370" s="42" t="str">
        <f>IF(BANCO10[[#This Row],[SOLUÇÃO]]=CM$1,BANCO10[[#This Row],[STATUS DA ETAPA]],"")</f>
        <v>CONCLUÍDO</v>
      </c>
      <c r="CN370" s="42" t="str">
        <f>IF(BANCO10[[#This Row],[SOLUÇÃO]]=CN$1,BANCO10[[#This Row],[STATUS DA ETAPA]],"")</f>
        <v/>
      </c>
      <c r="CO370" s="42" t="str">
        <f>IF(BANCO10[[#This Row],[SOLUÇÃO]]=CO$1,BANCO10[[#This Row],[STATUS DA ETAPA]],"")</f>
        <v/>
      </c>
      <c r="CP370" s="42" t="str">
        <f>IF(BANCO10[[#This Row],[SOLUÇÃO]]=CP$1,BANCO10[[#This Row],[STATUS DA ETAPA]],"")</f>
        <v/>
      </c>
      <c r="CQ370" s="42" t="str">
        <f>IF(BANCO10[[#This Row],[SOLUÇÃO]]=CQ$1,BANCO10[[#This Row],[STATUS DA ETAPA]],"")</f>
        <v/>
      </c>
      <c r="CR370" s="42" t="str">
        <f>IF(BANCO10[[#This Row],[SOLUÇÃO]]=CR$1,BANCO10[[#This Row],[STATUS DA ETAPA]],"")</f>
        <v/>
      </c>
      <c r="CS370" s="42" t="str">
        <f>IF(BANCO10[[#This Row],[SOLUÇÃO]]=CS$1,BANCO10[[#This Row],[STATUS DA ETAPA]],"")</f>
        <v/>
      </c>
      <c r="CT370" s="42" t="str">
        <f>IF(BANCO10[[#This Row],[SOLUÇÃO]]=CT$1,BANCO10[[#This Row],[STATUS DA ETAPA]],"")</f>
        <v/>
      </c>
      <c r="CU370" s="42" t="str">
        <f>IF(BANCO10[[#This Row],[SOLUÇÃO]]=CU$1,BANCO10[[#This Row],[STATUS DA ETAPA]],"")</f>
        <v/>
      </c>
      <c r="CV370" s="42" t="str">
        <f>IF(BANCO10[[#This Row],[SOLUÇÃO]]=CV$1,BANCO10[[#This Row],[STATUS DA ETAPA]],"")</f>
        <v/>
      </c>
      <c r="CW370" s="42" t="str">
        <f>IF(BANCO10[[#This Row],[SOLUÇÃO]]=CW$1,BANCO10[[#This Row],[STATUS DA ETAPA]],"")</f>
        <v/>
      </c>
      <c r="CX370" s="42" t="str">
        <f>IF(BANCO10[[#This Row],[SOLUÇÃO]]=CX$1,BANCO10[[#This Row],[STATUS DA ETAPA]],"")</f>
        <v/>
      </c>
      <c r="CY370" s="42" t="str">
        <f>IF(BANCO10[[#This Row],[SOLUÇÃO]]=CY$1,BANCO10[[#This Row],[STATUS DA ETAPA]],"")</f>
        <v/>
      </c>
      <c r="CZ370" s="42" t="str">
        <f>IF(BANCO10[[#This Row],[SOLUÇÃO]]=CZ$1,BANCO10[[#This Row],[STATUS DA ETAPA]],"")</f>
        <v/>
      </c>
      <c r="DA370" s="42" t="str">
        <f>IF(BANCO10[[#This Row],[SOLUÇÃO]]=DA$1,BANCO10[[#This Row],[STATUS DA ETAPA]],"")</f>
        <v/>
      </c>
      <c r="DB370" s="42" t="str">
        <f>IF(BANCO10[[#This Row],[SOLUÇÃO]]=DB$1,BANCO10[[#This Row],[STATUS DA ETAPA]],"")</f>
        <v/>
      </c>
      <c r="DC370" s="42" t="str">
        <f>IF(BANCO10[[#This Row],[SOLUÇÃO]]=DC$1,BANCO10[[#This Row],[STATUS DA ETAPA]],"")</f>
        <v/>
      </c>
      <c r="DD370" s="42" t="str">
        <f>IF(BANCO10[[#This Row],[SOLUÇÃO]]=DD$1,BANCO10[[#This Row],[STATUS DA ETAPA]],"")</f>
        <v/>
      </c>
      <c r="DE370" s="42" t="str">
        <f>IF(BANCO10[[#This Row],[SOLUÇÃO]]=DE$1,BANCO10[[#This Row],[STATUS DA ETAPA]],"")</f>
        <v/>
      </c>
      <c r="DF370" s="42" t="str">
        <f>IF(BANCO10[[#This Row],[SOLUÇÃO]]=DF$1,BANCO10[[#This Row],[STATUS DA ETAPA]],"")</f>
        <v/>
      </c>
      <c r="DG370" s="42" t="str">
        <f>IF(BANCO10[[#This Row],[SOLUÇÃO]]=DG$1,BANCO10[[#This Row],[STATUS DA ETAPA]],"")</f>
        <v/>
      </c>
      <c r="DH370" s="42" t="str">
        <f>IF(BANCO10[[#This Row],[SOLUÇÃO]]=DH$1,BANCO10[[#This Row],[STATUS DA ETAPA]],"")</f>
        <v/>
      </c>
      <c r="DI370" s="42" t="str">
        <f>IF(BANCO10[[#This Row],[SOLUÇÃO]]=DI$1,BANCO10[[#This Row],[STATUS DA ETAPA]],"")</f>
        <v/>
      </c>
      <c r="DJ370" s="42" t="str">
        <f>IF(BANCO10[[#This Row],[SOLUÇÃO]]=DJ$1,BANCO10[[#This Row],[STATUS DA ETAPA]],"")</f>
        <v/>
      </c>
      <c r="DK370" s="42" t="str">
        <f>IF(BANCO10[[#This Row],[SOLUÇÃO]]=DK$1,BANCO10[[#This Row],[STATUS DA ETAPA]],"")</f>
        <v/>
      </c>
      <c r="DL370" s="42" t="str">
        <f>IF(BANCO10[[#This Row],[SOLUÇÃO]]=DL$1,BANCO10[[#This Row],[STATUS DA ETAPA]],"")</f>
        <v/>
      </c>
      <c r="DM370" s="42" t="str">
        <f>IF(BANCO10[[#This Row],[SOLUÇÃO]]=DM$1,BANCO10[[#This Row],[STATUS DA ETAPA]],"")</f>
        <v/>
      </c>
      <c r="DN370" s="65" t="e">
        <f>VLOOKUP(CL372,'[1]SAP TEC'!AC:AD,2,0)</f>
        <v>#N/A</v>
      </c>
      <c r="GA370" s="38"/>
      <c r="GB370" s="39"/>
      <c r="GC370" s="40"/>
      <c r="GD370" s="42"/>
      <c r="GE370" s="42"/>
      <c r="GF370" s="40"/>
      <c r="GG370" s="165"/>
      <c r="GH370" s="90"/>
      <c r="GI370" s="43"/>
      <c r="GJ370" s="44"/>
      <c r="GK370" s="166"/>
      <c r="GL370" s="166"/>
      <c r="GM370" s="166"/>
      <c r="GN370" s="42"/>
      <c r="GO370" s="91"/>
      <c r="GP370" s="42"/>
      <c r="GQ370" s="91"/>
      <c r="GR370" s="134"/>
      <c r="GS370" s="134"/>
      <c r="GT370" s="44"/>
      <c r="GU370" s="44"/>
      <c r="GV370" s="44"/>
      <c r="GW370" s="42"/>
      <c r="GX370" s="95"/>
      <c r="GY370" s="96"/>
      <c r="GZ370" s="168"/>
      <c r="HA370" s="168"/>
      <c r="HB370" s="168"/>
      <c r="HC370" s="93"/>
      <c r="HD370" s="168"/>
      <c r="HE370" s="110"/>
      <c r="HF370" s="94"/>
      <c r="HG370" s="38"/>
      <c r="HH370" s="38"/>
      <c r="HI370" s="38"/>
      <c r="HJ370" s="38"/>
      <c r="HK370" s="98"/>
      <c r="HL370" s="38"/>
      <c r="HM370" s="38"/>
      <c r="HN370" s="38"/>
      <c r="HO370" s="136"/>
      <c r="HP370" s="38"/>
      <c r="HQ370" s="38"/>
      <c r="HR370" s="38"/>
      <c r="HS370" s="38"/>
      <c r="HT370" s="63"/>
      <c r="HU370" s="63"/>
      <c r="HV370" s="71"/>
      <c r="HW370" s="63"/>
      <c r="HX370" s="44"/>
      <c r="HY370" s="42"/>
      <c r="HZ370" s="42"/>
      <c r="IA370" s="42"/>
      <c r="IB370" s="42"/>
      <c r="IC370" s="42"/>
      <c r="ID370" s="42"/>
      <c r="IE370" s="42"/>
      <c r="IF370" s="42"/>
      <c r="IG370" s="42"/>
      <c r="IH370" s="42"/>
      <c r="II370" s="42"/>
      <c r="IJ370" s="42"/>
      <c r="IK370" s="42"/>
      <c r="IL370" s="42"/>
      <c r="IM370" s="42"/>
      <c r="IN370" s="42"/>
      <c r="IO370" s="42"/>
      <c r="IP370" s="42"/>
      <c r="IQ370" s="42"/>
      <c r="IR370" s="42"/>
      <c r="IS370" s="42"/>
      <c r="IT370" s="42"/>
      <c r="IU370" s="42"/>
      <c r="IV370" s="42"/>
      <c r="IW370" s="42"/>
      <c r="IX370" s="42"/>
      <c r="IY370" s="42"/>
      <c r="IZ370" s="63"/>
    </row>
    <row r="371" spans="1:260" s="65" customFormat="1" ht="12" x14ac:dyDescent="0.25">
      <c r="A371" s="38" t="s">
        <v>118</v>
      </c>
      <c r="B371" s="39" t="s">
        <v>119</v>
      </c>
      <c r="C371" s="40" t="str">
        <f>IFERROR(VLOOKUP(BANCO10[[#This Row],[EMPRESA]],[1]!DADOS[#Data],2,FALSE),"")</f>
        <v>58.515.644/0001-00</v>
      </c>
      <c r="D371" s="42" t="s">
        <v>1049</v>
      </c>
      <c r="E371" s="42" t="str">
        <f>IFERROR(VLOOKUP(BANCO10[[#This Row],[EMPRESA]],[1]!DADOS[#Data],5,FALSE),"")</f>
        <v>ME</v>
      </c>
      <c r="F371" s="40" t="str">
        <f>IFERROR(IF(VLOOKUP(BANCO10[[#This Row],[EMPRESA]],[1]!DADOS[#Data],6,0)="","",(VLOOKUP(BANCO10[[#This Row],[EMPRESA]],[1]!DADOS[#Data],6,0))),"")</f>
        <v>CAPITAL LESTE 2</v>
      </c>
      <c r="G371" s="40" t="str">
        <f>IFERROR(IF(VLOOKUP(BANCO10[[#This Row],[EMPRESA]],[1]!DADOS[#Data],4)="","",(VLOOKUP($D371,[1]!DADOS[#Data],4,0))),"")</f>
        <v>INJETO</v>
      </c>
      <c r="H371" s="43" t="s">
        <v>7</v>
      </c>
      <c r="I371" s="42" t="s">
        <v>267</v>
      </c>
      <c r="J371" s="44" t="s">
        <v>136</v>
      </c>
      <c r="K371" s="42" t="s">
        <v>136</v>
      </c>
      <c r="L371" s="44" t="s">
        <v>136</v>
      </c>
      <c r="M371" s="44">
        <v>103</v>
      </c>
      <c r="N371" s="44" t="s">
        <v>123</v>
      </c>
      <c r="O371" s="42" t="s">
        <v>95</v>
      </c>
      <c r="P371" s="42">
        <v>60</v>
      </c>
      <c r="Q371" s="42"/>
      <c r="R371" s="45" t="s">
        <v>123</v>
      </c>
      <c r="S371" s="45"/>
      <c r="T371" s="45" t="s">
        <v>123</v>
      </c>
      <c r="U371" s="45"/>
      <c r="V371" s="45" t="s">
        <v>123</v>
      </c>
      <c r="W371" s="45"/>
      <c r="X371" s="45" t="s">
        <v>123</v>
      </c>
      <c r="Y371" s="45"/>
      <c r="Z371" s="46" t="s">
        <v>123</v>
      </c>
      <c r="AA371" s="47"/>
      <c r="AB371" s="46" t="s">
        <v>123</v>
      </c>
      <c r="AC371" s="48"/>
      <c r="AD371" s="46" t="s">
        <v>123</v>
      </c>
      <c r="AE371" s="48"/>
      <c r="AF371" s="45" t="s">
        <v>27</v>
      </c>
      <c r="AG371" s="45">
        <v>44830</v>
      </c>
      <c r="AH371" s="45" t="s">
        <v>27</v>
      </c>
      <c r="AI371" s="45">
        <v>45260</v>
      </c>
      <c r="AJ371" s="45"/>
      <c r="AK371" s="45"/>
      <c r="AL371" s="45"/>
      <c r="AM371" s="45"/>
      <c r="AN371" s="45"/>
      <c r="AO371" s="45"/>
      <c r="AP371" s="45"/>
      <c r="AQ371" s="45"/>
      <c r="AR371" s="45" t="s">
        <v>123</v>
      </c>
      <c r="AS371" s="45"/>
      <c r="AT371" s="49">
        <v>45963</v>
      </c>
      <c r="AU371" s="50">
        <v>45963</v>
      </c>
      <c r="AV371" s="66" t="s">
        <v>123</v>
      </c>
      <c r="AW371" s="66" t="s">
        <v>123</v>
      </c>
      <c r="AX371" s="73" t="s">
        <v>49</v>
      </c>
      <c r="AY371" s="52" t="s">
        <v>126</v>
      </c>
      <c r="AZ371" s="53">
        <v>0</v>
      </c>
      <c r="BA371" s="52"/>
      <c r="BB371" s="81" t="s">
        <v>136</v>
      </c>
      <c r="BC371" s="52" t="s">
        <v>136</v>
      </c>
      <c r="BD371" s="52" t="s">
        <v>136</v>
      </c>
      <c r="BE371" s="55" t="s">
        <v>123</v>
      </c>
      <c r="BF371" s="55" t="s">
        <v>123</v>
      </c>
      <c r="BG371" s="55"/>
      <c r="BH371" s="55" t="s">
        <v>123</v>
      </c>
      <c r="BI371" s="68" t="s">
        <v>123</v>
      </c>
      <c r="BJ371" s="48"/>
      <c r="BK371" s="58"/>
      <c r="BL371" s="59"/>
      <c r="BM371" s="58"/>
      <c r="BN371" s="59"/>
      <c r="BO371" s="74" t="s">
        <v>126</v>
      </c>
      <c r="BP371" s="77"/>
      <c r="BQ371" s="78" t="s">
        <v>126</v>
      </c>
      <c r="BR371" s="79"/>
      <c r="BS371" s="60" t="s">
        <v>1051</v>
      </c>
      <c r="BT371" s="38"/>
      <c r="BU371" s="61" t="s">
        <v>170</v>
      </c>
      <c r="BV371" s="61" t="s">
        <v>170</v>
      </c>
      <c r="BW371" s="61" t="s">
        <v>171</v>
      </c>
      <c r="BX371" s="61" t="s">
        <v>129</v>
      </c>
      <c r="BY371" s="62" t="s">
        <v>170</v>
      </c>
      <c r="BZ371" s="61"/>
      <c r="CA371" s="61" t="s">
        <v>129</v>
      </c>
      <c r="CB371" s="61" t="s">
        <v>129</v>
      </c>
      <c r="CC371" s="61">
        <v>45393</v>
      </c>
      <c r="CD371" s="61"/>
      <c r="CE371" s="61" t="s">
        <v>129</v>
      </c>
      <c r="CF371" s="61"/>
      <c r="CG371" s="61" t="s">
        <v>1052</v>
      </c>
      <c r="CH371" s="63">
        <f>YEAR(BANCO10[[#This Row],[DATA INÍCIO]])</f>
        <v>2025</v>
      </c>
      <c r="CI371" s="63">
        <f>MONTH(BANCO10[[#This Row],[DATA INÍCIO]])</f>
        <v>11</v>
      </c>
      <c r="CJ371" s="64" t="str">
        <f t="shared" si="6"/>
        <v>INJETO PLASTIC INDUSTRIA E COMERCIO LTDA58.515.644/0001-00</v>
      </c>
      <c r="CK371" s="63"/>
      <c r="CL371" s="42" t="s">
        <v>136</v>
      </c>
      <c r="CM371" s="42" t="str">
        <f>IF(BANCO10[[#This Row],[SOLUÇÃO]]=CM$1,BANCO10[[#This Row],[STATUS DA ETAPA]],"")</f>
        <v/>
      </c>
      <c r="CN371" s="42" t="str">
        <f>IF(BANCO10[[#This Row],[SOLUÇÃO]]=CN$1,BANCO10[[#This Row],[STATUS DA ETAPA]],"")</f>
        <v/>
      </c>
      <c r="CO371" s="42" t="str">
        <f>IF(BANCO10[[#This Row],[SOLUÇÃO]]=CO$1,BANCO10[[#This Row],[STATUS DA ETAPA]],"")</f>
        <v/>
      </c>
      <c r="CP371" s="42" t="str">
        <f>IF(BANCO10[[#This Row],[SOLUÇÃO]]=CP$1,BANCO10[[#This Row],[STATUS DA ETAPA]],"")</f>
        <v/>
      </c>
      <c r="CQ371" s="42" t="str">
        <f>IF(BANCO10[[#This Row],[SOLUÇÃO]]=CQ$1,BANCO10[[#This Row],[STATUS DA ETAPA]],"")</f>
        <v/>
      </c>
      <c r="CR371" s="42" t="str">
        <f>IF(BANCO10[[#This Row],[SOLUÇÃO]]=CR$1,BANCO10[[#This Row],[STATUS DA ETAPA]],"")</f>
        <v>PROSPECÇÃO</v>
      </c>
      <c r="CS371" s="42" t="str">
        <f>IF(BANCO10[[#This Row],[SOLUÇÃO]]=CS$1,BANCO10[[#This Row],[STATUS DA ETAPA]],"")</f>
        <v/>
      </c>
      <c r="CT371" s="42" t="str">
        <f>IF(BANCO10[[#This Row],[SOLUÇÃO]]=CT$1,BANCO10[[#This Row],[STATUS DA ETAPA]],"")</f>
        <v/>
      </c>
      <c r="CU371" s="42" t="str">
        <f>IF(BANCO10[[#This Row],[SOLUÇÃO]]=CU$1,BANCO10[[#This Row],[STATUS DA ETAPA]],"")</f>
        <v/>
      </c>
      <c r="CV371" s="42" t="str">
        <f>IF(BANCO10[[#This Row],[SOLUÇÃO]]=CV$1,BANCO10[[#This Row],[STATUS DA ETAPA]],"")</f>
        <v/>
      </c>
      <c r="CW371" s="42" t="str">
        <f>IF(BANCO10[[#This Row],[SOLUÇÃO]]=CW$1,BANCO10[[#This Row],[STATUS DA ETAPA]],"")</f>
        <v/>
      </c>
      <c r="CX371" s="42" t="str">
        <f>IF(BANCO10[[#This Row],[SOLUÇÃO]]=CX$1,BANCO10[[#This Row],[STATUS DA ETAPA]],"")</f>
        <v/>
      </c>
      <c r="CY371" s="42" t="str">
        <f>IF(BANCO10[[#This Row],[SOLUÇÃO]]=CY$1,BANCO10[[#This Row],[STATUS DA ETAPA]],"")</f>
        <v/>
      </c>
      <c r="CZ371" s="42" t="str">
        <f>IF(BANCO10[[#This Row],[SOLUÇÃO]]=CZ$1,BANCO10[[#This Row],[STATUS DA ETAPA]],"")</f>
        <v/>
      </c>
      <c r="DA371" s="42" t="str">
        <f>IF(BANCO10[[#This Row],[SOLUÇÃO]]=DA$1,BANCO10[[#This Row],[STATUS DA ETAPA]],"")</f>
        <v/>
      </c>
      <c r="DB371" s="42" t="str">
        <f>IF(BANCO10[[#This Row],[SOLUÇÃO]]=DB$1,BANCO10[[#This Row],[STATUS DA ETAPA]],"")</f>
        <v/>
      </c>
      <c r="DC371" s="42" t="str">
        <f>IF(BANCO10[[#This Row],[SOLUÇÃO]]=DC$1,BANCO10[[#This Row],[STATUS DA ETAPA]],"")</f>
        <v/>
      </c>
      <c r="DD371" s="42" t="str">
        <f>IF(BANCO10[[#This Row],[SOLUÇÃO]]=DD$1,BANCO10[[#This Row],[STATUS DA ETAPA]],"")</f>
        <v/>
      </c>
      <c r="DE371" s="42" t="str">
        <f>IF(BANCO10[[#This Row],[SOLUÇÃO]]=DE$1,BANCO10[[#This Row],[STATUS DA ETAPA]],"")</f>
        <v/>
      </c>
      <c r="DF371" s="42" t="str">
        <f>IF(BANCO10[[#This Row],[SOLUÇÃO]]=DF$1,BANCO10[[#This Row],[STATUS DA ETAPA]],"")</f>
        <v/>
      </c>
      <c r="DG371" s="42" t="str">
        <f>IF(BANCO10[[#This Row],[SOLUÇÃO]]=DG$1,BANCO10[[#This Row],[STATUS DA ETAPA]],"")</f>
        <v/>
      </c>
      <c r="DH371" s="42" t="str">
        <f>IF(BANCO10[[#This Row],[SOLUÇÃO]]=DH$1,BANCO10[[#This Row],[STATUS DA ETAPA]],"")</f>
        <v/>
      </c>
      <c r="DI371" s="42" t="str">
        <f>IF(BANCO10[[#This Row],[SOLUÇÃO]]=DI$1,BANCO10[[#This Row],[STATUS DA ETAPA]],"")</f>
        <v/>
      </c>
      <c r="DJ371" s="42" t="str">
        <f>IF(BANCO10[[#This Row],[SOLUÇÃO]]=DJ$1,BANCO10[[#This Row],[STATUS DA ETAPA]],"")</f>
        <v/>
      </c>
      <c r="DK371" s="42" t="str">
        <f>IF(BANCO10[[#This Row],[SOLUÇÃO]]=DK$1,BANCO10[[#This Row],[STATUS DA ETAPA]],"")</f>
        <v/>
      </c>
      <c r="DL371" s="42" t="str">
        <f>IF(BANCO10[[#This Row],[SOLUÇÃO]]=DL$1,BANCO10[[#This Row],[STATUS DA ETAPA]],"")</f>
        <v/>
      </c>
      <c r="DM371" s="42" t="str">
        <f>IF(BANCO10[[#This Row],[SOLUÇÃO]]=DM$1,BANCO10[[#This Row],[STATUS DA ETAPA]],"")</f>
        <v/>
      </c>
      <c r="DN371" s="65" t="e">
        <f>VLOOKUP(CL373,'[1]SAP TEC'!AC:AD,2,0)</f>
        <v>#N/A</v>
      </c>
      <c r="GA371" s="38"/>
      <c r="GB371" s="39"/>
      <c r="GC371" s="40"/>
      <c r="GD371" s="42"/>
      <c r="GE371" s="42"/>
      <c r="GF371" s="40"/>
      <c r="GG371" s="165"/>
      <c r="GH371" s="90"/>
      <c r="GI371" s="43"/>
      <c r="GJ371" s="44"/>
      <c r="GK371" s="166"/>
      <c r="GL371" s="166"/>
      <c r="GM371" s="166"/>
      <c r="GN371" s="42"/>
      <c r="GO371" s="91"/>
      <c r="GP371" s="42"/>
      <c r="GQ371" s="91"/>
      <c r="GR371" s="134"/>
      <c r="GS371" s="134"/>
      <c r="GT371" s="44"/>
      <c r="GU371" s="44"/>
      <c r="GV371" s="44"/>
      <c r="GW371" s="42"/>
      <c r="GX371" s="95"/>
      <c r="GY371" s="96"/>
      <c r="GZ371" s="167"/>
      <c r="HA371" s="167"/>
      <c r="HB371" s="167"/>
      <c r="HC371" s="93"/>
      <c r="HD371" s="167"/>
      <c r="HE371" s="110"/>
      <c r="HF371" s="94"/>
      <c r="HG371" s="38"/>
      <c r="HH371" s="38"/>
      <c r="HI371" s="38"/>
      <c r="HJ371" s="38"/>
      <c r="HK371" s="98"/>
      <c r="HL371" s="38"/>
      <c r="HM371" s="38"/>
      <c r="HN371" s="38"/>
      <c r="HO371" s="136"/>
      <c r="HP371" s="38"/>
      <c r="HQ371" s="38"/>
      <c r="HR371" s="38"/>
      <c r="HS371" s="38"/>
      <c r="HT371" s="63"/>
      <c r="HU371" s="63"/>
      <c r="HV371" s="71"/>
      <c r="HW371" s="63"/>
      <c r="HX371" s="44"/>
      <c r="HY371" s="42"/>
      <c r="HZ371" s="42"/>
      <c r="IA371" s="42"/>
      <c r="IB371" s="42"/>
      <c r="IC371" s="42"/>
      <c r="ID371" s="42"/>
      <c r="IE371" s="42"/>
      <c r="IF371" s="42"/>
      <c r="IG371" s="42"/>
      <c r="IH371" s="42"/>
      <c r="II371" s="42"/>
      <c r="IJ371" s="42"/>
      <c r="IK371" s="42"/>
      <c r="IL371" s="42"/>
      <c r="IM371" s="42"/>
      <c r="IN371" s="42"/>
      <c r="IO371" s="42"/>
      <c r="IP371" s="42"/>
      <c r="IQ371" s="42"/>
      <c r="IR371" s="42"/>
      <c r="IS371" s="42"/>
      <c r="IT371" s="42"/>
      <c r="IU371" s="42"/>
      <c r="IV371" s="42"/>
      <c r="IW371" s="42"/>
      <c r="IX371" s="42"/>
      <c r="IY371" s="42"/>
      <c r="IZ371" s="63"/>
    </row>
    <row r="372" spans="1:260" s="65" customFormat="1" ht="12" x14ac:dyDescent="0.25">
      <c r="A372" s="38" t="s">
        <v>118</v>
      </c>
      <c r="B372" s="39" t="s">
        <v>119</v>
      </c>
      <c r="C372" s="40" t="str">
        <f>IFERROR(VLOOKUP(BANCO10[[#This Row],[EMPRESA]],[1]!DADOS[#Data],2,FALSE),"")</f>
        <v>12.356.870/0001-87</v>
      </c>
      <c r="D372" s="42" t="s">
        <v>1053</v>
      </c>
      <c r="E372" s="42" t="str">
        <f>IFERROR(VLOOKUP(BANCO10[[#This Row],[EMPRESA]],[1]!DADOS[#Data],5,FALSE),"")</f>
        <v>ME</v>
      </c>
      <c r="F372" s="40" t="str">
        <f>IFERROR(IF(VLOOKUP(BANCO10[[#This Row],[EMPRESA]],[1]!DADOS[#Data],6,0)="","",(VLOOKUP(BANCO10[[#This Row],[EMPRESA]],[1]!DADOS[#Data],6,0))),"")</f>
        <v>CAPITAL LESTE 1</v>
      </c>
      <c r="G372" s="40"/>
      <c r="H372" s="43" t="s">
        <v>121</v>
      </c>
      <c r="I372" s="43" t="s">
        <v>145</v>
      </c>
      <c r="J372" s="43" t="s">
        <v>146</v>
      </c>
      <c r="K372" s="42" t="s">
        <v>1054</v>
      </c>
      <c r="L372" s="44" t="s">
        <v>123</v>
      </c>
      <c r="M372" s="44">
        <v>103</v>
      </c>
      <c r="N372" s="44" t="s">
        <v>123</v>
      </c>
      <c r="O372" s="42" t="s">
        <v>90</v>
      </c>
      <c r="P372" s="42">
        <v>4</v>
      </c>
      <c r="Q372" s="42" t="s">
        <v>205</v>
      </c>
      <c r="R372" s="45" t="s">
        <v>123</v>
      </c>
      <c r="S372" s="45"/>
      <c r="T372" s="45" t="s">
        <v>123</v>
      </c>
      <c r="U372" s="45"/>
      <c r="V372" s="45" t="s">
        <v>123</v>
      </c>
      <c r="W372" s="45"/>
      <c r="X372" s="45" t="s">
        <v>123</v>
      </c>
      <c r="Y372" s="45"/>
      <c r="Z372" s="46" t="s">
        <v>123</v>
      </c>
      <c r="AA372" s="47"/>
      <c r="AB372" s="46" t="s">
        <v>123</v>
      </c>
      <c r="AC372" s="48"/>
      <c r="AD372" s="46" t="s">
        <v>123</v>
      </c>
      <c r="AE372" s="48"/>
      <c r="AF372" s="45" t="s">
        <v>27</v>
      </c>
      <c r="AG372" s="45">
        <v>44795</v>
      </c>
      <c r="AH372" s="45" t="s">
        <v>126</v>
      </c>
      <c r="AI372" s="45"/>
      <c r="AJ372" s="45" t="s">
        <v>123</v>
      </c>
      <c r="AK372" s="45"/>
      <c r="AL372" s="45" t="s">
        <v>123</v>
      </c>
      <c r="AM372" s="45"/>
      <c r="AN372" s="45" t="s">
        <v>123</v>
      </c>
      <c r="AO372" s="45"/>
      <c r="AP372" s="45" t="s">
        <v>123</v>
      </c>
      <c r="AQ372" s="45"/>
      <c r="AR372" s="45" t="s">
        <v>123</v>
      </c>
      <c r="AS372" s="45"/>
      <c r="AT372" s="133">
        <v>44795</v>
      </c>
      <c r="AU372" s="99">
        <v>44795</v>
      </c>
      <c r="AV372" s="51" t="s">
        <v>123</v>
      </c>
      <c r="AW372" s="51" t="s">
        <v>123</v>
      </c>
      <c r="AX372" s="73" t="s">
        <v>49</v>
      </c>
      <c r="AY372" s="52" t="s">
        <v>123</v>
      </c>
      <c r="AZ372" s="53">
        <v>0</v>
      </c>
      <c r="BA372" s="52" t="s">
        <v>123</v>
      </c>
      <c r="BB372" s="81" t="s">
        <v>123</v>
      </c>
      <c r="BC372" s="52" t="s">
        <v>123</v>
      </c>
      <c r="BD372" s="52" t="s">
        <v>123</v>
      </c>
      <c r="BE372" s="55" t="s">
        <v>123</v>
      </c>
      <c r="BF372" s="55" t="s">
        <v>123</v>
      </c>
      <c r="BG372" s="55" t="s">
        <v>123</v>
      </c>
      <c r="BH372" s="55" t="s">
        <v>123</v>
      </c>
      <c r="BI372" s="56" t="s">
        <v>123</v>
      </c>
      <c r="BJ372" s="48"/>
      <c r="BK372" s="58" t="s">
        <v>123</v>
      </c>
      <c r="BL372" s="59"/>
      <c r="BM372" s="58" t="s">
        <v>123</v>
      </c>
      <c r="BN372" s="59"/>
      <c r="BO372" s="74" t="s">
        <v>123</v>
      </c>
      <c r="BP372" s="75"/>
      <c r="BQ372" s="74" t="s">
        <v>123</v>
      </c>
      <c r="BR372" s="75"/>
      <c r="BS372" s="60"/>
      <c r="BT372" s="38"/>
      <c r="BU372" s="61" t="s">
        <v>129</v>
      </c>
      <c r="BV372" s="61" t="s">
        <v>129</v>
      </c>
      <c r="BW372" s="61" t="s">
        <v>150</v>
      </c>
      <c r="BX372" s="61" t="s">
        <v>259</v>
      </c>
      <c r="BY372" s="62" t="s">
        <v>158</v>
      </c>
      <c r="BZ372" s="61" t="s">
        <v>150</v>
      </c>
      <c r="CA372" s="61" t="s">
        <v>129</v>
      </c>
      <c r="CB372" s="61" t="s">
        <v>129</v>
      </c>
      <c r="CC372" s="61" t="s">
        <v>129</v>
      </c>
      <c r="CD372" s="61" t="s">
        <v>129</v>
      </c>
      <c r="CE372" s="61" t="s">
        <v>129</v>
      </c>
      <c r="CF372" s="61" t="s">
        <v>129</v>
      </c>
      <c r="CG372" s="61" t="s">
        <v>129</v>
      </c>
      <c r="CH372" s="63">
        <f>YEAR(BANCO10[[#This Row],[DATA INÍCIO]])</f>
        <v>2022</v>
      </c>
      <c r="CI372" s="63">
        <f>MONTH(BANCO10[[#This Row],[DATA INÍCIO]])</f>
        <v>8</v>
      </c>
      <c r="CJ372" s="64" t="str">
        <f t="shared" si="6"/>
        <v>INOVE BR - FABRICACAO E COMERCIO DE EQUIPAMENTOS INDUSTRIAIS LTDA12.356.870/0001-87</v>
      </c>
      <c r="CK372" s="63"/>
      <c r="CL372" s="42" t="s">
        <v>1054</v>
      </c>
      <c r="CM372" s="42" t="str">
        <f>IF(BANCO10[[#This Row],[SOLUÇÃO]]=CM$1,BANCO10[[#This Row],[STATUS DA ETAPA]],"")</f>
        <v>CONCLUÍDO</v>
      </c>
      <c r="CN372" s="42" t="str">
        <f>IF(BANCO10[[#This Row],[SOLUÇÃO]]=CN$1,BANCO10[[#This Row],[STATUS DA ETAPA]],"")</f>
        <v/>
      </c>
      <c r="CO372" s="42" t="str">
        <f>IF(BANCO10[[#This Row],[SOLUÇÃO]]=CO$1,BANCO10[[#This Row],[STATUS DA ETAPA]],"")</f>
        <v/>
      </c>
      <c r="CP372" s="42" t="str">
        <f>IF(BANCO10[[#This Row],[SOLUÇÃO]]=CP$1,BANCO10[[#This Row],[STATUS DA ETAPA]],"")</f>
        <v/>
      </c>
      <c r="CQ372" s="42" t="str">
        <f>IF(BANCO10[[#This Row],[SOLUÇÃO]]=CQ$1,BANCO10[[#This Row],[STATUS DA ETAPA]],"")</f>
        <v/>
      </c>
      <c r="CR372" s="42" t="str">
        <f>IF(BANCO10[[#This Row],[SOLUÇÃO]]=CR$1,BANCO10[[#This Row],[STATUS DA ETAPA]],"")</f>
        <v/>
      </c>
      <c r="CS372" s="42" t="str">
        <f>IF(BANCO10[[#This Row],[SOLUÇÃO]]=CS$1,BANCO10[[#This Row],[STATUS DA ETAPA]],"")</f>
        <v/>
      </c>
      <c r="CT372" s="42" t="str">
        <f>IF(BANCO10[[#This Row],[SOLUÇÃO]]=CT$1,BANCO10[[#This Row],[STATUS DA ETAPA]],"")</f>
        <v/>
      </c>
      <c r="CU372" s="42" t="str">
        <f>IF(BANCO10[[#This Row],[SOLUÇÃO]]=CU$1,BANCO10[[#This Row],[STATUS DA ETAPA]],"")</f>
        <v/>
      </c>
      <c r="CV372" s="42" t="str">
        <f>IF(BANCO10[[#This Row],[SOLUÇÃO]]=CV$1,BANCO10[[#This Row],[STATUS DA ETAPA]],"")</f>
        <v/>
      </c>
      <c r="CW372" s="42" t="str">
        <f>IF(BANCO10[[#This Row],[SOLUÇÃO]]=CW$1,BANCO10[[#This Row],[STATUS DA ETAPA]],"")</f>
        <v/>
      </c>
      <c r="CX372" s="42" t="str">
        <f>IF(BANCO10[[#This Row],[SOLUÇÃO]]=CX$1,BANCO10[[#This Row],[STATUS DA ETAPA]],"")</f>
        <v/>
      </c>
      <c r="CY372" s="42" t="str">
        <f>IF(BANCO10[[#This Row],[SOLUÇÃO]]=CY$1,BANCO10[[#This Row],[STATUS DA ETAPA]],"")</f>
        <v/>
      </c>
      <c r="CZ372" s="42" t="str">
        <f>IF(BANCO10[[#This Row],[SOLUÇÃO]]=CZ$1,BANCO10[[#This Row],[STATUS DA ETAPA]],"")</f>
        <v/>
      </c>
      <c r="DA372" s="42" t="str">
        <f>IF(BANCO10[[#This Row],[SOLUÇÃO]]=DA$1,BANCO10[[#This Row],[STATUS DA ETAPA]],"")</f>
        <v/>
      </c>
      <c r="DB372" s="42" t="str">
        <f>IF(BANCO10[[#This Row],[SOLUÇÃO]]=DB$1,BANCO10[[#This Row],[STATUS DA ETAPA]],"")</f>
        <v/>
      </c>
      <c r="DC372" s="42" t="str">
        <f>IF(BANCO10[[#This Row],[SOLUÇÃO]]=DC$1,BANCO10[[#This Row],[STATUS DA ETAPA]],"")</f>
        <v/>
      </c>
      <c r="DD372" s="42" t="str">
        <f>IF(BANCO10[[#This Row],[SOLUÇÃO]]=DD$1,BANCO10[[#This Row],[STATUS DA ETAPA]],"")</f>
        <v/>
      </c>
      <c r="DE372" s="42" t="str">
        <f>IF(BANCO10[[#This Row],[SOLUÇÃO]]=DE$1,BANCO10[[#This Row],[STATUS DA ETAPA]],"")</f>
        <v/>
      </c>
      <c r="DF372" s="42" t="str">
        <f>IF(BANCO10[[#This Row],[SOLUÇÃO]]=DF$1,BANCO10[[#This Row],[STATUS DA ETAPA]],"")</f>
        <v/>
      </c>
      <c r="DG372" s="42" t="str">
        <f>IF(BANCO10[[#This Row],[SOLUÇÃO]]=DG$1,BANCO10[[#This Row],[STATUS DA ETAPA]],"")</f>
        <v/>
      </c>
      <c r="DH372" s="42" t="str">
        <f>IF(BANCO10[[#This Row],[SOLUÇÃO]]=DH$1,BANCO10[[#This Row],[STATUS DA ETAPA]],"")</f>
        <v/>
      </c>
      <c r="DI372" s="42" t="str">
        <f>IF(BANCO10[[#This Row],[SOLUÇÃO]]=DI$1,BANCO10[[#This Row],[STATUS DA ETAPA]],"")</f>
        <v/>
      </c>
      <c r="DJ372" s="42" t="str">
        <f>IF(BANCO10[[#This Row],[SOLUÇÃO]]=DJ$1,BANCO10[[#This Row],[STATUS DA ETAPA]],"")</f>
        <v/>
      </c>
      <c r="DK372" s="42" t="str">
        <f>IF(BANCO10[[#This Row],[SOLUÇÃO]]=DK$1,BANCO10[[#This Row],[STATUS DA ETAPA]],"")</f>
        <v/>
      </c>
      <c r="DL372" s="42" t="str">
        <f>IF(BANCO10[[#This Row],[SOLUÇÃO]]=DL$1,BANCO10[[#This Row],[STATUS DA ETAPA]],"")</f>
        <v/>
      </c>
      <c r="DM372" s="42" t="str">
        <f>IF(BANCO10[[#This Row],[SOLUÇÃO]]=DM$1,BANCO10[[#This Row],[STATUS DA ETAPA]],"")</f>
        <v/>
      </c>
      <c r="DN372" s="65">
        <f>VLOOKUP(CL374,'[1]SAP TEC'!AC:AD,2,0)</f>
        <v>5082.55</v>
      </c>
      <c r="GA372" s="38"/>
      <c r="GB372" s="39"/>
      <c r="GC372" s="40"/>
      <c r="GD372" s="42"/>
      <c r="GE372" s="42"/>
      <c r="GF372" s="40"/>
      <c r="GG372" s="165"/>
      <c r="GH372" s="90"/>
      <c r="GI372" s="43"/>
      <c r="GJ372" s="44"/>
      <c r="GK372" s="166"/>
      <c r="GL372" s="166"/>
      <c r="GM372" s="166"/>
      <c r="GN372" s="42"/>
      <c r="GO372" s="91"/>
      <c r="GP372" s="42"/>
      <c r="GQ372" s="91"/>
      <c r="GR372" s="134"/>
      <c r="GS372" s="134"/>
      <c r="GT372" s="44"/>
      <c r="GU372" s="44"/>
      <c r="GV372" s="44"/>
      <c r="GW372" s="42"/>
      <c r="GX372" s="95"/>
      <c r="GY372" s="96"/>
      <c r="GZ372" s="168"/>
      <c r="HA372" s="168"/>
      <c r="HB372" s="168"/>
      <c r="HC372" s="93"/>
      <c r="HD372" s="168"/>
      <c r="HE372" s="110"/>
      <c r="HF372" s="94"/>
      <c r="HG372" s="38"/>
      <c r="HH372" s="38"/>
      <c r="HI372" s="38"/>
      <c r="HJ372" s="38"/>
      <c r="HK372" s="98"/>
      <c r="HL372" s="38"/>
      <c r="HM372" s="38"/>
      <c r="HN372" s="38"/>
      <c r="HO372" s="136"/>
      <c r="HP372" s="38"/>
      <c r="HQ372" s="38"/>
      <c r="HR372" s="38"/>
      <c r="HS372" s="38"/>
      <c r="HT372" s="63"/>
      <c r="HU372" s="63"/>
      <c r="HV372" s="71"/>
      <c r="HW372" s="63"/>
      <c r="HX372" s="44"/>
      <c r="HY372" s="42"/>
      <c r="HZ372" s="42"/>
      <c r="IA372" s="42"/>
      <c r="IB372" s="42"/>
      <c r="IC372" s="42"/>
      <c r="ID372" s="42"/>
      <c r="IE372" s="42"/>
      <c r="IF372" s="42"/>
      <c r="IG372" s="42"/>
      <c r="IH372" s="42"/>
      <c r="II372" s="42"/>
      <c r="IJ372" s="42"/>
      <c r="IK372" s="42"/>
      <c r="IL372" s="42"/>
      <c r="IM372" s="42"/>
      <c r="IN372" s="42"/>
      <c r="IO372" s="42"/>
      <c r="IP372" s="42"/>
      <c r="IQ372" s="42"/>
      <c r="IR372" s="42"/>
      <c r="IS372" s="42"/>
      <c r="IT372" s="42"/>
      <c r="IU372" s="42"/>
      <c r="IV372" s="42"/>
      <c r="IW372" s="42"/>
      <c r="IX372" s="42"/>
      <c r="IY372" s="42"/>
      <c r="IZ372" s="63"/>
    </row>
    <row r="373" spans="1:260" s="65" customFormat="1" ht="12" x14ac:dyDescent="0.25">
      <c r="A373" s="38" t="s">
        <v>118</v>
      </c>
      <c r="B373" s="39" t="s">
        <v>119</v>
      </c>
      <c r="C373" s="40" t="str">
        <f>IFERROR(VLOOKUP(BANCO10[[#This Row],[EMPRESA]],[1]!DADOS[#Data],2,FALSE),"")</f>
        <v>12.356.870/0001-87</v>
      </c>
      <c r="D373" s="42" t="s">
        <v>1053</v>
      </c>
      <c r="E373" s="42" t="str">
        <f>IFERROR(VLOOKUP(BANCO10[[#This Row],[EMPRESA]],[1]!DADOS[#Data],5,FALSE),"")</f>
        <v>ME</v>
      </c>
      <c r="F373" s="40" t="str">
        <f>IFERROR(IF(VLOOKUP(BANCO10[[#This Row],[EMPRESA]],[1]!DADOS[#Data],6,0)="","",(VLOOKUP(BANCO10[[#This Row],[EMPRESA]],[1]!DADOS[#Data],6,0))),"")</f>
        <v>CAPITAL LESTE 1</v>
      </c>
      <c r="G373" s="40" t="str">
        <f>IFERROR(IF(VLOOKUP(BANCO10[[#This Row],[EMPRESA]],[1]!DADOS[#Data],4)="","",(VLOOKUP($D373,[1]!DADOS[#Data],4,0))),"")</f>
        <v>INOVE BR</v>
      </c>
      <c r="H373" s="43" t="s">
        <v>7</v>
      </c>
      <c r="I373" s="43" t="s">
        <v>145</v>
      </c>
      <c r="J373" s="43" t="s">
        <v>123</v>
      </c>
      <c r="K373" s="42" t="s">
        <v>1055</v>
      </c>
      <c r="L373" s="44">
        <v>13201772</v>
      </c>
      <c r="M373" s="44">
        <v>103</v>
      </c>
      <c r="N373" s="44" t="s">
        <v>123</v>
      </c>
      <c r="O373" s="42" t="s">
        <v>95</v>
      </c>
      <c r="P373" s="42">
        <v>60</v>
      </c>
      <c r="Q373" s="42" t="s">
        <v>282</v>
      </c>
      <c r="R373" s="45" t="s">
        <v>123</v>
      </c>
      <c r="S373" s="45"/>
      <c r="T373" s="45" t="s">
        <v>123</v>
      </c>
      <c r="U373" s="45"/>
      <c r="V373" s="45" t="s">
        <v>123</v>
      </c>
      <c r="W373" s="45"/>
      <c r="X373" s="45" t="s">
        <v>123</v>
      </c>
      <c r="Y373" s="45"/>
      <c r="Z373" s="46" t="s">
        <v>123</v>
      </c>
      <c r="AA373" s="47"/>
      <c r="AB373" s="46" t="s">
        <v>123</v>
      </c>
      <c r="AC373" s="48"/>
      <c r="AD373" s="46" t="s">
        <v>123</v>
      </c>
      <c r="AE373" s="48"/>
      <c r="AF373" s="45" t="s">
        <v>27</v>
      </c>
      <c r="AG373" s="45">
        <v>44795</v>
      </c>
      <c r="AH373" s="45" t="s">
        <v>27</v>
      </c>
      <c r="AI373" s="45">
        <v>44797</v>
      </c>
      <c r="AJ373" s="45" t="s">
        <v>27</v>
      </c>
      <c r="AK373" s="45">
        <v>44797</v>
      </c>
      <c r="AL373" s="45"/>
      <c r="AM373" s="45"/>
      <c r="AN373" s="45" t="s">
        <v>27</v>
      </c>
      <c r="AO373" s="45"/>
      <c r="AP373" s="45" t="s">
        <v>27</v>
      </c>
      <c r="AQ373" s="45">
        <v>44803</v>
      </c>
      <c r="AR373" s="45" t="s">
        <v>27</v>
      </c>
      <c r="AS373" s="45"/>
      <c r="AT373" s="133">
        <v>44946</v>
      </c>
      <c r="AU373" s="99">
        <v>45002</v>
      </c>
      <c r="AV373" s="51" t="s">
        <v>27</v>
      </c>
      <c r="AW373" s="51" t="s">
        <v>27</v>
      </c>
      <c r="AX373" s="73" t="s">
        <v>49</v>
      </c>
      <c r="AY373" s="52" t="s">
        <v>126</v>
      </c>
      <c r="AZ373" s="53">
        <v>0</v>
      </c>
      <c r="BA373" s="52" t="s">
        <v>153</v>
      </c>
      <c r="BB373" s="81"/>
      <c r="BC373" s="52">
        <v>4728</v>
      </c>
      <c r="BD373" s="52"/>
      <c r="BE373" s="55" t="s">
        <v>123</v>
      </c>
      <c r="BF373" s="55" t="s">
        <v>123</v>
      </c>
      <c r="BG373" s="55" t="s">
        <v>27</v>
      </c>
      <c r="BH373" s="55" t="s">
        <v>123</v>
      </c>
      <c r="BI373" s="68" t="s">
        <v>123</v>
      </c>
      <c r="BJ373" s="48"/>
      <c r="BK373" s="58" t="s">
        <v>123</v>
      </c>
      <c r="BL373" s="59"/>
      <c r="BM373" s="58" t="s">
        <v>123</v>
      </c>
      <c r="BN373" s="59"/>
      <c r="BO373" s="74" t="s">
        <v>27</v>
      </c>
      <c r="BP373" s="75">
        <v>45048</v>
      </c>
      <c r="BQ373" s="74" t="s">
        <v>27</v>
      </c>
      <c r="BR373" s="75"/>
      <c r="BS373" s="60"/>
      <c r="BT373" s="38"/>
      <c r="BU373" s="61" t="s">
        <v>129</v>
      </c>
      <c r="BV373" s="61" t="s">
        <v>129</v>
      </c>
      <c r="BW373" s="61" t="s">
        <v>150</v>
      </c>
      <c r="BX373" s="61" t="s">
        <v>259</v>
      </c>
      <c r="BY373" s="62" t="s">
        <v>158</v>
      </c>
      <c r="BZ373" s="61" t="s">
        <v>150</v>
      </c>
      <c r="CA373" s="61" t="s">
        <v>129</v>
      </c>
      <c r="CB373" s="61" t="s">
        <v>129</v>
      </c>
      <c r="CC373" s="61" t="s">
        <v>129</v>
      </c>
      <c r="CD373" s="61" t="s">
        <v>129</v>
      </c>
      <c r="CE373" s="61" t="s">
        <v>129</v>
      </c>
      <c r="CF373" s="61" t="s">
        <v>129</v>
      </c>
      <c r="CG373" s="61" t="s">
        <v>129</v>
      </c>
      <c r="CH373" s="63">
        <f>YEAR(BANCO10[[#This Row],[DATA INÍCIO]])</f>
        <v>2023</v>
      </c>
      <c r="CI373" s="63">
        <f>MONTH(BANCO10[[#This Row],[DATA INÍCIO]])</f>
        <v>1</v>
      </c>
      <c r="CJ373" s="64" t="str">
        <f t="shared" si="6"/>
        <v>INOVE BR - FABRICACAO E COMERCIO DE EQUIPAMENTOS INDUSTRIAIS LTDA12.356.870/0001-87</v>
      </c>
      <c r="CK373" s="63"/>
      <c r="CL373" s="42" t="s">
        <v>1055</v>
      </c>
      <c r="CM373" s="42" t="str">
        <f>IF(BANCO10[[#This Row],[SOLUÇÃO]]=CM$1,BANCO10[[#This Row],[STATUS DA ETAPA]],"")</f>
        <v/>
      </c>
      <c r="CN373" s="42" t="str">
        <f>IF(BANCO10[[#This Row],[SOLUÇÃO]]=CN$1,BANCO10[[#This Row],[STATUS DA ETAPA]],"")</f>
        <v/>
      </c>
      <c r="CO373" s="42" t="str">
        <f>IF(BANCO10[[#This Row],[SOLUÇÃO]]=CO$1,BANCO10[[#This Row],[STATUS DA ETAPA]],"")</f>
        <v/>
      </c>
      <c r="CP373" s="42" t="str">
        <f>IF(BANCO10[[#This Row],[SOLUÇÃO]]=CP$1,BANCO10[[#This Row],[STATUS DA ETAPA]],"")</f>
        <v/>
      </c>
      <c r="CQ373" s="42" t="str">
        <f>IF(BANCO10[[#This Row],[SOLUÇÃO]]=CQ$1,BANCO10[[#This Row],[STATUS DA ETAPA]],"")</f>
        <v/>
      </c>
      <c r="CR373" s="42" t="str">
        <f>IF(BANCO10[[#This Row],[SOLUÇÃO]]=CR$1,BANCO10[[#This Row],[STATUS DA ETAPA]],"")</f>
        <v>CONCLUÍDO</v>
      </c>
      <c r="CS373" s="42" t="str">
        <f>IF(BANCO10[[#This Row],[SOLUÇÃO]]=CS$1,BANCO10[[#This Row],[STATUS DA ETAPA]],"")</f>
        <v/>
      </c>
      <c r="CT373" s="42" t="str">
        <f>IF(BANCO10[[#This Row],[SOLUÇÃO]]=CT$1,BANCO10[[#This Row],[STATUS DA ETAPA]],"")</f>
        <v/>
      </c>
      <c r="CU373" s="42" t="str">
        <f>IF(BANCO10[[#This Row],[SOLUÇÃO]]=CU$1,BANCO10[[#This Row],[STATUS DA ETAPA]],"")</f>
        <v/>
      </c>
      <c r="CV373" s="42" t="str">
        <f>IF(BANCO10[[#This Row],[SOLUÇÃO]]=CV$1,BANCO10[[#This Row],[STATUS DA ETAPA]],"")</f>
        <v/>
      </c>
      <c r="CW373" s="42" t="str">
        <f>IF(BANCO10[[#This Row],[SOLUÇÃO]]=CW$1,BANCO10[[#This Row],[STATUS DA ETAPA]],"")</f>
        <v/>
      </c>
      <c r="CX373" s="42" t="str">
        <f>IF(BANCO10[[#This Row],[SOLUÇÃO]]=CX$1,BANCO10[[#This Row],[STATUS DA ETAPA]],"")</f>
        <v/>
      </c>
      <c r="CY373" s="42" t="str">
        <f>IF(BANCO10[[#This Row],[SOLUÇÃO]]=CY$1,BANCO10[[#This Row],[STATUS DA ETAPA]],"")</f>
        <v/>
      </c>
      <c r="CZ373" s="42" t="str">
        <f>IF(BANCO10[[#This Row],[SOLUÇÃO]]=CZ$1,BANCO10[[#This Row],[STATUS DA ETAPA]],"")</f>
        <v/>
      </c>
      <c r="DA373" s="42" t="str">
        <f>IF(BANCO10[[#This Row],[SOLUÇÃO]]=DA$1,BANCO10[[#This Row],[STATUS DA ETAPA]],"")</f>
        <v/>
      </c>
      <c r="DB373" s="42" t="str">
        <f>IF(BANCO10[[#This Row],[SOLUÇÃO]]=DB$1,BANCO10[[#This Row],[STATUS DA ETAPA]],"")</f>
        <v/>
      </c>
      <c r="DC373" s="42" t="str">
        <f>IF(BANCO10[[#This Row],[SOLUÇÃO]]=DC$1,BANCO10[[#This Row],[STATUS DA ETAPA]],"")</f>
        <v/>
      </c>
      <c r="DD373" s="42" t="str">
        <f>IF(BANCO10[[#This Row],[SOLUÇÃO]]=DD$1,BANCO10[[#This Row],[STATUS DA ETAPA]],"")</f>
        <v/>
      </c>
      <c r="DE373" s="42" t="str">
        <f>IF(BANCO10[[#This Row],[SOLUÇÃO]]=DE$1,BANCO10[[#This Row],[STATUS DA ETAPA]],"")</f>
        <v/>
      </c>
      <c r="DF373" s="42" t="str">
        <f>IF(BANCO10[[#This Row],[SOLUÇÃO]]=DF$1,BANCO10[[#This Row],[STATUS DA ETAPA]],"")</f>
        <v/>
      </c>
      <c r="DG373" s="42" t="str">
        <f>IF(BANCO10[[#This Row],[SOLUÇÃO]]=DG$1,BANCO10[[#This Row],[STATUS DA ETAPA]],"")</f>
        <v/>
      </c>
      <c r="DH373" s="42" t="str">
        <f>IF(BANCO10[[#This Row],[SOLUÇÃO]]=DH$1,BANCO10[[#This Row],[STATUS DA ETAPA]],"")</f>
        <v/>
      </c>
      <c r="DI373" s="42" t="str">
        <f>IF(BANCO10[[#This Row],[SOLUÇÃO]]=DI$1,BANCO10[[#This Row],[STATUS DA ETAPA]],"")</f>
        <v/>
      </c>
      <c r="DJ373" s="42" t="str">
        <f>IF(BANCO10[[#This Row],[SOLUÇÃO]]=DJ$1,BANCO10[[#This Row],[STATUS DA ETAPA]],"")</f>
        <v/>
      </c>
      <c r="DK373" s="42" t="str">
        <f>IF(BANCO10[[#This Row],[SOLUÇÃO]]=DK$1,BANCO10[[#This Row],[STATUS DA ETAPA]],"")</f>
        <v/>
      </c>
      <c r="DL373" s="42" t="str">
        <f>IF(BANCO10[[#This Row],[SOLUÇÃO]]=DL$1,BANCO10[[#This Row],[STATUS DA ETAPA]],"")</f>
        <v/>
      </c>
      <c r="DM373" s="42" t="str">
        <f>IF(BANCO10[[#This Row],[SOLUÇÃO]]=DM$1,BANCO10[[#This Row],[STATUS DA ETAPA]],"")</f>
        <v/>
      </c>
      <c r="DN373" s="65">
        <f>VLOOKUP(CL375,'[1]SAP TEC'!AC:AD,2,0)</f>
        <v>3510.64</v>
      </c>
      <c r="GA373" s="38"/>
      <c r="GB373" s="39"/>
      <c r="GC373" s="40"/>
      <c r="GD373" s="42"/>
      <c r="GE373" s="42"/>
      <c r="GF373" s="40"/>
      <c r="GG373" s="165"/>
      <c r="GH373" s="90"/>
      <c r="GI373" s="43"/>
      <c r="GJ373" s="44"/>
      <c r="GK373" s="166"/>
      <c r="GL373" s="166"/>
      <c r="GM373" s="166"/>
      <c r="GN373" s="42"/>
      <c r="GO373" s="91"/>
      <c r="GP373" s="42"/>
      <c r="GQ373" s="91"/>
      <c r="GR373" s="134"/>
      <c r="GS373" s="134"/>
      <c r="GT373" s="44"/>
      <c r="GU373" s="44"/>
      <c r="GV373" s="44"/>
      <c r="GW373" s="42"/>
      <c r="GX373" s="95"/>
      <c r="GY373" s="96"/>
      <c r="GZ373" s="167"/>
      <c r="HA373" s="167"/>
      <c r="HB373" s="167"/>
      <c r="HC373" s="93"/>
      <c r="HD373" s="167"/>
      <c r="HE373" s="110"/>
      <c r="HF373" s="94"/>
      <c r="HG373" s="38"/>
      <c r="HH373" s="38"/>
      <c r="HI373" s="38"/>
      <c r="HJ373" s="38"/>
      <c r="HK373" s="98"/>
      <c r="HL373" s="38"/>
      <c r="HM373" s="38"/>
      <c r="HN373" s="38"/>
      <c r="HO373" s="136"/>
      <c r="HP373" s="38"/>
      <c r="HQ373" s="38"/>
      <c r="HR373" s="38"/>
      <c r="HS373" s="38"/>
      <c r="HT373" s="63"/>
      <c r="HU373" s="63"/>
      <c r="HV373" s="71"/>
      <c r="HW373" s="63"/>
      <c r="HX373" s="44"/>
      <c r="HY373" s="42"/>
      <c r="HZ373" s="42"/>
      <c r="IA373" s="42"/>
      <c r="IB373" s="42"/>
      <c r="IC373" s="42"/>
      <c r="ID373" s="42"/>
      <c r="IE373" s="42"/>
      <c r="IF373" s="42"/>
      <c r="IG373" s="42"/>
      <c r="IH373" s="42"/>
      <c r="II373" s="42"/>
      <c r="IJ373" s="42"/>
      <c r="IK373" s="42"/>
      <c r="IL373" s="42"/>
      <c r="IM373" s="42"/>
      <c r="IN373" s="42"/>
      <c r="IO373" s="42"/>
      <c r="IP373" s="42"/>
      <c r="IQ373" s="42"/>
      <c r="IR373" s="42"/>
      <c r="IS373" s="42"/>
      <c r="IT373" s="42"/>
      <c r="IU373" s="42"/>
      <c r="IV373" s="42"/>
      <c r="IW373" s="42"/>
      <c r="IX373" s="42"/>
      <c r="IY373" s="42"/>
      <c r="IZ373" s="63"/>
    </row>
    <row r="374" spans="1:260" s="65" customFormat="1" ht="12" x14ac:dyDescent="0.25">
      <c r="A374" s="38" t="s">
        <v>118</v>
      </c>
      <c r="B374" s="39" t="s">
        <v>119</v>
      </c>
      <c r="C374" s="40" t="str">
        <f>IFERROR(VLOOKUP(BANCO10[[#This Row],[EMPRESA]],[1]!DADOS[#Data],2,FALSE),"")</f>
        <v>12.356.870/0001-87</v>
      </c>
      <c r="D374" s="42" t="s">
        <v>1053</v>
      </c>
      <c r="E374" s="42" t="str">
        <f>IFERROR(VLOOKUP(BANCO10[[#This Row],[EMPRESA]],[1]!DADOS[#Data],5,FALSE),"")</f>
        <v>ME</v>
      </c>
      <c r="F374" s="40" t="str">
        <f>IFERROR(IF(VLOOKUP(BANCO10[[#This Row],[EMPRESA]],[1]!DADOS[#Data],6,0)="","",(VLOOKUP(BANCO10[[#This Row],[EMPRESA]],[1]!DADOS[#Data],6,0))),"")</f>
        <v>CAPITAL LESTE 1</v>
      </c>
      <c r="G374" s="40" t="s">
        <v>1056</v>
      </c>
      <c r="H374" s="43" t="s">
        <v>196</v>
      </c>
      <c r="I374" s="43" t="s">
        <v>145</v>
      </c>
      <c r="J374" s="43" t="s">
        <v>123</v>
      </c>
      <c r="K374" s="42" t="s">
        <v>1057</v>
      </c>
      <c r="L374" s="44" t="s">
        <v>123</v>
      </c>
      <c r="M374" s="44">
        <v>604</v>
      </c>
      <c r="N374" s="44">
        <v>103</v>
      </c>
      <c r="O374" s="42" t="s">
        <v>92</v>
      </c>
      <c r="P374" s="42">
        <v>32</v>
      </c>
      <c r="Q374" s="42" t="s">
        <v>148</v>
      </c>
      <c r="R374" s="45" t="s">
        <v>123</v>
      </c>
      <c r="S374" s="45"/>
      <c r="T374" s="45" t="s">
        <v>123</v>
      </c>
      <c r="U374" s="45"/>
      <c r="V374" s="45" t="s">
        <v>123</v>
      </c>
      <c r="W374" s="45"/>
      <c r="X374" s="45" t="s">
        <v>123</v>
      </c>
      <c r="Y374" s="45"/>
      <c r="Z374" s="46" t="s">
        <v>123</v>
      </c>
      <c r="AA374" s="47"/>
      <c r="AB374" s="46" t="s">
        <v>123</v>
      </c>
      <c r="AC374" s="48"/>
      <c r="AD374" s="46" t="s">
        <v>123</v>
      </c>
      <c r="AE374" s="48"/>
      <c r="AF374" s="45" t="s">
        <v>27</v>
      </c>
      <c r="AG374" s="45">
        <v>44795</v>
      </c>
      <c r="AH374" s="45" t="s">
        <v>27</v>
      </c>
      <c r="AI374" s="45">
        <v>45371</v>
      </c>
      <c r="AJ374" s="45" t="s">
        <v>27</v>
      </c>
      <c r="AK374" s="45">
        <v>45378</v>
      </c>
      <c r="AL374" s="45" t="s">
        <v>27</v>
      </c>
      <c r="AM374" s="45">
        <v>45378</v>
      </c>
      <c r="AN374" s="45" t="s">
        <v>27</v>
      </c>
      <c r="AO374" s="45"/>
      <c r="AP374" s="45" t="s">
        <v>27</v>
      </c>
      <c r="AQ374" s="45">
        <v>45383</v>
      </c>
      <c r="AR374" s="45" t="s">
        <v>27</v>
      </c>
      <c r="AS374" s="45"/>
      <c r="AT374" s="49">
        <v>45419</v>
      </c>
      <c r="AU374" s="50">
        <v>45518</v>
      </c>
      <c r="AV374" s="51" t="s">
        <v>27</v>
      </c>
      <c r="AW374" s="51" t="s">
        <v>27</v>
      </c>
      <c r="AX374" s="73" t="s">
        <v>182</v>
      </c>
      <c r="AY374" s="52" t="s">
        <v>126</v>
      </c>
      <c r="AZ374" s="53">
        <v>0</v>
      </c>
      <c r="BA374" s="52" t="s">
        <v>153</v>
      </c>
      <c r="BB374" s="81">
        <v>0</v>
      </c>
      <c r="BC374" s="52">
        <v>4702</v>
      </c>
      <c r="BD374" s="52">
        <v>0</v>
      </c>
      <c r="BE374" s="55" t="s">
        <v>123</v>
      </c>
      <c r="BF374" s="55" t="s">
        <v>123</v>
      </c>
      <c r="BG374" s="55" t="s">
        <v>27</v>
      </c>
      <c r="BH374" s="55" t="s">
        <v>123</v>
      </c>
      <c r="BI374" s="68" t="s">
        <v>123</v>
      </c>
      <c r="BJ374" s="48"/>
      <c r="BK374" s="58" t="s">
        <v>123</v>
      </c>
      <c r="BL374" s="59"/>
      <c r="BM374" s="58" t="s">
        <v>123</v>
      </c>
      <c r="BN374" s="59"/>
      <c r="BO374" s="74" t="s">
        <v>27</v>
      </c>
      <c r="BP374" s="75">
        <v>45572</v>
      </c>
      <c r="BQ374" s="74" t="s">
        <v>126</v>
      </c>
      <c r="BR374" s="75"/>
      <c r="BS374" s="60"/>
      <c r="BT374" s="38"/>
      <c r="BU374" s="61" t="s">
        <v>129</v>
      </c>
      <c r="BV374" s="61" t="s">
        <v>129</v>
      </c>
      <c r="BW374" s="61" t="s">
        <v>150</v>
      </c>
      <c r="BX374" s="61" t="s">
        <v>259</v>
      </c>
      <c r="BY374" s="62" t="s">
        <v>158</v>
      </c>
      <c r="BZ374" s="61" t="s">
        <v>150</v>
      </c>
      <c r="CA374" s="61" t="s">
        <v>129</v>
      </c>
      <c r="CB374" s="61" t="s">
        <v>129</v>
      </c>
      <c r="CC374" s="61">
        <v>45389</v>
      </c>
      <c r="CD374" s="61" t="s">
        <v>158</v>
      </c>
      <c r="CE374" s="61" t="s">
        <v>129</v>
      </c>
      <c r="CF374" s="61"/>
      <c r="CG374" s="61" t="s">
        <v>219</v>
      </c>
      <c r="CH374" s="63">
        <f>YEAR(BANCO10[[#This Row],[DATA INÍCIO]])</f>
        <v>2024</v>
      </c>
      <c r="CI374" s="63">
        <f>MONTH(BANCO10[[#This Row],[DATA INÍCIO]])</f>
        <v>5</v>
      </c>
      <c r="CJ374" s="64" t="str">
        <f t="shared" si="6"/>
        <v>INOVE BR - FABRICACAO E COMERCIO DE EQUIPAMENTOS INDUSTRIAIS LTDA12.356.870/0001-87</v>
      </c>
      <c r="CK374" s="63"/>
      <c r="CL374" s="42" t="s">
        <v>1058</v>
      </c>
      <c r="CM374" s="42" t="str">
        <f>IF(BANCO10[[#This Row],[SOLUÇÃO]]=CM$1,BANCO10[[#This Row],[STATUS DA ETAPA]],"")</f>
        <v/>
      </c>
      <c r="CN374" s="42" t="str">
        <f>IF(BANCO10[[#This Row],[SOLUÇÃO]]=CN$1,BANCO10[[#This Row],[STATUS DA ETAPA]],"")</f>
        <v/>
      </c>
      <c r="CO374" s="42" t="str">
        <f>IF(BANCO10[[#This Row],[SOLUÇÃO]]=CO$1,BANCO10[[#This Row],[STATUS DA ETAPA]],"")</f>
        <v>CONCLUÍDO</v>
      </c>
      <c r="CP374" s="42" t="str">
        <f>IF(BANCO10[[#This Row],[SOLUÇÃO]]=CP$1,BANCO10[[#This Row],[STATUS DA ETAPA]],"")</f>
        <v/>
      </c>
      <c r="CQ374" s="42" t="str">
        <f>IF(BANCO10[[#This Row],[SOLUÇÃO]]=CQ$1,BANCO10[[#This Row],[STATUS DA ETAPA]],"")</f>
        <v/>
      </c>
      <c r="CR374" s="42" t="str">
        <f>IF(BANCO10[[#This Row],[SOLUÇÃO]]=CR$1,BANCO10[[#This Row],[STATUS DA ETAPA]],"")</f>
        <v/>
      </c>
      <c r="CS374" s="42" t="str">
        <f>IF(BANCO10[[#This Row],[SOLUÇÃO]]=CS$1,BANCO10[[#This Row],[STATUS DA ETAPA]],"")</f>
        <v/>
      </c>
      <c r="CT374" s="42" t="str">
        <f>IF(BANCO10[[#This Row],[SOLUÇÃO]]=CT$1,BANCO10[[#This Row],[STATUS DA ETAPA]],"")</f>
        <v/>
      </c>
      <c r="CU374" s="42" t="str">
        <f>IF(BANCO10[[#This Row],[SOLUÇÃO]]=CU$1,BANCO10[[#This Row],[STATUS DA ETAPA]],"")</f>
        <v/>
      </c>
      <c r="CV374" s="42" t="str">
        <f>IF(BANCO10[[#This Row],[SOLUÇÃO]]=CV$1,BANCO10[[#This Row],[STATUS DA ETAPA]],"")</f>
        <v/>
      </c>
      <c r="CW374" s="42" t="str">
        <f>IF(BANCO10[[#This Row],[SOLUÇÃO]]=CW$1,BANCO10[[#This Row],[STATUS DA ETAPA]],"")</f>
        <v/>
      </c>
      <c r="CX374" s="42" t="str">
        <f>IF(BANCO10[[#This Row],[SOLUÇÃO]]=CX$1,BANCO10[[#This Row],[STATUS DA ETAPA]],"")</f>
        <v/>
      </c>
      <c r="CY374" s="42" t="str">
        <f>IF(BANCO10[[#This Row],[SOLUÇÃO]]=CY$1,BANCO10[[#This Row],[STATUS DA ETAPA]],"")</f>
        <v/>
      </c>
      <c r="CZ374" s="42" t="str">
        <f>IF(BANCO10[[#This Row],[SOLUÇÃO]]=CZ$1,BANCO10[[#This Row],[STATUS DA ETAPA]],"")</f>
        <v/>
      </c>
      <c r="DA374" s="42" t="str">
        <f>IF(BANCO10[[#This Row],[SOLUÇÃO]]=DA$1,BANCO10[[#This Row],[STATUS DA ETAPA]],"")</f>
        <v/>
      </c>
      <c r="DB374" s="42" t="str">
        <f>IF(BANCO10[[#This Row],[SOLUÇÃO]]=DB$1,BANCO10[[#This Row],[STATUS DA ETAPA]],"")</f>
        <v/>
      </c>
      <c r="DC374" s="42" t="str">
        <f>IF(BANCO10[[#This Row],[SOLUÇÃO]]=DC$1,BANCO10[[#This Row],[STATUS DA ETAPA]],"")</f>
        <v/>
      </c>
      <c r="DD374" s="42" t="str">
        <f>IF(BANCO10[[#This Row],[SOLUÇÃO]]=DD$1,BANCO10[[#This Row],[STATUS DA ETAPA]],"")</f>
        <v/>
      </c>
      <c r="DE374" s="42" t="str">
        <f>IF(BANCO10[[#This Row],[SOLUÇÃO]]=DE$1,BANCO10[[#This Row],[STATUS DA ETAPA]],"")</f>
        <v/>
      </c>
      <c r="DF374" s="42" t="str">
        <f>IF(BANCO10[[#This Row],[SOLUÇÃO]]=DF$1,BANCO10[[#This Row],[STATUS DA ETAPA]],"")</f>
        <v/>
      </c>
      <c r="DG374" s="42" t="str">
        <f>IF(BANCO10[[#This Row],[SOLUÇÃO]]=DG$1,BANCO10[[#This Row],[STATUS DA ETAPA]],"")</f>
        <v/>
      </c>
      <c r="DH374" s="42" t="str">
        <f>IF(BANCO10[[#This Row],[SOLUÇÃO]]=DH$1,BANCO10[[#This Row],[STATUS DA ETAPA]],"")</f>
        <v/>
      </c>
      <c r="DI374" s="42" t="str">
        <f>IF(BANCO10[[#This Row],[SOLUÇÃO]]=DI$1,BANCO10[[#This Row],[STATUS DA ETAPA]],"")</f>
        <v/>
      </c>
      <c r="DJ374" s="42" t="str">
        <f>IF(BANCO10[[#This Row],[SOLUÇÃO]]=DJ$1,BANCO10[[#This Row],[STATUS DA ETAPA]],"")</f>
        <v/>
      </c>
      <c r="DK374" s="42" t="str">
        <f>IF(BANCO10[[#This Row],[SOLUÇÃO]]=DK$1,BANCO10[[#This Row],[STATUS DA ETAPA]],"")</f>
        <v/>
      </c>
      <c r="DL374" s="42" t="str">
        <f>IF(BANCO10[[#This Row],[SOLUÇÃO]]=DL$1,BANCO10[[#This Row],[STATUS DA ETAPA]],"")</f>
        <v/>
      </c>
      <c r="DM374" s="42" t="str">
        <f>IF(BANCO10[[#This Row],[SOLUÇÃO]]=DM$1,BANCO10[[#This Row],[STATUS DA ETAPA]],"")</f>
        <v/>
      </c>
      <c r="DN374" s="65" t="e">
        <f>VLOOKUP(CL376,'[1]SAP TEC'!AC:AD,2,0)</f>
        <v>#N/A</v>
      </c>
      <c r="GA374" s="38"/>
      <c r="GB374" s="39"/>
      <c r="GC374" s="40"/>
      <c r="GD374" s="42"/>
      <c r="GE374" s="42"/>
      <c r="GF374" s="40"/>
      <c r="GG374" s="165"/>
      <c r="GH374" s="90"/>
      <c r="GI374" s="43"/>
      <c r="GJ374" s="44"/>
      <c r="GK374" s="166"/>
      <c r="GL374" s="166"/>
      <c r="GM374" s="166"/>
      <c r="GN374" s="42"/>
      <c r="GO374" s="91"/>
      <c r="GP374" s="42"/>
      <c r="GQ374" s="91"/>
      <c r="GR374" s="134"/>
      <c r="GS374" s="134"/>
      <c r="GT374" s="44"/>
      <c r="GU374" s="44"/>
      <c r="GV374" s="44"/>
      <c r="GW374" s="42"/>
      <c r="GX374" s="95"/>
      <c r="GY374" s="96"/>
      <c r="GZ374" s="168"/>
      <c r="HA374" s="168"/>
      <c r="HB374" s="168"/>
      <c r="HC374" s="93"/>
      <c r="HD374" s="168"/>
      <c r="HE374" s="110"/>
      <c r="HF374" s="94"/>
      <c r="HG374" s="38"/>
      <c r="HH374" s="38"/>
      <c r="HI374" s="38"/>
      <c r="HJ374" s="38"/>
      <c r="HK374" s="98"/>
      <c r="HL374" s="38"/>
      <c r="HM374" s="38"/>
      <c r="HN374" s="38"/>
      <c r="HO374" s="136"/>
      <c r="HP374" s="38"/>
      <c r="HQ374" s="38"/>
      <c r="HR374" s="38"/>
      <c r="HS374" s="38"/>
      <c r="HT374" s="63"/>
      <c r="HU374" s="63"/>
      <c r="HV374" s="71"/>
      <c r="HW374" s="63"/>
      <c r="HX374" s="44"/>
      <c r="HY374" s="42"/>
      <c r="HZ374" s="42"/>
      <c r="IA374" s="42"/>
      <c r="IB374" s="42"/>
      <c r="IC374" s="42"/>
      <c r="ID374" s="42"/>
      <c r="IE374" s="42"/>
      <c r="IF374" s="42"/>
      <c r="IG374" s="42"/>
      <c r="IH374" s="42"/>
      <c r="II374" s="42"/>
      <c r="IJ374" s="42"/>
      <c r="IK374" s="42"/>
      <c r="IL374" s="42"/>
      <c r="IM374" s="42"/>
      <c r="IN374" s="42"/>
      <c r="IO374" s="42"/>
      <c r="IP374" s="42"/>
      <c r="IQ374" s="42"/>
      <c r="IR374" s="42"/>
      <c r="IS374" s="42"/>
      <c r="IT374" s="42"/>
      <c r="IU374" s="42"/>
      <c r="IV374" s="42"/>
      <c r="IW374" s="42"/>
      <c r="IX374" s="42"/>
      <c r="IY374" s="42"/>
      <c r="IZ374" s="63"/>
    </row>
    <row r="375" spans="1:260" s="65" customFormat="1" ht="10.5" x14ac:dyDescent="0.25">
      <c r="A375" s="38" t="s">
        <v>118</v>
      </c>
      <c r="B375" s="39" t="s">
        <v>131</v>
      </c>
      <c r="C375" s="40" t="str">
        <f>IFERROR(VLOOKUP(BANCO10[[#This Row],[EMPRESA]],[1]!DADOS[#Data],2,FALSE),"")</f>
        <v>18.844.030/0001-40</v>
      </c>
      <c r="D375" s="42" t="s">
        <v>1059</v>
      </c>
      <c r="E375" s="42" t="str">
        <f>IFERROR(VLOOKUP(BANCO10[[#This Row],[EMPRESA]],[1]!DADOS[#Data],5,FALSE),"")</f>
        <v>EPP</v>
      </c>
      <c r="F375" s="40" t="str">
        <f>IFERROR(IF(VLOOKUP(BANCO10[[#This Row],[EMPRESA]],[1]!DADOS[#Data],6,0)="","",(VLOOKUP(BANCO10[[#This Row],[EMPRESA]],[1]!DADOS[#Data],6,0))),"")</f>
        <v>CAPITAL LESTE 1</v>
      </c>
      <c r="G375" s="40" t="str">
        <f>IFERROR(IF(VLOOKUP(BANCO10[[#This Row],[EMPRESA]],[1]!DADOS[#Data],4)="","",(VLOOKUP($D375,[1]!DADOS[#Data],4,0))),"")</f>
        <v>INTERSEK</v>
      </c>
      <c r="H375" s="43" t="s">
        <v>7</v>
      </c>
      <c r="I375" s="43" t="s">
        <v>145</v>
      </c>
      <c r="J375" s="43" t="s">
        <v>123</v>
      </c>
      <c r="K375" s="44" t="s">
        <v>1060</v>
      </c>
      <c r="L375" s="44" t="s">
        <v>1061</v>
      </c>
      <c r="M375" s="44" t="s">
        <v>137</v>
      </c>
      <c r="N375" s="44" t="s">
        <v>123</v>
      </c>
      <c r="O375" s="42" t="s">
        <v>96</v>
      </c>
      <c r="P375" s="42">
        <v>106</v>
      </c>
      <c r="Q375" s="44" t="s">
        <v>216</v>
      </c>
      <c r="R375" s="45" t="s">
        <v>27</v>
      </c>
      <c r="S375" s="45">
        <v>45383</v>
      </c>
      <c r="T375" s="45" t="s">
        <v>27</v>
      </c>
      <c r="U375" s="45">
        <v>45383</v>
      </c>
      <c r="V375" s="45" t="s">
        <v>27</v>
      </c>
      <c r="W375" s="45">
        <v>45383</v>
      </c>
      <c r="X375" s="45" t="s">
        <v>27</v>
      </c>
      <c r="Y375" s="45">
        <v>45383</v>
      </c>
      <c r="Z375" s="46" t="s">
        <v>27</v>
      </c>
      <c r="AA375" s="47">
        <v>45536</v>
      </c>
      <c r="AB375" s="46" t="s">
        <v>27</v>
      </c>
      <c r="AC375" s="48">
        <v>45536</v>
      </c>
      <c r="AD375" s="46" t="s">
        <v>27</v>
      </c>
      <c r="AE375" s="48">
        <v>45536</v>
      </c>
      <c r="AF375" s="45" t="s">
        <v>27</v>
      </c>
      <c r="AG375" s="45">
        <v>45491</v>
      </c>
      <c r="AH375" s="45" t="s">
        <v>27</v>
      </c>
      <c r="AI375" s="45">
        <v>45503</v>
      </c>
      <c r="AJ375" s="45" t="s">
        <v>27</v>
      </c>
      <c r="AK375" s="45">
        <v>45536</v>
      </c>
      <c r="AL375" s="45" t="s">
        <v>123</v>
      </c>
      <c r="AM375" s="45"/>
      <c r="AN375" s="45" t="s">
        <v>123</v>
      </c>
      <c r="AO375" s="45"/>
      <c r="AP375" s="45" t="s">
        <v>123</v>
      </c>
      <c r="AQ375" s="45"/>
      <c r="AR375" s="45" t="s">
        <v>123</v>
      </c>
      <c r="AS375" s="45"/>
      <c r="AT375" s="133">
        <v>45574</v>
      </c>
      <c r="AU375" s="99">
        <v>45726</v>
      </c>
      <c r="AV375" s="66" t="s">
        <v>27</v>
      </c>
      <c r="AW375" s="66" t="s">
        <v>27</v>
      </c>
      <c r="AX375" s="51" t="s">
        <v>49</v>
      </c>
      <c r="AY375" s="52" t="s">
        <v>126</v>
      </c>
      <c r="AZ375" s="53">
        <v>20140</v>
      </c>
      <c r="BA375" s="52" t="s">
        <v>153</v>
      </c>
      <c r="BB375" s="42">
        <v>566068</v>
      </c>
      <c r="BC375" s="52" t="s">
        <v>123</v>
      </c>
      <c r="BD375" s="52" t="s">
        <v>123</v>
      </c>
      <c r="BE375" s="55" t="s">
        <v>27</v>
      </c>
      <c r="BF375" s="55" t="s">
        <v>27</v>
      </c>
      <c r="BG375" s="55" t="s">
        <v>27</v>
      </c>
      <c r="BH375" s="55" t="s">
        <v>27</v>
      </c>
      <c r="BI375" s="68" t="s">
        <v>27</v>
      </c>
      <c r="BJ375" s="48">
        <v>45777</v>
      </c>
      <c r="BK375" s="58" t="s">
        <v>123</v>
      </c>
      <c r="BL375" s="59"/>
      <c r="BM375" s="58" t="s">
        <v>123</v>
      </c>
      <c r="BN375" s="59"/>
      <c r="BO375" s="74" t="s">
        <v>27</v>
      </c>
      <c r="BP375" s="59">
        <v>45777</v>
      </c>
      <c r="BQ375" s="78" t="s">
        <v>126</v>
      </c>
      <c r="BR375" s="79"/>
      <c r="BS375" s="60" t="s">
        <v>1062</v>
      </c>
      <c r="BT375" s="38" t="s">
        <v>176</v>
      </c>
      <c r="BU375" s="61"/>
      <c r="BV375" s="61"/>
      <c r="BW375" s="61"/>
      <c r="BX375" s="61"/>
      <c r="BY375" s="62"/>
      <c r="BZ375" s="61"/>
      <c r="CA375" s="61"/>
      <c r="CB375" s="61"/>
      <c r="CC375" s="61"/>
      <c r="CD375" s="61"/>
      <c r="CE375" s="61"/>
      <c r="CF375" s="61"/>
      <c r="CG375" s="61" t="s">
        <v>1063</v>
      </c>
      <c r="CH375" s="63">
        <f>YEAR(BANCO10[[#This Row],[DATA INÍCIO]])</f>
        <v>2024</v>
      </c>
      <c r="CI375" s="63">
        <f>MONTH(BANCO10[[#This Row],[DATA INÍCIO]])</f>
        <v>10</v>
      </c>
      <c r="CJ375" s="71" t="str">
        <f t="shared" si="6"/>
        <v>INTERSEK INDUSTRIA E COMERCIO LTDA18.844.030/0001-40</v>
      </c>
      <c r="CK375" s="63"/>
      <c r="CL375" s="44" t="s">
        <v>1060</v>
      </c>
      <c r="CM375" s="42" t="str">
        <f>IF(BANCO10[[#This Row],[SOLUÇÃO]]=CM$1,BANCO10[[#This Row],[STATUS DA ETAPA]],"")</f>
        <v/>
      </c>
      <c r="CN375" s="42" t="str">
        <f>IF(BANCO10[[#This Row],[SOLUÇÃO]]=CN$1,BANCO10[[#This Row],[STATUS DA ETAPA]],"")</f>
        <v/>
      </c>
      <c r="CO375" s="42" t="str">
        <f>IF(BANCO10[[#This Row],[SOLUÇÃO]]=CO$1,BANCO10[[#This Row],[STATUS DA ETAPA]],"")</f>
        <v/>
      </c>
      <c r="CP375" s="42" t="str">
        <f>IF(BANCO10[[#This Row],[SOLUÇÃO]]=CP$1,BANCO10[[#This Row],[STATUS DA ETAPA]],"")</f>
        <v/>
      </c>
      <c r="CQ375" s="42" t="str">
        <f>IF(BANCO10[[#This Row],[SOLUÇÃO]]=CQ$1,BANCO10[[#This Row],[STATUS DA ETAPA]],"")</f>
        <v/>
      </c>
      <c r="CR375" s="42" t="str">
        <f>IF(BANCO10[[#This Row],[SOLUÇÃO]]=CR$1,BANCO10[[#This Row],[STATUS DA ETAPA]],"")</f>
        <v/>
      </c>
      <c r="CS375" s="42" t="str">
        <f>IF(BANCO10[[#This Row],[SOLUÇÃO]]=CS$1,BANCO10[[#This Row],[STATUS DA ETAPA]],"")</f>
        <v>CONCLUÍDO</v>
      </c>
      <c r="CT375" s="42" t="str">
        <f>IF(BANCO10[[#This Row],[SOLUÇÃO]]=CT$1,BANCO10[[#This Row],[STATUS DA ETAPA]],"")</f>
        <v/>
      </c>
      <c r="CU375" s="42" t="str">
        <f>IF(BANCO10[[#This Row],[SOLUÇÃO]]=CU$1,BANCO10[[#This Row],[STATUS DA ETAPA]],"")</f>
        <v/>
      </c>
      <c r="CV375" s="42" t="str">
        <f>IF(BANCO10[[#This Row],[SOLUÇÃO]]=CV$1,BANCO10[[#This Row],[STATUS DA ETAPA]],"")</f>
        <v/>
      </c>
      <c r="CW375" s="42" t="str">
        <f>IF(BANCO10[[#This Row],[SOLUÇÃO]]=CW$1,BANCO10[[#This Row],[STATUS DA ETAPA]],"")</f>
        <v/>
      </c>
      <c r="CX375" s="42" t="str">
        <f>IF(BANCO10[[#This Row],[SOLUÇÃO]]=CX$1,BANCO10[[#This Row],[STATUS DA ETAPA]],"")</f>
        <v/>
      </c>
      <c r="CY375" s="42" t="str">
        <f>IF(BANCO10[[#This Row],[SOLUÇÃO]]=CY$1,BANCO10[[#This Row],[STATUS DA ETAPA]],"")</f>
        <v/>
      </c>
      <c r="CZ375" s="42" t="str">
        <f>IF(BANCO10[[#This Row],[SOLUÇÃO]]=CZ$1,BANCO10[[#This Row],[STATUS DA ETAPA]],"")</f>
        <v/>
      </c>
      <c r="DA375" s="42" t="str">
        <f>IF(BANCO10[[#This Row],[SOLUÇÃO]]=DA$1,BANCO10[[#This Row],[STATUS DA ETAPA]],"")</f>
        <v/>
      </c>
      <c r="DB375" s="42" t="str">
        <f>IF(BANCO10[[#This Row],[SOLUÇÃO]]=DB$1,BANCO10[[#This Row],[STATUS DA ETAPA]],"")</f>
        <v/>
      </c>
      <c r="DC375" s="42" t="str">
        <f>IF(BANCO10[[#This Row],[SOLUÇÃO]]=DC$1,BANCO10[[#This Row],[STATUS DA ETAPA]],"")</f>
        <v/>
      </c>
      <c r="DD375" s="42" t="str">
        <f>IF(BANCO10[[#This Row],[SOLUÇÃO]]=DD$1,BANCO10[[#This Row],[STATUS DA ETAPA]],"")</f>
        <v/>
      </c>
      <c r="DE375" s="42" t="str">
        <f>IF(BANCO10[[#This Row],[SOLUÇÃO]]=DE$1,BANCO10[[#This Row],[STATUS DA ETAPA]],"")</f>
        <v/>
      </c>
      <c r="DF375" s="42" t="str">
        <f>IF(BANCO10[[#This Row],[SOLUÇÃO]]=DF$1,BANCO10[[#This Row],[STATUS DA ETAPA]],"")</f>
        <v/>
      </c>
      <c r="DG375" s="42" t="str">
        <f>IF(BANCO10[[#This Row],[SOLUÇÃO]]=DG$1,BANCO10[[#This Row],[STATUS DA ETAPA]],"")</f>
        <v/>
      </c>
      <c r="DH375" s="42" t="str">
        <f>IF(BANCO10[[#This Row],[SOLUÇÃO]]=DH$1,BANCO10[[#This Row],[STATUS DA ETAPA]],"")</f>
        <v/>
      </c>
      <c r="DI375" s="42" t="str">
        <f>IF(BANCO10[[#This Row],[SOLUÇÃO]]=DI$1,BANCO10[[#This Row],[STATUS DA ETAPA]],"")</f>
        <v/>
      </c>
      <c r="DJ375" s="42" t="str">
        <f>IF(BANCO10[[#This Row],[SOLUÇÃO]]=DJ$1,BANCO10[[#This Row],[STATUS DA ETAPA]],"")</f>
        <v/>
      </c>
      <c r="DK375" s="42" t="str">
        <f>IF(BANCO10[[#This Row],[SOLUÇÃO]]=DK$1,BANCO10[[#This Row],[STATUS DA ETAPA]],"")</f>
        <v/>
      </c>
      <c r="DL375" s="42" t="str">
        <f>IF(BANCO10[[#This Row],[SOLUÇÃO]]=DL$1,BANCO10[[#This Row],[STATUS DA ETAPA]],"")</f>
        <v/>
      </c>
      <c r="DM375" s="42" t="str">
        <f>IF(BANCO10[[#This Row],[SOLUÇÃO]]=DM$1,BANCO10[[#This Row],[STATUS DA ETAPA]],"")</f>
        <v/>
      </c>
      <c r="DN375" s="65" t="e">
        <f>VLOOKUP(CL377,'[1]SAP TEC'!AC:AD,2,0)</f>
        <v>#N/A</v>
      </c>
      <c r="GA375" s="38"/>
      <c r="GB375" s="39"/>
      <c r="GC375" s="40"/>
      <c r="GD375" s="42"/>
      <c r="GE375" s="42"/>
      <c r="GF375" s="40"/>
      <c r="GG375" s="165"/>
      <c r="GH375" s="90"/>
      <c r="GI375" s="43"/>
      <c r="GJ375" s="44"/>
      <c r="GK375" s="166"/>
      <c r="GL375" s="166"/>
      <c r="GM375" s="166"/>
      <c r="GN375" s="42"/>
      <c r="GO375" s="91"/>
      <c r="GP375" s="42"/>
      <c r="GQ375" s="91"/>
      <c r="GR375" s="134"/>
      <c r="GS375" s="134"/>
      <c r="GT375" s="44"/>
      <c r="GU375" s="44"/>
      <c r="GV375" s="44"/>
      <c r="GW375" s="42"/>
      <c r="GX375" s="95"/>
      <c r="GY375" s="96"/>
      <c r="GZ375" s="167"/>
      <c r="HA375" s="167"/>
      <c r="HB375" s="167"/>
      <c r="HC375" s="93"/>
      <c r="HD375" s="167"/>
      <c r="HE375" s="110"/>
      <c r="HF375" s="94"/>
      <c r="HG375" s="38"/>
      <c r="HH375" s="38"/>
      <c r="HI375" s="38"/>
      <c r="HJ375" s="38"/>
      <c r="HK375" s="98"/>
      <c r="HL375" s="38"/>
      <c r="HM375" s="38"/>
      <c r="HN375" s="38"/>
      <c r="HO375" s="136"/>
      <c r="HP375" s="38"/>
      <c r="HQ375" s="38"/>
      <c r="HR375" s="38"/>
      <c r="HS375" s="38"/>
      <c r="HT375" s="63"/>
      <c r="HU375" s="63"/>
      <c r="HV375" s="71"/>
      <c r="HW375" s="63"/>
      <c r="HX375" s="44"/>
      <c r="HY375" s="42"/>
      <c r="HZ375" s="42"/>
      <c r="IA375" s="42"/>
      <c r="IB375" s="42"/>
      <c r="IC375" s="42"/>
      <c r="ID375" s="42"/>
      <c r="IE375" s="42"/>
      <c r="IF375" s="42"/>
      <c r="IG375" s="42"/>
      <c r="IH375" s="42"/>
      <c r="II375" s="42"/>
      <c r="IJ375" s="42"/>
      <c r="IK375" s="42"/>
      <c r="IL375" s="42"/>
      <c r="IM375" s="42"/>
      <c r="IN375" s="42"/>
      <c r="IO375" s="42"/>
      <c r="IP375" s="42"/>
      <c r="IQ375" s="42"/>
      <c r="IR375" s="42"/>
      <c r="IS375" s="42"/>
      <c r="IT375" s="42"/>
      <c r="IU375" s="42"/>
      <c r="IV375" s="42"/>
      <c r="IW375" s="42"/>
      <c r="IX375" s="42"/>
      <c r="IY375" s="42"/>
      <c r="IZ375" s="63"/>
    </row>
    <row r="376" spans="1:260" s="65" customFormat="1" ht="12" x14ac:dyDescent="0.25">
      <c r="A376" s="38" t="s">
        <v>118</v>
      </c>
      <c r="B376" s="39" t="s">
        <v>131</v>
      </c>
      <c r="C376" s="40" t="str">
        <f>IFERROR(VLOOKUP(BANCO10[[#This Row],[EMPRESA]],[1]!DADOS[#Data],2,FALSE),"")</f>
        <v>18.844.030/0001-40</v>
      </c>
      <c r="D376" s="41" t="s">
        <v>1059</v>
      </c>
      <c r="E376" s="42" t="str">
        <f>IFERROR(VLOOKUP(BANCO10[[#This Row],[EMPRESA]],[1]!DADOS[#Data],5,FALSE),"")</f>
        <v>EPP</v>
      </c>
      <c r="F376" s="40" t="str">
        <f>IFERROR(IF(VLOOKUP(BANCO10[[#This Row],[EMPRESA]],[1]!DADOS[#Data],6,0)="","",(VLOOKUP(BANCO10[[#This Row],[EMPRESA]],[1]!DADOS[#Data],6,0))),"")</f>
        <v>CAPITAL LESTE 1</v>
      </c>
      <c r="G376" s="40" t="str">
        <f>IFERROR(IF(VLOOKUP(BANCO10[[#This Row],[EMPRESA]],[1]!DADOS[#Data],4)="","",(VLOOKUP($D376,[1]!DADOS[#Data],4,0))),"")</f>
        <v>INTERSEK</v>
      </c>
      <c r="H376" s="43" t="s">
        <v>178</v>
      </c>
      <c r="I376" s="43" t="s">
        <v>145</v>
      </c>
      <c r="J376" s="44" t="s">
        <v>123</v>
      </c>
      <c r="K376" s="44" t="s">
        <v>1064</v>
      </c>
      <c r="L376" s="44" t="s">
        <v>123</v>
      </c>
      <c r="M376" s="44" t="s">
        <v>137</v>
      </c>
      <c r="N376" s="44" t="s">
        <v>123</v>
      </c>
      <c r="O376" s="42" t="s">
        <v>180</v>
      </c>
      <c r="P376" s="42">
        <v>4</v>
      </c>
      <c r="Q376" s="39" t="s">
        <v>181</v>
      </c>
      <c r="R376" s="45" t="s">
        <v>123</v>
      </c>
      <c r="S376" s="45"/>
      <c r="T376" s="45" t="s">
        <v>123</v>
      </c>
      <c r="U376" s="45"/>
      <c r="V376" s="45" t="s">
        <v>123</v>
      </c>
      <c r="W376" s="45"/>
      <c r="X376" s="45" t="s">
        <v>123</v>
      </c>
      <c r="Y376" s="45"/>
      <c r="Z376" s="46" t="s">
        <v>123</v>
      </c>
      <c r="AA376" s="47"/>
      <c r="AB376" s="46" t="s">
        <v>123</v>
      </c>
      <c r="AC376" s="48"/>
      <c r="AD376" s="46" t="s">
        <v>123</v>
      </c>
      <c r="AE376" s="48"/>
      <c r="AF376" s="45" t="s">
        <v>123</v>
      </c>
      <c r="AG376" s="45"/>
      <c r="AH376" s="45" t="s">
        <v>123</v>
      </c>
      <c r="AI376" s="45" t="s">
        <v>123</v>
      </c>
      <c r="AJ376" s="45" t="s">
        <v>123</v>
      </c>
      <c r="AK376" s="45"/>
      <c r="AL376" s="45" t="s">
        <v>123</v>
      </c>
      <c r="AM376" s="45"/>
      <c r="AN376" s="45" t="s">
        <v>123</v>
      </c>
      <c r="AO376" s="45"/>
      <c r="AP376" s="45" t="s">
        <v>123</v>
      </c>
      <c r="AQ376" s="45"/>
      <c r="AR376" s="45" t="s">
        <v>123</v>
      </c>
      <c r="AS376" s="45"/>
      <c r="AT376" s="49">
        <v>45636</v>
      </c>
      <c r="AU376" s="50">
        <v>45636</v>
      </c>
      <c r="AV376" s="66" t="s">
        <v>123</v>
      </c>
      <c r="AW376" s="66" t="s">
        <v>123</v>
      </c>
      <c r="AX376" s="51" t="s">
        <v>182</v>
      </c>
      <c r="AY376" s="52" t="s">
        <v>126</v>
      </c>
      <c r="AZ376" s="53">
        <v>0</v>
      </c>
      <c r="BA376" s="52" t="s">
        <v>123</v>
      </c>
      <c r="BB376" s="81" t="s">
        <v>123</v>
      </c>
      <c r="BC376" s="52" t="s">
        <v>123</v>
      </c>
      <c r="BD376" s="52" t="s">
        <v>123</v>
      </c>
      <c r="BE376" s="55" t="s">
        <v>123</v>
      </c>
      <c r="BF376" s="55" t="s">
        <v>123</v>
      </c>
      <c r="BG376" s="55" t="s">
        <v>123</v>
      </c>
      <c r="BH376" s="55" t="s">
        <v>27</v>
      </c>
      <c r="BI376" s="68" t="s">
        <v>126</v>
      </c>
      <c r="BJ376" s="48"/>
      <c r="BK376" s="74" t="s">
        <v>126</v>
      </c>
      <c r="BL376" s="59"/>
      <c r="BM376" s="74" t="s">
        <v>126</v>
      </c>
      <c r="BN376" s="59"/>
      <c r="BO376" s="74" t="s">
        <v>126</v>
      </c>
      <c r="BP376" s="77"/>
      <c r="BQ376" s="78" t="s">
        <v>126</v>
      </c>
      <c r="BR376" s="79"/>
      <c r="BS376" s="69"/>
      <c r="BT376" s="38"/>
      <c r="BU376" s="61"/>
      <c r="BV376" s="61"/>
      <c r="BW376" s="61"/>
      <c r="BX376" s="61"/>
      <c r="BY376" s="61"/>
      <c r="BZ376" s="61"/>
      <c r="CA376" s="61"/>
      <c r="CB376" s="61"/>
      <c r="CC376" s="61"/>
      <c r="CD376" s="61"/>
      <c r="CE376" s="61"/>
      <c r="CF376" s="61"/>
      <c r="CG376" s="61"/>
      <c r="CH376" s="63">
        <f>YEAR(BANCO10[[#This Row],[DATA INÍCIO]])</f>
        <v>2024</v>
      </c>
      <c r="CI376" s="63">
        <f>MONTH(BANCO10[[#This Row],[DATA INÍCIO]])</f>
        <v>12</v>
      </c>
      <c r="CJ376" s="71" t="str">
        <f t="shared" si="6"/>
        <v>INTERSEK INDUSTRIA E COMERCIO LTDA18.844.030/0001-40</v>
      </c>
      <c r="CK376" s="63"/>
      <c r="CL376" s="63"/>
      <c r="CM376" s="42" t="str">
        <f>IF(BANCO10[[#This Row],[SOLUÇÃO]]=CM$1,BANCO10[[#This Row],[STATUS DA ETAPA]],"")</f>
        <v/>
      </c>
      <c r="CN376" s="42" t="str">
        <f>IF(BANCO10[[#This Row],[SOLUÇÃO]]=CN$1,BANCO10[[#This Row],[STATUS DA ETAPA]],"")</f>
        <v/>
      </c>
      <c r="CO376" s="42" t="str">
        <f>IF(BANCO10[[#This Row],[SOLUÇÃO]]=CO$1,BANCO10[[#This Row],[STATUS DA ETAPA]],"")</f>
        <v/>
      </c>
      <c r="CP376" s="42" t="str">
        <f>IF(BANCO10[[#This Row],[SOLUÇÃO]]=CP$1,BANCO10[[#This Row],[STATUS DA ETAPA]],"")</f>
        <v/>
      </c>
      <c r="CQ376" s="42" t="str">
        <f>IF(BANCO10[[#This Row],[SOLUÇÃO]]=CQ$1,BANCO10[[#This Row],[STATUS DA ETAPA]],"")</f>
        <v/>
      </c>
      <c r="CR376" s="42" t="str">
        <f>IF(BANCO10[[#This Row],[SOLUÇÃO]]=CR$1,BANCO10[[#This Row],[STATUS DA ETAPA]],"")</f>
        <v/>
      </c>
      <c r="CS376" s="42" t="str">
        <f>IF(BANCO10[[#This Row],[SOLUÇÃO]]=CS$1,BANCO10[[#This Row],[STATUS DA ETAPA]],"")</f>
        <v/>
      </c>
      <c r="CT376" s="42" t="str">
        <f>IF(BANCO10[[#This Row],[SOLUÇÃO]]=CT$1,BANCO10[[#This Row],[STATUS DA ETAPA]],"")</f>
        <v/>
      </c>
      <c r="CU376" s="42" t="str">
        <f>IF(BANCO10[[#This Row],[SOLUÇÃO]]=CU$1,BANCO10[[#This Row],[STATUS DA ETAPA]],"")</f>
        <v/>
      </c>
      <c r="CV376" s="42" t="str">
        <f>IF(BANCO10[[#This Row],[SOLUÇÃO]]=CV$1,BANCO10[[#This Row],[STATUS DA ETAPA]],"")</f>
        <v/>
      </c>
      <c r="CW376" s="42" t="str">
        <f>IF(BANCO10[[#This Row],[SOLUÇÃO]]=CW$1,BANCO10[[#This Row],[STATUS DA ETAPA]],"")</f>
        <v/>
      </c>
      <c r="CX376" s="42" t="str">
        <f>IF(BANCO10[[#This Row],[SOLUÇÃO]]=CX$1,BANCO10[[#This Row],[STATUS DA ETAPA]],"")</f>
        <v/>
      </c>
      <c r="CY376" s="42" t="str">
        <f>IF(BANCO10[[#This Row],[SOLUÇÃO]]=CY$1,BANCO10[[#This Row],[STATUS DA ETAPA]],"")</f>
        <v/>
      </c>
      <c r="CZ376" s="42" t="str">
        <f>IF(BANCO10[[#This Row],[SOLUÇÃO]]=CZ$1,BANCO10[[#This Row],[STATUS DA ETAPA]],"")</f>
        <v/>
      </c>
      <c r="DA376" s="42" t="str">
        <f>IF(BANCO10[[#This Row],[SOLUÇÃO]]=DA$1,BANCO10[[#This Row],[STATUS DA ETAPA]],"")</f>
        <v/>
      </c>
      <c r="DB376" s="42" t="str">
        <f>IF(BANCO10[[#This Row],[SOLUÇÃO]]=DB$1,BANCO10[[#This Row],[STATUS DA ETAPA]],"")</f>
        <v/>
      </c>
      <c r="DC376" s="42" t="str">
        <f>IF(BANCO10[[#This Row],[SOLUÇÃO]]=DC$1,BANCO10[[#This Row],[STATUS DA ETAPA]],"")</f>
        <v/>
      </c>
      <c r="DD376" s="42" t="str">
        <f>IF(BANCO10[[#This Row],[SOLUÇÃO]]=DD$1,BANCO10[[#This Row],[STATUS DA ETAPA]],"")</f>
        <v/>
      </c>
      <c r="DE376" s="42" t="str">
        <f>IF(BANCO10[[#This Row],[SOLUÇÃO]]=DE$1,BANCO10[[#This Row],[STATUS DA ETAPA]],"")</f>
        <v/>
      </c>
      <c r="DF376" s="42" t="str">
        <f>IF(BANCO10[[#This Row],[SOLUÇÃO]]=DF$1,BANCO10[[#This Row],[STATUS DA ETAPA]],"")</f>
        <v/>
      </c>
      <c r="DG376" s="42" t="str">
        <f>IF(BANCO10[[#This Row],[SOLUÇÃO]]=DG$1,BANCO10[[#This Row],[STATUS DA ETAPA]],"")</f>
        <v/>
      </c>
      <c r="DH376" s="42" t="str">
        <f>IF(BANCO10[[#This Row],[SOLUÇÃO]]=DH$1,BANCO10[[#This Row],[STATUS DA ETAPA]],"")</f>
        <v/>
      </c>
      <c r="DI376" s="42" t="str">
        <f>IF(BANCO10[[#This Row],[SOLUÇÃO]]=DI$1,BANCO10[[#This Row],[STATUS DA ETAPA]],"")</f>
        <v/>
      </c>
      <c r="DJ376" s="42" t="str">
        <f>IF(BANCO10[[#This Row],[SOLUÇÃO]]=DJ$1,BANCO10[[#This Row],[STATUS DA ETAPA]],"")</f>
        <v/>
      </c>
      <c r="DK376" s="42" t="str">
        <f>IF(BANCO10[[#This Row],[SOLUÇÃO]]=DK$1,BANCO10[[#This Row],[STATUS DA ETAPA]],"")</f>
        <v/>
      </c>
      <c r="DL376" s="42" t="str">
        <f>IF(BANCO10[[#This Row],[SOLUÇÃO]]=DL$1,BANCO10[[#This Row],[STATUS DA ETAPA]],"")</f>
        <v/>
      </c>
      <c r="DM376" s="42" t="str">
        <f>IF(BANCO10[[#This Row],[SOLUÇÃO]]=DM$1,BANCO10[[#This Row],[STATUS DA ETAPA]],"")</f>
        <v/>
      </c>
      <c r="DN376" s="65" t="e">
        <f>VLOOKUP(CL378,'[1]SAP TEC'!AC:AD,2,0)</f>
        <v>#N/A</v>
      </c>
      <c r="GA376" s="38"/>
      <c r="GB376" s="39"/>
      <c r="GC376" s="40"/>
      <c r="GD376" s="42"/>
      <c r="GE376" s="42"/>
      <c r="GF376" s="40"/>
      <c r="GG376" s="165"/>
      <c r="GH376" s="90"/>
      <c r="GI376" s="43"/>
      <c r="GJ376" s="44"/>
      <c r="GK376" s="166"/>
      <c r="GL376" s="166"/>
      <c r="GM376" s="166"/>
      <c r="GN376" s="42"/>
      <c r="GO376" s="91"/>
      <c r="GP376" s="42"/>
      <c r="GQ376" s="91"/>
      <c r="GR376" s="134"/>
      <c r="GS376" s="134"/>
      <c r="GT376" s="44"/>
      <c r="GU376" s="44"/>
      <c r="GV376" s="44"/>
      <c r="GW376" s="42"/>
      <c r="GX376" s="95"/>
      <c r="GY376" s="96"/>
      <c r="GZ376" s="168"/>
      <c r="HA376" s="168"/>
      <c r="HB376" s="168"/>
      <c r="HC376" s="93"/>
      <c r="HD376" s="168"/>
      <c r="HE376" s="110"/>
      <c r="HF376" s="94"/>
      <c r="HG376" s="38"/>
      <c r="HH376" s="38"/>
      <c r="HI376" s="38"/>
      <c r="HJ376" s="38"/>
      <c r="HK376" s="98"/>
      <c r="HL376" s="38"/>
      <c r="HM376" s="38"/>
      <c r="HN376" s="38"/>
      <c r="HO376" s="136"/>
      <c r="HP376" s="38"/>
      <c r="HQ376" s="38"/>
      <c r="HR376" s="38"/>
      <c r="HS376" s="38"/>
      <c r="HT376" s="63"/>
      <c r="HU376" s="63"/>
      <c r="HV376" s="71"/>
      <c r="HW376" s="63"/>
      <c r="HX376" s="44"/>
      <c r="HY376" s="42"/>
      <c r="HZ376" s="42"/>
      <c r="IA376" s="42"/>
      <c r="IB376" s="42"/>
      <c r="IC376" s="42"/>
      <c r="ID376" s="42"/>
      <c r="IE376" s="42"/>
      <c r="IF376" s="42"/>
      <c r="IG376" s="42"/>
      <c r="IH376" s="42"/>
      <c r="II376" s="42"/>
      <c r="IJ376" s="42"/>
      <c r="IK376" s="42"/>
      <c r="IL376" s="42"/>
      <c r="IM376" s="42"/>
      <c r="IN376" s="42"/>
      <c r="IO376" s="42"/>
      <c r="IP376" s="42"/>
      <c r="IQ376" s="42"/>
      <c r="IR376" s="42"/>
      <c r="IS376" s="42"/>
      <c r="IT376" s="42"/>
      <c r="IU376" s="42"/>
      <c r="IV376" s="42"/>
      <c r="IW376" s="42"/>
      <c r="IX376" s="42"/>
      <c r="IY376" s="42"/>
      <c r="IZ376" s="63"/>
    </row>
    <row r="377" spans="1:260" s="65" customFormat="1" ht="12" x14ac:dyDescent="0.25">
      <c r="A377" s="38" t="s">
        <v>118</v>
      </c>
      <c r="B377" s="39" t="s">
        <v>119</v>
      </c>
      <c r="C377" s="40" t="str">
        <f>IFERROR(VLOOKUP(BANCO10[[#This Row],[EMPRESA]],[1]!DADOS[#Data],2,FALSE),"")</f>
        <v>18.844.030/0001-40</v>
      </c>
      <c r="D377" s="42" t="s">
        <v>1059</v>
      </c>
      <c r="E377" s="42" t="str">
        <f>IFERROR(VLOOKUP(BANCO10[[#This Row],[EMPRESA]],[1]!DADOS[#Data],5,FALSE),"")</f>
        <v>EPP</v>
      </c>
      <c r="F377" s="40" t="str">
        <f>IFERROR(IF(VLOOKUP(BANCO10[[#This Row],[EMPRESA]],[1]!DADOS[#Data],6,0)="","",(VLOOKUP(BANCO10[[#This Row],[EMPRESA]],[1]!DADOS[#Data],6,0))),"")</f>
        <v>CAPITAL LESTE 1</v>
      </c>
      <c r="G377" s="40"/>
      <c r="H377" s="43" t="s">
        <v>121</v>
      </c>
      <c r="I377" s="43" t="s">
        <v>145</v>
      </c>
      <c r="J377" s="43" t="s">
        <v>146</v>
      </c>
      <c r="K377" s="42" t="s">
        <v>1065</v>
      </c>
      <c r="L377" s="44" t="s">
        <v>123</v>
      </c>
      <c r="M377" s="44">
        <v>126</v>
      </c>
      <c r="N377" s="44" t="s">
        <v>123</v>
      </c>
      <c r="O377" s="42" t="s">
        <v>90</v>
      </c>
      <c r="P377" s="42">
        <v>4</v>
      </c>
      <c r="Q377" s="42" t="s">
        <v>1066</v>
      </c>
      <c r="R377" s="45" t="s">
        <v>123</v>
      </c>
      <c r="S377" s="45"/>
      <c r="T377" s="45" t="s">
        <v>123</v>
      </c>
      <c r="U377" s="45"/>
      <c r="V377" s="45" t="s">
        <v>123</v>
      </c>
      <c r="W377" s="45"/>
      <c r="X377" s="45" t="s">
        <v>123</v>
      </c>
      <c r="Y377" s="45"/>
      <c r="Z377" s="46" t="s">
        <v>123</v>
      </c>
      <c r="AA377" s="47"/>
      <c r="AB377" s="46" t="s">
        <v>123</v>
      </c>
      <c r="AC377" s="48"/>
      <c r="AD377" s="46" t="s">
        <v>123</v>
      </c>
      <c r="AE377" s="48"/>
      <c r="AF377" s="45" t="s">
        <v>123</v>
      </c>
      <c r="AG377" s="45"/>
      <c r="AH377" s="45" t="s">
        <v>123</v>
      </c>
      <c r="AI377" s="45"/>
      <c r="AJ377" s="45" t="s">
        <v>123</v>
      </c>
      <c r="AK377" s="45"/>
      <c r="AL377" s="45" t="s">
        <v>123</v>
      </c>
      <c r="AM377" s="45"/>
      <c r="AN377" s="45" t="s">
        <v>123</v>
      </c>
      <c r="AO377" s="45"/>
      <c r="AP377" s="45" t="s">
        <v>123</v>
      </c>
      <c r="AQ377" s="45"/>
      <c r="AR377" s="45" t="s">
        <v>123</v>
      </c>
      <c r="AS377" s="45"/>
      <c r="AT377" s="49">
        <v>45413</v>
      </c>
      <c r="AU377" s="50">
        <v>45413</v>
      </c>
      <c r="AV377" s="51" t="s">
        <v>123</v>
      </c>
      <c r="AW377" s="51" t="s">
        <v>123</v>
      </c>
      <c r="AX377" s="73" t="s">
        <v>49</v>
      </c>
      <c r="AY377" s="52" t="s">
        <v>123</v>
      </c>
      <c r="AZ377" s="53">
        <v>0</v>
      </c>
      <c r="BA377" s="52" t="s">
        <v>123</v>
      </c>
      <c r="BB377" s="81" t="s">
        <v>123</v>
      </c>
      <c r="BC377" s="52" t="s">
        <v>123</v>
      </c>
      <c r="BD377" s="52" t="s">
        <v>123</v>
      </c>
      <c r="BE377" s="55" t="s">
        <v>123</v>
      </c>
      <c r="BF377" s="55" t="s">
        <v>123</v>
      </c>
      <c r="BG377" s="55" t="s">
        <v>123</v>
      </c>
      <c r="BH377" s="55" t="s">
        <v>123</v>
      </c>
      <c r="BI377" s="56" t="s">
        <v>123</v>
      </c>
      <c r="BJ377" s="48"/>
      <c r="BK377" s="58" t="s">
        <v>123</v>
      </c>
      <c r="BL377" s="59"/>
      <c r="BM377" s="58" t="s">
        <v>123</v>
      </c>
      <c r="BN377" s="59"/>
      <c r="BO377" s="74" t="s">
        <v>123</v>
      </c>
      <c r="BP377" s="75"/>
      <c r="BQ377" s="74" t="s">
        <v>123</v>
      </c>
      <c r="BR377" s="75"/>
      <c r="BS377" s="60"/>
      <c r="BT377" s="38"/>
      <c r="BU377" s="61"/>
      <c r="BV377" s="61"/>
      <c r="BW377" s="61"/>
      <c r="BX377" s="61"/>
      <c r="BY377" s="62"/>
      <c r="BZ377" s="61"/>
      <c r="CA377" s="61"/>
      <c r="CB377" s="61"/>
      <c r="CC377" s="61">
        <v>45390</v>
      </c>
      <c r="CD377" s="61"/>
      <c r="CE377" s="61" t="s">
        <v>129</v>
      </c>
      <c r="CF377" s="61"/>
      <c r="CG377" s="61" t="s">
        <v>430</v>
      </c>
      <c r="CH377" s="63">
        <f>YEAR(BANCO10[[#This Row],[DATA INÍCIO]])</f>
        <v>2024</v>
      </c>
      <c r="CI377" s="63">
        <f>MONTH(BANCO10[[#This Row],[DATA INÍCIO]])</f>
        <v>5</v>
      </c>
      <c r="CJ377" s="64" t="str">
        <f t="shared" si="6"/>
        <v>INTERSEK INDUSTRIA E COMERCIO LTDA18.844.030/0001-40</v>
      </c>
      <c r="CK377" s="63"/>
      <c r="CL377" s="42" t="s">
        <v>123</v>
      </c>
      <c r="CM377" s="42" t="str">
        <f>IF(BANCO10[[#This Row],[SOLUÇÃO]]=CM$1,BANCO10[[#This Row],[STATUS DA ETAPA]],"")</f>
        <v>CONCLUÍDO</v>
      </c>
      <c r="CN377" s="42" t="str">
        <f>IF(BANCO10[[#This Row],[SOLUÇÃO]]=CN$1,BANCO10[[#This Row],[STATUS DA ETAPA]],"")</f>
        <v/>
      </c>
      <c r="CO377" s="42" t="str">
        <f>IF(BANCO10[[#This Row],[SOLUÇÃO]]=CO$1,BANCO10[[#This Row],[STATUS DA ETAPA]],"")</f>
        <v/>
      </c>
      <c r="CP377" s="42" t="str">
        <f>IF(BANCO10[[#This Row],[SOLUÇÃO]]=CP$1,BANCO10[[#This Row],[STATUS DA ETAPA]],"")</f>
        <v/>
      </c>
      <c r="CQ377" s="42" t="str">
        <f>IF(BANCO10[[#This Row],[SOLUÇÃO]]=CQ$1,BANCO10[[#This Row],[STATUS DA ETAPA]],"")</f>
        <v/>
      </c>
      <c r="CR377" s="42" t="str">
        <f>IF(BANCO10[[#This Row],[SOLUÇÃO]]=CR$1,BANCO10[[#This Row],[STATUS DA ETAPA]],"")</f>
        <v/>
      </c>
      <c r="CS377" s="42" t="str">
        <f>IF(BANCO10[[#This Row],[SOLUÇÃO]]=CS$1,BANCO10[[#This Row],[STATUS DA ETAPA]],"")</f>
        <v/>
      </c>
      <c r="CT377" s="42" t="str">
        <f>IF(BANCO10[[#This Row],[SOLUÇÃO]]=CT$1,BANCO10[[#This Row],[STATUS DA ETAPA]],"")</f>
        <v/>
      </c>
      <c r="CU377" s="42" t="str">
        <f>IF(BANCO10[[#This Row],[SOLUÇÃO]]=CU$1,BANCO10[[#This Row],[STATUS DA ETAPA]],"")</f>
        <v/>
      </c>
      <c r="CV377" s="42" t="str">
        <f>IF(BANCO10[[#This Row],[SOLUÇÃO]]=CV$1,BANCO10[[#This Row],[STATUS DA ETAPA]],"")</f>
        <v/>
      </c>
      <c r="CW377" s="42" t="str">
        <f>IF(BANCO10[[#This Row],[SOLUÇÃO]]=CW$1,BANCO10[[#This Row],[STATUS DA ETAPA]],"")</f>
        <v/>
      </c>
      <c r="CX377" s="42" t="str">
        <f>IF(BANCO10[[#This Row],[SOLUÇÃO]]=CX$1,BANCO10[[#This Row],[STATUS DA ETAPA]],"")</f>
        <v/>
      </c>
      <c r="CY377" s="42" t="str">
        <f>IF(BANCO10[[#This Row],[SOLUÇÃO]]=CY$1,BANCO10[[#This Row],[STATUS DA ETAPA]],"")</f>
        <v/>
      </c>
      <c r="CZ377" s="42" t="str">
        <f>IF(BANCO10[[#This Row],[SOLUÇÃO]]=CZ$1,BANCO10[[#This Row],[STATUS DA ETAPA]],"")</f>
        <v/>
      </c>
      <c r="DA377" s="42" t="str">
        <f>IF(BANCO10[[#This Row],[SOLUÇÃO]]=DA$1,BANCO10[[#This Row],[STATUS DA ETAPA]],"")</f>
        <v/>
      </c>
      <c r="DB377" s="42" t="str">
        <f>IF(BANCO10[[#This Row],[SOLUÇÃO]]=DB$1,BANCO10[[#This Row],[STATUS DA ETAPA]],"")</f>
        <v/>
      </c>
      <c r="DC377" s="42" t="str">
        <f>IF(BANCO10[[#This Row],[SOLUÇÃO]]=DC$1,BANCO10[[#This Row],[STATUS DA ETAPA]],"")</f>
        <v/>
      </c>
      <c r="DD377" s="42" t="str">
        <f>IF(BANCO10[[#This Row],[SOLUÇÃO]]=DD$1,BANCO10[[#This Row],[STATUS DA ETAPA]],"")</f>
        <v/>
      </c>
      <c r="DE377" s="42" t="str">
        <f>IF(BANCO10[[#This Row],[SOLUÇÃO]]=DE$1,BANCO10[[#This Row],[STATUS DA ETAPA]],"")</f>
        <v/>
      </c>
      <c r="DF377" s="42" t="str">
        <f>IF(BANCO10[[#This Row],[SOLUÇÃO]]=DF$1,BANCO10[[#This Row],[STATUS DA ETAPA]],"")</f>
        <v/>
      </c>
      <c r="DG377" s="42" t="str">
        <f>IF(BANCO10[[#This Row],[SOLUÇÃO]]=DG$1,BANCO10[[#This Row],[STATUS DA ETAPA]],"")</f>
        <v/>
      </c>
      <c r="DH377" s="42" t="str">
        <f>IF(BANCO10[[#This Row],[SOLUÇÃO]]=DH$1,BANCO10[[#This Row],[STATUS DA ETAPA]],"")</f>
        <v/>
      </c>
      <c r="DI377" s="42" t="str">
        <f>IF(BANCO10[[#This Row],[SOLUÇÃO]]=DI$1,BANCO10[[#This Row],[STATUS DA ETAPA]],"")</f>
        <v/>
      </c>
      <c r="DJ377" s="42" t="str">
        <f>IF(BANCO10[[#This Row],[SOLUÇÃO]]=DJ$1,BANCO10[[#This Row],[STATUS DA ETAPA]],"")</f>
        <v/>
      </c>
      <c r="DK377" s="42" t="str">
        <f>IF(BANCO10[[#This Row],[SOLUÇÃO]]=DK$1,BANCO10[[#This Row],[STATUS DA ETAPA]],"")</f>
        <v/>
      </c>
      <c r="DL377" s="42" t="str">
        <f>IF(BANCO10[[#This Row],[SOLUÇÃO]]=DL$1,BANCO10[[#This Row],[STATUS DA ETAPA]],"")</f>
        <v/>
      </c>
      <c r="DM377" s="42" t="str">
        <f>IF(BANCO10[[#This Row],[SOLUÇÃO]]=DM$1,BANCO10[[#This Row],[STATUS DA ETAPA]],"")</f>
        <v/>
      </c>
      <c r="DN377" s="65" t="e">
        <f>VLOOKUP(CL379,'[1]SAP TEC'!AC:AD,2,0)</f>
        <v>#N/A</v>
      </c>
      <c r="GA377" s="38"/>
      <c r="GB377" s="39"/>
      <c r="GC377" s="40"/>
      <c r="GD377" s="42"/>
      <c r="GE377" s="42"/>
      <c r="GF377" s="40"/>
      <c r="GG377" s="165"/>
      <c r="GH377" s="90"/>
      <c r="GI377" s="43"/>
      <c r="GJ377" s="44"/>
      <c r="GK377" s="166"/>
      <c r="GL377" s="166"/>
      <c r="GM377" s="166"/>
      <c r="GN377" s="42"/>
      <c r="GO377" s="91"/>
      <c r="GP377" s="42"/>
      <c r="GQ377" s="91"/>
      <c r="GR377" s="134"/>
      <c r="GS377" s="134"/>
      <c r="GT377" s="44"/>
      <c r="GU377" s="44"/>
      <c r="GV377" s="44"/>
      <c r="GW377" s="42"/>
      <c r="GX377" s="95"/>
      <c r="GY377" s="96"/>
      <c r="GZ377" s="167"/>
      <c r="HA377" s="167"/>
      <c r="HB377" s="167"/>
      <c r="HC377" s="93"/>
      <c r="HD377" s="167"/>
      <c r="HE377" s="110"/>
      <c r="HF377" s="94"/>
      <c r="HG377" s="38"/>
      <c r="HH377" s="38"/>
      <c r="HI377" s="38"/>
      <c r="HJ377" s="38"/>
      <c r="HK377" s="98"/>
      <c r="HL377" s="38"/>
      <c r="HM377" s="38"/>
      <c r="HN377" s="38"/>
      <c r="HO377" s="136"/>
      <c r="HP377" s="38"/>
      <c r="HQ377" s="38"/>
      <c r="HR377" s="38"/>
      <c r="HS377" s="38"/>
      <c r="HT377" s="63"/>
      <c r="HU377" s="63"/>
      <c r="HV377" s="71"/>
      <c r="HW377" s="63"/>
      <c r="HX377" s="44"/>
      <c r="HY377" s="42"/>
      <c r="HZ377" s="42"/>
      <c r="IA377" s="42"/>
      <c r="IB377" s="42"/>
      <c r="IC377" s="42"/>
      <c r="ID377" s="42"/>
      <c r="IE377" s="42"/>
      <c r="IF377" s="42"/>
      <c r="IG377" s="42"/>
      <c r="IH377" s="42"/>
      <c r="II377" s="42"/>
      <c r="IJ377" s="42"/>
      <c r="IK377" s="42"/>
      <c r="IL377" s="42"/>
      <c r="IM377" s="42"/>
      <c r="IN377" s="42"/>
      <c r="IO377" s="42"/>
      <c r="IP377" s="42"/>
      <c r="IQ377" s="42"/>
      <c r="IR377" s="42"/>
      <c r="IS377" s="42"/>
      <c r="IT377" s="42"/>
      <c r="IU377" s="42"/>
      <c r="IV377" s="42"/>
      <c r="IW377" s="42"/>
      <c r="IX377" s="42"/>
      <c r="IY377" s="42"/>
      <c r="IZ377" s="63"/>
    </row>
    <row r="378" spans="1:260" s="65" customFormat="1" ht="12" x14ac:dyDescent="0.25">
      <c r="A378" s="38" t="s">
        <v>118</v>
      </c>
      <c r="B378" s="39" t="s">
        <v>131</v>
      </c>
      <c r="C378" s="40" t="str">
        <f>IFERROR(VLOOKUP(BANCO10[[#This Row],[EMPRESA]],[1]!DADOS[#Data],2,FALSE),"")</f>
        <v>18.844.030/0001-40</v>
      </c>
      <c r="D378" s="42" t="s">
        <v>1059</v>
      </c>
      <c r="E378" s="42" t="str">
        <f>IFERROR(VLOOKUP(BANCO10[[#This Row],[EMPRESA]],[1]!DADOS[#Data],5,FALSE),"")</f>
        <v>EPP</v>
      </c>
      <c r="F378" s="40" t="str">
        <f>IFERROR(IF(VLOOKUP(BANCO10[[#This Row],[EMPRESA]],[1]!DADOS[#Data],6,0)="","",(VLOOKUP(BANCO10[[#This Row],[EMPRESA]],[1]!DADOS[#Data],6,0))),"")</f>
        <v>CAPITAL LESTE 1</v>
      </c>
      <c r="G378" s="40"/>
      <c r="H378" s="43" t="s">
        <v>121</v>
      </c>
      <c r="I378" s="43" t="s">
        <v>145</v>
      </c>
      <c r="J378" s="43" t="s">
        <v>146</v>
      </c>
      <c r="K378" s="44" t="s">
        <v>1065</v>
      </c>
      <c r="L378" s="44" t="s">
        <v>123</v>
      </c>
      <c r="M378" s="44" t="s">
        <v>137</v>
      </c>
      <c r="N378" s="44" t="s">
        <v>123</v>
      </c>
      <c r="O378" s="42" t="s">
        <v>90</v>
      </c>
      <c r="P378" s="42">
        <v>4</v>
      </c>
      <c r="Q378" s="42" t="s">
        <v>188</v>
      </c>
      <c r="R378" s="45" t="s">
        <v>123</v>
      </c>
      <c r="S378" s="45"/>
      <c r="T378" s="45" t="s">
        <v>123</v>
      </c>
      <c r="U378" s="45"/>
      <c r="V378" s="45" t="s">
        <v>123</v>
      </c>
      <c r="W378" s="45"/>
      <c r="X378" s="45" t="s">
        <v>123</v>
      </c>
      <c r="Y378" s="45"/>
      <c r="Z378" s="46" t="s">
        <v>123</v>
      </c>
      <c r="AA378" s="47"/>
      <c r="AB378" s="46" t="s">
        <v>123</v>
      </c>
      <c r="AC378" s="48"/>
      <c r="AD378" s="46" t="s">
        <v>123</v>
      </c>
      <c r="AE378" s="48"/>
      <c r="AF378" s="45" t="s">
        <v>123</v>
      </c>
      <c r="AG378" s="45"/>
      <c r="AH378" s="45" t="s">
        <v>123</v>
      </c>
      <c r="AI378" s="45"/>
      <c r="AJ378" s="45" t="s">
        <v>123</v>
      </c>
      <c r="AK378" s="45"/>
      <c r="AL378" s="45" t="s">
        <v>123</v>
      </c>
      <c r="AM378" s="45"/>
      <c r="AN378" s="45" t="s">
        <v>123</v>
      </c>
      <c r="AO378" s="45"/>
      <c r="AP378" s="45" t="s">
        <v>123</v>
      </c>
      <c r="AQ378" s="45"/>
      <c r="AR378" s="45" t="s">
        <v>123</v>
      </c>
      <c r="AS378" s="45"/>
      <c r="AT378" s="49">
        <v>45505</v>
      </c>
      <c r="AU378" s="50">
        <v>45505</v>
      </c>
      <c r="AV378" s="66" t="s">
        <v>123</v>
      </c>
      <c r="AW378" s="66" t="s">
        <v>123</v>
      </c>
      <c r="AX378" s="51" t="s">
        <v>49</v>
      </c>
      <c r="AY378" s="52" t="s">
        <v>123</v>
      </c>
      <c r="AZ378" s="53">
        <v>0</v>
      </c>
      <c r="BA378" s="52" t="s">
        <v>123</v>
      </c>
      <c r="BB378" s="81" t="s">
        <v>123</v>
      </c>
      <c r="BC378" s="52" t="s">
        <v>123</v>
      </c>
      <c r="BD378" s="52" t="s">
        <v>123</v>
      </c>
      <c r="BE378" s="55" t="s">
        <v>123</v>
      </c>
      <c r="BF378" s="55" t="s">
        <v>123</v>
      </c>
      <c r="BG378" s="55" t="s">
        <v>123</v>
      </c>
      <c r="BH378" s="55" t="s">
        <v>123</v>
      </c>
      <c r="BI378" s="56" t="s">
        <v>123</v>
      </c>
      <c r="BJ378" s="48"/>
      <c r="BK378" s="74"/>
      <c r="BL378" s="75"/>
      <c r="BM378" s="74"/>
      <c r="BN378" s="75"/>
      <c r="BO378" s="74" t="s">
        <v>123</v>
      </c>
      <c r="BP378" s="75"/>
      <c r="BQ378" s="74" t="s">
        <v>123</v>
      </c>
      <c r="BR378" s="75"/>
      <c r="BS378" s="60" t="s">
        <v>1067</v>
      </c>
      <c r="BT378" s="38" t="s">
        <v>131</v>
      </c>
      <c r="BU378" s="61"/>
      <c r="BV378" s="61"/>
      <c r="BW378" s="61"/>
      <c r="BX378" s="61"/>
      <c r="BY378" s="62"/>
      <c r="BZ378" s="61"/>
      <c r="CA378" s="61"/>
      <c r="CB378" s="61"/>
      <c r="CC378" s="61"/>
      <c r="CD378" s="61"/>
      <c r="CE378" s="61"/>
      <c r="CF378" s="61"/>
      <c r="CG378" s="61"/>
      <c r="CH378" s="63">
        <f>YEAR(BANCO10[[#This Row],[DATA INÍCIO]])</f>
        <v>2024</v>
      </c>
      <c r="CI378" s="63">
        <f>MONTH(BANCO10[[#This Row],[DATA INÍCIO]])</f>
        <v>8</v>
      </c>
      <c r="CJ378" s="71" t="str">
        <f t="shared" si="6"/>
        <v>INTERSEK INDUSTRIA E COMERCIO LTDA18.844.030/0001-40</v>
      </c>
      <c r="CK378" s="63"/>
      <c r="CL378" s="44" t="s">
        <v>1065</v>
      </c>
      <c r="CM378" s="42" t="str">
        <f>IF(BANCO10[[#This Row],[SOLUÇÃO]]=CM$1,BANCO10[[#This Row],[STATUS DA ETAPA]],"")</f>
        <v>CONCLUÍDO</v>
      </c>
      <c r="CN378" s="42" t="str">
        <f>IF(BANCO10[[#This Row],[SOLUÇÃO]]=CN$1,BANCO10[[#This Row],[STATUS DA ETAPA]],"")</f>
        <v/>
      </c>
      <c r="CO378" s="42" t="str">
        <f>IF(BANCO10[[#This Row],[SOLUÇÃO]]=CO$1,BANCO10[[#This Row],[STATUS DA ETAPA]],"")</f>
        <v/>
      </c>
      <c r="CP378" s="42" t="str">
        <f>IF(BANCO10[[#This Row],[SOLUÇÃO]]=CP$1,BANCO10[[#This Row],[STATUS DA ETAPA]],"")</f>
        <v/>
      </c>
      <c r="CQ378" s="42" t="str">
        <f>IF(BANCO10[[#This Row],[SOLUÇÃO]]=CQ$1,BANCO10[[#This Row],[STATUS DA ETAPA]],"")</f>
        <v/>
      </c>
      <c r="CR378" s="42" t="str">
        <f>IF(BANCO10[[#This Row],[SOLUÇÃO]]=CR$1,BANCO10[[#This Row],[STATUS DA ETAPA]],"")</f>
        <v/>
      </c>
      <c r="CS378" s="42" t="str">
        <f>IF(BANCO10[[#This Row],[SOLUÇÃO]]=CS$1,BANCO10[[#This Row],[STATUS DA ETAPA]],"")</f>
        <v/>
      </c>
      <c r="CT378" s="42" t="str">
        <f>IF(BANCO10[[#This Row],[SOLUÇÃO]]=CT$1,BANCO10[[#This Row],[STATUS DA ETAPA]],"")</f>
        <v/>
      </c>
      <c r="CU378" s="42" t="str">
        <f>IF(BANCO10[[#This Row],[SOLUÇÃO]]=CU$1,BANCO10[[#This Row],[STATUS DA ETAPA]],"")</f>
        <v/>
      </c>
      <c r="CV378" s="42" t="str">
        <f>IF(BANCO10[[#This Row],[SOLUÇÃO]]=CV$1,BANCO10[[#This Row],[STATUS DA ETAPA]],"")</f>
        <v/>
      </c>
      <c r="CW378" s="42" t="str">
        <f>IF(BANCO10[[#This Row],[SOLUÇÃO]]=CW$1,BANCO10[[#This Row],[STATUS DA ETAPA]],"")</f>
        <v/>
      </c>
      <c r="CX378" s="42" t="str">
        <f>IF(BANCO10[[#This Row],[SOLUÇÃO]]=CX$1,BANCO10[[#This Row],[STATUS DA ETAPA]],"")</f>
        <v/>
      </c>
      <c r="CY378" s="42" t="str">
        <f>IF(BANCO10[[#This Row],[SOLUÇÃO]]=CY$1,BANCO10[[#This Row],[STATUS DA ETAPA]],"")</f>
        <v/>
      </c>
      <c r="CZ378" s="42" t="str">
        <f>IF(BANCO10[[#This Row],[SOLUÇÃO]]=CZ$1,BANCO10[[#This Row],[STATUS DA ETAPA]],"")</f>
        <v/>
      </c>
      <c r="DA378" s="42" t="str">
        <f>IF(BANCO10[[#This Row],[SOLUÇÃO]]=DA$1,BANCO10[[#This Row],[STATUS DA ETAPA]],"")</f>
        <v/>
      </c>
      <c r="DB378" s="42" t="str">
        <f>IF(BANCO10[[#This Row],[SOLUÇÃO]]=DB$1,BANCO10[[#This Row],[STATUS DA ETAPA]],"")</f>
        <v/>
      </c>
      <c r="DC378" s="42" t="str">
        <f>IF(BANCO10[[#This Row],[SOLUÇÃO]]=DC$1,BANCO10[[#This Row],[STATUS DA ETAPA]],"")</f>
        <v/>
      </c>
      <c r="DD378" s="42" t="str">
        <f>IF(BANCO10[[#This Row],[SOLUÇÃO]]=DD$1,BANCO10[[#This Row],[STATUS DA ETAPA]],"")</f>
        <v/>
      </c>
      <c r="DE378" s="42" t="str">
        <f>IF(BANCO10[[#This Row],[SOLUÇÃO]]=DE$1,BANCO10[[#This Row],[STATUS DA ETAPA]],"")</f>
        <v/>
      </c>
      <c r="DF378" s="42" t="str">
        <f>IF(BANCO10[[#This Row],[SOLUÇÃO]]=DF$1,BANCO10[[#This Row],[STATUS DA ETAPA]],"")</f>
        <v/>
      </c>
      <c r="DG378" s="42" t="str">
        <f>IF(BANCO10[[#This Row],[SOLUÇÃO]]=DG$1,BANCO10[[#This Row],[STATUS DA ETAPA]],"")</f>
        <v/>
      </c>
      <c r="DH378" s="42" t="str">
        <f>IF(BANCO10[[#This Row],[SOLUÇÃO]]=DH$1,BANCO10[[#This Row],[STATUS DA ETAPA]],"")</f>
        <v/>
      </c>
      <c r="DI378" s="42" t="str">
        <f>IF(BANCO10[[#This Row],[SOLUÇÃO]]=DI$1,BANCO10[[#This Row],[STATUS DA ETAPA]],"")</f>
        <v/>
      </c>
      <c r="DJ378" s="42" t="str">
        <f>IF(BANCO10[[#This Row],[SOLUÇÃO]]=DJ$1,BANCO10[[#This Row],[STATUS DA ETAPA]],"")</f>
        <v/>
      </c>
      <c r="DK378" s="42" t="str">
        <f>IF(BANCO10[[#This Row],[SOLUÇÃO]]=DK$1,BANCO10[[#This Row],[STATUS DA ETAPA]],"")</f>
        <v/>
      </c>
      <c r="DL378" s="42" t="str">
        <f>IF(BANCO10[[#This Row],[SOLUÇÃO]]=DL$1,BANCO10[[#This Row],[STATUS DA ETAPA]],"")</f>
        <v/>
      </c>
      <c r="DM378" s="42" t="str">
        <f>IF(BANCO10[[#This Row],[SOLUÇÃO]]=DM$1,BANCO10[[#This Row],[STATUS DA ETAPA]],"")</f>
        <v/>
      </c>
      <c r="DN378" s="65" t="e">
        <f>VLOOKUP(CL380,'[1]SAP TEC'!AC:AD,2,0)</f>
        <v>#N/A</v>
      </c>
      <c r="GA378" s="38"/>
      <c r="GB378" s="39"/>
      <c r="GC378" s="40"/>
      <c r="GD378" s="42"/>
      <c r="GE378" s="42"/>
      <c r="GF378" s="40"/>
      <c r="GG378" s="165"/>
      <c r="GH378" s="90"/>
      <c r="GI378" s="43"/>
      <c r="GJ378" s="44"/>
      <c r="GK378" s="166"/>
      <c r="GL378" s="166"/>
      <c r="GM378" s="166"/>
      <c r="GN378" s="42"/>
      <c r="GO378" s="91"/>
      <c r="GP378" s="42"/>
      <c r="GQ378" s="91"/>
      <c r="GR378" s="134"/>
      <c r="GS378" s="134"/>
      <c r="GT378" s="44"/>
      <c r="GU378" s="44"/>
      <c r="GV378" s="44"/>
      <c r="GW378" s="42"/>
      <c r="GX378" s="95"/>
      <c r="GY378" s="96"/>
      <c r="GZ378" s="168"/>
      <c r="HA378" s="168"/>
      <c r="HB378" s="168"/>
      <c r="HC378" s="93"/>
      <c r="HD378" s="168"/>
      <c r="HE378" s="110"/>
      <c r="HF378" s="94"/>
      <c r="HG378" s="38"/>
      <c r="HH378" s="38"/>
      <c r="HI378" s="38"/>
      <c r="HJ378" s="38"/>
      <c r="HK378" s="98"/>
      <c r="HL378" s="38"/>
      <c r="HM378" s="38"/>
      <c r="HN378" s="38"/>
      <c r="HO378" s="136"/>
      <c r="HP378" s="38"/>
      <c r="HQ378" s="38"/>
      <c r="HR378" s="38"/>
      <c r="HS378" s="38"/>
      <c r="HT378" s="63"/>
      <c r="HU378" s="63"/>
      <c r="HV378" s="71"/>
      <c r="HW378" s="63"/>
      <c r="HX378" s="44"/>
      <c r="HY378" s="42"/>
      <c r="HZ378" s="42"/>
      <c r="IA378" s="42"/>
      <c r="IB378" s="42"/>
      <c r="IC378" s="42"/>
      <c r="ID378" s="42"/>
      <c r="IE378" s="42"/>
      <c r="IF378" s="42"/>
      <c r="IG378" s="42"/>
      <c r="IH378" s="42"/>
      <c r="II378" s="42"/>
      <c r="IJ378" s="42"/>
      <c r="IK378" s="42"/>
      <c r="IL378" s="42"/>
      <c r="IM378" s="42"/>
      <c r="IN378" s="42"/>
      <c r="IO378" s="42"/>
      <c r="IP378" s="42"/>
      <c r="IQ378" s="42"/>
      <c r="IR378" s="42"/>
      <c r="IS378" s="42"/>
      <c r="IT378" s="42"/>
      <c r="IU378" s="42"/>
      <c r="IV378" s="42"/>
      <c r="IW378" s="42"/>
      <c r="IX378" s="42"/>
      <c r="IY378" s="42"/>
      <c r="IZ378" s="63"/>
    </row>
    <row r="379" spans="1:260" s="65" customFormat="1" ht="12" x14ac:dyDescent="0.25">
      <c r="A379" s="38" t="s">
        <v>118</v>
      </c>
      <c r="B379" s="39" t="s">
        <v>119</v>
      </c>
      <c r="C379" s="40" t="str">
        <f>IFERROR(VLOOKUP(BANCO10[[#This Row],[EMPRESA]],[1]!DADOS[#Data],2,FALSE),"")</f>
        <v>07.381.234/0001-75</v>
      </c>
      <c r="D379" s="42" t="s">
        <v>1068</v>
      </c>
      <c r="E379" s="42" t="str">
        <f>IFERROR(VLOOKUP(BANCO10[[#This Row],[EMPRESA]],[1]!DADOS[#Data],5,FALSE),"")</f>
        <v>ME</v>
      </c>
      <c r="F379" s="40" t="str">
        <f>IFERROR(IF(VLOOKUP(BANCO10[[#This Row],[EMPRESA]],[1]!DADOS[#Data],6,0)="","",(VLOOKUP(BANCO10[[#This Row],[EMPRESA]],[1]!DADOS[#Data],6,0))),"")</f>
        <v>CAPITAL LESTE 1</v>
      </c>
      <c r="G379" s="40"/>
      <c r="H379" s="43" t="s">
        <v>121</v>
      </c>
      <c r="I379" s="43" t="s">
        <v>145</v>
      </c>
      <c r="J379" s="43" t="s">
        <v>146</v>
      </c>
      <c r="K379" s="42" t="s">
        <v>1069</v>
      </c>
      <c r="L379" s="44" t="s">
        <v>123</v>
      </c>
      <c r="M379" s="44">
        <v>103</v>
      </c>
      <c r="N379" s="44" t="s">
        <v>123</v>
      </c>
      <c r="O379" s="42" t="s">
        <v>90</v>
      </c>
      <c r="P379" s="42">
        <v>4</v>
      </c>
      <c r="Q379" s="42" t="s">
        <v>188</v>
      </c>
      <c r="R379" s="45" t="s">
        <v>123</v>
      </c>
      <c r="S379" s="45"/>
      <c r="T379" s="45" t="s">
        <v>123</v>
      </c>
      <c r="U379" s="45"/>
      <c r="V379" s="45" t="s">
        <v>123</v>
      </c>
      <c r="W379" s="45"/>
      <c r="X379" s="45" t="s">
        <v>123</v>
      </c>
      <c r="Y379" s="45"/>
      <c r="Z379" s="46" t="s">
        <v>123</v>
      </c>
      <c r="AA379" s="47"/>
      <c r="AB379" s="46" t="s">
        <v>123</v>
      </c>
      <c r="AC379" s="48"/>
      <c r="AD379" s="46" t="s">
        <v>123</v>
      </c>
      <c r="AE379" s="48"/>
      <c r="AF379" s="45" t="s">
        <v>27</v>
      </c>
      <c r="AG379" s="45">
        <v>45273</v>
      </c>
      <c r="AH379" s="45" t="s">
        <v>123</v>
      </c>
      <c r="AI379" s="45"/>
      <c r="AJ379" s="45" t="s">
        <v>123</v>
      </c>
      <c r="AK379" s="45"/>
      <c r="AL379" s="45" t="s">
        <v>123</v>
      </c>
      <c r="AM379" s="45"/>
      <c r="AN379" s="45" t="s">
        <v>123</v>
      </c>
      <c r="AO379" s="45"/>
      <c r="AP379" s="45" t="s">
        <v>123</v>
      </c>
      <c r="AQ379" s="45"/>
      <c r="AR379" s="45" t="s">
        <v>123</v>
      </c>
      <c r="AS379" s="45"/>
      <c r="AT379" s="49">
        <v>45307</v>
      </c>
      <c r="AU379" s="50">
        <v>45317</v>
      </c>
      <c r="AV379" s="51" t="s">
        <v>123</v>
      </c>
      <c r="AW379" s="51" t="s">
        <v>123</v>
      </c>
      <c r="AX379" s="73" t="s">
        <v>49</v>
      </c>
      <c r="AY379" s="52" t="s">
        <v>123</v>
      </c>
      <c r="AZ379" s="53">
        <v>0</v>
      </c>
      <c r="BA379" s="52" t="s">
        <v>123</v>
      </c>
      <c r="BB379" s="81" t="s">
        <v>123</v>
      </c>
      <c r="BC379" s="52" t="s">
        <v>123</v>
      </c>
      <c r="BD379" s="52" t="s">
        <v>123</v>
      </c>
      <c r="BE379" s="55" t="s">
        <v>123</v>
      </c>
      <c r="BF379" s="55" t="s">
        <v>123</v>
      </c>
      <c r="BG379" s="55" t="s">
        <v>123</v>
      </c>
      <c r="BH379" s="55" t="s">
        <v>123</v>
      </c>
      <c r="BI379" s="56" t="s">
        <v>123</v>
      </c>
      <c r="BJ379" s="48"/>
      <c r="BK379" s="58" t="s">
        <v>123</v>
      </c>
      <c r="BL379" s="59"/>
      <c r="BM379" s="58" t="s">
        <v>123</v>
      </c>
      <c r="BN379" s="59"/>
      <c r="BO379" s="74" t="s">
        <v>123</v>
      </c>
      <c r="BP379" s="75"/>
      <c r="BQ379" s="74" t="s">
        <v>123</v>
      </c>
      <c r="BR379" s="75"/>
      <c r="BS379" s="60" t="s">
        <v>1070</v>
      </c>
      <c r="BT379" s="38"/>
      <c r="BU379" s="61" t="s">
        <v>170</v>
      </c>
      <c r="BV379" s="61" t="s">
        <v>170</v>
      </c>
      <c r="BW379" s="61" t="s">
        <v>171</v>
      </c>
      <c r="BX379" s="61" t="s">
        <v>129</v>
      </c>
      <c r="BY379" s="62" t="s">
        <v>170</v>
      </c>
      <c r="BZ379" s="61"/>
      <c r="CA379" s="61" t="s">
        <v>129</v>
      </c>
      <c r="CB379" s="61" t="s">
        <v>129</v>
      </c>
      <c r="CC379" s="61" t="s">
        <v>129</v>
      </c>
      <c r="CD379" s="61" t="s">
        <v>129</v>
      </c>
      <c r="CE379" s="61" t="s">
        <v>129</v>
      </c>
      <c r="CF379" s="61" t="s">
        <v>129</v>
      </c>
      <c r="CG379" s="61" t="s">
        <v>129</v>
      </c>
      <c r="CH379" s="63">
        <f>YEAR(BANCO10[[#This Row],[DATA INÍCIO]])</f>
        <v>2024</v>
      </c>
      <c r="CI379" s="63">
        <f>MONTH(BANCO10[[#This Row],[DATA INÍCIO]])</f>
        <v>1</v>
      </c>
      <c r="CJ379" s="64" t="str">
        <f t="shared" si="6"/>
        <v>IRMAOS M.P.R ALUMINIO - INDUSTRIA E COMERCIO LTDA07.381.234/0001-75</v>
      </c>
      <c r="CK379" s="63"/>
      <c r="CL379" s="42" t="s">
        <v>1069</v>
      </c>
      <c r="CM379" s="42" t="str">
        <f>IF(BANCO10[[#This Row],[SOLUÇÃO]]=CM$1,BANCO10[[#This Row],[STATUS DA ETAPA]],"")</f>
        <v>CONCLUÍDO</v>
      </c>
      <c r="CN379" s="42" t="str">
        <f>IF(BANCO10[[#This Row],[SOLUÇÃO]]=CN$1,BANCO10[[#This Row],[STATUS DA ETAPA]],"")</f>
        <v/>
      </c>
      <c r="CO379" s="42" t="str">
        <f>IF(BANCO10[[#This Row],[SOLUÇÃO]]=CO$1,BANCO10[[#This Row],[STATUS DA ETAPA]],"")</f>
        <v/>
      </c>
      <c r="CP379" s="42" t="str">
        <f>IF(BANCO10[[#This Row],[SOLUÇÃO]]=CP$1,BANCO10[[#This Row],[STATUS DA ETAPA]],"")</f>
        <v/>
      </c>
      <c r="CQ379" s="42" t="str">
        <f>IF(BANCO10[[#This Row],[SOLUÇÃO]]=CQ$1,BANCO10[[#This Row],[STATUS DA ETAPA]],"")</f>
        <v/>
      </c>
      <c r="CR379" s="42" t="str">
        <f>IF(BANCO10[[#This Row],[SOLUÇÃO]]=CR$1,BANCO10[[#This Row],[STATUS DA ETAPA]],"")</f>
        <v/>
      </c>
      <c r="CS379" s="42" t="str">
        <f>IF(BANCO10[[#This Row],[SOLUÇÃO]]=CS$1,BANCO10[[#This Row],[STATUS DA ETAPA]],"")</f>
        <v/>
      </c>
      <c r="CT379" s="42" t="str">
        <f>IF(BANCO10[[#This Row],[SOLUÇÃO]]=CT$1,BANCO10[[#This Row],[STATUS DA ETAPA]],"")</f>
        <v/>
      </c>
      <c r="CU379" s="42" t="str">
        <f>IF(BANCO10[[#This Row],[SOLUÇÃO]]=CU$1,BANCO10[[#This Row],[STATUS DA ETAPA]],"")</f>
        <v/>
      </c>
      <c r="CV379" s="42" t="str">
        <f>IF(BANCO10[[#This Row],[SOLUÇÃO]]=CV$1,BANCO10[[#This Row],[STATUS DA ETAPA]],"")</f>
        <v/>
      </c>
      <c r="CW379" s="42" t="str">
        <f>IF(BANCO10[[#This Row],[SOLUÇÃO]]=CW$1,BANCO10[[#This Row],[STATUS DA ETAPA]],"")</f>
        <v/>
      </c>
      <c r="CX379" s="42" t="str">
        <f>IF(BANCO10[[#This Row],[SOLUÇÃO]]=CX$1,BANCO10[[#This Row],[STATUS DA ETAPA]],"")</f>
        <v/>
      </c>
      <c r="CY379" s="42" t="str">
        <f>IF(BANCO10[[#This Row],[SOLUÇÃO]]=CY$1,BANCO10[[#This Row],[STATUS DA ETAPA]],"")</f>
        <v/>
      </c>
      <c r="CZ379" s="42" t="str">
        <f>IF(BANCO10[[#This Row],[SOLUÇÃO]]=CZ$1,BANCO10[[#This Row],[STATUS DA ETAPA]],"")</f>
        <v/>
      </c>
      <c r="DA379" s="42" t="str">
        <f>IF(BANCO10[[#This Row],[SOLUÇÃO]]=DA$1,BANCO10[[#This Row],[STATUS DA ETAPA]],"")</f>
        <v/>
      </c>
      <c r="DB379" s="42" t="str">
        <f>IF(BANCO10[[#This Row],[SOLUÇÃO]]=DB$1,BANCO10[[#This Row],[STATUS DA ETAPA]],"")</f>
        <v/>
      </c>
      <c r="DC379" s="42" t="str">
        <f>IF(BANCO10[[#This Row],[SOLUÇÃO]]=DC$1,BANCO10[[#This Row],[STATUS DA ETAPA]],"")</f>
        <v/>
      </c>
      <c r="DD379" s="42" t="str">
        <f>IF(BANCO10[[#This Row],[SOLUÇÃO]]=DD$1,BANCO10[[#This Row],[STATUS DA ETAPA]],"")</f>
        <v/>
      </c>
      <c r="DE379" s="42" t="str">
        <f>IF(BANCO10[[#This Row],[SOLUÇÃO]]=DE$1,BANCO10[[#This Row],[STATUS DA ETAPA]],"")</f>
        <v/>
      </c>
      <c r="DF379" s="42" t="str">
        <f>IF(BANCO10[[#This Row],[SOLUÇÃO]]=DF$1,BANCO10[[#This Row],[STATUS DA ETAPA]],"")</f>
        <v/>
      </c>
      <c r="DG379" s="42" t="str">
        <f>IF(BANCO10[[#This Row],[SOLUÇÃO]]=DG$1,BANCO10[[#This Row],[STATUS DA ETAPA]],"")</f>
        <v/>
      </c>
      <c r="DH379" s="42" t="str">
        <f>IF(BANCO10[[#This Row],[SOLUÇÃO]]=DH$1,BANCO10[[#This Row],[STATUS DA ETAPA]],"")</f>
        <v/>
      </c>
      <c r="DI379" s="42" t="str">
        <f>IF(BANCO10[[#This Row],[SOLUÇÃO]]=DI$1,BANCO10[[#This Row],[STATUS DA ETAPA]],"")</f>
        <v/>
      </c>
      <c r="DJ379" s="42" t="str">
        <f>IF(BANCO10[[#This Row],[SOLUÇÃO]]=DJ$1,BANCO10[[#This Row],[STATUS DA ETAPA]],"")</f>
        <v/>
      </c>
      <c r="DK379" s="42" t="str">
        <f>IF(BANCO10[[#This Row],[SOLUÇÃO]]=DK$1,BANCO10[[#This Row],[STATUS DA ETAPA]],"")</f>
        <v/>
      </c>
      <c r="DL379" s="42" t="str">
        <f>IF(BANCO10[[#This Row],[SOLUÇÃO]]=DL$1,BANCO10[[#This Row],[STATUS DA ETAPA]],"")</f>
        <v/>
      </c>
      <c r="DM379" s="42" t="str">
        <f>IF(BANCO10[[#This Row],[SOLUÇÃO]]=DM$1,BANCO10[[#This Row],[STATUS DA ETAPA]],"")</f>
        <v/>
      </c>
      <c r="DN379" s="65">
        <f>VLOOKUP(CL381,'[1]SAP TEC'!AC:AD,2,0)</f>
        <v>1444</v>
      </c>
      <c r="GA379" s="38"/>
      <c r="GB379" s="39"/>
      <c r="GC379" s="40"/>
      <c r="GD379" s="42"/>
      <c r="GE379" s="42"/>
      <c r="GF379" s="40"/>
      <c r="GG379" s="165"/>
      <c r="GH379" s="90"/>
      <c r="GI379" s="43"/>
      <c r="GJ379" s="44"/>
      <c r="GK379" s="166"/>
      <c r="GL379" s="166"/>
      <c r="GM379" s="166"/>
      <c r="GN379" s="42"/>
      <c r="GO379" s="91"/>
      <c r="GP379" s="42"/>
      <c r="GQ379" s="91"/>
      <c r="GR379" s="134"/>
      <c r="GS379" s="134"/>
      <c r="GT379" s="44"/>
      <c r="GU379" s="44"/>
      <c r="GV379" s="44"/>
      <c r="GW379" s="42"/>
      <c r="GX379" s="95"/>
      <c r="GY379" s="96"/>
      <c r="GZ379" s="167"/>
      <c r="HA379" s="167"/>
      <c r="HB379" s="167"/>
      <c r="HC379" s="93"/>
      <c r="HD379" s="167"/>
      <c r="HE379" s="110"/>
      <c r="HF379" s="94"/>
      <c r="HG379" s="38"/>
      <c r="HH379" s="38"/>
      <c r="HI379" s="38"/>
      <c r="HJ379" s="38"/>
      <c r="HK379" s="98"/>
      <c r="HL379" s="38"/>
      <c r="HM379" s="38"/>
      <c r="HN379" s="38"/>
      <c r="HO379" s="136"/>
      <c r="HP379" s="38"/>
      <c r="HQ379" s="38"/>
      <c r="HR379" s="38"/>
      <c r="HS379" s="38"/>
      <c r="HT379" s="63"/>
      <c r="HU379" s="63"/>
      <c r="HV379" s="71"/>
      <c r="HW379" s="63"/>
      <c r="HX379" s="44"/>
      <c r="HY379" s="42"/>
      <c r="HZ379" s="42"/>
      <c r="IA379" s="42"/>
      <c r="IB379" s="42"/>
      <c r="IC379" s="42"/>
      <c r="ID379" s="42"/>
      <c r="IE379" s="42"/>
      <c r="IF379" s="42"/>
      <c r="IG379" s="42"/>
      <c r="IH379" s="42"/>
      <c r="II379" s="42"/>
      <c r="IJ379" s="42"/>
      <c r="IK379" s="42"/>
      <c r="IL379" s="42"/>
      <c r="IM379" s="42"/>
      <c r="IN379" s="42"/>
      <c r="IO379" s="42"/>
      <c r="IP379" s="42"/>
      <c r="IQ379" s="42"/>
      <c r="IR379" s="42"/>
      <c r="IS379" s="42"/>
      <c r="IT379" s="42"/>
      <c r="IU379" s="42"/>
      <c r="IV379" s="42"/>
      <c r="IW379" s="42"/>
      <c r="IX379" s="42"/>
      <c r="IY379" s="42"/>
      <c r="IZ379" s="63"/>
    </row>
    <row r="380" spans="1:260" s="65" customFormat="1" ht="12" x14ac:dyDescent="0.25">
      <c r="A380" s="38" t="s">
        <v>118</v>
      </c>
      <c r="B380" s="39" t="s">
        <v>131</v>
      </c>
      <c r="C380" s="40" t="str">
        <f>IFERROR(VLOOKUP(BANCO10[[#This Row],[EMPRESA]],[1]!DADOS[#Data],2,FALSE),"")</f>
        <v>07.381.234/0001-75</v>
      </c>
      <c r="D380" s="42" t="s">
        <v>1068</v>
      </c>
      <c r="E380" s="42" t="str">
        <f>IFERROR(VLOOKUP(BANCO10[[#This Row],[EMPRESA]],[1]!DADOS[#Data],5,FALSE),"")</f>
        <v>ME</v>
      </c>
      <c r="F380" s="40" t="str">
        <f>IFERROR(IF(VLOOKUP(BANCO10[[#This Row],[EMPRESA]],[1]!DADOS[#Data],6,0)="","",(VLOOKUP(BANCO10[[#This Row],[EMPRESA]],[1]!DADOS[#Data],6,0))),"")</f>
        <v>CAPITAL LESTE 1</v>
      </c>
      <c r="G380" s="40"/>
      <c r="H380" s="43" t="s">
        <v>121</v>
      </c>
      <c r="I380" s="43" t="s">
        <v>145</v>
      </c>
      <c r="J380" s="43" t="s">
        <v>146</v>
      </c>
      <c r="K380" s="42" t="s">
        <v>1071</v>
      </c>
      <c r="L380" s="44" t="s">
        <v>123</v>
      </c>
      <c r="M380" s="44" t="s">
        <v>137</v>
      </c>
      <c r="N380" s="44" t="s">
        <v>123</v>
      </c>
      <c r="O380" s="42" t="s">
        <v>90</v>
      </c>
      <c r="P380" s="42">
        <v>4</v>
      </c>
      <c r="Q380" s="42" t="s">
        <v>205</v>
      </c>
      <c r="R380" s="45" t="s">
        <v>123</v>
      </c>
      <c r="S380" s="45"/>
      <c r="T380" s="45" t="s">
        <v>123</v>
      </c>
      <c r="U380" s="45"/>
      <c r="V380" s="45" t="s">
        <v>123</v>
      </c>
      <c r="W380" s="45"/>
      <c r="X380" s="45" t="s">
        <v>123</v>
      </c>
      <c r="Y380" s="45"/>
      <c r="Z380" s="46" t="s">
        <v>123</v>
      </c>
      <c r="AA380" s="47"/>
      <c r="AB380" s="46" t="s">
        <v>123</v>
      </c>
      <c r="AC380" s="48"/>
      <c r="AD380" s="46" t="s">
        <v>123</v>
      </c>
      <c r="AE380" s="48"/>
      <c r="AF380" s="45" t="s">
        <v>123</v>
      </c>
      <c r="AG380" s="45"/>
      <c r="AH380" s="45" t="s">
        <v>123</v>
      </c>
      <c r="AI380" s="45"/>
      <c r="AJ380" s="45" t="s">
        <v>123</v>
      </c>
      <c r="AK380" s="45"/>
      <c r="AL380" s="45" t="s">
        <v>123</v>
      </c>
      <c r="AM380" s="45"/>
      <c r="AN380" s="45" t="s">
        <v>123</v>
      </c>
      <c r="AO380" s="45"/>
      <c r="AP380" s="45" t="s">
        <v>123</v>
      </c>
      <c r="AQ380" s="45"/>
      <c r="AR380" s="45" t="s">
        <v>123</v>
      </c>
      <c r="AS380" s="45"/>
      <c r="AT380" s="49">
        <v>45408</v>
      </c>
      <c r="AU380" s="50">
        <v>45408</v>
      </c>
      <c r="AV380" s="66" t="s">
        <v>123</v>
      </c>
      <c r="AW380" s="66" t="s">
        <v>123</v>
      </c>
      <c r="AX380" s="51" t="s">
        <v>49</v>
      </c>
      <c r="AY380" s="52" t="s">
        <v>123</v>
      </c>
      <c r="AZ380" s="53">
        <v>0</v>
      </c>
      <c r="BA380" s="52" t="s">
        <v>123</v>
      </c>
      <c r="BB380" s="81" t="s">
        <v>123</v>
      </c>
      <c r="BC380" s="52" t="s">
        <v>123</v>
      </c>
      <c r="BD380" s="52" t="s">
        <v>123</v>
      </c>
      <c r="BE380" s="55" t="s">
        <v>123</v>
      </c>
      <c r="BF380" s="55" t="s">
        <v>123</v>
      </c>
      <c r="BG380" s="55" t="s">
        <v>123</v>
      </c>
      <c r="BH380" s="55" t="s">
        <v>123</v>
      </c>
      <c r="BI380" s="56" t="s">
        <v>123</v>
      </c>
      <c r="BJ380" s="48"/>
      <c r="BK380" s="74"/>
      <c r="BL380" s="75"/>
      <c r="BM380" s="74"/>
      <c r="BN380" s="75"/>
      <c r="BO380" s="74" t="s">
        <v>123</v>
      </c>
      <c r="BP380" s="75"/>
      <c r="BQ380" s="74" t="s">
        <v>123</v>
      </c>
      <c r="BR380" s="75"/>
      <c r="BS380" s="60"/>
      <c r="BT380" s="38" t="s">
        <v>131</v>
      </c>
      <c r="BU380" s="61"/>
      <c r="BV380" s="61"/>
      <c r="BW380" s="61"/>
      <c r="BX380" s="61"/>
      <c r="BY380" s="62"/>
      <c r="BZ380" s="61"/>
      <c r="CA380" s="61"/>
      <c r="CB380" s="61"/>
      <c r="CC380" s="61"/>
      <c r="CD380" s="61"/>
      <c r="CE380" s="61"/>
      <c r="CF380" s="61"/>
      <c r="CG380" s="61"/>
      <c r="CH380" s="63">
        <f>YEAR(BANCO10[[#This Row],[DATA INÍCIO]])</f>
        <v>2024</v>
      </c>
      <c r="CI380" s="63">
        <f>MONTH(BANCO10[[#This Row],[DATA INÍCIO]])</f>
        <v>4</v>
      </c>
      <c r="CJ380" s="64" t="str">
        <f t="shared" si="6"/>
        <v>IRMAOS M.P.R ALUMINIO - INDUSTRIA E COMERCIO LTDA07.381.234/0001-75</v>
      </c>
      <c r="CK380" s="63"/>
      <c r="CL380" s="42" t="s">
        <v>1071</v>
      </c>
      <c r="CM380" s="42" t="str">
        <f>IF(BANCO10[[#This Row],[SOLUÇÃO]]=CM$1,BANCO10[[#This Row],[STATUS DA ETAPA]],"")</f>
        <v>CONCLUÍDO</v>
      </c>
      <c r="CN380" s="42" t="str">
        <f>IF(BANCO10[[#This Row],[SOLUÇÃO]]=CN$1,BANCO10[[#This Row],[STATUS DA ETAPA]],"")</f>
        <v/>
      </c>
      <c r="CO380" s="42" t="str">
        <f>IF(BANCO10[[#This Row],[SOLUÇÃO]]=CO$1,BANCO10[[#This Row],[STATUS DA ETAPA]],"")</f>
        <v/>
      </c>
      <c r="CP380" s="42" t="str">
        <f>IF(BANCO10[[#This Row],[SOLUÇÃO]]=CP$1,BANCO10[[#This Row],[STATUS DA ETAPA]],"")</f>
        <v/>
      </c>
      <c r="CQ380" s="42" t="str">
        <f>IF(BANCO10[[#This Row],[SOLUÇÃO]]=CQ$1,BANCO10[[#This Row],[STATUS DA ETAPA]],"")</f>
        <v/>
      </c>
      <c r="CR380" s="42" t="str">
        <f>IF(BANCO10[[#This Row],[SOLUÇÃO]]=CR$1,BANCO10[[#This Row],[STATUS DA ETAPA]],"")</f>
        <v/>
      </c>
      <c r="CS380" s="42" t="str">
        <f>IF(BANCO10[[#This Row],[SOLUÇÃO]]=CS$1,BANCO10[[#This Row],[STATUS DA ETAPA]],"")</f>
        <v/>
      </c>
      <c r="CT380" s="42" t="str">
        <f>IF(BANCO10[[#This Row],[SOLUÇÃO]]=CT$1,BANCO10[[#This Row],[STATUS DA ETAPA]],"")</f>
        <v/>
      </c>
      <c r="CU380" s="42" t="str">
        <f>IF(BANCO10[[#This Row],[SOLUÇÃO]]=CU$1,BANCO10[[#This Row],[STATUS DA ETAPA]],"")</f>
        <v/>
      </c>
      <c r="CV380" s="42" t="str">
        <f>IF(BANCO10[[#This Row],[SOLUÇÃO]]=CV$1,BANCO10[[#This Row],[STATUS DA ETAPA]],"")</f>
        <v/>
      </c>
      <c r="CW380" s="42" t="str">
        <f>IF(BANCO10[[#This Row],[SOLUÇÃO]]=CW$1,BANCO10[[#This Row],[STATUS DA ETAPA]],"")</f>
        <v/>
      </c>
      <c r="CX380" s="42" t="str">
        <f>IF(BANCO10[[#This Row],[SOLUÇÃO]]=CX$1,BANCO10[[#This Row],[STATUS DA ETAPA]],"")</f>
        <v/>
      </c>
      <c r="CY380" s="42" t="str">
        <f>IF(BANCO10[[#This Row],[SOLUÇÃO]]=CY$1,BANCO10[[#This Row],[STATUS DA ETAPA]],"")</f>
        <v/>
      </c>
      <c r="CZ380" s="42" t="str">
        <f>IF(BANCO10[[#This Row],[SOLUÇÃO]]=CZ$1,BANCO10[[#This Row],[STATUS DA ETAPA]],"")</f>
        <v/>
      </c>
      <c r="DA380" s="42" t="str">
        <f>IF(BANCO10[[#This Row],[SOLUÇÃO]]=DA$1,BANCO10[[#This Row],[STATUS DA ETAPA]],"")</f>
        <v/>
      </c>
      <c r="DB380" s="42" t="str">
        <f>IF(BANCO10[[#This Row],[SOLUÇÃO]]=DB$1,BANCO10[[#This Row],[STATUS DA ETAPA]],"")</f>
        <v/>
      </c>
      <c r="DC380" s="42" t="str">
        <f>IF(BANCO10[[#This Row],[SOLUÇÃO]]=DC$1,BANCO10[[#This Row],[STATUS DA ETAPA]],"")</f>
        <v/>
      </c>
      <c r="DD380" s="42" t="str">
        <f>IF(BANCO10[[#This Row],[SOLUÇÃO]]=DD$1,BANCO10[[#This Row],[STATUS DA ETAPA]],"")</f>
        <v/>
      </c>
      <c r="DE380" s="42" t="str">
        <f>IF(BANCO10[[#This Row],[SOLUÇÃO]]=DE$1,BANCO10[[#This Row],[STATUS DA ETAPA]],"")</f>
        <v/>
      </c>
      <c r="DF380" s="42" t="str">
        <f>IF(BANCO10[[#This Row],[SOLUÇÃO]]=DF$1,BANCO10[[#This Row],[STATUS DA ETAPA]],"")</f>
        <v/>
      </c>
      <c r="DG380" s="42" t="str">
        <f>IF(BANCO10[[#This Row],[SOLUÇÃO]]=DG$1,BANCO10[[#This Row],[STATUS DA ETAPA]],"")</f>
        <v/>
      </c>
      <c r="DH380" s="42" t="str">
        <f>IF(BANCO10[[#This Row],[SOLUÇÃO]]=DH$1,BANCO10[[#This Row],[STATUS DA ETAPA]],"")</f>
        <v/>
      </c>
      <c r="DI380" s="42" t="str">
        <f>IF(BANCO10[[#This Row],[SOLUÇÃO]]=DI$1,BANCO10[[#This Row],[STATUS DA ETAPA]],"")</f>
        <v/>
      </c>
      <c r="DJ380" s="42" t="str">
        <f>IF(BANCO10[[#This Row],[SOLUÇÃO]]=DJ$1,BANCO10[[#This Row],[STATUS DA ETAPA]],"")</f>
        <v/>
      </c>
      <c r="DK380" s="42" t="str">
        <f>IF(BANCO10[[#This Row],[SOLUÇÃO]]=DK$1,BANCO10[[#This Row],[STATUS DA ETAPA]],"")</f>
        <v/>
      </c>
      <c r="DL380" s="42" t="str">
        <f>IF(BANCO10[[#This Row],[SOLUÇÃO]]=DL$1,BANCO10[[#This Row],[STATUS DA ETAPA]],"")</f>
        <v/>
      </c>
      <c r="DM380" s="42" t="str">
        <f>IF(BANCO10[[#This Row],[SOLUÇÃO]]=DM$1,BANCO10[[#This Row],[STATUS DA ETAPA]],"")</f>
        <v/>
      </c>
      <c r="DN380" s="65" t="e">
        <f>VLOOKUP(CL382,'[1]SAP TEC'!AC:AD,2,0)</f>
        <v>#N/A</v>
      </c>
      <c r="GA380" s="38"/>
      <c r="GB380" s="39"/>
      <c r="GC380" s="40"/>
      <c r="GD380" s="42"/>
      <c r="GE380" s="42"/>
      <c r="GF380" s="40"/>
      <c r="GG380" s="165"/>
      <c r="GH380" s="90"/>
      <c r="GI380" s="43"/>
      <c r="GJ380" s="44"/>
      <c r="GK380" s="166"/>
      <c r="GL380" s="166"/>
      <c r="GM380" s="166"/>
      <c r="GN380" s="42"/>
      <c r="GO380" s="91"/>
      <c r="GP380" s="42"/>
      <c r="GQ380" s="91"/>
      <c r="GR380" s="134"/>
      <c r="GS380" s="134"/>
      <c r="GT380" s="44"/>
      <c r="GU380" s="44"/>
      <c r="GV380" s="44"/>
      <c r="GW380" s="42"/>
      <c r="GX380" s="95"/>
      <c r="GY380" s="96"/>
      <c r="GZ380" s="168"/>
      <c r="HA380" s="168"/>
      <c r="HB380" s="168"/>
      <c r="HC380" s="93"/>
      <c r="HD380" s="168"/>
      <c r="HE380" s="110"/>
      <c r="HF380" s="94"/>
      <c r="HG380" s="38"/>
      <c r="HH380" s="38"/>
      <c r="HI380" s="38"/>
      <c r="HJ380" s="38"/>
      <c r="HK380" s="98"/>
      <c r="HL380" s="38"/>
      <c r="HM380" s="38"/>
      <c r="HN380" s="38"/>
      <c r="HO380" s="136"/>
      <c r="HP380" s="38"/>
      <c r="HQ380" s="38"/>
      <c r="HR380" s="38"/>
      <c r="HS380" s="38"/>
      <c r="HT380" s="63"/>
      <c r="HU380" s="63"/>
      <c r="HV380" s="71"/>
      <c r="HW380" s="63"/>
      <c r="HX380" s="44"/>
      <c r="HY380" s="42"/>
      <c r="HZ380" s="42"/>
      <c r="IA380" s="42"/>
      <c r="IB380" s="42"/>
      <c r="IC380" s="42"/>
      <c r="ID380" s="42"/>
      <c r="IE380" s="42"/>
      <c r="IF380" s="42"/>
      <c r="IG380" s="42"/>
      <c r="IH380" s="42"/>
      <c r="II380" s="42"/>
      <c r="IJ380" s="42"/>
      <c r="IK380" s="42"/>
      <c r="IL380" s="42"/>
      <c r="IM380" s="42"/>
      <c r="IN380" s="42"/>
      <c r="IO380" s="42"/>
      <c r="IP380" s="42"/>
      <c r="IQ380" s="42"/>
      <c r="IR380" s="42"/>
      <c r="IS380" s="42"/>
      <c r="IT380" s="42"/>
      <c r="IU380" s="42"/>
      <c r="IV380" s="42"/>
      <c r="IW380" s="42"/>
      <c r="IX380" s="42"/>
      <c r="IY380" s="42"/>
      <c r="IZ380" s="63"/>
    </row>
    <row r="381" spans="1:260" s="65" customFormat="1" ht="12" x14ac:dyDescent="0.25">
      <c r="A381" s="38" t="s">
        <v>118</v>
      </c>
      <c r="B381" s="39" t="s">
        <v>131</v>
      </c>
      <c r="C381" s="38" t="str">
        <f>IFERROR(VLOOKUP(BANCO10[[#This Row],[EMPRESA]],[1]!DADOS[#Data],2,FALSE),"")</f>
        <v>07.381.234/0001-75</v>
      </c>
      <c r="D381" s="42" t="s">
        <v>1068</v>
      </c>
      <c r="E381" s="42" t="str">
        <f>IFERROR(VLOOKUP(BANCO10[[#This Row],[EMPRESA]],[1]!DADOS[#Data],5,FALSE),"")</f>
        <v>ME</v>
      </c>
      <c r="F381" s="40" t="str">
        <f>IFERROR(IF(VLOOKUP(BANCO10[[#This Row],[EMPRESA]],[1]!DADOS[#Data],6,0)="","",(VLOOKUP(BANCO10[[#This Row],[EMPRESA]],[1]!DADOS[#Data],6,0))),"")</f>
        <v>CAPITAL LESTE 1</v>
      </c>
      <c r="G381" s="40" t="s">
        <v>1072</v>
      </c>
      <c r="H381" s="43" t="s">
        <v>7</v>
      </c>
      <c r="I381" s="43" t="s">
        <v>145</v>
      </c>
      <c r="J381" s="43" t="s">
        <v>123</v>
      </c>
      <c r="K381" s="42" t="s">
        <v>1073</v>
      </c>
      <c r="L381" s="44" t="s">
        <v>1074</v>
      </c>
      <c r="M381" s="44">
        <v>103</v>
      </c>
      <c r="N381" s="44" t="s">
        <v>123</v>
      </c>
      <c r="O381" s="42" t="s">
        <v>96</v>
      </c>
      <c r="P381" s="42">
        <v>76</v>
      </c>
      <c r="Q381" s="42" t="s">
        <v>205</v>
      </c>
      <c r="R381" s="45" t="s">
        <v>27</v>
      </c>
      <c r="S381" s="45">
        <v>45383</v>
      </c>
      <c r="T381" s="45" t="s">
        <v>27</v>
      </c>
      <c r="U381" s="45">
        <v>45383</v>
      </c>
      <c r="V381" s="45" t="s">
        <v>27</v>
      </c>
      <c r="W381" s="45">
        <v>45383</v>
      </c>
      <c r="X381" s="45" t="s">
        <v>27</v>
      </c>
      <c r="Y381" s="45">
        <v>45383</v>
      </c>
      <c r="Z381" s="46" t="s">
        <v>27</v>
      </c>
      <c r="AA381" s="47">
        <v>45536</v>
      </c>
      <c r="AB381" s="46" t="s">
        <v>27</v>
      </c>
      <c r="AC381" s="48">
        <v>45536</v>
      </c>
      <c r="AD381" s="46" t="s">
        <v>27</v>
      </c>
      <c r="AE381" s="48">
        <v>45536</v>
      </c>
      <c r="AF381" s="45" t="s">
        <v>27</v>
      </c>
      <c r="AG381" s="45">
        <v>45491</v>
      </c>
      <c r="AH381" s="45" t="s">
        <v>27</v>
      </c>
      <c r="AI381" s="45">
        <v>45503</v>
      </c>
      <c r="AJ381" s="45" t="s">
        <v>27</v>
      </c>
      <c r="AK381" s="45">
        <v>45536</v>
      </c>
      <c r="AL381" s="45" t="s">
        <v>123</v>
      </c>
      <c r="AM381" s="45"/>
      <c r="AN381" s="45" t="s">
        <v>123</v>
      </c>
      <c r="AO381" s="45"/>
      <c r="AP381" s="45" t="s">
        <v>123</v>
      </c>
      <c r="AQ381" s="45"/>
      <c r="AR381" s="45" t="s">
        <v>123</v>
      </c>
      <c r="AS381" s="45"/>
      <c r="AT381" s="49">
        <v>45447</v>
      </c>
      <c r="AU381" s="50">
        <v>45540</v>
      </c>
      <c r="AV381" s="66" t="s">
        <v>27</v>
      </c>
      <c r="AW381" s="66" t="s">
        <v>27</v>
      </c>
      <c r="AX381" s="51" t="s">
        <v>49</v>
      </c>
      <c r="AY381" s="52" t="s">
        <v>126</v>
      </c>
      <c r="AZ381" s="53">
        <v>0</v>
      </c>
      <c r="BA381" s="52" t="s">
        <v>153</v>
      </c>
      <c r="BB381" s="81">
        <v>549569</v>
      </c>
      <c r="BC381" s="52" t="s">
        <v>123</v>
      </c>
      <c r="BD381" s="52" t="s">
        <v>123</v>
      </c>
      <c r="BE381" s="55" t="s">
        <v>27</v>
      </c>
      <c r="BF381" s="55" t="s">
        <v>27</v>
      </c>
      <c r="BG381" s="55" t="s">
        <v>27</v>
      </c>
      <c r="BH381" s="55" t="s">
        <v>27</v>
      </c>
      <c r="BI381" s="68" t="s">
        <v>27</v>
      </c>
      <c r="BJ381" s="48">
        <v>45610</v>
      </c>
      <c r="BK381" s="74"/>
      <c r="BL381" s="59"/>
      <c r="BM381" s="74"/>
      <c r="BN381" s="59"/>
      <c r="BO381" s="74" t="s">
        <v>27</v>
      </c>
      <c r="BP381" s="59">
        <v>45609</v>
      </c>
      <c r="BQ381" s="74" t="s">
        <v>27</v>
      </c>
      <c r="BR381" s="75">
        <v>45622</v>
      </c>
      <c r="BS381" s="70" t="s">
        <v>1075</v>
      </c>
      <c r="BT381" s="38" t="s">
        <v>131</v>
      </c>
      <c r="BU381" s="61"/>
      <c r="BV381" s="61"/>
      <c r="BW381" s="61"/>
      <c r="BX381" s="61"/>
      <c r="BY381" s="62"/>
      <c r="BZ381" s="61"/>
      <c r="CA381" s="61"/>
      <c r="CB381" s="61"/>
      <c r="CC381" s="61"/>
      <c r="CD381" s="61"/>
      <c r="CE381" s="61"/>
      <c r="CF381" s="61"/>
      <c r="CG381" s="61"/>
      <c r="CH381" s="63">
        <f>YEAR(BANCO10[[#This Row],[DATA INÍCIO]])</f>
        <v>2024</v>
      </c>
      <c r="CI381" s="63">
        <f>MONTH(BANCO10[[#This Row],[DATA INÍCIO]])</f>
        <v>6</v>
      </c>
      <c r="CJ381" s="71" t="str">
        <f t="shared" si="6"/>
        <v>IRMAOS M.P.R ALUMINIO - INDUSTRIA E COMERCIO LTDA07.381.234/0001-75</v>
      </c>
      <c r="CK381" s="63"/>
      <c r="CL381" s="42" t="s">
        <v>1073</v>
      </c>
      <c r="CM381" s="42" t="str">
        <f>IF(BANCO10[[#This Row],[SOLUÇÃO]]=CM$1,BANCO10[[#This Row],[STATUS DA ETAPA]],"")</f>
        <v/>
      </c>
      <c r="CN381" s="42" t="str">
        <f>IF(BANCO10[[#This Row],[SOLUÇÃO]]=CN$1,BANCO10[[#This Row],[STATUS DA ETAPA]],"")</f>
        <v/>
      </c>
      <c r="CO381" s="42" t="str">
        <f>IF(BANCO10[[#This Row],[SOLUÇÃO]]=CO$1,BANCO10[[#This Row],[STATUS DA ETAPA]],"")</f>
        <v/>
      </c>
      <c r="CP381" s="42" t="str">
        <f>IF(BANCO10[[#This Row],[SOLUÇÃO]]=CP$1,BANCO10[[#This Row],[STATUS DA ETAPA]],"")</f>
        <v/>
      </c>
      <c r="CQ381" s="42" t="str">
        <f>IF(BANCO10[[#This Row],[SOLUÇÃO]]=CQ$1,BANCO10[[#This Row],[STATUS DA ETAPA]],"")</f>
        <v/>
      </c>
      <c r="CR381" s="42" t="str">
        <f>IF(BANCO10[[#This Row],[SOLUÇÃO]]=CR$1,BANCO10[[#This Row],[STATUS DA ETAPA]],"")</f>
        <v/>
      </c>
      <c r="CS381" s="42" t="str">
        <f>IF(BANCO10[[#This Row],[SOLUÇÃO]]=CS$1,BANCO10[[#This Row],[STATUS DA ETAPA]],"")</f>
        <v>CONCLUÍDO</v>
      </c>
      <c r="CT381" s="42" t="str">
        <f>IF(BANCO10[[#This Row],[SOLUÇÃO]]=CT$1,BANCO10[[#This Row],[STATUS DA ETAPA]],"")</f>
        <v/>
      </c>
      <c r="CU381" s="42" t="str">
        <f>IF(BANCO10[[#This Row],[SOLUÇÃO]]=CU$1,BANCO10[[#This Row],[STATUS DA ETAPA]],"")</f>
        <v/>
      </c>
      <c r="CV381" s="42" t="str">
        <f>IF(BANCO10[[#This Row],[SOLUÇÃO]]=CV$1,BANCO10[[#This Row],[STATUS DA ETAPA]],"")</f>
        <v/>
      </c>
      <c r="CW381" s="42" t="str">
        <f>IF(BANCO10[[#This Row],[SOLUÇÃO]]=CW$1,BANCO10[[#This Row],[STATUS DA ETAPA]],"")</f>
        <v/>
      </c>
      <c r="CX381" s="42" t="str">
        <f>IF(BANCO10[[#This Row],[SOLUÇÃO]]=CX$1,BANCO10[[#This Row],[STATUS DA ETAPA]],"")</f>
        <v/>
      </c>
      <c r="CY381" s="42" t="str">
        <f>IF(BANCO10[[#This Row],[SOLUÇÃO]]=CY$1,BANCO10[[#This Row],[STATUS DA ETAPA]],"")</f>
        <v/>
      </c>
      <c r="CZ381" s="42" t="str">
        <f>IF(BANCO10[[#This Row],[SOLUÇÃO]]=CZ$1,BANCO10[[#This Row],[STATUS DA ETAPA]],"")</f>
        <v/>
      </c>
      <c r="DA381" s="42" t="str">
        <f>IF(BANCO10[[#This Row],[SOLUÇÃO]]=DA$1,BANCO10[[#This Row],[STATUS DA ETAPA]],"")</f>
        <v/>
      </c>
      <c r="DB381" s="42" t="str">
        <f>IF(BANCO10[[#This Row],[SOLUÇÃO]]=DB$1,BANCO10[[#This Row],[STATUS DA ETAPA]],"")</f>
        <v/>
      </c>
      <c r="DC381" s="42" t="str">
        <f>IF(BANCO10[[#This Row],[SOLUÇÃO]]=DC$1,BANCO10[[#This Row],[STATUS DA ETAPA]],"")</f>
        <v/>
      </c>
      <c r="DD381" s="42" t="str">
        <f>IF(BANCO10[[#This Row],[SOLUÇÃO]]=DD$1,BANCO10[[#This Row],[STATUS DA ETAPA]],"")</f>
        <v/>
      </c>
      <c r="DE381" s="42" t="str">
        <f>IF(BANCO10[[#This Row],[SOLUÇÃO]]=DE$1,BANCO10[[#This Row],[STATUS DA ETAPA]],"")</f>
        <v/>
      </c>
      <c r="DF381" s="42" t="str">
        <f>IF(BANCO10[[#This Row],[SOLUÇÃO]]=DF$1,BANCO10[[#This Row],[STATUS DA ETAPA]],"")</f>
        <v/>
      </c>
      <c r="DG381" s="42" t="str">
        <f>IF(BANCO10[[#This Row],[SOLUÇÃO]]=DG$1,BANCO10[[#This Row],[STATUS DA ETAPA]],"")</f>
        <v/>
      </c>
      <c r="DH381" s="42" t="str">
        <f>IF(BANCO10[[#This Row],[SOLUÇÃO]]=DH$1,BANCO10[[#This Row],[STATUS DA ETAPA]],"")</f>
        <v/>
      </c>
      <c r="DI381" s="42" t="str">
        <f>IF(BANCO10[[#This Row],[SOLUÇÃO]]=DI$1,BANCO10[[#This Row],[STATUS DA ETAPA]],"")</f>
        <v/>
      </c>
      <c r="DJ381" s="42" t="str">
        <f>IF(BANCO10[[#This Row],[SOLUÇÃO]]=DJ$1,BANCO10[[#This Row],[STATUS DA ETAPA]],"")</f>
        <v/>
      </c>
      <c r="DK381" s="42" t="str">
        <f>IF(BANCO10[[#This Row],[SOLUÇÃO]]=DK$1,BANCO10[[#This Row],[STATUS DA ETAPA]],"")</f>
        <v/>
      </c>
      <c r="DL381" s="42" t="str">
        <f>IF(BANCO10[[#This Row],[SOLUÇÃO]]=DL$1,BANCO10[[#This Row],[STATUS DA ETAPA]],"")</f>
        <v/>
      </c>
      <c r="DM381" s="42" t="str">
        <f>IF(BANCO10[[#This Row],[SOLUÇÃO]]=DM$1,BANCO10[[#This Row],[STATUS DA ETAPA]],"")</f>
        <v/>
      </c>
      <c r="DN381" s="65" t="e">
        <f>VLOOKUP(CL383,'[1]SAP TEC'!AC:AD,2,0)</f>
        <v>#N/A</v>
      </c>
      <c r="GA381" s="38"/>
      <c r="GB381" s="39"/>
      <c r="GC381" s="40"/>
      <c r="GD381" s="42"/>
      <c r="GE381" s="42"/>
      <c r="GF381" s="40"/>
      <c r="GG381" s="165"/>
      <c r="GH381" s="90"/>
      <c r="GI381" s="43"/>
      <c r="GJ381" s="44"/>
      <c r="GK381" s="166"/>
      <c r="GL381" s="166"/>
      <c r="GM381" s="166"/>
      <c r="GN381" s="42"/>
      <c r="GO381" s="91"/>
      <c r="GP381" s="42"/>
      <c r="GQ381" s="91"/>
      <c r="GR381" s="134"/>
      <c r="GS381" s="134"/>
      <c r="GT381" s="44"/>
      <c r="GU381" s="44"/>
      <c r="GV381" s="44"/>
      <c r="GW381" s="42"/>
      <c r="GX381" s="95"/>
      <c r="GY381" s="96"/>
      <c r="GZ381" s="168"/>
      <c r="HA381" s="168"/>
      <c r="HB381" s="168"/>
      <c r="HC381" s="93"/>
      <c r="HD381" s="168"/>
      <c r="HE381" s="110"/>
      <c r="HF381" s="94"/>
      <c r="HG381" s="38"/>
      <c r="HH381" s="38"/>
      <c r="HI381" s="38"/>
      <c r="HJ381" s="38"/>
      <c r="HK381" s="98"/>
      <c r="HL381" s="38"/>
      <c r="HM381" s="38"/>
      <c r="HN381" s="38"/>
      <c r="HO381" s="136"/>
      <c r="HP381" s="38"/>
      <c r="HQ381" s="38"/>
      <c r="HR381" s="38"/>
      <c r="HS381" s="38"/>
      <c r="HT381" s="63"/>
      <c r="HU381" s="63"/>
      <c r="HV381" s="71"/>
      <c r="HW381" s="63"/>
      <c r="HX381" s="44"/>
      <c r="HY381" s="42"/>
      <c r="HZ381" s="42"/>
      <c r="IA381" s="42"/>
      <c r="IB381" s="42"/>
      <c r="IC381" s="42"/>
      <c r="ID381" s="42"/>
      <c r="IE381" s="42"/>
      <c r="IF381" s="42"/>
      <c r="IG381" s="42"/>
      <c r="IH381" s="42"/>
      <c r="II381" s="42"/>
      <c r="IJ381" s="42"/>
      <c r="IK381" s="42"/>
      <c r="IL381" s="42"/>
      <c r="IM381" s="42"/>
      <c r="IN381" s="42"/>
      <c r="IO381" s="42"/>
      <c r="IP381" s="42"/>
      <c r="IQ381" s="42"/>
      <c r="IR381" s="42"/>
      <c r="IS381" s="42"/>
      <c r="IT381" s="42"/>
      <c r="IU381" s="42"/>
      <c r="IV381" s="42"/>
      <c r="IW381" s="42"/>
      <c r="IX381" s="42"/>
      <c r="IY381" s="42"/>
      <c r="IZ381" s="63"/>
    </row>
    <row r="382" spans="1:260" s="65" customFormat="1" ht="12" x14ac:dyDescent="0.25">
      <c r="A382" s="38" t="s">
        <v>118</v>
      </c>
      <c r="B382" s="39" t="s">
        <v>131</v>
      </c>
      <c r="C382" s="40" t="str">
        <f>IFERROR(VLOOKUP(BANCO10[[#This Row],[EMPRESA]],[1]!DADOS[#Data],2,FALSE),"")</f>
        <v>07.381.234/0001-75</v>
      </c>
      <c r="D382" s="40" t="s">
        <v>1068</v>
      </c>
      <c r="E382" s="42" t="str">
        <f>IFERROR(VLOOKUP(BANCO10[[#This Row],[EMPRESA]],[1]!DADOS[#Data],5,FALSE),"")</f>
        <v>ME</v>
      </c>
      <c r="F382" s="40" t="str">
        <f>IFERROR(IF(VLOOKUP(BANCO10[[#This Row],[EMPRESA]],[1]!DADOS[#Data],6,0)="","",(VLOOKUP(BANCO10[[#This Row],[EMPRESA]],[1]!DADOS[#Data],6,0))),"")</f>
        <v>CAPITAL LESTE 1</v>
      </c>
      <c r="G382" s="40" t="str">
        <f>IFERROR(IF(VLOOKUP(BANCO10[[#This Row],[EMPRESA]],[1]!DADOS[#Data],4)="","",(VLOOKUP($D382,[1]!DADOS[#Data],4,0))),"")</f>
        <v>M.P.R.</v>
      </c>
      <c r="H382" s="43" t="s">
        <v>178</v>
      </c>
      <c r="I382" s="43" t="s">
        <v>145</v>
      </c>
      <c r="J382" s="44" t="s">
        <v>123</v>
      </c>
      <c r="K382" s="44" t="s">
        <v>1076</v>
      </c>
      <c r="L382" s="44" t="s">
        <v>123</v>
      </c>
      <c r="M382" s="44" t="s">
        <v>137</v>
      </c>
      <c r="N382" s="44" t="s">
        <v>123</v>
      </c>
      <c r="O382" s="42" t="s">
        <v>180</v>
      </c>
      <c r="P382" s="42">
        <v>4</v>
      </c>
      <c r="Q382" s="39" t="s">
        <v>181</v>
      </c>
      <c r="R382" s="45" t="s">
        <v>123</v>
      </c>
      <c r="S382" s="45"/>
      <c r="T382" s="45" t="s">
        <v>123</v>
      </c>
      <c r="U382" s="45"/>
      <c r="V382" s="45" t="s">
        <v>123</v>
      </c>
      <c r="W382" s="45"/>
      <c r="X382" s="45" t="s">
        <v>123</v>
      </c>
      <c r="Y382" s="45"/>
      <c r="Z382" s="46" t="s">
        <v>123</v>
      </c>
      <c r="AA382" s="47"/>
      <c r="AB382" s="46" t="s">
        <v>123</v>
      </c>
      <c r="AC382" s="48"/>
      <c r="AD382" s="46" t="s">
        <v>123</v>
      </c>
      <c r="AE382" s="48"/>
      <c r="AF382" s="45" t="s">
        <v>123</v>
      </c>
      <c r="AG382" s="45"/>
      <c r="AH382" s="45" t="s">
        <v>123</v>
      </c>
      <c r="AI382" s="45" t="s">
        <v>123</v>
      </c>
      <c r="AJ382" s="45" t="s">
        <v>123</v>
      </c>
      <c r="AK382" s="45"/>
      <c r="AL382" s="45" t="s">
        <v>123</v>
      </c>
      <c r="AM382" s="45"/>
      <c r="AN382" s="45" t="s">
        <v>123</v>
      </c>
      <c r="AO382" s="45"/>
      <c r="AP382" s="45" t="s">
        <v>123</v>
      </c>
      <c r="AQ382" s="45"/>
      <c r="AR382" s="45" t="s">
        <v>123</v>
      </c>
      <c r="AS382" s="45"/>
      <c r="AT382" s="49">
        <v>45636</v>
      </c>
      <c r="AU382" s="50">
        <v>45636</v>
      </c>
      <c r="AV382" s="66" t="s">
        <v>123</v>
      </c>
      <c r="AW382" s="66" t="s">
        <v>123</v>
      </c>
      <c r="AX382" s="51" t="s">
        <v>182</v>
      </c>
      <c r="AY382" s="52" t="s">
        <v>126</v>
      </c>
      <c r="AZ382" s="53">
        <v>0</v>
      </c>
      <c r="BA382" s="52" t="s">
        <v>123</v>
      </c>
      <c r="BB382" s="81" t="s">
        <v>123</v>
      </c>
      <c r="BC382" s="52" t="s">
        <v>123</v>
      </c>
      <c r="BD382" s="52" t="s">
        <v>123</v>
      </c>
      <c r="BE382" s="55" t="s">
        <v>123</v>
      </c>
      <c r="BF382" s="55" t="s">
        <v>123</v>
      </c>
      <c r="BG382" s="55" t="s">
        <v>123</v>
      </c>
      <c r="BH382" s="55" t="s">
        <v>27</v>
      </c>
      <c r="BI382" s="68" t="s">
        <v>126</v>
      </c>
      <c r="BJ382" s="48"/>
      <c r="BK382" s="74" t="s">
        <v>126</v>
      </c>
      <c r="BL382" s="59"/>
      <c r="BM382" s="74" t="s">
        <v>126</v>
      </c>
      <c r="BN382" s="59"/>
      <c r="BO382" s="74" t="s">
        <v>126</v>
      </c>
      <c r="BP382" s="77"/>
      <c r="BQ382" s="78" t="s">
        <v>126</v>
      </c>
      <c r="BR382" s="79"/>
      <c r="BS382" s="69"/>
      <c r="BT382" s="38"/>
      <c r="BU382" s="61"/>
      <c r="BV382" s="61"/>
      <c r="BW382" s="61"/>
      <c r="BX382" s="61"/>
      <c r="BY382" s="61"/>
      <c r="BZ382" s="61"/>
      <c r="CA382" s="61"/>
      <c r="CB382" s="61"/>
      <c r="CC382" s="61"/>
      <c r="CD382" s="61"/>
      <c r="CE382" s="61"/>
      <c r="CF382" s="61"/>
      <c r="CG382" s="61"/>
      <c r="CH382" s="63">
        <f>YEAR(BANCO10[[#This Row],[DATA INÍCIO]])</f>
        <v>2024</v>
      </c>
      <c r="CI382" s="63">
        <f>MONTH(BANCO10[[#This Row],[DATA INÍCIO]])</f>
        <v>12</v>
      </c>
      <c r="CJ382" s="71" t="str">
        <f t="shared" si="6"/>
        <v>IRMAOS M.P.R ALUMINIO - INDUSTRIA E COMERCIO LTDA07.381.234/0001-75</v>
      </c>
      <c r="CK382" s="63"/>
      <c r="CL382" s="63"/>
      <c r="CM382" s="42" t="str">
        <f>IF(BANCO10[[#This Row],[SOLUÇÃO]]=CM$1,BANCO10[[#This Row],[STATUS DA ETAPA]],"")</f>
        <v/>
      </c>
      <c r="CN382" s="42" t="str">
        <f>IF(BANCO10[[#This Row],[SOLUÇÃO]]=CN$1,BANCO10[[#This Row],[STATUS DA ETAPA]],"")</f>
        <v/>
      </c>
      <c r="CO382" s="42" t="str">
        <f>IF(BANCO10[[#This Row],[SOLUÇÃO]]=CO$1,BANCO10[[#This Row],[STATUS DA ETAPA]],"")</f>
        <v/>
      </c>
      <c r="CP382" s="42" t="str">
        <f>IF(BANCO10[[#This Row],[SOLUÇÃO]]=CP$1,BANCO10[[#This Row],[STATUS DA ETAPA]],"")</f>
        <v/>
      </c>
      <c r="CQ382" s="42" t="str">
        <f>IF(BANCO10[[#This Row],[SOLUÇÃO]]=CQ$1,BANCO10[[#This Row],[STATUS DA ETAPA]],"")</f>
        <v/>
      </c>
      <c r="CR382" s="42" t="str">
        <f>IF(BANCO10[[#This Row],[SOLUÇÃO]]=CR$1,BANCO10[[#This Row],[STATUS DA ETAPA]],"")</f>
        <v/>
      </c>
      <c r="CS382" s="42" t="str">
        <f>IF(BANCO10[[#This Row],[SOLUÇÃO]]=CS$1,BANCO10[[#This Row],[STATUS DA ETAPA]],"")</f>
        <v/>
      </c>
      <c r="CT382" s="42" t="str">
        <f>IF(BANCO10[[#This Row],[SOLUÇÃO]]=CT$1,BANCO10[[#This Row],[STATUS DA ETAPA]],"")</f>
        <v/>
      </c>
      <c r="CU382" s="42" t="str">
        <f>IF(BANCO10[[#This Row],[SOLUÇÃO]]=CU$1,BANCO10[[#This Row],[STATUS DA ETAPA]],"")</f>
        <v/>
      </c>
      <c r="CV382" s="42" t="str">
        <f>IF(BANCO10[[#This Row],[SOLUÇÃO]]=CV$1,BANCO10[[#This Row],[STATUS DA ETAPA]],"")</f>
        <v/>
      </c>
      <c r="CW382" s="42" t="str">
        <f>IF(BANCO10[[#This Row],[SOLUÇÃO]]=CW$1,BANCO10[[#This Row],[STATUS DA ETAPA]],"")</f>
        <v/>
      </c>
      <c r="CX382" s="42" t="str">
        <f>IF(BANCO10[[#This Row],[SOLUÇÃO]]=CX$1,BANCO10[[#This Row],[STATUS DA ETAPA]],"")</f>
        <v/>
      </c>
      <c r="CY382" s="42" t="str">
        <f>IF(BANCO10[[#This Row],[SOLUÇÃO]]=CY$1,BANCO10[[#This Row],[STATUS DA ETAPA]],"")</f>
        <v/>
      </c>
      <c r="CZ382" s="42" t="str">
        <f>IF(BANCO10[[#This Row],[SOLUÇÃO]]=CZ$1,BANCO10[[#This Row],[STATUS DA ETAPA]],"")</f>
        <v/>
      </c>
      <c r="DA382" s="42" t="str">
        <f>IF(BANCO10[[#This Row],[SOLUÇÃO]]=DA$1,BANCO10[[#This Row],[STATUS DA ETAPA]],"")</f>
        <v/>
      </c>
      <c r="DB382" s="42" t="str">
        <f>IF(BANCO10[[#This Row],[SOLUÇÃO]]=DB$1,BANCO10[[#This Row],[STATUS DA ETAPA]],"")</f>
        <v/>
      </c>
      <c r="DC382" s="42" t="str">
        <f>IF(BANCO10[[#This Row],[SOLUÇÃO]]=DC$1,BANCO10[[#This Row],[STATUS DA ETAPA]],"")</f>
        <v/>
      </c>
      <c r="DD382" s="42" t="str">
        <f>IF(BANCO10[[#This Row],[SOLUÇÃO]]=DD$1,BANCO10[[#This Row],[STATUS DA ETAPA]],"")</f>
        <v/>
      </c>
      <c r="DE382" s="42" t="str">
        <f>IF(BANCO10[[#This Row],[SOLUÇÃO]]=DE$1,BANCO10[[#This Row],[STATUS DA ETAPA]],"")</f>
        <v/>
      </c>
      <c r="DF382" s="42" t="str">
        <f>IF(BANCO10[[#This Row],[SOLUÇÃO]]=DF$1,BANCO10[[#This Row],[STATUS DA ETAPA]],"")</f>
        <v/>
      </c>
      <c r="DG382" s="42" t="str">
        <f>IF(BANCO10[[#This Row],[SOLUÇÃO]]=DG$1,BANCO10[[#This Row],[STATUS DA ETAPA]],"")</f>
        <v/>
      </c>
      <c r="DH382" s="42" t="str">
        <f>IF(BANCO10[[#This Row],[SOLUÇÃO]]=DH$1,BANCO10[[#This Row],[STATUS DA ETAPA]],"")</f>
        <v/>
      </c>
      <c r="DI382" s="42" t="str">
        <f>IF(BANCO10[[#This Row],[SOLUÇÃO]]=DI$1,BANCO10[[#This Row],[STATUS DA ETAPA]],"")</f>
        <v/>
      </c>
      <c r="DJ382" s="42" t="str">
        <f>IF(BANCO10[[#This Row],[SOLUÇÃO]]=DJ$1,BANCO10[[#This Row],[STATUS DA ETAPA]],"")</f>
        <v/>
      </c>
      <c r="DK382" s="42" t="str">
        <f>IF(BANCO10[[#This Row],[SOLUÇÃO]]=DK$1,BANCO10[[#This Row],[STATUS DA ETAPA]],"")</f>
        <v/>
      </c>
      <c r="DL382" s="42" t="str">
        <f>IF(BANCO10[[#This Row],[SOLUÇÃO]]=DL$1,BANCO10[[#This Row],[STATUS DA ETAPA]],"")</f>
        <v/>
      </c>
      <c r="DM382" s="42" t="str">
        <f>IF(BANCO10[[#This Row],[SOLUÇÃO]]=DM$1,BANCO10[[#This Row],[STATUS DA ETAPA]],"")</f>
        <v/>
      </c>
      <c r="DN382" s="65" t="e">
        <f>VLOOKUP(CL384,'[1]SAP TEC'!AC:AD,2,0)</f>
        <v>#N/A</v>
      </c>
      <c r="GA382" s="38"/>
      <c r="GB382" s="39"/>
      <c r="GC382" s="40"/>
      <c r="GD382" s="42"/>
      <c r="GE382" s="42"/>
      <c r="GF382" s="40"/>
      <c r="GG382" s="165"/>
      <c r="GH382" s="90"/>
      <c r="GI382" s="43"/>
      <c r="GJ382" s="44"/>
      <c r="GK382" s="166"/>
      <c r="GL382" s="166"/>
      <c r="GM382" s="166"/>
      <c r="GN382" s="42"/>
      <c r="GO382" s="91"/>
      <c r="GP382" s="42"/>
      <c r="GQ382" s="91"/>
      <c r="GR382" s="134"/>
      <c r="GS382" s="134"/>
      <c r="GT382" s="44"/>
      <c r="GU382" s="44"/>
      <c r="GV382" s="44"/>
      <c r="GW382" s="42"/>
      <c r="GX382" s="95"/>
      <c r="GY382" s="96"/>
      <c r="GZ382" s="167"/>
      <c r="HA382" s="167"/>
      <c r="HB382" s="167"/>
      <c r="HC382" s="93"/>
      <c r="HD382" s="167"/>
      <c r="HE382" s="110"/>
      <c r="HF382" s="94"/>
      <c r="HG382" s="38"/>
      <c r="HH382" s="38"/>
      <c r="HI382" s="38"/>
      <c r="HJ382" s="38"/>
      <c r="HK382" s="98"/>
      <c r="HL382" s="38"/>
      <c r="HM382" s="38"/>
      <c r="HN382" s="38"/>
      <c r="HO382" s="136"/>
      <c r="HP382" s="38"/>
      <c r="HQ382" s="38"/>
      <c r="HR382" s="38"/>
      <c r="HS382" s="38"/>
      <c r="HT382" s="63"/>
      <c r="HU382" s="63"/>
      <c r="HV382" s="71"/>
      <c r="HW382" s="63"/>
      <c r="HX382" s="44"/>
      <c r="HY382" s="42"/>
      <c r="HZ382" s="42"/>
      <c r="IA382" s="42"/>
      <c r="IB382" s="42"/>
      <c r="IC382" s="42"/>
      <c r="ID382" s="42"/>
      <c r="IE382" s="42"/>
      <c r="IF382" s="42"/>
      <c r="IG382" s="42"/>
      <c r="IH382" s="42"/>
      <c r="II382" s="42"/>
      <c r="IJ382" s="42"/>
      <c r="IK382" s="42"/>
      <c r="IL382" s="42"/>
      <c r="IM382" s="42"/>
      <c r="IN382" s="42"/>
      <c r="IO382" s="42"/>
      <c r="IP382" s="42"/>
      <c r="IQ382" s="42"/>
      <c r="IR382" s="42"/>
      <c r="IS382" s="42"/>
      <c r="IT382" s="42"/>
      <c r="IU382" s="42"/>
      <c r="IV382" s="42"/>
      <c r="IW382" s="42"/>
      <c r="IX382" s="42"/>
      <c r="IY382" s="42"/>
      <c r="IZ382" s="63"/>
    </row>
    <row r="383" spans="1:260" s="65" customFormat="1" ht="12" x14ac:dyDescent="0.25">
      <c r="A383" s="38" t="s">
        <v>118</v>
      </c>
      <c r="B383" s="39" t="s">
        <v>119</v>
      </c>
      <c r="C383" s="40" t="str">
        <f>IFERROR(VLOOKUP(BANCO10[[#This Row],[EMPRESA]],[1]!DADOS[#Data],2,FALSE),"")</f>
        <v>43.566.256/0001-73</v>
      </c>
      <c r="D383" s="42" t="s">
        <v>1077</v>
      </c>
      <c r="E383" s="42" t="str">
        <f>IFERROR(VLOOKUP(BANCO10[[#This Row],[EMPRESA]],[1]!DADOS[#Data],5,FALSE),"")</f>
        <v>EPP</v>
      </c>
      <c r="F383" s="40" t="str">
        <f>IFERROR(IF(VLOOKUP(BANCO10[[#This Row],[EMPRESA]],[1]!DADOS[#Data],6,0)="","",(VLOOKUP(BANCO10[[#This Row],[EMPRESA]],[1]!DADOS[#Data],6,0))),"")</f>
        <v>CAPITAL LESTE 2</v>
      </c>
      <c r="G383" s="40"/>
      <c r="H383" s="43" t="s">
        <v>121</v>
      </c>
      <c r="I383" s="43" t="s">
        <v>145</v>
      </c>
      <c r="J383" s="43" t="s">
        <v>146</v>
      </c>
      <c r="K383" s="42" t="s">
        <v>1078</v>
      </c>
      <c r="L383" s="44" t="s">
        <v>123</v>
      </c>
      <c r="M383" s="44">
        <v>103</v>
      </c>
      <c r="N383" s="44" t="s">
        <v>123</v>
      </c>
      <c r="O383" s="42" t="s">
        <v>90</v>
      </c>
      <c r="P383" s="42">
        <v>4</v>
      </c>
      <c r="Q383" s="42" t="s">
        <v>205</v>
      </c>
      <c r="R383" s="45" t="s">
        <v>123</v>
      </c>
      <c r="S383" s="45"/>
      <c r="T383" s="45" t="s">
        <v>123</v>
      </c>
      <c r="U383" s="45"/>
      <c r="V383" s="45" t="s">
        <v>123</v>
      </c>
      <c r="W383" s="45"/>
      <c r="X383" s="45" t="s">
        <v>123</v>
      </c>
      <c r="Y383" s="45"/>
      <c r="Z383" s="46" t="s">
        <v>123</v>
      </c>
      <c r="AA383" s="47"/>
      <c r="AB383" s="46" t="s">
        <v>123</v>
      </c>
      <c r="AC383" s="48"/>
      <c r="AD383" s="46" t="s">
        <v>123</v>
      </c>
      <c r="AE383" s="48"/>
      <c r="AF383" s="45" t="s">
        <v>27</v>
      </c>
      <c r="AG383" s="45">
        <v>44810</v>
      </c>
      <c r="AH383" s="45" t="s">
        <v>126</v>
      </c>
      <c r="AI383" s="45"/>
      <c r="AJ383" s="45" t="s">
        <v>123</v>
      </c>
      <c r="AK383" s="45"/>
      <c r="AL383" s="45" t="s">
        <v>123</v>
      </c>
      <c r="AM383" s="45"/>
      <c r="AN383" s="45" t="s">
        <v>123</v>
      </c>
      <c r="AO383" s="45"/>
      <c r="AP383" s="45" t="s">
        <v>123</v>
      </c>
      <c r="AQ383" s="45"/>
      <c r="AR383" s="45" t="s">
        <v>123</v>
      </c>
      <c r="AS383" s="45"/>
      <c r="AT383" s="49">
        <v>44926</v>
      </c>
      <c r="AU383" s="50">
        <v>44926</v>
      </c>
      <c r="AV383" s="51" t="s">
        <v>123</v>
      </c>
      <c r="AW383" s="51" t="s">
        <v>123</v>
      </c>
      <c r="AX383" s="73" t="s">
        <v>49</v>
      </c>
      <c r="AY383" s="52" t="s">
        <v>123</v>
      </c>
      <c r="AZ383" s="53">
        <v>0</v>
      </c>
      <c r="BA383" s="52" t="s">
        <v>123</v>
      </c>
      <c r="BB383" s="81" t="s">
        <v>123</v>
      </c>
      <c r="BC383" s="52" t="s">
        <v>123</v>
      </c>
      <c r="BD383" s="52" t="s">
        <v>123</v>
      </c>
      <c r="BE383" s="55" t="s">
        <v>123</v>
      </c>
      <c r="BF383" s="55" t="s">
        <v>123</v>
      </c>
      <c r="BG383" s="55" t="s">
        <v>123</v>
      </c>
      <c r="BH383" s="55" t="s">
        <v>123</v>
      </c>
      <c r="BI383" s="56" t="s">
        <v>123</v>
      </c>
      <c r="BJ383" s="48"/>
      <c r="BK383" s="58" t="s">
        <v>123</v>
      </c>
      <c r="BL383" s="59"/>
      <c r="BM383" s="58" t="s">
        <v>123</v>
      </c>
      <c r="BN383" s="59"/>
      <c r="BO383" s="74" t="s">
        <v>123</v>
      </c>
      <c r="BP383" s="75"/>
      <c r="BQ383" s="74" t="s">
        <v>123</v>
      </c>
      <c r="BR383" s="75"/>
      <c r="BS383" s="60" t="s">
        <v>1079</v>
      </c>
      <c r="BT383" s="38"/>
      <c r="BU383" s="61" t="s">
        <v>129</v>
      </c>
      <c r="BV383" s="61" t="s">
        <v>129</v>
      </c>
      <c r="BW383" s="61" t="s">
        <v>129</v>
      </c>
      <c r="BX383" s="61" t="s">
        <v>129</v>
      </c>
      <c r="BY383" s="62" t="s">
        <v>126</v>
      </c>
      <c r="BZ383" s="61"/>
      <c r="CA383" s="61" t="s">
        <v>129</v>
      </c>
      <c r="CB383" s="61" t="s">
        <v>129</v>
      </c>
      <c r="CC383" s="61" t="s">
        <v>129</v>
      </c>
      <c r="CD383" s="61" t="s">
        <v>129</v>
      </c>
      <c r="CE383" s="61" t="s">
        <v>129</v>
      </c>
      <c r="CF383" s="61" t="s">
        <v>129</v>
      </c>
      <c r="CG383" s="61" t="s">
        <v>129</v>
      </c>
      <c r="CH383" s="63">
        <f>YEAR(BANCO10[[#This Row],[DATA INÍCIO]])</f>
        <v>2022</v>
      </c>
      <c r="CI383" s="63">
        <f>MONTH(BANCO10[[#This Row],[DATA INÍCIO]])</f>
        <v>12</v>
      </c>
      <c r="CJ383" s="64" t="str">
        <f t="shared" si="6"/>
        <v>IRMAOS NERI INDUSTRIA E COMERCIO DE PRODUTOS METALURGICOS LTDA43.566.256/0001-73</v>
      </c>
      <c r="CK383" s="63"/>
      <c r="CL383" s="42" t="s">
        <v>1078</v>
      </c>
      <c r="CM383" s="42" t="str">
        <f>IF(BANCO10[[#This Row],[SOLUÇÃO]]=CM$1,BANCO10[[#This Row],[STATUS DA ETAPA]],"")</f>
        <v>CONCLUÍDO</v>
      </c>
      <c r="CN383" s="42" t="str">
        <f>IF(BANCO10[[#This Row],[SOLUÇÃO]]=CN$1,BANCO10[[#This Row],[STATUS DA ETAPA]],"")</f>
        <v/>
      </c>
      <c r="CO383" s="42" t="str">
        <f>IF(BANCO10[[#This Row],[SOLUÇÃO]]=CO$1,BANCO10[[#This Row],[STATUS DA ETAPA]],"")</f>
        <v/>
      </c>
      <c r="CP383" s="42" t="str">
        <f>IF(BANCO10[[#This Row],[SOLUÇÃO]]=CP$1,BANCO10[[#This Row],[STATUS DA ETAPA]],"")</f>
        <v/>
      </c>
      <c r="CQ383" s="42" t="str">
        <f>IF(BANCO10[[#This Row],[SOLUÇÃO]]=CQ$1,BANCO10[[#This Row],[STATUS DA ETAPA]],"")</f>
        <v/>
      </c>
      <c r="CR383" s="42" t="str">
        <f>IF(BANCO10[[#This Row],[SOLUÇÃO]]=CR$1,BANCO10[[#This Row],[STATUS DA ETAPA]],"")</f>
        <v/>
      </c>
      <c r="CS383" s="42" t="str">
        <f>IF(BANCO10[[#This Row],[SOLUÇÃO]]=CS$1,BANCO10[[#This Row],[STATUS DA ETAPA]],"")</f>
        <v/>
      </c>
      <c r="CT383" s="42" t="str">
        <f>IF(BANCO10[[#This Row],[SOLUÇÃO]]=CT$1,BANCO10[[#This Row],[STATUS DA ETAPA]],"")</f>
        <v/>
      </c>
      <c r="CU383" s="42" t="str">
        <f>IF(BANCO10[[#This Row],[SOLUÇÃO]]=CU$1,BANCO10[[#This Row],[STATUS DA ETAPA]],"")</f>
        <v/>
      </c>
      <c r="CV383" s="42" t="str">
        <f>IF(BANCO10[[#This Row],[SOLUÇÃO]]=CV$1,BANCO10[[#This Row],[STATUS DA ETAPA]],"")</f>
        <v/>
      </c>
      <c r="CW383" s="42" t="str">
        <f>IF(BANCO10[[#This Row],[SOLUÇÃO]]=CW$1,BANCO10[[#This Row],[STATUS DA ETAPA]],"")</f>
        <v/>
      </c>
      <c r="CX383" s="42" t="str">
        <f>IF(BANCO10[[#This Row],[SOLUÇÃO]]=CX$1,BANCO10[[#This Row],[STATUS DA ETAPA]],"")</f>
        <v/>
      </c>
      <c r="CY383" s="42" t="str">
        <f>IF(BANCO10[[#This Row],[SOLUÇÃO]]=CY$1,BANCO10[[#This Row],[STATUS DA ETAPA]],"")</f>
        <v/>
      </c>
      <c r="CZ383" s="42" t="str">
        <f>IF(BANCO10[[#This Row],[SOLUÇÃO]]=CZ$1,BANCO10[[#This Row],[STATUS DA ETAPA]],"")</f>
        <v/>
      </c>
      <c r="DA383" s="42" t="str">
        <f>IF(BANCO10[[#This Row],[SOLUÇÃO]]=DA$1,BANCO10[[#This Row],[STATUS DA ETAPA]],"")</f>
        <v/>
      </c>
      <c r="DB383" s="42" t="str">
        <f>IF(BANCO10[[#This Row],[SOLUÇÃO]]=DB$1,BANCO10[[#This Row],[STATUS DA ETAPA]],"")</f>
        <v/>
      </c>
      <c r="DC383" s="42" t="str">
        <f>IF(BANCO10[[#This Row],[SOLUÇÃO]]=DC$1,BANCO10[[#This Row],[STATUS DA ETAPA]],"")</f>
        <v/>
      </c>
      <c r="DD383" s="42" t="str">
        <f>IF(BANCO10[[#This Row],[SOLUÇÃO]]=DD$1,BANCO10[[#This Row],[STATUS DA ETAPA]],"")</f>
        <v/>
      </c>
      <c r="DE383" s="42" t="str">
        <f>IF(BANCO10[[#This Row],[SOLUÇÃO]]=DE$1,BANCO10[[#This Row],[STATUS DA ETAPA]],"")</f>
        <v/>
      </c>
      <c r="DF383" s="42" t="str">
        <f>IF(BANCO10[[#This Row],[SOLUÇÃO]]=DF$1,BANCO10[[#This Row],[STATUS DA ETAPA]],"")</f>
        <v/>
      </c>
      <c r="DG383" s="42" t="str">
        <f>IF(BANCO10[[#This Row],[SOLUÇÃO]]=DG$1,BANCO10[[#This Row],[STATUS DA ETAPA]],"")</f>
        <v/>
      </c>
      <c r="DH383" s="42" t="str">
        <f>IF(BANCO10[[#This Row],[SOLUÇÃO]]=DH$1,BANCO10[[#This Row],[STATUS DA ETAPA]],"")</f>
        <v/>
      </c>
      <c r="DI383" s="42" t="str">
        <f>IF(BANCO10[[#This Row],[SOLUÇÃO]]=DI$1,BANCO10[[#This Row],[STATUS DA ETAPA]],"")</f>
        <v/>
      </c>
      <c r="DJ383" s="42" t="str">
        <f>IF(BANCO10[[#This Row],[SOLUÇÃO]]=DJ$1,BANCO10[[#This Row],[STATUS DA ETAPA]],"")</f>
        <v/>
      </c>
      <c r="DK383" s="42" t="str">
        <f>IF(BANCO10[[#This Row],[SOLUÇÃO]]=DK$1,BANCO10[[#This Row],[STATUS DA ETAPA]],"")</f>
        <v/>
      </c>
      <c r="DL383" s="42" t="str">
        <f>IF(BANCO10[[#This Row],[SOLUÇÃO]]=DL$1,BANCO10[[#This Row],[STATUS DA ETAPA]],"")</f>
        <v/>
      </c>
      <c r="DM383" s="42" t="str">
        <f>IF(BANCO10[[#This Row],[SOLUÇÃO]]=DM$1,BANCO10[[#This Row],[STATUS DA ETAPA]],"")</f>
        <v/>
      </c>
      <c r="DN383" s="65" t="e">
        <f>VLOOKUP(CL385,'[1]SAP TEC'!AC:AD,2,0)</f>
        <v>#N/A</v>
      </c>
      <c r="GA383" s="38"/>
      <c r="GB383" s="39"/>
      <c r="GC383" s="40"/>
      <c r="GD383" s="42"/>
      <c r="GE383" s="42"/>
      <c r="GF383" s="40"/>
      <c r="GG383" s="165"/>
      <c r="GH383" s="90"/>
      <c r="GI383" s="43"/>
      <c r="GJ383" s="44"/>
      <c r="GK383" s="166"/>
      <c r="GL383" s="166"/>
      <c r="GM383" s="166"/>
      <c r="GN383" s="42"/>
      <c r="GO383" s="91"/>
      <c r="GP383" s="42"/>
      <c r="GQ383" s="91"/>
      <c r="GR383" s="134"/>
      <c r="GS383" s="134"/>
      <c r="GT383" s="44"/>
      <c r="GU383" s="44"/>
      <c r="GV383" s="44"/>
      <c r="GW383" s="42"/>
      <c r="GX383" s="95"/>
      <c r="GY383" s="96"/>
      <c r="GZ383" s="168"/>
      <c r="HA383" s="168"/>
      <c r="HB383" s="168"/>
      <c r="HC383" s="93"/>
      <c r="HD383" s="168"/>
      <c r="HE383" s="110"/>
      <c r="HF383" s="94"/>
      <c r="HG383" s="38"/>
      <c r="HH383" s="38"/>
      <c r="HI383" s="38"/>
      <c r="HJ383" s="38"/>
      <c r="HK383" s="98"/>
      <c r="HL383" s="38"/>
      <c r="HM383" s="38"/>
      <c r="HN383" s="38"/>
      <c r="HO383" s="136"/>
      <c r="HP383" s="38"/>
      <c r="HQ383" s="38"/>
      <c r="HR383" s="38"/>
      <c r="HS383" s="38"/>
      <c r="HT383" s="63"/>
      <c r="HU383" s="63"/>
      <c r="HV383" s="71"/>
      <c r="HW383" s="63"/>
      <c r="HX383" s="44"/>
      <c r="HY383" s="42"/>
      <c r="HZ383" s="42"/>
      <c r="IA383" s="42"/>
      <c r="IB383" s="42"/>
      <c r="IC383" s="42"/>
      <c r="ID383" s="42"/>
      <c r="IE383" s="42"/>
      <c r="IF383" s="42"/>
      <c r="IG383" s="42"/>
      <c r="IH383" s="42"/>
      <c r="II383" s="42"/>
      <c r="IJ383" s="42"/>
      <c r="IK383" s="42"/>
      <c r="IL383" s="42"/>
      <c r="IM383" s="42"/>
      <c r="IN383" s="42"/>
      <c r="IO383" s="42"/>
      <c r="IP383" s="42"/>
      <c r="IQ383" s="42"/>
      <c r="IR383" s="42"/>
      <c r="IS383" s="42"/>
      <c r="IT383" s="42"/>
      <c r="IU383" s="42"/>
      <c r="IV383" s="42"/>
      <c r="IW383" s="42"/>
      <c r="IX383" s="42"/>
      <c r="IY383" s="42"/>
      <c r="IZ383" s="63"/>
    </row>
    <row r="384" spans="1:260" s="65" customFormat="1" ht="12" x14ac:dyDescent="0.25">
      <c r="A384" s="38" t="s">
        <v>118</v>
      </c>
      <c r="B384" s="39" t="s">
        <v>119</v>
      </c>
      <c r="C384" s="40" t="str">
        <f>IFERROR(VLOOKUP(BANCO10[[#This Row],[EMPRESA]],[1]!DADOS[#Data],2,FALSE),"")</f>
        <v>43.566.256/0001-73</v>
      </c>
      <c r="D384" s="42" t="s">
        <v>1077</v>
      </c>
      <c r="E384" s="42" t="str">
        <f>IFERROR(VLOOKUP(BANCO10[[#This Row],[EMPRESA]],[1]!DADOS[#Data],5,FALSE),"")</f>
        <v>EPP</v>
      </c>
      <c r="F384" s="40" t="str">
        <f>IFERROR(IF(VLOOKUP(BANCO10[[#This Row],[EMPRESA]],[1]!DADOS[#Data],6,0)="","",(VLOOKUP(BANCO10[[#This Row],[EMPRESA]],[1]!DADOS[#Data],6,0))),"")</f>
        <v>CAPITAL LESTE 2</v>
      </c>
      <c r="G384" s="40" t="str">
        <f>IFERROR(IF(VLOOKUP(BANCO10[[#This Row],[EMPRESA]],[1]!DADOS[#Data],4)="","",(VLOOKUP($D384,[1]!DADOS[#Data],4,0))),"")</f>
        <v>NERI</v>
      </c>
      <c r="H384" s="43" t="s">
        <v>7</v>
      </c>
      <c r="I384" s="42" t="s">
        <v>267</v>
      </c>
      <c r="J384" s="44" t="s">
        <v>136</v>
      </c>
      <c r="K384" s="42" t="s">
        <v>136</v>
      </c>
      <c r="L384" s="44" t="s">
        <v>136</v>
      </c>
      <c r="M384" s="44">
        <v>103</v>
      </c>
      <c r="N384" s="44" t="s">
        <v>123</v>
      </c>
      <c r="O384" s="42" t="s">
        <v>95</v>
      </c>
      <c r="P384" s="42">
        <v>100</v>
      </c>
      <c r="Q384" s="42"/>
      <c r="R384" s="45" t="s">
        <v>123</v>
      </c>
      <c r="S384" s="45"/>
      <c r="T384" s="45" t="s">
        <v>123</v>
      </c>
      <c r="U384" s="45"/>
      <c r="V384" s="45" t="s">
        <v>123</v>
      </c>
      <c r="W384" s="45"/>
      <c r="X384" s="45" t="s">
        <v>123</v>
      </c>
      <c r="Y384" s="45"/>
      <c r="Z384" s="46" t="s">
        <v>123</v>
      </c>
      <c r="AA384" s="47"/>
      <c r="AB384" s="46" t="s">
        <v>123</v>
      </c>
      <c r="AC384" s="48"/>
      <c r="AD384" s="46" t="s">
        <v>123</v>
      </c>
      <c r="AE384" s="48"/>
      <c r="AF384" s="45" t="s">
        <v>27</v>
      </c>
      <c r="AG384" s="45">
        <v>44810</v>
      </c>
      <c r="AH384" s="45" t="s">
        <v>27</v>
      </c>
      <c r="AI384" s="45">
        <v>44810</v>
      </c>
      <c r="AJ384" s="45" t="s">
        <v>27</v>
      </c>
      <c r="AK384" s="45"/>
      <c r="AL384" s="45" t="s">
        <v>27</v>
      </c>
      <c r="AM384" s="45"/>
      <c r="AN384" s="45"/>
      <c r="AO384" s="45"/>
      <c r="AP384" s="45"/>
      <c r="AQ384" s="45"/>
      <c r="AR384" s="45" t="s">
        <v>123</v>
      </c>
      <c r="AS384" s="45"/>
      <c r="AT384" s="49">
        <v>45963</v>
      </c>
      <c r="AU384" s="50">
        <v>45963</v>
      </c>
      <c r="AV384" s="66" t="s">
        <v>123</v>
      </c>
      <c r="AW384" s="66" t="s">
        <v>123</v>
      </c>
      <c r="AX384" s="73" t="s">
        <v>49</v>
      </c>
      <c r="AY384" s="52" t="s">
        <v>126</v>
      </c>
      <c r="AZ384" s="53">
        <v>0</v>
      </c>
      <c r="BA384" s="52"/>
      <c r="BB384" s="81" t="s">
        <v>136</v>
      </c>
      <c r="BC384" s="52" t="s">
        <v>136</v>
      </c>
      <c r="BD384" s="52" t="s">
        <v>136</v>
      </c>
      <c r="BE384" s="55" t="s">
        <v>123</v>
      </c>
      <c r="BF384" s="55" t="s">
        <v>123</v>
      </c>
      <c r="BG384" s="55"/>
      <c r="BH384" s="55" t="s">
        <v>123</v>
      </c>
      <c r="BI384" s="68" t="s">
        <v>123</v>
      </c>
      <c r="BJ384" s="48"/>
      <c r="BK384" s="58"/>
      <c r="BL384" s="59"/>
      <c r="BM384" s="58"/>
      <c r="BN384" s="59"/>
      <c r="BO384" s="74" t="s">
        <v>126</v>
      </c>
      <c r="BP384" s="77"/>
      <c r="BQ384" s="78" t="s">
        <v>126</v>
      </c>
      <c r="BR384" s="79"/>
      <c r="BS384" s="60" t="s">
        <v>1079</v>
      </c>
      <c r="BT384" s="38"/>
      <c r="BU384" s="61" t="s">
        <v>129</v>
      </c>
      <c r="BV384" s="61" t="s">
        <v>129</v>
      </c>
      <c r="BW384" s="61" t="s">
        <v>129</v>
      </c>
      <c r="BX384" s="61" t="s">
        <v>129</v>
      </c>
      <c r="BY384" s="62" t="s">
        <v>126</v>
      </c>
      <c r="BZ384" s="61"/>
      <c r="CA384" s="61" t="s">
        <v>129</v>
      </c>
      <c r="CB384" s="61" t="s">
        <v>129</v>
      </c>
      <c r="CC384" s="61" t="s">
        <v>129</v>
      </c>
      <c r="CD384" s="61" t="s">
        <v>129</v>
      </c>
      <c r="CE384" s="61" t="s">
        <v>129</v>
      </c>
      <c r="CF384" s="61" t="s">
        <v>129</v>
      </c>
      <c r="CG384" s="61" t="s">
        <v>129</v>
      </c>
      <c r="CH384" s="63">
        <f>YEAR(BANCO10[[#This Row],[DATA INÍCIO]])</f>
        <v>2025</v>
      </c>
      <c r="CI384" s="63">
        <f>MONTH(BANCO10[[#This Row],[DATA INÍCIO]])</f>
        <v>11</v>
      </c>
      <c r="CJ384" s="64" t="str">
        <f t="shared" si="6"/>
        <v>IRMAOS NERI INDUSTRIA E COMERCIO DE PRODUTOS METALURGICOS LTDA43.566.256/0001-73</v>
      </c>
      <c r="CK384" s="63"/>
      <c r="CL384" s="42" t="s">
        <v>136</v>
      </c>
      <c r="CM384" s="42" t="str">
        <f>IF(BANCO10[[#This Row],[SOLUÇÃO]]=CM$1,BANCO10[[#This Row],[STATUS DA ETAPA]],"")</f>
        <v/>
      </c>
      <c r="CN384" s="42" t="str">
        <f>IF(BANCO10[[#This Row],[SOLUÇÃO]]=CN$1,BANCO10[[#This Row],[STATUS DA ETAPA]],"")</f>
        <v/>
      </c>
      <c r="CO384" s="42" t="str">
        <f>IF(BANCO10[[#This Row],[SOLUÇÃO]]=CO$1,BANCO10[[#This Row],[STATUS DA ETAPA]],"")</f>
        <v/>
      </c>
      <c r="CP384" s="42" t="str">
        <f>IF(BANCO10[[#This Row],[SOLUÇÃO]]=CP$1,BANCO10[[#This Row],[STATUS DA ETAPA]],"")</f>
        <v/>
      </c>
      <c r="CQ384" s="42" t="str">
        <f>IF(BANCO10[[#This Row],[SOLUÇÃO]]=CQ$1,BANCO10[[#This Row],[STATUS DA ETAPA]],"")</f>
        <v/>
      </c>
      <c r="CR384" s="42" t="str">
        <f>IF(BANCO10[[#This Row],[SOLUÇÃO]]=CR$1,BANCO10[[#This Row],[STATUS DA ETAPA]],"")</f>
        <v>PROSPECÇÃO</v>
      </c>
      <c r="CS384" s="42" t="str">
        <f>IF(BANCO10[[#This Row],[SOLUÇÃO]]=CS$1,BANCO10[[#This Row],[STATUS DA ETAPA]],"")</f>
        <v/>
      </c>
      <c r="CT384" s="42" t="str">
        <f>IF(BANCO10[[#This Row],[SOLUÇÃO]]=CT$1,BANCO10[[#This Row],[STATUS DA ETAPA]],"")</f>
        <v/>
      </c>
      <c r="CU384" s="42" t="str">
        <f>IF(BANCO10[[#This Row],[SOLUÇÃO]]=CU$1,BANCO10[[#This Row],[STATUS DA ETAPA]],"")</f>
        <v/>
      </c>
      <c r="CV384" s="42" t="str">
        <f>IF(BANCO10[[#This Row],[SOLUÇÃO]]=CV$1,BANCO10[[#This Row],[STATUS DA ETAPA]],"")</f>
        <v/>
      </c>
      <c r="CW384" s="42" t="str">
        <f>IF(BANCO10[[#This Row],[SOLUÇÃO]]=CW$1,BANCO10[[#This Row],[STATUS DA ETAPA]],"")</f>
        <v/>
      </c>
      <c r="CX384" s="42" t="str">
        <f>IF(BANCO10[[#This Row],[SOLUÇÃO]]=CX$1,BANCO10[[#This Row],[STATUS DA ETAPA]],"")</f>
        <v/>
      </c>
      <c r="CY384" s="42" t="str">
        <f>IF(BANCO10[[#This Row],[SOLUÇÃO]]=CY$1,BANCO10[[#This Row],[STATUS DA ETAPA]],"")</f>
        <v/>
      </c>
      <c r="CZ384" s="42" t="str">
        <f>IF(BANCO10[[#This Row],[SOLUÇÃO]]=CZ$1,BANCO10[[#This Row],[STATUS DA ETAPA]],"")</f>
        <v/>
      </c>
      <c r="DA384" s="42" t="str">
        <f>IF(BANCO10[[#This Row],[SOLUÇÃO]]=DA$1,BANCO10[[#This Row],[STATUS DA ETAPA]],"")</f>
        <v/>
      </c>
      <c r="DB384" s="42" t="str">
        <f>IF(BANCO10[[#This Row],[SOLUÇÃO]]=DB$1,BANCO10[[#This Row],[STATUS DA ETAPA]],"")</f>
        <v/>
      </c>
      <c r="DC384" s="42" t="str">
        <f>IF(BANCO10[[#This Row],[SOLUÇÃO]]=DC$1,BANCO10[[#This Row],[STATUS DA ETAPA]],"")</f>
        <v/>
      </c>
      <c r="DD384" s="42" t="str">
        <f>IF(BANCO10[[#This Row],[SOLUÇÃO]]=DD$1,BANCO10[[#This Row],[STATUS DA ETAPA]],"")</f>
        <v/>
      </c>
      <c r="DE384" s="42" t="str">
        <f>IF(BANCO10[[#This Row],[SOLUÇÃO]]=DE$1,BANCO10[[#This Row],[STATUS DA ETAPA]],"")</f>
        <v/>
      </c>
      <c r="DF384" s="42" t="str">
        <f>IF(BANCO10[[#This Row],[SOLUÇÃO]]=DF$1,BANCO10[[#This Row],[STATUS DA ETAPA]],"")</f>
        <v/>
      </c>
      <c r="DG384" s="42" t="str">
        <f>IF(BANCO10[[#This Row],[SOLUÇÃO]]=DG$1,BANCO10[[#This Row],[STATUS DA ETAPA]],"")</f>
        <v/>
      </c>
      <c r="DH384" s="42" t="str">
        <f>IF(BANCO10[[#This Row],[SOLUÇÃO]]=DH$1,BANCO10[[#This Row],[STATUS DA ETAPA]],"")</f>
        <v/>
      </c>
      <c r="DI384" s="42" t="str">
        <f>IF(BANCO10[[#This Row],[SOLUÇÃO]]=DI$1,BANCO10[[#This Row],[STATUS DA ETAPA]],"")</f>
        <v/>
      </c>
      <c r="DJ384" s="42" t="str">
        <f>IF(BANCO10[[#This Row],[SOLUÇÃO]]=DJ$1,BANCO10[[#This Row],[STATUS DA ETAPA]],"")</f>
        <v/>
      </c>
      <c r="DK384" s="42" t="str">
        <f>IF(BANCO10[[#This Row],[SOLUÇÃO]]=DK$1,BANCO10[[#This Row],[STATUS DA ETAPA]],"")</f>
        <v/>
      </c>
      <c r="DL384" s="42" t="str">
        <f>IF(BANCO10[[#This Row],[SOLUÇÃO]]=DL$1,BANCO10[[#This Row],[STATUS DA ETAPA]],"")</f>
        <v/>
      </c>
      <c r="DM384" s="42" t="str">
        <f>IF(BANCO10[[#This Row],[SOLUÇÃO]]=DM$1,BANCO10[[#This Row],[STATUS DA ETAPA]],"")</f>
        <v/>
      </c>
      <c r="DN384" s="65" t="e">
        <f>VLOOKUP(CL386,'[1]SAP TEC'!AC:AD,2,0)</f>
        <v>#N/A</v>
      </c>
      <c r="GA384" s="38"/>
      <c r="GB384" s="39"/>
      <c r="GC384" s="40"/>
      <c r="GD384" s="42"/>
      <c r="GE384" s="42"/>
      <c r="GF384" s="40"/>
      <c r="GG384" s="165"/>
      <c r="GH384" s="90"/>
      <c r="GI384" s="43"/>
      <c r="GJ384" s="44"/>
      <c r="GK384" s="166"/>
      <c r="GL384" s="166"/>
      <c r="GM384" s="166"/>
      <c r="GN384" s="42"/>
      <c r="GO384" s="91"/>
      <c r="GP384" s="42"/>
      <c r="GQ384" s="91"/>
      <c r="GR384" s="134"/>
      <c r="GS384" s="134"/>
      <c r="GT384" s="44"/>
      <c r="GU384" s="44"/>
      <c r="GV384" s="44"/>
      <c r="GW384" s="42"/>
      <c r="GX384" s="95"/>
      <c r="GY384" s="96"/>
      <c r="GZ384" s="168"/>
      <c r="HA384" s="168"/>
      <c r="HB384" s="168"/>
      <c r="HC384" s="93"/>
      <c r="HD384" s="168"/>
      <c r="HE384" s="110"/>
      <c r="HF384" s="94"/>
      <c r="HG384" s="38"/>
      <c r="HH384" s="38"/>
      <c r="HI384" s="38"/>
      <c r="HJ384" s="38"/>
      <c r="HK384" s="98"/>
      <c r="HL384" s="38"/>
      <c r="HM384" s="38"/>
      <c r="HN384" s="38"/>
      <c r="HO384" s="136"/>
      <c r="HP384" s="38"/>
      <c r="HQ384" s="38"/>
      <c r="HR384" s="38"/>
      <c r="HS384" s="38"/>
      <c r="HT384" s="63"/>
      <c r="HU384" s="63"/>
      <c r="HV384" s="71"/>
      <c r="HW384" s="63"/>
      <c r="HX384" s="44"/>
      <c r="HY384" s="42"/>
      <c r="HZ384" s="42"/>
      <c r="IA384" s="42"/>
      <c r="IB384" s="42"/>
      <c r="IC384" s="42"/>
      <c r="ID384" s="42"/>
      <c r="IE384" s="42"/>
      <c r="IF384" s="42"/>
      <c r="IG384" s="42"/>
      <c r="IH384" s="42"/>
      <c r="II384" s="42"/>
      <c r="IJ384" s="42"/>
      <c r="IK384" s="42"/>
      <c r="IL384" s="42"/>
      <c r="IM384" s="42"/>
      <c r="IN384" s="42"/>
      <c r="IO384" s="42"/>
      <c r="IP384" s="42"/>
      <c r="IQ384" s="42"/>
      <c r="IR384" s="42"/>
      <c r="IS384" s="42"/>
      <c r="IT384" s="42"/>
      <c r="IU384" s="42"/>
      <c r="IV384" s="42"/>
      <c r="IW384" s="42"/>
      <c r="IX384" s="42"/>
      <c r="IY384" s="42"/>
      <c r="IZ384" s="63"/>
    </row>
    <row r="385" spans="1:260" s="65" customFormat="1" ht="12" x14ac:dyDescent="0.25">
      <c r="A385" s="38" t="s">
        <v>118</v>
      </c>
      <c r="B385" s="39" t="s">
        <v>119</v>
      </c>
      <c r="C385" s="40" t="str">
        <f>IFERROR(VLOOKUP(BANCO10[[#This Row],[EMPRESA]],[1]!DADOS[#Data],2,FALSE),"")</f>
        <v>04.221.506/0001-81</v>
      </c>
      <c r="D385" s="42" t="s">
        <v>1080</v>
      </c>
      <c r="E385" s="42" t="str">
        <f>IFERROR(VLOOKUP(BANCO10[[#This Row],[EMPRESA]],[1]!DADOS[#Data],5,FALSE),"")</f>
        <v>ME</v>
      </c>
      <c r="F385" s="40" t="str">
        <f>IFERROR(IF(VLOOKUP(BANCO10[[#This Row],[EMPRESA]],[1]!DADOS[#Data],6,0)="","",(VLOOKUP(BANCO10[[#This Row],[EMPRESA]],[1]!DADOS[#Data],6,0))),"")</f>
        <v>CAPITAL LESTE 1</v>
      </c>
      <c r="G385" s="40" t="str">
        <f>IFERROR(IF(VLOOKUP(BANCO10[[#This Row],[EMPRESA]],[1]!DADOS[#Data],4)="","",(VLOOKUP($D385,[1]!DADOS[#Data],4,0))),"")</f>
        <v>ITALIAN</v>
      </c>
      <c r="H385" s="43" t="s">
        <v>7</v>
      </c>
      <c r="I385" s="43" t="s">
        <v>122</v>
      </c>
      <c r="J385" s="43" t="s">
        <v>123</v>
      </c>
      <c r="K385" s="42" t="s">
        <v>123</v>
      </c>
      <c r="L385" s="44" t="s">
        <v>123</v>
      </c>
      <c r="M385" s="44" t="s">
        <v>137</v>
      </c>
      <c r="N385" s="44" t="s">
        <v>123</v>
      </c>
      <c r="O385" s="42" t="s">
        <v>95</v>
      </c>
      <c r="P385" s="42">
        <v>60</v>
      </c>
      <c r="Q385" s="42"/>
      <c r="R385" s="45" t="s">
        <v>123</v>
      </c>
      <c r="S385" s="45"/>
      <c r="T385" s="45" t="s">
        <v>123</v>
      </c>
      <c r="U385" s="45"/>
      <c r="V385" s="45" t="s">
        <v>123</v>
      </c>
      <c r="W385" s="45"/>
      <c r="X385" s="45" t="s">
        <v>123</v>
      </c>
      <c r="Y385" s="45"/>
      <c r="Z385" s="46" t="s">
        <v>123</v>
      </c>
      <c r="AA385" s="47"/>
      <c r="AB385" s="46" t="s">
        <v>123</v>
      </c>
      <c r="AC385" s="48"/>
      <c r="AD385" s="46" t="s">
        <v>123</v>
      </c>
      <c r="AE385" s="48"/>
      <c r="AF385" s="45" t="s">
        <v>123</v>
      </c>
      <c r="AG385" s="45"/>
      <c r="AH385" s="45" t="s">
        <v>123</v>
      </c>
      <c r="AI385" s="45"/>
      <c r="AJ385" s="45" t="s">
        <v>123</v>
      </c>
      <c r="AK385" s="45"/>
      <c r="AL385" s="45" t="s">
        <v>123</v>
      </c>
      <c r="AM385" s="45"/>
      <c r="AN385" s="45" t="s">
        <v>123</v>
      </c>
      <c r="AO385" s="45"/>
      <c r="AP385" s="45" t="s">
        <v>123</v>
      </c>
      <c r="AQ385" s="45"/>
      <c r="AR385" s="45" t="s">
        <v>123</v>
      </c>
      <c r="AS385" s="45"/>
      <c r="AT385" s="49">
        <v>45963</v>
      </c>
      <c r="AU385" s="50">
        <v>45963</v>
      </c>
      <c r="AV385" s="51" t="s">
        <v>123</v>
      </c>
      <c r="AW385" s="51" t="s">
        <v>123</v>
      </c>
      <c r="AX385" s="51" t="s">
        <v>123</v>
      </c>
      <c r="AY385" s="52" t="s">
        <v>123</v>
      </c>
      <c r="AZ385" s="53">
        <v>0</v>
      </c>
      <c r="BA385" s="52" t="s">
        <v>123</v>
      </c>
      <c r="BB385" s="81" t="s">
        <v>123</v>
      </c>
      <c r="BC385" s="52" t="s">
        <v>123</v>
      </c>
      <c r="BD385" s="52" t="s">
        <v>123</v>
      </c>
      <c r="BE385" s="55" t="s">
        <v>123</v>
      </c>
      <c r="BF385" s="55" t="s">
        <v>123</v>
      </c>
      <c r="BG385" s="55" t="s">
        <v>123</v>
      </c>
      <c r="BH385" s="55" t="s">
        <v>123</v>
      </c>
      <c r="BI385" s="68" t="s">
        <v>123</v>
      </c>
      <c r="BJ385" s="57"/>
      <c r="BK385" s="58" t="s">
        <v>123</v>
      </c>
      <c r="BL385" s="59"/>
      <c r="BM385" s="58" t="s">
        <v>123</v>
      </c>
      <c r="BN385" s="59"/>
      <c r="BO385" s="58" t="s">
        <v>123</v>
      </c>
      <c r="BP385" s="59"/>
      <c r="BQ385" s="58" t="s">
        <v>123</v>
      </c>
      <c r="BR385" s="59"/>
      <c r="BS385" s="60" t="s">
        <v>1081</v>
      </c>
      <c r="BT385" s="38"/>
      <c r="BU385" s="61" t="s">
        <v>170</v>
      </c>
      <c r="BV385" s="61" t="s">
        <v>170</v>
      </c>
      <c r="BW385" s="61" t="s">
        <v>171</v>
      </c>
      <c r="BX385" s="61" t="s">
        <v>129</v>
      </c>
      <c r="BY385" s="62" t="s">
        <v>170</v>
      </c>
      <c r="BZ385" s="61"/>
      <c r="CA385" s="61" t="s">
        <v>129</v>
      </c>
      <c r="CB385" s="61" t="s">
        <v>129</v>
      </c>
      <c r="CC385" s="61">
        <v>45412</v>
      </c>
      <c r="CD385" s="61"/>
      <c r="CE385" s="61" t="s">
        <v>129</v>
      </c>
      <c r="CF385" s="61"/>
      <c r="CG385" s="61" t="s">
        <v>1082</v>
      </c>
      <c r="CH385" s="63">
        <f>YEAR(BANCO10[[#This Row],[DATA INÍCIO]])</f>
        <v>2025</v>
      </c>
      <c r="CI385" s="63">
        <f>MONTH(BANCO10[[#This Row],[DATA INÍCIO]])</f>
        <v>11</v>
      </c>
      <c r="CJ385" s="64" t="str">
        <f t="shared" si="6"/>
        <v>ITALIAN CENTER ESQUADRIAS INDUSTRIA COMERCIO E SERVICOS LTDA04.221.506/0001-81</v>
      </c>
      <c r="CK385" s="63"/>
      <c r="CL385" s="42" t="s">
        <v>123</v>
      </c>
      <c r="CM385" s="42" t="str">
        <f>IF(BANCO10[[#This Row],[SOLUÇÃO]]=CM$1,BANCO10[[#This Row],[STATUS DA ETAPA]],"")</f>
        <v/>
      </c>
      <c r="CN385" s="42" t="str">
        <f>IF(BANCO10[[#This Row],[SOLUÇÃO]]=CN$1,BANCO10[[#This Row],[STATUS DA ETAPA]],"")</f>
        <v/>
      </c>
      <c r="CO385" s="42" t="str">
        <f>IF(BANCO10[[#This Row],[SOLUÇÃO]]=CO$1,BANCO10[[#This Row],[STATUS DA ETAPA]],"")</f>
        <v/>
      </c>
      <c r="CP385" s="42" t="str">
        <f>IF(BANCO10[[#This Row],[SOLUÇÃO]]=CP$1,BANCO10[[#This Row],[STATUS DA ETAPA]],"")</f>
        <v/>
      </c>
      <c r="CQ385" s="42" t="str">
        <f>IF(BANCO10[[#This Row],[SOLUÇÃO]]=CQ$1,BANCO10[[#This Row],[STATUS DA ETAPA]],"")</f>
        <v/>
      </c>
      <c r="CR385" s="42" t="str">
        <f>IF(BANCO10[[#This Row],[SOLUÇÃO]]=CR$1,BANCO10[[#This Row],[STATUS DA ETAPA]],"")</f>
        <v>CANCELADO</v>
      </c>
      <c r="CS385" s="42" t="str">
        <f>IF(BANCO10[[#This Row],[SOLUÇÃO]]=CS$1,BANCO10[[#This Row],[STATUS DA ETAPA]],"")</f>
        <v/>
      </c>
      <c r="CT385" s="42" t="str">
        <f>IF(BANCO10[[#This Row],[SOLUÇÃO]]=CT$1,BANCO10[[#This Row],[STATUS DA ETAPA]],"")</f>
        <v/>
      </c>
      <c r="CU385" s="42" t="str">
        <f>IF(BANCO10[[#This Row],[SOLUÇÃO]]=CU$1,BANCO10[[#This Row],[STATUS DA ETAPA]],"")</f>
        <v/>
      </c>
      <c r="CV385" s="42" t="str">
        <f>IF(BANCO10[[#This Row],[SOLUÇÃO]]=CV$1,BANCO10[[#This Row],[STATUS DA ETAPA]],"")</f>
        <v/>
      </c>
      <c r="CW385" s="42" t="str">
        <f>IF(BANCO10[[#This Row],[SOLUÇÃO]]=CW$1,BANCO10[[#This Row],[STATUS DA ETAPA]],"")</f>
        <v/>
      </c>
      <c r="CX385" s="42" t="str">
        <f>IF(BANCO10[[#This Row],[SOLUÇÃO]]=CX$1,BANCO10[[#This Row],[STATUS DA ETAPA]],"")</f>
        <v/>
      </c>
      <c r="CY385" s="42" t="str">
        <f>IF(BANCO10[[#This Row],[SOLUÇÃO]]=CY$1,BANCO10[[#This Row],[STATUS DA ETAPA]],"")</f>
        <v/>
      </c>
      <c r="CZ385" s="42" t="str">
        <f>IF(BANCO10[[#This Row],[SOLUÇÃO]]=CZ$1,BANCO10[[#This Row],[STATUS DA ETAPA]],"")</f>
        <v/>
      </c>
      <c r="DA385" s="42" t="str">
        <f>IF(BANCO10[[#This Row],[SOLUÇÃO]]=DA$1,BANCO10[[#This Row],[STATUS DA ETAPA]],"")</f>
        <v/>
      </c>
      <c r="DB385" s="42" t="str">
        <f>IF(BANCO10[[#This Row],[SOLUÇÃO]]=DB$1,BANCO10[[#This Row],[STATUS DA ETAPA]],"")</f>
        <v/>
      </c>
      <c r="DC385" s="42" t="str">
        <f>IF(BANCO10[[#This Row],[SOLUÇÃO]]=DC$1,BANCO10[[#This Row],[STATUS DA ETAPA]],"")</f>
        <v/>
      </c>
      <c r="DD385" s="42" t="str">
        <f>IF(BANCO10[[#This Row],[SOLUÇÃO]]=DD$1,BANCO10[[#This Row],[STATUS DA ETAPA]],"")</f>
        <v/>
      </c>
      <c r="DE385" s="42" t="str">
        <f>IF(BANCO10[[#This Row],[SOLUÇÃO]]=DE$1,BANCO10[[#This Row],[STATUS DA ETAPA]],"")</f>
        <v/>
      </c>
      <c r="DF385" s="42" t="str">
        <f>IF(BANCO10[[#This Row],[SOLUÇÃO]]=DF$1,BANCO10[[#This Row],[STATUS DA ETAPA]],"")</f>
        <v/>
      </c>
      <c r="DG385" s="42" t="str">
        <f>IF(BANCO10[[#This Row],[SOLUÇÃO]]=DG$1,BANCO10[[#This Row],[STATUS DA ETAPA]],"")</f>
        <v/>
      </c>
      <c r="DH385" s="42" t="str">
        <f>IF(BANCO10[[#This Row],[SOLUÇÃO]]=DH$1,BANCO10[[#This Row],[STATUS DA ETAPA]],"")</f>
        <v/>
      </c>
      <c r="DI385" s="42" t="str">
        <f>IF(BANCO10[[#This Row],[SOLUÇÃO]]=DI$1,BANCO10[[#This Row],[STATUS DA ETAPA]],"")</f>
        <v/>
      </c>
      <c r="DJ385" s="42" t="str">
        <f>IF(BANCO10[[#This Row],[SOLUÇÃO]]=DJ$1,BANCO10[[#This Row],[STATUS DA ETAPA]],"")</f>
        <v/>
      </c>
      <c r="DK385" s="42" t="str">
        <f>IF(BANCO10[[#This Row],[SOLUÇÃO]]=DK$1,BANCO10[[#This Row],[STATUS DA ETAPA]],"")</f>
        <v/>
      </c>
      <c r="DL385" s="42" t="str">
        <f>IF(BANCO10[[#This Row],[SOLUÇÃO]]=DL$1,BANCO10[[#This Row],[STATUS DA ETAPA]],"")</f>
        <v/>
      </c>
      <c r="DM385" s="42" t="str">
        <f>IF(BANCO10[[#This Row],[SOLUÇÃO]]=DM$1,BANCO10[[#This Row],[STATUS DA ETAPA]],"")</f>
        <v/>
      </c>
      <c r="DN385" s="65" t="e">
        <f>VLOOKUP(CL387,'[1]SAP TEC'!AC:AD,2,0)</f>
        <v>#N/A</v>
      </c>
      <c r="GA385" s="38"/>
      <c r="GB385" s="39"/>
      <c r="GC385" s="40"/>
      <c r="GD385" s="42"/>
      <c r="GE385" s="42"/>
      <c r="GF385" s="40"/>
      <c r="GG385" s="165"/>
      <c r="GH385" s="90"/>
      <c r="GI385" s="43"/>
      <c r="GJ385" s="44"/>
      <c r="GK385" s="166"/>
      <c r="GL385" s="166"/>
      <c r="GM385" s="166"/>
      <c r="GN385" s="42"/>
      <c r="GO385" s="91"/>
      <c r="GP385" s="42"/>
      <c r="GQ385" s="91"/>
      <c r="GR385" s="134"/>
      <c r="GS385" s="134"/>
      <c r="GT385" s="44"/>
      <c r="GU385" s="44"/>
      <c r="GV385" s="44"/>
      <c r="GW385" s="42"/>
      <c r="GX385" s="95"/>
      <c r="GY385" s="96"/>
      <c r="GZ385" s="167"/>
      <c r="HA385" s="167"/>
      <c r="HB385" s="167"/>
      <c r="HC385" s="93"/>
      <c r="HD385" s="167"/>
      <c r="HE385" s="110"/>
      <c r="HF385" s="94"/>
      <c r="HG385" s="38"/>
      <c r="HH385" s="38"/>
      <c r="HI385" s="38"/>
      <c r="HJ385" s="38"/>
      <c r="HK385" s="98"/>
      <c r="HL385" s="38"/>
      <c r="HM385" s="38"/>
      <c r="HN385" s="38"/>
      <c r="HO385" s="136"/>
      <c r="HP385" s="38"/>
      <c r="HQ385" s="38"/>
      <c r="HR385" s="38"/>
      <c r="HS385" s="38"/>
      <c r="HT385" s="63"/>
      <c r="HU385" s="63"/>
      <c r="HV385" s="71"/>
      <c r="HW385" s="63"/>
      <c r="HX385" s="44"/>
      <c r="HY385" s="42"/>
      <c r="HZ385" s="42"/>
      <c r="IA385" s="42"/>
      <c r="IB385" s="42"/>
      <c r="IC385" s="42"/>
      <c r="ID385" s="42"/>
      <c r="IE385" s="42"/>
      <c r="IF385" s="42"/>
      <c r="IG385" s="42"/>
      <c r="IH385" s="42"/>
      <c r="II385" s="42"/>
      <c r="IJ385" s="42"/>
      <c r="IK385" s="42"/>
      <c r="IL385" s="42"/>
      <c r="IM385" s="42"/>
      <c r="IN385" s="42"/>
      <c r="IO385" s="42"/>
      <c r="IP385" s="42"/>
      <c r="IQ385" s="42"/>
      <c r="IR385" s="42"/>
      <c r="IS385" s="42"/>
      <c r="IT385" s="42"/>
      <c r="IU385" s="42"/>
      <c r="IV385" s="42"/>
      <c r="IW385" s="42"/>
      <c r="IX385" s="42"/>
      <c r="IY385" s="42"/>
      <c r="IZ385" s="63"/>
    </row>
    <row r="386" spans="1:260" s="65" customFormat="1" ht="12" x14ac:dyDescent="0.25">
      <c r="A386" s="38" t="s">
        <v>118</v>
      </c>
      <c r="B386" s="39" t="s">
        <v>119</v>
      </c>
      <c r="C386" s="40" t="str">
        <f>IFERROR(VLOOKUP(BANCO10[[#This Row],[EMPRESA]],[1]!DADOS[#Data],2,FALSE),"")</f>
        <v>04.221.506/0001-81</v>
      </c>
      <c r="D386" s="42" t="s">
        <v>1080</v>
      </c>
      <c r="E386" s="42" t="str">
        <f>IFERROR(VLOOKUP(BANCO10[[#This Row],[EMPRESA]],[1]!DADOS[#Data],5,FALSE),"")</f>
        <v>ME</v>
      </c>
      <c r="F386" s="40" t="str">
        <f>IFERROR(IF(VLOOKUP(BANCO10[[#This Row],[EMPRESA]],[1]!DADOS[#Data],6,0)="","",(VLOOKUP(BANCO10[[#This Row],[EMPRESA]],[1]!DADOS[#Data],6,0))),"")</f>
        <v>CAPITAL LESTE 1</v>
      </c>
      <c r="G386" s="40"/>
      <c r="H386" s="43" t="s">
        <v>121</v>
      </c>
      <c r="I386" s="43" t="s">
        <v>145</v>
      </c>
      <c r="J386" s="43" t="s">
        <v>146</v>
      </c>
      <c r="K386" s="42" t="s">
        <v>1083</v>
      </c>
      <c r="L386" s="44" t="s">
        <v>123</v>
      </c>
      <c r="M386" s="44">
        <v>103</v>
      </c>
      <c r="N386" s="44" t="s">
        <v>123</v>
      </c>
      <c r="O386" s="42" t="s">
        <v>90</v>
      </c>
      <c r="P386" s="42">
        <v>4</v>
      </c>
      <c r="Q386" s="42" t="s">
        <v>205</v>
      </c>
      <c r="R386" s="45" t="s">
        <v>123</v>
      </c>
      <c r="S386" s="45"/>
      <c r="T386" s="45" t="s">
        <v>123</v>
      </c>
      <c r="U386" s="45"/>
      <c r="V386" s="45" t="s">
        <v>123</v>
      </c>
      <c r="W386" s="45"/>
      <c r="X386" s="45" t="s">
        <v>123</v>
      </c>
      <c r="Y386" s="45"/>
      <c r="Z386" s="46" t="s">
        <v>123</v>
      </c>
      <c r="AA386" s="47"/>
      <c r="AB386" s="46" t="s">
        <v>123</v>
      </c>
      <c r="AC386" s="48"/>
      <c r="AD386" s="46" t="s">
        <v>123</v>
      </c>
      <c r="AE386" s="48"/>
      <c r="AF386" s="45" t="s">
        <v>27</v>
      </c>
      <c r="AG386" s="45">
        <v>44707</v>
      </c>
      <c r="AH386" s="45" t="s">
        <v>126</v>
      </c>
      <c r="AI386" s="45"/>
      <c r="AJ386" s="45" t="s">
        <v>123</v>
      </c>
      <c r="AK386" s="45"/>
      <c r="AL386" s="45" t="s">
        <v>123</v>
      </c>
      <c r="AM386" s="45"/>
      <c r="AN386" s="45" t="s">
        <v>123</v>
      </c>
      <c r="AO386" s="45"/>
      <c r="AP386" s="45" t="s">
        <v>123</v>
      </c>
      <c r="AQ386" s="45"/>
      <c r="AR386" s="45" t="s">
        <v>123</v>
      </c>
      <c r="AS386" s="45"/>
      <c r="AT386" s="49">
        <v>44705</v>
      </c>
      <c r="AU386" s="49">
        <v>44705</v>
      </c>
      <c r="AV386" s="51" t="s">
        <v>123</v>
      </c>
      <c r="AW386" s="51" t="s">
        <v>123</v>
      </c>
      <c r="AX386" s="73" t="s">
        <v>49</v>
      </c>
      <c r="AY386" s="52" t="s">
        <v>123</v>
      </c>
      <c r="AZ386" s="53">
        <v>0</v>
      </c>
      <c r="BA386" s="52" t="s">
        <v>123</v>
      </c>
      <c r="BB386" s="81" t="s">
        <v>123</v>
      </c>
      <c r="BC386" s="52" t="s">
        <v>123</v>
      </c>
      <c r="BD386" s="52" t="s">
        <v>123</v>
      </c>
      <c r="BE386" s="55" t="s">
        <v>123</v>
      </c>
      <c r="BF386" s="55" t="s">
        <v>123</v>
      </c>
      <c r="BG386" s="55" t="s">
        <v>123</v>
      </c>
      <c r="BH386" s="55" t="s">
        <v>123</v>
      </c>
      <c r="BI386" s="56" t="s">
        <v>123</v>
      </c>
      <c r="BJ386" s="48"/>
      <c r="BK386" s="58" t="s">
        <v>123</v>
      </c>
      <c r="BL386" s="59"/>
      <c r="BM386" s="58" t="s">
        <v>123</v>
      </c>
      <c r="BN386" s="59"/>
      <c r="BO386" s="74" t="s">
        <v>123</v>
      </c>
      <c r="BP386" s="75"/>
      <c r="BQ386" s="74" t="s">
        <v>123</v>
      </c>
      <c r="BR386" s="75"/>
      <c r="BS386" s="60" t="s">
        <v>1084</v>
      </c>
      <c r="BT386" s="38"/>
      <c r="BU386" s="61" t="s">
        <v>170</v>
      </c>
      <c r="BV386" s="61" t="s">
        <v>170</v>
      </c>
      <c r="BW386" s="61" t="s">
        <v>171</v>
      </c>
      <c r="BX386" s="61" t="s">
        <v>129</v>
      </c>
      <c r="BY386" s="62" t="s">
        <v>170</v>
      </c>
      <c r="BZ386" s="61"/>
      <c r="CA386" s="61" t="s">
        <v>129</v>
      </c>
      <c r="CB386" s="61" t="s">
        <v>129</v>
      </c>
      <c r="CC386" s="61" t="s">
        <v>129</v>
      </c>
      <c r="CD386" s="61" t="s">
        <v>129</v>
      </c>
      <c r="CE386" s="61" t="s">
        <v>129</v>
      </c>
      <c r="CF386" s="61" t="s">
        <v>129</v>
      </c>
      <c r="CG386" s="61" t="s">
        <v>129</v>
      </c>
      <c r="CH386" s="63">
        <f>YEAR(BANCO10[[#This Row],[DATA INÍCIO]])</f>
        <v>2022</v>
      </c>
      <c r="CI386" s="63">
        <f>MONTH(BANCO10[[#This Row],[DATA INÍCIO]])</f>
        <v>5</v>
      </c>
      <c r="CJ386" s="64" t="str">
        <f t="shared" si="6"/>
        <v>ITALIAN CENTER ESQUADRIAS INDUSTRIA COMERCIO E SERVICOS LTDA04.221.506/0001-81</v>
      </c>
      <c r="CK386" s="63"/>
      <c r="CL386" s="42" t="s">
        <v>1083</v>
      </c>
      <c r="CM386" s="42" t="str">
        <f>IF(BANCO10[[#This Row],[SOLUÇÃO]]=CM$1,BANCO10[[#This Row],[STATUS DA ETAPA]],"")</f>
        <v>CONCLUÍDO</v>
      </c>
      <c r="CN386" s="42" t="str">
        <f>IF(BANCO10[[#This Row],[SOLUÇÃO]]=CN$1,BANCO10[[#This Row],[STATUS DA ETAPA]],"")</f>
        <v/>
      </c>
      <c r="CO386" s="42" t="str">
        <f>IF(BANCO10[[#This Row],[SOLUÇÃO]]=CO$1,BANCO10[[#This Row],[STATUS DA ETAPA]],"")</f>
        <v/>
      </c>
      <c r="CP386" s="42" t="str">
        <f>IF(BANCO10[[#This Row],[SOLUÇÃO]]=CP$1,BANCO10[[#This Row],[STATUS DA ETAPA]],"")</f>
        <v/>
      </c>
      <c r="CQ386" s="42" t="str">
        <f>IF(BANCO10[[#This Row],[SOLUÇÃO]]=CQ$1,BANCO10[[#This Row],[STATUS DA ETAPA]],"")</f>
        <v/>
      </c>
      <c r="CR386" s="42" t="str">
        <f>IF(BANCO10[[#This Row],[SOLUÇÃO]]=CR$1,BANCO10[[#This Row],[STATUS DA ETAPA]],"")</f>
        <v/>
      </c>
      <c r="CS386" s="42" t="str">
        <f>IF(BANCO10[[#This Row],[SOLUÇÃO]]=CS$1,BANCO10[[#This Row],[STATUS DA ETAPA]],"")</f>
        <v/>
      </c>
      <c r="CT386" s="42" t="str">
        <f>IF(BANCO10[[#This Row],[SOLUÇÃO]]=CT$1,BANCO10[[#This Row],[STATUS DA ETAPA]],"")</f>
        <v/>
      </c>
      <c r="CU386" s="42" t="str">
        <f>IF(BANCO10[[#This Row],[SOLUÇÃO]]=CU$1,BANCO10[[#This Row],[STATUS DA ETAPA]],"")</f>
        <v/>
      </c>
      <c r="CV386" s="42" t="str">
        <f>IF(BANCO10[[#This Row],[SOLUÇÃO]]=CV$1,BANCO10[[#This Row],[STATUS DA ETAPA]],"")</f>
        <v/>
      </c>
      <c r="CW386" s="42" t="str">
        <f>IF(BANCO10[[#This Row],[SOLUÇÃO]]=CW$1,BANCO10[[#This Row],[STATUS DA ETAPA]],"")</f>
        <v/>
      </c>
      <c r="CX386" s="42" t="str">
        <f>IF(BANCO10[[#This Row],[SOLUÇÃO]]=CX$1,BANCO10[[#This Row],[STATUS DA ETAPA]],"")</f>
        <v/>
      </c>
      <c r="CY386" s="42" t="str">
        <f>IF(BANCO10[[#This Row],[SOLUÇÃO]]=CY$1,BANCO10[[#This Row],[STATUS DA ETAPA]],"")</f>
        <v/>
      </c>
      <c r="CZ386" s="42" t="str">
        <f>IF(BANCO10[[#This Row],[SOLUÇÃO]]=CZ$1,BANCO10[[#This Row],[STATUS DA ETAPA]],"")</f>
        <v/>
      </c>
      <c r="DA386" s="42" t="str">
        <f>IF(BANCO10[[#This Row],[SOLUÇÃO]]=DA$1,BANCO10[[#This Row],[STATUS DA ETAPA]],"")</f>
        <v/>
      </c>
      <c r="DB386" s="42" t="str">
        <f>IF(BANCO10[[#This Row],[SOLUÇÃO]]=DB$1,BANCO10[[#This Row],[STATUS DA ETAPA]],"")</f>
        <v/>
      </c>
      <c r="DC386" s="42" t="str">
        <f>IF(BANCO10[[#This Row],[SOLUÇÃO]]=DC$1,BANCO10[[#This Row],[STATUS DA ETAPA]],"")</f>
        <v/>
      </c>
      <c r="DD386" s="42" t="str">
        <f>IF(BANCO10[[#This Row],[SOLUÇÃO]]=DD$1,BANCO10[[#This Row],[STATUS DA ETAPA]],"")</f>
        <v/>
      </c>
      <c r="DE386" s="42" t="str">
        <f>IF(BANCO10[[#This Row],[SOLUÇÃO]]=DE$1,BANCO10[[#This Row],[STATUS DA ETAPA]],"")</f>
        <v/>
      </c>
      <c r="DF386" s="42" t="str">
        <f>IF(BANCO10[[#This Row],[SOLUÇÃO]]=DF$1,BANCO10[[#This Row],[STATUS DA ETAPA]],"")</f>
        <v/>
      </c>
      <c r="DG386" s="42" t="str">
        <f>IF(BANCO10[[#This Row],[SOLUÇÃO]]=DG$1,BANCO10[[#This Row],[STATUS DA ETAPA]],"")</f>
        <v/>
      </c>
      <c r="DH386" s="42" t="str">
        <f>IF(BANCO10[[#This Row],[SOLUÇÃO]]=DH$1,BANCO10[[#This Row],[STATUS DA ETAPA]],"")</f>
        <v/>
      </c>
      <c r="DI386" s="42" t="str">
        <f>IF(BANCO10[[#This Row],[SOLUÇÃO]]=DI$1,BANCO10[[#This Row],[STATUS DA ETAPA]],"")</f>
        <v/>
      </c>
      <c r="DJ386" s="42" t="str">
        <f>IF(BANCO10[[#This Row],[SOLUÇÃO]]=DJ$1,BANCO10[[#This Row],[STATUS DA ETAPA]],"")</f>
        <v/>
      </c>
      <c r="DK386" s="42" t="str">
        <f>IF(BANCO10[[#This Row],[SOLUÇÃO]]=DK$1,BANCO10[[#This Row],[STATUS DA ETAPA]],"")</f>
        <v/>
      </c>
      <c r="DL386" s="42" t="str">
        <f>IF(BANCO10[[#This Row],[SOLUÇÃO]]=DL$1,BANCO10[[#This Row],[STATUS DA ETAPA]],"")</f>
        <v/>
      </c>
      <c r="DM386" s="42" t="str">
        <f>IF(BANCO10[[#This Row],[SOLUÇÃO]]=DM$1,BANCO10[[#This Row],[STATUS DA ETAPA]],"")</f>
        <v/>
      </c>
      <c r="DN386" s="65" t="e">
        <f>VLOOKUP(CL388,'[1]SAP TEC'!AC:AD,2,0)</f>
        <v>#N/A</v>
      </c>
      <c r="GA386" s="38"/>
      <c r="GB386" s="39"/>
      <c r="GC386" s="40"/>
      <c r="GD386" s="42"/>
      <c r="GE386" s="42"/>
      <c r="GF386" s="40"/>
      <c r="GG386" s="165"/>
      <c r="GH386" s="90"/>
      <c r="GI386" s="43"/>
      <c r="GJ386" s="44"/>
      <c r="GK386" s="166"/>
      <c r="GL386" s="166"/>
      <c r="GM386" s="166"/>
      <c r="GN386" s="42"/>
      <c r="GO386" s="91"/>
      <c r="GP386" s="42"/>
      <c r="GQ386" s="91"/>
      <c r="GR386" s="134"/>
      <c r="GS386" s="134"/>
      <c r="GT386" s="44"/>
      <c r="GU386" s="44"/>
      <c r="GV386" s="44"/>
      <c r="GW386" s="42"/>
      <c r="GX386" s="95"/>
      <c r="GY386" s="96"/>
      <c r="GZ386" s="168"/>
      <c r="HA386" s="168"/>
      <c r="HB386" s="168"/>
      <c r="HC386" s="93"/>
      <c r="HD386" s="168"/>
      <c r="HE386" s="110"/>
      <c r="HF386" s="94"/>
      <c r="HG386" s="38"/>
      <c r="HH386" s="38"/>
      <c r="HI386" s="38"/>
      <c r="HJ386" s="38"/>
      <c r="HK386" s="98"/>
      <c r="HL386" s="38"/>
      <c r="HM386" s="38"/>
      <c r="HN386" s="38"/>
      <c r="HO386" s="136"/>
      <c r="HP386" s="38"/>
      <c r="HQ386" s="38"/>
      <c r="HR386" s="38"/>
      <c r="HS386" s="38"/>
      <c r="HT386" s="63"/>
      <c r="HU386" s="63"/>
      <c r="HV386" s="71"/>
      <c r="HW386" s="63"/>
      <c r="HX386" s="44"/>
      <c r="HY386" s="42"/>
      <c r="HZ386" s="42"/>
      <c r="IA386" s="42"/>
      <c r="IB386" s="42"/>
      <c r="IC386" s="42"/>
      <c r="ID386" s="42"/>
      <c r="IE386" s="42"/>
      <c r="IF386" s="42"/>
      <c r="IG386" s="42"/>
      <c r="IH386" s="42"/>
      <c r="II386" s="42"/>
      <c r="IJ386" s="42"/>
      <c r="IK386" s="42"/>
      <c r="IL386" s="42"/>
      <c r="IM386" s="42"/>
      <c r="IN386" s="42"/>
      <c r="IO386" s="42"/>
      <c r="IP386" s="42"/>
      <c r="IQ386" s="42"/>
      <c r="IR386" s="42"/>
      <c r="IS386" s="42"/>
      <c r="IT386" s="42"/>
      <c r="IU386" s="42"/>
      <c r="IV386" s="42"/>
      <c r="IW386" s="42"/>
      <c r="IX386" s="42"/>
      <c r="IY386" s="42"/>
      <c r="IZ386" s="63"/>
    </row>
    <row r="387" spans="1:260" s="65" customFormat="1" ht="12" x14ac:dyDescent="0.25">
      <c r="A387" s="38" t="s">
        <v>118</v>
      </c>
      <c r="B387" s="39" t="s">
        <v>119</v>
      </c>
      <c r="C387" s="40" t="str">
        <f>IFERROR(VLOOKUP(BANCO10[[#This Row],[EMPRESA]],[1]!DADOS[#Data],2,FALSE),"")</f>
        <v/>
      </c>
      <c r="D387" s="42" t="s">
        <v>1085</v>
      </c>
      <c r="E387" s="42" t="str">
        <f>IFERROR(VLOOKUP(BANCO10[[#This Row],[EMPRESA]],[1]!DADOS[#Data],5,FALSE),"")</f>
        <v/>
      </c>
      <c r="F387" s="40" t="str">
        <f>IFERROR(IF(VLOOKUP(BANCO10[[#This Row],[EMPRESA]],[1]!DADOS[#Data],6,0)="","",(VLOOKUP(BANCO10[[#This Row],[EMPRESA]],[1]!DADOS[#Data],6,0))),"")</f>
        <v/>
      </c>
      <c r="G387" s="40"/>
      <c r="H387" s="43" t="s">
        <v>121</v>
      </c>
      <c r="I387" s="43" t="s">
        <v>145</v>
      </c>
      <c r="J387" s="43" t="s">
        <v>146</v>
      </c>
      <c r="K387" s="42" t="s">
        <v>1086</v>
      </c>
      <c r="L387" s="44" t="s">
        <v>123</v>
      </c>
      <c r="M387" s="44">
        <v>107</v>
      </c>
      <c r="N387" s="44">
        <v>103</v>
      </c>
      <c r="O387" s="42" t="s">
        <v>90</v>
      </c>
      <c r="P387" s="42">
        <v>4</v>
      </c>
      <c r="Q387" s="42" t="s">
        <v>188</v>
      </c>
      <c r="R387" s="45" t="s">
        <v>123</v>
      </c>
      <c r="S387" s="45"/>
      <c r="T387" s="45" t="s">
        <v>123</v>
      </c>
      <c r="U387" s="45"/>
      <c r="V387" s="45" t="s">
        <v>123</v>
      </c>
      <c r="W387" s="45"/>
      <c r="X387" s="45" t="s">
        <v>123</v>
      </c>
      <c r="Y387" s="45"/>
      <c r="Z387" s="46" t="s">
        <v>123</v>
      </c>
      <c r="AA387" s="47"/>
      <c r="AB387" s="46" t="s">
        <v>123</v>
      </c>
      <c r="AC387" s="48"/>
      <c r="AD387" s="46" t="s">
        <v>123</v>
      </c>
      <c r="AE387" s="48"/>
      <c r="AF387" s="45" t="s">
        <v>123</v>
      </c>
      <c r="AG387" s="45"/>
      <c r="AH387" s="45" t="s">
        <v>123</v>
      </c>
      <c r="AI387" s="45"/>
      <c r="AJ387" s="45" t="s">
        <v>123</v>
      </c>
      <c r="AK387" s="45"/>
      <c r="AL387" s="45" t="s">
        <v>123</v>
      </c>
      <c r="AM387" s="45"/>
      <c r="AN387" s="45" t="s">
        <v>123</v>
      </c>
      <c r="AO387" s="45"/>
      <c r="AP387" s="45" t="s">
        <v>123</v>
      </c>
      <c r="AQ387" s="45"/>
      <c r="AR387" s="45" t="s">
        <v>123</v>
      </c>
      <c r="AS387" s="45"/>
      <c r="AT387" s="49">
        <v>45313</v>
      </c>
      <c r="AU387" s="50">
        <v>45313</v>
      </c>
      <c r="AV387" s="51" t="s">
        <v>123</v>
      </c>
      <c r="AW387" s="51" t="s">
        <v>123</v>
      </c>
      <c r="AX387" s="73" t="s">
        <v>49</v>
      </c>
      <c r="AY387" s="52" t="s">
        <v>123</v>
      </c>
      <c r="AZ387" s="53">
        <v>0</v>
      </c>
      <c r="BA387" s="52" t="s">
        <v>123</v>
      </c>
      <c r="BB387" s="81" t="s">
        <v>123</v>
      </c>
      <c r="BC387" s="52" t="s">
        <v>123</v>
      </c>
      <c r="BD387" s="52" t="s">
        <v>123</v>
      </c>
      <c r="BE387" s="55" t="s">
        <v>123</v>
      </c>
      <c r="BF387" s="55" t="s">
        <v>123</v>
      </c>
      <c r="BG387" s="55" t="s">
        <v>123</v>
      </c>
      <c r="BH387" s="55" t="s">
        <v>123</v>
      </c>
      <c r="BI387" s="56" t="s">
        <v>123</v>
      </c>
      <c r="BJ387" s="48"/>
      <c r="BK387" s="58" t="s">
        <v>123</v>
      </c>
      <c r="BL387" s="59"/>
      <c r="BM387" s="58" t="s">
        <v>123</v>
      </c>
      <c r="BN387" s="59"/>
      <c r="BO387" s="74" t="s">
        <v>123</v>
      </c>
      <c r="BP387" s="75"/>
      <c r="BQ387" s="74" t="s">
        <v>123</v>
      </c>
      <c r="BR387" s="75"/>
      <c r="BS387" s="60" t="s">
        <v>127</v>
      </c>
      <c r="BT387" s="38" t="s">
        <v>128</v>
      </c>
      <c r="BU387" s="61"/>
      <c r="BV387" s="61"/>
      <c r="BW387" s="61"/>
      <c r="BX387" s="61"/>
      <c r="BY387" s="62" t="s">
        <v>126</v>
      </c>
      <c r="BZ387" s="61"/>
      <c r="CA387" s="61" t="s">
        <v>129</v>
      </c>
      <c r="CB387" s="61" t="s">
        <v>129</v>
      </c>
      <c r="CC387" s="61" t="s">
        <v>129</v>
      </c>
      <c r="CD387" s="61" t="s">
        <v>129</v>
      </c>
      <c r="CE387" s="61" t="s">
        <v>129</v>
      </c>
      <c r="CF387" s="61" t="s">
        <v>129</v>
      </c>
      <c r="CG387" s="61" t="s">
        <v>129</v>
      </c>
      <c r="CH387" s="63">
        <f>YEAR(BANCO10[[#This Row],[DATA INÍCIO]])</f>
        <v>2024</v>
      </c>
      <c r="CI387" s="63">
        <f>MONTH(BANCO10[[#This Row],[DATA INÍCIO]])</f>
        <v>1</v>
      </c>
      <c r="CJ387" s="64" t="str">
        <f t="shared" si="6"/>
        <v>IU COMERCIO E CONFECÇÃO LTDA</v>
      </c>
      <c r="CK387" s="63"/>
      <c r="CL387" s="42" t="s">
        <v>1087</v>
      </c>
      <c r="CM387" s="42" t="str">
        <f>IF(BANCO10[[#This Row],[SOLUÇÃO]]=CM$1,BANCO10[[#This Row],[STATUS DA ETAPA]],"")</f>
        <v>CONCLUÍDO</v>
      </c>
      <c r="CN387" s="42" t="str">
        <f>IF(BANCO10[[#This Row],[SOLUÇÃO]]=CN$1,BANCO10[[#This Row],[STATUS DA ETAPA]],"")</f>
        <v/>
      </c>
      <c r="CO387" s="42" t="str">
        <f>IF(BANCO10[[#This Row],[SOLUÇÃO]]=CO$1,BANCO10[[#This Row],[STATUS DA ETAPA]],"")</f>
        <v/>
      </c>
      <c r="CP387" s="42" t="str">
        <f>IF(BANCO10[[#This Row],[SOLUÇÃO]]=CP$1,BANCO10[[#This Row],[STATUS DA ETAPA]],"")</f>
        <v/>
      </c>
      <c r="CQ387" s="42" t="str">
        <f>IF(BANCO10[[#This Row],[SOLUÇÃO]]=CQ$1,BANCO10[[#This Row],[STATUS DA ETAPA]],"")</f>
        <v/>
      </c>
      <c r="CR387" s="42" t="str">
        <f>IF(BANCO10[[#This Row],[SOLUÇÃO]]=CR$1,BANCO10[[#This Row],[STATUS DA ETAPA]],"")</f>
        <v/>
      </c>
      <c r="CS387" s="42" t="str">
        <f>IF(BANCO10[[#This Row],[SOLUÇÃO]]=CS$1,BANCO10[[#This Row],[STATUS DA ETAPA]],"")</f>
        <v/>
      </c>
      <c r="CT387" s="42" t="str">
        <f>IF(BANCO10[[#This Row],[SOLUÇÃO]]=CT$1,BANCO10[[#This Row],[STATUS DA ETAPA]],"")</f>
        <v/>
      </c>
      <c r="CU387" s="42" t="str">
        <f>IF(BANCO10[[#This Row],[SOLUÇÃO]]=CU$1,BANCO10[[#This Row],[STATUS DA ETAPA]],"")</f>
        <v/>
      </c>
      <c r="CV387" s="42" t="str">
        <f>IF(BANCO10[[#This Row],[SOLUÇÃO]]=CV$1,BANCO10[[#This Row],[STATUS DA ETAPA]],"")</f>
        <v/>
      </c>
      <c r="CW387" s="42" t="str">
        <f>IF(BANCO10[[#This Row],[SOLUÇÃO]]=CW$1,BANCO10[[#This Row],[STATUS DA ETAPA]],"")</f>
        <v/>
      </c>
      <c r="CX387" s="42" t="str">
        <f>IF(BANCO10[[#This Row],[SOLUÇÃO]]=CX$1,BANCO10[[#This Row],[STATUS DA ETAPA]],"")</f>
        <v/>
      </c>
      <c r="CY387" s="42" t="str">
        <f>IF(BANCO10[[#This Row],[SOLUÇÃO]]=CY$1,BANCO10[[#This Row],[STATUS DA ETAPA]],"")</f>
        <v/>
      </c>
      <c r="CZ387" s="42" t="str">
        <f>IF(BANCO10[[#This Row],[SOLUÇÃO]]=CZ$1,BANCO10[[#This Row],[STATUS DA ETAPA]],"")</f>
        <v/>
      </c>
      <c r="DA387" s="42" t="str">
        <f>IF(BANCO10[[#This Row],[SOLUÇÃO]]=DA$1,BANCO10[[#This Row],[STATUS DA ETAPA]],"")</f>
        <v/>
      </c>
      <c r="DB387" s="42" t="str">
        <f>IF(BANCO10[[#This Row],[SOLUÇÃO]]=DB$1,BANCO10[[#This Row],[STATUS DA ETAPA]],"")</f>
        <v/>
      </c>
      <c r="DC387" s="42" t="str">
        <f>IF(BANCO10[[#This Row],[SOLUÇÃO]]=DC$1,BANCO10[[#This Row],[STATUS DA ETAPA]],"")</f>
        <v/>
      </c>
      <c r="DD387" s="42" t="str">
        <f>IF(BANCO10[[#This Row],[SOLUÇÃO]]=DD$1,BANCO10[[#This Row],[STATUS DA ETAPA]],"")</f>
        <v/>
      </c>
      <c r="DE387" s="42" t="str">
        <f>IF(BANCO10[[#This Row],[SOLUÇÃO]]=DE$1,BANCO10[[#This Row],[STATUS DA ETAPA]],"")</f>
        <v/>
      </c>
      <c r="DF387" s="42" t="str">
        <f>IF(BANCO10[[#This Row],[SOLUÇÃO]]=DF$1,BANCO10[[#This Row],[STATUS DA ETAPA]],"")</f>
        <v/>
      </c>
      <c r="DG387" s="42" t="str">
        <f>IF(BANCO10[[#This Row],[SOLUÇÃO]]=DG$1,BANCO10[[#This Row],[STATUS DA ETAPA]],"")</f>
        <v/>
      </c>
      <c r="DH387" s="42" t="str">
        <f>IF(BANCO10[[#This Row],[SOLUÇÃO]]=DH$1,BANCO10[[#This Row],[STATUS DA ETAPA]],"")</f>
        <v/>
      </c>
      <c r="DI387" s="42" t="str">
        <f>IF(BANCO10[[#This Row],[SOLUÇÃO]]=DI$1,BANCO10[[#This Row],[STATUS DA ETAPA]],"")</f>
        <v/>
      </c>
      <c r="DJ387" s="42" t="str">
        <f>IF(BANCO10[[#This Row],[SOLUÇÃO]]=DJ$1,BANCO10[[#This Row],[STATUS DA ETAPA]],"")</f>
        <v/>
      </c>
      <c r="DK387" s="42" t="str">
        <f>IF(BANCO10[[#This Row],[SOLUÇÃO]]=DK$1,BANCO10[[#This Row],[STATUS DA ETAPA]],"")</f>
        <v/>
      </c>
      <c r="DL387" s="42" t="str">
        <f>IF(BANCO10[[#This Row],[SOLUÇÃO]]=DL$1,BANCO10[[#This Row],[STATUS DA ETAPA]],"")</f>
        <v/>
      </c>
      <c r="DM387" s="42" t="str">
        <f>IF(BANCO10[[#This Row],[SOLUÇÃO]]=DM$1,BANCO10[[#This Row],[STATUS DA ETAPA]],"")</f>
        <v/>
      </c>
      <c r="DN387" s="65" t="e">
        <f>VLOOKUP(CL389,'[1]SAP TEC'!AC:AD,2,0)</f>
        <v>#N/A</v>
      </c>
      <c r="GA387" s="38"/>
      <c r="GB387" s="39"/>
      <c r="GC387" s="40"/>
      <c r="GD387" s="42"/>
      <c r="GE387" s="42"/>
      <c r="GF387" s="40"/>
      <c r="GG387" s="165"/>
      <c r="GH387" s="90"/>
      <c r="GI387" s="43"/>
      <c r="GJ387" s="44"/>
      <c r="GK387" s="166"/>
      <c r="GL387" s="166"/>
      <c r="GM387" s="166"/>
      <c r="GN387" s="42"/>
      <c r="GO387" s="91"/>
      <c r="GP387" s="42"/>
      <c r="GQ387" s="91"/>
      <c r="GR387" s="134"/>
      <c r="GS387" s="134"/>
      <c r="GT387" s="44"/>
      <c r="GU387" s="44"/>
      <c r="GV387" s="44"/>
      <c r="GW387" s="42"/>
      <c r="GX387" s="95"/>
      <c r="GY387" s="96"/>
      <c r="GZ387" s="168"/>
      <c r="HA387" s="168"/>
      <c r="HB387" s="168"/>
      <c r="HC387" s="93"/>
      <c r="HD387" s="168"/>
      <c r="HE387" s="110"/>
      <c r="HF387" s="94"/>
      <c r="HG387" s="38"/>
      <c r="HH387" s="38"/>
      <c r="HI387" s="38"/>
      <c r="HJ387" s="38"/>
      <c r="HK387" s="98"/>
      <c r="HL387" s="38"/>
      <c r="HM387" s="38"/>
      <c r="HN387" s="38"/>
      <c r="HO387" s="136"/>
      <c r="HP387" s="38"/>
      <c r="HQ387" s="38"/>
      <c r="HR387" s="38"/>
      <c r="HS387" s="38"/>
      <c r="HT387" s="63"/>
      <c r="HU387" s="63"/>
      <c r="HV387" s="71"/>
      <c r="HW387" s="63"/>
      <c r="HX387" s="44"/>
      <c r="HY387" s="42"/>
      <c r="HZ387" s="42"/>
      <c r="IA387" s="42"/>
      <c r="IB387" s="42"/>
      <c r="IC387" s="42"/>
      <c r="ID387" s="42"/>
      <c r="IE387" s="42"/>
      <c r="IF387" s="42"/>
      <c r="IG387" s="42"/>
      <c r="IH387" s="42"/>
      <c r="II387" s="42"/>
      <c r="IJ387" s="42"/>
      <c r="IK387" s="42"/>
      <c r="IL387" s="42"/>
      <c r="IM387" s="42"/>
      <c r="IN387" s="42"/>
      <c r="IO387" s="42"/>
      <c r="IP387" s="42"/>
      <c r="IQ387" s="42"/>
      <c r="IR387" s="42"/>
      <c r="IS387" s="42"/>
      <c r="IT387" s="42"/>
      <c r="IU387" s="42"/>
      <c r="IV387" s="42"/>
      <c r="IW387" s="42"/>
      <c r="IX387" s="42"/>
      <c r="IY387" s="42"/>
      <c r="IZ387" s="63"/>
    </row>
    <row r="388" spans="1:260" s="65" customFormat="1" ht="12" x14ac:dyDescent="0.25">
      <c r="A388" s="38" t="s">
        <v>118</v>
      </c>
      <c r="B388" s="39" t="s">
        <v>131</v>
      </c>
      <c r="C388" s="40" t="str">
        <f>IFERROR(VLOOKUP(BANCO10[[#This Row],[EMPRESA]],[1]!DADOS[#Data],2,FALSE),"")</f>
        <v>55.368.798/0001-10</v>
      </c>
      <c r="D388" s="40" t="s">
        <v>1088</v>
      </c>
      <c r="E388" s="42" t="str">
        <f>IFERROR(VLOOKUP(BANCO10[[#This Row],[EMPRESA]],[1]!DADOS[#Data],5,FALSE),"")</f>
        <v>ME</v>
      </c>
      <c r="F388" s="40" t="str">
        <f>IFERROR(IF(VLOOKUP(BANCO10[[#This Row],[EMPRESA]],[1]!DADOS[#Data],6,0)="","",(VLOOKUP(BANCO10[[#This Row],[EMPRESA]],[1]!DADOS[#Data],6,0))),"")</f>
        <v>CAPITAL LESTE 1</v>
      </c>
      <c r="G388" s="40" t="str">
        <f>IFERROR(IF(VLOOKUP(BANCO10[[#This Row],[EMPRESA]],[1]!DADOS[#Data],4)="","",(VLOOKUP($D388,[1]!DADOS[#Data],4,0))),"")</f>
        <v>J ASSIS</v>
      </c>
      <c r="H388" s="43" t="s">
        <v>7</v>
      </c>
      <c r="I388" s="43" t="s">
        <v>134</v>
      </c>
      <c r="J388" s="43" t="s">
        <v>123</v>
      </c>
      <c r="K388" s="44" t="s">
        <v>1089</v>
      </c>
      <c r="L388" s="44" t="s">
        <v>136</v>
      </c>
      <c r="M388" s="44" t="s">
        <v>137</v>
      </c>
      <c r="N388" s="44" t="s">
        <v>123</v>
      </c>
      <c r="O388" s="42" t="s">
        <v>96</v>
      </c>
      <c r="P388" s="42">
        <v>76</v>
      </c>
      <c r="Q388" s="42"/>
      <c r="R388" s="45" t="s">
        <v>27</v>
      </c>
      <c r="S388" s="45">
        <v>45757</v>
      </c>
      <c r="T388" s="45" t="s">
        <v>27</v>
      </c>
      <c r="U388" s="45">
        <v>45757</v>
      </c>
      <c r="V388" s="45" t="s">
        <v>27</v>
      </c>
      <c r="W388" s="45">
        <v>45769</v>
      </c>
      <c r="X388" s="45" t="s">
        <v>27</v>
      </c>
      <c r="Y388" s="45">
        <v>45769</v>
      </c>
      <c r="Z388" s="46" t="s">
        <v>27</v>
      </c>
      <c r="AA388" s="47">
        <v>45770</v>
      </c>
      <c r="AB388" s="46" t="s">
        <v>126</v>
      </c>
      <c r="AC388" s="48"/>
      <c r="AD388" s="46" t="s">
        <v>126</v>
      </c>
      <c r="AE388" s="48"/>
      <c r="AF388" s="45" t="s">
        <v>123</v>
      </c>
      <c r="AG388" s="45"/>
      <c r="AH388" s="45" t="s">
        <v>123</v>
      </c>
      <c r="AI388" s="45"/>
      <c r="AJ388" s="45" t="s">
        <v>27</v>
      </c>
      <c r="AK388" s="45">
        <v>45708</v>
      </c>
      <c r="AL388" s="45" t="s">
        <v>123</v>
      </c>
      <c r="AM388" s="45"/>
      <c r="AN388" s="45" t="s">
        <v>123</v>
      </c>
      <c r="AO388" s="45"/>
      <c r="AP388" s="45" t="s">
        <v>123</v>
      </c>
      <c r="AQ388" s="45"/>
      <c r="AR388" s="45" t="s">
        <v>123</v>
      </c>
      <c r="AS388" s="45"/>
      <c r="AT388" s="49">
        <v>46022</v>
      </c>
      <c r="AU388" s="50">
        <v>46022</v>
      </c>
      <c r="AV388" s="66" t="s">
        <v>126</v>
      </c>
      <c r="AW388" s="66" t="s">
        <v>126</v>
      </c>
      <c r="AX388" s="51" t="s">
        <v>49</v>
      </c>
      <c r="AY388" s="52" t="s">
        <v>126</v>
      </c>
      <c r="AZ388" s="53">
        <v>14440</v>
      </c>
      <c r="BA388" s="52" t="s">
        <v>138</v>
      </c>
      <c r="BB388" s="81">
        <v>684038</v>
      </c>
      <c r="BC388" s="52" t="s">
        <v>123</v>
      </c>
      <c r="BD388" s="52" t="s">
        <v>123</v>
      </c>
      <c r="BE388" s="55" t="s">
        <v>126</v>
      </c>
      <c r="BF388" s="55" t="s">
        <v>126</v>
      </c>
      <c r="BG388" s="55" t="s">
        <v>126</v>
      </c>
      <c r="BH388" s="55" t="s">
        <v>126</v>
      </c>
      <c r="BI388" s="68" t="s">
        <v>126</v>
      </c>
      <c r="BJ388" s="48"/>
      <c r="BK388" s="58" t="s">
        <v>126</v>
      </c>
      <c r="BL388" s="59"/>
      <c r="BM388" s="58" t="s">
        <v>126</v>
      </c>
      <c r="BN388" s="59"/>
      <c r="BO388" s="58" t="s">
        <v>126</v>
      </c>
      <c r="BP388" s="59"/>
      <c r="BQ388" s="58" t="s">
        <v>126</v>
      </c>
      <c r="BR388" s="59"/>
      <c r="BS388" s="69" t="s">
        <v>185</v>
      </c>
      <c r="BT388" s="38" t="s">
        <v>1090</v>
      </c>
      <c r="BU388" s="61"/>
      <c r="BV388" s="61"/>
      <c r="BW388" s="61"/>
      <c r="BX388" s="61"/>
      <c r="BY388" s="61"/>
      <c r="BZ388" s="61"/>
      <c r="CA388" s="61"/>
      <c r="CB388" s="61"/>
      <c r="CC388" s="61"/>
      <c r="CD388" s="61"/>
      <c r="CE388" s="61"/>
      <c r="CF388" s="61"/>
      <c r="CG388" s="61"/>
      <c r="CH388" s="63">
        <f>YEAR(BANCO10[[#This Row],[DATA INÍCIO]])</f>
        <v>2025</v>
      </c>
      <c r="CI388" s="63">
        <f>MONTH(BANCO10[[#This Row],[DATA INÍCIO]])</f>
        <v>12</v>
      </c>
      <c r="CJ388" s="71"/>
      <c r="CK388" s="63"/>
      <c r="CL388" s="63" t="str">
        <f>IF(BANCO10[[#This Row],[SOLUÇÃO]]=CL$1,BANCO10[[#This Row],[STATUS DA ETAPA]],"")</f>
        <v/>
      </c>
      <c r="CM388" s="42" t="str">
        <f>IF(BANCO10[[#This Row],[SOLUÇÃO]]=CM$1,BANCO10[[#This Row],[STATUS DA ETAPA]],"")</f>
        <v/>
      </c>
      <c r="CN388" s="42" t="str">
        <f>IF(BANCO10[[#This Row],[SOLUÇÃO]]=CN$1,BANCO10[[#This Row],[STATUS DA ETAPA]],"")</f>
        <v/>
      </c>
      <c r="CO388" s="42" t="str">
        <f>IF(BANCO10[[#This Row],[SOLUÇÃO]]=CO$1,BANCO10[[#This Row],[STATUS DA ETAPA]],"")</f>
        <v/>
      </c>
      <c r="CP388" s="42" t="str">
        <f>IF(BANCO10[[#This Row],[SOLUÇÃO]]=CP$1,BANCO10[[#This Row],[STATUS DA ETAPA]],"")</f>
        <v/>
      </c>
      <c r="CQ388" s="42" t="str">
        <f>IF(BANCO10[[#This Row],[SOLUÇÃO]]=CQ$1,BANCO10[[#This Row],[STATUS DA ETAPA]],"")</f>
        <v/>
      </c>
      <c r="CR388" s="42" t="str">
        <f>IF(BANCO10[[#This Row],[SOLUÇÃO]]=CR$1,BANCO10[[#This Row],[STATUS DA ETAPA]],"")</f>
        <v/>
      </c>
      <c r="CS388" s="42" t="str">
        <f>IF(BANCO10[[#This Row],[SOLUÇÃO]]=CS$1,BANCO10[[#This Row],[STATUS DA ETAPA]],"")</f>
        <v>AGUARDANDO SALDO</v>
      </c>
      <c r="CT388" s="42" t="str">
        <f>IF(BANCO10[[#This Row],[SOLUÇÃO]]=CT$1,BANCO10[[#This Row],[STATUS DA ETAPA]],"")</f>
        <v/>
      </c>
      <c r="CU388" s="42" t="str">
        <f>IF(BANCO10[[#This Row],[SOLUÇÃO]]=CU$1,BANCO10[[#This Row],[STATUS DA ETAPA]],"")</f>
        <v/>
      </c>
      <c r="CV388" s="42" t="str">
        <f>IF(BANCO10[[#This Row],[SOLUÇÃO]]=CV$1,BANCO10[[#This Row],[STATUS DA ETAPA]],"")</f>
        <v/>
      </c>
      <c r="CW388" s="42" t="str">
        <f>IF(BANCO10[[#This Row],[SOLUÇÃO]]=CW$1,BANCO10[[#This Row],[STATUS DA ETAPA]],"")</f>
        <v/>
      </c>
      <c r="CX388" s="42" t="str">
        <f>IF(BANCO10[[#This Row],[SOLUÇÃO]]=CX$1,BANCO10[[#This Row],[STATUS DA ETAPA]],"")</f>
        <v/>
      </c>
      <c r="CY388" s="42" t="str">
        <f>IF(BANCO10[[#This Row],[SOLUÇÃO]]=CY$1,BANCO10[[#This Row],[STATUS DA ETAPA]],"")</f>
        <v/>
      </c>
      <c r="CZ388" s="42" t="str">
        <f>IF(BANCO10[[#This Row],[SOLUÇÃO]]=CZ$1,BANCO10[[#This Row],[STATUS DA ETAPA]],"")</f>
        <v/>
      </c>
      <c r="DA388" s="42" t="str">
        <f>IF(BANCO10[[#This Row],[SOLUÇÃO]]=DA$1,BANCO10[[#This Row],[STATUS DA ETAPA]],"")</f>
        <v/>
      </c>
      <c r="DB388" s="42" t="str">
        <f>IF(BANCO10[[#This Row],[SOLUÇÃO]]=DB$1,BANCO10[[#This Row],[STATUS DA ETAPA]],"")</f>
        <v/>
      </c>
      <c r="DC388" s="42" t="str">
        <f>IF(BANCO10[[#This Row],[SOLUÇÃO]]=DC$1,BANCO10[[#This Row],[STATUS DA ETAPA]],"")</f>
        <v/>
      </c>
      <c r="DD388" s="42" t="str">
        <f>IF(BANCO10[[#This Row],[SOLUÇÃO]]=DD$1,BANCO10[[#This Row],[STATUS DA ETAPA]],"")</f>
        <v/>
      </c>
      <c r="DE388" s="42" t="str">
        <f>IF(BANCO10[[#This Row],[SOLUÇÃO]]=DE$1,BANCO10[[#This Row],[STATUS DA ETAPA]],"")</f>
        <v/>
      </c>
      <c r="DF388" s="42" t="str">
        <f>IF(BANCO10[[#This Row],[SOLUÇÃO]]=DF$1,BANCO10[[#This Row],[STATUS DA ETAPA]],"")</f>
        <v/>
      </c>
      <c r="DG388" s="42" t="str">
        <f>IF(BANCO10[[#This Row],[SOLUÇÃO]]=DG$1,BANCO10[[#This Row],[STATUS DA ETAPA]],"")</f>
        <v/>
      </c>
      <c r="DH388" s="42" t="str">
        <f>IF(BANCO10[[#This Row],[SOLUÇÃO]]=DH$1,BANCO10[[#This Row],[STATUS DA ETAPA]],"")</f>
        <v/>
      </c>
      <c r="DI388" s="42" t="str">
        <f>IF(BANCO10[[#This Row],[SOLUÇÃO]]=DI$1,BANCO10[[#This Row],[STATUS DA ETAPA]],"")</f>
        <v/>
      </c>
      <c r="DJ388" s="42" t="str">
        <f>IF(BANCO10[[#This Row],[SOLUÇÃO]]=DJ$1,BANCO10[[#This Row],[STATUS DA ETAPA]],"")</f>
        <v/>
      </c>
      <c r="DK388" s="42" t="str">
        <f>IF(BANCO10[[#This Row],[SOLUÇÃO]]=DK$1,BANCO10[[#This Row],[STATUS DA ETAPA]],"")</f>
        <v/>
      </c>
      <c r="DL388" s="42" t="str">
        <f>IF(BANCO10[[#This Row],[SOLUÇÃO]]=DL$1,BANCO10[[#This Row],[STATUS DA ETAPA]],"")</f>
        <v/>
      </c>
      <c r="DM388" s="42" t="str">
        <f>IF(BANCO10[[#This Row],[SOLUÇÃO]]=DM$1,BANCO10[[#This Row],[STATUS DA ETAPA]],"")</f>
        <v/>
      </c>
      <c r="DN388" s="65" t="e">
        <f>VLOOKUP(CL390,'[1]SAP TEC'!AC:AD,2,0)</f>
        <v>#N/A</v>
      </c>
      <c r="GA388" s="38"/>
      <c r="GB388" s="39"/>
      <c r="GC388" s="40"/>
      <c r="GD388" s="42"/>
      <c r="GE388" s="42"/>
      <c r="GF388" s="40"/>
      <c r="GG388" s="165"/>
      <c r="GH388" s="90"/>
      <c r="GI388" s="43"/>
      <c r="GJ388" s="44"/>
      <c r="GK388" s="166"/>
      <c r="GL388" s="166"/>
      <c r="GM388" s="166"/>
      <c r="GN388" s="42"/>
      <c r="GO388" s="91"/>
      <c r="GP388" s="42"/>
      <c r="GQ388" s="91"/>
      <c r="GR388" s="134"/>
      <c r="GS388" s="134"/>
      <c r="GT388" s="44"/>
      <c r="GU388" s="44"/>
      <c r="GV388" s="44"/>
      <c r="GW388" s="42"/>
      <c r="GX388" s="95"/>
      <c r="GY388" s="96"/>
      <c r="GZ388" s="167"/>
      <c r="HA388" s="167"/>
      <c r="HB388" s="167"/>
      <c r="HC388" s="93"/>
      <c r="HD388" s="167"/>
      <c r="HE388" s="110"/>
      <c r="HF388" s="94"/>
      <c r="HG388" s="38"/>
      <c r="HH388" s="38"/>
      <c r="HI388" s="38"/>
      <c r="HJ388" s="38"/>
      <c r="HK388" s="98"/>
      <c r="HL388" s="38"/>
      <c r="HM388" s="38"/>
      <c r="HN388" s="38"/>
      <c r="HO388" s="136"/>
      <c r="HP388" s="38"/>
      <c r="HQ388" s="38"/>
      <c r="HR388" s="38"/>
      <c r="HS388" s="38"/>
      <c r="HT388" s="63"/>
      <c r="HU388" s="63"/>
      <c r="HV388" s="71"/>
      <c r="HW388" s="63"/>
      <c r="HX388" s="44"/>
      <c r="HY388" s="42"/>
      <c r="HZ388" s="42"/>
      <c r="IA388" s="42"/>
      <c r="IB388" s="42"/>
      <c r="IC388" s="42"/>
      <c r="ID388" s="42"/>
      <c r="IE388" s="42"/>
      <c r="IF388" s="42"/>
      <c r="IG388" s="42"/>
      <c r="IH388" s="42"/>
      <c r="II388" s="42"/>
      <c r="IJ388" s="42"/>
      <c r="IK388" s="42"/>
      <c r="IL388" s="42"/>
      <c r="IM388" s="42"/>
      <c r="IN388" s="42"/>
      <c r="IO388" s="42"/>
      <c r="IP388" s="42"/>
      <c r="IQ388" s="42"/>
      <c r="IR388" s="42"/>
      <c r="IS388" s="42"/>
      <c r="IT388" s="42"/>
      <c r="IU388" s="42"/>
      <c r="IV388" s="42"/>
      <c r="IW388" s="42"/>
      <c r="IX388" s="42"/>
      <c r="IY388" s="42"/>
      <c r="IZ388" s="63"/>
    </row>
    <row r="389" spans="1:260" s="65" customFormat="1" ht="12" x14ac:dyDescent="0.25">
      <c r="A389" s="38" t="s">
        <v>118</v>
      </c>
      <c r="B389" s="39" t="s">
        <v>119</v>
      </c>
      <c r="C389" s="40" t="str">
        <f>IFERROR(VLOOKUP(BANCO10[[#This Row],[EMPRESA]],[1]!DADOS[#Data],2,FALSE),"")</f>
        <v>29.874.900/0001-40</v>
      </c>
      <c r="D389" s="40" t="s">
        <v>1091</v>
      </c>
      <c r="E389" s="42" t="str">
        <f>IFERROR(VLOOKUP(BANCO10[[#This Row],[EMPRESA]],[1]!DADOS[#Data],5,FALSE),"")</f>
        <v>ME</v>
      </c>
      <c r="F389" s="40" t="str">
        <f>IFERROR(IF(VLOOKUP(BANCO10[[#This Row],[EMPRESA]],[1]!DADOS[#Data],6,0)="","",(VLOOKUP(BANCO10[[#This Row],[EMPRESA]],[1]!DADOS[#Data],6,0))),"")</f>
        <v>CAPITAL LESTE 1</v>
      </c>
      <c r="G389" s="40" t="str">
        <f>IFERROR(IF(VLOOKUP(BANCO10[[#This Row],[EMPRESA]],[1]!DADOS[#Data],4)="","",(VLOOKUP($D389,[1]!DADOS[#Data],4,0))),"")</f>
        <v>COMPRI</v>
      </c>
      <c r="H389" s="43" t="s">
        <v>7</v>
      </c>
      <c r="I389" s="43" t="s">
        <v>145</v>
      </c>
      <c r="J389" s="38" t="s">
        <v>123</v>
      </c>
      <c r="K389" s="44" t="s">
        <v>1092</v>
      </c>
      <c r="L389" s="44" t="s">
        <v>136</v>
      </c>
      <c r="M389" s="44" t="s">
        <v>137</v>
      </c>
      <c r="N389" s="44" t="s">
        <v>610</v>
      </c>
      <c r="O389" s="42" t="s">
        <v>95</v>
      </c>
      <c r="P389" s="42">
        <v>60</v>
      </c>
      <c r="Q389" s="39" t="s">
        <v>337</v>
      </c>
      <c r="R389" s="45" t="s">
        <v>123</v>
      </c>
      <c r="S389" s="45"/>
      <c r="T389" s="45" t="s">
        <v>123</v>
      </c>
      <c r="U389" s="45"/>
      <c r="V389" s="45" t="s">
        <v>123</v>
      </c>
      <c r="W389" s="45"/>
      <c r="X389" s="45" t="s">
        <v>123</v>
      </c>
      <c r="Y389" s="45"/>
      <c r="Z389" s="46" t="s">
        <v>123</v>
      </c>
      <c r="AA389" s="47"/>
      <c r="AB389" s="46" t="s">
        <v>123</v>
      </c>
      <c r="AC389" s="48"/>
      <c r="AD389" s="46" t="s">
        <v>123</v>
      </c>
      <c r="AE389" s="48"/>
      <c r="AF389" s="45" t="s">
        <v>123</v>
      </c>
      <c r="AG389" s="45"/>
      <c r="AH389" s="45" t="s">
        <v>123</v>
      </c>
      <c r="AI389" s="45"/>
      <c r="AJ389" s="45" t="s">
        <v>123</v>
      </c>
      <c r="AK389" s="45"/>
      <c r="AL389" s="45" t="s">
        <v>27</v>
      </c>
      <c r="AM389" s="45">
        <v>45824</v>
      </c>
      <c r="AN389" s="45" t="s">
        <v>27</v>
      </c>
      <c r="AO389" s="45"/>
      <c r="AP389" s="45" t="s">
        <v>27</v>
      </c>
      <c r="AQ389" s="45"/>
      <c r="AR389" s="45" t="s">
        <v>27</v>
      </c>
      <c r="AS389" s="45"/>
      <c r="AT389" s="49">
        <v>45874</v>
      </c>
      <c r="AU389" s="50">
        <v>45924</v>
      </c>
      <c r="AV389" s="105" t="s">
        <v>27</v>
      </c>
      <c r="AW389" s="105" t="s">
        <v>27</v>
      </c>
      <c r="AX389" s="73" t="s">
        <v>49</v>
      </c>
      <c r="AY389" s="52" t="s">
        <v>126</v>
      </c>
      <c r="AZ389" s="53">
        <v>0</v>
      </c>
      <c r="BA389" s="52" t="s">
        <v>153</v>
      </c>
      <c r="BB389" s="81" t="s">
        <v>1093</v>
      </c>
      <c r="BC389" s="52">
        <v>4728</v>
      </c>
      <c r="BD389" s="52">
        <v>119677</v>
      </c>
      <c r="BE389" s="55" t="s">
        <v>123</v>
      </c>
      <c r="BF389" s="55" t="s">
        <v>123</v>
      </c>
      <c r="BG389" s="55" t="s">
        <v>27</v>
      </c>
      <c r="BH389" s="55" t="s">
        <v>123</v>
      </c>
      <c r="BI389" s="68" t="s">
        <v>123</v>
      </c>
      <c r="BJ389" s="48"/>
      <c r="BK389" s="74" t="s">
        <v>27</v>
      </c>
      <c r="BL389" s="107">
        <v>45926</v>
      </c>
      <c r="BM389" s="78" t="s">
        <v>126</v>
      </c>
      <c r="BN389" s="59"/>
      <c r="BO389" s="74" t="s">
        <v>126</v>
      </c>
      <c r="BP389" s="77"/>
      <c r="BQ389" s="78" t="s">
        <v>126</v>
      </c>
      <c r="BR389" s="79"/>
      <c r="BS389" s="70" t="s">
        <v>1094</v>
      </c>
      <c r="BT389" s="38" t="s">
        <v>900</v>
      </c>
      <c r="BU389" s="61"/>
      <c r="BV389" s="61"/>
      <c r="BW389" s="61"/>
      <c r="BX389" s="61"/>
      <c r="BY389" s="61"/>
      <c r="BZ389" s="61"/>
      <c r="CA389" s="61"/>
      <c r="CB389" s="61"/>
      <c r="CC389" s="61"/>
      <c r="CD389" s="61"/>
      <c r="CE389" s="61"/>
      <c r="CF389" s="61"/>
      <c r="CG389" s="61"/>
      <c r="CH389" s="63">
        <f>YEAR(BANCO10[[#This Row],[DATA INÍCIO]])</f>
        <v>2025</v>
      </c>
      <c r="CI389" s="63">
        <f>MONTH(BANCO10[[#This Row],[DATA INÍCIO]])</f>
        <v>8</v>
      </c>
      <c r="CJ389" s="71" t="str">
        <f t="shared" ref="CJ389:CJ452" si="7">CONCATENATE(D389,C389)</f>
        <v>J. E. COMPRI DE LIMA COMERCIAL29.874.900/0001-40</v>
      </c>
      <c r="CK389" s="63"/>
      <c r="CL389" s="63"/>
      <c r="CM389" s="42" t="str">
        <f>IF(BANCO10[[#This Row],[SOLUÇÃO]]=CM$1,BANCO10[[#This Row],[STATUS DA ETAPA]],"")</f>
        <v/>
      </c>
      <c r="CN389" s="42" t="str">
        <f>IF(BANCO10[[#This Row],[SOLUÇÃO]]=CN$1,BANCO10[[#This Row],[STATUS DA ETAPA]],"")</f>
        <v/>
      </c>
      <c r="CO389" s="42" t="str">
        <f>IF(BANCO10[[#This Row],[SOLUÇÃO]]=CO$1,BANCO10[[#This Row],[STATUS DA ETAPA]],"")</f>
        <v/>
      </c>
      <c r="CP389" s="42" t="str">
        <f>IF(BANCO10[[#This Row],[SOLUÇÃO]]=CP$1,BANCO10[[#This Row],[STATUS DA ETAPA]],"")</f>
        <v/>
      </c>
      <c r="CQ389" s="42" t="str">
        <f>IF(BANCO10[[#This Row],[SOLUÇÃO]]=CQ$1,BANCO10[[#This Row],[STATUS DA ETAPA]],"")</f>
        <v/>
      </c>
      <c r="CR389" s="42" t="str">
        <f>IF(BANCO10[[#This Row],[SOLUÇÃO]]=CR$1,BANCO10[[#This Row],[STATUS DA ETAPA]],"")</f>
        <v>CONCLUÍDO</v>
      </c>
      <c r="CS389" s="42" t="str">
        <f>IF(BANCO10[[#This Row],[SOLUÇÃO]]=CS$1,BANCO10[[#This Row],[STATUS DA ETAPA]],"")</f>
        <v/>
      </c>
      <c r="CT389" s="42" t="str">
        <f>IF(BANCO10[[#This Row],[SOLUÇÃO]]=CT$1,BANCO10[[#This Row],[STATUS DA ETAPA]],"")</f>
        <v/>
      </c>
      <c r="CU389" s="42" t="str">
        <f>IF(BANCO10[[#This Row],[SOLUÇÃO]]=CU$1,BANCO10[[#This Row],[STATUS DA ETAPA]],"")</f>
        <v/>
      </c>
      <c r="CV389" s="42" t="str">
        <f>IF(BANCO10[[#This Row],[SOLUÇÃO]]=CV$1,BANCO10[[#This Row],[STATUS DA ETAPA]],"")</f>
        <v/>
      </c>
      <c r="CW389" s="42" t="str">
        <f>IF(BANCO10[[#This Row],[SOLUÇÃO]]=CW$1,BANCO10[[#This Row],[STATUS DA ETAPA]],"")</f>
        <v/>
      </c>
      <c r="CX389" s="42" t="str">
        <f>IF(BANCO10[[#This Row],[SOLUÇÃO]]=CX$1,BANCO10[[#This Row],[STATUS DA ETAPA]],"")</f>
        <v/>
      </c>
      <c r="CY389" s="42" t="str">
        <f>IF(BANCO10[[#This Row],[SOLUÇÃO]]=CY$1,BANCO10[[#This Row],[STATUS DA ETAPA]],"")</f>
        <v/>
      </c>
      <c r="CZ389" s="42" t="str">
        <f>IF(BANCO10[[#This Row],[SOLUÇÃO]]=CZ$1,BANCO10[[#This Row],[STATUS DA ETAPA]],"")</f>
        <v/>
      </c>
      <c r="DA389" s="42" t="str">
        <f>IF(BANCO10[[#This Row],[SOLUÇÃO]]=DA$1,BANCO10[[#This Row],[STATUS DA ETAPA]],"")</f>
        <v/>
      </c>
      <c r="DB389" s="42" t="str">
        <f>IF(BANCO10[[#This Row],[SOLUÇÃO]]=DB$1,BANCO10[[#This Row],[STATUS DA ETAPA]],"")</f>
        <v/>
      </c>
      <c r="DC389" s="42" t="str">
        <f>IF(BANCO10[[#This Row],[SOLUÇÃO]]=DC$1,BANCO10[[#This Row],[STATUS DA ETAPA]],"")</f>
        <v/>
      </c>
      <c r="DD389" s="42" t="str">
        <f>IF(BANCO10[[#This Row],[SOLUÇÃO]]=DD$1,BANCO10[[#This Row],[STATUS DA ETAPA]],"")</f>
        <v/>
      </c>
      <c r="DE389" s="42" t="str">
        <f>IF(BANCO10[[#This Row],[SOLUÇÃO]]=DE$1,BANCO10[[#This Row],[STATUS DA ETAPA]],"")</f>
        <v/>
      </c>
      <c r="DF389" s="42" t="str">
        <f>IF(BANCO10[[#This Row],[SOLUÇÃO]]=DF$1,BANCO10[[#This Row],[STATUS DA ETAPA]],"")</f>
        <v/>
      </c>
      <c r="DG389" s="42" t="str">
        <f>IF(BANCO10[[#This Row],[SOLUÇÃO]]=DG$1,BANCO10[[#This Row],[STATUS DA ETAPA]],"")</f>
        <v/>
      </c>
      <c r="DH389" s="42" t="str">
        <f>IF(BANCO10[[#This Row],[SOLUÇÃO]]=DH$1,BANCO10[[#This Row],[STATUS DA ETAPA]],"")</f>
        <v/>
      </c>
      <c r="DI389" s="42" t="str">
        <f>IF(BANCO10[[#This Row],[SOLUÇÃO]]=DI$1,BANCO10[[#This Row],[STATUS DA ETAPA]],"")</f>
        <v/>
      </c>
      <c r="DJ389" s="42" t="str">
        <f>IF(BANCO10[[#This Row],[SOLUÇÃO]]=DJ$1,BANCO10[[#This Row],[STATUS DA ETAPA]],"")</f>
        <v/>
      </c>
      <c r="DK389" s="42" t="str">
        <f>IF(BANCO10[[#This Row],[SOLUÇÃO]]=DK$1,BANCO10[[#This Row],[STATUS DA ETAPA]],"")</f>
        <v/>
      </c>
      <c r="DL389" s="42" t="str">
        <f>IF(BANCO10[[#This Row],[SOLUÇÃO]]=DL$1,BANCO10[[#This Row],[STATUS DA ETAPA]],"")</f>
        <v/>
      </c>
      <c r="DM389" s="42" t="str">
        <f>IF(BANCO10[[#This Row],[SOLUÇÃO]]=DM$1,BANCO10[[#This Row],[STATUS DA ETAPA]],"")</f>
        <v/>
      </c>
      <c r="DN389" s="65" t="e">
        <f>VLOOKUP(CL392,'[1]SAP TEC'!AC:AD,2,0)</f>
        <v>#N/A</v>
      </c>
      <c r="GA389" s="38"/>
      <c r="GB389" s="39"/>
      <c r="GC389" s="40"/>
      <c r="GD389" s="42"/>
      <c r="GE389" s="42"/>
      <c r="GF389" s="40"/>
      <c r="GG389" s="165"/>
      <c r="GH389" s="90"/>
      <c r="GI389" s="43"/>
      <c r="GJ389" s="44"/>
      <c r="GK389" s="166"/>
      <c r="GL389" s="166"/>
      <c r="GM389" s="166"/>
      <c r="GN389" s="42"/>
      <c r="GO389" s="91"/>
      <c r="GP389" s="42"/>
      <c r="GQ389" s="91"/>
      <c r="GR389" s="134"/>
      <c r="GS389" s="134"/>
      <c r="GT389" s="44"/>
      <c r="GU389" s="44"/>
      <c r="GV389" s="44"/>
      <c r="GW389" s="42"/>
      <c r="GX389" s="95"/>
      <c r="GY389" s="96"/>
      <c r="GZ389" s="168"/>
      <c r="HA389" s="168"/>
      <c r="HB389" s="168"/>
      <c r="HC389" s="93"/>
      <c r="HD389" s="168"/>
      <c r="HE389" s="110"/>
      <c r="HF389" s="94"/>
      <c r="HG389" s="38"/>
      <c r="HH389" s="38"/>
      <c r="HI389" s="38"/>
      <c r="HJ389" s="38"/>
      <c r="HK389" s="98"/>
      <c r="HL389" s="38"/>
      <c r="HM389" s="38"/>
      <c r="HN389" s="38"/>
      <c r="HO389" s="136"/>
      <c r="HP389" s="38"/>
      <c r="HQ389" s="38"/>
      <c r="HR389" s="38"/>
      <c r="HS389" s="38"/>
      <c r="HT389" s="63"/>
      <c r="HU389" s="63"/>
      <c r="HV389" s="71"/>
      <c r="HW389" s="63"/>
      <c r="HX389" s="44"/>
      <c r="HY389" s="42"/>
      <c r="HZ389" s="42"/>
      <c r="IA389" s="42"/>
      <c r="IB389" s="42"/>
      <c r="IC389" s="42"/>
      <c r="ID389" s="42"/>
      <c r="IE389" s="42"/>
      <c r="IF389" s="42"/>
      <c r="IG389" s="42"/>
      <c r="IH389" s="42"/>
      <c r="II389" s="42"/>
      <c r="IJ389" s="42"/>
      <c r="IK389" s="42"/>
      <c r="IL389" s="42"/>
      <c r="IM389" s="42"/>
      <c r="IN389" s="42"/>
      <c r="IO389" s="42"/>
      <c r="IP389" s="42"/>
      <c r="IQ389" s="42"/>
      <c r="IR389" s="42"/>
      <c r="IS389" s="42"/>
      <c r="IT389" s="42"/>
      <c r="IU389" s="42"/>
      <c r="IV389" s="42"/>
      <c r="IW389" s="42"/>
      <c r="IX389" s="42"/>
      <c r="IY389" s="42"/>
      <c r="IZ389" s="63"/>
    </row>
    <row r="390" spans="1:260" s="65" customFormat="1" ht="12" x14ac:dyDescent="0.25">
      <c r="A390" s="38" t="s">
        <v>118</v>
      </c>
      <c r="B390" s="39" t="s">
        <v>119</v>
      </c>
      <c r="C390" s="40" t="str">
        <f>IFERROR(VLOOKUP(BANCO10[[#This Row],[EMPRESA]],[1]!DADOS[#Data],2,FALSE),"")</f>
        <v>26.728.708/0001-57</v>
      </c>
      <c r="D390" s="42" t="s">
        <v>1095</v>
      </c>
      <c r="E390" s="42" t="str">
        <f>IFERROR(VLOOKUP(BANCO10[[#This Row],[EMPRESA]],[1]!DADOS[#Data],5,FALSE),"")</f>
        <v>EPP</v>
      </c>
      <c r="F390" s="40" t="str">
        <f>IFERROR(IF(VLOOKUP(BANCO10[[#This Row],[EMPRESA]],[1]!DADOS[#Data],6,0)="","",(VLOOKUP(BANCO10[[#This Row],[EMPRESA]],[1]!DADOS[#Data],6,0))),"")</f>
        <v>CAPITAL LESTE 2</v>
      </c>
      <c r="G390" s="40" t="str">
        <f>IFERROR(IF(VLOOKUP(BANCO10[[#This Row],[EMPRESA]],[1]!DADOS[#Data],4)="","",(VLOOKUP($D390,[1]!DADOS[#Data],4,0))),"")</f>
        <v>JANDRADE</v>
      </c>
      <c r="H390" s="43" t="s">
        <v>196</v>
      </c>
      <c r="I390" s="43" t="s">
        <v>145</v>
      </c>
      <c r="J390" s="44" t="s">
        <v>123</v>
      </c>
      <c r="K390" s="44" t="s">
        <v>1096</v>
      </c>
      <c r="L390" s="44" t="s">
        <v>1097</v>
      </c>
      <c r="M390" s="44" t="s">
        <v>137</v>
      </c>
      <c r="N390" s="42">
        <v>126</v>
      </c>
      <c r="O390" s="42" t="s">
        <v>92</v>
      </c>
      <c r="P390" s="42">
        <v>60</v>
      </c>
      <c r="Q390" s="42" t="s">
        <v>148</v>
      </c>
      <c r="R390" s="45" t="s">
        <v>123</v>
      </c>
      <c r="S390" s="45"/>
      <c r="T390" s="45" t="s">
        <v>123</v>
      </c>
      <c r="U390" s="45"/>
      <c r="V390" s="45" t="s">
        <v>123</v>
      </c>
      <c r="W390" s="45"/>
      <c r="X390" s="45" t="s">
        <v>123</v>
      </c>
      <c r="Y390" s="45"/>
      <c r="Z390" s="46" t="s">
        <v>123</v>
      </c>
      <c r="AA390" s="47"/>
      <c r="AB390" s="46" t="s">
        <v>123</v>
      </c>
      <c r="AC390" s="48"/>
      <c r="AD390" s="46" t="s">
        <v>123</v>
      </c>
      <c r="AE390" s="48"/>
      <c r="AF390" s="45" t="s">
        <v>123</v>
      </c>
      <c r="AG390" s="45"/>
      <c r="AH390" s="45" t="s">
        <v>123</v>
      </c>
      <c r="AI390" s="45"/>
      <c r="AJ390" s="45" t="s">
        <v>123</v>
      </c>
      <c r="AK390" s="45"/>
      <c r="AL390" s="45" t="s">
        <v>27</v>
      </c>
      <c r="AM390" s="45">
        <v>45617</v>
      </c>
      <c r="AN390" s="45" t="s">
        <v>27</v>
      </c>
      <c r="AO390" s="45">
        <v>45617</v>
      </c>
      <c r="AP390" s="45" t="s">
        <v>27</v>
      </c>
      <c r="AQ390" s="45">
        <v>45617</v>
      </c>
      <c r="AR390" s="45" t="s">
        <v>27</v>
      </c>
      <c r="AS390" s="45">
        <v>45589</v>
      </c>
      <c r="AT390" s="133">
        <v>45635</v>
      </c>
      <c r="AU390" s="99">
        <v>45786</v>
      </c>
      <c r="AV390" s="66" t="s">
        <v>27</v>
      </c>
      <c r="AW390" s="66" t="s">
        <v>27</v>
      </c>
      <c r="AX390" s="73" t="s">
        <v>182</v>
      </c>
      <c r="AY390" s="52" t="s">
        <v>126</v>
      </c>
      <c r="AZ390" s="53">
        <v>0</v>
      </c>
      <c r="BA390" s="52" t="s">
        <v>153</v>
      </c>
      <c r="BB390" s="81" t="s">
        <v>1098</v>
      </c>
      <c r="BC390" s="52" t="s">
        <v>198</v>
      </c>
      <c r="BD390" s="52">
        <v>117196</v>
      </c>
      <c r="BE390" s="55" t="s">
        <v>123</v>
      </c>
      <c r="BF390" s="55" t="s">
        <v>123</v>
      </c>
      <c r="BG390" s="55" t="s">
        <v>27</v>
      </c>
      <c r="BH390" s="55" t="s">
        <v>123</v>
      </c>
      <c r="BI390" s="68" t="s">
        <v>123</v>
      </c>
      <c r="BJ390" s="48"/>
      <c r="BK390" s="74" t="s">
        <v>126</v>
      </c>
      <c r="BL390" s="59"/>
      <c r="BM390" s="58" t="s">
        <v>126</v>
      </c>
      <c r="BN390" s="59"/>
      <c r="BO390" s="58" t="s">
        <v>126</v>
      </c>
      <c r="BP390" s="59"/>
      <c r="BQ390" s="58" t="s">
        <v>126</v>
      </c>
      <c r="BR390" s="59"/>
      <c r="BS390" s="70"/>
      <c r="BT390" s="38" t="s">
        <v>254</v>
      </c>
      <c r="BU390" s="61"/>
      <c r="BV390" s="61"/>
      <c r="BW390" s="84"/>
      <c r="BX390" s="84"/>
      <c r="BY390" s="85"/>
      <c r="BZ390" s="84"/>
      <c r="CA390" s="86"/>
      <c r="CB390" s="87"/>
      <c r="CC390" s="88"/>
      <c r="CD390" s="87"/>
      <c r="CE390" s="87"/>
      <c r="CF390" s="87"/>
      <c r="CG390" s="87"/>
      <c r="CH390" s="42">
        <f>YEAR(BANCO10[[#This Row],[DATA INÍCIO]])</f>
        <v>2024</v>
      </c>
      <c r="CI390" s="42">
        <f>MONTH(BANCO10[[#This Row],[DATA INÍCIO]])</f>
        <v>12</v>
      </c>
      <c r="CJ390" s="42" t="str">
        <f t="shared" si="7"/>
        <v>J.ANDRADE MANUTENCAO E TECNOLOGIA LTDA26.728.708/0001-57</v>
      </c>
      <c r="CK390" s="42"/>
      <c r="CL390" s="42"/>
      <c r="CM390" s="42" t="str">
        <f>IF(BANCO10[[#This Row],[SOLUÇÃO]]=CM$1,BANCO10[[#This Row],[STATUS DA ETAPA]],"")</f>
        <v/>
      </c>
      <c r="CN390" s="42" t="str">
        <f>IF(BANCO10[[#This Row],[SOLUÇÃO]]=CN$1,BANCO10[[#This Row],[STATUS DA ETAPA]],"")</f>
        <v/>
      </c>
      <c r="CO390" s="42" t="str">
        <f>IF(BANCO10[[#This Row],[SOLUÇÃO]]=CO$1,BANCO10[[#This Row],[STATUS DA ETAPA]],"")</f>
        <v>CONCLUÍDO</v>
      </c>
      <c r="CP390" s="42" t="str">
        <f>IF(BANCO10[[#This Row],[SOLUÇÃO]]=CP$1,BANCO10[[#This Row],[STATUS DA ETAPA]],"")</f>
        <v/>
      </c>
      <c r="CQ390" s="42" t="str">
        <f>IF(BANCO10[[#This Row],[SOLUÇÃO]]=CQ$1,BANCO10[[#This Row],[STATUS DA ETAPA]],"")</f>
        <v/>
      </c>
      <c r="CR390" s="42" t="str">
        <f>IF(BANCO10[[#This Row],[SOLUÇÃO]]=CR$1,BANCO10[[#This Row],[STATUS DA ETAPA]],"")</f>
        <v/>
      </c>
      <c r="CS390" s="42" t="str">
        <f>IF(BANCO10[[#This Row],[SOLUÇÃO]]=CS$1,BANCO10[[#This Row],[STATUS DA ETAPA]],"")</f>
        <v/>
      </c>
      <c r="CT390" s="42" t="str">
        <f>IF(BANCO10[[#This Row],[SOLUÇÃO]]=CT$1,BANCO10[[#This Row],[STATUS DA ETAPA]],"")</f>
        <v/>
      </c>
      <c r="CU390" s="42" t="str">
        <f>IF(BANCO10[[#This Row],[SOLUÇÃO]]=CU$1,BANCO10[[#This Row],[STATUS DA ETAPA]],"")</f>
        <v/>
      </c>
      <c r="CV390" s="42" t="str">
        <f>IF(BANCO10[[#This Row],[SOLUÇÃO]]=CV$1,BANCO10[[#This Row],[STATUS DA ETAPA]],"")</f>
        <v/>
      </c>
      <c r="CW390" s="42" t="str">
        <f>IF(BANCO10[[#This Row],[SOLUÇÃO]]=CW$1,BANCO10[[#This Row],[STATUS DA ETAPA]],"")</f>
        <v/>
      </c>
      <c r="CX390" s="42" t="str">
        <f>IF(BANCO10[[#This Row],[SOLUÇÃO]]=CX$1,BANCO10[[#This Row],[STATUS DA ETAPA]],"")</f>
        <v/>
      </c>
      <c r="CY390" s="42" t="str">
        <f>IF(BANCO10[[#This Row],[SOLUÇÃO]]=CY$1,BANCO10[[#This Row],[STATUS DA ETAPA]],"")</f>
        <v/>
      </c>
      <c r="CZ390" s="42" t="str">
        <f>IF(BANCO10[[#This Row],[SOLUÇÃO]]=CZ$1,BANCO10[[#This Row],[STATUS DA ETAPA]],"")</f>
        <v/>
      </c>
      <c r="DA390" s="42" t="str">
        <f>IF(BANCO10[[#This Row],[SOLUÇÃO]]=DA$1,BANCO10[[#This Row],[STATUS DA ETAPA]],"")</f>
        <v/>
      </c>
      <c r="DB390" s="42" t="str">
        <f>IF(BANCO10[[#This Row],[SOLUÇÃO]]=DB$1,BANCO10[[#This Row],[STATUS DA ETAPA]],"")</f>
        <v/>
      </c>
      <c r="DC390" s="63" t="str">
        <f>IF(BANCO10[[#This Row],[SOLUÇÃO]]=DC$1,BANCO10[[#This Row],[STATUS DA ETAPA]],"")</f>
        <v/>
      </c>
      <c r="DD390" s="65" t="str">
        <f>IF(BANCO10[[#This Row],[SOLUÇÃO]]=DD$1,BANCO10[[#This Row],[STATUS DA ETAPA]],"")</f>
        <v/>
      </c>
      <c r="DE390" s="65" t="str">
        <f>IF(BANCO10[[#This Row],[SOLUÇÃO]]=DE$1,BANCO10[[#This Row],[STATUS DA ETAPA]],"")</f>
        <v/>
      </c>
      <c r="DF390" s="65" t="str">
        <f>IF(BANCO10[[#This Row],[SOLUÇÃO]]=DF$1,BANCO10[[#This Row],[STATUS DA ETAPA]],"")</f>
        <v/>
      </c>
      <c r="DG390" s="65" t="str">
        <f>IF(BANCO10[[#This Row],[SOLUÇÃO]]=DG$1,BANCO10[[#This Row],[STATUS DA ETAPA]],"")</f>
        <v/>
      </c>
      <c r="DH390" s="65" t="str">
        <f>IF(BANCO10[[#This Row],[SOLUÇÃO]]=DH$1,BANCO10[[#This Row],[STATUS DA ETAPA]],"")</f>
        <v/>
      </c>
      <c r="DI390" s="65" t="str">
        <f>IF(BANCO10[[#This Row],[SOLUÇÃO]]=DI$1,BANCO10[[#This Row],[STATUS DA ETAPA]],"")</f>
        <v/>
      </c>
      <c r="DJ390" s="65" t="str">
        <f>IF(BANCO10[[#This Row],[SOLUÇÃO]]=DJ$1,BANCO10[[#This Row],[STATUS DA ETAPA]],"")</f>
        <v/>
      </c>
      <c r="DK390" s="65" t="str">
        <f>IF(BANCO10[[#This Row],[SOLUÇÃO]]=DK$1,BANCO10[[#This Row],[STATUS DA ETAPA]],"")</f>
        <v/>
      </c>
      <c r="DL390" s="65" t="str">
        <f>IF(BANCO10[[#This Row],[SOLUÇÃO]]=DL$1,BANCO10[[#This Row],[STATUS DA ETAPA]],"")</f>
        <v/>
      </c>
      <c r="DM390" s="65" t="str">
        <f>IF(BANCO10[[#This Row],[SOLUÇÃO]]=DM$1,BANCO10[[#This Row],[STATUS DA ETAPA]],"")</f>
        <v/>
      </c>
      <c r="DN390" s="65" t="e">
        <f>VLOOKUP(CL393,'[1]SAP TEC'!AC:AD,2,0)</f>
        <v>#N/A</v>
      </c>
      <c r="GA390" s="38"/>
      <c r="GB390" s="39"/>
      <c r="GC390" s="40"/>
      <c r="GD390" s="42"/>
      <c r="GE390" s="42"/>
      <c r="GF390" s="40"/>
      <c r="GG390" s="165"/>
      <c r="GH390" s="90"/>
      <c r="GI390" s="43"/>
      <c r="GJ390" s="44"/>
      <c r="GK390" s="166"/>
      <c r="GL390" s="166"/>
      <c r="GM390" s="166"/>
      <c r="GN390" s="42"/>
      <c r="GO390" s="91"/>
      <c r="GP390" s="42"/>
      <c r="GQ390" s="91"/>
      <c r="GR390" s="134"/>
      <c r="GS390" s="134"/>
      <c r="GT390" s="44"/>
      <c r="GU390" s="44"/>
      <c r="GV390" s="44"/>
      <c r="GW390" s="42"/>
      <c r="GX390" s="95"/>
      <c r="GY390" s="96"/>
      <c r="GZ390" s="167"/>
      <c r="HA390" s="167"/>
      <c r="HB390" s="167"/>
      <c r="HC390" s="93"/>
      <c r="HD390" s="167"/>
      <c r="HE390" s="110"/>
      <c r="HF390" s="94"/>
      <c r="HG390" s="38"/>
      <c r="HH390" s="38"/>
      <c r="HI390" s="38"/>
      <c r="HJ390" s="38"/>
      <c r="HK390" s="98"/>
      <c r="HL390" s="38"/>
      <c r="HM390" s="38"/>
      <c r="HN390" s="38"/>
      <c r="HO390" s="136"/>
      <c r="HP390" s="38"/>
      <c r="HQ390" s="38"/>
      <c r="HR390" s="38"/>
      <c r="HS390" s="38"/>
      <c r="HT390" s="63"/>
      <c r="HU390" s="63"/>
      <c r="HV390" s="71"/>
      <c r="HW390" s="63"/>
      <c r="HX390" s="44"/>
      <c r="HY390" s="42"/>
      <c r="HZ390" s="42"/>
      <c r="IA390" s="42"/>
      <c r="IB390" s="42"/>
      <c r="IC390" s="42"/>
      <c r="ID390" s="42"/>
      <c r="IE390" s="42"/>
      <c r="IF390" s="42"/>
      <c r="IG390" s="42"/>
      <c r="IH390" s="42"/>
      <c r="II390" s="42"/>
      <c r="IJ390" s="42"/>
      <c r="IK390" s="42"/>
      <c r="IL390" s="42"/>
      <c r="IM390" s="42"/>
      <c r="IN390" s="42"/>
      <c r="IO390" s="42"/>
      <c r="IP390" s="42"/>
      <c r="IQ390" s="42"/>
      <c r="IR390" s="42"/>
      <c r="IS390" s="42"/>
      <c r="IT390" s="42"/>
      <c r="IU390" s="42"/>
      <c r="IV390" s="42"/>
      <c r="IW390" s="42"/>
      <c r="IX390" s="42"/>
      <c r="IY390" s="42"/>
      <c r="IZ390" s="63"/>
    </row>
    <row r="391" spans="1:260" s="65" customFormat="1" ht="12" x14ac:dyDescent="0.25">
      <c r="A391" s="38" t="s">
        <v>118</v>
      </c>
      <c r="B391" s="39" t="s">
        <v>131</v>
      </c>
      <c r="C391" s="40" t="str">
        <f>IFERROR(VLOOKUP(BANCO10[[#This Row],[EMPRESA]],[1]!DADOS[#Data],2,FALSE),"")</f>
        <v>09.508.340/0001-00</v>
      </c>
      <c r="D391" s="41" t="s">
        <v>1099</v>
      </c>
      <c r="E391" s="42" t="str">
        <f>IFERROR(VLOOKUP(BANCO10[[#This Row],[EMPRESA]],[1]!DADOS[#Data],5,FALSE),"")</f>
        <v>EPP</v>
      </c>
      <c r="F391" s="40" t="str">
        <f>IFERROR(IF(VLOOKUP(BANCO10[[#This Row],[EMPRESA]],[1]!DADOS[#Data],6,0)="","",(VLOOKUP(BANCO10[[#This Row],[EMPRESA]],[1]!DADOS[#Data],6,0))),"")</f>
        <v>CAPITAL LESTE 2</v>
      </c>
      <c r="G391" s="40" t="str">
        <f>IFERROR(IF(VLOOKUP(BANCO10[[#This Row],[EMPRESA]],[1]!DADOS[#Data],4)="","",(VLOOKUP($D391,[1]!DADOS[#Data],4,0))),"")</f>
        <v>JETSAND</v>
      </c>
      <c r="H391" s="43" t="s">
        <v>178</v>
      </c>
      <c r="I391" s="43" t="s">
        <v>145</v>
      </c>
      <c r="J391" s="44" t="s">
        <v>123</v>
      </c>
      <c r="K391" s="44" t="s">
        <v>1100</v>
      </c>
      <c r="L391" s="44" t="s">
        <v>123</v>
      </c>
      <c r="M391" s="44" t="s">
        <v>137</v>
      </c>
      <c r="N391" s="44" t="s">
        <v>123</v>
      </c>
      <c r="O391" s="42" t="s">
        <v>180</v>
      </c>
      <c r="P391" s="42">
        <v>4</v>
      </c>
      <c r="Q391" s="39" t="s">
        <v>181</v>
      </c>
      <c r="R391" s="45" t="s">
        <v>123</v>
      </c>
      <c r="S391" s="45"/>
      <c r="T391" s="45" t="s">
        <v>123</v>
      </c>
      <c r="U391" s="45"/>
      <c r="V391" s="45" t="s">
        <v>123</v>
      </c>
      <c r="W391" s="45"/>
      <c r="X391" s="45" t="s">
        <v>123</v>
      </c>
      <c r="Y391" s="45"/>
      <c r="Z391" s="46" t="s">
        <v>123</v>
      </c>
      <c r="AA391" s="47"/>
      <c r="AB391" s="46" t="s">
        <v>123</v>
      </c>
      <c r="AC391" s="48"/>
      <c r="AD391" s="46" t="s">
        <v>123</v>
      </c>
      <c r="AE391" s="48"/>
      <c r="AF391" s="45" t="s">
        <v>123</v>
      </c>
      <c r="AG391" s="45"/>
      <c r="AH391" s="45" t="s">
        <v>123</v>
      </c>
      <c r="AI391" s="45" t="s">
        <v>123</v>
      </c>
      <c r="AJ391" s="45" t="s">
        <v>123</v>
      </c>
      <c r="AK391" s="45"/>
      <c r="AL391" s="45" t="s">
        <v>123</v>
      </c>
      <c r="AM391" s="45"/>
      <c r="AN391" s="45" t="s">
        <v>123</v>
      </c>
      <c r="AO391" s="45"/>
      <c r="AP391" s="45" t="s">
        <v>123</v>
      </c>
      <c r="AQ391" s="45"/>
      <c r="AR391" s="45" t="s">
        <v>123</v>
      </c>
      <c r="AS391" s="45"/>
      <c r="AT391" s="49">
        <v>45636</v>
      </c>
      <c r="AU391" s="192">
        <v>45636</v>
      </c>
      <c r="AV391" s="66" t="s">
        <v>123</v>
      </c>
      <c r="AW391" s="66" t="s">
        <v>123</v>
      </c>
      <c r="AX391" s="51" t="s">
        <v>182</v>
      </c>
      <c r="AY391" s="52" t="s">
        <v>126</v>
      </c>
      <c r="AZ391" s="53">
        <v>0</v>
      </c>
      <c r="BA391" s="52" t="s">
        <v>123</v>
      </c>
      <c r="BB391" s="81" t="s">
        <v>123</v>
      </c>
      <c r="BC391" s="52" t="s">
        <v>123</v>
      </c>
      <c r="BD391" s="52" t="s">
        <v>123</v>
      </c>
      <c r="BE391" s="55" t="s">
        <v>123</v>
      </c>
      <c r="BF391" s="55" t="s">
        <v>123</v>
      </c>
      <c r="BG391" s="55" t="s">
        <v>123</v>
      </c>
      <c r="BH391" s="55" t="s">
        <v>27</v>
      </c>
      <c r="BI391" s="68" t="s">
        <v>126</v>
      </c>
      <c r="BJ391" s="48"/>
      <c r="BK391" s="74" t="s">
        <v>126</v>
      </c>
      <c r="BL391" s="59"/>
      <c r="BM391" s="74" t="s">
        <v>126</v>
      </c>
      <c r="BN391" s="59"/>
      <c r="BO391" s="74" t="s">
        <v>126</v>
      </c>
      <c r="BP391" s="77"/>
      <c r="BQ391" s="78" t="s">
        <v>126</v>
      </c>
      <c r="BR391" s="79"/>
      <c r="BS391" s="69"/>
      <c r="BT391" s="38"/>
      <c r="BU391" s="61"/>
      <c r="BV391" s="61"/>
      <c r="BW391" s="61"/>
      <c r="BX391" s="61"/>
      <c r="BY391" s="61"/>
      <c r="BZ391" s="61"/>
      <c r="CA391" s="61"/>
      <c r="CB391" s="61"/>
      <c r="CC391" s="61"/>
      <c r="CD391" s="61"/>
      <c r="CE391" s="61"/>
      <c r="CF391" s="61"/>
      <c r="CG391" s="61"/>
      <c r="CH391" s="63">
        <f>YEAR(BANCO10[[#This Row],[DATA INÍCIO]])</f>
        <v>2024</v>
      </c>
      <c r="CI391" s="63">
        <f>MONTH(BANCO10[[#This Row],[DATA INÍCIO]])</f>
        <v>12</v>
      </c>
      <c r="CJ391" s="71" t="str">
        <f t="shared" si="7"/>
        <v>JETSAND TROFEUS LTDA09.508.340/0001-00</v>
      </c>
      <c r="CK391" s="63"/>
      <c r="CL391" s="63"/>
      <c r="CM391" s="42" t="str">
        <f>IF(BANCO10[[#This Row],[SOLUÇÃO]]=CM$1,BANCO10[[#This Row],[STATUS DA ETAPA]],"")</f>
        <v/>
      </c>
      <c r="CN391" s="42" t="str">
        <f>IF(BANCO10[[#This Row],[SOLUÇÃO]]=CN$1,BANCO10[[#This Row],[STATUS DA ETAPA]],"")</f>
        <v/>
      </c>
      <c r="CO391" s="42" t="str">
        <f>IF(BANCO10[[#This Row],[SOLUÇÃO]]=CO$1,BANCO10[[#This Row],[STATUS DA ETAPA]],"")</f>
        <v/>
      </c>
      <c r="CP391" s="42" t="str">
        <f>IF(BANCO10[[#This Row],[SOLUÇÃO]]=CP$1,BANCO10[[#This Row],[STATUS DA ETAPA]],"")</f>
        <v/>
      </c>
      <c r="CQ391" s="42" t="str">
        <f>IF(BANCO10[[#This Row],[SOLUÇÃO]]=CQ$1,BANCO10[[#This Row],[STATUS DA ETAPA]],"")</f>
        <v/>
      </c>
      <c r="CR391" s="42" t="str">
        <f>IF(BANCO10[[#This Row],[SOLUÇÃO]]=CR$1,BANCO10[[#This Row],[STATUS DA ETAPA]],"")</f>
        <v/>
      </c>
      <c r="CS391" s="42" t="str">
        <f>IF(BANCO10[[#This Row],[SOLUÇÃO]]=CS$1,BANCO10[[#This Row],[STATUS DA ETAPA]],"")</f>
        <v/>
      </c>
      <c r="CT391" s="42" t="str">
        <f>IF(BANCO10[[#This Row],[SOLUÇÃO]]=CT$1,BANCO10[[#This Row],[STATUS DA ETAPA]],"")</f>
        <v/>
      </c>
      <c r="CU391" s="42" t="str">
        <f>IF(BANCO10[[#This Row],[SOLUÇÃO]]=CU$1,BANCO10[[#This Row],[STATUS DA ETAPA]],"")</f>
        <v/>
      </c>
      <c r="CV391" s="42" t="str">
        <f>IF(BANCO10[[#This Row],[SOLUÇÃO]]=CV$1,BANCO10[[#This Row],[STATUS DA ETAPA]],"")</f>
        <v/>
      </c>
      <c r="CW391" s="42" t="str">
        <f>IF(BANCO10[[#This Row],[SOLUÇÃO]]=CW$1,BANCO10[[#This Row],[STATUS DA ETAPA]],"")</f>
        <v/>
      </c>
      <c r="CX391" s="42" t="str">
        <f>IF(BANCO10[[#This Row],[SOLUÇÃO]]=CX$1,BANCO10[[#This Row],[STATUS DA ETAPA]],"")</f>
        <v/>
      </c>
      <c r="CY391" s="42" t="str">
        <f>IF(BANCO10[[#This Row],[SOLUÇÃO]]=CY$1,BANCO10[[#This Row],[STATUS DA ETAPA]],"")</f>
        <v/>
      </c>
      <c r="CZ391" s="42" t="str">
        <f>IF(BANCO10[[#This Row],[SOLUÇÃO]]=CZ$1,BANCO10[[#This Row],[STATUS DA ETAPA]],"")</f>
        <v/>
      </c>
      <c r="DA391" s="42" t="str">
        <f>IF(BANCO10[[#This Row],[SOLUÇÃO]]=DA$1,BANCO10[[#This Row],[STATUS DA ETAPA]],"")</f>
        <v/>
      </c>
      <c r="DB391" s="42" t="str">
        <f>IF(BANCO10[[#This Row],[SOLUÇÃO]]=DB$1,BANCO10[[#This Row],[STATUS DA ETAPA]],"")</f>
        <v/>
      </c>
      <c r="DC391" s="42" t="str">
        <f>IF(BANCO10[[#This Row],[SOLUÇÃO]]=DC$1,BANCO10[[#This Row],[STATUS DA ETAPA]],"")</f>
        <v/>
      </c>
      <c r="DD391" s="42" t="str">
        <f>IF(BANCO10[[#This Row],[SOLUÇÃO]]=DD$1,BANCO10[[#This Row],[STATUS DA ETAPA]],"")</f>
        <v/>
      </c>
      <c r="DE391" s="42" t="str">
        <f>IF(BANCO10[[#This Row],[SOLUÇÃO]]=DE$1,BANCO10[[#This Row],[STATUS DA ETAPA]],"")</f>
        <v/>
      </c>
      <c r="DF391" s="42" t="str">
        <f>IF(BANCO10[[#This Row],[SOLUÇÃO]]=DF$1,BANCO10[[#This Row],[STATUS DA ETAPA]],"")</f>
        <v/>
      </c>
      <c r="DG391" s="42" t="str">
        <f>IF(BANCO10[[#This Row],[SOLUÇÃO]]=DG$1,BANCO10[[#This Row],[STATUS DA ETAPA]],"")</f>
        <v/>
      </c>
      <c r="DH391" s="42" t="str">
        <f>IF(BANCO10[[#This Row],[SOLUÇÃO]]=DH$1,BANCO10[[#This Row],[STATUS DA ETAPA]],"")</f>
        <v/>
      </c>
      <c r="DI391" s="42" t="str">
        <f>IF(BANCO10[[#This Row],[SOLUÇÃO]]=DI$1,BANCO10[[#This Row],[STATUS DA ETAPA]],"")</f>
        <v/>
      </c>
      <c r="DJ391" s="42" t="str">
        <f>IF(BANCO10[[#This Row],[SOLUÇÃO]]=DJ$1,BANCO10[[#This Row],[STATUS DA ETAPA]],"")</f>
        <v/>
      </c>
      <c r="DK391" s="42" t="str">
        <f>IF(BANCO10[[#This Row],[SOLUÇÃO]]=DK$1,BANCO10[[#This Row],[STATUS DA ETAPA]],"")</f>
        <v/>
      </c>
      <c r="DL391" s="42" t="str">
        <f>IF(BANCO10[[#This Row],[SOLUÇÃO]]=DL$1,BANCO10[[#This Row],[STATUS DA ETAPA]],"")</f>
        <v/>
      </c>
      <c r="DM391" s="42" t="str">
        <f>IF(BANCO10[[#This Row],[SOLUÇÃO]]=DM$1,BANCO10[[#This Row],[STATUS DA ETAPA]],"")</f>
        <v/>
      </c>
      <c r="GA391" s="38"/>
      <c r="GB391" s="39"/>
      <c r="GC391" s="40"/>
      <c r="GD391" s="42"/>
      <c r="GE391" s="42"/>
      <c r="GF391" s="40"/>
      <c r="GG391" s="165"/>
      <c r="GH391" s="90"/>
      <c r="GI391" s="43"/>
      <c r="GJ391" s="44"/>
      <c r="GK391" s="166"/>
      <c r="GL391" s="166"/>
      <c r="GM391" s="166"/>
      <c r="GN391" s="42"/>
      <c r="GO391" s="91"/>
      <c r="GP391" s="42"/>
      <c r="GQ391" s="91"/>
      <c r="GR391" s="134"/>
      <c r="GS391" s="134"/>
      <c r="GT391" s="44"/>
      <c r="GU391" s="44"/>
      <c r="GV391" s="44"/>
      <c r="GW391" s="42"/>
      <c r="GX391" s="95"/>
      <c r="GY391" s="96"/>
      <c r="GZ391" s="167"/>
      <c r="HA391" s="167"/>
      <c r="HB391" s="167"/>
      <c r="HC391" s="93"/>
      <c r="HD391" s="167"/>
      <c r="HE391" s="110"/>
      <c r="HF391" s="94"/>
      <c r="HG391" s="38"/>
      <c r="HH391" s="38"/>
      <c r="HI391" s="38"/>
      <c r="HJ391" s="38"/>
      <c r="HK391" s="98"/>
      <c r="HL391" s="38"/>
      <c r="HM391" s="38"/>
      <c r="HN391" s="38"/>
      <c r="HO391" s="136"/>
      <c r="HP391" s="38"/>
      <c r="HQ391" s="38"/>
      <c r="HR391" s="38"/>
      <c r="HS391" s="38"/>
      <c r="HT391" s="63"/>
      <c r="HU391" s="63"/>
      <c r="HV391" s="71"/>
      <c r="HW391" s="63"/>
      <c r="HX391" s="44"/>
      <c r="HY391" s="42"/>
      <c r="HZ391" s="42"/>
      <c r="IA391" s="42"/>
      <c r="IB391" s="42"/>
      <c r="IC391" s="42"/>
      <c r="ID391" s="42"/>
      <c r="IE391" s="42"/>
      <c r="IF391" s="42"/>
      <c r="IG391" s="42"/>
      <c r="IH391" s="42"/>
      <c r="II391" s="42"/>
      <c r="IJ391" s="42"/>
      <c r="IK391" s="42"/>
      <c r="IL391" s="42"/>
      <c r="IM391" s="42"/>
      <c r="IN391" s="42"/>
      <c r="IO391" s="42"/>
      <c r="IP391" s="42"/>
      <c r="IQ391" s="42"/>
      <c r="IR391" s="42"/>
      <c r="IS391" s="42"/>
      <c r="IT391" s="42"/>
      <c r="IU391" s="42"/>
      <c r="IV391" s="42"/>
      <c r="IW391" s="42"/>
      <c r="IX391" s="42"/>
      <c r="IY391" s="42"/>
      <c r="IZ391" s="63"/>
    </row>
    <row r="392" spans="1:260" s="65" customFormat="1" ht="12" x14ac:dyDescent="0.25">
      <c r="A392" s="38" t="s">
        <v>118</v>
      </c>
      <c r="B392" s="39" t="s">
        <v>119</v>
      </c>
      <c r="C392" s="40" t="str">
        <f>IFERROR(VLOOKUP(BANCO10[[#This Row],[EMPRESA]],[1]!DADOS[#Data],2,FALSE),"")</f>
        <v>09.508.340/0001-00</v>
      </c>
      <c r="D392" s="42" t="s">
        <v>1099</v>
      </c>
      <c r="E392" s="42" t="str">
        <f>IFERROR(VLOOKUP(BANCO10[[#This Row],[EMPRESA]],[1]!DADOS[#Data],5,FALSE),"")</f>
        <v>EPP</v>
      </c>
      <c r="F392" s="40" t="str">
        <f>IFERROR(IF(VLOOKUP(BANCO10[[#This Row],[EMPRESA]],[1]!DADOS[#Data],6,0)="","",(VLOOKUP(BANCO10[[#This Row],[EMPRESA]],[1]!DADOS[#Data],6,0))),"")</f>
        <v>CAPITAL LESTE 2</v>
      </c>
      <c r="G392" s="40"/>
      <c r="H392" s="43" t="s">
        <v>121</v>
      </c>
      <c r="I392" s="43" t="s">
        <v>145</v>
      </c>
      <c r="J392" s="43" t="s">
        <v>146</v>
      </c>
      <c r="K392" s="42" t="s">
        <v>1101</v>
      </c>
      <c r="L392" s="44" t="s">
        <v>123</v>
      </c>
      <c r="M392" s="44">
        <v>103</v>
      </c>
      <c r="N392" s="44" t="s">
        <v>123</v>
      </c>
      <c r="O392" s="42" t="s">
        <v>90</v>
      </c>
      <c r="P392" s="42">
        <v>4</v>
      </c>
      <c r="Q392" s="42" t="s">
        <v>282</v>
      </c>
      <c r="R392" s="45" t="s">
        <v>123</v>
      </c>
      <c r="S392" s="45"/>
      <c r="T392" s="45" t="s">
        <v>123</v>
      </c>
      <c r="U392" s="45"/>
      <c r="V392" s="45" t="s">
        <v>123</v>
      </c>
      <c r="W392" s="45"/>
      <c r="X392" s="45" t="s">
        <v>123</v>
      </c>
      <c r="Y392" s="45"/>
      <c r="Z392" s="46" t="s">
        <v>123</v>
      </c>
      <c r="AA392" s="47"/>
      <c r="AB392" s="46" t="s">
        <v>123</v>
      </c>
      <c r="AC392" s="48"/>
      <c r="AD392" s="46" t="s">
        <v>123</v>
      </c>
      <c r="AE392" s="48"/>
      <c r="AF392" s="45" t="s">
        <v>27</v>
      </c>
      <c r="AG392" s="45">
        <v>45139</v>
      </c>
      <c r="AH392" s="45" t="s">
        <v>126</v>
      </c>
      <c r="AI392" s="45"/>
      <c r="AJ392" s="45" t="s">
        <v>123</v>
      </c>
      <c r="AK392" s="45"/>
      <c r="AL392" s="45" t="s">
        <v>123</v>
      </c>
      <c r="AM392" s="45"/>
      <c r="AN392" s="45" t="s">
        <v>123</v>
      </c>
      <c r="AO392" s="45"/>
      <c r="AP392" s="45" t="s">
        <v>123</v>
      </c>
      <c r="AQ392" s="45"/>
      <c r="AR392" s="45" t="s">
        <v>123</v>
      </c>
      <c r="AS392" s="45"/>
      <c r="AT392" s="49">
        <v>45138</v>
      </c>
      <c r="AU392" s="50">
        <v>45138</v>
      </c>
      <c r="AV392" s="51" t="s">
        <v>123</v>
      </c>
      <c r="AW392" s="51" t="s">
        <v>123</v>
      </c>
      <c r="AX392" s="73" t="s">
        <v>49</v>
      </c>
      <c r="AY392" s="52" t="s">
        <v>123</v>
      </c>
      <c r="AZ392" s="53">
        <v>0</v>
      </c>
      <c r="BA392" s="52" t="s">
        <v>123</v>
      </c>
      <c r="BB392" s="81" t="s">
        <v>123</v>
      </c>
      <c r="BC392" s="52" t="s">
        <v>123</v>
      </c>
      <c r="BD392" s="52" t="s">
        <v>123</v>
      </c>
      <c r="BE392" s="55" t="s">
        <v>123</v>
      </c>
      <c r="BF392" s="55" t="s">
        <v>123</v>
      </c>
      <c r="BG392" s="55" t="s">
        <v>123</v>
      </c>
      <c r="BH392" s="55" t="s">
        <v>123</v>
      </c>
      <c r="BI392" s="56" t="s">
        <v>123</v>
      </c>
      <c r="BJ392" s="48"/>
      <c r="BK392" s="58" t="s">
        <v>123</v>
      </c>
      <c r="BL392" s="59"/>
      <c r="BM392" s="58" t="s">
        <v>123</v>
      </c>
      <c r="BN392" s="59"/>
      <c r="BO392" s="74" t="s">
        <v>123</v>
      </c>
      <c r="BP392" s="75"/>
      <c r="BQ392" s="74" t="s">
        <v>123</v>
      </c>
      <c r="BR392" s="75"/>
      <c r="BS392" s="60" t="s">
        <v>1102</v>
      </c>
      <c r="BT392" s="38"/>
      <c r="BU392" s="61" t="s">
        <v>159</v>
      </c>
      <c r="BV392" s="61" t="s">
        <v>129</v>
      </c>
      <c r="BW392" s="61" t="s">
        <v>171</v>
      </c>
      <c r="BX392" s="61" t="s">
        <v>129</v>
      </c>
      <c r="BY392" s="62">
        <v>45397</v>
      </c>
      <c r="BZ392" s="61" t="s">
        <v>171</v>
      </c>
      <c r="CA392" s="61" t="s">
        <v>129</v>
      </c>
      <c r="CB392" s="61" t="s">
        <v>129</v>
      </c>
      <c r="CC392" s="61" t="s">
        <v>129</v>
      </c>
      <c r="CD392" s="61" t="s">
        <v>129</v>
      </c>
      <c r="CE392" s="61" t="s">
        <v>129</v>
      </c>
      <c r="CF392" s="61" t="s">
        <v>129</v>
      </c>
      <c r="CG392" s="61" t="s">
        <v>129</v>
      </c>
      <c r="CH392" s="63">
        <f>YEAR(BANCO10[[#This Row],[DATA INÍCIO]])</f>
        <v>2023</v>
      </c>
      <c r="CI392" s="63">
        <f>MONTH(BANCO10[[#This Row],[DATA INÍCIO]])</f>
        <v>7</v>
      </c>
      <c r="CJ392" s="64" t="str">
        <f t="shared" si="7"/>
        <v>JETSAND TROFEUS LTDA09.508.340/0001-00</v>
      </c>
      <c r="CK392" s="63"/>
      <c r="CL392" s="42" t="s">
        <v>1101</v>
      </c>
      <c r="CM392" s="42" t="str">
        <f>IF(BANCO10[[#This Row],[SOLUÇÃO]]=CM$1,BANCO10[[#This Row],[STATUS DA ETAPA]],"")</f>
        <v>CONCLUÍDO</v>
      </c>
      <c r="CN392" s="42" t="str">
        <f>IF(BANCO10[[#This Row],[SOLUÇÃO]]=CN$1,BANCO10[[#This Row],[STATUS DA ETAPA]],"")</f>
        <v/>
      </c>
      <c r="CO392" s="42" t="str">
        <f>IF(BANCO10[[#This Row],[SOLUÇÃO]]=CO$1,BANCO10[[#This Row],[STATUS DA ETAPA]],"")</f>
        <v/>
      </c>
      <c r="CP392" s="42" t="str">
        <f>IF(BANCO10[[#This Row],[SOLUÇÃO]]=CP$1,BANCO10[[#This Row],[STATUS DA ETAPA]],"")</f>
        <v/>
      </c>
      <c r="CQ392" s="42" t="str">
        <f>IF(BANCO10[[#This Row],[SOLUÇÃO]]=CQ$1,BANCO10[[#This Row],[STATUS DA ETAPA]],"")</f>
        <v/>
      </c>
      <c r="CR392" s="42" t="str">
        <f>IF(BANCO10[[#This Row],[SOLUÇÃO]]=CR$1,BANCO10[[#This Row],[STATUS DA ETAPA]],"")</f>
        <v/>
      </c>
      <c r="CS392" s="42" t="str">
        <f>IF(BANCO10[[#This Row],[SOLUÇÃO]]=CS$1,BANCO10[[#This Row],[STATUS DA ETAPA]],"")</f>
        <v/>
      </c>
      <c r="CT392" s="42" t="str">
        <f>IF(BANCO10[[#This Row],[SOLUÇÃO]]=CT$1,BANCO10[[#This Row],[STATUS DA ETAPA]],"")</f>
        <v/>
      </c>
      <c r="CU392" s="42" t="str">
        <f>IF(BANCO10[[#This Row],[SOLUÇÃO]]=CU$1,BANCO10[[#This Row],[STATUS DA ETAPA]],"")</f>
        <v/>
      </c>
      <c r="CV392" s="42" t="str">
        <f>IF(BANCO10[[#This Row],[SOLUÇÃO]]=CV$1,BANCO10[[#This Row],[STATUS DA ETAPA]],"")</f>
        <v/>
      </c>
      <c r="CW392" s="42" t="str">
        <f>IF(BANCO10[[#This Row],[SOLUÇÃO]]=CW$1,BANCO10[[#This Row],[STATUS DA ETAPA]],"")</f>
        <v/>
      </c>
      <c r="CX392" s="42" t="str">
        <f>IF(BANCO10[[#This Row],[SOLUÇÃO]]=CX$1,BANCO10[[#This Row],[STATUS DA ETAPA]],"")</f>
        <v/>
      </c>
      <c r="CY392" s="42" t="str">
        <f>IF(BANCO10[[#This Row],[SOLUÇÃO]]=CY$1,BANCO10[[#This Row],[STATUS DA ETAPA]],"")</f>
        <v/>
      </c>
      <c r="CZ392" s="42" t="str">
        <f>IF(BANCO10[[#This Row],[SOLUÇÃO]]=CZ$1,BANCO10[[#This Row],[STATUS DA ETAPA]],"")</f>
        <v/>
      </c>
      <c r="DA392" s="42" t="str">
        <f>IF(BANCO10[[#This Row],[SOLUÇÃO]]=DA$1,BANCO10[[#This Row],[STATUS DA ETAPA]],"")</f>
        <v/>
      </c>
      <c r="DB392" s="42" t="str">
        <f>IF(BANCO10[[#This Row],[SOLUÇÃO]]=DB$1,BANCO10[[#This Row],[STATUS DA ETAPA]],"")</f>
        <v/>
      </c>
      <c r="DC392" s="42" t="str">
        <f>IF(BANCO10[[#This Row],[SOLUÇÃO]]=DC$1,BANCO10[[#This Row],[STATUS DA ETAPA]],"")</f>
        <v/>
      </c>
      <c r="DD392" s="42" t="str">
        <f>IF(BANCO10[[#This Row],[SOLUÇÃO]]=DD$1,BANCO10[[#This Row],[STATUS DA ETAPA]],"")</f>
        <v/>
      </c>
      <c r="DE392" s="42" t="str">
        <f>IF(BANCO10[[#This Row],[SOLUÇÃO]]=DE$1,BANCO10[[#This Row],[STATUS DA ETAPA]],"")</f>
        <v/>
      </c>
      <c r="DF392" s="42" t="str">
        <f>IF(BANCO10[[#This Row],[SOLUÇÃO]]=DF$1,BANCO10[[#This Row],[STATUS DA ETAPA]],"")</f>
        <v/>
      </c>
      <c r="DG392" s="42" t="str">
        <f>IF(BANCO10[[#This Row],[SOLUÇÃO]]=DG$1,BANCO10[[#This Row],[STATUS DA ETAPA]],"")</f>
        <v/>
      </c>
      <c r="DH392" s="42" t="str">
        <f>IF(BANCO10[[#This Row],[SOLUÇÃO]]=DH$1,BANCO10[[#This Row],[STATUS DA ETAPA]],"")</f>
        <v/>
      </c>
      <c r="DI392" s="42" t="str">
        <f>IF(BANCO10[[#This Row],[SOLUÇÃO]]=DI$1,BANCO10[[#This Row],[STATUS DA ETAPA]],"")</f>
        <v/>
      </c>
      <c r="DJ392" s="42" t="str">
        <f>IF(BANCO10[[#This Row],[SOLUÇÃO]]=DJ$1,BANCO10[[#This Row],[STATUS DA ETAPA]],"")</f>
        <v/>
      </c>
      <c r="DK392" s="42" t="str">
        <f>IF(BANCO10[[#This Row],[SOLUÇÃO]]=DK$1,BANCO10[[#This Row],[STATUS DA ETAPA]],"")</f>
        <v/>
      </c>
      <c r="DL392" s="42" t="str">
        <f>IF(BANCO10[[#This Row],[SOLUÇÃO]]=DL$1,BANCO10[[#This Row],[STATUS DA ETAPA]],"")</f>
        <v/>
      </c>
      <c r="DM392" s="42" t="str">
        <f>IF(BANCO10[[#This Row],[SOLUÇÃO]]=DM$1,BANCO10[[#This Row],[STATUS DA ETAPA]],"")</f>
        <v/>
      </c>
      <c r="DN392" s="65">
        <f>VLOOKUP(CL394,'[1]SAP TEC'!AC:AD,2,0)</f>
        <v>2014</v>
      </c>
      <c r="GA392" s="38"/>
      <c r="GB392" s="39"/>
      <c r="GC392" s="40"/>
      <c r="GD392" s="42"/>
      <c r="GE392" s="42"/>
      <c r="GF392" s="40"/>
      <c r="GG392" s="165"/>
      <c r="GH392" s="90"/>
      <c r="GI392" s="43"/>
      <c r="GJ392" s="44"/>
      <c r="GK392" s="166"/>
      <c r="GL392" s="166"/>
      <c r="GM392" s="166"/>
      <c r="GN392" s="42"/>
      <c r="GO392" s="91"/>
      <c r="GP392" s="42"/>
      <c r="GQ392" s="91"/>
      <c r="GR392" s="134"/>
      <c r="GS392" s="134"/>
      <c r="GT392" s="44"/>
      <c r="GU392" s="44"/>
      <c r="GV392" s="44"/>
      <c r="GW392" s="42"/>
      <c r="GX392" s="95"/>
      <c r="GY392" s="96"/>
      <c r="GZ392" s="168"/>
      <c r="HA392" s="168"/>
      <c r="HB392" s="168"/>
      <c r="HC392" s="93"/>
      <c r="HD392" s="168"/>
      <c r="HE392" s="110"/>
      <c r="HF392" s="94"/>
      <c r="HG392" s="38"/>
      <c r="HH392" s="38"/>
      <c r="HI392" s="38"/>
      <c r="HJ392" s="38"/>
      <c r="HK392" s="98"/>
      <c r="HL392" s="38"/>
      <c r="HM392" s="38"/>
      <c r="HN392" s="38"/>
      <c r="HO392" s="136"/>
      <c r="HP392" s="38"/>
      <c r="HQ392" s="38"/>
      <c r="HR392" s="38"/>
      <c r="HS392" s="38"/>
      <c r="HT392" s="63"/>
      <c r="HU392" s="63"/>
      <c r="HV392" s="71"/>
      <c r="HW392" s="63"/>
      <c r="HX392" s="44"/>
      <c r="HY392" s="42"/>
      <c r="HZ392" s="42"/>
      <c r="IA392" s="42"/>
      <c r="IB392" s="42"/>
      <c r="IC392" s="42"/>
      <c r="ID392" s="42"/>
      <c r="IE392" s="42"/>
      <c r="IF392" s="42"/>
      <c r="IG392" s="42"/>
      <c r="IH392" s="42"/>
      <c r="II392" s="42"/>
      <c r="IJ392" s="42"/>
      <c r="IK392" s="42"/>
      <c r="IL392" s="42"/>
      <c r="IM392" s="42"/>
      <c r="IN392" s="42"/>
      <c r="IO392" s="42"/>
      <c r="IP392" s="42"/>
      <c r="IQ392" s="42"/>
      <c r="IR392" s="42"/>
      <c r="IS392" s="42"/>
      <c r="IT392" s="42"/>
      <c r="IU392" s="42"/>
      <c r="IV392" s="42"/>
      <c r="IW392" s="42"/>
      <c r="IX392" s="42"/>
      <c r="IY392" s="42"/>
      <c r="IZ392" s="63"/>
    </row>
    <row r="393" spans="1:260" s="65" customFormat="1" ht="12" x14ac:dyDescent="0.25">
      <c r="A393" s="38" t="s">
        <v>118</v>
      </c>
      <c r="B393" s="39" t="s">
        <v>131</v>
      </c>
      <c r="C393" s="40" t="str">
        <f>IFERROR(VLOOKUP(BANCO10[[#This Row],[EMPRESA]],[1]!DADOS[#Data],2,FALSE),"")</f>
        <v>09.508.340/0001-00</v>
      </c>
      <c r="D393" s="42" t="s">
        <v>1099</v>
      </c>
      <c r="E393" s="42" t="str">
        <f>IFERROR(VLOOKUP(BANCO10[[#This Row],[EMPRESA]],[1]!DADOS[#Data],5,FALSE),"")</f>
        <v>EPP</v>
      </c>
      <c r="F393" s="40" t="str">
        <f>IFERROR(IF(VLOOKUP(BANCO10[[#This Row],[EMPRESA]],[1]!DADOS[#Data],6,0)="","",(VLOOKUP(BANCO10[[#This Row],[EMPRESA]],[1]!DADOS[#Data],6,0))),"")</f>
        <v>CAPITAL LESTE 2</v>
      </c>
      <c r="G393" s="40"/>
      <c r="H393" s="43" t="s">
        <v>121</v>
      </c>
      <c r="I393" s="43" t="s">
        <v>145</v>
      </c>
      <c r="J393" s="43" t="s">
        <v>146</v>
      </c>
      <c r="K393" s="42" t="s">
        <v>1103</v>
      </c>
      <c r="L393" s="44" t="s">
        <v>123</v>
      </c>
      <c r="M393" s="44" t="s">
        <v>137</v>
      </c>
      <c r="N393" s="44" t="s">
        <v>123</v>
      </c>
      <c r="O393" s="42" t="s">
        <v>90</v>
      </c>
      <c r="P393" s="42">
        <v>4</v>
      </c>
      <c r="Q393" s="42" t="s">
        <v>205</v>
      </c>
      <c r="R393" s="45" t="s">
        <v>123</v>
      </c>
      <c r="S393" s="45"/>
      <c r="T393" s="45" t="s">
        <v>123</v>
      </c>
      <c r="U393" s="45"/>
      <c r="V393" s="45" t="s">
        <v>123</v>
      </c>
      <c r="W393" s="45"/>
      <c r="X393" s="45" t="s">
        <v>123</v>
      </c>
      <c r="Y393" s="45"/>
      <c r="Z393" s="46" t="s">
        <v>123</v>
      </c>
      <c r="AA393" s="47"/>
      <c r="AB393" s="46" t="s">
        <v>123</v>
      </c>
      <c r="AC393" s="48"/>
      <c r="AD393" s="46" t="s">
        <v>123</v>
      </c>
      <c r="AE393" s="48"/>
      <c r="AF393" s="45" t="s">
        <v>123</v>
      </c>
      <c r="AG393" s="45"/>
      <c r="AH393" s="45" t="s">
        <v>123</v>
      </c>
      <c r="AI393" s="45"/>
      <c r="AJ393" s="45" t="s">
        <v>123</v>
      </c>
      <c r="AK393" s="45"/>
      <c r="AL393" s="45" t="s">
        <v>123</v>
      </c>
      <c r="AM393" s="45"/>
      <c r="AN393" s="45" t="s">
        <v>123</v>
      </c>
      <c r="AO393" s="45"/>
      <c r="AP393" s="45" t="s">
        <v>123</v>
      </c>
      <c r="AQ393" s="45"/>
      <c r="AR393" s="45" t="s">
        <v>123</v>
      </c>
      <c r="AS393" s="45"/>
      <c r="AT393" s="49">
        <v>45408</v>
      </c>
      <c r="AU393" s="50">
        <v>45408</v>
      </c>
      <c r="AV393" s="66" t="s">
        <v>123</v>
      </c>
      <c r="AW393" s="66" t="s">
        <v>123</v>
      </c>
      <c r="AX393" s="51" t="s">
        <v>49</v>
      </c>
      <c r="AY393" s="52" t="s">
        <v>123</v>
      </c>
      <c r="AZ393" s="53">
        <v>0</v>
      </c>
      <c r="BA393" s="52" t="s">
        <v>123</v>
      </c>
      <c r="BB393" s="81" t="s">
        <v>123</v>
      </c>
      <c r="BC393" s="52" t="s">
        <v>123</v>
      </c>
      <c r="BD393" s="52" t="s">
        <v>123</v>
      </c>
      <c r="BE393" s="55" t="s">
        <v>123</v>
      </c>
      <c r="BF393" s="55" t="s">
        <v>123</v>
      </c>
      <c r="BG393" s="55" t="s">
        <v>123</v>
      </c>
      <c r="BH393" s="55" t="s">
        <v>123</v>
      </c>
      <c r="BI393" s="56" t="s">
        <v>123</v>
      </c>
      <c r="BJ393" s="48"/>
      <c r="BK393" s="74"/>
      <c r="BL393" s="75"/>
      <c r="BM393" s="74"/>
      <c r="BN393" s="75"/>
      <c r="BO393" s="74" t="s">
        <v>123</v>
      </c>
      <c r="BP393" s="75"/>
      <c r="BQ393" s="74" t="s">
        <v>123</v>
      </c>
      <c r="BR393" s="75"/>
      <c r="BS393" s="60"/>
      <c r="BT393" s="38" t="s">
        <v>131</v>
      </c>
      <c r="BU393" s="61"/>
      <c r="BV393" s="61"/>
      <c r="BW393" s="61"/>
      <c r="BX393" s="61"/>
      <c r="BY393" s="62"/>
      <c r="BZ393" s="61"/>
      <c r="CA393" s="61"/>
      <c r="CB393" s="61"/>
      <c r="CC393" s="61"/>
      <c r="CD393" s="61"/>
      <c r="CE393" s="61"/>
      <c r="CF393" s="61"/>
      <c r="CG393" s="61"/>
      <c r="CH393" s="63">
        <f>YEAR(BANCO10[[#This Row],[DATA INÍCIO]])</f>
        <v>2024</v>
      </c>
      <c r="CI393" s="63">
        <f>MONTH(BANCO10[[#This Row],[DATA INÍCIO]])</f>
        <v>4</v>
      </c>
      <c r="CJ393" s="64" t="str">
        <f t="shared" si="7"/>
        <v>JETSAND TROFEUS LTDA09.508.340/0001-00</v>
      </c>
      <c r="CK393" s="63"/>
      <c r="CL393" s="42" t="s">
        <v>1103</v>
      </c>
      <c r="CM393" s="42" t="str">
        <f>IF(BANCO10[[#This Row],[SOLUÇÃO]]=CM$1,BANCO10[[#This Row],[STATUS DA ETAPA]],"")</f>
        <v>CONCLUÍDO</v>
      </c>
      <c r="CN393" s="42" t="str">
        <f>IF(BANCO10[[#This Row],[SOLUÇÃO]]=CN$1,BANCO10[[#This Row],[STATUS DA ETAPA]],"")</f>
        <v/>
      </c>
      <c r="CO393" s="42" t="str">
        <f>IF(BANCO10[[#This Row],[SOLUÇÃO]]=CO$1,BANCO10[[#This Row],[STATUS DA ETAPA]],"")</f>
        <v/>
      </c>
      <c r="CP393" s="42" t="str">
        <f>IF(BANCO10[[#This Row],[SOLUÇÃO]]=CP$1,BANCO10[[#This Row],[STATUS DA ETAPA]],"")</f>
        <v/>
      </c>
      <c r="CQ393" s="42" t="str">
        <f>IF(BANCO10[[#This Row],[SOLUÇÃO]]=CQ$1,BANCO10[[#This Row],[STATUS DA ETAPA]],"")</f>
        <v/>
      </c>
      <c r="CR393" s="42" t="str">
        <f>IF(BANCO10[[#This Row],[SOLUÇÃO]]=CR$1,BANCO10[[#This Row],[STATUS DA ETAPA]],"")</f>
        <v/>
      </c>
      <c r="CS393" s="42" t="str">
        <f>IF(BANCO10[[#This Row],[SOLUÇÃO]]=CS$1,BANCO10[[#This Row],[STATUS DA ETAPA]],"")</f>
        <v/>
      </c>
      <c r="CT393" s="42" t="str">
        <f>IF(BANCO10[[#This Row],[SOLUÇÃO]]=CT$1,BANCO10[[#This Row],[STATUS DA ETAPA]],"")</f>
        <v/>
      </c>
      <c r="CU393" s="42" t="str">
        <f>IF(BANCO10[[#This Row],[SOLUÇÃO]]=CU$1,BANCO10[[#This Row],[STATUS DA ETAPA]],"")</f>
        <v/>
      </c>
      <c r="CV393" s="42" t="str">
        <f>IF(BANCO10[[#This Row],[SOLUÇÃO]]=CV$1,BANCO10[[#This Row],[STATUS DA ETAPA]],"")</f>
        <v/>
      </c>
      <c r="CW393" s="42" t="str">
        <f>IF(BANCO10[[#This Row],[SOLUÇÃO]]=CW$1,BANCO10[[#This Row],[STATUS DA ETAPA]],"")</f>
        <v/>
      </c>
      <c r="CX393" s="42" t="str">
        <f>IF(BANCO10[[#This Row],[SOLUÇÃO]]=CX$1,BANCO10[[#This Row],[STATUS DA ETAPA]],"")</f>
        <v/>
      </c>
      <c r="CY393" s="42" t="str">
        <f>IF(BANCO10[[#This Row],[SOLUÇÃO]]=CY$1,BANCO10[[#This Row],[STATUS DA ETAPA]],"")</f>
        <v/>
      </c>
      <c r="CZ393" s="42" t="str">
        <f>IF(BANCO10[[#This Row],[SOLUÇÃO]]=CZ$1,BANCO10[[#This Row],[STATUS DA ETAPA]],"")</f>
        <v/>
      </c>
      <c r="DA393" s="42" t="str">
        <f>IF(BANCO10[[#This Row],[SOLUÇÃO]]=DA$1,BANCO10[[#This Row],[STATUS DA ETAPA]],"")</f>
        <v/>
      </c>
      <c r="DB393" s="42" t="str">
        <f>IF(BANCO10[[#This Row],[SOLUÇÃO]]=DB$1,BANCO10[[#This Row],[STATUS DA ETAPA]],"")</f>
        <v/>
      </c>
      <c r="DC393" s="42" t="str">
        <f>IF(BANCO10[[#This Row],[SOLUÇÃO]]=DC$1,BANCO10[[#This Row],[STATUS DA ETAPA]],"")</f>
        <v/>
      </c>
      <c r="DD393" s="42" t="str">
        <f>IF(BANCO10[[#This Row],[SOLUÇÃO]]=DD$1,BANCO10[[#This Row],[STATUS DA ETAPA]],"")</f>
        <v/>
      </c>
      <c r="DE393" s="42" t="str">
        <f>IF(BANCO10[[#This Row],[SOLUÇÃO]]=DE$1,BANCO10[[#This Row],[STATUS DA ETAPA]],"")</f>
        <v/>
      </c>
      <c r="DF393" s="42" t="str">
        <f>IF(BANCO10[[#This Row],[SOLUÇÃO]]=DF$1,BANCO10[[#This Row],[STATUS DA ETAPA]],"")</f>
        <v/>
      </c>
      <c r="DG393" s="42" t="str">
        <f>IF(BANCO10[[#This Row],[SOLUÇÃO]]=DG$1,BANCO10[[#This Row],[STATUS DA ETAPA]],"")</f>
        <v/>
      </c>
      <c r="DH393" s="42" t="str">
        <f>IF(BANCO10[[#This Row],[SOLUÇÃO]]=DH$1,BANCO10[[#This Row],[STATUS DA ETAPA]],"")</f>
        <v/>
      </c>
      <c r="DI393" s="42" t="str">
        <f>IF(BANCO10[[#This Row],[SOLUÇÃO]]=DI$1,BANCO10[[#This Row],[STATUS DA ETAPA]],"")</f>
        <v/>
      </c>
      <c r="DJ393" s="42" t="str">
        <f>IF(BANCO10[[#This Row],[SOLUÇÃO]]=DJ$1,BANCO10[[#This Row],[STATUS DA ETAPA]],"")</f>
        <v/>
      </c>
      <c r="DK393" s="42" t="str">
        <f>IF(BANCO10[[#This Row],[SOLUÇÃO]]=DK$1,BANCO10[[#This Row],[STATUS DA ETAPA]],"")</f>
        <v/>
      </c>
      <c r="DL393" s="42" t="str">
        <f>IF(BANCO10[[#This Row],[SOLUÇÃO]]=DL$1,BANCO10[[#This Row],[STATUS DA ETAPA]],"")</f>
        <v/>
      </c>
      <c r="DM393" s="42" t="str">
        <f>IF(BANCO10[[#This Row],[SOLUÇÃO]]=DM$1,BANCO10[[#This Row],[STATUS DA ETAPA]],"")</f>
        <v/>
      </c>
      <c r="DN393" s="65" t="e">
        <f>VLOOKUP(CL395,'[1]SAP TEC'!AC:AD,2,0)</f>
        <v>#N/A</v>
      </c>
      <c r="GA393" s="38"/>
      <c r="GB393" s="39"/>
      <c r="GC393" s="40"/>
      <c r="GD393" s="42"/>
      <c r="GE393" s="42"/>
      <c r="GF393" s="40"/>
      <c r="GG393" s="165"/>
      <c r="GH393" s="90"/>
      <c r="GI393" s="43"/>
      <c r="GJ393" s="44"/>
      <c r="GK393" s="166"/>
      <c r="GL393" s="166"/>
      <c r="GM393" s="166"/>
      <c r="GN393" s="42"/>
      <c r="GO393" s="91"/>
      <c r="GP393" s="42"/>
      <c r="GQ393" s="91"/>
      <c r="GR393" s="134"/>
      <c r="GS393" s="134"/>
      <c r="GT393" s="44"/>
      <c r="GU393" s="44"/>
      <c r="GV393" s="44"/>
      <c r="GW393" s="42"/>
      <c r="GX393" s="95"/>
      <c r="GY393" s="96"/>
      <c r="GZ393" s="168"/>
      <c r="HA393" s="168"/>
      <c r="HB393" s="168"/>
      <c r="HC393" s="93"/>
      <c r="HD393" s="168"/>
      <c r="HE393" s="110"/>
      <c r="HF393" s="94"/>
      <c r="HG393" s="38"/>
      <c r="HH393" s="38"/>
      <c r="HI393" s="38"/>
      <c r="HJ393" s="38"/>
      <c r="HK393" s="98"/>
      <c r="HL393" s="38"/>
      <c r="HM393" s="38"/>
      <c r="HN393" s="38"/>
      <c r="HO393" s="136"/>
      <c r="HP393" s="38"/>
      <c r="HQ393" s="38"/>
      <c r="HR393" s="38"/>
      <c r="HS393" s="38"/>
      <c r="HT393" s="63"/>
      <c r="HU393" s="63"/>
      <c r="HV393" s="71"/>
      <c r="HW393" s="63"/>
      <c r="HX393" s="44"/>
      <c r="HY393" s="42"/>
      <c r="HZ393" s="42"/>
      <c r="IA393" s="42"/>
      <c r="IB393" s="42"/>
      <c r="IC393" s="42"/>
      <c r="ID393" s="42"/>
      <c r="IE393" s="42"/>
      <c r="IF393" s="42"/>
      <c r="IG393" s="42"/>
      <c r="IH393" s="42"/>
      <c r="II393" s="42"/>
      <c r="IJ393" s="42"/>
      <c r="IK393" s="42"/>
      <c r="IL393" s="42"/>
      <c r="IM393" s="42"/>
      <c r="IN393" s="42"/>
      <c r="IO393" s="42"/>
      <c r="IP393" s="42"/>
      <c r="IQ393" s="42"/>
      <c r="IR393" s="42"/>
      <c r="IS393" s="42"/>
      <c r="IT393" s="42"/>
      <c r="IU393" s="42"/>
      <c r="IV393" s="42"/>
      <c r="IW393" s="42"/>
      <c r="IX393" s="42"/>
      <c r="IY393" s="42"/>
      <c r="IZ393" s="63"/>
    </row>
    <row r="394" spans="1:260" s="65" customFormat="1" ht="12" x14ac:dyDescent="0.25">
      <c r="A394" s="38" t="s">
        <v>118</v>
      </c>
      <c r="B394" s="39" t="s">
        <v>131</v>
      </c>
      <c r="C394" s="38" t="str">
        <f>IFERROR(VLOOKUP(BANCO10[[#This Row],[EMPRESA]],[1]!DADOS[#Data],2,FALSE),"")</f>
        <v>09.508.340/0001-00</v>
      </c>
      <c r="D394" s="42" t="s">
        <v>1099</v>
      </c>
      <c r="E394" s="42" t="str">
        <f>IFERROR(VLOOKUP(BANCO10[[#This Row],[EMPRESA]],[1]!DADOS[#Data],5,FALSE),"")</f>
        <v>EPP</v>
      </c>
      <c r="F394" s="40" t="str">
        <f>IFERROR(IF(VLOOKUP(BANCO10[[#This Row],[EMPRESA]],[1]!DADOS[#Data],6,0)="","",(VLOOKUP(BANCO10[[#This Row],[EMPRESA]],[1]!DADOS[#Data],6,0))),"")</f>
        <v>CAPITAL LESTE 2</v>
      </c>
      <c r="G394" s="40" t="s">
        <v>1104</v>
      </c>
      <c r="H394" s="43" t="s">
        <v>7</v>
      </c>
      <c r="I394" s="43" t="s">
        <v>145</v>
      </c>
      <c r="J394" s="43" t="s">
        <v>123</v>
      </c>
      <c r="K394" s="42" t="s">
        <v>1105</v>
      </c>
      <c r="L394" s="44" t="s">
        <v>1106</v>
      </c>
      <c r="M394" s="44">
        <v>103</v>
      </c>
      <c r="N394" s="44" t="s">
        <v>123</v>
      </c>
      <c r="O394" s="42" t="s">
        <v>96</v>
      </c>
      <c r="P394" s="42">
        <v>106</v>
      </c>
      <c r="Q394" s="42" t="s">
        <v>236</v>
      </c>
      <c r="R394" s="45" t="s">
        <v>27</v>
      </c>
      <c r="S394" s="45">
        <v>45383</v>
      </c>
      <c r="T394" s="45" t="s">
        <v>27</v>
      </c>
      <c r="U394" s="45">
        <v>45383</v>
      </c>
      <c r="V394" s="45" t="s">
        <v>27</v>
      </c>
      <c r="W394" s="45">
        <v>45383</v>
      </c>
      <c r="X394" s="45" t="s">
        <v>27</v>
      </c>
      <c r="Y394" s="45">
        <v>45383</v>
      </c>
      <c r="Z394" s="46" t="s">
        <v>27</v>
      </c>
      <c r="AA394" s="47">
        <v>45536</v>
      </c>
      <c r="AB394" s="46" t="s">
        <v>27</v>
      </c>
      <c r="AC394" s="48">
        <v>45536</v>
      </c>
      <c r="AD394" s="46" t="s">
        <v>27</v>
      </c>
      <c r="AE394" s="48">
        <v>45536</v>
      </c>
      <c r="AF394" s="45" t="s">
        <v>27</v>
      </c>
      <c r="AG394" s="45">
        <v>45491</v>
      </c>
      <c r="AH394" s="45" t="s">
        <v>27</v>
      </c>
      <c r="AI394" s="45">
        <v>45503</v>
      </c>
      <c r="AJ394" s="45" t="s">
        <v>27</v>
      </c>
      <c r="AK394" s="45">
        <v>45536</v>
      </c>
      <c r="AL394" s="45" t="s">
        <v>123</v>
      </c>
      <c r="AM394" s="45"/>
      <c r="AN394" s="45" t="s">
        <v>123</v>
      </c>
      <c r="AO394" s="45"/>
      <c r="AP394" s="45" t="s">
        <v>123</v>
      </c>
      <c r="AQ394" s="45"/>
      <c r="AR394" s="45" t="s">
        <v>123</v>
      </c>
      <c r="AS394" s="45"/>
      <c r="AT394" s="49">
        <v>45453</v>
      </c>
      <c r="AU394" s="49">
        <v>45565</v>
      </c>
      <c r="AV394" s="66" t="s">
        <v>27</v>
      </c>
      <c r="AW394" s="66" t="s">
        <v>27</v>
      </c>
      <c r="AX394" s="51" t="s">
        <v>49</v>
      </c>
      <c r="AY394" s="52" t="s">
        <v>126</v>
      </c>
      <c r="AZ394" s="53">
        <v>0</v>
      </c>
      <c r="BA394" s="52" t="s">
        <v>153</v>
      </c>
      <c r="BB394" s="81">
        <v>550470</v>
      </c>
      <c r="BC394" s="52" t="s">
        <v>123</v>
      </c>
      <c r="BD394" s="52" t="s">
        <v>123</v>
      </c>
      <c r="BE394" s="55" t="s">
        <v>27</v>
      </c>
      <c r="BF394" s="55" t="s">
        <v>27</v>
      </c>
      <c r="BG394" s="55" t="s">
        <v>27</v>
      </c>
      <c r="BH394" s="55" t="s">
        <v>27</v>
      </c>
      <c r="BI394" s="68" t="s">
        <v>27</v>
      </c>
      <c r="BJ394" s="48">
        <v>45614</v>
      </c>
      <c r="BK394" s="74" t="s">
        <v>123</v>
      </c>
      <c r="BL394" s="59"/>
      <c r="BM394" s="74" t="s">
        <v>123</v>
      </c>
      <c r="BN394" s="59"/>
      <c r="BO394" s="74" t="s">
        <v>27</v>
      </c>
      <c r="BP394" s="59">
        <v>45614</v>
      </c>
      <c r="BQ394" s="74" t="s">
        <v>126</v>
      </c>
      <c r="BR394" s="75"/>
      <c r="BS394" s="60" t="s">
        <v>1107</v>
      </c>
      <c r="BT394" s="38" t="s">
        <v>176</v>
      </c>
      <c r="BU394" s="61"/>
      <c r="BV394" s="61"/>
      <c r="BW394" s="61"/>
      <c r="BX394" s="61"/>
      <c r="BY394" s="62"/>
      <c r="BZ394" s="61"/>
      <c r="CA394" s="61"/>
      <c r="CB394" s="61"/>
      <c r="CC394" s="61"/>
      <c r="CD394" s="61"/>
      <c r="CE394" s="61"/>
      <c r="CF394" s="61"/>
      <c r="CG394" s="61"/>
      <c r="CH394" s="63">
        <f>YEAR(BANCO10[[#This Row],[DATA INÍCIO]])</f>
        <v>2024</v>
      </c>
      <c r="CI394" s="63">
        <f>MONTH(BANCO10[[#This Row],[DATA INÍCIO]])</f>
        <v>6</v>
      </c>
      <c r="CJ394" s="71" t="str">
        <f t="shared" si="7"/>
        <v>JETSAND TROFEUS LTDA09.508.340/0001-00</v>
      </c>
      <c r="CK394" s="63"/>
      <c r="CL394" s="42" t="s">
        <v>1105</v>
      </c>
      <c r="CM394" s="42" t="str">
        <f>IF(BANCO10[[#This Row],[SOLUÇÃO]]=CM$1,BANCO10[[#This Row],[STATUS DA ETAPA]],"")</f>
        <v/>
      </c>
      <c r="CN394" s="42" t="str">
        <f>IF(BANCO10[[#This Row],[SOLUÇÃO]]=CN$1,BANCO10[[#This Row],[STATUS DA ETAPA]],"")</f>
        <v/>
      </c>
      <c r="CO394" s="42" t="str">
        <f>IF(BANCO10[[#This Row],[SOLUÇÃO]]=CO$1,BANCO10[[#This Row],[STATUS DA ETAPA]],"")</f>
        <v/>
      </c>
      <c r="CP394" s="42" t="str">
        <f>IF(BANCO10[[#This Row],[SOLUÇÃO]]=CP$1,BANCO10[[#This Row],[STATUS DA ETAPA]],"")</f>
        <v/>
      </c>
      <c r="CQ394" s="42" t="str">
        <f>IF(BANCO10[[#This Row],[SOLUÇÃO]]=CQ$1,BANCO10[[#This Row],[STATUS DA ETAPA]],"")</f>
        <v/>
      </c>
      <c r="CR394" s="42" t="str">
        <f>IF(BANCO10[[#This Row],[SOLUÇÃO]]=CR$1,BANCO10[[#This Row],[STATUS DA ETAPA]],"")</f>
        <v/>
      </c>
      <c r="CS394" s="42" t="str">
        <f>IF(BANCO10[[#This Row],[SOLUÇÃO]]=CS$1,BANCO10[[#This Row],[STATUS DA ETAPA]],"")</f>
        <v>CONCLUÍDO</v>
      </c>
      <c r="CT394" s="42" t="str">
        <f>IF(BANCO10[[#This Row],[SOLUÇÃO]]=CT$1,BANCO10[[#This Row],[STATUS DA ETAPA]],"")</f>
        <v/>
      </c>
      <c r="CU394" s="42" t="str">
        <f>IF(BANCO10[[#This Row],[SOLUÇÃO]]=CU$1,BANCO10[[#This Row],[STATUS DA ETAPA]],"")</f>
        <v/>
      </c>
      <c r="CV394" s="42" t="str">
        <f>IF(BANCO10[[#This Row],[SOLUÇÃO]]=CV$1,BANCO10[[#This Row],[STATUS DA ETAPA]],"")</f>
        <v/>
      </c>
      <c r="CW394" s="42" t="str">
        <f>IF(BANCO10[[#This Row],[SOLUÇÃO]]=CW$1,BANCO10[[#This Row],[STATUS DA ETAPA]],"")</f>
        <v/>
      </c>
      <c r="CX394" s="42" t="str">
        <f>IF(BANCO10[[#This Row],[SOLUÇÃO]]=CX$1,BANCO10[[#This Row],[STATUS DA ETAPA]],"")</f>
        <v/>
      </c>
      <c r="CY394" s="42" t="str">
        <f>IF(BANCO10[[#This Row],[SOLUÇÃO]]=CY$1,BANCO10[[#This Row],[STATUS DA ETAPA]],"")</f>
        <v/>
      </c>
      <c r="CZ394" s="42" t="str">
        <f>IF(BANCO10[[#This Row],[SOLUÇÃO]]=CZ$1,BANCO10[[#This Row],[STATUS DA ETAPA]],"")</f>
        <v/>
      </c>
      <c r="DA394" s="42" t="str">
        <f>IF(BANCO10[[#This Row],[SOLUÇÃO]]=DA$1,BANCO10[[#This Row],[STATUS DA ETAPA]],"")</f>
        <v/>
      </c>
      <c r="DB394" s="42" t="str">
        <f>IF(BANCO10[[#This Row],[SOLUÇÃO]]=DB$1,BANCO10[[#This Row],[STATUS DA ETAPA]],"")</f>
        <v/>
      </c>
      <c r="DC394" s="42" t="str">
        <f>IF(BANCO10[[#This Row],[SOLUÇÃO]]=DC$1,BANCO10[[#This Row],[STATUS DA ETAPA]],"")</f>
        <v/>
      </c>
      <c r="DD394" s="42" t="str">
        <f>IF(BANCO10[[#This Row],[SOLUÇÃO]]=DD$1,BANCO10[[#This Row],[STATUS DA ETAPA]],"")</f>
        <v/>
      </c>
      <c r="DE394" s="42" t="str">
        <f>IF(BANCO10[[#This Row],[SOLUÇÃO]]=DE$1,BANCO10[[#This Row],[STATUS DA ETAPA]],"")</f>
        <v/>
      </c>
      <c r="DF394" s="42" t="str">
        <f>IF(BANCO10[[#This Row],[SOLUÇÃO]]=DF$1,BANCO10[[#This Row],[STATUS DA ETAPA]],"")</f>
        <v/>
      </c>
      <c r="DG394" s="42" t="str">
        <f>IF(BANCO10[[#This Row],[SOLUÇÃO]]=DG$1,BANCO10[[#This Row],[STATUS DA ETAPA]],"")</f>
        <v/>
      </c>
      <c r="DH394" s="42" t="str">
        <f>IF(BANCO10[[#This Row],[SOLUÇÃO]]=DH$1,BANCO10[[#This Row],[STATUS DA ETAPA]],"")</f>
        <v/>
      </c>
      <c r="DI394" s="42" t="str">
        <f>IF(BANCO10[[#This Row],[SOLUÇÃO]]=DI$1,BANCO10[[#This Row],[STATUS DA ETAPA]],"")</f>
        <v/>
      </c>
      <c r="DJ394" s="42" t="str">
        <f>IF(BANCO10[[#This Row],[SOLUÇÃO]]=DJ$1,BANCO10[[#This Row],[STATUS DA ETAPA]],"")</f>
        <v/>
      </c>
      <c r="DK394" s="42" t="str">
        <f>IF(BANCO10[[#This Row],[SOLUÇÃO]]=DK$1,BANCO10[[#This Row],[STATUS DA ETAPA]],"")</f>
        <v/>
      </c>
      <c r="DL394" s="42" t="str">
        <f>IF(BANCO10[[#This Row],[SOLUÇÃO]]=DL$1,BANCO10[[#This Row],[STATUS DA ETAPA]],"")</f>
        <v/>
      </c>
      <c r="DM394" s="42" t="str">
        <f>IF(BANCO10[[#This Row],[SOLUÇÃO]]=DM$1,BANCO10[[#This Row],[STATUS DA ETAPA]],"")</f>
        <v/>
      </c>
      <c r="DN394" s="65" t="e">
        <f>VLOOKUP(CL396,'[1]SAP TEC'!AC:AD,2,0)</f>
        <v>#N/A</v>
      </c>
      <c r="GA394" s="38"/>
      <c r="GB394" s="39"/>
      <c r="GC394" s="40"/>
      <c r="GD394" s="42"/>
      <c r="GE394" s="42"/>
      <c r="GF394" s="40"/>
      <c r="GG394" s="165"/>
      <c r="GH394" s="90"/>
      <c r="GI394" s="43"/>
      <c r="GJ394" s="44"/>
      <c r="GK394" s="166"/>
      <c r="GL394" s="166"/>
      <c r="GM394" s="166"/>
      <c r="GN394" s="42"/>
      <c r="GO394" s="91"/>
      <c r="GP394" s="42"/>
      <c r="GQ394" s="91"/>
      <c r="GR394" s="134"/>
      <c r="GS394" s="134"/>
      <c r="GT394" s="44"/>
      <c r="GU394" s="44"/>
      <c r="GV394" s="44"/>
      <c r="GW394" s="42"/>
      <c r="GX394" s="95"/>
      <c r="GY394" s="96"/>
      <c r="GZ394" s="168"/>
      <c r="HA394" s="168"/>
      <c r="HB394" s="168"/>
      <c r="HC394" s="93"/>
      <c r="HD394" s="168"/>
      <c r="HE394" s="110"/>
      <c r="HF394" s="94"/>
      <c r="HG394" s="38"/>
      <c r="HH394" s="38"/>
      <c r="HI394" s="38"/>
      <c r="HJ394" s="38"/>
      <c r="HK394" s="98"/>
      <c r="HL394" s="38"/>
      <c r="HM394" s="38"/>
      <c r="HN394" s="38"/>
      <c r="HO394" s="136"/>
      <c r="HP394" s="38"/>
      <c r="HQ394" s="38"/>
      <c r="HR394" s="38"/>
      <c r="HS394" s="38"/>
      <c r="HT394" s="63"/>
      <c r="HU394" s="63"/>
      <c r="HV394" s="71"/>
      <c r="HW394" s="63"/>
      <c r="HX394" s="44"/>
      <c r="HY394" s="42"/>
      <c r="HZ394" s="42"/>
      <c r="IA394" s="42"/>
      <c r="IB394" s="42"/>
      <c r="IC394" s="42"/>
      <c r="ID394" s="42"/>
      <c r="IE394" s="42"/>
      <c r="IF394" s="42"/>
      <c r="IG394" s="42"/>
      <c r="IH394" s="42"/>
      <c r="II394" s="42"/>
      <c r="IJ394" s="42"/>
      <c r="IK394" s="42"/>
      <c r="IL394" s="42"/>
      <c r="IM394" s="42"/>
      <c r="IN394" s="42"/>
      <c r="IO394" s="42"/>
      <c r="IP394" s="42"/>
      <c r="IQ394" s="42"/>
      <c r="IR394" s="42"/>
      <c r="IS394" s="42"/>
      <c r="IT394" s="42"/>
      <c r="IU394" s="42"/>
      <c r="IV394" s="42"/>
      <c r="IW394" s="42"/>
      <c r="IX394" s="42"/>
      <c r="IY394" s="42"/>
      <c r="IZ394" s="63"/>
    </row>
    <row r="395" spans="1:260" s="65" customFormat="1" ht="12" x14ac:dyDescent="0.25">
      <c r="A395" s="38" t="s">
        <v>118</v>
      </c>
      <c r="B395" s="39" t="s">
        <v>131</v>
      </c>
      <c r="C395" s="40" t="str">
        <f>IFERROR(VLOOKUP(BANCO10[[#This Row],[EMPRESA]],[1]!DADOS[#Data],2,FALSE),"")</f>
        <v>40.791.952/0001-95</v>
      </c>
      <c r="D395" s="42" t="s">
        <v>1108</v>
      </c>
      <c r="E395" s="42" t="str">
        <f>IFERROR(VLOOKUP(BANCO10[[#This Row],[EMPRESA]],[1]!DADOS[#Data],5,FALSE),"")</f>
        <v>EPP</v>
      </c>
      <c r="F395" s="40" t="str">
        <f>IFERROR(IF(VLOOKUP(BANCO10[[#This Row],[EMPRESA]],[1]!DADOS[#Data],6,0)="","",(VLOOKUP(BANCO10[[#This Row],[EMPRESA]],[1]!DADOS[#Data],6,0))),"")</f>
        <v>CAPITAL LESTE 1</v>
      </c>
      <c r="G395" s="40" t="str">
        <f>IFERROR(IF(VLOOKUP(BANCO10[[#This Row],[EMPRESA]],[1]!DADOS[#Data],4)="","",(VLOOKUP($D395,[1]!DADOS[#Data],4,0))),"")</f>
        <v>JH</v>
      </c>
      <c r="H395" s="43" t="s">
        <v>7</v>
      </c>
      <c r="I395" s="43" t="s">
        <v>853</v>
      </c>
      <c r="J395" s="43" t="s">
        <v>123</v>
      </c>
      <c r="K395" s="44" t="s">
        <v>136</v>
      </c>
      <c r="L395" s="44" t="s">
        <v>136</v>
      </c>
      <c r="M395" s="44" t="s">
        <v>137</v>
      </c>
      <c r="N395" s="44" t="s">
        <v>123</v>
      </c>
      <c r="O395" s="42" t="s">
        <v>96</v>
      </c>
      <c r="P395" s="42">
        <v>106</v>
      </c>
      <c r="Q395" s="39"/>
      <c r="R395" s="45" t="s">
        <v>126</v>
      </c>
      <c r="S395" s="45"/>
      <c r="T395" s="45" t="s">
        <v>126</v>
      </c>
      <c r="U395" s="45"/>
      <c r="V395" s="45" t="s">
        <v>126</v>
      </c>
      <c r="W395" s="45"/>
      <c r="X395" s="45" t="s">
        <v>126</v>
      </c>
      <c r="Y395" s="45"/>
      <c r="Z395" s="46" t="s">
        <v>126</v>
      </c>
      <c r="AA395" s="47"/>
      <c r="AB395" s="46" t="s">
        <v>126</v>
      </c>
      <c r="AC395" s="48"/>
      <c r="AD395" s="46" t="s">
        <v>126</v>
      </c>
      <c r="AE395" s="48"/>
      <c r="AF395" s="45" t="s">
        <v>126</v>
      </c>
      <c r="AG395" s="45"/>
      <c r="AH395" s="45" t="s">
        <v>27</v>
      </c>
      <c r="AI395" s="45">
        <v>45918</v>
      </c>
      <c r="AJ395" s="45" t="s">
        <v>27</v>
      </c>
      <c r="AK395" s="45">
        <v>45708</v>
      </c>
      <c r="AL395" s="45" t="s">
        <v>123</v>
      </c>
      <c r="AM395" s="45"/>
      <c r="AN395" s="45" t="s">
        <v>123</v>
      </c>
      <c r="AO395" s="45"/>
      <c r="AP395" s="45" t="s">
        <v>123</v>
      </c>
      <c r="AQ395" s="45"/>
      <c r="AR395" s="45" t="s">
        <v>123</v>
      </c>
      <c r="AS395" s="45"/>
      <c r="AT395" s="49">
        <v>45931</v>
      </c>
      <c r="AU395" s="50">
        <v>46022</v>
      </c>
      <c r="AV395" s="66" t="s">
        <v>126</v>
      </c>
      <c r="AW395" s="66" t="s">
        <v>126</v>
      </c>
      <c r="AX395" s="51" t="s">
        <v>49</v>
      </c>
      <c r="AY395" s="52" t="s">
        <v>126</v>
      </c>
      <c r="AZ395" s="53">
        <v>14440</v>
      </c>
      <c r="BA395" s="52"/>
      <c r="BB395" s="81" t="s">
        <v>123</v>
      </c>
      <c r="BC395" s="52" t="s">
        <v>123</v>
      </c>
      <c r="BD395" s="52" t="s">
        <v>123</v>
      </c>
      <c r="BE395" s="55" t="s">
        <v>126</v>
      </c>
      <c r="BF395" s="55" t="s">
        <v>126</v>
      </c>
      <c r="BG395" s="55" t="s">
        <v>126</v>
      </c>
      <c r="BH395" s="55" t="s">
        <v>126</v>
      </c>
      <c r="BI395" s="68" t="s">
        <v>126</v>
      </c>
      <c r="BJ395" s="48"/>
      <c r="BK395" s="58" t="s">
        <v>126</v>
      </c>
      <c r="BL395" s="59"/>
      <c r="BM395" s="58" t="s">
        <v>126</v>
      </c>
      <c r="BN395" s="59"/>
      <c r="BO395" s="58" t="s">
        <v>126</v>
      </c>
      <c r="BP395" s="59"/>
      <c r="BQ395" s="58" t="s">
        <v>126</v>
      </c>
      <c r="BR395" s="59"/>
      <c r="BS395" s="69" t="s">
        <v>139</v>
      </c>
      <c r="BT395" s="38" t="s">
        <v>142</v>
      </c>
      <c r="BU395" s="61"/>
      <c r="BV395" s="61"/>
      <c r="BW395" s="61"/>
      <c r="BX395" s="61"/>
      <c r="BY395" s="61"/>
      <c r="BZ395" s="61"/>
      <c r="CA395" s="61"/>
      <c r="CB395" s="61"/>
      <c r="CC395" s="61"/>
      <c r="CD395" s="61"/>
      <c r="CE395" s="61"/>
      <c r="CF395" s="61"/>
      <c r="CG395" s="61"/>
      <c r="CH395" s="63">
        <f>YEAR(BANCO10[[#This Row],[DATA INÍCIO]])</f>
        <v>2025</v>
      </c>
      <c r="CI395" s="63">
        <f>MONTH(BANCO10[[#This Row],[DATA INÍCIO]])</f>
        <v>10</v>
      </c>
      <c r="CJ395" s="71" t="str">
        <f t="shared" si="7"/>
        <v>JH INDUSTRIA E COMERCIO DE PRODUTOS DE LIMPEZA LTDA40.791.952/0001-95</v>
      </c>
      <c r="CK395" s="63"/>
      <c r="CL395" s="63"/>
      <c r="CM395" s="42" t="str">
        <f>IF(BANCO10[[#This Row],[SOLUÇÃO]]=CM$1,BANCO10[[#This Row],[STATUS DA ETAPA]],"")</f>
        <v/>
      </c>
      <c r="CN395" s="42" t="str">
        <f>IF(BANCO10[[#This Row],[SOLUÇÃO]]=CN$1,BANCO10[[#This Row],[STATUS DA ETAPA]],"")</f>
        <v/>
      </c>
      <c r="CO395" s="42" t="str">
        <f>IF(BANCO10[[#This Row],[SOLUÇÃO]]=CO$1,BANCO10[[#This Row],[STATUS DA ETAPA]],"")</f>
        <v/>
      </c>
      <c r="CP395" s="42" t="str">
        <f>IF(BANCO10[[#This Row],[SOLUÇÃO]]=CP$1,BANCO10[[#This Row],[STATUS DA ETAPA]],"")</f>
        <v/>
      </c>
      <c r="CQ395" s="42" t="str">
        <f>IF(BANCO10[[#This Row],[SOLUÇÃO]]=CQ$1,BANCO10[[#This Row],[STATUS DA ETAPA]],"")</f>
        <v/>
      </c>
      <c r="CR395" s="42" t="str">
        <f>IF(BANCO10[[#This Row],[SOLUÇÃO]]=CR$1,BANCO10[[#This Row],[STATUS DA ETAPA]],"")</f>
        <v/>
      </c>
      <c r="CS395" s="42" t="str">
        <f>IF(BANCO10[[#This Row],[SOLUÇÃO]]=CS$1,BANCO10[[#This Row],[STATUS DA ETAPA]],"")</f>
        <v>AGUARDANDO ACEITE</v>
      </c>
      <c r="CT395" s="42" t="str">
        <f>IF(BANCO10[[#This Row],[SOLUÇÃO]]=CT$1,BANCO10[[#This Row],[STATUS DA ETAPA]],"")</f>
        <v/>
      </c>
      <c r="CU395" s="42" t="str">
        <f>IF(BANCO10[[#This Row],[SOLUÇÃO]]=CU$1,BANCO10[[#This Row],[STATUS DA ETAPA]],"")</f>
        <v/>
      </c>
      <c r="CV395" s="42" t="str">
        <f>IF(BANCO10[[#This Row],[SOLUÇÃO]]=CV$1,BANCO10[[#This Row],[STATUS DA ETAPA]],"")</f>
        <v/>
      </c>
      <c r="CW395" s="42" t="str">
        <f>IF(BANCO10[[#This Row],[SOLUÇÃO]]=CW$1,BANCO10[[#This Row],[STATUS DA ETAPA]],"")</f>
        <v/>
      </c>
      <c r="CX395" s="42" t="str">
        <f>IF(BANCO10[[#This Row],[SOLUÇÃO]]=CX$1,BANCO10[[#This Row],[STATUS DA ETAPA]],"")</f>
        <v/>
      </c>
      <c r="CY395" s="42" t="str">
        <f>IF(BANCO10[[#This Row],[SOLUÇÃO]]=CY$1,BANCO10[[#This Row],[STATUS DA ETAPA]],"")</f>
        <v/>
      </c>
      <c r="CZ395" s="42" t="str">
        <f>IF(BANCO10[[#This Row],[SOLUÇÃO]]=CZ$1,BANCO10[[#This Row],[STATUS DA ETAPA]],"")</f>
        <v/>
      </c>
      <c r="DA395" s="42" t="str">
        <f>IF(BANCO10[[#This Row],[SOLUÇÃO]]=DA$1,BANCO10[[#This Row],[STATUS DA ETAPA]],"")</f>
        <v/>
      </c>
      <c r="DB395" s="42" t="str">
        <f>IF(BANCO10[[#This Row],[SOLUÇÃO]]=DB$1,BANCO10[[#This Row],[STATUS DA ETAPA]],"")</f>
        <v/>
      </c>
      <c r="DC395" s="42" t="str">
        <f>IF(BANCO10[[#This Row],[SOLUÇÃO]]=DC$1,BANCO10[[#This Row],[STATUS DA ETAPA]],"")</f>
        <v/>
      </c>
      <c r="DD395" s="42" t="str">
        <f>IF(BANCO10[[#This Row],[SOLUÇÃO]]=DD$1,BANCO10[[#This Row],[STATUS DA ETAPA]],"")</f>
        <v/>
      </c>
      <c r="DE395" s="42" t="str">
        <f>IF(BANCO10[[#This Row],[SOLUÇÃO]]=DE$1,BANCO10[[#This Row],[STATUS DA ETAPA]],"")</f>
        <v/>
      </c>
      <c r="DF395" s="42" t="str">
        <f>IF(BANCO10[[#This Row],[SOLUÇÃO]]=DF$1,BANCO10[[#This Row],[STATUS DA ETAPA]],"")</f>
        <v/>
      </c>
      <c r="DG395" s="42" t="str">
        <f>IF(BANCO10[[#This Row],[SOLUÇÃO]]=DG$1,BANCO10[[#This Row],[STATUS DA ETAPA]],"")</f>
        <v/>
      </c>
      <c r="DH395" s="42" t="str">
        <f>IF(BANCO10[[#This Row],[SOLUÇÃO]]=DH$1,BANCO10[[#This Row],[STATUS DA ETAPA]],"")</f>
        <v/>
      </c>
      <c r="DI395" s="42" t="str">
        <f>IF(BANCO10[[#This Row],[SOLUÇÃO]]=DI$1,BANCO10[[#This Row],[STATUS DA ETAPA]],"")</f>
        <v/>
      </c>
      <c r="DJ395" s="42" t="str">
        <f>IF(BANCO10[[#This Row],[SOLUÇÃO]]=DJ$1,BANCO10[[#This Row],[STATUS DA ETAPA]],"")</f>
        <v/>
      </c>
      <c r="DK395" s="42" t="str">
        <f>IF(BANCO10[[#This Row],[SOLUÇÃO]]=DK$1,BANCO10[[#This Row],[STATUS DA ETAPA]],"")</f>
        <v/>
      </c>
      <c r="DL395" s="42" t="str">
        <f>IF(BANCO10[[#This Row],[SOLUÇÃO]]=DL$1,BANCO10[[#This Row],[STATUS DA ETAPA]],"")</f>
        <v/>
      </c>
      <c r="DM395" s="42" t="str">
        <f>IF(BANCO10[[#This Row],[SOLUÇÃO]]=DM$1,BANCO10[[#This Row],[STATUS DA ETAPA]],"")</f>
        <v/>
      </c>
      <c r="DN395" s="65">
        <f>VLOOKUP(CL397,'[1]SAP TEC'!AC:AD,2,0)</f>
        <v>543.96</v>
      </c>
      <c r="GA395" s="38"/>
      <c r="GB395" s="39"/>
      <c r="GC395" s="40"/>
      <c r="GD395" s="42"/>
      <c r="GE395" s="42"/>
      <c r="GF395" s="40"/>
      <c r="GG395" s="165"/>
      <c r="GH395" s="90"/>
      <c r="GI395" s="43"/>
      <c r="GJ395" s="44"/>
      <c r="GK395" s="166"/>
      <c r="GL395" s="166"/>
      <c r="GM395" s="166"/>
      <c r="GN395" s="42"/>
      <c r="GO395" s="91"/>
      <c r="GP395" s="42"/>
      <c r="GQ395" s="91"/>
      <c r="GR395" s="134"/>
      <c r="GS395" s="134"/>
      <c r="GT395" s="44"/>
      <c r="GU395" s="44"/>
      <c r="GV395" s="44"/>
      <c r="GW395" s="42"/>
      <c r="GX395" s="95"/>
      <c r="GY395" s="96"/>
      <c r="GZ395" s="168"/>
      <c r="HA395" s="168"/>
      <c r="HB395" s="168"/>
      <c r="HC395" s="93"/>
      <c r="HD395" s="168"/>
      <c r="HE395" s="110"/>
      <c r="HF395" s="94"/>
      <c r="HG395" s="38"/>
      <c r="HH395" s="38"/>
      <c r="HI395" s="38"/>
      <c r="HJ395" s="38"/>
      <c r="HK395" s="98"/>
      <c r="HL395" s="38"/>
      <c r="HM395" s="38"/>
      <c r="HN395" s="38"/>
      <c r="HO395" s="136"/>
      <c r="HP395" s="38"/>
      <c r="HQ395" s="38"/>
      <c r="HR395" s="38"/>
      <c r="HS395" s="38"/>
      <c r="HT395" s="63"/>
      <c r="HU395" s="63"/>
      <c r="HV395" s="71"/>
      <c r="HW395" s="63"/>
      <c r="HX395" s="44"/>
      <c r="HY395" s="42"/>
      <c r="HZ395" s="42"/>
      <c r="IA395" s="42"/>
      <c r="IB395" s="42"/>
      <c r="IC395" s="42"/>
      <c r="ID395" s="42"/>
      <c r="IE395" s="42"/>
      <c r="IF395" s="42"/>
      <c r="IG395" s="42"/>
      <c r="IH395" s="42"/>
      <c r="II395" s="42"/>
      <c r="IJ395" s="42"/>
      <c r="IK395" s="42"/>
      <c r="IL395" s="42"/>
      <c r="IM395" s="42"/>
      <c r="IN395" s="42"/>
      <c r="IO395" s="42"/>
      <c r="IP395" s="42"/>
      <c r="IQ395" s="42"/>
      <c r="IR395" s="42"/>
      <c r="IS395" s="42"/>
      <c r="IT395" s="42"/>
      <c r="IU395" s="42"/>
      <c r="IV395" s="42"/>
      <c r="IW395" s="42"/>
      <c r="IX395" s="42"/>
      <c r="IY395" s="42"/>
      <c r="IZ395" s="63"/>
    </row>
    <row r="396" spans="1:260" s="65" customFormat="1" ht="12" x14ac:dyDescent="0.25">
      <c r="A396" s="38" t="s">
        <v>118</v>
      </c>
      <c r="B396" s="39" t="s">
        <v>119</v>
      </c>
      <c r="C396" s="40" t="str">
        <f>IFERROR(VLOOKUP(BANCO10[[#This Row],[EMPRESA]],[1]!DADOS[#Data],2,FALSE),"")</f>
        <v>40.791.952/0001-95</v>
      </c>
      <c r="D396" s="42" t="s">
        <v>1108</v>
      </c>
      <c r="E396" s="42" t="str">
        <f>IFERROR(VLOOKUP(BANCO10[[#This Row],[EMPRESA]],[1]!DADOS[#Data],5,FALSE),"")</f>
        <v>EPP</v>
      </c>
      <c r="F396" s="40" t="str">
        <f>IFERROR(IF(VLOOKUP(BANCO10[[#This Row],[EMPRESA]],[1]!DADOS[#Data],6,0)="","",(VLOOKUP(BANCO10[[#This Row],[EMPRESA]],[1]!DADOS[#Data],6,0))),"")</f>
        <v>CAPITAL LESTE 1</v>
      </c>
      <c r="G396" s="40"/>
      <c r="H396" s="43" t="s">
        <v>121</v>
      </c>
      <c r="I396" s="43" t="s">
        <v>145</v>
      </c>
      <c r="J396" s="43" t="s">
        <v>146</v>
      </c>
      <c r="K396" s="42" t="s">
        <v>1109</v>
      </c>
      <c r="L396" s="44" t="s">
        <v>123</v>
      </c>
      <c r="M396" s="44">
        <v>103</v>
      </c>
      <c r="N396" s="44" t="s">
        <v>123</v>
      </c>
      <c r="O396" s="42" t="s">
        <v>90</v>
      </c>
      <c r="P396" s="42">
        <v>4</v>
      </c>
      <c r="Q396" s="42" t="s">
        <v>236</v>
      </c>
      <c r="R396" s="45" t="s">
        <v>123</v>
      </c>
      <c r="S396" s="45"/>
      <c r="T396" s="45" t="s">
        <v>123</v>
      </c>
      <c r="U396" s="45"/>
      <c r="V396" s="45" t="s">
        <v>123</v>
      </c>
      <c r="W396" s="45"/>
      <c r="X396" s="45" t="s">
        <v>123</v>
      </c>
      <c r="Y396" s="45"/>
      <c r="Z396" s="46" t="s">
        <v>123</v>
      </c>
      <c r="AA396" s="47"/>
      <c r="AB396" s="46" t="s">
        <v>123</v>
      </c>
      <c r="AC396" s="48"/>
      <c r="AD396" s="46" t="s">
        <v>123</v>
      </c>
      <c r="AE396" s="48"/>
      <c r="AF396" s="45" t="s">
        <v>27</v>
      </c>
      <c r="AG396" s="45">
        <v>44980</v>
      </c>
      <c r="AH396" s="45" t="s">
        <v>126</v>
      </c>
      <c r="AI396" s="45"/>
      <c r="AJ396" s="45" t="s">
        <v>123</v>
      </c>
      <c r="AK396" s="45"/>
      <c r="AL396" s="45" t="s">
        <v>123</v>
      </c>
      <c r="AM396" s="45"/>
      <c r="AN396" s="45" t="s">
        <v>123</v>
      </c>
      <c r="AO396" s="45"/>
      <c r="AP396" s="45" t="s">
        <v>123</v>
      </c>
      <c r="AQ396" s="45"/>
      <c r="AR396" s="45" t="s">
        <v>123</v>
      </c>
      <c r="AS396" s="45"/>
      <c r="AT396" s="49">
        <v>44980</v>
      </c>
      <c r="AU396" s="50">
        <v>44980</v>
      </c>
      <c r="AV396" s="51" t="s">
        <v>123</v>
      </c>
      <c r="AW396" s="51" t="s">
        <v>123</v>
      </c>
      <c r="AX396" s="73" t="s">
        <v>49</v>
      </c>
      <c r="AY396" s="52" t="s">
        <v>123</v>
      </c>
      <c r="AZ396" s="53">
        <v>0</v>
      </c>
      <c r="BA396" s="52" t="s">
        <v>123</v>
      </c>
      <c r="BB396" s="81" t="s">
        <v>123</v>
      </c>
      <c r="BC396" s="52" t="s">
        <v>123</v>
      </c>
      <c r="BD396" s="52" t="s">
        <v>123</v>
      </c>
      <c r="BE396" s="55" t="s">
        <v>123</v>
      </c>
      <c r="BF396" s="55" t="s">
        <v>123</v>
      </c>
      <c r="BG396" s="55" t="s">
        <v>123</v>
      </c>
      <c r="BH396" s="55" t="s">
        <v>123</v>
      </c>
      <c r="BI396" s="56" t="s">
        <v>123</v>
      </c>
      <c r="BJ396" s="48"/>
      <c r="BK396" s="58" t="s">
        <v>123</v>
      </c>
      <c r="BL396" s="59"/>
      <c r="BM396" s="58" t="s">
        <v>123</v>
      </c>
      <c r="BN396" s="59"/>
      <c r="BO396" s="74" t="s">
        <v>123</v>
      </c>
      <c r="BP396" s="75"/>
      <c r="BQ396" s="74" t="s">
        <v>123</v>
      </c>
      <c r="BR396" s="75"/>
      <c r="BS396" s="60"/>
      <c r="BT396" s="38"/>
      <c r="BU396" s="61" t="s">
        <v>129</v>
      </c>
      <c r="BV396" s="61" t="s">
        <v>129</v>
      </c>
      <c r="BW396" s="61" t="s">
        <v>150</v>
      </c>
      <c r="BX396" s="61" t="s">
        <v>212</v>
      </c>
      <c r="BY396" s="62" t="s">
        <v>158</v>
      </c>
      <c r="BZ396" s="61" t="s">
        <v>260</v>
      </c>
      <c r="CA396" s="61" t="s">
        <v>129</v>
      </c>
      <c r="CB396" s="61" t="s">
        <v>129</v>
      </c>
      <c r="CC396" s="61" t="s">
        <v>129</v>
      </c>
      <c r="CD396" s="61" t="s">
        <v>129</v>
      </c>
      <c r="CE396" s="61" t="s">
        <v>129</v>
      </c>
      <c r="CF396" s="61" t="s">
        <v>129</v>
      </c>
      <c r="CG396" s="61" t="s">
        <v>129</v>
      </c>
      <c r="CH396" s="63">
        <f>YEAR(BANCO10[[#This Row],[DATA INÍCIO]])</f>
        <v>2023</v>
      </c>
      <c r="CI396" s="63">
        <f>MONTH(BANCO10[[#This Row],[DATA INÍCIO]])</f>
        <v>2</v>
      </c>
      <c r="CJ396" s="64" t="str">
        <f t="shared" si="7"/>
        <v>JH INDUSTRIA E COMERCIO DE PRODUTOS DE LIMPEZA LTDA40.791.952/0001-95</v>
      </c>
      <c r="CK396" s="63"/>
      <c r="CL396" s="42" t="s">
        <v>1109</v>
      </c>
      <c r="CM396" s="42" t="str">
        <f>IF(BANCO10[[#This Row],[SOLUÇÃO]]=CM$1,BANCO10[[#This Row],[STATUS DA ETAPA]],"")</f>
        <v>CONCLUÍDO</v>
      </c>
      <c r="CN396" s="42" t="str">
        <f>IF(BANCO10[[#This Row],[SOLUÇÃO]]=CN$1,BANCO10[[#This Row],[STATUS DA ETAPA]],"")</f>
        <v/>
      </c>
      <c r="CO396" s="42" t="str">
        <f>IF(BANCO10[[#This Row],[SOLUÇÃO]]=CO$1,BANCO10[[#This Row],[STATUS DA ETAPA]],"")</f>
        <v/>
      </c>
      <c r="CP396" s="42" t="str">
        <f>IF(BANCO10[[#This Row],[SOLUÇÃO]]=CP$1,BANCO10[[#This Row],[STATUS DA ETAPA]],"")</f>
        <v/>
      </c>
      <c r="CQ396" s="42" t="str">
        <f>IF(BANCO10[[#This Row],[SOLUÇÃO]]=CQ$1,BANCO10[[#This Row],[STATUS DA ETAPA]],"")</f>
        <v/>
      </c>
      <c r="CR396" s="42" t="str">
        <f>IF(BANCO10[[#This Row],[SOLUÇÃO]]=CR$1,BANCO10[[#This Row],[STATUS DA ETAPA]],"")</f>
        <v/>
      </c>
      <c r="CS396" s="42" t="str">
        <f>IF(BANCO10[[#This Row],[SOLUÇÃO]]=CS$1,BANCO10[[#This Row],[STATUS DA ETAPA]],"")</f>
        <v/>
      </c>
      <c r="CT396" s="42" t="str">
        <f>IF(BANCO10[[#This Row],[SOLUÇÃO]]=CT$1,BANCO10[[#This Row],[STATUS DA ETAPA]],"")</f>
        <v/>
      </c>
      <c r="CU396" s="42" t="str">
        <f>IF(BANCO10[[#This Row],[SOLUÇÃO]]=CU$1,BANCO10[[#This Row],[STATUS DA ETAPA]],"")</f>
        <v/>
      </c>
      <c r="CV396" s="42" t="str">
        <f>IF(BANCO10[[#This Row],[SOLUÇÃO]]=CV$1,BANCO10[[#This Row],[STATUS DA ETAPA]],"")</f>
        <v/>
      </c>
      <c r="CW396" s="42" t="str">
        <f>IF(BANCO10[[#This Row],[SOLUÇÃO]]=CW$1,BANCO10[[#This Row],[STATUS DA ETAPA]],"")</f>
        <v/>
      </c>
      <c r="CX396" s="42" t="str">
        <f>IF(BANCO10[[#This Row],[SOLUÇÃO]]=CX$1,BANCO10[[#This Row],[STATUS DA ETAPA]],"")</f>
        <v/>
      </c>
      <c r="CY396" s="42" t="str">
        <f>IF(BANCO10[[#This Row],[SOLUÇÃO]]=CY$1,BANCO10[[#This Row],[STATUS DA ETAPA]],"")</f>
        <v/>
      </c>
      <c r="CZ396" s="42" t="str">
        <f>IF(BANCO10[[#This Row],[SOLUÇÃO]]=CZ$1,BANCO10[[#This Row],[STATUS DA ETAPA]],"")</f>
        <v/>
      </c>
      <c r="DA396" s="42" t="str">
        <f>IF(BANCO10[[#This Row],[SOLUÇÃO]]=DA$1,BANCO10[[#This Row],[STATUS DA ETAPA]],"")</f>
        <v/>
      </c>
      <c r="DB396" s="42" t="str">
        <f>IF(BANCO10[[#This Row],[SOLUÇÃO]]=DB$1,BANCO10[[#This Row],[STATUS DA ETAPA]],"")</f>
        <v/>
      </c>
      <c r="DC396" s="42" t="str">
        <f>IF(BANCO10[[#This Row],[SOLUÇÃO]]=DC$1,BANCO10[[#This Row],[STATUS DA ETAPA]],"")</f>
        <v/>
      </c>
      <c r="DD396" s="42" t="str">
        <f>IF(BANCO10[[#This Row],[SOLUÇÃO]]=DD$1,BANCO10[[#This Row],[STATUS DA ETAPA]],"")</f>
        <v/>
      </c>
      <c r="DE396" s="42" t="str">
        <f>IF(BANCO10[[#This Row],[SOLUÇÃO]]=DE$1,BANCO10[[#This Row],[STATUS DA ETAPA]],"")</f>
        <v/>
      </c>
      <c r="DF396" s="42" t="str">
        <f>IF(BANCO10[[#This Row],[SOLUÇÃO]]=DF$1,BANCO10[[#This Row],[STATUS DA ETAPA]],"")</f>
        <v/>
      </c>
      <c r="DG396" s="42" t="str">
        <f>IF(BANCO10[[#This Row],[SOLUÇÃO]]=DG$1,BANCO10[[#This Row],[STATUS DA ETAPA]],"")</f>
        <v/>
      </c>
      <c r="DH396" s="42" t="str">
        <f>IF(BANCO10[[#This Row],[SOLUÇÃO]]=DH$1,BANCO10[[#This Row],[STATUS DA ETAPA]],"")</f>
        <v/>
      </c>
      <c r="DI396" s="42" t="str">
        <f>IF(BANCO10[[#This Row],[SOLUÇÃO]]=DI$1,BANCO10[[#This Row],[STATUS DA ETAPA]],"")</f>
        <v/>
      </c>
      <c r="DJ396" s="42" t="str">
        <f>IF(BANCO10[[#This Row],[SOLUÇÃO]]=DJ$1,BANCO10[[#This Row],[STATUS DA ETAPA]],"")</f>
        <v/>
      </c>
      <c r="DK396" s="42" t="str">
        <f>IF(BANCO10[[#This Row],[SOLUÇÃO]]=DK$1,BANCO10[[#This Row],[STATUS DA ETAPA]],"")</f>
        <v/>
      </c>
      <c r="DL396" s="42" t="str">
        <f>IF(BANCO10[[#This Row],[SOLUÇÃO]]=DL$1,BANCO10[[#This Row],[STATUS DA ETAPA]],"")</f>
        <v/>
      </c>
      <c r="DM396" s="42" t="str">
        <f>IF(BANCO10[[#This Row],[SOLUÇÃO]]=DM$1,BANCO10[[#This Row],[STATUS DA ETAPA]],"")</f>
        <v/>
      </c>
      <c r="DN396" s="65" t="e">
        <f>VLOOKUP(CL398,'[1]SAP TEC'!AC:AD,2,0)</f>
        <v>#N/A</v>
      </c>
      <c r="GA396" s="38"/>
      <c r="GB396" s="39"/>
      <c r="GC396" s="40"/>
      <c r="GD396" s="42"/>
      <c r="GE396" s="42"/>
      <c r="GF396" s="40"/>
      <c r="GG396" s="165"/>
      <c r="GH396" s="90"/>
      <c r="GI396" s="43"/>
      <c r="GJ396" s="44"/>
      <c r="GK396" s="166"/>
      <c r="GL396" s="166"/>
      <c r="GM396" s="166"/>
      <c r="GN396" s="42"/>
      <c r="GO396" s="91"/>
      <c r="GP396" s="42"/>
      <c r="GQ396" s="91"/>
      <c r="GR396" s="134"/>
      <c r="GS396" s="134"/>
      <c r="GT396" s="44"/>
      <c r="GU396" s="44"/>
      <c r="GV396" s="44"/>
      <c r="GW396" s="42"/>
      <c r="GX396" s="95"/>
      <c r="GY396" s="96"/>
      <c r="GZ396" s="168"/>
      <c r="HA396" s="168"/>
      <c r="HB396" s="168"/>
      <c r="HC396" s="93"/>
      <c r="HD396" s="168"/>
      <c r="HE396" s="110"/>
      <c r="HF396" s="94"/>
      <c r="HG396" s="38"/>
      <c r="HH396" s="38"/>
      <c r="HI396" s="38"/>
      <c r="HJ396" s="38"/>
      <c r="HK396" s="98"/>
      <c r="HL396" s="38"/>
      <c r="HM396" s="38"/>
      <c r="HN396" s="38"/>
      <c r="HO396" s="136"/>
      <c r="HP396" s="38"/>
      <c r="HQ396" s="38"/>
      <c r="HR396" s="38"/>
      <c r="HS396" s="38"/>
      <c r="HT396" s="63"/>
      <c r="HU396" s="63"/>
      <c r="HV396" s="71"/>
      <c r="HW396" s="63"/>
      <c r="HX396" s="44"/>
      <c r="HY396" s="42"/>
      <c r="HZ396" s="42"/>
      <c r="IA396" s="42"/>
      <c r="IB396" s="42"/>
      <c r="IC396" s="42"/>
      <c r="ID396" s="42"/>
      <c r="IE396" s="42"/>
      <c r="IF396" s="42"/>
      <c r="IG396" s="42"/>
      <c r="IH396" s="42"/>
      <c r="II396" s="42"/>
      <c r="IJ396" s="42"/>
      <c r="IK396" s="42"/>
      <c r="IL396" s="42"/>
      <c r="IM396" s="42"/>
      <c r="IN396" s="42"/>
      <c r="IO396" s="42"/>
      <c r="IP396" s="42"/>
      <c r="IQ396" s="42"/>
      <c r="IR396" s="42"/>
      <c r="IS396" s="42"/>
      <c r="IT396" s="42"/>
      <c r="IU396" s="42"/>
      <c r="IV396" s="42"/>
      <c r="IW396" s="42"/>
      <c r="IX396" s="42"/>
      <c r="IY396" s="42"/>
      <c r="IZ396" s="63"/>
    </row>
    <row r="397" spans="1:260" s="65" customFormat="1" ht="12" x14ac:dyDescent="0.25">
      <c r="A397" s="38" t="s">
        <v>118</v>
      </c>
      <c r="B397" s="39" t="s">
        <v>119</v>
      </c>
      <c r="C397" s="40" t="str">
        <f>IFERROR(VLOOKUP(BANCO10[[#This Row],[EMPRESA]],[1]!DADOS[#Data],2,FALSE),"")</f>
        <v>40.791.952/0001-95</v>
      </c>
      <c r="D397" s="42" t="s">
        <v>1108</v>
      </c>
      <c r="E397" s="42" t="str">
        <f>IFERROR(VLOOKUP(BANCO10[[#This Row],[EMPRESA]],[1]!DADOS[#Data],5,FALSE),"")</f>
        <v>EPP</v>
      </c>
      <c r="F397" s="40" t="str">
        <f>IFERROR(IF(VLOOKUP(BANCO10[[#This Row],[EMPRESA]],[1]!DADOS[#Data],6,0)="","",(VLOOKUP(BANCO10[[#This Row],[EMPRESA]],[1]!DADOS[#Data],6,0))),"")</f>
        <v>CAPITAL LESTE 1</v>
      </c>
      <c r="G397" s="40" t="str">
        <f>IFERROR(IF(VLOOKUP(BANCO10[[#This Row],[EMPRESA]],[1]!DADOS[#Data],4)="","",(VLOOKUP($D397,[1]!DADOS[#Data],4,0))),"")</f>
        <v>JH</v>
      </c>
      <c r="H397" s="43" t="s">
        <v>7</v>
      </c>
      <c r="I397" s="43" t="s">
        <v>145</v>
      </c>
      <c r="J397" s="43" t="s">
        <v>123</v>
      </c>
      <c r="K397" s="42" t="s">
        <v>991</v>
      </c>
      <c r="L397" s="44" t="s">
        <v>1110</v>
      </c>
      <c r="M397" s="44">
        <v>103</v>
      </c>
      <c r="N397" s="44" t="s">
        <v>123</v>
      </c>
      <c r="O397" s="42" t="s">
        <v>95</v>
      </c>
      <c r="P397" s="42">
        <v>100</v>
      </c>
      <c r="Q397" s="42" t="s">
        <v>168</v>
      </c>
      <c r="R397" s="45" t="s">
        <v>123</v>
      </c>
      <c r="S397" s="45"/>
      <c r="T397" s="45" t="s">
        <v>123</v>
      </c>
      <c r="U397" s="45"/>
      <c r="V397" s="45" t="s">
        <v>123</v>
      </c>
      <c r="W397" s="45"/>
      <c r="X397" s="45" t="s">
        <v>123</v>
      </c>
      <c r="Y397" s="45"/>
      <c r="Z397" s="46" t="s">
        <v>123</v>
      </c>
      <c r="AA397" s="47"/>
      <c r="AB397" s="46" t="s">
        <v>123</v>
      </c>
      <c r="AC397" s="48"/>
      <c r="AD397" s="46" t="s">
        <v>123</v>
      </c>
      <c r="AE397" s="48"/>
      <c r="AF397" s="45" t="s">
        <v>27</v>
      </c>
      <c r="AG397" s="45">
        <v>44980</v>
      </c>
      <c r="AH397" s="45" t="s">
        <v>27</v>
      </c>
      <c r="AI397" s="45">
        <v>45004</v>
      </c>
      <c r="AJ397" s="45" t="s">
        <v>27</v>
      </c>
      <c r="AK397" s="45">
        <v>45009</v>
      </c>
      <c r="AL397" s="45"/>
      <c r="AM397" s="45"/>
      <c r="AN397" s="45" t="s">
        <v>27</v>
      </c>
      <c r="AO397" s="45"/>
      <c r="AP397" s="45" t="s">
        <v>27</v>
      </c>
      <c r="AQ397" s="45">
        <v>45007</v>
      </c>
      <c r="AR397" s="45" t="s">
        <v>27</v>
      </c>
      <c r="AS397" s="45"/>
      <c r="AT397" s="49">
        <v>45044</v>
      </c>
      <c r="AU397" s="50">
        <v>45159</v>
      </c>
      <c r="AV397" s="51" t="s">
        <v>27</v>
      </c>
      <c r="AW397" s="66" t="s">
        <v>27</v>
      </c>
      <c r="AX397" s="73" t="s">
        <v>49</v>
      </c>
      <c r="AY397" s="52" t="s">
        <v>126</v>
      </c>
      <c r="AZ397" s="53">
        <v>0</v>
      </c>
      <c r="BA397" s="52" t="s">
        <v>153</v>
      </c>
      <c r="BB397" s="81"/>
      <c r="BC397" s="52" t="s">
        <v>474</v>
      </c>
      <c r="BD397" s="52"/>
      <c r="BE397" s="55" t="s">
        <v>123</v>
      </c>
      <c r="BF397" s="55" t="s">
        <v>123</v>
      </c>
      <c r="BG397" s="55" t="s">
        <v>27</v>
      </c>
      <c r="BH397" s="55" t="s">
        <v>123</v>
      </c>
      <c r="BI397" s="68" t="s">
        <v>123</v>
      </c>
      <c r="BJ397" s="48"/>
      <c r="BK397" s="58" t="s">
        <v>123</v>
      </c>
      <c r="BL397" s="59"/>
      <c r="BM397" s="58" t="s">
        <v>123</v>
      </c>
      <c r="BN397" s="59"/>
      <c r="BO397" s="74" t="s">
        <v>27</v>
      </c>
      <c r="BP397" s="75">
        <v>45159</v>
      </c>
      <c r="BQ397" s="74" t="s">
        <v>27</v>
      </c>
      <c r="BR397" s="75"/>
      <c r="BS397" s="60"/>
      <c r="BT397" s="38"/>
      <c r="BU397" s="61" t="s">
        <v>129</v>
      </c>
      <c r="BV397" s="61" t="s">
        <v>129</v>
      </c>
      <c r="BW397" s="61" t="s">
        <v>150</v>
      </c>
      <c r="BX397" s="61" t="s">
        <v>212</v>
      </c>
      <c r="BY397" s="62" t="s">
        <v>158</v>
      </c>
      <c r="BZ397" s="61" t="s">
        <v>260</v>
      </c>
      <c r="CA397" s="61" t="s">
        <v>248</v>
      </c>
      <c r="CB397" s="61" t="s">
        <v>1111</v>
      </c>
      <c r="CC397" s="61">
        <v>45412</v>
      </c>
      <c r="CD397" s="61" t="s">
        <v>158</v>
      </c>
      <c r="CE397" s="61" t="s">
        <v>129</v>
      </c>
      <c r="CF397" s="61"/>
      <c r="CG397" s="61" t="s">
        <v>1112</v>
      </c>
      <c r="CH397" s="63">
        <f>YEAR(BANCO10[[#This Row],[DATA INÍCIO]])</f>
        <v>2023</v>
      </c>
      <c r="CI397" s="63">
        <f>MONTH(BANCO10[[#This Row],[DATA INÍCIO]])</f>
        <v>4</v>
      </c>
      <c r="CJ397" s="64" t="str">
        <f t="shared" si="7"/>
        <v>JH INDUSTRIA E COMERCIO DE PRODUTOS DE LIMPEZA LTDA40.791.952/0001-95</v>
      </c>
      <c r="CK397" s="63"/>
      <c r="CL397" s="42" t="s">
        <v>991</v>
      </c>
      <c r="CM397" s="42" t="str">
        <f>IF(BANCO10[[#This Row],[SOLUÇÃO]]=CM$1,BANCO10[[#This Row],[STATUS DA ETAPA]],"")</f>
        <v/>
      </c>
      <c r="CN397" s="42" t="str">
        <f>IF(BANCO10[[#This Row],[SOLUÇÃO]]=CN$1,BANCO10[[#This Row],[STATUS DA ETAPA]],"")</f>
        <v/>
      </c>
      <c r="CO397" s="42" t="str">
        <f>IF(BANCO10[[#This Row],[SOLUÇÃO]]=CO$1,BANCO10[[#This Row],[STATUS DA ETAPA]],"")</f>
        <v/>
      </c>
      <c r="CP397" s="42" t="str">
        <f>IF(BANCO10[[#This Row],[SOLUÇÃO]]=CP$1,BANCO10[[#This Row],[STATUS DA ETAPA]],"")</f>
        <v/>
      </c>
      <c r="CQ397" s="42" t="str">
        <f>IF(BANCO10[[#This Row],[SOLUÇÃO]]=CQ$1,BANCO10[[#This Row],[STATUS DA ETAPA]],"")</f>
        <v/>
      </c>
      <c r="CR397" s="42" t="str">
        <f>IF(BANCO10[[#This Row],[SOLUÇÃO]]=CR$1,BANCO10[[#This Row],[STATUS DA ETAPA]],"")</f>
        <v>CONCLUÍDO</v>
      </c>
      <c r="CS397" s="42" t="str">
        <f>IF(BANCO10[[#This Row],[SOLUÇÃO]]=CS$1,BANCO10[[#This Row],[STATUS DA ETAPA]],"")</f>
        <v/>
      </c>
      <c r="CT397" s="42" t="str">
        <f>IF(BANCO10[[#This Row],[SOLUÇÃO]]=CT$1,BANCO10[[#This Row],[STATUS DA ETAPA]],"")</f>
        <v/>
      </c>
      <c r="CU397" s="42" t="str">
        <f>IF(BANCO10[[#This Row],[SOLUÇÃO]]=CU$1,BANCO10[[#This Row],[STATUS DA ETAPA]],"")</f>
        <v/>
      </c>
      <c r="CV397" s="42" t="str">
        <f>IF(BANCO10[[#This Row],[SOLUÇÃO]]=CV$1,BANCO10[[#This Row],[STATUS DA ETAPA]],"")</f>
        <v/>
      </c>
      <c r="CW397" s="42" t="str">
        <f>IF(BANCO10[[#This Row],[SOLUÇÃO]]=CW$1,BANCO10[[#This Row],[STATUS DA ETAPA]],"")</f>
        <v/>
      </c>
      <c r="CX397" s="42" t="str">
        <f>IF(BANCO10[[#This Row],[SOLUÇÃO]]=CX$1,BANCO10[[#This Row],[STATUS DA ETAPA]],"")</f>
        <v/>
      </c>
      <c r="CY397" s="42" t="str">
        <f>IF(BANCO10[[#This Row],[SOLUÇÃO]]=CY$1,BANCO10[[#This Row],[STATUS DA ETAPA]],"")</f>
        <v/>
      </c>
      <c r="CZ397" s="42" t="str">
        <f>IF(BANCO10[[#This Row],[SOLUÇÃO]]=CZ$1,BANCO10[[#This Row],[STATUS DA ETAPA]],"")</f>
        <v/>
      </c>
      <c r="DA397" s="42" t="str">
        <f>IF(BANCO10[[#This Row],[SOLUÇÃO]]=DA$1,BANCO10[[#This Row],[STATUS DA ETAPA]],"")</f>
        <v/>
      </c>
      <c r="DB397" s="42" t="str">
        <f>IF(BANCO10[[#This Row],[SOLUÇÃO]]=DB$1,BANCO10[[#This Row],[STATUS DA ETAPA]],"")</f>
        <v/>
      </c>
      <c r="DC397" s="42" t="str">
        <f>IF(BANCO10[[#This Row],[SOLUÇÃO]]=DC$1,BANCO10[[#This Row],[STATUS DA ETAPA]],"")</f>
        <v/>
      </c>
      <c r="DD397" s="42" t="str">
        <f>IF(BANCO10[[#This Row],[SOLUÇÃO]]=DD$1,BANCO10[[#This Row],[STATUS DA ETAPA]],"")</f>
        <v/>
      </c>
      <c r="DE397" s="42" t="str">
        <f>IF(BANCO10[[#This Row],[SOLUÇÃO]]=DE$1,BANCO10[[#This Row],[STATUS DA ETAPA]],"")</f>
        <v/>
      </c>
      <c r="DF397" s="42" t="str">
        <f>IF(BANCO10[[#This Row],[SOLUÇÃO]]=DF$1,BANCO10[[#This Row],[STATUS DA ETAPA]],"")</f>
        <v/>
      </c>
      <c r="DG397" s="42" t="str">
        <f>IF(BANCO10[[#This Row],[SOLUÇÃO]]=DG$1,BANCO10[[#This Row],[STATUS DA ETAPA]],"")</f>
        <v/>
      </c>
      <c r="DH397" s="42" t="str">
        <f>IF(BANCO10[[#This Row],[SOLUÇÃO]]=DH$1,BANCO10[[#This Row],[STATUS DA ETAPA]],"")</f>
        <v/>
      </c>
      <c r="DI397" s="42" t="str">
        <f>IF(BANCO10[[#This Row],[SOLUÇÃO]]=DI$1,BANCO10[[#This Row],[STATUS DA ETAPA]],"")</f>
        <v/>
      </c>
      <c r="DJ397" s="42" t="str">
        <f>IF(BANCO10[[#This Row],[SOLUÇÃO]]=DJ$1,BANCO10[[#This Row],[STATUS DA ETAPA]],"")</f>
        <v/>
      </c>
      <c r="DK397" s="42" t="str">
        <f>IF(BANCO10[[#This Row],[SOLUÇÃO]]=DK$1,BANCO10[[#This Row],[STATUS DA ETAPA]],"")</f>
        <v/>
      </c>
      <c r="DL397" s="42" t="str">
        <f>IF(BANCO10[[#This Row],[SOLUÇÃO]]=DL$1,BANCO10[[#This Row],[STATUS DA ETAPA]],"")</f>
        <v/>
      </c>
      <c r="DM397" s="42" t="str">
        <f>IF(BANCO10[[#This Row],[SOLUÇÃO]]=DM$1,BANCO10[[#This Row],[STATUS DA ETAPA]],"")</f>
        <v/>
      </c>
      <c r="DN397" s="65" t="e">
        <f>VLOOKUP(CL399,'[1]SAP TEC'!AC:AD,2,0)</f>
        <v>#N/A</v>
      </c>
      <c r="GA397" s="38"/>
      <c r="GB397" s="39"/>
      <c r="GC397" s="40"/>
      <c r="GD397" s="42"/>
      <c r="GE397" s="42"/>
      <c r="GF397" s="40"/>
      <c r="GG397" s="165"/>
      <c r="GH397" s="90"/>
      <c r="GI397" s="43"/>
      <c r="GJ397" s="44"/>
      <c r="GK397" s="166"/>
      <c r="GL397" s="166"/>
      <c r="GM397" s="166"/>
      <c r="GN397" s="42"/>
      <c r="GO397" s="91"/>
      <c r="GP397" s="42"/>
      <c r="GQ397" s="91"/>
      <c r="GR397" s="134"/>
      <c r="GS397" s="134"/>
      <c r="GT397" s="44"/>
      <c r="GU397" s="44"/>
      <c r="GV397" s="44"/>
      <c r="GW397" s="42"/>
      <c r="GX397" s="95"/>
      <c r="GY397" s="96"/>
      <c r="GZ397" s="168"/>
      <c r="HA397" s="168"/>
      <c r="HB397" s="168"/>
      <c r="HC397" s="93"/>
      <c r="HD397" s="168"/>
      <c r="HE397" s="110"/>
      <c r="HF397" s="94"/>
      <c r="HG397" s="38"/>
      <c r="HH397" s="38"/>
      <c r="HI397" s="38"/>
      <c r="HJ397" s="38"/>
      <c r="HK397" s="98"/>
      <c r="HL397" s="38"/>
      <c r="HM397" s="38"/>
      <c r="HN397" s="38"/>
      <c r="HO397" s="136"/>
      <c r="HP397" s="38"/>
      <c r="HQ397" s="38"/>
      <c r="HR397" s="38"/>
      <c r="HS397" s="38"/>
      <c r="HT397" s="63"/>
      <c r="HU397" s="63"/>
      <c r="HV397" s="71"/>
      <c r="HW397" s="63"/>
      <c r="HX397" s="44"/>
      <c r="HY397" s="42"/>
      <c r="HZ397" s="42"/>
      <c r="IA397" s="42"/>
      <c r="IB397" s="42"/>
      <c r="IC397" s="42"/>
      <c r="ID397" s="42"/>
      <c r="IE397" s="42"/>
      <c r="IF397" s="42"/>
      <c r="IG397" s="42"/>
      <c r="IH397" s="42"/>
      <c r="II397" s="42"/>
      <c r="IJ397" s="42"/>
      <c r="IK397" s="42"/>
      <c r="IL397" s="42"/>
      <c r="IM397" s="42"/>
      <c r="IN397" s="42"/>
      <c r="IO397" s="42"/>
      <c r="IP397" s="42"/>
      <c r="IQ397" s="42"/>
      <c r="IR397" s="42"/>
      <c r="IS397" s="42"/>
      <c r="IT397" s="42"/>
      <c r="IU397" s="42"/>
      <c r="IV397" s="42"/>
      <c r="IW397" s="42"/>
      <c r="IX397" s="42"/>
      <c r="IY397" s="42"/>
      <c r="IZ397" s="63"/>
    </row>
    <row r="398" spans="1:260" s="65" customFormat="1" ht="12" x14ac:dyDescent="0.25">
      <c r="A398" s="38" t="s">
        <v>118</v>
      </c>
      <c r="B398" s="39" t="s">
        <v>119</v>
      </c>
      <c r="C398" s="40" t="str">
        <f>IFERROR(VLOOKUP(BANCO10[[#This Row],[EMPRESA]],[1]!DADOS[#Data],2,FALSE),"")</f>
        <v>40.791.952/0001-95</v>
      </c>
      <c r="D398" s="42" t="s">
        <v>1108</v>
      </c>
      <c r="E398" s="42" t="str">
        <f>IFERROR(VLOOKUP(BANCO10[[#This Row],[EMPRESA]],[1]!DADOS[#Data],5,FALSE),"")</f>
        <v>EPP</v>
      </c>
      <c r="F398" s="40" t="str">
        <f>IFERROR(IF(VLOOKUP(BANCO10[[#This Row],[EMPRESA]],[1]!DADOS[#Data],6,0)="","",(VLOOKUP(BANCO10[[#This Row],[EMPRESA]],[1]!DADOS[#Data],6,0))),"")</f>
        <v>CAPITAL LESTE 1</v>
      </c>
      <c r="G398" s="40" t="s">
        <v>1113</v>
      </c>
      <c r="H398" s="43" t="s">
        <v>7</v>
      </c>
      <c r="I398" s="43" t="s">
        <v>145</v>
      </c>
      <c r="J398" s="38" t="s">
        <v>123</v>
      </c>
      <c r="K398" s="44" t="s">
        <v>1114</v>
      </c>
      <c r="L398" s="44" t="s">
        <v>136</v>
      </c>
      <c r="M398" s="44" t="s">
        <v>137</v>
      </c>
      <c r="N398" s="44" t="s">
        <v>136</v>
      </c>
      <c r="O398" s="42" t="s">
        <v>106</v>
      </c>
      <c r="P398" s="42">
        <v>80</v>
      </c>
      <c r="Q398" s="42" t="s">
        <v>337</v>
      </c>
      <c r="R398" s="45" t="s">
        <v>123</v>
      </c>
      <c r="S398" s="45"/>
      <c r="T398" s="45" t="s">
        <v>123</v>
      </c>
      <c r="U398" s="45"/>
      <c r="V398" s="45" t="s">
        <v>123</v>
      </c>
      <c r="W398" s="45"/>
      <c r="X398" s="45" t="s">
        <v>123</v>
      </c>
      <c r="Y398" s="45"/>
      <c r="Z398" s="46" t="s">
        <v>123</v>
      </c>
      <c r="AA398" s="47"/>
      <c r="AB398" s="46" t="s">
        <v>123</v>
      </c>
      <c r="AC398" s="48"/>
      <c r="AD398" s="46" t="s">
        <v>123</v>
      </c>
      <c r="AE398" s="48"/>
      <c r="AF398" s="45" t="s">
        <v>123</v>
      </c>
      <c r="AG398" s="45"/>
      <c r="AH398" s="45" t="s">
        <v>123</v>
      </c>
      <c r="AI398" s="45"/>
      <c r="AJ398" s="45" t="s">
        <v>123</v>
      </c>
      <c r="AK398" s="45"/>
      <c r="AL398" s="45" t="s">
        <v>27</v>
      </c>
      <c r="AM398" s="45"/>
      <c r="AN398" s="45" t="s">
        <v>27</v>
      </c>
      <c r="AO398" s="45"/>
      <c r="AP398" s="45" t="s">
        <v>27</v>
      </c>
      <c r="AQ398" s="45"/>
      <c r="AR398" s="45" t="s">
        <v>27</v>
      </c>
      <c r="AS398" s="45"/>
      <c r="AT398" s="49">
        <v>45875</v>
      </c>
      <c r="AU398" s="50">
        <v>45929</v>
      </c>
      <c r="AV398" s="105" t="s">
        <v>27</v>
      </c>
      <c r="AW398" s="105" t="s">
        <v>27</v>
      </c>
      <c r="AX398" s="73" t="s">
        <v>49</v>
      </c>
      <c r="AY398" s="52" t="s">
        <v>126</v>
      </c>
      <c r="AZ398" s="53">
        <v>0</v>
      </c>
      <c r="BA398" s="52" t="s">
        <v>153</v>
      </c>
      <c r="BB398" s="81" t="s">
        <v>1115</v>
      </c>
      <c r="BC398" s="52">
        <v>0</v>
      </c>
      <c r="BD398" s="52">
        <v>0</v>
      </c>
      <c r="BE398" s="55" t="s">
        <v>123</v>
      </c>
      <c r="BF398" s="55" t="s">
        <v>123</v>
      </c>
      <c r="BG398" s="55" t="s">
        <v>27</v>
      </c>
      <c r="BH398" s="55" t="s">
        <v>123</v>
      </c>
      <c r="BI398" s="68" t="s">
        <v>123</v>
      </c>
      <c r="BJ398" s="48"/>
      <c r="BK398" s="58" t="s">
        <v>27</v>
      </c>
      <c r="BL398" s="59">
        <v>45915</v>
      </c>
      <c r="BM398" s="58" t="s">
        <v>27</v>
      </c>
      <c r="BN398" s="59">
        <v>45926</v>
      </c>
      <c r="BO398" s="58" t="s">
        <v>27</v>
      </c>
      <c r="BP398" s="77">
        <v>45943</v>
      </c>
      <c r="BQ398" s="78" t="s">
        <v>126</v>
      </c>
      <c r="BR398" s="79"/>
      <c r="BS398" s="70">
        <v>45835</v>
      </c>
      <c r="BT398" s="38" t="s">
        <v>469</v>
      </c>
      <c r="BU398" s="61"/>
      <c r="BV398" s="61"/>
      <c r="BW398" s="61"/>
      <c r="BX398" s="61"/>
      <c r="BY398" s="61"/>
      <c r="BZ398" s="61"/>
      <c r="CA398" s="61"/>
      <c r="CB398" s="61"/>
      <c r="CC398" s="61"/>
      <c r="CD398" s="61"/>
      <c r="CE398" s="61"/>
      <c r="CF398" s="61"/>
      <c r="CG398" s="61"/>
      <c r="CH398" s="63">
        <f>YEAR(BANCO10[[#This Row],[DATA INÍCIO]])</f>
        <v>2025</v>
      </c>
      <c r="CI398" s="63">
        <f>MONTH(BANCO10[[#This Row],[DATA INÍCIO]])</f>
        <v>8</v>
      </c>
      <c r="CJ398" s="71" t="str">
        <f t="shared" si="7"/>
        <v>JH INDUSTRIA E COMERCIO DE PRODUTOS DE LIMPEZA LTDA40.791.952/0001-95</v>
      </c>
      <c r="CK398" s="63"/>
      <c r="CL398" s="63"/>
      <c r="CM398" s="42" t="str">
        <f>IF(BANCO10[[#This Row],[SOLUÇÃO]]=CM$1,BANCO10[[#This Row],[STATUS DA ETAPA]],"")</f>
        <v/>
      </c>
      <c r="CN398" s="42" t="str">
        <f>IF(BANCO10[[#This Row],[SOLUÇÃO]]=CN$1,BANCO10[[#This Row],[STATUS DA ETAPA]],"")</f>
        <v/>
      </c>
      <c r="CO398" s="42" t="str">
        <f>IF(BANCO10[[#This Row],[SOLUÇÃO]]=CO$1,BANCO10[[#This Row],[STATUS DA ETAPA]],"")</f>
        <v/>
      </c>
      <c r="CP398" s="42" t="str">
        <f>IF(BANCO10[[#This Row],[SOLUÇÃO]]=CP$1,BANCO10[[#This Row],[STATUS DA ETAPA]],"")</f>
        <v/>
      </c>
      <c r="CQ398" s="42" t="str">
        <f>IF(BANCO10[[#This Row],[SOLUÇÃO]]=CQ$1,BANCO10[[#This Row],[STATUS DA ETAPA]],"")</f>
        <v/>
      </c>
      <c r="CR398" s="42" t="str">
        <f>IF(BANCO10[[#This Row],[SOLUÇÃO]]=CR$1,BANCO10[[#This Row],[STATUS DA ETAPA]],"")</f>
        <v/>
      </c>
      <c r="CS398" s="42" t="str">
        <f>IF(BANCO10[[#This Row],[SOLUÇÃO]]=CS$1,BANCO10[[#This Row],[STATUS DA ETAPA]],"")</f>
        <v/>
      </c>
      <c r="CT398" s="42" t="str">
        <f>IF(BANCO10[[#This Row],[SOLUÇÃO]]=CT$1,BANCO10[[#This Row],[STATUS DA ETAPA]],"")</f>
        <v/>
      </c>
      <c r="CU398" s="42" t="str">
        <f>IF(BANCO10[[#This Row],[SOLUÇÃO]]=CU$1,BANCO10[[#This Row],[STATUS DA ETAPA]],"")</f>
        <v/>
      </c>
      <c r="CV398" s="42" t="str">
        <f>IF(BANCO10[[#This Row],[SOLUÇÃO]]=CV$1,BANCO10[[#This Row],[STATUS DA ETAPA]],"")</f>
        <v/>
      </c>
      <c r="CW398" s="42" t="str">
        <f>IF(BANCO10[[#This Row],[SOLUÇÃO]]=CW$1,BANCO10[[#This Row],[STATUS DA ETAPA]],"")</f>
        <v/>
      </c>
      <c r="CX398" s="42" t="str">
        <f>IF(BANCO10[[#This Row],[SOLUÇÃO]]=CX$1,BANCO10[[#This Row],[STATUS DA ETAPA]],"")</f>
        <v/>
      </c>
      <c r="CY398" s="42" t="str">
        <f>IF(BANCO10[[#This Row],[SOLUÇÃO]]=CY$1,BANCO10[[#This Row],[STATUS DA ETAPA]],"")</f>
        <v/>
      </c>
      <c r="CZ398" s="42" t="str">
        <f>IF(BANCO10[[#This Row],[SOLUÇÃO]]=CZ$1,BANCO10[[#This Row],[STATUS DA ETAPA]],"")</f>
        <v/>
      </c>
      <c r="DA398" s="42" t="str">
        <f>IF(BANCO10[[#This Row],[SOLUÇÃO]]=DA$1,BANCO10[[#This Row],[STATUS DA ETAPA]],"")</f>
        <v/>
      </c>
      <c r="DB398" s="42" t="str">
        <f>IF(BANCO10[[#This Row],[SOLUÇÃO]]=DB$1,BANCO10[[#This Row],[STATUS DA ETAPA]],"")</f>
        <v/>
      </c>
      <c r="DC398" s="42" t="str">
        <f>IF(BANCO10[[#This Row],[SOLUÇÃO]]=DC$1,BANCO10[[#This Row],[STATUS DA ETAPA]],"")</f>
        <v>CONCLUÍDO</v>
      </c>
      <c r="DD398" s="42" t="str">
        <f>IF(BANCO10[[#This Row],[SOLUÇÃO]]=DD$1,BANCO10[[#This Row],[STATUS DA ETAPA]],"")</f>
        <v/>
      </c>
      <c r="DE398" s="42" t="str">
        <f>IF(BANCO10[[#This Row],[SOLUÇÃO]]=DE$1,BANCO10[[#This Row],[STATUS DA ETAPA]],"")</f>
        <v/>
      </c>
      <c r="DF398" s="42" t="str">
        <f>IF(BANCO10[[#This Row],[SOLUÇÃO]]=DF$1,BANCO10[[#This Row],[STATUS DA ETAPA]],"")</f>
        <v/>
      </c>
      <c r="DG398" s="42" t="str">
        <f>IF(BANCO10[[#This Row],[SOLUÇÃO]]=DG$1,BANCO10[[#This Row],[STATUS DA ETAPA]],"")</f>
        <v/>
      </c>
      <c r="DH398" s="42" t="str">
        <f>IF(BANCO10[[#This Row],[SOLUÇÃO]]=DH$1,BANCO10[[#This Row],[STATUS DA ETAPA]],"")</f>
        <v/>
      </c>
      <c r="DI398" s="42" t="str">
        <f>IF(BANCO10[[#This Row],[SOLUÇÃO]]=DI$1,BANCO10[[#This Row],[STATUS DA ETAPA]],"")</f>
        <v/>
      </c>
      <c r="DJ398" s="42" t="str">
        <f>IF(BANCO10[[#This Row],[SOLUÇÃO]]=DJ$1,BANCO10[[#This Row],[STATUS DA ETAPA]],"")</f>
        <v/>
      </c>
      <c r="DK398" s="42" t="str">
        <f>IF(BANCO10[[#This Row],[SOLUÇÃO]]=DK$1,BANCO10[[#This Row],[STATUS DA ETAPA]],"")</f>
        <v/>
      </c>
      <c r="DL398" s="42" t="str">
        <f>IF(BANCO10[[#This Row],[SOLUÇÃO]]=DL$1,BANCO10[[#This Row],[STATUS DA ETAPA]],"")</f>
        <v/>
      </c>
      <c r="DM398" s="42" t="str">
        <f>IF(BANCO10[[#This Row],[SOLUÇÃO]]=DM$1,BANCO10[[#This Row],[STATUS DA ETAPA]],"")</f>
        <v/>
      </c>
      <c r="DN398" s="65">
        <f>VLOOKUP(CL400,'[1]SAP TEC'!AC:AD,2,0)</f>
        <v>4554</v>
      </c>
      <c r="GA398" s="38"/>
      <c r="GB398" s="39"/>
      <c r="GC398" s="40"/>
      <c r="GD398" s="42"/>
      <c r="GE398" s="42"/>
      <c r="GF398" s="40"/>
      <c r="GG398" s="165"/>
      <c r="GH398" s="90"/>
      <c r="GI398" s="43"/>
      <c r="GJ398" s="44"/>
      <c r="GK398" s="166"/>
      <c r="GL398" s="166"/>
      <c r="GM398" s="166"/>
      <c r="GN398" s="42"/>
      <c r="GO398" s="91"/>
      <c r="GP398" s="42"/>
      <c r="GQ398" s="91"/>
      <c r="GR398" s="134"/>
      <c r="GS398" s="134"/>
      <c r="GT398" s="44"/>
      <c r="GU398" s="44"/>
      <c r="GV398" s="44"/>
      <c r="GW398" s="42"/>
      <c r="GX398" s="95"/>
      <c r="GY398" s="96"/>
      <c r="GZ398" s="168"/>
      <c r="HA398" s="168"/>
      <c r="HB398" s="168"/>
      <c r="HC398" s="93"/>
      <c r="HD398" s="168"/>
      <c r="HE398" s="110"/>
      <c r="HF398" s="94"/>
      <c r="HG398" s="38"/>
      <c r="HH398" s="38"/>
      <c r="HI398" s="38"/>
      <c r="HJ398" s="38"/>
      <c r="HK398" s="98"/>
      <c r="HL398" s="38"/>
      <c r="HM398" s="38"/>
      <c r="HN398" s="38"/>
      <c r="HO398" s="136"/>
      <c r="HP398" s="38"/>
      <c r="HQ398" s="38"/>
      <c r="HR398" s="38"/>
      <c r="HS398" s="38"/>
      <c r="HT398" s="63"/>
      <c r="HU398" s="63"/>
      <c r="HV398" s="71"/>
      <c r="HW398" s="63"/>
      <c r="HX398" s="44"/>
      <c r="HY398" s="42"/>
      <c r="HZ398" s="42"/>
      <c r="IA398" s="42"/>
      <c r="IB398" s="42"/>
      <c r="IC398" s="42"/>
      <c r="ID398" s="42"/>
      <c r="IE398" s="42"/>
      <c r="IF398" s="42"/>
      <c r="IG398" s="42"/>
      <c r="IH398" s="42"/>
      <c r="II398" s="42"/>
      <c r="IJ398" s="42"/>
      <c r="IK398" s="42"/>
      <c r="IL398" s="42"/>
      <c r="IM398" s="42"/>
      <c r="IN398" s="42"/>
      <c r="IO398" s="42"/>
      <c r="IP398" s="42"/>
      <c r="IQ398" s="42"/>
      <c r="IR398" s="42"/>
      <c r="IS398" s="42"/>
      <c r="IT398" s="42"/>
      <c r="IU398" s="42"/>
      <c r="IV398" s="42"/>
      <c r="IW398" s="42"/>
      <c r="IX398" s="42"/>
      <c r="IY398" s="42"/>
      <c r="IZ398" s="63"/>
    </row>
    <row r="399" spans="1:260" s="65" customFormat="1" ht="12" x14ac:dyDescent="0.25">
      <c r="A399" s="38" t="s">
        <v>118</v>
      </c>
      <c r="B399" s="39" t="s">
        <v>119</v>
      </c>
      <c r="C399" s="40" t="str">
        <f>IFERROR(VLOOKUP(BANCO10[[#This Row],[EMPRESA]],[1]!DADOS[#Data],2,FALSE),"")</f>
        <v>67.457.846/0001-26</v>
      </c>
      <c r="D399" s="42" t="s">
        <v>1116</v>
      </c>
      <c r="E399" s="42" t="str">
        <f>IFERROR(VLOOKUP(BANCO10[[#This Row],[EMPRESA]],[1]!DADOS[#Data],5,FALSE),"")</f>
        <v>ME</v>
      </c>
      <c r="F399" s="40" t="str">
        <f>IFERROR(IF(VLOOKUP(BANCO10[[#This Row],[EMPRESA]],[1]!DADOS[#Data],6,0)="","",(VLOOKUP(BANCO10[[#This Row],[EMPRESA]],[1]!DADOS[#Data],6,0))),"")</f>
        <v>CAPITAL LESTE 1</v>
      </c>
      <c r="G399" s="40"/>
      <c r="H399" s="43" t="s">
        <v>121</v>
      </c>
      <c r="I399" s="43" t="s">
        <v>145</v>
      </c>
      <c r="J399" s="43" t="s">
        <v>146</v>
      </c>
      <c r="K399" s="42" t="s">
        <v>1117</v>
      </c>
      <c r="L399" s="44" t="s">
        <v>123</v>
      </c>
      <c r="M399" s="44">
        <v>103</v>
      </c>
      <c r="N399" s="44" t="s">
        <v>123</v>
      </c>
      <c r="O399" s="42" t="s">
        <v>90</v>
      </c>
      <c r="P399" s="42">
        <v>4</v>
      </c>
      <c r="Q399" s="42" t="s">
        <v>188</v>
      </c>
      <c r="R399" s="45" t="s">
        <v>123</v>
      </c>
      <c r="S399" s="45"/>
      <c r="T399" s="45" t="s">
        <v>123</v>
      </c>
      <c r="U399" s="45"/>
      <c r="V399" s="45" t="s">
        <v>123</v>
      </c>
      <c r="W399" s="45"/>
      <c r="X399" s="45" t="s">
        <v>123</v>
      </c>
      <c r="Y399" s="45"/>
      <c r="Z399" s="46" t="s">
        <v>123</v>
      </c>
      <c r="AA399" s="47"/>
      <c r="AB399" s="46" t="s">
        <v>123</v>
      </c>
      <c r="AC399" s="48"/>
      <c r="AD399" s="46" t="s">
        <v>123</v>
      </c>
      <c r="AE399" s="48"/>
      <c r="AF399" s="45" t="s">
        <v>27</v>
      </c>
      <c r="AG399" s="45">
        <v>44957</v>
      </c>
      <c r="AH399" s="45" t="s">
        <v>126</v>
      </c>
      <c r="AI399" s="45"/>
      <c r="AJ399" s="45" t="s">
        <v>123</v>
      </c>
      <c r="AK399" s="45"/>
      <c r="AL399" s="45" t="s">
        <v>123</v>
      </c>
      <c r="AM399" s="45"/>
      <c r="AN399" s="45" t="s">
        <v>123</v>
      </c>
      <c r="AO399" s="45"/>
      <c r="AP399" s="45" t="s">
        <v>123</v>
      </c>
      <c r="AQ399" s="45"/>
      <c r="AR399" s="45" t="s">
        <v>123</v>
      </c>
      <c r="AS399" s="45"/>
      <c r="AT399" s="49">
        <v>44956</v>
      </c>
      <c r="AU399" s="49">
        <v>44956</v>
      </c>
      <c r="AV399" s="51" t="s">
        <v>123</v>
      </c>
      <c r="AW399" s="51" t="s">
        <v>123</v>
      </c>
      <c r="AX399" s="73" t="s">
        <v>49</v>
      </c>
      <c r="AY399" s="52" t="s">
        <v>123</v>
      </c>
      <c r="AZ399" s="53">
        <v>0</v>
      </c>
      <c r="BA399" s="52" t="s">
        <v>123</v>
      </c>
      <c r="BB399" s="81" t="s">
        <v>123</v>
      </c>
      <c r="BC399" s="52" t="s">
        <v>123</v>
      </c>
      <c r="BD399" s="52" t="s">
        <v>123</v>
      </c>
      <c r="BE399" s="55" t="s">
        <v>123</v>
      </c>
      <c r="BF399" s="55" t="s">
        <v>123</v>
      </c>
      <c r="BG399" s="55" t="s">
        <v>123</v>
      </c>
      <c r="BH399" s="55" t="s">
        <v>123</v>
      </c>
      <c r="BI399" s="56" t="s">
        <v>123</v>
      </c>
      <c r="BJ399" s="48"/>
      <c r="BK399" s="58" t="s">
        <v>123</v>
      </c>
      <c r="BL399" s="59"/>
      <c r="BM399" s="58" t="s">
        <v>123</v>
      </c>
      <c r="BN399" s="59"/>
      <c r="BO399" s="74" t="s">
        <v>123</v>
      </c>
      <c r="BP399" s="75"/>
      <c r="BQ399" s="74" t="s">
        <v>123</v>
      </c>
      <c r="BR399" s="75"/>
      <c r="BS399" s="60"/>
      <c r="BT399" s="38"/>
      <c r="BU399" s="61" t="s">
        <v>129</v>
      </c>
      <c r="BV399" s="61" t="s">
        <v>129</v>
      </c>
      <c r="BW399" s="61" t="s">
        <v>150</v>
      </c>
      <c r="BX399" s="61" t="s">
        <v>129</v>
      </c>
      <c r="BY399" s="62" t="s">
        <v>158</v>
      </c>
      <c r="BZ399" s="61" t="s">
        <v>150</v>
      </c>
      <c r="CA399" s="61" t="s">
        <v>129</v>
      </c>
      <c r="CB399" s="61" t="s">
        <v>129</v>
      </c>
      <c r="CC399" s="61" t="s">
        <v>129</v>
      </c>
      <c r="CD399" s="61" t="s">
        <v>129</v>
      </c>
      <c r="CE399" s="61" t="s">
        <v>129</v>
      </c>
      <c r="CF399" s="61" t="s">
        <v>129</v>
      </c>
      <c r="CG399" s="61" t="s">
        <v>129</v>
      </c>
      <c r="CH399" s="63">
        <f>YEAR(BANCO10[[#This Row],[DATA INÍCIO]])</f>
        <v>2023</v>
      </c>
      <c r="CI399" s="63">
        <f>MONTH(BANCO10[[#This Row],[DATA INÍCIO]])</f>
        <v>1</v>
      </c>
      <c r="CJ399" s="64" t="str">
        <f t="shared" si="7"/>
        <v>KAMAPRI INDUSTRIA E COMERCIO LTDA67.457.846/0001-26</v>
      </c>
      <c r="CK399" s="63"/>
      <c r="CL399" s="42" t="s">
        <v>1117</v>
      </c>
      <c r="CM399" s="42" t="str">
        <f>IF(BANCO10[[#This Row],[SOLUÇÃO]]=CM$1,BANCO10[[#This Row],[STATUS DA ETAPA]],"")</f>
        <v>CONCLUÍDO</v>
      </c>
      <c r="CN399" s="42" t="str">
        <f>IF(BANCO10[[#This Row],[SOLUÇÃO]]=CN$1,BANCO10[[#This Row],[STATUS DA ETAPA]],"")</f>
        <v/>
      </c>
      <c r="CO399" s="42" t="str">
        <f>IF(BANCO10[[#This Row],[SOLUÇÃO]]=CO$1,BANCO10[[#This Row],[STATUS DA ETAPA]],"")</f>
        <v/>
      </c>
      <c r="CP399" s="42" t="str">
        <f>IF(BANCO10[[#This Row],[SOLUÇÃO]]=CP$1,BANCO10[[#This Row],[STATUS DA ETAPA]],"")</f>
        <v/>
      </c>
      <c r="CQ399" s="42" t="str">
        <f>IF(BANCO10[[#This Row],[SOLUÇÃO]]=CQ$1,BANCO10[[#This Row],[STATUS DA ETAPA]],"")</f>
        <v/>
      </c>
      <c r="CR399" s="42" t="str">
        <f>IF(BANCO10[[#This Row],[SOLUÇÃO]]=CR$1,BANCO10[[#This Row],[STATUS DA ETAPA]],"")</f>
        <v/>
      </c>
      <c r="CS399" s="42" t="str">
        <f>IF(BANCO10[[#This Row],[SOLUÇÃO]]=CS$1,BANCO10[[#This Row],[STATUS DA ETAPA]],"")</f>
        <v/>
      </c>
      <c r="CT399" s="42" t="str">
        <f>IF(BANCO10[[#This Row],[SOLUÇÃO]]=CT$1,BANCO10[[#This Row],[STATUS DA ETAPA]],"")</f>
        <v/>
      </c>
      <c r="CU399" s="42" t="str">
        <f>IF(BANCO10[[#This Row],[SOLUÇÃO]]=CU$1,BANCO10[[#This Row],[STATUS DA ETAPA]],"")</f>
        <v/>
      </c>
      <c r="CV399" s="42" t="str">
        <f>IF(BANCO10[[#This Row],[SOLUÇÃO]]=CV$1,BANCO10[[#This Row],[STATUS DA ETAPA]],"")</f>
        <v/>
      </c>
      <c r="CW399" s="42" t="str">
        <f>IF(BANCO10[[#This Row],[SOLUÇÃO]]=CW$1,BANCO10[[#This Row],[STATUS DA ETAPA]],"")</f>
        <v/>
      </c>
      <c r="CX399" s="42" t="str">
        <f>IF(BANCO10[[#This Row],[SOLUÇÃO]]=CX$1,BANCO10[[#This Row],[STATUS DA ETAPA]],"")</f>
        <v/>
      </c>
      <c r="CY399" s="42" t="str">
        <f>IF(BANCO10[[#This Row],[SOLUÇÃO]]=CY$1,BANCO10[[#This Row],[STATUS DA ETAPA]],"")</f>
        <v/>
      </c>
      <c r="CZ399" s="42" t="str">
        <f>IF(BANCO10[[#This Row],[SOLUÇÃO]]=CZ$1,BANCO10[[#This Row],[STATUS DA ETAPA]],"")</f>
        <v/>
      </c>
      <c r="DA399" s="42" t="str">
        <f>IF(BANCO10[[#This Row],[SOLUÇÃO]]=DA$1,BANCO10[[#This Row],[STATUS DA ETAPA]],"")</f>
        <v/>
      </c>
      <c r="DB399" s="42" t="str">
        <f>IF(BANCO10[[#This Row],[SOLUÇÃO]]=DB$1,BANCO10[[#This Row],[STATUS DA ETAPA]],"")</f>
        <v/>
      </c>
      <c r="DC399" s="42" t="str">
        <f>IF(BANCO10[[#This Row],[SOLUÇÃO]]=DC$1,BANCO10[[#This Row],[STATUS DA ETAPA]],"")</f>
        <v/>
      </c>
      <c r="DD399" s="42" t="str">
        <f>IF(BANCO10[[#This Row],[SOLUÇÃO]]=DD$1,BANCO10[[#This Row],[STATUS DA ETAPA]],"")</f>
        <v/>
      </c>
      <c r="DE399" s="42" t="str">
        <f>IF(BANCO10[[#This Row],[SOLUÇÃO]]=DE$1,BANCO10[[#This Row],[STATUS DA ETAPA]],"")</f>
        <v/>
      </c>
      <c r="DF399" s="42" t="str">
        <f>IF(BANCO10[[#This Row],[SOLUÇÃO]]=DF$1,BANCO10[[#This Row],[STATUS DA ETAPA]],"")</f>
        <v/>
      </c>
      <c r="DG399" s="42" t="str">
        <f>IF(BANCO10[[#This Row],[SOLUÇÃO]]=DG$1,BANCO10[[#This Row],[STATUS DA ETAPA]],"")</f>
        <v/>
      </c>
      <c r="DH399" s="42" t="str">
        <f>IF(BANCO10[[#This Row],[SOLUÇÃO]]=DH$1,BANCO10[[#This Row],[STATUS DA ETAPA]],"")</f>
        <v/>
      </c>
      <c r="DI399" s="42" t="str">
        <f>IF(BANCO10[[#This Row],[SOLUÇÃO]]=DI$1,BANCO10[[#This Row],[STATUS DA ETAPA]],"")</f>
        <v/>
      </c>
      <c r="DJ399" s="42" t="str">
        <f>IF(BANCO10[[#This Row],[SOLUÇÃO]]=DJ$1,BANCO10[[#This Row],[STATUS DA ETAPA]],"")</f>
        <v/>
      </c>
      <c r="DK399" s="42" t="str">
        <f>IF(BANCO10[[#This Row],[SOLUÇÃO]]=DK$1,BANCO10[[#This Row],[STATUS DA ETAPA]],"")</f>
        <v/>
      </c>
      <c r="DL399" s="42" t="str">
        <f>IF(BANCO10[[#This Row],[SOLUÇÃO]]=DL$1,BANCO10[[#This Row],[STATUS DA ETAPA]],"")</f>
        <v/>
      </c>
      <c r="DM399" s="42" t="str">
        <f>IF(BANCO10[[#This Row],[SOLUÇÃO]]=DM$1,BANCO10[[#This Row],[STATUS DA ETAPA]],"")</f>
        <v/>
      </c>
      <c r="DN399" s="65">
        <f>VLOOKUP(CL401,'[1]SAP TEC'!AC:AD,2,0)</f>
        <v>1716.48</v>
      </c>
      <c r="GA399" s="38"/>
      <c r="GB399" s="39"/>
      <c r="GC399" s="40"/>
      <c r="GD399" s="42"/>
      <c r="GE399" s="42"/>
      <c r="GF399" s="40"/>
      <c r="GG399" s="165"/>
      <c r="GH399" s="90"/>
      <c r="GI399" s="43"/>
      <c r="GJ399" s="44"/>
      <c r="GK399" s="166"/>
      <c r="GL399" s="166"/>
      <c r="GM399" s="166"/>
      <c r="GN399" s="42"/>
      <c r="GO399" s="91"/>
      <c r="GP399" s="42"/>
      <c r="GQ399" s="91"/>
      <c r="GR399" s="134"/>
      <c r="GS399" s="134"/>
      <c r="GT399" s="44"/>
      <c r="GU399" s="44"/>
      <c r="GV399" s="44"/>
      <c r="GW399" s="42"/>
      <c r="GX399" s="95"/>
      <c r="GY399" s="96"/>
      <c r="GZ399" s="168"/>
      <c r="HA399" s="168"/>
      <c r="HB399" s="168"/>
      <c r="HC399" s="93"/>
      <c r="HD399" s="168"/>
      <c r="HE399" s="110"/>
      <c r="HF399" s="94"/>
      <c r="HG399" s="38"/>
      <c r="HH399" s="38"/>
      <c r="HI399" s="38"/>
      <c r="HJ399" s="38"/>
      <c r="HK399" s="98"/>
      <c r="HL399" s="38"/>
      <c r="HM399" s="38"/>
      <c r="HN399" s="38"/>
      <c r="HO399" s="136"/>
      <c r="HP399" s="38"/>
      <c r="HQ399" s="38"/>
      <c r="HR399" s="38"/>
      <c r="HS399" s="38"/>
      <c r="HT399" s="63"/>
      <c r="HU399" s="63"/>
      <c r="HV399" s="71"/>
      <c r="HW399" s="63"/>
      <c r="HX399" s="44"/>
      <c r="HY399" s="42"/>
      <c r="HZ399" s="42"/>
      <c r="IA399" s="42"/>
      <c r="IB399" s="42"/>
      <c r="IC399" s="42"/>
      <c r="ID399" s="42"/>
      <c r="IE399" s="42"/>
      <c r="IF399" s="42"/>
      <c r="IG399" s="42"/>
      <c r="IH399" s="42"/>
      <c r="II399" s="42"/>
      <c r="IJ399" s="42"/>
      <c r="IK399" s="42"/>
      <c r="IL399" s="42"/>
      <c r="IM399" s="42"/>
      <c r="IN399" s="42"/>
      <c r="IO399" s="42"/>
      <c r="IP399" s="42"/>
      <c r="IQ399" s="42"/>
      <c r="IR399" s="42"/>
      <c r="IS399" s="42"/>
      <c r="IT399" s="42"/>
      <c r="IU399" s="42"/>
      <c r="IV399" s="42"/>
      <c r="IW399" s="42"/>
      <c r="IX399" s="42"/>
      <c r="IY399" s="42"/>
      <c r="IZ399" s="63"/>
    </row>
    <row r="400" spans="1:260" s="65" customFormat="1" ht="12" x14ac:dyDescent="0.25">
      <c r="A400" s="38" t="s">
        <v>118</v>
      </c>
      <c r="B400" s="39" t="s">
        <v>119</v>
      </c>
      <c r="C400" s="40" t="str">
        <f>IFERROR(VLOOKUP(BANCO10[[#This Row],[EMPRESA]],[1]!DADOS[#Data],2,FALSE),"")</f>
        <v>67.457.846/0001-26</v>
      </c>
      <c r="D400" s="42" t="s">
        <v>1116</v>
      </c>
      <c r="E400" s="42" t="str">
        <f>IFERROR(VLOOKUP(BANCO10[[#This Row],[EMPRESA]],[1]!DADOS[#Data],5,FALSE),"")</f>
        <v>ME</v>
      </c>
      <c r="F400" s="40" t="str">
        <f>IFERROR(IF(VLOOKUP(BANCO10[[#This Row],[EMPRESA]],[1]!DADOS[#Data],6,0)="","",(VLOOKUP(BANCO10[[#This Row],[EMPRESA]],[1]!DADOS[#Data],6,0))),"")</f>
        <v>CAPITAL LESTE 1</v>
      </c>
      <c r="G400" s="40" t="str">
        <f>IFERROR(IF(VLOOKUP(BANCO10[[#This Row],[EMPRESA]],[1]!DADOS[#Data],4)="","",(VLOOKUP($D400,[1]!DADOS[#Data],4,0))),"")</f>
        <v>KAMAPRI</v>
      </c>
      <c r="H400" s="43" t="s">
        <v>7</v>
      </c>
      <c r="I400" s="43" t="s">
        <v>145</v>
      </c>
      <c r="J400" s="43" t="s">
        <v>123</v>
      </c>
      <c r="K400" s="42" t="s">
        <v>1118</v>
      </c>
      <c r="L400" s="44" t="s">
        <v>1119</v>
      </c>
      <c r="M400" s="44">
        <v>103</v>
      </c>
      <c r="N400" s="44" t="s">
        <v>123</v>
      </c>
      <c r="O400" s="42" t="s">
        <v>95</v>
      </c>
      <c r="P400" s="42">
        <v>60</v>
      </c>
      <c r="Q400" s="42" t="s">
        <v>173</v>
      </c>
      <c r="R400" s="45" t="s">
        <v>123</v>
      </c>
      <c r="S400" s="45"/>
      <c r="T400" s="45" t="s">
        <v>123</v>
      </c>
      <c r="U400" s="45"/>
      <c r="V400" s="45" t="s">
        <v>123</v>
      </c>
      <c r="W400" s="45"/>
      <c r="X400" s="45" t="s">
        <v>123</v>
      </c>
      <c r="Y400" s="45"/>
      <c r="Z400" s="46" t="s">
        <v>123</v>
      </c>
      <c r="AA400" s="47"/>
      <c r="AB400" s="46" t="s">
        <v>123</v>
      </c>
      <c r="AC400" s="48"/>
      <c r="AD400" s="46" t="s">
        <v>123</v>
      </c>
      <c r="AE400" s="48"/>
      <c r="AF400" s="45" t="s">
        <v>27</v>
      </c>
      <c r="AG400" s="45">
        <v>44957</v>
      </c>
      <c r="AH400" s="45" t="s">
        <v>27</v>
      </c>
      <c r="AI400" s="45">
        <v>45002</v>
      </c>
      <c r="AJ400" s="45" t="s">
        <v>123</v>
      </c>
      <c r="AK400" s="45"/>
      <c r="AL400" s="45"/>
      <c r="AM400" s="45"/>
      <c r="AN400" s="45" t="s">
        <v>27</v>
      </c>
      <c r="AO400" s="45"/>
      <c r="AP400" s="45" t="s">
        <v>27</v>
      </c>
      <c r="AQ400" s="45">
        <v>45005</v>
      </c>
      <c r="AR400" s="45" t="s">
        <v>27</v>
      </c>
      <c r="AS400" s="45"/>
      <c r="AT400" s="133">
        <v>45055</v>
      </c>
      <c r="AU400" s="99">
        <v>45110</v>
      </c>
      <c r="AV400" s="51" t="s">
        <v>27</v>
      </c>
      <c r="AW400" s="51" t="s">
        <v>27</v>
      </c>
      <c r="AX400" s="73" t="s">
        <v>49</v>
      </c>
      <c r="AY400" s="52" t="s">
        <v>126</v>
      </c>
      <c r="AZ400" s="53">
        <v>0</v>
      </c>
      <c r="BA400" s="52" t="s">
        <v>153</v>
      </c>
      <c r="BB400" s="81"/>
      <c r="BC400" s="52" t="s">
        <v>666</v>
      </c>
      <c r="BD400" s="52"/>
      <c r="BE400" s="55" t="s">
        <v>123</v>
      </c>
      <c r="BF400" s="55" t="s">
        <v>123</v>
      </c>
      <c r="BG400" s="55" t="s">
        <v>27</v>
      </c>
      <c r="BH400" s="55" t="s">
        <v>123</v>
      </c>
      <c r="BI400" s="68" t="s">
        <v>123</v>
      </c>
      <c r="BJ400" s="48"/>
      <c r="BK400" s="58" t="s">
        <v>123</v>
      </c>
      <c r="BL400" s="59"/>
      <c r="BM400" s="58" t="s">
        <v>123</v>
      </c>
      <c r="BN400" s="59"/>
      <c r="BO400" s="74" t="s">
        <v>27</v>
      </c>
      <c r="BP400" s="75">
        <v>45124</v>
      </c>
      <c r="BQ400" s="74" t="s">
        <v>27</v>
      </c>
      <c r="BR400" s="75"/>
      <c r="BS400" s="60"/>
      <c r="BT400" s="38"/>
      <c r="BU400" s="61" t="s">
        <v>129</v>
      </c>
      <c r="BV400" s="61" t="s">
        <v>129</v>
      </c>
      <c r="BW400" s="61" t="s">
        <v>150</v>
      </c>
      <c r="BX400" s="61" t="s">
        <v>129</v>
      </c>
      <c r="BY400" s="62" t="s">
        <v>158</v>
      </c>
      <c r="BZ400" s="61" t="s">
        <v>150</v>
      </c>
      <c r="CA400" s="61" t="s">
        <v>129</v>
      </c>
      <c r="CB400" s="61" t="s">
        <v>129</v>
      </c>
      <c r="CC400" s="61" t="s">
        <v>129</v>
      </c>
      <c r="CD400" s="61" t="s">
        <v>129</v>
      </c>
      <c r="CE400" s="61" t="s">
        <v>129</v>
      </c>
      <c r="CF400" s="61" t="s">
        <v>129</v>
      </c>
      <c r="CG400" s="61" t="s">
        <v>129</v>
      </c>
      <c r="CH400" s="63">
        <f>YEAR(BANCO10[[#This Row],[DATA INÍCIO]])</f>
        <v>2023</v>
      </c>
      <c r="CI400" s="63">
        <f>MONTH(BANCO10[[#This Row],[DATA INÍCIO]])</f>
        <v>5</v>
      </c>
      <c r="CJ400" s="64" t="str">
        <f t="shared" si="7"/>
        <v>KAMAPRI INDUSTRIA E COMERCIO LTDA67.457.846/0001-26</v>
      </c>
      <c r="CK400" s="63"/>
      <c r="CL400" s="42" t="s">
        <v>1118</v>
      </c>
      <c r="CM400" s="42" t="str">
        <f>IF(BANCO10[[#This Row],[SOLUÇÃO]]=CM$1,BANCO10[[#This Row],[STATUS DA ETAPA]],"")</f>
        <v/>
      </c>
      <c r="CN400" s="42" t="str">
        <f>IF(BANCO10[[#This Row],[SOLUÇÃO]]=CN$1,BANCO10[[#This Row],[STATUS DA ETAPA]],"")</f>
        <v/>
      </c>
      <c r="CO400" s="42" t="str">
        <f>IF(BANCO10[[#This Row],[SOLUÇÃO]]=CO$1,BANCO10[[#This Row],[STATUS DA ETAPA]],"")</f>
        <v/>
      </c>
      <c r="CP400" s="42" t="str">
        <f>IF(BANCO10[[#This Row],[SOLUÇÃO]]=CP$1,BANCO10[[#This Row],[STATUS DA ETAPA]],"")</f>
        <v/>
      </c>
      <c r="CQ400" s="42" t="str">
        <f>IF(BANCO10[[#This Row],[SOLUÇÃO]]=CQ$1,BANCO10[[#This Row],[STATUS DA ETAPA]],"")</f>
        <v/>
      </c>
      <c r="CR400" s="42" t="str">
        <f>IF(BANCO10[[#This Row],[SOLUÇÃO]]=CR$1,BANCO10[[#This Row],[STATUS DA ETAPA]],"")</f>
        <v>CONCLUÍDO</v>
      </c>
      <c r="CS400" s="42" t="str">
        <f>IF(BANCO10[[#This Row],[SOLUÇÃO]]=CS$1,BANCO10[[#This Row],[STATUS DA ETAPA]],"")</f>
        <v/>
      </c>
      <c r="CT400" s="42" t="str">
        <f>IF(BANCO10[[#This Row],[SOLUÇÃO]]=CT$1,BANCO10[[#This Row],[STATUS DA ETAPA]],"")</f>
        <v/>
      </c>
      <c r="CU400" s="42" t="str">
        <f>IF(BANCO10[[#This Row],[SOLUÇÃO]]=CU$1,BANCO10[[#This Row],[STATUS DA ETAPA]],"")</f>
        <v/>
      </c>
      <c r="CV400" s="42" t="str">
        <f>IF(BANCO10[[#This Row],[SOLUÇÃO]]=CV$1,BANCO10[[#This Row],[STATUS DA ETAPA]],"")</f>
        <v/>
      </c>
      <c r="CW400" s="42" t="str">
        <f>IF(BANCO10[[#This Row],[SOLUÇÃO]]=CW$1,BANCO10[[#This Row],[STATUS DA ETAPA]],"")</f>
        <v/>
      </c>
      <c r="CX400" s="42" t="str">
        <f>IF(BANCO10[[#This Row],[SOLUÇÃO]]=CX$1,BANCO10[[#This Row],[STATUS DA ETAPA]],"")</f>
        <v/>
      </c>
      <c r="CY400" s="42" t="str">
        <f>IF(BANCO10[[#This Row],[SOLUÇÃO]]=CY$1,BANCO10[[#This Row],[STATUS DA ETAPA]],"")</f>
        <v/>
      </c>
      <c r="CZ400" s="42" t="str">
        <f>IF(BANCO10[[#This Row],[SOLUÇÃO]]=CZ$1,BANCO10[[#This Row],[STATUS DA ETAPA]],"")</f>
        <v/>
      </c>
      <c r="DA400" s="42" t="str">
        <f>IF(BANCO10[[#This Row],[SOLUÇÃO]]=DA$1,BANCO10[[#This Row],[STATUS DA ETAPA]],"")</f>
        <v/>
      </c>
      <c r="DB400" s="42" t="str">
        <f>IF(BANCO10[[#This Row],[SOLUÇÃO]]=DB$1,BANCO10[[#This Row],[STATUS DA ETAPA]],"")</f>
        <v/>
      </c>
      <c r="DC400" s="42" t="str">
        <f>IF(BANCO10[[#This Row],[SOLUÇÃO]]=DC$1,BANCO10[[#This Row],[STATUS DA ETAPA]],"")</f>
        <v/>
      </c>
      <c r="DD400" s="42" t="str">
        <f>IF(BANCO10[[#This Row],[SOLUÇÃO]]=DD$1,BANCO10[[#This Row],[STATUS DA ETAPA]],"")</f>
        <v/>
      </c>
      <c r="DE400" s="42" t="str">
        <f>IF(BANCO10[[#This Row],[SOLUÇÃO]]=DE$1,BANCO10[[#This Row],[STATUS DA ETAPA]],"")</f>
        <v/>
      </c>
      <c r="DF400" s="42" t="str">
        <f>IF(BANCO10[[#This Row],[SOLUÇÃO]]=DF$1,BANCO10[[#This Row],[STATUS DA ETAPA]],"")</f>
        <v/>
      </c>
      <c r="DG400" s="42" t="str">
        <f>IF(BANCO10[[#This Row],[SOLUÇÃO]]=DG$1,BANCO10[[#This Row],[STATUS DA ETAPA]],"")</f>
        <v/>
      </c>
      <c r="DH400" s="42" t="str">
        <f>IF(BANCO10[[#This Row],[SOLUÇÃO]]=DH$1,BANCO10[[#This Row],[STATUS DA ETAPA]],"")</f>
        <v/>
      </c>
      <c r="DI400" s="42" t="str">
        <f>IF(BANCO10[[#This Row],[SOLUÇÃO]]=DI$1,BANCO10[[#This Row],[STATUS DA ETAPA]],"")</f>
        <v/>
      </c>
      <c r="DJ400" s="42" t="str">
        <f>IF(BANCO10[[#This Row],[SOLUÇÃO]]=DJ$1,BANCO10[[#This Row],[STATUS DA ETAPA]],"")</f>
        <v/>
      </c>
      <c r="DK400" s="42" t="str">
        <f>IF(BANCO10[[#This Row],[SOLUÇÃO]]=DK$1,BANCO10[[#This Row],[STATUS DA ETAPA]],"")</f>
        <v/>
      </c>
      <c r="DL400" s="42" t="str">
        <f>IF(BANCO10[[#This Row],[SOLUÇÃO]]=DL$1,BANCO10[[#This Row],[STATUS DA ETAPA]],"")</f>
        <v/>
      </c>
      <c r="DM400" s="42" t="str">
        <f>IF(BANCO10[[#This Row],[SOLUÇÃO]]=DM$1,BANCO10[[#This Row],[STATUS DA ETAPA]],"")</f>
        <v/>
      </c>
      <c r="DN400" s="65" t="e">
        <f>VLOOKUP(CL402,'[1]SAP TEC'!AC:AD,2,0)</f>
        <v>#N/A</v>
      </c>
      <c r="GA400" s="38"/>
      <c r="GB400" s="39"/>
      <c r="GC400" s="40"/>
      <c r="GD400" s="42"/>
      <c r="GE400" s="42"/>
      <c r="GF400" s="40"/>
      <c r="GG400" s="165"/>
      <c r="GH400" s="90"/>
      <c r="GI400" s="43"/>
      <c r="GJ400" s="44"/>
      <c r="GK400" s="166"/>
      <c r="GL400" s="166"/>
      <c r="GM400" s="166"/>
      <c r="GN400" s="42"/>
      <c r="GO400" s="91"/>
      <c r="GP400" s="42"/>
      <c r="GQ400" s="91"/>
      <c r="GR400" s="134"/>
      <c r="GS400" s="134"/>
      <c r="GT400" s="44"/>
      <c r="GU400" s="44"/>
      <c r="GV400" s="44"/>
      <c r="GW400" s="42"/>
      <c r="GX400" s="95"/>
      <c r="GY400" s="96"/>
      <c r="GZ400" s="168"/>
      <c r="HA400" s="168"/>
      <c r="HB400" s="168"/>
      <c r="HC400" s="93"/>
      <c r="HD400" s="168"/>
      <c r="HE400" s="110"/>
      <c r="HF400" s="94"/>
      <c r="HG400" s="38"/>
      <c r="HH400" s="38"/>
      <c r="HI400" s="38"/>
      <c r="HJ400" s="38"/>
      <c r="HK400" s="98"/>
      <c r="HL400" s="38"/>
      <c r="HM400" s="38"/>
      <c r="HN400" s="38"/>
      <c r="HO400" s="136"/>
      <c r="HP400" s="38"/>
      <c r="HQ400" s="38"/>
      <c r="HR400" s="38"/>
      <c r="HS400" s="38"/>
      <c r="HT400" s="63"/>
      <c r="HU400" s="63"/>
      <c r="HV400" s="71"/>
      <c r="HW400" s="63"/>
      <c r="HX400" s="44"/>
      <c r="HY400" s="42"/>
      <c r="HZ400" s="42"/>
      <c r="IA400" s="42"/>
      <c r="IB400" s="42"/>
      <c r="IC400" s="42"/>
      <c r="ID400" s="42"/>
      <c r="IE400" s="42"/>
      <c r="IF400" s="42"/>
      <c r="IG400" s="42"/>
      <c r="IH400" s="42"/>
      <c r="II400" s="42"/>
      <c r="IJ400" s="42"/>
      <c r="IK400" s="42"/>
      <c r="IL400" s="42"/>
      <c r="IM400" s="42"/>
      <c r="IN400" s="42"/>
      <c r="IO400" s="42"/>
      <c r="IP400" s="42"/>
      <c r="IQ400" s="42"/>
      <c r="IR400" s="42"/>
      <c r="IS400" s="42"/>
      <c r="IT400" s="42"/>
      <c r="IU400" s="42"/>
      <c r="IV400" s="42"/>
      <c r="IW400" s="42"/>
      <c r="IX400" s="42"/>
      <c r="IY400" s="42"/>
      <c r="IZ400" s="63"/>
    </row>
    <row r="401" spans="1:335" s="65" customFormat="1" ht="12" x14ac:dyDescent="0.25">
      <c r="A401" s="38" t="s">
        <v>118</v>
      </c>
      <c r="B401" s="39" t="s">
        <v>119</v>
      </c>
      <c r="C401" s="40" t="str">
        <f>IFERROR(VLOOKUP(BANCO10[[#This Row],[EMPRESA]],[1]!DADOS[#Data],2,FALSE),"")</f>
        <v>67.457.846/0001-26</v>
      </c>
      <c r="D401" s="42" t="s">
        <v>1116</v>
      </c>
      <c r="E401" s="42" t="str">
        <f>IFERROR(VLOOKUP(BANCO10[[#This Row],[EMPRESA]],[1]!DADOS[#Data],5,FALSE),"")</f>
        <v>ME</v>
      </c>
      <c r="F401" s="40" t="str">
        <f>IFERROR(IF(VLOOKUP(BANCO10[[#This Row],[EMPRESA]],[1]!DADOS[#Data],6,0)="","",(VLOOKUP(BANCO10[[#This Row],[EMPRESA]],[1]!DADOS[#Data],6,0))),"")</f>
        <v>CAPITAL LESTE 1</v>
      </c>
      <c r="G401" s="40" t="s">
        <v>1120</v>
      </c>
      <c r="H401" s="43" t="s">
        <v>7</v>
      </c>
      <c r="I401" s="43" t="s">
        <v>145</v>
      </c>
      <c r="J401" s="43" t="s">
        <v>123</v>
      </c>
      <c r="K401" s="42" t="s">
        <v>1121</v>
      </c>
      <c r="L401" s="44" t="s">
        <v>1122</v>
      </c>
      <c r="M401" s="44">
        <v>103</v>
      </c>
      <c r="N401" s="44" t="s">
        <v>123</v>
      </c>
      <c r="O401" s="42" t="s">
        <v>97</v>
      </c>
      <c r="P401" s="42">
        <v>60</v>
      </c>
      <c r="Q401" s="42" t="s">
        <v>168</v>
      </c>
      <c r="R401" s="45" t="s">
        <v>123</v>
      </c>
      <c r="S401" s="45"/>
      <c r="T401" s="45" t="s">
        <v>123</v>
      </c>
      <c r="U401" s="45"/>
      <c r="V401" s="45" t="s">
        <v>123</v>
      </c>
      <c r="W401" s="45"/>
      <c r="X401" s="45" t="s">
        <v>123</v>
      </c>
      <c r="Y401" s="45"/>
      <c r="Z401" s="46" t="s">
        <v>123</v>
      </c>
      <c r="AA401" s="47"/>
      <c r="AB401" s="46" t="s">
        <v>123</v>
      </c>
      <c r="AC401" s="48"/>
      <c r="AD401" s="46" t="s">
        <v>123</v>
      </c>
      <c r="AE401" s="48"/>
      <c r="AF401" s="45" t="s">
        <v>27</v>
      </c>
      <c r="AG401" s="45">
        <v>44957</v>
      </c>
      <c r="AH401" s="45" t="s">
        <v>27</v>
      </c>
      <c r="AI401" s="45">
        <v>45378</v>
      </c>
      <c r="AJ401" s="45" t="s">
        <v>27</v>
      </c>
      <c r="AK401" s="45">
        <v>45378</v>
      </c>
      <c r="AL401" s="45" t="s">
        <v>27</v>
      </c>
      <c r="AM401" s="45">
        <v>45379</v>
      </c>
      <c r="AN401" s="45" t="s">
        <v>27</v>
      </c>
      <c r="AO401" s="45"/>
      <c r="AP401" s="45"/>
      <c r="AQ401" s="45"/>
      <c r="AR401" s="45" t="s">
        <v>27</v>
      </c>
      <c r="AS401" s="45"/>
      <c r="AT401" s="133">
        <v>45429</v>
      </c>
      <c r="AU401" s="99">
        <v>45513</v>
      </c>
      <c r="AV401" s="51" t="s">
        <v>27</v>
      </c>
      <c r="AW401" s="51" t="s">
        <v>27</v>
      </c>
      <c r="AX401" s="73" t="s">
        <v>49</v>
      </c>
      <c r="AY401" s="52" t="s">
        <v>126</v>
      </c>
      <c r="AZ401" s="53">
        <v>0</v>
      </c>
      <c r="BA401" s="52" t="s">
        <v>153</v>
      </c>
      <c r="BB401" s="81">
        <v>0</v>
      </c>
      <c r="BC401" s="52">
        <v>4744</v>
      </c>
      <c r="BD401" s="52">
        <v>0</v>
      </c>
      <c r="BE401" s="55" t="s">
        <v>123</v>
      </c>
      <c r="BF401" s="55" t="s">
        <v>123</v>
      </c>
      <c r="BG401" s="55" t="s">
        <v>27</v>
      </c>
      <c r="BH401" s="55" t="s">
        <v>123</v>
      </c>
      <c r="BI401" s="68" t="s">
        <v>123</v>
      </c>
      <c r="BJ401" s="48"/>
      <c r="BK401" s="58" t="s">
        <v>123</v>
      </c>
      <c r="BL401" s="59"/>
      <c r="BM401" s="58" t="s">
        <v>123</v>
      </c>
      <c r="BN401" s="59"/>
      <c r="BO401" s="74" t="s">
        <v>27</v>
      </c>
      <c r="BP401" s="75">
        <v>45513</v>
      </c>
      <c r="BQ401" s="78" t="s">
        <v>27</v>
      </c>
      <c r="BR401" s="75">
        <v>45520</v>
      </c>
      <c r="BS401" s="60"/>
      <c r="BT401" s="38"/>
      <c r="BU401" s="61"/>
      <c r="BV401" s="61"/>
      <c r="BW401" s="61"/>
      <c r="BX401" s="61"/>
      <c r="BY401" s="62" t="s">
        <v>158</v>
      </c>
      <c r="BZ401" s="61" t="s">
        <v>150</v>
      </c>
      <c r="CA401" s="61" t="s">
        <v>129</v>
      </c>
      <c r="CB401" s="61" t="s">
        <v>129</v>
      </c>
      <c r="CC401" s="61">
        <v>45389</v>
      </c>
      <c r="CD401" s="61" t="s">
        <v>158</v>
      </c>
      <c r="CE401" s="61" t="s">
        <v>129</v>
      </c>
      <c r="CF401" s="61"/>
      <c r="CG401" s="61" t="s">
        <v>1123</v>
      </c>
      <c r="CH401" s="63">
        <f>YEAR(BANCO10[[#This Row],[DATA INÍCIO]])</f>
        <v>2024</v>
      </c>
      <c r="CI401" s="63">
        <f>MONTH(BANCO10[[#This Row],[DATA INÍCIO]])</f>
        <v>5</v>
      </c>
      <c r="CJ401" s="64" t="str">
        <f t="shared" si="7"/>
        <v>KAMAPRI INDUSTRIA E COMERCIO LTDA67.457.846/0001-26</v>
      </c>
      <c r="CK401" s="63"/>
      <c r="CL401" s="42" t="s">
        <v>1121</v>
      </c>
      <c r="CM401" s="42" t="str">
        <f>IF(BANCO10[[#This Row],[SOLUÇÃO]]=CM$1,BANCO10[[#This Row],[STATUS DA ETAPA]],"")</f>
        <v/>
      </c>
      <c r="CN401" s="42" t="str">
        <f>IF(BANCO10[[#This Row],[SOLUÇÃO]]=CN$1,BANCO10[[#This Row],[STATUS DA ETAPA]],"")</f>
        <v/>
      </c>
      <c r="CO401" s="42" t="str">
        <f>IF(BANCO10[[#This Row],[SOLUÇÃO]]=CO$1,BANCO10[[#This Row],[STATUS DA ETAPA]],"")</f>
        <v/>
      </c>
      <c r="CP401" s="42" t="str">
        <f>IF(BANCO10[[#This Row],[SOLUÇÃO]]=CP$1,BANCO10[[#This Row],[STATUS DA ETAPA]],"")</f>
        <v/>
      </c>
      <c r="CQ401" s="42" t="str">
        <f>IF(BANCO10[[#This Row],[SOLUÇÃO]]=CQ$1,BANCO10[[#This Row],[STATUS DA ETAPA]],"")</f>
        <v/>
      </c>
      <c r="CR401" s="42" t="str">
        <f>IF(BANCO10[[#This Row],[SOLUÇÃO]]=CR$1,BANCO10[[#This Row],[STATUS DA ETAPA]],"")</f>
        <v/>
      </c>
      <c r="CS401" s="42" t="str">
        <f>IF(BANCO10[[#This Row],[SOLUÇÃO]]=CS$1,BANCO10[[#This Row],[STATUS DA ETAPA]],"")</f>
        <v/>
      </c>
      <c r="CT401" s="42" t="str">
        <f>IF(BANCO10[[#This Row],[SOLUÇÃO]]=CT$1,BANCO10[[#This Row],[STATUS DA ETAPA]],"")</f>
        <v>CONCLUÍDO</v>
      </c>
      <c r="CU401" s="42" t="str">
        <f>IF(BANCO10[[#This Row],[SOLUÇÃO]]=CU$1,BANCO10[[#This Row],[STATUS DA ETAPA]],"")</f>
        <v/>
      </c>
      <c r="CV401" s="42" t="str">
        <f>IF(BANCO10[[#This Row],[SOLUÇÃO]]=CV$1,BANCO10[[#This Row],[STATUS DA ETAPA]],"")</f>
        <v/>
      </c>
      <c r="CW401" s="42" t="str">
        <f>IF(BANCO10[[#This Row],[SOLUÇÃO]]=CW$1,BANCO10[[#This Row],[STATUS DA ETAPA]],"")</f>
        <v/>
      </c>
      <c r="CX401" s="42" t="str">
        <f>IF(BANCO10[[#This Row],[SOLUÇÃO]]=CX$1,BANCO10[[#This Row],[STATUS DA ETAPA]],"")</f>
        <v/>
      </c>
      <c r="CY401" s="42" t="str">
        <f>IF(BANCO10[[#This Row],[SOLUÇÃO]]=CY$1,BANCO10[[#This Row],[STATUS DA ETAPA]],"")</f>
        <v/>
      </c>
      <c r="CZ401" s="42" t="str">
        <f>IF(BANCO10[[#This Row],[SOLUÇÃO]]=CZ$1,BANCO10[[#This Row],[STATUS DA ETAPA]],"")</f>
        <v/>
      </c>
      <c r="DA401" s="42" t="str">
        <f>IF(BANCO10[[#This Row],[SOLUÇÃO]]=DA$1,BANCO10[[#This Row],[STATUS DA ETAPA]],"")</f>
        <v/>
      </c>
      <c r="DB401" s="42" t="str">
        <f>IF(BANCO10[[#This Row],[SOLUÇÃO]]=DB$1,BANCO10[[#This Row],[STATUS DA ETAPA]],"")</f>
        <v/>
      </c>
      <c r="DC401" s="42" t="str">
        <f>IF(BANCO10[[#This Row],[SOLUÇÃO]]=DC$1,BANCO10[[#This Row],[STATUS DA ETAPA]],"")</f>
        <v/>
      </c>
      <c r="DD401" s="42" t="str">
        <f>IF(BANCO10[[#This Row],[SOLUÇÃO]]=DD$1,BANCO10[[#This Row],[STATUS DA ETAPA]],"")</f>
        <v/>
      </c>
      <c r="DE401" s="42" t="str">
        <f>IF(BANCO10[[#This Row],[SOLUÇÃO]]=DE$1,BANCO10[[#This Row],[STATUS DA ETAPA]],"")</f>
        <v/>
      </c>
      <c r="DF401" s="42" t="str">
        <f>IF(BANCO10[[#This Row],[SOLUÇÃO]]=DF$1,BANCO10[[#This Row],[STATUS DA ETAPA]],"")</f>
        <v/>
      </c>
      <c r="DG401" s="42" t="str">
        <f>IF(BANCO10[[#This Row],[SOLUÇÃO]]=DG$1,BANCO10[[#This Row],[STATUS DA ETAPA]],"")</f>
        <v/>
      </c>
      <c r="DH401" s="42" t="str">
        <f>IF(BANCO10[[#This Row],[SOLUÇÃO]]=DH$1,BANCO10[[#This Row],[STATUS DA ETAPA]],"")</f>
        <v/>
      </c>
      <c r="DI401" s="42" t="str">
        <f>IF(BANCO10[[#This Row],[SOLUÇÃO]]=DI$1,BANCO10[[#This Row],[STATUS DA ETAPA]],"")</f>
        <v/>
      </c>
      <c r="DJ401" s="42" t="str">
        <f>IF(BANCO10[[#This Row],[SOLUÇÃO]]=DJ$1,BANCO10[[#This Row],[STATUS DA ETAPA]],"")</f>
        <v/>
      </c>
      <c r="DK401" s="42" t="str">
        <f>IF(BANCO10[[#This Row],[SOLUÇÃO]]=DK$1,BANCO10[[#This Row],[STATUS DA ETAPA]],"")</f>
        <v/>
      </c>
      <c r="DL401" s="42" t="str">
        <f>IF(BANCO10[[#This Row],[SOLUÇÃO]]=DL$1,BANCO10[[#This Row],[STATUS DA ETAPA]],"")</f>
        <v/>
      </c>
      <c r="DM401" s="42" t="str">
        <f>IF(BANCO10[[#This Row],[SOLUÇÃO]]=DM$1,BANCO10[[#This Row],[STATUS DA ETAPA]],"")</f>
        <v/>
      </c>
      <c r="DN401" s="65" t="e">
        <f>VLOOKUP(CL403,'[1]SAP TEC'!AC:AD,2,0)</f>
        <v>#N/A</v>
      </c>
      <c r="GA401" s="38"/>
      <c r="GB401" s="39"/>
      <c r="GC401" s="40"/>
      <c r="GD401" s="42"/>
      <c r="GE401" s="42"/>
      <c r="GF401" s="40"/>
      <c r="GG401" s="165"/>
      <c r="GH401" s="90"/>
      <c r="GI401" s="43"/>
      <c r="GJ401" s="44"/>
      <c r="GK401" s="166"/>
      <c r="GL401" s="166"/>
      <c r="GM401" s="166"/>
      <c r="GN401" s="42"/>
      <c r="GO401" s="91"/>
      <c r="GP401" s="42"/>
      <c r="GQ401" s="91"/>
      <c r="GR401" s="134"/>
      <c r="GS401" s="134"/>
      <c r="GT401" s="44"/>
      <c r="GU401" s="44"/>
      <c r="GV401" s="44"/>
      <c r="GW401" s="42"/>
      <c r="GX401" s="95"/>
      <c r="GY401" s="96"/>
      <c r="GZ401" s="168"/>
      <c r="HA401" s="168"/>
      <c r="HB401" s="168"/>
      <c r="HC401" s="93"/>
      <c r="HD401" s="168"/>
      <c r="HE401" s="110"/>
      <c r="HF401" s="94"/>
      <c r="HG401" s="38"/>
      <c r="HH401" s="38"/>
      <c r="HI401" s="38"/>
      <c r="HJ401" s="38"/>
      <c r="HK401" s="98"/>
      <c r="HL401" s="38"/>
      <c r="HM401" s="38"/>
      <c r="HN401" s="38"/>
      <c r="HO401" s="136"/>
      <c r="HP401" s="38"/>
      <c r="HQ401" s="38"/>
      <c r="HR401" s="38"/>
      <c r="HS401" s="38"/>
      <c r="HT401" s="63"/>
      <c r="HU401" s="63"/>
      <c r="HV401" s="71"/>
      <c r="HW401" s="63"/>
      <c r="HX401" s="44"/>
      <c r="HY401" s="42"/>
      <c r="HZ401" s="42"/>
      <c r="IA401" s="42"/>
      <c r="IB401" s="42"/>
      <c r="IC401" s="42"/>
      <c r="ID401" s="42"/>
      <c r="IE401" s="42"/>
      <c r="IF401" s="42"/>
      <c r="IG401" s="42"/>
      <c r="IH401" s="42"/>
      <c r="II401" s="42"/>
      <c r="IJ401" s="42"/>
      <c r="IK401" s="42"/>
      <c r="IL401" s="42"/>
      <c r="IM401" s="42"/>
      <c r="IN401" s="42"/>
      <c r="IO401" s="42"/>
      <c r="IP401" s="42"/>
      <c r="IQ401" s="42"/>
      <c r="IR401" s="42"/>
      <c r="IS401" s="42"/>
      <c r="IT401" s="42"/>
      <c r="IU401" s="42"/>
      <c r="IV401" s="42"/>
      <c r="IW401" s="42"/>
      <c r="IX401" s="42"/>
      <c r="IY401" s="42"/>
      <c r="IZ401" s="63"/>
    </row>
    <row r="402" spans="1:335" s="65" customFormat="1" ht="10.5" x14ac:dyDescent="0.25">
      <c r="A402" s="38" t="s">
        <v>118</v>
      </c>
      <c r="B402" s="39" t="s">
        <v>131</v>
      </c>
      <c r="C402" s="40" t="str">
        <f>IFERROR(VLOOKUP(BANCO10[[#This Row],[EMPRESA]],[1]!DADOS[#Data],2,FALSE),"")</f>
        <v>67.457.846/0001-26</v>
      </c>
      <c r="D402" s="42" t="s">
        <v>1116</v>
      </c>
      <c r="E402" s="42" t="str">
        <f>IFERROR(VLOOKUP(BANCO10[[#This Row],[EMPRESA]],[1]!DADOS[#Data],5,FALSE),"")</f>
        <v>ME</v>
      </c>
      <c r="F402" s="40" t="str">
        <f>IFERROR(IF(VLOOKUP(BANCO10[[#This Row],[EMPRESA]],[1]!DADOS[#Data],6,0)="","",(VLOOKUP(BANCO10[[#This Row],[EMPRESA]],[1]!DADOS[#Data],6,0))),"")</f>
        <v>CAPITAL LESTE 1</v>
      </c>
      <c r="G402" s="40" t="str">
        <f>IFERROR(IF(VLOOKUP(BANCO10[[#This Row],[EMPRESA]],[1]!DADOS[#Data],4)="","",(VLOOKUP($D402,[1]!DADOS[#Data],4,0))),"")</f>
        <v>KAMAPRI</v>
      </c>
      <c r="H402" s="43" t="s">
        <v>7</v>
      </c>
      <c r="I402" s="43" t="s">
        <v>853</v>
      </c>
      <c r="J402" s="43" t="s">
        <v>123</v>
      </c>
      <c r="K402" s="44" t="s">
        <v>136</v>
      </c>
      <c r="L402" s="44" t="s">
        <v>136</v>
      </c>
      <c r="M402" s="44" t="s">
        <v>137</v>
      </c>
      <c r="N402" s="44" t="s">
        <v>123</v>
      </c>
      <c r="O402" s="42" t="s">
        <v>164</v>
      </c>
      <c r="P402" s="42">
        <v>76</v>
      </c>
      <c r="Q402" s="39"/>
      <c r="R402" s="45" t="s">
        <v>126</v>
      </c>
      <c r="S402" s="45"/>
      <c r="T402" s="45" t="s">
        <v>126</v>
      </c>
      <c r="U402" s="45"/>
      <c r="V402" s="45" t="s">
        <v>126</v>
      </c>
      <c r="W402" s="45"/>
      <c r="X402" s="45" t="s">
        <v>126</v>
      </c>
      <c r="Y402" s="45"/>
      <c r="Z402" s="46" t="s">
        <v>126</v>
      </c>
      <c r="AA402" s="47"/>
      <c r="AB402" s="46" t="s">
        <v>126</v>
      </c>
      <c r="AC402" s="48"/>
      <c r="AD402" s="46" t="s">
        <v>126</v>
      </c>
      <c r="AE402" s="48"/>
      <c r="AF402" s="45" t="s">
        <v>126</v>
      </c>
      <c r="AG402" s="45"/>
      <c r="AH402" s="45" t="s">
        <v>27</v>
      </c>
      <c r="AI402" s="45">
        <v>45918</v>
      </c>
      <c r="AJ402" s="45" t="s">
        <v>126</v>
      </c>
      <c r="AK402" s="45"/>
      <c r="AL402" s="45" t="s">
        <v>123</v>
      </c>
      <c r="AM402" s="45"/>
      <c r="AN402" s="45" t="s">
        <v>123</v>
      </c>
      <c r="AO402" s="45"/>
      <c r="AP402" s="45" t="s">
        <v>123</v>
      </c>
      <c r="AQ402" s="45"/>
      <c r="AR402" s="45" t="s">
        <v>123</v>
      </c>
      <c r="AS402" s="45"/>
      <c r="AT402" s="49">
        <v>46022</v>
      </c>
      <c r="AU402" s="50">
        <v>46022</v>
      </c>
      <c r="AV402" s="66" t="s">
        <v>126</v>
      </c>
      <c r="AW402" s="66" t="s">
        <v>126</v>
      </c>
      <c r="AX402" s="51" t="s">
        <v>49</v>
      </c>
      <c r="AY402" s="52" t="s">
        <v>126</v>
      </c>
      <c r="AZ402" s="53">
        <v>20140</v>
      </c>
      <c r="BA402" s="52"/>
      <c r="BB402" s="42" t="s">
        <v>123</v>
      </c>
      <c r="BC402" s="52" t="s">
        <v>123</v>
      </c>
      <c r="BD402" s="52" t="s">
        <v>123</v>
      </c>
      <c r="BE402" s="55" t="s">
        <v>126</v>
      </c>
      <c r="BF402" s="55" t="s">
        <v>126</v>
      </c>
      <c r="BG402" s="55" t="s">
        <v>126</v>
      </c>
      <c r="BH402" s="55" t="s">
        <v>126</v>
      </c>
      <c r="BI402" s="48" t="s">
        <v>126</v>
      </c>
      <c r="BJ402" s="48"/>
      <c r="BK402" s="58" t="s">
        <v>126</v>
      </c>
      <c r="BL402" s="59"/>
      <c r="BM402" s="58" t="s">
        <v>126</v>
      </c>
      <c r="BN402" s="59"/>
      <c r="BO402" s="58" t="s">
        <v>126</v>
      </c>
      <c r="BP402" s="59"/>
      <c r="BQ402" s="58" t="s">
        <v>126</v>
      </c>
      <c r="BR402" s="140"/>
      <c r="BS402" s="69"/>
      <c r="BT402" s="38"/>
      <c r="BU402" s="61"/>
      <c r="BV402" s="61"/>
      <c r="BW402" s="61"/>
      <c r="BX402" s="61"/>
      <c r="BY402" s="61"/>
      <c r="BZ402" s="61"/>
      <c r="CA402" s="61"/>
      <c r="CB402" s="61"/>
      <c r="CC402" s="61"/>
      <c r="CD402" s="61"/>
      <c r="CE402" s="61"/>
      <c r="CF402" s="61"/>
      <c r="CG402" s="61"/>
      <c r="CH402" s="63">
        <f>YEAR(BANCO10[[#This Row],[DATA INÍCIO]])</f>
        <v>2025</v>
      </c>
      <c r="CI402" s="63">
        <f>MONTH(BANCO10[[#This Row],[DATA INÍCIO]])</f>
        <v>12</v>
      </c>
      <c r="CJ402" s="71" t="str">
        <f t="shared" si="7"/>
        <v>KAMAPRI INDUSTRIA E COMERCIO LTDA67.457.846/0001-26</v>
      </c>
      <c r="CK402" s="63"/>
      <c r="CL402" s="63"/>
      <c r="CM402" s="42" t="str">
        <f>IF(BANCO10[[#This Row],[SOLUÇÃO]]=CM$1,BANCO10[[#This Row],[STATUS DA ETAPA]],"")</f>
        <v/>
      </c>
      <c r="CN402" s="42" t="str">
        <f>IF(BANCO10[[#This Row],[SOLUÇÃO]]=CN$1,BANCO10[[#This Row],[STATUS DA ETAPA]],"")</f>
        <v/>
      </c>
      <c r="CO402" s="42" t="str">
        <f>IF(BANCO10[[#This Row],[SOLUÇÃO]]=CO$1,BANCO10[[#This Row],[STATUS DA ETAPA]],"")</f>
        <v/>
      </c>
      <c r="CP402" s="42" t="str">
        <f>IF(BANCO10[[#This Row],[SOLUÇÃO]]=CP$1,BANCO10[[#This Row],[STATUS DA ETAPA]],"")</f>
        <v/>
      </c>
      <c r="CQ402" s="42" t="str">
        <f>IF(BANCO10[[#This Row],[SOLUÇÃO]]=CQ$1,BANCO10[[#This Row],[STATUS DA ETAPA]],"")</f>
        <v/>
      </c>
      <c r="CR402" s="42" t="str">
        <f>IF(BANCO10[[#This Row],[SOLUÇÃO]]=CR$1,BANCO10[[#This Row],[STATUS DA ETAPA]],"")</f>
        <v/>
      </c>
      <c r="CS402" s="42" t="str">
        <f>IF(BANCO10[[#This Row],[SOLUÇÃO]]=CS$1,BANCO10[[#This Row],[STATUS DA ETAPA]],"")</f>
        <v/>
      </c>
      <c r="CT402" s="42" t="str">
        <f>IF(BANCO10[[#This Row],[SOLUÇÃO]]=CT$1,BANCO10[[#This Row],[STATUS DA ETAPA]],"")</f>
        <v/>
      </c>
      <c r="CU402" s="42" t="str">
        <f>IF(BANCO10[[#This Row],[SOLUÇÃO]]=CU$1,BANCO10[[#This Row],[STATUS DA ETAPA]],"")</f>
        <v/>
      </c>
      <c r="CV402" s="42" t="str">
        <f>IF(BANCO10[[#This Row],[SOLUÇÃO]]=CV$1,BANCO10[[#This Row],[STATUS DA ETAPA]],"")</f>
        <v/>
      </c>
      <c r="CW402" s="42" t="str">
        <f>IF(BANCO10[[#This Row],[SOLUÇÃO]]=CW$1,BANCO10[[#This Row],[STATUS DA ETAPA]],"")</f>
        <v/>
      </c>
      <c r="CX402" s="42" t="str">
        <f>IF(BANCO10[[#This Row],[SOLUÇÃO]]=CX$1,BANCO10[[#This Row],[STATUS DA ETAPA]],"")</f>
        <v/>
      </c>
      <c r="CY402" s="42" t="str">
        <f>IF(BANCO10[[#This Row],[SOLUÇÃO]]=CY$1,BANCO10[[#This Row],[STATUS DA ETAPA]],"")</f>
        <v/>
      </c>
      <c r="CZ402" s="42" t="str">
        <f>IF(BANCO10[[#This Row],[SOLUÇÃO]]=CZ$1,BANCO10[[#This Row],[STATUS DA ETAPA]],"")</f>
        <v/>
      </c>
      <c r="DA402" s="42" t="str">
        <f>IF(BANCO10[[#This Row],[SOLUÇÃO]]=DA$1,BANCO10[[#This Row],[STATUS DA ETAPA]],"")</f>
        <v/>
      </c>
      <c r="DB402" s="42" t="str">
        <f>IF(BANCO10[[#This Row],[SOLUÇÃO]]=DB$1,BANCO10[[#This Row],[STATUS DA ETAPA]],"")</f>
        <v/>
      </c>
      <c r="DC402" s="42" t="str">
        <f>IF(BANCO10[[#This Row],[SOLUÇÃO]]=DC$1,BANCO10[[#This Row],[STATUS DA ETAPA]],"")</f>
        <v/>
      </c>
      <c r="DD402" s="42" t="str">
        <f>IF(BANCO10[[#This Row],[SOLUÇÃO]]=DD$1,BANCO10[[#This Row],[STATUS DA ETAPA]],"")</f>
        <v/>
      </c>
      <c r="DE402" s="42" t="str">
        <f>IF(BANCO10[[#This Row],[SOLUÇÃO]]=DE$1,BANCO10[[#This Row],[STATUS DA ETAPA]],"")</f>
        <v/>
      </c>
      <c r="DF402" s="42" t="str">
        <f>IF(BANCO10[[#This Row],[SOLUÇÃO]]=DF$1,BANCO10[[#This Row],[STATUS DA ETAPA]],"")</f>
        <v/>
      </c>
      <c r="DG402" s="42" t="str">
        <f>IF(BANCO10[[#This Row],[SOLUÇÃO]]=DG$1,BANCO10[[#This Row],[STATUS DA ETAPA]],"")</f>
        <v/>
      </c>
      <c r="DH402" s="42" t="str">
        <f>IF(BANCO10[[#This Row],[SOLUÇÃO]]=DH$1,BANCO10[[#This Row],[STATUS DA ETAPA]],"")</f>
        <v/>
      </c>
      <c r="DI402" s="42" t="str">
        <f>IF(BANCO10[[#This Row],[SOLUÇÃO]]=DI$1,BANCO10[[#This Row],[STATUS DA ETAPA]],"")</f>
        <v/>
      </c>
      <c r="DJ402" s="42" t="str">
        <f>IF(BANCO10[[#This Row],[SOLUÇÃO]]=DJ$1,BANCO10[[#This Row],[STATUS DA ETAPA]],"")</f>
        <v/>
      </c>
      <c r="DK402" s="42" t="str">
        <f>IF(BANCO10[[#This Row],[SOLUÇÃO]]=DK$1,BANCO10[[#This Row],[STATUS DA ETAPA]],"")</f>
        <v/>
      </c>
      <c r="DL402" s="42" t="str">
        <f>IF(BANCO10[[#This Row],[SOLUÇÃO]]=DL$1,BANCO10[[#This Row],[STATUS DA ETAPA]],"")</f>
        <v/>
      </c>
      <c r="DM402" s="42" t="str">
        <f>IF(BANCO10[[#This Row],[SOLUÇÃO]]=DM$1,BANCO10[[#This Row],[STATUS DA ETAPA]],"")</f>
        <v/>
      </c>
      <c r="DN402" s="65" t="e">
        <f>VLOOKUP(CL404,'[1]SAP TEC'!AC:AD,2,0)</f>
        <v>#N/A</v>
      </c>
      <c r="GA402" s="38"/>
      <c r="GB402" s="39"/>
      <c r="GC402" s="40"/>
      <c r="GD402" s="42"/>
      <c r="GE402" s="42"/>
      <c r="GF402" s="40"/>
      <c r="GG402" s="165"/>
      <c r="GH402" s="90"/>
      <c r="GI402" s="43"/>
      <c r="GJ402" s="44"/>
      <c r="GK402" s="166"/>
      <c r="GL402" s="166"/>
      <c r="GM402" s="166"/>
      <c r="GN402" s="42"/>
      <c r="GO402" s="91"/>
      <c r="GP402" s="42"/>
      <c r="GQ402" s="91"/>
      <c r="GR402" s="134"/>
      <c r="GS402" s="134"/>
      <c r="GT402" s="44"/>
      <c r="GU402" s="44"/>
      <c r="GV402" s="44"/>
      <c r="GW402" s="42"/>
      <c r="GX402" s="95"/>
      <c r="GY402" s="96"/>
      <c r="GZ402" s="168"/>
      <c r="HA402" s="168"/>
      <c r="HB402" s="168"/>
      <c r="HC402" s="93"/>
      <c r="HD402" s="168"/>
      <c r="HE402" s="110"/>
      <c r="HF402" s="94"/>
      <c r="HG402" s="38"/>
      <c r="HH402" s="38"/>
      <c r="HI402" s="38"/>
      <c r="HJ402" s="38"/>
      <c r="HK402" s="98"/>
      <c r="HL402" s="38"/>
      <c r="HM402" s="38"/>
      <c r="HN402" s="38"/>
      <c r="HO402" s="136"/>
      <c r="HP402" s="38"/>
      <c r="HQ402" s="38"/>
      <c r="HR402" s="38"/>
      <c r="HS402" s="38"/>
      <c r="HT402" s="63"/>
      <c r="HU402" s="63"/>
      <c r="HV402" s="71"/>
      <c r="HW402" s="63"/>
      <c r="HX402" s="44"/>
      <c r="HY402" s="42"/>
      <c r="HZ402" s="42"/>
      <c r="IA402" s="42"/>
      <c r="IB402" s="42"/>
      <c r="IC402" s="42"/>
      <c r="ID402" s="42"/>
      <c r="IE402" s="42"/>
      <c r="IF402" s="42"/>
      <c r="IG402" s="42"/>
      <c r="IH402" s="42"/>
      <c r="II402" s="42"/>
      <c r="IJ402" s="42"/>
      <c r="IK402" s="42"/>
      <c r="IL402" s="42"/>
      <c r="IM402" s="42"/>
      <c r="IN402" s="42"/>
      <c r="IO402" s="42"/>
      <c r="IP402" s="42"/>
      <c r="IQ402" s="42"/>
      <c r="IR402" s="42"/>
      <c r="IS402" s="42"/>
      <c r="IT402" s="42"/>
      <c r="IU402" s="42"/>
      <c r="IV402" s="42"/>
      <c r="IW402" s="42"/>
      <c r="IX402" s="42"/>
      <c r="IY402" s="42"/>
      <c r="IZ402" s="63"/>
    </row>
    <row r="403" spans="1:335" s="65" customFormat="1" ht="12" x14ac:dyDescent="0.25">
      <c r="A403" s="38" t="s">
        <v>118</v>
      </c>
      <c r="B403" s="39" t="s">
        <v>131</v>
      </c>
      <c r="C403" s="40" t="str">
        <f>IFERROR(VLOOKUP(BANCO10[[#This Row],[EMPRESA]],[1]!DADOS[#Data],2,FALSE),"")</f>
        <v>03548254/0001-37</v>
      </c>
      <c r="D403" s="40" t="s">
        <v>1124</v>
      </c>
      <c r="E403" s="42" t="str">
        <f>IFERROR(VLOOKUP(BANCO10[[#This Row],[EMPRESA]],[1]!DADOS[#Data],5,FALSE),"")</f>
        <v>EPP</v>
      </c>
      <c r="F403" s="40" t="str">
        <f>IFERROR(IF(VLOOKUP(BANCO10[[#This Row],[EMPRESA]],[1]!DADOS[#Data],6,0)="","",(VLOOKUP(BANCO10[[#This Row],[EMPRESA]],[1]!DADOS[#Data],6,0))),"")</f>
        <v>CAPITAL NORTE</v>
      </c>
      <c r="G403" s="40" t="str">
        <f>IFERROR(IF(VLOOKUP(BANCO10[[#This Row],[EMPRESA]],[1]!DADOS[#Data],4)="","",(VLOOKUP($D403,[1]!DADOS[#Data],4,0))),"")</f>
        <v>KENGEAR</v>
      </c>
      <c r="H403" s="43" t="s">
        <v>7</v>
      </c>
      <c r="I403" s="43" t="s">
        <v>145</v>
      </c>
      <c r="J403" s="43" t="s">
        <v>123</v>
      </c>
      <c r="K403" s="44" t="s">
        <v>1125</v>
      </c>
      <c r="L403" s="44" t="s">
        <v>136</v>
      </c>
      <c r="M403" s="44" t="s">
        <v>137</v>
      </c>
      <c r="N403" s="44" t="s">
        <v>123</v>
      </c>
      <c r="O403" s="42" t="s">
        <v>96</v>
      </c>
      <c r="P403" s="42">
        <v>106</v>
      </c>
      <c r="Q403" s="43" t="s">
        <v>409</v>
      </c>
      <c r="R403" s="45" t="s">
        <v>27</v>
      </c>
      <c r="S403" s="45">
        <v>45681</v>
      </c>
      <c r="T403" s="45" t="s">
        <v>27</v>
      </c>
      <c r="U403" s="45">
        <v>45681</v>
      </c>
      <c r="V403" s="45" t="s">
        <v>27</v>
      </c>
      <c r="W403" s="45">
        <v>45694</v>
      </c>
      <c r="X403" s="45" t="s">
        <v>27</v>
      </c>
      <c r="Y403" s="45">
        <v>45694</v>
      </c>
      <c r="Z403" s="46" t="s">
        <v>27</v>
      </c>
      <c r="AA403" s="47">
        <v>45681</v>
      </c>
      <c r="AB403" s="46" t="s">
        <v>27</v>
      </c>
      <c r="AC403" s="48">
        <v>45694</v>
      </c>
      <c r="AD403" s="46" t="s">
        <v>27</v>
      </c>
      <c r="AE403" s="48">
        <v>45695</v>
      </c>
      <c r="AF403" s="45" t="s">
        <v>123</v>
      </c>
      <c r="AG403" s="45"/>
      <c r="AH403" s="45" t="s">
        <v>27</v>
      </c>
      <c r="AI403" s="45"/>
      <c r="AJ403" s="45" t="s">
        <v>27</v>
      </c>
      <c r="AK403" s="45">
        <v>45708</v>
      </c>
      <c r="AL403" s="45" t="s">
        <v>123</v>
      </c>
      <c r="AM403" s="45"/>
      <c r="AN403" s="45" t="s">
        <v>123</v>
      </c>
      <c r="AO403" s="45"/>
      <c r="AP403" s="45" t="s">
        <v>123</v>
      </c>
      <c r="AQ403" s="45"/>
      <c r="AR403" s="45" t="s">
        <v>123</v>
      </c>
      <c r="AS403" s="45"/>
      <c r="AT403" s="49">
        <v>45791</v>
      </c>
      <c r="AU403" s="50">
        <v>45869</v>
      </c>
      <c r="AV403" s="66" t="s">
        <v>27</v>
      </c>
      <c r="AW403" s="66" t="s">
        <v>27</v>
      </c>
      <c r="AX403" s="51" t="s">
        <v>49</v>
      </c>
      <c r="AY403" s="52" t="s">
        <v>126</v>
      </c>
      <c r="AZ403" s="53">
        <v>20140</v>
      </c>
      <c r="BA403" s="52" t="s">
        <v>153</v>
      </c>
      <c r="BB403" s="81">
        <v>594934</v>
      </c>
      <c r="BC403" s="52" t="s">
        <v>123</v>
      </c>
      <c r="BD403" s="52" t="s">
        <v>123</v>
      </c>
      <c r="BE403" s="55" t="s">
        <v>27</v>
      </c>
      <c r="BF403" s="55" t="s">
        <v>27</v>
      </c>
      <c r="BG403" s="55" t="s">
        <v>27</v>
      </c>
      <c r="BH403" s="55" t="s">
        <v>27</v>
      </c>
      <c r="BI403" s="68" t="s">
        <v>27</v>
      </c>
      <c r="BJ403" s="48">
        <v>45895</v>
      </c>
      <c r="BK403" s="58" t="s">
        <v>123</v>
      </c>
      <c r="BL403" s="59"/>
      <c r="BM403" s="58" t="s">
        <v>123</v>
      </c>
      <c r="BN403" s="59"/>
      <c r="BO403" s="58" t="s">
        <v>126</v>
      </c>
      <c r="BP403" s="59">
        <v>45895</v>
      </c>
      <c r="BQ403" s="58" t="s">
        <v>126</v>
      </c>
      <c r="BR403" s="59"/>
      <c r="BS403" s="137" t="s">
        <v>618</v>
      </c>
      <c r="BT403" s="63" t="s">
        <v>1126</v>
      </c>
      <c r="BU403" s="61"/>
      <c r="BV403" s="61"/>
      <c r="BW403" s="61"/>
      <c r="BX403" s="61"/>
      <c r="BY403" s="61"/>
      <c r="BZ403" s="61"/>
      <c r="CA403" s="61"/>
      <c r="CB403" s="61"/>
      <c r="CC403" s="61"/>
      <c r="CD403" s="61"/>
      <c r="CE403" s="61"/>
      <c r="CF403" s="61"/>
      <c r="CG403" s="61"/>
      <c r="CH403" s="63">
        <f>YEAR(BANCO10[[#This Row],[DATA INÍCIO]])</f>
        <v>2025</v>
      </c>
      <c r="CI403" s="63">
        <f>MONTH(BANCO10[[#This Row],[DATA INÍCIO]])</f>
        <v>5</v>
      </c>
      <c r="CJ403" s="71" t="str">
        <f t="shared" si="7"/>
        <v>KENGEAR INDUSTRIA MECANICA LTDA03548254/0001-37</v>
      </c>
      <c r="CK403" s="63"/>
      <c r="CL403" s="63"/>
      <c r="CM403" s="42" t="str">
        <f>IF(BANCO10[[#This Row],[SOLUÇÃO]]=CM$1,BANCO10[[#This Row],[STATUS DA ETAPA]],"")</f>
        <v/>
      </c>
      <c r="CN403" s="42" t="str">
        <f>IF(BANCO10[[#This Row],[SOLUÇÃO]]=CN$1,BANCO10[[#This Row],[STATUS DA ETAPA]],"")</f>
        <v/>
      </c>
      <c r="CO403" s="42" t="str">
        <f>IF(BANCO10[[#This Row],[SOLUÇÃO]]=CO$1,BANCO10[[#This Row],[STATUS DA ETAPA]],"")</f>
        <v/>
      </c>
      <c r="CP403" s="42" t="str">
        <f>IF(BANCO10[[#This Row],[SOLUÇÃO]]=CP$1,BANCO10[[#This Row],[STATUS DA ETAPA]],"")</f>
        <v/>
      </c>
      <c r="CQ403" s="42" t="str">
        <f>IF(BANCO10[[#This Row],[SOLUÇÃO]]=CQ$1,BANCO10[[#This Row],[STATUS DA ETAPA]],"")</f>
        <v/>
      </c>
      <c r="CR403" s="42" t="str">
        <f>IF(BANCO10[[#This Row],[SOLUÇÃO]]=CR$1,BANCO10[[#This Row],[STATUS DA ETAPA]],"")</f>
        <v/>
      </c>
      <c r="CS403" s="42" t="str">
        <f>IF(BANCO10[[#This Row],[SOLUÇÃO]]=CS$1,BANCO10[[#This Row],[STATUS DA ETAPA]],"")</f>
        <v>CONCLUÍDO</v>
      </c>
      <c r="CT403" s="42" t="str">
        <f>IF(BANCO10[[#This Row],[SOLUÇÃO]]=CT$1,BANCO10[[#This Row],[STATUS DA ETAPA]],"")</f>
        <v/>
      </c>
      <c r="CU403" s="42" t="str">
        <f>IF(BANCO10[[#This Row],[SOLUÇÃO]]=CU$1,BANCO10[[#This Row],[STATUS DA ETAPA]],"")</f>
        <v/>
      </c>
      <c r="CV403" s="42" t="str">
        <f>IF(BANCO10[[#This Row],[SOLUÇÃO]]=CV$1,BANCO10[[#This Row],[STATUS DA ETAPA]],"")</f>
        <v/>
      </c>
      <c r="CW403" s="42" t="str">
        <f>IF(BANCO10[[#This Row],[SOLUÇÃO]]=CW$1,BANCO10[[#This Row],[STATUS DA ETAPA]],"")</f>
        <v/>
      </c>
      <c r="CX403" s="42" t="str">
        <f>IF(BANCO10[[#This Row],[SOLUÇÃO]]=CX$1,BANCO10[[#This Row],[STATUS DA ETAPA]],"")</f>
        <v/>
      </c>
      <c r="CY403" s="42" t="str">
        <f>IF(BANCO10[[#This Row],[SOLUÇÃO]]=CY$1,BANCO10[[#This Row],[STATUS DA ETAPA]],"")</f>
        <v/>
      </c>
      <c r="CZ403" s="42" t="str">
        <f>IF(BANCO10[[#This Row],[SOLUÇÃO]]=CZ$1,BANCO10[[#This Row],[STATUS DA ETAPA]],"")</f>
        <v/>
      </c>
      <c r="DA403" s="42" t="str">
        <f>IF(BANCO10[[#This Row],[SOLUÇÃO]]=DA$1,BANCO10[[#This Row],[STATUS DA ETAPA]],"")</f>
        <v/>
      </c>
      <c r="DB403" s="42" t="str">
        <f>IF(BANCO10[[#This Row],[SOLUÇÃO]]=DB$1,BANCO10[[#This Row],[STATUS DA ETAPA]],"")</f>
        <v/>
      </c>
      <c r="DC403" s="42" t="str">
        <f>IF(BANCO10[[#This Row],[SOLUÇÃO]]=DC$1,BANCO10[[#This Row],[STATUS DA ETAPA]],"")</f>
        <v/>
      </c>
      <c r="DD403" s="42" t="str">
        <f>IF(BANCO10[[#This Row],[SOLUÇÃO]]=DD$1,BANCO10[[#This Row],[STATUS DA ETAPA]],"")</f>
        <v/>
      </c>
      <c r="DE403" s="42" t="str">
        <f>IF(BANCO10[[#This Row],[SOLUÇÃO]]=DE$1,BANCO10[[#This Row],[STATUS DA ETAPA]],"")</f>
        <v/>
      </c>
      <c r="DF403" s="42" t="str">
        <f>IF(BANCO10[[#This Row],[SOLUÇÃO]]=DF$1,BANCO10[[#This Row],[STATUS DA ETAPA]],"")</f>
        <v/>
      </c>
      <c r="DG403" s="42" t="str">
        <f>IF(BANCO10[[#This Row],[SOLUÇÃO]]=DG$1,BANCO10[[#This Row],[STATUS DA ETAPA]],"")</f>
        <v/>
      </c>
      <c r="DH403" s="42" t="str">
        <f>IF(BANCO10[[#This Row],[SOLUÇÃO]]=DH$1,BANCO10[[#This Row],[STATUS DA ETAPA]],"")</f>
        <v/>
      </c>
      <c r="DI403" s="42" t="str">
        <f>IF(BANCO10[[#This Row],[SOLUÇÃO]]=DI$1,BANCO10[[#This Row],[STATUS DA ETAPA]],"")</f>
        <v/>
      </c>
      <c r="DJ403" s="42" t="str">
        <f>IF(BANCO10[[#This Row],[SOLUÇÃO]]=DJ$1,BANCO10[[#This Row],[STATUS DA ETAPA]],"")</f>
        <v/>
      </c>
      <c r="DK403" s="42" t="str">
        <f>IF(BANCO10[[#This Row],[SOLUÇÃO]]=DK$1,BANCO10[[#This Row],[STATUS DA ETAPA]],"")</f>
        <v/>
      </c>
      <c r="DL403" s="42" t="str">
        <f>IF(BANCO10[[#This Row],[SOLUÇÃO]]=DL$1,BANCO10[[#This Row],[STATUS DA ETAPA]],"")</f>
        <v/>
      </c>
      <c r="DM403" s="42" t="str">
        <f>IF(BANCO10[[#This Row],[SOLUÇÃO]]=DM$1,BANCO10[[#This Row],[STATUS DA ETAPA]],"")</f>
        <v/>
      </c>
      <c r="DN403" s="65" t="e">
        <f>VLOOKUP(CL405,'[1]SAP TEC'!AC:AD,2,0)</f>
        <v>#N/A</v>
      </c>
      <c r="GA403" s="38"/>
      <c r="GB403" s="39"/>
      <c r="GC403" s="40"/>
      <c r="GD403" s="42"/>
      <c r="GE403" s="42"/>
      <c r="GF403" s="40"/>
      <c r="GG403" s="165"/>
      <c r="GH403" s="90"/>
      <c r="GI403" s="43"/>
      <c r="GJ403" s="44"/>
      <c r="GK403" s="166"/>
      <c r="GL403" s="166"/>
      <c r="GM403" s="166"/>
      <c r="GN403" s="42"/>
      <c r="GO403" s="91"/>
      <c r="GP403" s="42"/>
      <c r="GQ403" s="91"/>
      <c r="GR403" s="134"/>
      <c r="GS403" s="134"/>
      <c r="GT403" s="44"/>
      <c r="GU403" s="44"/>
      <c r="GV403" s="44"/>
      <c r="GW403" s="42"/>
      <c r="GX403" s="95"/>
      <c r="GY403" s="96"/>
      <c r="GZ403" s="167"/>
      <c r="HA403" s="167"/>
      <c r="HB403" s="167"/>
      <c r="HC403" s="93"/>
      <c r="HD403" s="167"/>
      <c r="HE403" s="110"/>
      <c r="HF403" s="94"/>
      <c r="HG403" s="38"/>
      <c r="HH403" s="38"/>
      <c r="HI403" s="38"/>
      <c r="HJ403" s="38"/>
      <c r="HK403" s="98"/>
      <c r="HL403" s="38"/>
      <c r="HM403" s="38"/>
      <c r="HN403" s="38"/>
      <c r="HO403" s="136"/>
      <c r="HP403" s="38"/>
      <c r="HQ403" s="38"/>
      <c r="HR403" s="38"/>
      <c r="HS403" s="38"/>
      <c r="HT403" s="63"/>
      <c r="HU403" s="63"/>
      <c r="HV403" s="71"/>
      <c r="HW403" s="63"/>
      <c r="HX403" s="44"/>
      <c r="HY403" s="42"/>
      <c r="HZ403" s="42"/>
      <c r="IA403" s="42"/>
      <c r="IB403" s="42"/>
      <c r="IC403" s="42"/>
      <c r="ID403" s="42"/>
      <c r="IE403" s="42"/>
      <c r="IF403" s="42"/>
      <c r="IG403" s="42"/>
      <c r="IH403" s="42"/>
      <c r="II403" s="42"/>
      <c r="IJ403" s="42"/>
      <c r="IK403" s="42"/>
      <c r="IL403" s="42"/>
      <c r="IM403" s="42"/>
      <c r="IN403" s="42"/>
      <c r="IO403" s="42"/>
      <c r="IP403" s="42"/>
      <c r="IQ403" s="42"/>
      <c r="IR403" s="42"/>
      <c r="IS403" s="42"/>
      <c r="IT403" s="42"/>
      <c r="IU403" s="42"/>
      <c r="IV403" s="42"/>
      <c r="IW403" s="42"/>
      <c r="IX403" s="42"/>
      <c r="IY403" s="42"/>
      <c r="IZ403" s="63"/>
    </row>
    <row r="404" spans="1:335" s="65" customFormat="1" ht="12" x14ac:dyDescent="0.25">
      <c r="A404" s="38" t="s">
        <v>118</v>
      </c>
      <c r="B404" s="39" t="s">
        <v>131</v>
      </c>
      <c r="C404" s="40" t="str">
        <f>IFERROR(VLOOKUP(BANCO10[[#This Row],[EMPRESA]],[1]!DADOS[#Data],2,FALSE),"")</f>
        <v>03548254/0001-37</v>
      </c>
      <c r="D404" s="40" t="s">
        <v>1124</v>
      </c>
      <c r="E404" s="42" t="str">
        <f>IFERROR(VLOOKUP(BANCO10[[#This Row],[EMPRESA]],[1]!DADOS[#Data],5,FALSE),"")</f>
        <v>EPP</v>
      </c>
      <c r="F404" s="40" t="str">
        <f>IFERROR(IF(VLOOKUP(BANCO10[[#This Row],[EMPRESA]],[1]!DADOS[#Data],6,0)="","",(VLOOKUP(BANCO10[[#This Row],[EMPRESA]],[1]!DADOS[#Data],6,0))),"")</f>
        <v>CAPITAL NORTE</v>
      </c>
      <c r="G404" s="40"/>
      <c r="H404" s="43" t="s">
        <v>121</v>
      </c>
      <c r="I404" s="43" t="s">
        <v>145</v>
      </c>
      <c r="J404" s="43" t="s">
        <v>146</v>
      </c>
      <c r="K404" s="44" t="s">
        <v>1127</v>
      </c>
      <c r="L404" s="44" t="s">
        <v>123</v>
      </c>
      <c r="M404" s="44" t="s">
        <v>137</v>
      </c>
      <c r="N404" s="44" t="s">
        <v>123</v>
      </c>
      <c r="O404" s="42" t="s">
        <v>90</v>
      </c>
      <c r="P404" s="42">
        <v>4</v>
      </c>
      <c r="Q404" s="39" t="s">
        <v>930</v>
      </c>
      <c r="R404" s="45" t="s">
        <v>123</v>
      </c>
      <c r="S404" s="45"/>
      <c r="T404" s="45" t="s">
        <v>123</v>
      </c>
      <c r="U404" s="45"/>
      <c r="V404" s="45" t="s">
        <v>123</v>
      </c>
      <c r="W404" s="45"/>
      <c r="X404" s="45" t="s">
        <v>123</v>
      </c>
      <c r="Y404" s="45"/>
      <c r="Z404" s="46" t="s">
        <v>123</v>
      </c>
      <c r="AA404" s="47"/>
      <c r="AB404" s="46" t="s">
        <v>123</v>
      </c>
      <c r="AC404" s="48"/>
      <c r="AD404" s="46" t="s">
        <v>123</v>
      </c>
      <c r="AE404" s="48"/>
      <c r="AF404" s="45" t="s">
        <v>123</v>
      </c>
      <c r="AG404" s="45"/>
      <c r="AH404" s="45" t="s">
        <v>123</v>
      </c>
      <c r="AI404" s="45"/>
      <c r="AJ404" s="45" t="s">
        <v>123</v>
      </c>
      <c r="AK404" s="45"/>
      <c r="AL404" s="45" t="s">
        <v>123</v>
      </c>
      <c r="AM404" s="45"/>
      <c r="AN404" s="45" t="s">
        <v>123</v>
      </c>
      <c r="AO404" s="45"/>
      <c r="AP404" s="45" t="s">
        <v>123</v>
      </c>
      <c r="AQ404" s="45"/>
      <c r="AR404" s="45" t="s">
        <v>123</v>
      </c>
      <c r="AS404" s="45"/>
      <c r="AT404" s="49">
        <v>45713</v>
      </c>
      <c r="AU404" s="50">
        <v>45713</v>
      </c>
      <c r="AV404" s="66" t="s">
        <v>123</v>
      </c>
      <c r="AW404" s="66" t="s">
        <v>123</v>
      </c>
      <c r="AX404" s="51" t="s">
        <v>49</v>
      </c>
      <c r="AY404" s="52" t="s">
        <v>123</v>
      </c>
      <c r="AZ404" s="53">
        <v>0</v>
      </c>
      <c r="BA404" s="52" t="s">
        <v>123</v>
      </c>
      <c r="BB404" s="81" t="s">
        <v>123</v>
      </c>
      <c r="BC404" s="52" t="s">
        <v>123</v>
      </c>
      <c r="BD404" s="52" t="s">
        <v>123</v>
      </c>
      <c r="BE404" s="55" t="s">
        <v>123</v>
      </c>
      <c r="BF404" s="55" t="s">
        <v>123</v>
      </c>
      <c r="BG404" s="55" t="s">
        <v>123</v>
      </c>
      <c r="BH404" s="55" t="s">
        <v>123</v>
      </c>
      <c r="BI404" s="56" t="s">
        <v>123</v>
      </c>
      <c r="BJ404" s="48"/>
      <c r="BK404" s="58" t="s">
        <v>123</v>
      </c>
      <c r="BL404" s="59"/>
      <c r="BM404" s="58" t="s">
        <v>123</v>
      </c>
      <c r="BN404" s="59"/>
      <c r="BO404" s="58" t="s">
        <v>123</v>
      </c>
      <c r="BP404" s="59"/>
      <c r="BQ404" s="58" t="s">
        <v>126</v>
      </c>
      <c r="BR404" s="59"/>
      <c r="BS404" s="60" t="s">
        <v>1128</v>
      </c>
      <c r="BT404" s="38"/>
      <c r="BU404" s="61"/>
      <c r="BV404" s="61"/>
      <c r="BW404" s="61"/>
      <c r="BX404" s="61"/>
      <c r="BY404" s="61"/>
      <c r="BZ404" s="61"/>
      <c r="CA404" s="61"/>
      <c r="CB404" s="61"/>
      <c r="CC404" s="61"/>
      <c r="CD404" s="61"/>
      <c r="CE404" s="61"/>
      <c r="CF404" s="61"/>
      <c r="CG404" s="61"/>
      <c r="CH404" s="63">
        <f>YEAR(BANCO10[[#This Row],[DATA INÍCIO]])</f>
        <v>2025</v>
      </c>
      <c r="CI404" s="63">
        <f>MONTH(BANCO10[[#This Row],[DATA INÍCIO]])</f>
        <v>2</v>
      </c>
      <c r="CJ404" s="71" t="str">
        <f t="shared" si="7"/>
        <v>KENGEAR INDUSTRIA MECANICA LTDA03548254/0001-37</v>
      </c>
      <c r="CK404" s="63"/>
      <c r="CL404" s="63"/>
      <c r="CM404" s="42" t="str">
        <f>IF(BANCO10[[#This Row],[SOLUÇÃO]]=CM$1,BANCO10[[#This Row],[STATUS DA ETAPA]],"")</f>
        <v>CONCLUÍDO</v>
      </c>
      <c r="CN404" s="42" t="str">
        <f>IF(BANCO10[[#This Row],[SOLUÇÃO]]=CN$1,BANCO10[[#This Row],[STATUS DA ETAPA]],"")</f>
        <v/>
      </c>
      <c r="CO404" s="42" t="str">
        <f>IF(BANCO10[[#This Row],[SOLUÇÃO]]=CO$1,BANCO10[[#This Row],[STATUS DA ETAPA]],"")</f>
        <v/>
      </c>
      <c r="CP404" s="42" t="str">
        <f>IF(BANCO10[[#This Row],[SOLUÇÃO]]=CP$1,BANCO10[[#This Row],[STATUS DA ETAPA]],"")</f>
        <v/>
      </c>
      <c r="CQ404" s="42" t="str">
        <f>IF(BANCO10[[#This Row],[SOLUÇÃO]]=CQ$1,BANCO10[[#This Row],[STATUS DA ETAPA]],"")</f>
        <v/>
      </c>
      <c r="CR404" s="42" t="str">
        <f>IF(BANCO10[[#This Row],[SOLUÇÃO]]=CR$1,BANCO10[[#This Row],[STATUS DA ETAPA]],"")</f>
        <v/>
      </c>
      <c r="CS404" s="42" t="str">
        <f>IF(BANCO10[[#This Row],[SOLUÇÃO]]=CS$1,BANCO10[[#This Row],[STATUS DA ETAPA]],"")</f>
        <v/>
      </c>
      <c r="CT404" s="42" t="str">
        <f>IF(BANCO10[[#This Row],[SOLUÇÃO]]=CT$1,BANCO10[[#This Row],[STATUS DA ETAPA]],"")</f>
        <v/>
      </c>
      <c r="CU404" s="42" t="str">
        <f>IF(BANCO10[[#This Row],[SOLUÇÃO]]=CU$1,BANCO10[[#This Row],[STATUS DA ETAPA]],"")</f>
        <v/>
      </c>
      <c r="CV404" s="42" t="str">
        <f>IF(BANCO10[[#This Row],[SOLUÇÃO]]=CV$1,BANCO10[[#This Row],[STATUS DA ETAPA]],"")</f>
        <v/>
      </c>
      <c r="CW404" s="42" t="str">
        <f>IF(BANCO10[[#This Row],[SOLUÇÃO]]=CW$1,BANCO10[[#This Row],[STATUS DA ETAPA]],"")</f>
        <v/>
      </c>
      <c r="CX404" s="42" t="str">
        <f>IF(BANCO10[[#This Row],[SOLUÇÃO]]=CX$1,BANCO10[[#This Row],[STATUS DA ETAPA]],"")</f>
        <v/>
      </c>
      <c r="CY404" s="42" t="str">
        <f>IF(BANCO10[[#This Row],[SOLUÇÃO]]=CY$1,BANCO10[[#This Row],[STATUS DA ETAPA]],"")</f>
        <v/>
      </c>
      <c r="CZ404" s="42" t="str">
        <f>IF(BANCO10[[#This Row],[SOLUÇÃO]]=CZ$1,BANCO10[[#This Row],[STATUS DA ETAPA]],"")</f>
        <v/>
      </c>
      <c r="DA404" s="42" t="str">
        <f>IF(BANCO10[[#This Row],[SOLUÇÃO]]=DA$1,BANCO10[[#This Row],[STATUS DA ETAPA]],"")</f>
        <v/>
      </c>
      <c r="DB404" s="42" t="str">
        <f>IF(BANCO10[[#This Row],[SOLUÇÃO]]=DB$1,BANCO10[[#This Row],[STATUS DA ETAPA]],"")</f>
        <v/>
      </c>
      <c r="DC404" s="42" t="str">
        <f>IF(BANCO10[[#This Row],[SOLUÇÃO]]=DC$1,BANCO10[[#This Row],[STATUS DA ETAPA]],"")</f>
        <v/>
      </c>
      <c r="DD404" s="42" t="str">
        <f>IF(BANCO10[[#This Row],[SOLUÇÃO]]=DD$1,BANCO10[[#This Row],[STATUS DA ETAPA]],"")</f>
        <v/>
      </c>
      <c r="DE404" s="42" t="str">
        <f>IF(BANCO10[[#This Row],[SOLUÇÃO]]=DE$1,BANCO10[[#This Row],[STATUS DA ETAPA]],"")</f>
        <v/>
      </c>
      <c r="DF404" s="42" t="str">
        <f>IF(BANCO10[[#This Row],[SOLUÇÃO]]=DF$1,BANCO10[[#This Row],[STATUS DA ETAPA]],"")</f>
        <v/>
      </c>
      <c r="DG404" s="42" t="str">
        <f>IF(BANCO10[[#This Row],[SOLUÇÃO]]=DG$1,BANCO10[[#This Row],[STATUS DA ETAPA]],"")</f>
        <v/>
      </c>
      <c r="DH404" s="42" t="str">
        <f>IF(BANCO10[[#This Row],[SOLUÇÃO]]=DH$1,BANCO10[[#This Row],[STATUS DA ETAPA]],"")</f>
        <v/>
      </c>
      <c r="DI404" s="42" t="str">
        <f>IF(BANCO10[[#This Row],[SOLUÇÃO]]=DI$1,BANCO10[[#This Row],[STATUS DA ETAPA]],"")</f>
        <v/>
      </c>
      <c r="DJ404" s="42" t="str">
        <f>IF(BANCO10[[#This Row],[SOLUÇÃO]]=DJ$1,BANCO10[[#This Row],[STATUS DA ETAPA]],"")</f>
        <v/>
      </c>
      <c r="DK404" s="42" t="str">
        <f>IF(BANCO10[[#This Row],[SOLUÇÃO]]=DK$1,BANCO10[[#This Row],[STATUS DA ETAPA]],"")</f>
        <v/>
      </c>
      <c r="DL404" s="42" t="str">
        <f>IF(BANCO10[[#This Row],[SOLUÇÃO]]=DL$1,BANCO10[[#This Row],[STATUS DA ETAPA]],"")</f>
        <v/>
      </c>
      <c r="DM404" s="42" t="str">
        <f>IF(BANCO10[[#This Row],[SOLUÇÃO]]=DM$1,BANCO10[[#This Row],[STATUS DA ETAPA]],"")</f>
        <v/>
      </c>
      <c r="DN404" s="65" t="e">
        <f>VLOOKUP(CL406,'[1]SAP TEC'!AC:AD,2,0)</f>
        <v>#N/A</v>
      </c>
      <c r="GA404" s="38"/>
      <c r="GB404" s="39"/>
      <c r="GC404" s="40"/>
      <c r="GD404" s="42"/>
      <c r="GE404" s="42"/>
      <c r="GF404" s="40"/>
      <c r="GG404" s="165"/>
      <c r="GH404" s="90"/>
      <c r="GI404" s="43"/>
      <c r="GJ404" s="44"/>
      <c r="GK404" s="166"/>
      <c r="GL404" s="166"/>
      <c r="GM404" s="166"/>
      <c r="GN404" s="42"/>
      <c r="GO404" s="91"/>
      <c r="GP404" s="42"/>
      <c r="GQ404" s="91"/>
      <c r="GR404" s="134"/>
      <c r="GS404" s="134"/>
      <c r="GT404" s="44"/>
      <c r="GU404" s="44"/>
      <c r="GV404" s="44"/>
      <c r="GW404" s="42"/>
      <c r="GX404" s="95"/>
      <c r="GY404" s="96"/>
      <c r="GZ404" s="168"/>
      <c r="HA404" s="168"/>
      <c r="HB404" s="168"/>
      <c r="HC404" s="93"/>
      <c r="HD404" s="168"/>
      <c r="HE404" s="110"/>
      <c r="HF404" s="94"/>
      <c r="HG404" s="38"/>
      <c r="HH404" s="38"/>
      <c r="HI404" s="38"/>
      <c r="HJ404" s="38"/>
      <c r="HK404" s="98"/>
      <c r="HL404" s="38"/>
      <c r="HM404" s="38"/>
      <c r="HN404" s="38"/>
      <c r="HO404" s="136"/>
      <c r="HP404" s="38"/>
      <c r="HQ404" s="38"/>
      <c r="HR404" s="38"/>
      <c r="HS404" s="38"/>
      <c r="HT404" s="63"/>
      <c r="HU404" s="63"/>
      <c r="HV404" s="71"/>
      <c r="HW404" s="63"/>
      <c r="HX404" s="44"/>
      <c r="HY404" s="42"/>
      <c r="HZ404" s="42"/>
      <c r="IA404" s="42"/>
      <c r="IB404" s="42"/>
      <c r="IC404" s="42"/>
      <c r="ID404" s="42"/>
      <c r="IE404" s="42"/>
      <c r="IF404" s="42"/>
      <c r="IG404" s="42"/>
      <c r="IH404" s="42"/>
      <c r="II404" s="42"/>
      <c r="IJ404" s="42"/>
      <c r="IK404" s="42"/>
      <c r="IL404" s="42"/>
      <c r="IM404" s="42"/>
      <c r="IN404" s="42"/>
      <c r="IO404" s="42"/>
      <c r="IP404" s="42"/>
      <c r="IQ404" s="42"/>
      <c r="IR404" s="42"/>
      <c r="IS404" s="42"/>
      <c r="IT404" s="42"/>
      <c r="IU404" s="42"/>
      <c r="IV404" s="42"/>
      <c r="IW404" s="42"/>
      <c r="IX404" s="42"/>
      <c r="IY404" s="42"/>
      <c r="IZ404" s="63"/>
    </row>
    <row r="405" spans="1:335" s="174" customFormat="1" ht="10.5" x14ac:dyDescent="0.25">
      <c r="A405" s="38" t="s">
        <v>118</v>
      </c>
      <c r="B405" s="39" t="s">
        <v>131</v>
      </c>
      <c r="C405" s="40" t="str">
        <f>IFERROR(VLOOKUP(BANCO10[[#This Row],[EMPRESA]],[1]!DADOS[#Data],2,FALSE),"")</f>
        <v>35.482.540/002-18</v>
      </c>
      <c r="D405" s="40" t="s">
        <v>1129</v>
      </c>
      <c r="E405" s="42" t="str">
        <f>IFERROR(VLOOKUP(BANCO10[[#This Row],[EMPRESA]],[1]!DADOS[#Data],5,FALSE),"")</f>
        <v>EPP</v>
      </c>
      <c r="F405" s="40" t="str">
        <f>IFERROR(IF(VLOOKUP(BANCO10[[#This Row],[EMPRESA]],[1]!DADOS[#Data],6,0)="","",(VLOOKUP(BANCO10[[#This Row],[EMPRESA]],[1]!DADOS[#Data],6,0))),"")</f>
        <v>CAPITAL NORTE</v>
      </c>
      <c r="G405" s="40" t="str">
        <f>IFERROR(IF(VLOOKUP(BANCO10[[#This Row],[EMPRESA]],[1]!DADOS[#Data],4)="","",(VLOOKUP($D405,[1]!DADOS[#Data],4,0))),"")</f>
        <v>KENGEAR_FL</v>
      </c>
      <c r="H405" s="43" t="s">
        <v>7</v>
      </c>
      <c r="I405" s="43" t="s">
        <v>134</v>
      </c>
      <c r="J405" s="43" t="s">
        <v>123</v>
      </c>
      <c r="K405" s="44" t="s">
        <v>1130</v>
      </c>
      <c r="L405" s="44" t="s">
        <v>136</v>
      </c>
      <c r="M405" s="44" t="s">
        <v>137</v>
      </c>
      <c r="N405" s="44" t="s">
        <v>123</v>
      </c>
      <c r="O405" s="42" t="s">
        <v>96</v>
      </c>
      <c r="P405" s="42">
        <v>106</v>
      </c>
      <c r="Q405" s="39"/>
      <c r="R405" s="45" t="s">
        <v>27</v>
      </c>
      <c r="S405" s="45">
        <v>45875</v>
      </c>
      <c r="T405" s="45" t="s">
        <v>27</v>
      </c>
      <c r="U405" s="45">
        <v>45875</v>
      </c>
      <c r="V405" s="45" t="s">
        <v>27</v>
      </c>
      <c r="W405" s="45">
        <v>45895</v>
      </c>
      <c r="X405" s="45" t="s">
        <v>27</v>
      </c>
      <c r="Y405" s="45">
        <v>45895</v>
      </c>
      <c r="Z405" s="46" t="s">
        <v>27</v>
      </c>
      <c r="AA405" s="47">
        <v>45880</v>
      </c>
      <c r="AB405" s="46" t="s">
        <v>126</v>
      </c>
      <c r="AC405" s="48"/>
      <c r="AD405" s="46" t="s">
        <v>126</v>
      </c>
      <c r="AE405" s="48"/>
      <c r="AF405" s="45" t="s">
        <v>123</v>
      </c>
      <c r="AG405" s="45"/>
      <c r="AH405" s="45" t="s">
        <v>123</v>
      </c>
      <c r="AI405" s="45"/>
      <c r="AJ405" s="45"/>
      <c r="AK405" s="45"/>
      <c r="AL405" s="45" t="s">
        <v>123</v>
      </c>
      <c r="AM405" s="45"/>
      <c r="AN405" s="45" t="s">
        <v>123</v>
      </c>
      <c r="AO405" s="45"/>
      <c r="AP405" s="45" t="s">
        <v>123</v>
      </c>
      <c r="AQ405" s="45"/>
      <c r="AR405" s="45" t="s">
        <v>123</v>
      </c>
      <c r="AS405" s="45"/>
      <c r="AT405" s="49">
        <v>46022</v>
      </c>
      <c r="AU405" s="50">
        <v>46022</v>
      </c>
      <c r="AV405" s="66" t="s">
        <v>126</v>
      </c>
      <c r="AW405" s="66" t="s">
        <v>126</v>
      </c>
      <c r="AX405" s="51" t="s">
        <v>49</v>
      </c>
      <c r="AY405" s="52" t="s">
        <v>126</v>
      </c>
      <c r="AZ405" s="53">
        <v>20140</v>
      </c>
      <c r="BA405" s="52" t="s">
        <v>138</v>
      </c>
      <c r="BB405" s="42">
        <v>706068</v>
      </c>
      <c r="BC405" s="52" t="s">
        <v>123</v>
      </c>
      <c r="BD405" s="52" t="s">
        <v>123</v>
      </c>
      <c r="BE405" s="55" t="s">
        <v>126</v>
      </c>
      <c r="BF405" s="55" t="s">
        <v>126</v>
      </c>
      <c r="BG405" s="55" t="s">
        <v>126</v>
      </c>
      <c r="BH405" s="55" t="s">
        <v>126</v>
      </c>
      <c r="BI405" s="68" t="s">
        <v>126</v>
      </c>
      <c r="BJ405" s="48"/>
      <c r="BK405" s="58" t="s">
        <v>126</v>
      </c>
      <c r="BL405" s="59"/>
      <c r="BM405" s="58" t="s">
        <v>126</v>
      </c>
      <c r="BN405" s="59"/>
      <c r="BO405" s="58" t="s">
        <v>126</v>
      </c>
      <c r="BP405" s="59"/>
      <c r="BQ405" s="58" t="s">
        <v>126</v>
      </c>
      <c r="BR405" s="59"/>
      <c r="BS405" s="60" t="s">
        <v>185</v>
      </c>
      <c r="BT405" s="38"/>
      <c r="BU405" s="61"/>
      <c r="BV405" s="61"/>
      <c r="BW405" s="61"/>
      <c r="BX405" s="61"/>
      <c r="BY405" s="61"/>
      <c r="BZ405" s="61"/>
      <c r="CA405" s="61"/>
      <c r="CB405" s="61"/>
      <c r="CC405" s="61"/>
      <c r="CD405" s="61"/>
      <c r="CE405" s="61"/>
      <c r="CF405" s="61"/>
      <c r="CG405" s="61"/>
      <c r="CH405" s="63">
        <f>YEAR(BANCO10[[#This Row],[DATA INÍCIO]])</f>
        <v>2025</v>
      </c>
      <c r="CI405" s="63">
        <f>MONTH(BANCO10[[#This Row],[DATA INÍCIO]])</f>
        <v>12</v>
      </c>
      <c r="CJ405" s="71" t="str">
        <f t="shared" si="7"/>
        <v>KENGEAR INDUSTRIA MECANICA LTDA_FILIAL35.482.540/002-18</v>
      </c>
      <c r="CK405" s="63"/>
      <c r="CL405" s="63"/>
      <c r="CM405" s="42" t="str">
        <f>IF(BANCO10[[#This Row],[SOLUÇÃO]]=CM$1,BANCO10[[#This Row],[STATUS DA ETAPA]],"")</f>
        <v/>
      </c>
      <c r="CN405" s="42" t="str">
        <f>IF(BANCO10[[#This Row],[SOLUÇÃO]]=CN$1,BANCO10[[#This Row],[STATUS DA ETAPA]],"")</f>
        <v/>
      </c>
      <c r="CO405" s="42" t="str">
        <f>IF(BANCO10[[#This Row],[SOLUÇÃO]]=CO$1,BANCO10[[#This Row],[STATUS DA ETAPA]],"")</f>
        <v/>
      </c>
      <c r="CP405" s="42" t="str">
        <f>IF(BANCO10[[#This Row],[SOLUÇÃO]]=CP$1,BANCO10[[#This Row],[STATUS DA ETAPA]],"")</f>
        <v/>
      </c>
      <c r="CQ405" s="42" t="str">
        <f>IF(BANCO10[[#This Row],[SOLUÇÃO]]=CQ$1,BANCO10[[#This Row],[STATUS DA ETAPA]],"")</f>
        <v/>
      </c>
      <c r="CR405" s="42" t="str">
        <f>IF(BANCO10[[#This Row],[SOLUÇÃO]]=CR$1,BANCO10[[#This Row],[STATUS DA ETAPA]],"")</f>
        <v/>
      </c>
      <c r="CS405" s="42" t="str">
        <f>IF(BANCO10[[#This Row],[SOLUÇÃO]]=CS$1,BANCO10[[#This Row],[STATUS DA ETAPA]],"")</f>
        <v>AGUARDANDO SALDO</v>
      </c>
      <c r="CT405" s="42" t="str">
        <f>IF(BANCO10[[#This Row],[SOLUÇÃO]]=CT$1,BANCO10[[#This Row],[STATUS DA ETAPA]],"")</f>
        <v/>
      </c>
      <c r="CU405" s="42" t="str">
        <f>IF(BANCO10[[#This Row],[SOLUÇÃO]]=CU$1,BANCO10[[#This Row],[STATUS DA ETAPA]],"")</f>
        <v/>
      </c>
      <c r="CV405" s="42" t="str">
        <f>IF(BANCO10[[#This Row],[SOLUÇÃO]]=CV$1,BANCO10[[#This Row],[STATUS DA ETAPA]],"")</f>
        <v/>
      </c>
      <c r="CW405" s="42" t="str">
        <f>IF(BANCO10[[#This Row],[SOLUÇÃO]]=CW$1,BANCO10[[#This Row],[STATUS DA ETAPA]],"")</f>
        <v/>
      </c>
      <c r="CX405" s="42" t="str">
        <f>IF(BANCO10[[#This Row],[SOLUÇÃO]]=CX$1,BANCO10[[#This Row],[STATUS DA ETAPA]],"")</f>
        <v/>
      </c>
      <c r="CY405" s="42" t="str">
        <f>IF(BANCO10[[#This Row],[SOLUÇÃO]]=CY$1,BANCO10[[#This Row],[STATUS DA ETAPA]],"")</f>
        <v/>
      </c>
      <c r="CZ405" s="42" t="str">
        <f>IF(BANCO10[[#This Row],[SOLUÇÃO]]=CZ$1,BANCO10[[#This Row],[STATUS DA ETAPA]],"")</f>
        <v/>
      </c>
      <c r="DA405" s="42" t="str">
        <f>IF(BANCO10[[#This Row],[SOLUÇÃO]]=DA$1,BANCO10[[#This Row],[STATUS DA ETAPA]],"")</f>
        <v/>
      </c>
      <c r="DB405" s="42" t="str">
        <f>IF(BANCO10[[#This Row],[SOLUÇÃO]]=DB$1,BANCO10[[#This Row],[STATUS DA ETAPA]],"")</f>
        <v/>
      </c>
      <c r="DC405" s="42" t="str">
        <f>IF(BANCO10[[#This Row],[SOLUÇÃO]]=DC$1,BANCO10[[#This Row],[STATUS DA ETAPA]],"")</f>
        <v/>
      </c>
      <c r="DD405" s="42" t="str">
        <f>IF(BANCO10[[#This Row],[SOLUÇÃO]]=DD$1,BANCO10[[#This Row],[STATUS DA ETAPA]],"")</f>
        <v/>
      </c>
      <c r="DE405" s="42" t="str">
        <f>IF(BANCO10[[#This Row],[SOLUÇÃO]]=DE$1,BANCO10[[#This Row],[STATUS DA ETAPA]],"")</f>
        <v/>
      </c>
      <c r="DF405" s="42" t="str">
        <f>IF(BANCO10[[#This Row],[SOLUÇÃO]]=DF$1,BANCO10[[#This Row],[STATUS DA ETAPA]],"")</f>
        <v/>
      </c>
      <c r="DG405" s="42" t="str">
        <f>IF(BANCO10[[#This Row],[SOLUÇÃO]]=DG$1,BANCO10[[#This Row],[STATUS DA ETAPA]],"")</f>
        <v/>
      </c>
      <c r="DH405" s="42" t="str">
        <f>IF(BANCO10[[#This Row],[SOLUÇÃO]]=DH$1,BANCO10[[#This Row],[STATUS DA ETAPA]],"")</f>
        <v/>
      </c>
      <c r="DI405" s="42" t="str">
        <f>IF(BANCO10[[#This Row],[SOLUÇÃO]]=DI$1,BANCO10[[#This Row],[STATUS DA ETAPA]],"")</f>
        <v/>
      </c>
      <c r="DJ405" s="42" t="str">
        <f>IF(BANCO10[[#This Row],[SOLUÇÃO]]=DJ$1,BANCO10[[#This Row],[STATUS DA ETAPA]],"")</f>
        <v/>
      </c>
      <c r="DK405" s="42" t="str">
        <f>IF(BANCO10[[#This Row],[SOLUÇÃO]]=DK$1,BANCO10[[#This Row],[STATUS DA ETAPA]],"")</f>
        <v/>
      </c>
      <c r="DL405" s="42" t="str">
        <f>IF(BANCO10[[#This Row],[SOLUÇÃO]]=DL$1,BANCO10[[#This Row],[STATUS DA ETAPA]],"")</f>
        <v/>
      </c>
      <c r="DM405" s="42" t="str">
        <f>IF(BANCO10[[#This Row],[SOLUÇÃO]]=DM$1,BANCO10[[#This Row],[STATUS DA ETAPA]],"")</f>
        <v/>
      </c>
      <c r="DN405" s="65" t="e">
        <f>VLOOKUP(CL407,'[1]SAP TEC'!AC:AD,2,0)</f>
        <v>#N/A</v>
      </c>
      <c r="DO405" s="65"/>
      <c r="DP405" s="65"/>
      <c r="DQ405" s="65"/>
      <c r="DR405" s="65"/>
      <c r="DS405" s="65"/>
      <c r="DT405" s="65"/>
      <c r="DU405" s="65"/>
      <c r="DV405" s="65"/>
      <c r="DW405" s="65"/>
      <c r="DX405" s="65"/>
      <c r="DY405" s="65"/>
      <c r="DZ405" s="65"/>
      <c r="EA405" s="65"/>
      <c r="EB405" s="65"/>
      <c r="EC405" s="65"/>
      <c r="ED405" s="65"/>
      <c r="EE405" s="65"/>
      <c r="EF405" s="65"/>
      <c r="EG405" s="65"/>
      <c r="EH405" s="65"/>
      <c r="EI405" s="65"/>
      <c r="EJ405" s="65"/>
      <c r="EK405" s="65"/>
      <c r="EL405" s="65"/>
      <c r="EM405" s="65"/>
      <c r="EN405" s="65"/>
      <c r="EO405" s="65"/>
      <c r="EP405" s="65"/>
      <c r="EQ405" s="65"/>
      <c r="ER405" s="65"/>
      <c r="ES405" s="65"/>
      <c r="ET405" s="65"/>
      <c r="EU405" s="65"/>
      <c r="EV405" s="65"/>
      <c r="EW405" s="65"/>
      <c r="EX405" s="65"/>
      <c r="EY405" s="65"/>
      <c r="EZ405" s="65"/>
      <c r="FA405" s="65"/>
      <c r="FB405" s="65"/>
      <c r="FC405" s="65"/>
      <c r="FD405" s="65"/>
      <c r="FE405" s="65"/>
      <c r="FF405" s="65"/>
      <c r="FG405" s="65"/>
      <c r="FH405" s="65"/>
      <c r="FI405" s="65"/>
      <c r="FJ405" s="65"/>
      <c r="FK405" s="65"/>
      <c r="FL405" s="65"/>
      <c r="FM405" s="65"/>
      <c r="FN405" s="65"/>
      <c r="FO405" s="65"/>
      <c r="FP405" s="65"/>
      <c r="FQ405" s="65"/>
      <c r="FR405" s="65"/>
      <c r="FS405" s="65"/>
      <c r="FT405" s="65"/>
      <c r="FU405" s="65"/>
      <c r="FV405" s="65"/>
      <c r="FW405" s="65"/>
      <c r="FX405" s="65"/>
      <c r="FY405" s="65"/>
      <c r="FZ405" s="65"/>
      <c r="GA405" s="38"/>
      <c r="GB405" s="39"/>
      <c r="GC405" s="40"/>
      <c r="GD405" s="42"/>
      <c r="GE405" s="42"/>
      <c r="GF405" s="40"/>
      <c r="GG405" s="165"/>
      <c r="GH405" s="90"/>
      <c r="GI405" s="43"/>
      <c r="GJ405" s="44"/>
      <c r="GK405" s="166"/>
      <c r="GL405" s="166"/>
      <c r="GM405" s="166"/>
      <c r="GN405" s="42"/>
      <c r="GO405" s="91"/>
      <c r="GP405" s="42"/>
      <c r="GQ405" s="91"/>
      <c r="GR405" s="134"/>
      <c r="GS405" s="134"/>
      <c r="GT405" s="44"/>
      <c r="GU405" s="44"/>
      <c r="GV405" s="44"/>
      <c r="GW405" s="42"/>
      <c r="GX405" s="95"/>
      <c r="GY405" s="96"/>
      <c r="GZ405" s="167"/>
      <c r="HA405" s="167"/>
      <c r="HB405" s="167"/>
      <c r="HC405" s="93"/>
      <c r="HD405" s="167"/>
      <c r="HE405" s="110"/>
      <c r="HF405" s="94"/>
      <c r="HG405" s="38"/>
      <c r="HH405" s="38"/>
      <c r="HI405" s="38"/>
      <c r="HJ405" s="38"/>
      <c r="HK405" s="98"/>
      <c r="HL405" s="38"/>
      <c r="HM405" s="38"/>
      <c r="HN405" s="38"/>
      <c r="HO405" s="136"/>
      <c r="HP405" s="38"/>
      <c r="HQ405" s="38"/>
      <c r="HR405" s="38"/>
      <c r="HS405" s="38"/>
      <c r="HT405" s="63"/>
      <c r="HU405" s="63"/>
      <c r="HV405" s="71"/>
      <c r="HW405" s="63"/>
      <c r="HX405" s="44"/>
      <c r="HY405" s="42"/>
      <c r="HZ405" s="42"/>
      <c r="IA405" s="42"/>
      <c r="IB405" s="42"/>
      <c r="IC405" s="42"/>
      <c r="ID405" s="42"/>
      <c r="IE405" s="42"/>
      <c r="IF405" s="42"/>
      <c r="IG405" s="42"/>
      <c r="IH405" s="42"/>
      <c r="II405" s="42"/>
      <c r="IJ405" s="42"/>
      <c r="IK405" s="42"/>
      <c r="IL405" s="42"/>
      <c r="IM405" s="42"/>
      <c r="IN405" s="42"/>
      <c r="IO405" s="42"/>
      <c r="IP405" s="42"/>
      <c r="IQ405" s="42"/>
      <c r="IR405" s="42"/>
      <c r="IS405" s="42"/>
      <c r="IT405" s="42"/>
      <c r="IU405" s="42"/>
      <c r="IV405" s="42"/>
      <c r="IW405" s="42"/>
      <c r="IX405" s="42"/>
      <c r="IY405" s="42"/>
      <c r="IZ405" s="63"/>
      <c r="JA405" s="65"/>
      <c r="JB405" s="65"/>
      <c r="JC405" s="65"/>
      <c r="JD405" s="65"/>
      <c r="JE405" s="65"/>
      <c r="JF405" s="65"/>
      <c r="JG405" s="65"/>
      <c r="JH405" s="65"/>
      <c r="JI405" s="65"/>
      <c r="JJ405" s="65"/>
      <c r="JK405" s="65"/>
      <c r="JL405" s="65"/>
      <c r="JM405" s="65"/>
      <c r="JN405" s="65"/>
      <c r="JO405" s="65"/>
      <c r="JP405" s="65"/>
      <c r="JQ405" s="65"/>
      <c r="JR405" s="65"/>
      <c r="JS405" s="65"/>
      <c r="JT405" s="65"/>
      <c r="JU405" s="65"/>
      <c r="JV405" s="65"/>
      <c r="JW405" s="65"/>
      <c r="JX405" s="65"/>
      <c r="JY405" s="65"/>
      <c r="JZ405" s="65"/>
      <c r="KA405" s="65"/>
      <c r="KB405" s="65"/>
      <c r="KC405" s="65"/>
      <c r="KD405" s="65"/>
      <c r="KE405" s="65"/>
      <c r="KF405" s="65"/>
      <c r="KG405" s="65"/>
      <c r="KH405" s="65"/>
      <c r="KI405" s="65"/>
      <c r="KJ405" s="65"/>
      <c r="KK405" s="65"/>
      <c r="KL405" s="65"/>
      <c r="KM405" s="65"/>
      <c r="KN405" s="65"/>
      <c r="KO405" s="65"/>
      <c r="KP405" s="65"/>
      <c r="KQ405" s="65"/>
      <c r="KR405" s="65"/>
      <c r="KS405" s="65"/>
      <c r="KT405" s="65"/>
      <c r="KU405" s="65"/>
      <c r="KV405" s="65"/>
      <c r="KW405" s="65"/>
      <c r="KX405" s="65"/>
      <c r="KY405" s="65"/>
      <c r="KZ405" s="65"/>
      <c r="LA405" s="65"/>
      <c r="LB405" s="65"/>
      <c r="LC405" s="65"/>
      <c r="LD405" s="65"/>
      <c r="LE405" s="65"/>
      <c r="LF405" s="65"/>
      <c r="LG405" s="65"/>
      <c r="LH405" s="65"/>
      <c r="LI405" s="65"/>
      <c r="LJ405" s="65"/>
      <c r="LK405" s="65"/>
      <c r="LL405" s="65"/>
      <c r="LM405" s="65"/>
      <c r="LN405" s="65"/>
      <c r="LO405" s="65"/>
      <c r="LP405" s="65"/>
      <c r="LQ405" s="65"/>
      <c r="LR405" s="65"/>
      <c r="LS405" s="65"/>
      <c r="LT405" s="65"/>
      <c r="LU405" s="65"/>
      <c r="LV405" s="65"/>
      <c r="LW405" s="65"/>
    </row>
    <row r="406" spans="1:335" s="65" customFormat="1" ht="12" x14ac:dyDescent="0.25">
      <c r="A406" s="38" t="s">
        <v>118</v>
      </c>
      <c r="B406" s="38" t="s">
        <v>131</v>
      </c>
      <c r="C406" s="38" t="str">
        <f>IFERROR(VLOOKUP(BANCO10[[#This Row],[EMPRESA]],[1]!DADOS[#Data],2,FALSE),"")</f>
        <v>00.409.793/0001-05</v>
      </c>
      <c r="D406" s="40" t="s">
        <v>1131</v>
      </c>
      <c r="E406" s="42" t="str">
        <f>IFERROR(VLOOKUP(BANCO10[[#This Row],[EMPRESA]],[1]!DADOS[#Data],5,FALSE),"")</f>
        <v>EPP</v>
      </c>
      <c r="F406" s="38" t="str">
        <f>IFERROR(IF(VLOOKUP(BANCO10[[#This Row],[EMPRESA]],[1]!DADOS[#Data],6,0)="","",(VLOOKUP(BANCO10[[#This Row],[EMPRESA]],[1]!DADOS[#Data],6,0))),"")</f>
        <v>CAPITAL SUL</v>
      </c>
      <c r="G406" s="38" t="str">
        <f>IFERROR(IF(VLOOKUP(BANCO10[[#This Row],[EMPRESA]],[1]!DADOS[#Data],4)="","",(VLOOKUP($D406,[1]!DADOS[#Data],4,0))),"")</f>
        <v>KEYBORDER</v>
      </c>
      <c r="H406" s="43" t="s">
        <v>7</v>
      </c>
      <c r="I406" s="38" t="s">
        <v>122</v>
      </c>
      <c r="J406" s="43" t="s">
        <v>123</v>
      </c>
      <c r="K406" s="44" t="s">
        <v>123</v>
      </c>
      <c r="L406" s="44" t="s">
        <v>123</v>
      </c>
      <c r="M406" s="44" t="s">
        <v>137</v>
      </c>
      <c r="N406" s="44" t="s">
        <v>123</v>
      </c>
      <c r="O406" s="42" t="s">
        <v>96</v>
      </c>
      <c r="P406" s="42">
        <v>106</v>
      </c>
      <c r="Q406" s="38"/>
      <c r="R406" s="45" t="s">
        <v>123</v>
      </c>
      <c r="S406" s="45"/>
      <c r="T406" s="45" t="s">
        <v>123</v>
      </c>
      <c r="U406" s="45"/>
      <c r="V406" s="45" t="s">
        <v>123</v>
      </c>
      <c r="W406" s="45"/>
      <c r="X406" s="45" t="s">
        <v>123</v>
      </c>
      <c r="Y406" s="45"/>
      <c r="Z406" s="46" t="s">
        <v>123</v>
      </c>
      <c r="AA406" s="47"/>
      <c r="AB406" s="46" t="s">
        <v>123</v>
      </c>
      <c r="AC406" s="48"/>
      <c r="AD406" s="46" t="s">
        <v>123</v>
      </c>
      <c r="AE406" s="48"/>
      <c r="AF406" s="45" t="s">
        <v>123</v>
      </c>
      <c r="AG406" s="45"/>
      <c r="AH406" s="45" t="s">
        <v>123</v>
      </c>
      <c r="AI406" s="45"/>
      <c r="AJ406" s="45" t="s">
        <v>123</v>
      </c>
      <c r="AK406" s="45"/>
      <c r="AL406" s="45" t="s">
        <v>123</v>
      </c>
      <c r="AM406" s="45"/>
      <c r="AN406" s="45" t="s">
        <v>123</v>
      </c>
      <c r="AO406" s="45"/>
      <c r="AP406" s="45" t="s">
        <v>123</v>
      </c>
      <c r="AQ406" s="45"/>
      <c r="AR406" s="45" t="s">
        <v>123</v>
      </c>
      <c r="AS406" s="45"/>
      <c r="AT406" s="49">
        <v>45963</v>
      </c>
      <c r="AU406" s="50">
        <v>45963</v>
      </c>
      <c r="AV406" s="66" t="s">
        <v>123</v>
      </c>
      <c r="AW406" s="66" t="s">
        <v>123</v>
      </c>
      <c r="AX406" s="51" t="s">
        <v>49</v>
      </c>
      <c r="AY406" s="52" t="s">
        <v>123</v>
      </c>
      <c r="AZ406" s="53">
        <v>0</v>
      </c>
      <c r="BA406" s="52" t="s">
        <v>123</v>
      </c>
      <c r="BB406" s="54" t="s">
        <v>123</v>
      </c>
      <c r="BC406" s="52" t="s">
        <v>123</v>
      </c>
      <c r="BD406" s="52" t="s">
        <v>123</v>
      </c>
      <c r="BE406" s="55" t="s">
        <v>123</v>
      </c>
      <c r="BF406" s="55" t="s">
        <v>123</v>
      </c>
      <c r="BG406" s="55" t="s">
        <v>123</v>
      </c>
      <c r="BH406" s="55" t="s">
        <v>123</v>
      </c>
      <c r="BI406" s="68" t="s">
        <v>123</v>
      </c>
      <c r="BJ406" s="57"/>
      <c r="BK406" s="58" t="s">
        <v>123</v>
      </c>
      <c r="BL406" s="59"/>
      <c r="BM406" s="58" t="s">
        <v>123</v>
      </c>
      <c r="BN406" s="59"/>
      <c r="BO406" s="58" t="s">
        <v>123</v>
      </c>
      <c r="BP406" s="59"/>
      <c r="BQ406" s="58" t="s">
        <v>123</v>
      </c>
      <c r="BR406" s="59"/>
      <c r="BS406" s="70" t="s">
        <v>1132</v>
      </c>
      <c r="BT406" s="38"/>
      <c r="BU406" s="38"/>
      <c r="BV406" s="38"/>
      <c r="BW406" s="38"/>
      <c r="BX406" s="38"/>
      <c r="BY406" s="38"/>
      <c r="BZ406" s="38"/>
      <c r="CA406" s="38"/>
      <c r="CB406" s="38"/>
      <c r="CC406" s="38"/>
      <c r="CD406" s="38"/>
      <c r="CE406" s="38"/>
      <c r="CF406" s="38"/>
      <c r="CG406" s="38"/>
      <c r="CH406" s="38">
        <f>YEAR(BANCO10[[#This Row],[DATA INÍCIO]])</f>
        <v>2025</v>
      </c>
      <c r="CI406" s="38">
        <f>MONTH(BANCO10[[#This Row],[DATA INÍCIO]])</f>
        <v>11</v>
      </c>
      <c r="CJ406" s="38" t="str">
        <f t="shared" si="7"/>
        <v>KEYBORDER BORDADOS INDUSTRIAIS LTDA00.409.793/0001-05</v>
      </c>
      <c r="CK406" s="38"/>
      <c r="CL406" s="38"/>
      <c r="CM406" s="38" t="str">
        <f>IF(BANCO10[[#This Row],[SOLUÇÃO]]=CM$1,BANCO10[[#This Row],[STATUS DA ETAPA]],"")</f>
        <v/>
      </c>
      <c r="CN406" s="38" t="str">
        <f>IF(BANCO10[[#This Row],[SOLUÇÃO]]=CN$1,BANCO10[[#This Row],[STATUS DA ETAPA]],"")</f>
        <v/>
      </c>
      <c r="CO406" s="38" t="str">
        <f>IF(BANCO10[[#This Row],[SOLUÇÃO]]=CO$1,BANCO10[[#This Row],[STATUS DA ETAPA]],"")</f>
        <v/>
      </c>
      <c r="CP406" s="38" t="str">
        <f>IF(BANCO10[[#This Row],[SOLUÇÃO]]=CP$1,BANCO10[[#This Row],[STATUS DA ETAPA]],"")</f>
        <v/>
      </c>
      <c r="CQ406" s="38" t="str">
        <f>IF(BANCO10[[#This Row],[SOLUÇÃO]]=CQ$1,BANCO10[[#This Row],[STATUS DA ETAPA]],"")</f>
        <v/>
      </c>
      <c r="CR406" s="38" t="str">
        <f>IF(BANCO10[[#This Row],[SOLUÇÃO]]=CR$1,BANCO10[[#This Row],[STATUS DA ETAPA]],"")</f>
        <v/>
      </c>
      <c r="CS406" s="38" t="str">
        <f>IF(BANCO10[[#This Row],[SOLUÇÃO]]=CS$1,BANCO10[[#This Row],[STATUS DA ETAPA]],"")</f>
        <v>CANCELADO</v>
      </c>
      <c r="CT406" s="38" t="str">
        <f>IF(BANCO10[[#This Row],[SOLUÇÃO]]=CT$1,BANCO10[[#This Row],[STATUS DA ETAPA]],"")</f>
        <v/>
      </c>
      <c r="CU406" s="38" t="str">
        <f>IF(BANCO10[[#This Row],[SOLUÇÃO]]=CU$1,BANCO10[[#This Row],[STATUS DA ETAPA]],"")</f>
        <v/>
      </c>
      <c r="CV406" s="38" t="str">
        <f>IF(BANCO10[[#This Row],[SOLUÇÃO]]=CV$1,BANCO10[[#This Row],[STATUS DA ETAPA]],"")</f>
        <v/>
      </c>
      <c r="CW406" s="38" t="str">
        <f>IF(BANCO10[[#This Row],[SOLUÇÃO]]=CW$1,BANCO10[[#This Row],[STATUS DA ETAPA]],"")</f>
        <v/>
      </c>
      <c r="CX406" s="38" t="str">
        <f>IF(BANCO10[[#This Row],[SOLUÇÃO]]=CX$1,BANCO10[[#This Row],[STATUS DA ETAPA]],"")</f>
        <v/>
      </c>
      <c r="CY406" s="38" t="str">
        <f>IF(BANCO10[[#This Row],[SOLUÇÃO]]=CY$1,BANCO10[[#This Row],[STATUS DA ETAPA]],"")</f>
        <v/>
      </c>
      <c r="CZ406" s="38" t="str">
        <f>IF(BANCO10[[#This Row],[SOLUÇÃO]]=CZ$1,BANCO10[[#This Row],[STATUS DA ETAPA]],"")</f>
        <v/>
      </c>
      <c r="DA406" s="38" t="str">
        <f>IF(BANCO10[[#This Row],[SOLUÇÃO]]=DA$1,BANCO10[[#This Row],[STATUS DA ETAPA]],"")</f>
        <v/>
      </c>
      <c r="DB406" s="38" t="str">
        <f>IF(BANCO10[[#This Row],[SOLUÇÃO]]=DB$1,BANCO10[[#This Row],[STATUS DA ETAPA]],"")</f>
        <v/>
      </c>
      <c r="DC406" s="38" t="str">
        <f>IF(BANCO10[[#This Row],[SOLUÇÃO]]=DC$1,BANCO10[[#This Row],[STATUS DA ETAPA]],"")</f>
        <v/>
      </c>
      <c r="DD406" s="38" t="str">
        <f>IF(BANCO10[[#This Row],[SOLUÇÃO]]=DD$1,BANCO10[[#This Row],[STATUS DA ETAPA]],"")</f>
        <v/>
      </c>
      <c r="DE406" s="38" t="str">
        <f>IF(BANCO10[[#This Row],[SOLUÇÃO]]=DE$1,BANCO10[[#This Row],[STATUS DA ETAPA]],"")</f>
        <v/>
      </c>
      <c r="DF406" s="38" t="str">
        <f>IF(BANCO10[[#This Row],[SOLUÇÃO]]=DF$1,BANCO10[[#This Row],[STATUS DA ETAPA]],"")</f>
        <v/>
      </c>
      <c r="DG406" s="38" t="str">
        <f>IF(BANCO10[[#This Row],[SOLUÇÃO]]=DG$1,BANCO10[[#This Row],[STATUS DA ETAPA]],"")</f>
        <v/>
      </c>
      <c r="DH406" s="38" t="str">
        <f>IF(BANCO10[[#This Row],[SOLUÇÃO]]=DH$1,BANCO10[[#This Row],[STATUS DA ETAPA]],"")</f>
        <v/>
      </c>
      <c r="DI406" s="38" t="str">
        <f>IF(BANCO10[[#This Row],[SOLUÇÃO]]=DI$1,BANCO10[[#This Row],[STATUS DA ETAPA]],"")</f>
        <v/>
      </c>
      <c r="DJ406" s="38" t="str">
        <f>IF(BANCO10[[#This Row],[SOLUÇÃO]]=DJ$1,BANCO10[[#This Row],[STATUS DA ETAPA]],"")</f>
        <v/>
      </c>
      <c r="DK406" s="38" t="str">
        <f>IF(BANCO10[[#This Row],[SOLUÇÃO]]=DK$1,BANCO10[[#This Row],[STATUS DA ETAPA]],"")</f>
        <v/>
      </c>
      <c r="DL406" s="38" t="str">
        <f>IF(BANCO10[[#This Row],[SOLUÇÃO]]=DL$1,BANCO10[[#This Row],[STATUS DA ETAPA]],"")</f>
        <v/>
      </c>
      <c r="DM406" s="38" t="str">
        <f>IF(BANCO10[[#This Row],[SOLUÇÃO]]=DM$1,BANCO10[[#This Row],[STATUS DA ETAPA]],"")</f>
        <v/>
      </c>
      <c r="DN406" s="65" t="e">
        <f>VLOOKUP(CL408,'[1]SAP TEC'!AC:AD,2,0)</f>
        <v>#N/A</v>
      </c>
      <c r="GA406" s="38"/>
      <c r="GB406" s="39"/>
      <c r="GC406" s="40"/>
      <c r="GD406" s="42"/>
      <c r="GE406" s="42"/>
      <c r="GF406" s="40"/>
      <c r="GG406" s="165"/>
      <c r="GH406" s="90"/>
      <c r="GI406" s="43"/>
      <c r="GJ406" s="44"/>
      <c r="GK406" s="166"/>
      <c r="GL406" s="166"/>
      <c r="GM406" s="166"/>
      <c r="GN406" s="42"/>
      <c r="GO406" s="91"/>
      <c r="GP406" s="42"/>
      <c r="GQ406" s="91"/>
      <c r="GR406" s="134"/>
      <c r="GS406" s="134"/>
      <c r="GT406" s="44"/>
      <c r="GU406" s="44"/>
      <c r="GV406" s="44"/>
      <c r="GW406" s="42"/>
      <c r="GX406" s="95"/>
      <c r="GY406" s="96"/>
      <c r="GZ406" s="167"/>
      <c r="HA406" s="167"/>
      <c r="HB406" s="167"/>
      <c r="HC406" s="93"/>
      <c r="HD406" s="167"/>
      <c r="HE406" s="110"/>
      <c r="HF406" s="94"/>
      <c r="HG406" s="38"/>
      <c r="HH406" s="38"/>
      <c r="HI406" s="38"/>
      <c r="HJ406" s="38"/>
      <c r="HK406" s="98"/>
      <c r="HL406" s="38"/>
      <c r="HM406" s="38"/>
      <c r="HN406" s="38"/>
      <c r="HO406" s="136"/>
      <c r="HP406" s="38"/>
      <c r="HQ406" s="38"/>
      <c r="HR406" s="38"/>
      <c r="HS406" s="38"/>
      <c r="HT406" s="63"/>
      <c r="HU406" s="63"/>
      <c r="HV406" s="71"/>
      <c r="HW406" s="63"/>
      <c r="HX406" s="44"/>
      <c r="HY406" s="42"/>
      <c r="HZ406" s="42"/>
      <c r="IA406" s="42"/>
      <c r="IB406" s="42"/>
      <c r="IC406" s="42"/>
      <c r="ID406" s="42"/>
      <c r="IE406" s="42"/>
      <c r="IF406" s="42"/>
      <c r="IG406" s="42"/>
      <c r="IH406" s="42"/>
      <c r="II406" s="42"/>
      <c r="IJ406" s="42"/>
      <c r="IK406" s="42"/>
      <c r="IL406" s="42"/>
      <c r="IM406" s="42"/>
      <c r="IN406" s="42"/>
      <c r="IO406" s="42"/>
      <c r="IP406" s="42"/>
      <c r="IQ406" s="42"/>
      <c r="IR406" s="42"/>
      <c r="IS406" s="42"/>
      <c r="IT406" s="42"/>
      <c r="IU406" s="42"/>
      <c r="IV406" s="42"/>
      <c r="IW406" s="42"/>
      <c r="IX406" s="42"/>
      <c r="IY406" s="42"/>
      <c r="IZ406" s="63"/>
    </row>
    <row r="407" spans="1:335" s="65" customFormat="1" ht="12" x14ac:dyDescent="0.25">
      <c r="A407" s="38" t="s">
        <v>118</v>
      </c>
      <c r="B407" s="39" t="s">
        <v>131</v>
      </c>
      <c r="C407" s="40" t="str">
        <f>IFERROR(VLOOKUP(BANCO10[[#This Row],[EMPRESA]],[1]!DADOS[#Data],2,FALSE),"")</f>
        <v>67.333.260/0001-50</v>
      </c>
      <c r="D407" s="42" t="s">
        <v>1133</v>
      </c>
      <c r="E407" s="42" t="str">
        <f>IFERROR(VLOOKUP(BANCO10[[#This Row],[EMPRESA]],[1]!DADOS[#Data],5,FALSE),"")</f>
        <v>EPP</v>
      </c>
      <c r="F407" s="40" t="str">
        <f>IFERROR(IF(VLOOKUP(BANCO10[[#This Row],[EMPRESA]],[1]!DADOS[#Data],6,0)="","",(VLOOKUP(BANCO10[[#This Row],[EMPRESA]],[1]!DADOS[#Data],6,0))),"")</f>
        <v>CAPITAL NORTE</v>
      </c>
      <c r="G407" s="40" t="str">
        <f>IFERROR(IF(VLOOKUP(BANCO10[[#This Row],[EMPRESA]],[1]!DADOS[#Data],4)="","",(VLOOKUP($D407,[1]!DADOS[#Data],4,0))),"")</f>
        <v>KION</v>
      </c>
      <c r="H407" s="43" t="s">
        <v>7</v>
      </c>
      <c r="I407" s="43" t="s">
        <v>134</v>
      </c>
      <c r="J407" s="38" t="s">
        <v>123</v>
      </c>
      <c r="K407" s="44" t="s">
        <v>1134</v>
      </c>
      <c r="L407" s="44" t="s">
        <v>136</v>
      </c>
      <c r="M407" s="44" t="s">
        <v>137</v>
      </c>
      <c r="N407" s="44" t="s">
        <v>123</v>
      </c>
      <c r="O407" s="42" t="s">
        <v>96</v>
      </c>
      <c r="P407" s="42">
        <v>106</v>
      </c>
      <c r="Q407" s="39"/>
      <c r="R407" s="45" t="s">
        <v>27</v>
      </c>
      <c r="S407" s="45">
        <v>45756</v>
      </c>
      <c r="T407" s="45" t="s">
        <v>27</v>
      </c>
      <c r="U407" s="45">
        <v>45757</v>
      </c>
      <c r="V407" s="45" t="s">
        <v>27</v>
      </c>
      <c r="W407" s="45">
        <v>45769</v>
      </c>
      <c r="X407" s="45" t="s">
        <v>27</v>
      </c>
      <c r="Y407" s="45">
        <v>45769</v>
      </c>
      <c r="Z407" s="46" t="s">
        <v>27</v>
      </c>
      <c r="AA407" s="47">
        <v>45769</v>
      </c>
      <c r="AB407" s="46" t="s">
        <v>27</v>
      </c>
      <c r="AC407" s="48">
        <v>45770</v>
      </c>
      <c r="AD407" s="46" t="s">
        <v>126</v>
      </c>
      <c r="AE407" s="48"/>
      <c r="AF407" s="45" t="s">
        <v>123</v>
      </c>
      <c r="AG407" s="45"/>
      <c r="AH407" s="45" t="s">
        <v>27</v>
      </c>
      <c r="AI407" s="45">
        <v>45755</v>
      </c>
      <c r="AJ407" s="45" t="s">
        <v>126</v>
      </c>
      <c r="AK407" s="45"/>
      <c r="AL407" s="45" t="s">
        <v>123</v>
      </c>
      <c r="AM407" s="45"/>
      <c r="AN407" s="45" t="s">
        <v>123</v>
      </c>
      <c r="AO407" s="45"/>
      <c r="AP407" s="45" t="s">
        <v>123</v>
      </c>
      <c r="AQ407" s="45"/>
      <c r="AR407" s="45" t="s">
        <v>123</v>
      </c>
      <c r="AS407" s="45"/>
      <c r="AT407" s="49">
        <v>46022</v>
      </c>
      <c r="AU407" s="50">
        <v>46022</v>
      </c>
      <c r="AV407" s="66" t="s">
        <v>126</v>
      </c>
      <c r="AW407" s="66" t="s">
        <v>126</v>
      </c>
      <c r="AX407" s="51" t="s">
        <v>49</v>
      </c>
      <c r="AY407" s="52" t="s">
        <v>126</v>
      </c>
      <c r="AZ407" s="53">
        <v>20140</v>
      </c>
      <c r="BA407" s="52" t="s">
        <v>138</v>
      </c>
      <c r="BB407" s="42">
        <v>684041</v>
      </c>
      <c r="BC407" s="52" t="s">
        <v>123</v>
      </c>
      <c r="BD407" s="52" t="s">
        <v>123</v>
      </c>
      <c r="BE407" s="67" t="s">
        <v>126</v>
      </c>
      <c r="BF407" s="67" t="s">
        <v>126</v>
      </c>
      <c r="BG407" s="67" t="s">
        <v>126</v>
      </c>
      <c r="BH407" s="67" t="s">
        <v>126</v>
      </c>
      <c r="BI407" s="68" t="s">
        <v>126</v>
      </c>
      <c r="BJ407" s="48"/>
      <c r="BK407" s="58" t="s">
        <v>126</v>
      </c>
      <c r="BL407" s="59"/>
      <c r="BM407" s="58" t="s">
        <v>126</v>
      </c>
      <c r="BN407" s="59"/>
      <c r="BO407" s="58" t="s">
        <v>126</v>
      </c>
      <c r="BP407" s="59"/>
      <c r="BQ407" s="58" t="s">
        <v>126</v>
      </c>
      <c r="BR407" s="59"/>
      <c r="BS407" s="69" t="s">
        <v>185</v>
      </c>
      <c r="BT407" s="63"/>
      <c r="BU407" s="61"/>
      <c r="BV407" s="61"/>
      <c r="BW407" s="61"/>
      <c r="BX407" s="61"/>
      <c r="BY407" s="61"/>
      <c r="BZ407" s="61"/>
      <c r="CA407" s="61"/>
      <c r="CB407" s="61"/>
      <c r="CC407" s="61"/>
      <c r="CD407" s="61"/>
      <c r="CE407" s="61"/>
      <c r="CF407" s="61"/>
      <c r="CG407" s="61"/>
      <c r="CH407" s="63">
        <f>YEAR(BANCO10[[#This Row],[DATA INÍCIO]])</f>
        <v>2025</v>
      </c>
      <c r="CI407" s="63">
        <f>MONTH(BANCO10[[#This Row],[DATA INÍCIO]])</f>
        <v>12</v>
      </c>
      <c r="CJ407" s="71" t="str">
        <f t="shared" si="7"/>
        <v>KION INDUSTRIA E COMERCIO LTDA67.333.260/0001-50</v>
      </c>
      <c r="CK407" s="63"/>
      <c r="CL407" s="63"/>
      <c r="CM407" s="42" t="str">
        <f>IF(BANCO10[[#This Row],[SOLUÇÃO]]=CM$1,BANCO10[[#This Row],[STATUS DA ETAPA]],"")</f>
        <v/>
      </c>
      <c r="CN407" s="42" t="str">
        <f>IF(BANCO10[[#This Row],[SOLUÇÃO]]=CN$1,BANCO10[[#This Row],[STATUS DA ETAPA]],"")</f>
        <v/>
      </c>
      <c r="CO407" s="42" t="str">
        <f>IF(BANCO10[[#This Row],[SOLUÇÃO]]=CO$1,BANCO10[[#This Row],[STATUS DA ETAPA]],"")</f>
        <v/>
      </c>
      <c r="CP407" s="42" t="str">
        <f>IF(BANCO10[[#This Row],[SOLUÇÃO]]=CP$1,BANCO10[[#This Row],[STATUS DA ETAPA]],"")</f>
        <v/>
      </c>
      <c r="CQ407" s="42" t="str">
        <f>IF(BANCO10[[#This Row],[SOLUÇÃO]]=CQ$1,BANCO10[[#This Row],[STATUS DA ETAPA]],"")</f>
        <v/>
      </c>
      <c r="CR407" s="42" t="str">
        <f>IF(BANCO10[[#This Row],[SOLUÇÃO]]=CR$1,BANCO10[[#This Row],[STATUS DA ETAPA]],"")</f>
        <v/>
      </c>
      <c r="CS407" s="42" t="str">
        <f>IF(BANCO10[[#This Row],[SOLUÇÃO]]=CS$1,BANCO10[[#This Row],[STATUS DA ETAPA]],"")</f>
        <v>AGUARDANDO SALDO</v>
      </c>
      <c r="CT407" s="42" t="str">
        <f>IF(BANCO10[[#This Row],[SOLUÇÃO]]=CT$1,BANCO10[[#This Row],[STATUS DA ETAPA]],"")</f>
        <v/>
      </c>
      <c r="CU407" s="42" t="str">
        <f>IF(BANCO10[[#This Row],[SOLUÇÃO]]=CU$1,BANCO10[[#This Row],[STATUS DA ETAPA]],"")</f>
        <v/>
      </c>
      <c r="CV407" s="42" t="str">
        <f>IF(BANCO10[[#This Row],[SOLUÇÃO]]=CV$1,BANCO10[[#This Row],[STATUS DA ETAPA]],"")</f>
        <v/>
      </c>
      <c r="CW407" s="42" t="str">
        <f>IF(BANCO10[[#This Row],[SOLUÇÃO]]=CW$1,BANCO10[[#This Row],[STATUS DA ETAPA]],"")</f>
        <v/>
      </c>
      <c r="CX407" s="42" t="str">
        <f>IF(BANCO10[[#This Row],[SOLUÇÃO]]=CX$1,BANCO10[[#This Row],[STATUS DA ETAPA]],"")</f>
        <v/>
      </c>
      <c r="CY407" s="42" t="str">
        <f>IF(BANCO10[[#This Row],[SOLUÇÃO]]=CY$1,BANCO10[[#This Row],[STATUS DA ETAPA]],"")</f>
        <v/>
      </c>
      <c r="CZ407" s="42" t="str">
        <f>IF(BANCO10[[#This Row],[SOLUÇÃO]]=CZ$1,BANCO10[[#This Row],[STATUS DA ETAPA]],"")</f>
        <v/>
      </c>
      <c r="DA407" s="42" t="str">
        <f>IF(BANCO10[[#This Row],[SOLUÇÃO]]=DA$1,BANCO10[[#This Row],[STATUS DA ETAPA]],"")</f>
        <v/>
      </c>
      <c r="DB407" s="42" t="str">
        <f>IF(BANCO10[[#This Row],[SOLUÇÃO]]=DB$1,BANCO10[[#This Row],[STATUS DA ETAPA]],"")</f>
        <v/>
      </c>
      <c r="DC407" s="42" t="str">
        <f>IF(BANCO10[[#This Row],[SOLUÇÃO]]=DC$1,BANCO10[[#This Row],[STATUS DA ETAPA]],"")</f>
        <v/>
      </c>
      <c r="DD407" s="42" t="str">
        <f>IF(BANCO10[[#This Row],[SOLUÇÃO]]=DD$1,BANCO10[[#This Row],[STATUS DA ETAPA]],"")</f>
        <v/>
      </c>
      <c r="DE407" s="42" t="str">
        <f>IF(BANCO10[[#This Row],[SOLUÇÃO]]=DE$1,BANCO10[[#This Row],[STATUS DA ETAPA]],"")</f>
        <v/>
      </c>
      <c r="DF407" s="42" t="str">
        <f>IF(BANCO10[[#This Row],[SOLUÇÃO]]=DF$1,BANCO10[[#This Row],[STATUS DA ETAPA]],"")</f>
        <v/>
      </c>
      <c r="DG407" s="42" t="str">
        <f>IF(BANCO10[[#This Row],[SOLUÇÃO]]=DG$1,BANCO10[[#This Row],[STATUS DA ETAPA]],"")</f>
        <v/>
      </c>
      <c r="DH407" s="42" t="str">
        <f>IF(BANCO10[[#This Row],[SOLUÇÃO]]=DH$1,BANCO10[[#This Row],[STATUS DA ETAPA]],"")</f>
        <v/>
      </c>
      <c r="DI407" s="42" t="str">
        <f>IF(BANCO10[[#This Row],[SOLUÇÃO]]=DI$1,BANCO10[[#This Row],[STATUS DA ETAPA]],"")</f>
        <v/>
      </c>
      <c r="DJ407" s="42" t="str">
        <f>IF(BANCO10[[#This Row],[SOLUÇÃO]]=DJ$1,BANCO10[[#This Row],[STATUS DA ETAPA]],"")</f>
        <v/>
      </c>
      <c r="DK407" s="42" t="str">
        <f>IF(BANCO10[[#This Row],[SOLUÇÃO]]=DK$1,BANCO10[[#This Row],[STATUS DA ETAPA]],"")</f>
        <v/>
      </c>
      <c r="DL407" s="42" t="str">
        <f>IF(BANCO10[[#This Row],[SOLUÇÃO]]=DL$1,BANCO10[[#This Row],[STATUS DA ETAPA]],"")</f>
        <v/>
      </c>
      <c r="DM407" s="42" t="str">
        <f>IF(BANCO10[[#This Row],[SOLUÇÃO]]=DM$1,BANCO10[[#This Row],[STATUS DA ETAPA]],"")</f>
        <v/>
      </c>
      <c r="DN407" s="65" t="e">
        <f>VLOOKUP(CL409,'[1]SAP TEC'!AC:AD,2,0)</f>
        <v>#N/A</v>
      </c>
      <c r="GA407" s="38"/>
      <c r="GB407" s="39"/>
      <c r="GC407" s="40"/>
      <c r="GD407" s="42"/>
      <c r="GE407" s="42"/>
      <c r="GF407" s="40"/>
      <c r="GG407" s="165"/>
      <c r="GH407" s="90"/>
      <c r="GI407" s="43"/>
      <c r="GJ407" s="44"/>
      <c r="GK407" s="166"/>
      <c r="GL407" s="166"/>
      <c r="GM407" s="166"/>
      <c r="GN407" s="42"/>
      <c r="GO407" s="91"/>
      <c r="GP407" s="42"/>
      <c r="GQ407" s="91"/>
      <c r="GR407" s="134"/>
      <c r="GS407" s="134"/>
      <c r="GT407" s="44"/>
      <c r="GU407" s="44"/>
      <c r="GV407" s="44"/>
      <c r="GW407" s="42"/>
      <c r="GX407" s="95"/>
      <c r="GY407" s="96"/>
      <c r="GZ407" s="168"/>
      <c r="HA407" s="168"/>
      <c r="HB407" s="168"/>
      <c r="HC407" s="93"/>
      <c r="HD407" s="168"/>
      <c r="HE407" s="110"/>
      <c r="HF407" s="94"/>
      <c r="HG407" s="38"/>
      <c r="HH407" s="38"/>
      <c r="HI407" s="38"/>
      <c r="HJ407" s="38"/>
      <c r="HK407" s="98"/>
      <c r="HL407" s="38"/>
      <c r="HM407" s="38"/>
      <c r="HN407" s="38"/>
      <c r="HO407" s="136"/>
      <c r="HP407" s="38"/>
      <c r="HQ407" s="38"/>
      <c r="HR407" s="38"/>
      <c r="HS407" s="38"/>
      <c r="HT407" s="63"/>
      <c r="HU407" s="63"/>
      <c r="HV407" s="71"/>
      <c r="HW407" s="63"/>
      <c r="HX407" s="44"/>
      <c r="HY407" s="42"/>
      <c r="HZ407" s="42"/>
      <c r="IA407" s="42"/>
      <c r="IB407" s="42"/>
      <c r="IC407" s="42"/>
      <c r="ID407" s="42"/>
      <c r="IE407" s="42"/>
      <c r="IF407" s="42"/>
      <c r="IG407" s="42"/>
      <c r="IH407" s="42"/>
      <c r="II407" s="42"/>
      <c r="IJ407" s="42"/>
      <c r="IK407" s="42"/>
      <c r="IL407" s="42"/>
      <c r="IM407" s="42"/>
      <c r="IN407" s="42"/>
      <c r="IO407" s="42"/>
      <c r="IP407" s="42"/>
      <c r="IQ407" s="42"/>
      <c r="IR407" s="42"/>
      <c r="IS407" s="42"/>
      <c r="IT407" s="42"/>
      <c r="IU407" s="42"/>
      <c r="IV407" s="42"/>
      <c r="IW407" s="42"/>
      <c r="IX407" s="42"/>
      <c r="IY407" s="42"/>
      <c r="IZ407" s="63"/>
    </row>
    <row r="408" spans="1:335" s="65" customFormat="1" ht="12" x14ac:dyDescent="0.25">
      <c r="A408" s="38" t="s">
        <v>118</v>
      </c>
      <c r="B408" s="39" t="s">
        <v>131</v>
      </c>
      <c r="C408" s="40" t="str">
        <f>IFERROR(VLOOKUP(BANCO10[[#This Row],[EMPRESA]],[1]!DADOS[#Data],2,FALSE),"")</f>
        <v>21.477.101/0001-28</v>
      </c>
      <c r="D408" s="42" t="s">
        <v>1135</v>
      </c>
      <c r="E408" s="42" t="str">
        <f>IFERROR(VLOOKUP(BANCO10[[#This Row],[EMPRESA]],[1]!DADOS[#Data],5,FALSE),"")</f>
        <v>EPP</v>
      </c>
      <c r="F408" s="40" t="str">
        <f>IFERROR(IF(VLOOKUP(BANCO10[[#This Row],[EMPRESA]],[1]!DADOS[#Data],6,0)="","",(VLOOKUP(BANCO10[[#This Row],[EMPRESA]],[1]!DADOS[#Data],6,0))),"")</f>
        <v>CAPITAL NORTE</v>
      </c>
      <c r="G408" s="40"/>
      <c r="H408" s="43" t="s">
        <v>121</v>
      </c>
      <c r="I408" s="43" t="s">
        <v>145</v>
      </c>
      <c r="J408" s="44" t="s">
        <v>146</v>
      </c>
      <c r="K408" s="44" t="s">
        <v>582</v>
      </c>
      <c r="L408" s="44" t="s">
        <v>123</v>
      </c>
      <c r="M408" s="44" t="s">
        <v>137</v>
      </c>
      <c r="N408" s="42">
        <v>110</v>
      </c>
      <c r="O408" s="42" t="s">
        <v>90</v>
      </c>
      <c r="P408" s="42">
        <v>4</v>
      </c>
      <c r="Q408" s="42"/>
      <c r="R408" s="45" t="s">
        <v>123</v>
      </c>
      <c r="S408" s="45"/>
      <c r="T408" s="45" t="s">
        <v>123</v>
      </c>
      <c r="U408" s="45"/>
      <c r="V408" s="45" t="s">
        <v>123</v>
      </c>
      <c r="W408" s="45"/>
      <c r="X408" s="45" t="s">
        <v>123</v>
      </c>
      <c r="Y408" s="45"/>
      <c r="Z408" s="46" t="s">
        <v>123</v>
      </c>
      <c r="AA408" s="47"/>
      <c r="AB408" s="46" t="s">
        <v>123</v>
      </c>
      <c r="AC408" s="48"/>
      <c r="AD408" s="46" t="s">
        <v>123</v>
      </c>
      <c r="AE408" s="48"/>
      <c r="AF408" s="45" t="s">
        <v>123</v>
      </c>
      <c r="AG408" s="45"/>
      <c r="AH408" s="45" t="s">
        <v>123</v>
      </c>
      <c r="AI408" s="45"/>
      <c r="AJ408" s="45" t="s">
        <v>123</v>
      </c>
      <c r="AK408" s="45"/>
      <c r="AL408" s="45" t="s">
        <v>123</v>
      </c>
      <c r="AM408" s="45"/>
      <c r="AN408" s="45" t="s">
        <v>123</v>
      </c>
      <c r="AO408" s="45"/>
      <c r="AP408" s="45" t="s">
        <v>123</v>
      </c>
      <c r="AQ408" s="45"/>
      <c r="AR408" s="45" t="s">
        <v>123</v>
      </c>
      <c r="AS408" s="45"/>
      <c r="AT408" s="49">
        <v>45577</v>
      </c>
      <c r="AU408" s="50">
        <v>45577</v>
      </c>
      <c r="AV408" s="66" t="s">
        <v>123</v>
      </c>
      <c r="AW408" s="66" t="s">
        <v>123</v>
      </c>
      <c r="AX408" s="51" t="s">
        <v>49</v>
      </c>
      <c r="AY408" s="52" t="s">
        <v>123</v>
      </c>
      <c r="AZ408" s="53">
        <v>0</v>
      </c>
      <c r="BA408" s="52" t="s">
        <v>123</v>
      </c>
      <c r="BB408" s="81" t="s">
        <v>123</v>
      </c>
      <c r="BC408" s="52" t="s">
        <v>123</v>
      </c>
      <c r="BD408" s="52" t="s">
        <v>123</v>
      </c>
      <c r="BE408" s="55" t="s">
        <v>123</v>
      </c>
      <c r="BF408" s="55" t="s">
        <v>123</v>
      </c>
      <c r="BG408" s="55" t="s">
        <v>123</v>
      </c>
      <c r="BH408" s="55" t="s">
        <v>123</v>
      </c>
      <c r="BI408" s="118" t="s">
        <v>123</v>
      </c>
      <c r="BJ408" s="119"/>
      <c r="BK408" s="103"/>
      <c r="BL408" s="38"/>
      <c r="BM408" s="103"/>
      <c r="BN408" s="38"/>
      <c r="BO408" s="103" t="s">
        <v>123</v>
      </c>
      <c r="BP408" s="38"/>
      <c r="BQ408" s="103" t="s">
        <v>123</v>
      </c>
      <c r="BR408" s="38"/>
      <c r="BS408" s="70" t="s">
        <v>1136</v>
      </c>
      <c r="BT408" s="38"/>
      <c r="BU408" s="61"/>
      <c r="BV408" s="61"/>
      <c r="BW408" s="84"/>
      <c r="BX408" s="84"/>
      <c r="BY408" s="85"/>
      <c r="BZ408" s="84"/>
      <c r="CA408" s="86"/>
      <c r="CB408" s="87"/>
      <c r="CC408" s="88"/>
      <c r="CD408" s="87"/>
      <c r="CE408" s="87"/>
      <c r="CF408" s="87"/>
      <c r="CG408" s="87"/>
      <c r="CH408" s="42">
        <f>YEAR(BANCO10[[#This Row],[DATA INÍCIO]])</f>
        <v>2024</v>
      </c>
      <c r="CI408" s="42">
        <f>MONTH(BANCO10[[#This Row],[DATA INÍCIO]])</f>
        <v>10</v>
      </c>
      <c r="CJ408" s="42" t="str">
        <f t="shared" si="7"/>
        <v>KOJIMA LASER FABRICACAO DE ARTEFATOS LTDA21.477.101/0001-28</v>
      </c>
      <c r="CK408" s="42"/>
      <c r="CL408" s="42"/>
      <c r="CM408" s="42" t="str">
        <f>IF(BANCO10[[#This Row],[SOLUÇÃO]]=CM$1,BANCO10[[#This Row],[STATUS DA ETAPA]],"")</f>
        <v>CONCLUÍDO</v>
      </c>
      <c r="CN408" s="42" t="str">
        <f>IF(BANCO10[[#This Row],[SOLUÇÃO]]=CN$1,BANCO10[[#This Row],[STATUS DA ETAPA]],"")</f>
        <v/>
      </c>
      <c r="CO408" s="42" t="str">
        <f>IF(BANCO10[[#This Row],[SOLUÇÃO]]=CO$1,BANCO10[[#This Row],[STATUS DA ETAPA]],"")</f>
        <v/>
      </c>
      <c r="CP408" s="42" t="str">
        <f>IF(BANCO10[[#This Row],[SOLUÇÃO]]=CP$1,BANCO10[[#This Row],[STATUS DA ETAPA]],"")</f>
        <v/>
      </c>
      <c r="CQ408" s="42" t="str">
        <f>IF(BANCO10[[#This Row],[SOLUÇÃO]]=CQ$1,BANCO10[[#This Row],[STATUS DA ETAPA]],"")</f>
        <v/>
      </c>
      <c r="CR408" s="42" t="str">
        <f>IF(BANCO10[[#This Row],[SOLUÇÃO]]=CR$1,BANCO10[[#This Row],[STATUS DA ETAPA]],"")</f>
        <v/>
      </c>
      <c r="CS408" s="42" t="str">
        <f>IF(BANCO10[[#This Row],[SOLUÇÃO]]=CS$1,BANCO10[[#This Row],[STATUS DA ETAPA]],"")</f>
        <v/>
      </c>
      <c r="CT408" s="42" t="str">
        <f>IF(BANCO10[[#This Row],[SOLUÇÃO]]=CT$1,BANCO10[[#This Row],[STATUS DA ETAPA]],"")</f>
        <v/>
      </c>
      <c r="CU408" s="42" t="str">
        <f>IF(BANCO10[[#This Row],[SOLUÇÃO]]=CU$1,BANCO10[[#This Row],[STATUS DA ETAPA]],"")</f>
        <v/>
      </c>
      <c r="CV408" s="42" t="str">
        <f>IF(BANCO10[[#This Row],[SOLUÇÃO]]=CV$1,BANCO10[[#This Row],[STATUS DA ETAPA]],"")</f>
        <v/>
      </c>
      <c r="CW408" s="42" t="str">
        <f>IF(BANCO10[[#This Row],[SOLUÇÃO]]=CW$1,BANCO10[[#This Row],[STATUS DA ETAPA]],"")</f>
        <v/>
      </c>
      <c r="CX408" s="42" t="str">
        <f>IF(BANCO10[[#This Row],[SOLUÇÃO]]=CX$1,BANCO10[[#This Row],[STATUS DA ETAPA]],"")</f>
        <v/>
      </c>
      <c r="CY408" s="42" t="str">
        <f>IF(BANCO10[[#This Row],[SOLUÇÃO]]=CY$1,BANCO10[[#This Row],[STATUS DA ETAPA]],"")</f>
        <v/>
      </c>
      <c r="CZ408" s="42" t="str">
        <f>IF(BANCO10[[#This Row],[SOLUÇÃO]]=CZ$1,BANCO10[[#This Row],[STATUS DA ETAPA]],"")</f>
        <v/>
      </c>
      <c r="DA408" s="42" t="str">
        <f>IF(BANCO10[[#This Row],[SOLUÇÃO]]=DA$1,BANCO10[[#This Row],[STATUS DA ETAPA]],"")</f>
        <v/>
      </c>
      <c r="DB408" s="42" t="str">
        <f>IF(BANCO10[[#This Row],[SOLUÇÃO]]=DB$1,BANCO10[[#This Row],[STATUS DA ETAPA]],"")</f>
        <v/>
      </c>
      <c r="DC408" s="63" t="str">
        <f>IF(BANCO10[[#This Row],[SOLUÇÃO]]=DC$1,BANCO10[[#This Row],[STATUS DA ETAPA]],"")</f>
        <v/>
      </c>
      <c r="DD408" s="65" t="str">
        <f>IF(BANCO10[[#This Row],[SOLUÇÃO]]=DD$1,BANCO10[[#This Row],[STATUS DA ETAPA]],"")</f>
        <v/>
      </c>
      <c r="DE408" s="65" t="str">
        <f>IF(BANCO10[[#This Row],[SOLUÇÃO]]=DE$1,BANCO10[[#This Row],[STATUS DA ETAPA]],"")</f>
        <v/>
      </c>
      <c r="DF408" s="65" t="str">
        <f>IF(BANCO10[[#This Row],[SOLUÇÃO]]=DF$1,BANCO10[[#This Row],[STATUS DA ETAPA]],"")</f>
        <v/>
      </c>
      <c r="DG408" s="65" t="str">
        <f>IF(BANCO10[[#This Row],[SOLUÇÃO]]=DG$1,BANCO10[[#This Row],[STATUS DA ETAPA]],"")</f>
        <v/>
      </c>
      <c r="DH408" s="65" t="str">
        <f>IF(BANCO10[[#This Row],[SOLUÇÃO]]=DH$1,BANCO10[[#This Row],[STATUS DA ETAPA]],"")</f>
        <v/>
      </c>
      <c r="DI408" s="65" t="str">
        <f>IF(BANCO10[[#This Row],[SOLUÇÃO]]=DI$1,BANCO10[[#This Row],[STATUS DA ETAPA]],"")</f>
        <v/>
      </c>
      <c r="DJ408" s="65" t="str">
        <f>IF(BANCO10[[#This Row],[SOLUÇÃO]]=DJ$1,BANCO10[[#This Row],[STATUS DA ETAPA]],"")</f>
        <v/>
      </c>
      <c r="DK408" s="65" t="str">
        <f>IF(BANCO10[[#This Row],[SOLUÇÃO]]=DK$1,BANCO10[[#This Row],[STATUS DA ETAPA]],"")</f>
        <v/>
      </c>
      <c r="DL408" s="65" t="str">
        <f>IF(BANCO10[[#This Row],[SOLUÇÃO]]=DL$1,BANCO10[[#This Row],[STATUS DA ETAPA]],"")</f>
        <v/>
      </c>
      <c r="DM408" s="65" t="str">
        <f>IF(BANCO10[[#This Row],[SOLUÇÃO]]=DM$1,BANCO10[[#This Row],[STATUS DA ETAPA]],"")</f>
        <v/>
      </c>
      <c r="DN408" s="65" t="e">
        <f>VLOOKUP(CL410,'[1]SAP TEC'!AC:AD,2,0)</f>
        <v>#N/A</v>
      </c>
      <c r="GA408" s="38"/>
      <c r="GB408" s="39"/>
      <c r="GC408" s="40"/>
      <c r="GD408" s="42"/>
      <c r="GE408" s="42"/>
      <c r="GF408" s="40"/>
      <c r="GG408" s="165"/>
      <c r="GH408" s="90"/>
      <c r="GI408" s="43"/>
      <c r="GJ408" s="44"/>
      <c r="GK408" s="166"/>
      <c r="GL408" s="166"/>
      <c r="GM408" s="166"/>
      <c r="GN408" s="42"/>
      <c r="GO408" s="91"/>
      <c r="GP408" s="42"/>
      <c r="GQ408" s="91"/>
      <c r="GR408" s="134"/>
      <c r="GS408" s="134"/>
      <c r="GT408" s="44"/>
      <c r="GU408" s="44"/>
      <c r="GV408" s="44"/>
      <c r="GW408" s="42"/>
      <c r="GX408" s="95"/>
      <c r="GY408" s="96"/>
      <c r="GZ408" s="167"/>
      <c r="HA408" s="167"/>
      <c r="HB408" s="167"/>
      <c r="HC408" s="93"/>
      <c r="HD408" s="167"/>
      <c r="HE408" s="110"/>
      <c r="HF408" s="94"/>
      <c r="HG408" s="38"/>
      <c r="HH408" s="38"/>
      <c r="HI408" s="38"/>
      <c r="HJ408" s="38"/>
      <c r="HK408" s="98"/>
      <c r="HL408" s="38"/>
      <c r="HM408" s="38"/>
      <c r="HN408" s="38"/>
      <c r="HO408" s="136"/>
      <c r="HP408" s="38"/>
      <c r="HQ408" s="38"/>
      <c r="HR408" s="38"/>
      <c r="HS408" s="38"/>
      <c r="HT408" s="63"/>
      <c r="HU408" s="63"/>
      <c r="HV408" s="71"/>
      <c r="HW408" s="63"/>
      <c r="HX408" s="44"/>
      <c r="HY408" s="42"/>
      <c r="HZ408" s="42"/>
      <c r="IA408" s="42"/>
      <c r="IB408" s="42"/>
      <c r="IC408" s="42"/>
      <c r="ID408" s="42"/>
      <c r="IE408" s="42"/>
      <c r="IF408" s="42"/>
      <c r="IG408" s="42"/>
      <c r="IH408" s="42"/>
      <c r="II408" s="42"/>
      <c r="IJ408" s="42"/>
      <c r="IK408" s="42"/>
      <c r="IL408" s="42"/>
      <c r="IM408" s="42"/>
      <c r="IN408" s="42"/>
      <c r="IO408" s="42"/>
      <c r="IP408" s="42"/>
      <c r="IQ408" s="42"/>
      <c r="IR408" s="42"/>
      <c r="IS408" s="42"/>
      <c r="IT408" s="42"/>
      <c r="IU408" s="42"/>
      <c r="IV408" s="42"/>
      <c r="IW408" s="42"/>
      <c r="IX408" s="42"/>
      <c r="IY408" s="42"/>
      <c r="IZ408" s="63"/>
    </row>
    <row r="409" spans="1:335" s="65" customFormat="1" ht="12" x14ac:dyDescent="0.25">
      <c r="A409" s="38" t="s">
        <v>118</v>
      </c>
      <c r="B409" s="39" t="s">
        <v>131</v>
      </c>
      <c r="C409" s="40" t="str">
        <f>IFERROR(VLOOKUP(BANCO10[[#This Row],[EMPRESA]],[1]!DADOS[#Data],2,FALSE),"")</f>
        <v>21.477.101/0001-28</v>
      </c>
      <c r="D409" s="42" t="s">
        <v>1135</v>
      </c>
      <c r="E409" s="42" t="str">
        <f>IFERROR(VLOOKUP(BANCO10[[#This Row],[EMPRESA]],[1]!DADOS[#Data],5,FALSE),"")</f>
        <v>EPP</v>
      </c>
      <c r="F409" s="40" t="str">
        <f>IFERROR(IF(VLOOKUP(BANCO10[[#This Row],[EMPRESA]],[1]!DADOS[#Data],6,0)="","",(VLOOKUP(BANCO10[[#This Row],[EMPRESA]],[1]!DADOS[#Data],6,0))),"")</f>
        <v>CAPITAL NORTE</v>
      </c>
      <c r="G409" s="40" t="str">
        <f>IFERROR(IF(VLOOKUP(BANCO10[[#This Row],[EMPRESA]],[1]!DADOS[#Data],4)="","",(VLOOKUP($D409,[1]!DADOS[#Data],4,0))),"")</f>
        <v>KOJIMA</v>
      </c>
      <c r="H409" s="43" t="s">
        <v>7</v>
      </c>
      <c r="I409" s="43" t="s">
        <v>145</v>
      </c>
      <c r="J409" s="44" t="s">
        <v>123</v>
      </c>
      <c r="K409" s="44" t="s">
        <v>1137</v>
      </c>
      <c r="L409" s="44" t="s">
        <v>1138</v>
      </c>
      <c r="M409" s="44" t="s">
        <v>137</v>
      </c>
      <c r="N409" s="42">
        <v>126</v>
      </c>
      <c r="O409" s="42" t="s">
        <v>96</v>
      </c>
      <c r="P409" s="42">
        <v>106</v>
      </c>
      <c r="Q409" s="42" t="s">
        <v>337</v>
      </c>
      <c r="R409" s="45" t="s">
        <v>123</v>
      </c>
      <c r="S409" s="45"/>
      <c r="T409" s="45" t="s">
        <v>123</v>
      </c>
      <c r="U409" s="45"/>
      <c r="V409" s="45" t="s">
        <v>123</v>
      </c>
      <c r="W409" s="45"/>
      <c r="X409" s="45" t="s">
        <v>123</v>
      </c>
      <c r="Y409" s="45"/>
      <c r="Z409" s="46" t="s">
        <v>123</v>
      </c>
      <c r="AA409" s="47"/>
      <c r="AB409" s="46" t="s">
        <v>123</v>
      </c>
      <c r="AC409" s="48"/>
      <c r="AD409" s="46" t="s">
        <v>123</v>
      </c>
      <c r="AE409" s="48"/>
      <c r="AF409" s="45" t="s">
        <v>27</v>
      </c>
      <c r="AG409" s="45">
        <v>45536</v>
      </c>
      <c r="AH409" s="45" t="s">
        <v>27</v>
      </c>
      <c r="AI409" s="45">
        <v>45583</v>
      </c>
      <c r="AJ409" s="45" t="s">
        <v>27</v>
      </c>
      <c r="AK409" s="45">
        <v>45594</v>
      </c>
      <c r="AL409" s="45" t="s">
        <v>123</v>
      </c>
      <c r="AM409" s="45"/>
      <c r="AN409" s="45" t="s">
        <v>123</v>
      </c>
      <c r="AO409" s="45"/>
      <c r="AP409" s="45" t="s">
        <v>123</v>
      </c>
      <c r="AQ409" s="45"/>
      <c r="AR409" s="45" t="s">
        <v>123</v>
      </c>
      <c r="AS409" s="45"/>
      <c r="AT409" s="49">
        <v>45679</v>
      </c>
      <c r="AU409" s="50">
        <v>45812</v>
      </c>
      <c r="AV409" s="66" t="s">
        <v>27</v>
      </c>
      <c r="AW409" s="66" t="s">
        <v>27</v>
      </c>
      <c r="AX409" s="51" t="s">
        <v>49</v>
      </c>
      <c r="AY409" s="52" t="s">
        <v>126</v>
      </c>
      <c r="AZ409" s="53">
        <v>0</v>
      </c>
      <c r="BA409" s="52" t="s">
        <v>153</v>
      </c>
      <c r="BB409" s="81">
        <v>579252</v>
      </c>
      <c r="BC409" s="52" t="s">
        <v>123</v>
      </c>
      <c r="BD409" s="52" t="s">
        <v>123</v>
      </c>
      <c r="BE409" s="55" t="s">
        <v>27</v>
      </c>
      <c r="BF409" s="55" t="s">
        <v>27</v>
      </c>
      <c r="BG409" s="55" t="s">
        <v>27</v>
      </c>
      <c r="BH409" s="55" t="s">
        <v>27</v>
      </c>
      <c r="BI409" s="68" t="s">
        <v>27</v>
      </c>
      <c r="BJ409" s="48">
        <v>45804</v>
      </c>
      <c r="BK409" s="58" t="s">
        <v>123</v>
      </c>
      <c r="BL409" s="59"/>
      <c r="BM409" s="58" t="s">
        <v>123</v>
      </c>
      <c r="BN409" s="59"/>
      <c r="BO409" s="74" t="s">
        <v>27</v>
      </c>
      <c r="BP409" s="77">
        <v>45804</v>
      </c>
      <c r="BQ409" s="78" t="s">
        <v>126</v>
      </c>
      <c r="BR409" s="79"/>
      <c r="BS409" s="104" t="s">
        <v>312</v>
      </c>
      <c r="BT409" s="63">
        <v>0</v>
      </c>
      <c r="BU409" s="61"/>
      <c r="BV409" s="61"/>
      <c r="BW409" s="84"/>
      <c r="BX409" s="84"/>
      <c r="BY409" s="85"/>
      <c r="BZ409" s="84"/>
      <c r="CA409" s="86"/>
      <c r="CB409" s="87"/>
      <c r="CC409" s="88"/>
      <c r="CD409" s="87"/>
      <c r="CE409" s="87"/>
      <c r="CF409" s="87"/>
      <c r="CG409" s="87"/>
      <c r="CH409" s="42">
        <f>YEAR(BANCO10[[#This Row],[DATA INÍCIO]])</f>
        <v>2025</v>
      </c>
      <c r="CI409" s="42">
        <f>MONTH(BANCO10[[#This Row],[DATA INÍCIO]])</f>
        <v>1</v>
      </c>
      <c r="CJ409" s="42" t="str">
        <f t="shared" si="7"/>
        <v>KOJIMA LASER FABRICACAO DE ARTEFATOS LTDA21.477.101/0001-28</v>
      </c>
      <c r="CK409" s="42"/>
      <c r="CL409" s="42"/>
      <c r="CM409" s="42" t="str">
        <f>IF(BANCO10[[#This Row],[SOLUÇÃO]]=CM$1,BANCO10[[#This Row],[STATUS DA ETAPA]],"")</f>
        <v/>
      </c>
      <c r="CN409" s="42" t="str">
        <f>IF(BANCO10[[#This Row],[SOLUÇÃO]]=CN$1,BANCO10[[#This Row],[STATUS DA ETAPA]],"")</f>
        <v/>
      </c>
      <c r="CO409" s="42" t="str">
        <f>IF(BANCO10[[#This Row],[SOLUÇÃO]]=CO$1,BANCO10[[#This Row],[STATUS DA ETAPA]],"")</f>
        <v/>
      </c>
      <c r="CP409" s="42" t="str">
        <f>IF(BANCO10[[#This Row],[SOLUÇÃO]]=CP$1,BANCO10[[#This Row],[STATUS DA ETAPA]],"")</f>
        <v/>
      </c>
      <c r="CQ409" s="42" t="str">
        <f>IF(BANCO10[[#This Row],[SOLUÇÃO]]=CQ$1,BANCO10[[#This Row],[STATUS DA ETAPA]],"")</f>
        <v/>
      </c>
      <c r="CR409" s="42" t="str">
        <f>IF(BANCO10[[#This Row],[SOLUÇÃO]]=CR$1,BANCO10[[#This Row],[STATUS DA ETAPA]],"")</f>
        <v/>
      </c>
      <c r="CS409" s="42" t="str">
        <f>IF(BANCO10[[#This Row],[SOLUÇÃO]]=CS$1,BANCO10[[#This Row],[STATUS DA ETAPA]],"")</f>
        <v>CONCLUÍDO</v>
      </c>
      <c r="CT409" s="42" t="str">
        <f>IF(BANCO10[[#This Row],[SOLUÇÃO]]=CT$1,BANCO10[[#This Row],[STATUS DA ETAPA]],"")</f>
        <v/>
      </c>
      <c r="CU409" s="42" t="str">
        <f>IF(BANCO10[[#This Row],[SOLUÇÃO]]=CU$1,BANCO10[[#This Row],[STATUS DA ETAPA]],"")</f>
        <v/>
      </c>
      <c r="CV409" s="42" t="str">
        <f>IF(BANCO10[[#This Row],[SOLUÇÃO]]=CV$1,BANCO10[[#This Row],[STATUS DA ETAPA]],"")</f>
        <v/>
      </c>
      <c r="CW409" s="42" t="str">
        <f>IF(BANCO10[[#This Row],[SOLUÇÃO]]=CW$1,BANCO10[[#This Row],[STATUS DA ETAPA]],"")</f>
        <v/>
      </c>
      <c r="CX409" s="42" t="str">
        <f>IF(BANCO10[[#This Row],[SOLUÇÃO]]=CX$1,BANCO10[[#This Row],[STATUS DA ETAPA]],"")</f>
        <v/>
      </c>
      <c r="CY409" s="42" t="str">
        <f>IF(BANCO10[[#This Row],[SOLUÇÃO]]=CY$1,BANCO10[[#This Row],[STATUS DA ETAPA]],"")</f>
        <v/>
      </c>
      <c r="CZ409" s="42" t="str">
        <f>IF(BANCO10[[#This Row],[SOLUÇÃO]]=CZ$1,BANCO10[[#This Row],[STATUS DA ETAPA]],"")</f>
        <v/>
      </c>
      <c r="DA409" s="42" t="str">
        <f>IF(BANCO10[[#This Row],[SOLUÇÃO]]=DA$1,BANCO10[[#This Row],[STATUS DA ETAPA]],"")</f>
        <v/>
      </c>
      <c r="DB409" s="42" t="str">
        <f>IF(BANCO10[[#This Row],[SOLUÇÃO]]=DB$1,BANCO10[[#This Row],[STATUS DA ETAPA]],"")</f>
        <v/>
      </c>
      <c r="DC409" s="63" t="str">
        <f>IF(BANCO10[[#This Row],[SOLUÇÃO]]=DC$1,BANCO10[[#This Row],[STATUS DA ETAPA]],"")</f>
        <v/>
      </c>
      <c r="DD409" s="65" t="str">
        <f>IF(BANCO10[[#This Row],[SOLUÇÃO]]=DD$1,BANCO10[[#This Row],[STATUS DA ETAPA]],"")</f>
        <v/>
      </c>
      <c r="DE409" s="65" t="str">
        <f>IF(BANCO10[[#This Row],[SOLUÇÃO]]=DE$1,BANCO10[[#This Row],[STATUS DA ETAPA]],"")</f>
        <v/>
      </c>
      <c r="DF409" s="65" t="str">
        <f>IF(BANCO10[[#This Row],[SOLUÇÃO]]=DF$1,BANCO10[[#This Row],[STATUS DA ETAPA]],"")</f>
        <v/>
      </c>
      <c r="DG409" s="65" t="str">
        <f>IF(BANCO10[[#This Row],[SOLUÇÃO]]=DG$1,BANCO10[[#This Row],[STATUS DA ETAPA]],"")</f>
        <v/>
      </c>
      <c r="DH409" s="65" t="str">
        <f>IF(BANCO10[[#This Row],[SOLUÇÃO]]=DH$1,BANCO10[[#This Row],[STATUS DA ETAPA]],"")</f>
        <v/>
      </c>
      <c r="DI409" s="65" t="str">
        <f>IF(BANCO10[[#This Row],[SOLUÇÃO]]=DI$1,BANCO10[[#This Row],[STATUS DA ETAPA]],"")</f>
        <v/>
      </c>
      <c r="DJ409" s="65" t="str">
        <f>IF(BANCO10[[#This Row],[SOLUÇÃO]]=DJ$1,BANCO10[[#This Row],[STATUS DA ETAPA]],"")</f>
        <v/>
      </c>
      <c r="DK409" s="65" t="str">
        <f>IF(BANCO10[[#This Row],[SOLUÇÃO]]=DK$1,BANCO10[[#This Row],[STATUS DA ETAPA]],"")</f>
        <v/>
      </c>
      <c r="DL409" s="65" t="str">
        <f>IF(BANCO10[[#This Row],[SOLUÇÃO]]=DL$1,BANCO10[[#This Row],[STATUS DA ETAPA]],"")</f>
        <v/>
      </c>
      <c r="DM409" s="65" t="str">
        <f>IF(BANCO10[[#This Row],[SOLUÇÃO]]=DM$1,BANCO10[[#This Row],[STATUS DA ETAPA]],"")</f>
        <v/>
      </c>
      <c r="DN409" s="65" t="e">
        <f>VLOOKUP(CL411,'[1]SAP TEC'!AC:AD,2,0)</f>
        <v>#N/A</v>
      </c>
      <c r="GA409" s="38"/>
      <c r="GB409" s="39"/>
      <c r="GC409" s="40"/>
      <c r="GD409" s="42"/>
      <c r="GE409" s="42"/>
      <c r="GF409" s="40"/>
      <c r="GG409" s="165"/>
      <c r="GH409" s="90"/>
      <c r="GI409" s="43"/>
      <c r="GJ409" s="44"/>
      <c r="GK409" s="166"/>
      <c r="GL409" s="166"/>
      <c r="GM409" s="166"/>
      <c r="GN409" s="42"/>
      <c r="GO409" s="91"/>
      <c r="GP409" s="42"/>
      <c r="GQ409" s="91"/>
      <c r="GR409" s="134"/>
      <c r="GS409" s="134"/>
      <c r="GT409" s="44"/>
      <c r="GU409" s="44"/>
      <c r="GV409" s="44"/>
      <c r="GW409" s="42"/>
      <c r="GX409" s="95"/>
      <c r="GY409" s="96"/>
      <c r="GZ409" s="168"/>
      <c r="HA409" s="168"/>
      <c r="HB409" s="168"/>
      <c r="HC409" s="93"/>
      <c r="HD409" s="168"/>
      <c r="HE409" s="110"/>
      <c r="HF409" s="94"/>
      <c r="HG409" s="38"/>
      <c r="HH409" s="38"/>
      <c r="HI409" s="38"/>
      <c r="HJ409" s="38"/>
      <c r="HK409" s="98"/>
      <c r="HL409" s="38"/>
      <c r="HM409" s="38"/>
      <c r="HN409" s="38"/>
      <c r="HO409" s="136"/>
      <c r="HP409" s="38"/>
      <c r="HQ409" s="38"/>
      <c r="HR409" s="38"/>
      <c r="HS409" s="38"/>
      <c r="HT409" s="63"/>
      <c r="HU409" s="63"/>
      <c r="HV409" s="71"/>
      <c r="HW409" s="63"/>
      <c r="HX409" s="44"/>
      <c r="HY409" s="42"/>
      <c r="HZ409" s="42"/>
      <c r="IA409" s="42"/>
      <c r="IB409" s="42"/>
      <c r="IC409" s="42"/>
      <c r="ID409" s="42"/>
      <c r="IE409" s="42"/>
      <c r="IF409" s="42"/>
      <c r="IG409" s="42"/>
      <c r="IH409" s="42"/>
      <c r="II409" s="42"/>
      <c r="IJ409" s="42"/>
      <c r="IK409" s="42"/>
      <c r="IL409" s="42"/>
      <c r="IM409" s="42"/>
      <c r="IN409" s="42"/>
      <c r="IO409" s="42"/>
      <c r="IP409" s="42"/>
      <c r="IQ409" s="42"/>
      <c r="IR409" s="42"/>
      <c r="IS409" s="42"/>
      <c r="IT409" s="42"/>
      <c r="IU409" s="42"/>
      <c r="IV409" s="42"/>
      <c r="IW409" s="42"/>
      <c r="IX409" s="42"/>
      <c r="IY409" s="42"/>
      <c r="IZ409" s="63"/>
    </row>
    <row r="410" spans="1:335" s="65" customFormat="1" ht="12" x14ac:dyDescent="0.25">
      <c r="A410" s="38" t="s">
        <v>118</v>
      </c>
      <c r="B410" s="39" t="s">
        <v>131</v>
      </c>
      <c r="C410" s="40" t="str">
        <f>IFERROR(VLOOKUP(BANCO10[[#This Row],[EMPRESA]],[1]!DADOS[#Data],2,FALSE),"")</f>
        <v>21.477.101/0001-28</v>
      </c>
      <c r="D410" s="40" t="s">
        <v>1135</v>
      </c>
      <c r="E410" s="42" t="str">
        <f>IFERROR(VLOOKUP(BANCO10[[#This Row],[EMPRESA]],[1]!DADOS[#Data],5,FALSE),"")</f>
        <v>EPP</v>
      </c>
      <c r="F410" s="40" t="str">
        <f>IFERROR(IF(VLOOKUP(BANCO10[[#This Row],[EMPRESA]],[1]!DADOS[#Data],6,0)="","",(VLOOKUP(BANCO10[[#This Row],[EMPRESA]],[1]!DADOS[#Data],6,0))),"")</f>
        <v>CAPITAL NORTE</v>
      </c>
      <c r="G410" s="40" t="str">
        <f>IFERROR(IF(VLOOKUP(BANCO10[[#This Row],[EMPRESA]],[1]!DADOS[#Data],4)="","",(VLOOKUP($D410,[1]!DADOS[#Data],4,0))),"")</f>
        <v>KOJIMA</v>
      </c>
      <c r="H410" s="43" t="s">
        <v>178</v>
      </c>
      <c r="I410" s="43" t="s">
        <v>145</v>
      </c>
      <c r="J410" s="44" t="s">
        <v>123</v>
      </c>
      <c r="K410" s="39" t="s">
        <v>1139</v>
      </c>
      <c r="L410" s="44" t="s">
        <v>123</v>
      </c>
      <c r="M410" s="44" t="s">
        <v>137</v>
      </c>
      <c r="N410" s="44" t="s">
        <v>123</v>
      </c>
      <c r="O410" s="42" t="s">
        <v>315</v>
      </c>
      <c r="P410" s="42">
        <v>4</v>
      </c>
      <c r="Q410" s="39" t="s">
        <v>181</v>
      </c>
      <c r="R410" s="45" t="s">
        <v>123</v>
      </c>
      <c r="S410" s="45"/>
      <c r="T410" s="45" t="s">
        <v>123</v>
      </c>
      <c r="U410" s="45"/>
      <c r="V410" s="45" t="s">
        <v>123</v>
      </c>
      <c r="W410" s="45"/>
      <c r="X410" s="45" t="s">
        <v>123</v>
      </c>
      <c r="Y410" s="45"/>
      <c r="Z410" s="46" t="s">
        <v>123</v>
      </c>
      <c r="AA410" s="47"/>
      <c r="AB410" s="46" t="s">
        <v>123</v>
      </c>
      <c r="AC410" s="48"/>
      <c r="AD410" s="46" t="s">
        <v>123</v>
      </c>
      <c r="AE410" s="48"/>
      <c r="AF410" s="45" t="s">
        <v>123</v>
      </c>
      <c r="AG410" s="45"/>
      <c r="AH410" s="45" t="s">
        <v>123</v>
      </c>
      <c r="AI410" s="45"/>
      <c r="AJ410" s="45" t="s">
        <v>123</v>
      </c>
      <c r="AK410" s="45"/>
      <c r="AL410" s="45" t="s">
        <v>123</v>
      </c>
      <c r="AM410" s="45"/>
      <c r="AN410" s="45" t="s">
        <v>123</v>
      </c>
      <c r="AO410" s="45"/>
      <c r="AP410" s="45" t="s">
        <v>123</v>
      </c>
      <c r="AQ410" s="45"/>
      <c r="AR410" s="45" t="s">
        <v>123</v>
      </c>
      <c r="AS410" s="45"/>
      <c r="AT410" s="49">
        <v>45807</v>
      </c>
      <c r="AU410" s="50">
        <v>45807</v>
      </c>
      <c r="AV410" s="66" t="s">
        <v>126</v>
      </c>
      <c r="AW410" s="66" t="s">
        <v>126</v>
      </c>
      <c r="AX410" s="51" t="s">
        <v>126</v>
      </c>
      <c r="AY410" s="52" t="s">
        <v>123</v>
      </c>
      <c r="AZ410" s="53">
        <v>0</v>
      </c>
      <c r="BA410" s="52" t="s">
        <v>123</v>
      </c>
      <c r="BB410" s="81" t="s">
        <v>123</v>
      </c>
      <c r="BC410" s="52" t="s">
        <v>123</v>
      </c>
      <c r="BD410" s="52" t="s">
        <v>123</v>
      </c>
      <c r="BE410" s="55" t="s">
        <v>126</v>
      </c>
      <c r="BF410" s="55" t="s">
        <v>126</v>
      </c>
      <c r="BG410" s="55" t="s">
        <v>126</v>
      </c>
      <c r="BH410" s="55" t="s">
        <v>126</v>
      </c>
      <c r="BI410" s="68" t="s">
        <v>126</v>
      </c>
      <c r="BJ410" s="48"/>
      <c r="BK410" s="58" t="s">
        <v>123</v>
      </c>
      <c r="BL410" s="59"/>
      <c r="BM410" s="58" t="s">
        <v>123</v>
      </c>
      <c r="BN410" s="59"/>
      <c r="BO410" s="58" t="s">
        <v>126</v>
      </c>
      <c r="BP410" s="59"/>
      <c r="BQ410" s="58" t="s">
        <v>126</v>
      </c>
      <c r="BR410" s="59"/>
      <c r="BS410" s="69"/>
      <c r="BT410" s="38"/>
      <c r="BU410" s="61"/>
      <c r="BV410" s="61"/>
      <c r="BW410" s="61"/>
      <c r="BX410" s="61"/>
      <c r="BY410" s="61"/>
      <c r="BZ410" s="61"/>
      <c r="CA410" s="61"/>
      <c r="CB410" s="61"/>
      <c r="CC410" s="61"/>
      <c r="CD410" s="61"/>
      <c r="CE410" s="61"/>
      <c r="CF410" s="61"/>
      <c r="CG410" s="61"/>
      <c r="CH410" s="63">
        <f>YEAR(BANCO10[[#This Row],[DATA INÍCIO]])</f>
        <v>2025</v>
      </c>
      <c r="CI410" s="63">
        <f>MONTH(BANCO10[[#This Row],[DATA INÍCIO]])</f>
        <v>5</v>
      </c>
      <c r="CJ410" s="71" t="str">
        <f t="shared" si="7"/>
        <v>KOJIMA LASER FABRICACAO DE ARTEFATOS LTDA21.477.101/0001-28</v>
      </c>
      <c r="CK410" s="63"/>
      <c r="CL410" s="63"/>
      <c r="CM410" s="42" t="str">
        <f>IF(BANCO10[[#This Row],[SOLUÇÃO]]=CM$1,BANCO10[[#This Row],[STATUS DA ETAPA]],"")</f>
        <v/>
      </c>
      <c r="CN410" s="42" t="str">
        <f>IF(BANCO10[[#This Row],[SOLUÇÃO]]=CN$1,BANCO10[[#This Row],[STATUS DA ETAPA]],"")</f>
        <v/>
      </c>
      <c r="CO410" s="42" t="str">
        <f>IF(BANCO10[[#This Row],[SOLUÇÃO]]=CO$1,BANCO10[[#This Row],[STATUS DA ETAPA]],"")</f>
        <v/>
      </c>
      <c r="CP410" s="42" t="str">
        <f>IF(BANCO10[[#This Row],[SOLUÇÃO]]=CP$1,BANCO10[[#This Row],[STATUS DA ETAPA]],"")</f>
        <v/>
      </c>
      <c r="CQ410" s="42" t="str">
        <f>IF(BANCO10[[#This Row],[SOLUÇÃO]]=CQ$1,BANCO10[[#This Row],[STATUS DA ETAPA]],"")</f>
        <v/>
      </c>
      <c r="CR410" s="42" t="str">
        <f>IF(BANCO10[[#This Row],[SOLUÇÃO]]=CR$1,BANCO10[[#This Row],[STATUS DA ETAPA]],"")</f>
        <v/>
      </c>
      <c r="CS410" s="42" t="str">
        <f>IF(BANCO10[[#This Row],[SOLUÇÃO]]=CS$1,BANCO10[[#This Row],[STATUS DA ETAPA]],"")</f>
        <v/>
      </c>
      <c r="CT410" s="42" t="str">
        <f>IF(BANCO10[[#This Row],[SOLUÇÃO]]=CT$1,BANCO10[[#This Row],[STATUS DA ETAPA]],"")</f>
        <v/>
      </c>
      <c r="CU410" s="42" t="str">
        <f>IF(BANCO10[[#This Row],[SOLUÇÃO]]=CU$1,BANCO10[[#This Row],[STATUS DA ETAPA]],"")</f>
        <v/>
      </c>
      <c r="CV410" s="42" t="str">
        <f>IF(BANCO10[[#This Row],[SOLUÇÃO]]=CV$1,BANCO10[[#This Row],[STATUS DA ETAPA]],"")</f>
        <v/>
      </c>
      <c r="CW410" s="42" t="str">
        <f>IF(BANCO10[[#This Row],[SOLUÇÃO]]=CW$1,BANCO10[[#This Row],[STATUS DA ETAPA]],"")</f>
        <v/>
      </c>
      <c r="CX410" s="42" t="str">
        <f>IF(BANCO10[[#This Row],[SOLUÇÃO]]=CX$1,BANCO10[[#This Row],[STATUS DA ETAPA]],"")</f>
        <v/>
      </c>
      <c r="CY410" s="42" t="str">
        <f>IF(BANCO10[[#This Row],[SOLUÇÃO]]=CY$1,BANCO10[[#This Row],[STATUS DA ETAPA]],"")</f>
        <v/>
      </c>
      <c r="CZ410" s="42" t="str">
        <f>IF(BANCO10[[#This Row],[SOLUÇÃO]]=CZ$1,BANCO10[[#This Row],[STATUS DA ETAPA]],"")</f>
        <v/>
      </c>
      <c r="DA410" s="42" t="str">
        <f>IF(BANCO10[[#This Row],[SOLUÇÃO]]=DA$1,BANCO10[[#This Row],[STATUS DA ETAPA]],"")</f>
        <v/>
      </c>
      <c r="DB410" s="42" t="str">
        <f>IF(BANCO10[[#This Row],[SOLUÇÃO]]=DB$1,BANCO10[[#This Row],[STATUS DA ETAPA]],"")</f>
        <v/>
      </c>
      <c r="DC410" s="42" t="str">
        <f>IF(BANCO10[[#This Row],[SOLUÇÃO]]=DC$1,BANCO10[[#This Row],[STATUS DA ETAPA]],"")</f>
        <v/>
      </c>
      <c r="DD410" s="42" t="str">
        <f>IF(BANCO10[[#This Row],[SOLUÇÃO]]=DD$1,BANCO10[[#This Row],[STATUS DA ETAPA]],"")</f>
        <v/>
      </c>
      <c r="DE410" s="42" t="str">
        <f>IF(BANCO10[[#This Row],[SOLUÇÃO]]=DE$1,BANCO10[[#This Row],[STATUS DA ETAPA]],"")</f>
        <v/>
      </c>
      <c r="DF410" s="42" t="str">
        <f>IF(BANCO10[[#This Row],[SOLUÇÃO]]=DF$1,BANCO10[[#This Row],[STATUS DA ETAPA]],"")</f>
        <v/>
      </c>
      <c r="DG410" s="42" t="str">
        <f>IF(BANCO10[[#This Row],[SOLUÇÃO]]=DG$1,BANCO10[[#This Row],[STATUS DA ETAPA]],"")</f>
        <v/>
      </c>
      <c r="DH410" s="42" t="str">
        <f>IF(BANCO10[[#This Row],[SOLUÇÃO]]=DH$1,BANCO10[[#This Row],[STATUS DA ETAPA]],"")</f>
        <v/>
      </c>
      <c r="DI410" s="42" t="str">
        <f>IF(BANCO10[[#This Row],[SOLUÇÃO]]=DI$1,BANCO10[[#This Row],[STATUS DA ETAPA]],"")</f>
        <v/>
      </c>
      <c r="DJ410" s="42" t="str">
        <f>IF(BANCO10[[#This Row],[SOLUÇÃO]]=DJ$1,BANCO10[[#This Row],[STATUS DA ETAPA]],"")</f>
        <v/>
      </c>
      <c r="DK410" s="42" t="str">
        <f>IF(BANCO10[[#This Row],[SOLUÇÃO]]=DK$1,BANCO10[[#This Row],[STATUS DA ETAPA]],"")</f>
        <v/>
      </c>
      <c r="DL410" s="42" t="str">
        <f>IF(BANCO10[[#This Row],[SOLUÇÃO]]=DL$1,BANCO10[[#This Row],[STATUS DA ETAPA]],"")</f>
        <v/>
      </c>
      <c r="DM410" s="42" t="str">
        <f>IF(BANCO10[[#This Row],[SOLUÇÃO]]=DM$1,BANCO10[[#This Row],[STATUS DA ETAPA]],"")</f>
        <v/>
      </c>
      <c r="DN410" s="65" t="e">
        <f>VLOOKUP(CL412,'[1]SAP TEC'!AC:AD,2,0)</f>
        <v>#N/A</v>
      </c>
      <c r="GA410" s="38"/>
      <c r="GB410" s="39"/>
      <c r="GC410" s="40"/>
      <c r="GD410" s="42"/>
      <c r="GE410" s="42"/>
      <c r="GF410" s="40"/>
      <c r="GG410" s="165"/>
      <c r="GH410" s="90"/>
      <c r="GI410" s="43"/>
      <c r="GJ410" s="44"/>
      <c r="GK410" s="166"/>
      <c r="GL410" s="166"/>
      <c r="GM410" s="166"/>
      <c r="GN410" s="42"/>
      <c r="GO410" s="91"/>
      <c r="GP410" s="42"/>
      <c r="GQ410" s="91"/>
      <c r="GR410" s="134"/>
      <c r="GS410" s="134"/>
      <c r="GT410" s="44"/>
      <c r="GU410" s="44"/>
      <c r="GV410" s="44"/>
      <c r="GW410" s="42"/>
      <c r="GX410" s="95"/>
      <c r="GY410" s="96"/>
      <c r="GZ410" s="168"/>
      <c r="HA410" s="168"/>
      <c r="HB410" s="168"/>
      <c r="HC410" s="93"/>
      <c r="HD410" s="168"/>
      <c r="HE410" s="110"/>
      <c r="HF410" s="94"/>
      <c r="HG410" s="38"/>
      <c r="HH410" s="38"/>
      <c r="HI410" s="38"/>
      <c r="HJ410" s="38"/>
      <c r="HK410" s="98"/>
      <c r="HL410" s="38"/>
      <c r="HM410" s="38"/>
      <c r="HN410" s="38"/>
      <c r="HO410" s="136"/>
      <c r="HP410" s="38"/>
      <c r="HQ410" s="38"/>
      <c r="HR410" s="38"/>
      <c r="HS410" s="38"/>
      <c r="HT410" s="63"/>
      <c r="HU410" s="63"/>
      <c r="HV410" s="71"/>
      <c r="HW410" s="63"/>
      <c r="HX410" s="44"/>
      <c r="HY410" s="42"/>
      <c r="HZ410" s="42"/>
      <c r="IA410" s="42"/>
      <c r="IB410" s="42"/>
      <c r="IC410" s="42"/>
      <c r="ID410" s="42"/>
      <c r="IE410" s="42"/>
      <c r="IF410" s="42"/>
      <c r="IG410" s="42"/>
      <c r="IH410" s="42"/>
      <c r="II410" s="42"/>
      <c r="IJ410" s="42"/>
      <c r="IK410" s="42"/>
      <c r="IL410" s="42"/>
      <c r="IM410" s="42"/>
      <c r="IN410" s="42"/>
      <c r="IO410" s="42"/>
      <c r="IP410" s="42"/>
      <c r="IQ410" s="42"/>
      <c r="IR410" s="42"/>
      <c r="IS410" s="42"/>
      <c r="IT410" s="42"/>
      <c r="IU410" s="42"/>
      <c r="IV410" s="42"/>
      <c r="IW410" s="42"/>
      <c r="IX410" s="42"/>
      <c r="IY410" s="42"/>
      <c r="IZ410" s="63"/>
    </row>
    <row r="411" spans="1:335" s="65" customFormat="1" ht="12" x14ac:dyDescent="0.25">
      <c r="A411" s="38" t="s">
        <v>118</v>
      </c>
      <c r="B411" s="39" t="s">
        <v>119</v>
      </c>
      <c r="C411" s="40" t="str">
        <f>IFERROR(VLOOKUP(BANCO10[[#This Row],[EMPRESA]],[1]!DADOS[#Data],2,FALSE),"")</f>
        <v>21.477.101/0001-28</v>
      </c>
      <c r="D411" s="40" t="s">
        <v>1135</v>
      </c>
      <c r="E411" s="42" t="str">
        <f>IFERROR(VLOOKUP(BANCO10[[#This Row],[EMPRESA]],[1]!DADOS[#Data],5,FALSE),"")</f>
        <v>EPP</v>
      </c>
      <c r="F411" s="40" t="str">
        <f>IFERROR(IF(VLOOKUP(BANCO10[[#This Row],[EMPRESA]],[1]!DADOS[#Data],6,0)="","",(VLOOKUP(BANCO10[[#This Row],[EMPRESA]],[1]!DADOS[#Data],6,0))),"")</f>
        <v>CAPITAL NORTE</v>
      </c>
      <c r="G411" s="40" t="str">
        <f>IFERROR(IF(VLOOKUP(BANCO10[[#This Row],[EMPRESA]],[1]!DADOS[#Data],4)="","",(VLOOKUP($D411,[1]!DADOS[#Data],4,0))),"")</f>
        <v>KOJIMA</v>
      </c>
      <c r="H411" s="43" t="s">
        <v>196</v>
      </c>
      <c r="I411" s="43" t="s">
        <v>122</v>
      </c>
      <c r="J411" s="43" t="s">
        <v>123</v>
      </c>
      <c r="K411" s="44" t="s">
        <v>123</v>
      </c>
      <c r="L411" s="44" t="s">
        <v>123</v>
      </c>
      <c r="M411" s="44" t="s">
        <v>137</v>
      </c>
      <c r="N411" s="44" t="s">
        <v>123</v>
      </c>
      <c r="O411" s="42" t="s">
        <v>91</v>
      </c>
      <c r="P411" s="42">
        <v>120</v>
      </c>
      <c r="Q411" s="42"/>
      <c r="R411" s="45" t="s">
        <v>123</v>
      </c>
      <c r="S411" s="45"/>
      <c r="T411" s="45" t="s">
        <v>123</v>
      </c>
      <c r="U411" s="45"/>
      <c r="V411" s="45" t="s">
        <v>123</v>
      </c>
      <c r="W411" s="45"/>
      <c r="X411" s="45" t="s">
        <v>123</v>
      </c>
      <c r="Y411" s="45"/>
      <c r="Z411" s="46" t="s">
        <v>123</v>
      </c>
      <c r="AA411" s="47"/>
      <c r="AB411" s="46" t="s">
        <v>123</v>
      </c>
      <c r="AC411" s="48"/>
      <c r="AD411" s="46" t="s">
        <v>123</v>
      </c>
      <c r="AE411" s="48"/>
      <c r="AF411" s="45"/>
      <c r="AG411" s="45"/>
      <c r="AH411" s="45"/>
      <c r="AI411" s="45"/>
      <c r="AJ411" s="45"/>
      <c r="AK411" s="45"/>
      <c r="AL411" s="45"/>
      <c r="AM411" s="45"/>
      <c r="AN411" s="45"/>
      <c r="AO411" s="45"/>
      <c r="AP411" s="45"/>
      <c r="AQ411" s="45"/>
      <c r="AR411" s="45"/>
      <c r="AS411" s="45"/>
      <c r="AT411" s="49">
        <v>45963</v>
      </c>
      <c r="AU411" s="50">
        <v>45963</v>
      </c>
      <c r="AV411" s="66" t="s">
        <v>123</v>
      </c>
      <c r="AW411" s="66" t="s">
        <v>123</v>
      </c>
      <c r="AX411" s="51" t="s">
        <v>123</v>
      </c>
      <c r="AY411" s="52" t="s">
        <v>123</v>
      </c>
      <c r="AZ411" s="53">
        <v>0</v>
      </c>
      <c r="BA411" s="52" t="s">
        <v>123</v>
      </c>
      <c r="BB411" s="81" t="s">
        <v>123</v>
      </c>
      <c r="BC411" s="52" t="s">
        <v>123</v>
      </c>
      <c r="BD411" s="52" t="s">
        <v>123</v>
      </c>
      <c r="BE411" s="55" t="s">
        <v>123</v>
      </c>
      <c r="BF411" s="55" t="s">
        <v>123</v>
      </c>
      <c r="BG411" s="55" t="s">
        <v>123</v>
      </c>
      <c r="BH411" s="55" t="s">
        <v>123</v>
      </c>
      <c r="BI411" s="68" t="s">
        <v>123</v>
      </c>
      <c r="BJ411" s="48"/>
      <c r="BK411" s="58" t="s">
        <v>123</v>
      </c>
      <c r="BL411" s="59"/>
      <c r="BM411" s="58" t="s">
        <v>123</v>
      </c>
      <c r="BN411" s="59"/>
      <c r="BO411" s="74" t="s">
        <v>123</v>
      </c>
      <c r="BP411" s="77"/>
      <c r="BQ411" s="78" t="s">
        <v>123</v>
      </c>
      <c r="BR411" s="79"/>
      <c r="BS411" s="70" t="s">
        <v>1140</v>
      </c>
      <c r="BT411" s="38"/>
      <c r="BU411" s="61"/>
      <c r="BV411" s="61"/>
      <c r="BW411" s="61"/>
      <c r="BX411" s="61"/>
      <c r="BY411" s="61"/>
      <c r="BZ411" s="61"/>
      <c r="CA411" s="61"/>
      <c r="CB411" s="61"/>
      <c r="CC411" s="61"/>
      <c r="CD411" s="61"/>
      <c r="CE411" s="61"/>
      <c r="CF411" s="61"/>
      <c r="CG411" s="61"/>
      <c r="CH411" s="63">
        <f>YEAR(BANCO10[[#This Row],[DATA INÍCIO]])</f>
        <v>2025</v>
      </c>
      <c r="CI411" s="63">
        <f>MONTH(BANCO10[[#This Row],[DATA INÍCIO]])</f>
        <v>11</v>
      </c>
      <c r="CJ411" s="71" t="str">
        <f t="shared" si="7"/>
        <v>KOJIMA LASER FABRICACAO DE ARTEFATOS LTDA21.477.101/0001-28</v>
      </c>
      <c r="CK411" s="63"/>
      <c r="CL411" s="63"/>
      <c r="CM411" s="42" t="str">
        <f>IF(BANCO10[[#This Row],[SOLUÇÃO]]=CM$1,BANCO10[[#This Row],[STATUS DA ETAPA]],"")</f>
        <v/>
      </c>
      <c r="CN411" s="42" t="str">
        <f>IF(BANCO10[[#This Row],[SOLUÇÃO]]=CN$1,BANCO10[[#This Row],[STATUS DA ETAPA]],"")</f>
        <v>CANCELADO</v>
      </c>
      <c r="CO411" s="42" t="str">
        <f>IF(BANCO10[[#This Row],[SOLUÇÃO]]=CO$1,BANCO10[[#This Row],[STATUS DA ETAPA]],"")</f>
        <v/>
      </c>
      <c r="CP411" s="42" t="str">
        <f>IF(BANCO10[[#This Row],[SOLUÇÃO]]=CP$1,BANCO10[[#This Row],[STATUS DA ETAPA]],"")</f>
        <v/>
      </c>
      <c r="CQ411" s="42" t="str">
        <f>IF(BANCO10[[#This Row],[SOLUÇÃO]]=CQ$1,BANCO10[[#This Row],[STATUS DA ETAPA]],"")</f>
        <v/>
      </c>
      <c r="CR411" s="42" t="str">
        <f>IF(BANCO10[[#This Row],[SOLUÇÃO]]=CR$1,BANCO10[[#This Row],[STATUS DA ETAPA]],"")</f>
        <v/>
      </c>
      <c r="CS411" s="42" t="str">
        <f>IF(BANCO10[[#This Row],[SOLUÇÃO]]=CS$1,BANCO10[[#This Row],[STATUS DA ETAPA]],"")</f>
        <v/>
      </c>
      <c r="CT411" s="42" t="str">
        <f>IF(BANCO10[[#This Row],[SOLUÇÃO]]=CT$1,BANCO10[[#This Row],[STATUS DA ETAPA]],"")</f>
        <v/>
      </c>
      <c r="CU411" s="42" t="str">
        <f>IF(BANCO10[[#This Row],[SOLUÇÃO]]=CU$1,BANCO10[[#This Row],[STATUS DA ETAPA]],"")</f>
        <v/>
      </c>
      <c r="CV411" s="42" t="str">
        <f>IF(BANCO10[[#This Row],[SOLUÇÃO]]=CV$1,BANCO10[[#This Row],[STATUS DA ETAPA]],"")</f>
        <v/>
      </c>
      <c r="CW411" s="42" t="str">
        <f>IF(BANCO10[[#This Row],[SOLUÇÃO]]=CW$1,BANCO10[[#This Row],[STATUS DA ETAPA]],"")</f>
        <v/>
      </c>
      <c r="CX411" s="42" t="str">
        <f>IF(BANCO10[[#This Row],[SOLUÇÃO]]=CX$1,BANCO10[[#This Row],[STATUS DA ETAPA]],"")</f>
        <v/>
      </c>
      <c r="CY411" s="42" t="str">
        <f>IF(BANCO10[[#This Row],[SOLUÇÃO]]=CY$1,BANCO10[[#This Row],[STATUS DA ETAPA]],"")</f>
        <v/>
      </c>
      <c r="CZ411" s="42" t="str">
        <f>IF(BANCO10[[#This Row],[SOLUÇÃO]]=CZ$1,BANCO10[[#This Row],[STATUS DA ETAPA]],"")</f>
        <v/>
      </c>
      <c r="DA411" s="42" t="str">
        <f>IF(BANCO10[[#This Row],[SOLUÇÃO]]=DA$1,BANCO10[[#This Row],[STATUS DA ETAPA]],"")</f>
        <v/>
      </c>
      <c r="DB411" s="42" t="str">
        <f>IF(BANCO10[[#This Row],[SOLUÇÃO]]=DB$1,BANCO10[[#This Row],[STATUS DA ETAPA]],"")</f>
        <v/>
      </c>
      <c r="DC411" s="42" t="str">
        <f>IF(BANCO10[[#This Row],[SOLUÇÃO]]=DC$1,BANCO10[[#This Row],[STATUS DA ETAPA]],"")</f>
        <v/>
      </c>
      <c r="DD411" s="42" t="str">
        <f>IF(BANCO10[[#This Row],[SOLUÇÃO]]=DD$1,BANCO10[[#This Row],[STATUS DA ETAPA]],"")</f>
        <v/>
      </c>
      <c r="DE411" s="42" t="str">
        <f>IF(BANCO10[[#This Row],[SOLUÇÃO]]=DE$1,BANCO10[[#This Row],[STATUS DA ETAPA]],"")</f>
        <v/>
      </c>
      <c r="DF411" s="42" t="str">
        <f>IF(BANCO10[[#This Row],[SOLUÇÃO]]=DF$1,BANCO10[[#This Row],[STATUS DA ETAPA]],"")</f>
        <v/>
      </c>
      <c r="DG411" s="42" t="str">
        <f>IF(BANCO10[[#This Row],[SOLUÇÃO]]=DG$1,BANCO10[[#This Row],[STATUS DA ETAPA]],"")</f>
        <v/>
      </c>
      <c r="DH411" s="42" t="str">
        <f>IF(BANCO10[[#This Row],[SOLUÇÃO]]=DH$1,BANCO10[[#This Row],[STATUS DA ETAPA]],"")</f>
        <v/>
      </c>
      <c r="DI411" s="42" t="str">
        <f>IF(BANCO10[[#This Row],[SOLUÇÃO]]=DI$1,BANCO10[[#This Row],[STATUS DA ETAPA]],"")</f>
        <v/>
      </c>
      <c r="DJ411" s="42" t="str">
        <f>IF(BANCO10[[#This Row],[SOLUÇÃO]]=DJ$1,BANCO10[[#This Row],[STATUS DA ETAPA]],"")</f>
        <v/>
      </c>
      <c r="DK411" s="42" t="str">
        <f>IF(BANCO10[[#This Row],[SOLUÇÃO]]=DK$1,BANCO10[[#This Row],[STATUS DA ETAPA]],"")</f>
        <v/>
      </c>
      <c r="DL411" s="42" t="str">
        <f>IF(BANCO10[[#This Row],[SOLUÇÃO]]=DL$1,BANCO10[[#This Row],[STATUS DA ETAPA]],"")</f>
        <v/>
      </c>
      <c r="DM411" s="42" t="str">
        <f>IF(BANCO10[[#This Row],[SOLUÇÃO]]=DM$1,BANCO10[[#This Row],[STATUS DA ETAPA]],"")</f>
        <v/>
      </c>
      <c r="DN411" s="65" t="e">
        <f>VLOOKUP(CL413,'[1]SAP TEC'!AC:AD,2,0)</f>
        <v>#N/A</v>
      </c>
      <c r="GA411" s="38"/>
      <c r="GB411" s="39"/>
      <c r="GC411" s="40"/>
      <c r="GD411" s="42"/>
      <c r="GE411" s="42"/>
      <c r="GF411" s="40"/>
      <c r="GG411" s="165"/>
      <c r="GH411" s="90"/>
      <c r="GI411" s="43"/>
      <c r="GJ411" s="44"/>
      <c r="GK411" s="166"/>
      <c r="GL411" s="166"/>
      <c r="GM411" s="166"/>
      <c r="GN411" s="42"/>
      <c r="GO411" s="91"/>
      <c r="GP411" s="42"/>
      <c r="GQ411" s="91"/>
      <c r="GR411" s="134"/>
      <c r="GS411" s="134"/>
      <c r="GT411" s="44"/>
      <c r="GU411" s="44"/>
      <c r="GV411" s="44"/>
      <c r="GW411" s="42"/>
      <c r="GX411" s="95"/>
      <c r="GY411" s="96"/>
      <c r="GZ411" s="168"/>
      <c r="HA411" s="168"/>
      <c r="HB411" s="168"/>
      <c r="HC411" s="93"/>
      <c r="HD411" s="168"/>
      <c r="HE411" s="110"/>
      <c r="HF411" s="94"/>
      <c r="HG411" s="38"/>
      <c r="HH411" s="38"/>
      <c r="HI411" s="38"/>
      <c r="HJ411" s="38"/>
      <c r="HK411" s="98"/>
      <c r="HL411" s="38"/>
      <c r="HM411" s="38"/>
      <c r="HN411" s="38"/>
      <c r="HO411" s="136"/>
      <c r="HP411" s="38"/>
      <c r="HQ411" s="38"/>
      <c r="HR411" s="38"/>
      <c r="HS411" s="38"/>
      <c r="HT411" s="63"/>
      <c r="HU411" s="63"/>
      <c r="HV411" s="71"/>
      <c r="HW411" s="63"/>
      <c r="HX411" s="44"/>
      <c r="HY411" s="42"/>
      <c r="HZ411" s="42"/>
      <c r="IA411" s="42"/>
      <c r="IB411" s="42"/>
      <c r="IC411" s="42"/>
      <c r="ID411" s="42"/>
      <c r="IE411" s="42"/>
      <c r="IF411" s="42"/>
      <c r="IG411" s="42"/>
      <c r="IH411" s="42"/>
      <c r="II411" s="42"/>
      <c r="IJ411" s="42"/>
      <c r="IK411" s="42"/>
      <c r="IL411" s="42"/>
      <c r="IM411" s="42"/>
      <c r="IN411" s="42"/>
      <c r="IO411" s="42"/>
      <c r="IP411" s="42"/>
      <c r="IQ411" s="42"/>
      <c r="IR411" s="42"/>
      <c r="IS411" s="42"/>
      <c r="IT411" s="42"/>
      <c r="IU411" s="42"/>
      <c r="IV411" s="42"/>
      <c r="IW411" s="42"/>
      <c r="IX411" s="42"/>
      <c r="IY411" s="42"/>
      <c r="IZ411" s="63"/>
    </row>
    <row r="412" spans="1:335" s="65" customFormat="1" ht="12" x14ac:dyDescent="0.25">
      <c r="A412" s="38" t="s">
        <v>118</v>
      </c>
      <c r="B412" s="39" t="s">
        <v>119</v>
      </c>
      <c r="C412" s="40" t="str">
        <f>IFERROR(VLOOKUP(BANCO10[[#This Row],[EMPRESA]],[1]!DADOS[#Data],2,FALSE),"")</f>
        <v>21.477.101/0001-28</v>
      </c>
      <c r="D412" s="40" t="s">
        <v>1135</v>
      </c>
      <c r="E412" s="42" t="str">
        <f>IFERROR(VLOOKUP(BANCO10[[#This Row],[EMPRESA]],[1]!DADOS[#Data],5,FALSE),"")</f>
        <v>EPP</v>
      </c>
      <c r="F412" s="40" t="str">
        <f>IFERROR(IF(VLOOKUP(BANCO10[[#This Row],[EMPRESA]],[1]!DADOS[#Data],6,0)="","",(VLOOKUP(BANCO10[[#This Row],[EMPRESA]],[1]!DADOS[#Data],6,0))),"")</f>
        <v>CAPITAL NORTE</v>
      </c>
      <c r="G412" s="40" t="str">
        <f>IFERROR(IF(VLOOKUP(BANCO10[[#This Row],[EMPRESA]],[1]!DADOS[#Data],4)="","",(VLOOKUP($D412,[1]!DADOS[#Data],4,0))),"")</f>
        <v>KOJIMA</v>
      </c>
      <c r="H412" s="43" t="s">
        <v>196</v>
      </c>
      <c r="I412" s="43" t="s">
        <v>122</v>
      </c>
      <c r="J412" s="43" t="s">
        <v>123</v>
      </c>
      <c r="K412" s="44" t="s">
        <v>123</v>
      </c>
      <c r="L412" s="44" t="s">
        <v>123</v>
      </c>
      <c r="M412" s="44" t="s">
        <v>137</v>
      </c>
      <c r="N412" s="44" t="s">
        <v>123</v>
      </c>
      <c r="O412" s="42" t="s">
        <v>92</v>
      </c>
      <c r="P412" s="42">
        <v>60</v>
      </c>
      <c r="Q412" s="39"/>
      <c r="R412" s="45" t="s">
        <v>123</v>
      </c>
      <c r="S412" s="45"/>
      <c r="T412" s="45" t="s">
        <v>123</v>
      </c>
      <c r="U412" s="45"/>
      <c r="V412" s="45" t="s">
        <v>123</v>
      </c>
      <c r="W412" s="45"/>
      <c r="X412" s="45" t="s">
        <v>123</v>
      </c>
      <c r="Y412" s="45"/>
      <c r="Z412" s="46" t="s">
        <v>123</v>
      </c>
      <c r="AA412" s="47"/>
      <c r="AB412" s="46" t="s">
        <v>123</v>
      </c>
      <c r="AC412" s="48"/>
      <c r="AD412" s="46" t="s">
        <v>123</v>
      </c>
      <c r="AE412" s="48"/>
      <c r="AF412" s="45" t="s">
        <v>123</v>
      </c>
      <c r="AG412" s="45"/>
      <c r="AH412" s="45" t="s">
        <v>123</v>
      </c>
      <c r="AI412" s="45"/>
      <c r="AJ412" s="45" t="s">
        <v>123</v>
      </c>
      <c r="AK412" s="45"/>
      <c r="AL412" s="45"/>
      <c r="AM412" s="45"/>
      <c r="AN412" s="45"/>
      <c r="AO412" s="45"/>
      <c r="AP412" s="45"/>
      <c r="AQ412" s="45"/>
      <c r="AR412" s="45"/>
      <c r="AS412" s="45"/>
      <c r="AT412" s="49">
        <v>45963</v>
      </c>
      <c r="AU412" s="50">
        <v>45963</v>
      </c>
      <c r="AV412" s="66" t="s">
        <v>123</v>
      </c>
      <c r="AW412" s="66" t="s">
        <v>123</v>
      </c>
      <c r="AX412" s="51" t="s">
        <v>123</v>
      </c>
      <c r="AY412" s="52" t="s">
        <v>123</v>
      </c>
      <c r="AZ412" s="53">
        <v>0</v>
      </c>
      <c r="BA412" s="52" t="s">
        <v>123</v>
      </c>
      <c r="BB412" s="81" t="s">
        <v>123</v>
      </c>
      <c r="BC412" s="52" t="s">
        <v>123</v>
      </c>
      <c r="BD412" s="52" t="s">
        <v>123</v>
      </c>
      <c r="BE412" s="55" t="s">
        <v>123</v>
      </c>
      <c r="BF412" s="55" t="s">
        <v>123</v>
      </c>
      <c r="BG412" s="55" t="s">
        <v>123</v>
      </c>
      <c r="BH412" s="55" t="s">
        <v>123</v>
      </c>
      <c r="BI412" s="68" t="s">
        <v>123</v>
      </c>
      <c r="BJ412" s="48"/>
      <c r="BK412" s="58" t="s">
        <v>123</v>
      </c>
      <c r="BL412" s="59"/>
      <c r="BM412" s="58" t="s">
        <v>123</v>
      </c>
      <c r="BN412" s="59"/>
      <c r="BO412" s="74" t="s">
        <v>123</v>
      </c>
      <c r="BP412" s="77"/>
      <c r="BQ412" s="78" t="s">
        <v>123</v>
      </c>
      <c r="BR412" s="79"/>
      <c r="BS412" s="70">
        <v>45834</v>
      </c>
      <c r="BT412" s="38" t="s">
        <v>1141</v>
      </c>
      <c r="BU412" s="61"/>
      <c r="BV412" s="61"/>
      <c r="BW412" s="61"/>
      <c r="BX412" s="61"/>
      <c r="BY412" s="61"/>
      <c r="BZ412" s="61"/>
      <c r="CA412" s="61"/>
      <c r="CB412" s="61"/>
      <c r="CC412" s="61"/>
      <c r="CD412" s="61"/>
      <c r="CE412" s="61"/>
      <c r="CF412" s="61"/>
      <c r="CG412" s="61"/>
      <c r="CH412" s="63">
        <f>YEAR(BANCO10[[#This Row],[DATA INÍCIO]])</f>
        <v>2025</v>
      </c>
      <c r="CI412" s="63">
        <f>MONTH(BANCO10[[#This Row],[DATA INÍCIO]])</f>
        <v>11</v>
      </c>
      <c r="CJ412" s="71" t="str">
        <f t="shared" si="7"/>
        <v>KOJIMA LASER FABRICACAO DE ARTEFATOS LTDA21.477.101/0001-28</v>
      </c>
      <c r="CK412" s="63"/>
      <c r="CL412" s="63"/>
      <c r="CM412" s="42" t="str">
        <f>IF(BANCO10[[#This Row],[SOLUÇÃO]]=CM$1,BANCO10[[#This Row],[STATUS DA ETAPA]],"")</f>
        <v/>
      </c>
      <c r="CN412" s="42" t="str">
        <f>IF(BANCO10[[#This Row],[SOLUÇÃO]]=CN$1,BANCO10[[#This Row],[STATUS DA ETAPA]],"")</f>
        <v/>
      </c>
      <c r="CO412" s="42" t="str">
        <f>IF(BANCO10[[#This Row],[SOLUÇÃO]]=CO$1,BANCO10[[#This Row],[STATUS DA ETAPA]],"")</f>
        <v>CANCELADO</v>
      </c>
      <c r="CP412" s="42" t="str">
        <f>IF(BANCO10[[#This Row],[SOLUÇÃO]]=CP$1,BANCO10[[#This Row],[STATUS DA ETAPA]],"")</f>
        <v/>
      </c>
      <c r="CQ412" s="42" t="str">
        <f>IF(BANCO10[[#This Row],[SOLUÇÃO]]=CQ$1,BANCO10[[#This Row],[STATUS DA ETAPA]],"")</f>
        <v/>
      </c>
      <c r="CR412" s="42" t="str">
        <f>IF(BANCO10[[#This Row],[SOLUÇÃO]]=CR$1,BANCO10[[#This Row],[STATUS DA ETAPA]],"")</f>
        <v/>
      </c>
      <c r="CS412" s="42" t="str">
        <f>IF(BANCO10[[#This Row],[SOLUÇÃO]]=CS$1,BANCO10[[#This Row],[STATUS DA ETAPA]],"")</f>
        <v/>
      </c>
      <c r="CT412" s="42" t="str">
        <f>IF(BANCO10[[#This Row],[SOLUÇÃO]]=CT$1,BANCO10[[#This Row],[STATUS DA ETAPA]],"")</f>
        <v/>
      </c>
      <c r="CU412" s="42" t="str">
        <f>IF(BANCO10[[#This Row],[SOLUÇÃO]]=CU$1,BANCO10[[#This Row],[STATUS DA ETAPA]],"")</f>
        <v/>
      </c>
      <c r="CV412" s="42" t="str">
        <f>IF(BANCO10[[#This Row],[SOLUÇÃO]]=CV$1,BANCO10[[#This Row],[STATUS DA ETAPA]],"")</f>
        <v/>
      </c>
      <c r="CW412" s="42" t="str">
        <f>IF(BANCO10[[#This Row],[SOLUÇÃO]]=CW$1,BANCO10[[#This Row],[STATUS DA ETAPA]],"")</f>
        <v/>
      </c>
      <c r="CX412" s="42" t="str">
        <f>IF(BANCO10[[#This Row],[SOLUÇÃO]]=CX$1,BANCO10[[#This Row],[STATUS DA ETAPA]],"")</f>
        <v/>
      </c>
      <c r="CY412" s="42" t="str">
        <f>IF(BANCO10[[#This Row],[SOLUÇÃO]]=CY$1,BANCO10[[#This Row],[STATUS DA ETAPA]],"")</f>
        <v/>
      </c>
      <c r="CZ412" s="42" t="str">
        <f>IF(BANCO10[[#This Row],[SOLUÇÃO]]=CZ$1,BANCO10[[#This Row],[STATUS DA ETAPA]],"")</f>
        <v/>
      </c>
      <c r="DA412" s="42" t="str">
        <f>IF(BANCO10[[#This Row],[SOLUÇÃO]]=DA$1,BANCO10[[#This Row],[STATUS DA ETAPA]],"")</f>
        <v/>
      </c>
      <c r="DB412" s="42" t="str">
        <f>IF(BANCO10[[#This Row],[SOLUÇÃO]]=DB$1,BANCO10[[#This Row],[STATUS DA ETAPA]],"")</f>
        <v/>
      </c>
      <c r="DC412" s="42" t="str">
        <f>IF(BANCO10[[#This Row],[SOLUÇÃO]]=DC$1,BANCO10[[#This Row],[STATUS DA ETAPA]],"")</f>
        <v/>
      </c>
      <c r="DD412" s="42" t="str">
        <f>IF(BANCO10[[#This Row],[SOLUÇÃO]]=DD$1,BANCO10[[#This Row],[STATUS DA ETAPA]],"")</f>
        <v/>
      </c>
      <c r="DE412" s="42" t="str">
        <f>IF(BANCO10[[#This Row],[SOLUÇÃO]]=DE$1,BANCO10[[#This Row],[STATUS DA ETAPA]],"")</f>
        <v/>
      </c>
      <c r="DF412" s="42" t="str">
        <f>IF(BANCO10[[#This Row],[SOLUÇÃO]]=DF$1,BANCO10[[#This Row],[STATUS DA ETAPA]],"")</f>
        <v/>
      </c>
      <c r="DG412" s="42" t="str">
        <f>IF(BANCO10[[#This Row],[SOLUÇÃO]]=DG$1,BANCO10[[#This Row],[STATUS DA ETAPA]],"")</f>
        <v/>
      </c>
      <c r="DH412" s="42" t="str">
        <f>IF(BANCO10[[#This Row],[SOLUÇÃO]]=DH$1,BANCO10[[#This Row],[STATUS DA ETAPA]],"")</f>
        <v/>
      </c>
      <c r="DI412" s="42" t="str">
        <f>IF(BANCO10[[#This Row],[SOLUÇÃO]]=DI$1,BANCO10[[#This Row],[STATUS DA ETAPA]],"")</f>
        <v/>
      </c>
      <c r="DJ412" s="42" t="str">
        <f>IF(BANCO10[[#This Row],[SOLUÇÃO]]=DJ$1,BANCO10[[#This Row],[STATUS DA ETAPA]],"")</f>
        <v/>
      </c>
      <c r="DK412" s="42" t="str">
        <f>IF(BANCO10[[#This Row],[SOLUÇÃO]]=DK$1,BANCO10[[#This Row],[STATUS DA ETAPA]],"")</f>
        <v/>
      </c>
      <c r="DL412" s="42" t="str">
        <f>IF(BANCO10[[#This Row],[SOLUÇÃO]]=DL$1,BANCO10[[#This Row],[STATUS DA ETAPA]],"")</f>
        <v/>
      </c>
      <c r="DM412" s="42" t="str">
        <f>IF(BANCO10[[#This Row],[SOLUÇÃO]]=DM$1,BANCO10[[#This Row],[STATUS DA ETAPA]],"")</f>
        <v/>
      </c>
      <c r="DN412" s="65" t="e">
        <f>VLOOKUP(CL414,'[1]SAP TEC'!AC:AD,2,0)</f>
        <v>#N/A</v>
      </c>
      <c r="GA412" s="38"/>
      <c r="GB412" s="39"/>
      <c r="GC412" s="40"/>
      <c r="GD412" s="42"/>
      <c r="GE412" s="42"/>
      <c r="GF412" s="40"/>
      <c r="GG412" s="165"/>
      <c r="GH412" s="90"/>
      <c r="GI412" s="43"/>
      <c r="GJ412" s="44"/>
      <c r="GK412" s="166"/>
      <c r="GL412" s="166"/>
      <c r="GM412" s="166"/>
      <c r="GN412" s="42"/>
      <c r="GO412" s="91"/>
      <c r="GP412" s="42"/>
      <c r="GQ412" s="91"/>
      <c r="GR412" s="134"/>
      <c r="GS412" s="134"/>
      <c r="GT412" s="44"/>
      <c r="GU412" s="44"/>
      <c r="GV412" s="44"/>
      <c r="GW412" s="42"/>
      <c r="GX412" s="95"/>
      <c r="GY412" s="96"/>
      <c r="GZ412" s="167"/>
      <c r="HA412" s="167"/>
      <c r="HB412" s="167"/>
      <c r="HC412" s="93"/>
      <c r="HD412" s="167"/>
      <c r="HE412" s="110"/>
      <c r="HF412" s="94"/>
      <c r="HG412" s="38"/>
      <c r="HH412" s="38"/>
      <c r="HI412" s="38"/>
      <c r="HJ412" s="38"/>
      <c r="HK412" s="98"/>
      <c r="HL412" s="38"/>
      <c r="HM412" s="38"/>
      <c r="HN412" s="38"/>
      <c r="HO412" s="136"/>
      <c r="HP412" s="38"/>
      <c r="HQ412" s="38"/>
      <c r="HR412" s="38"/>
      <c r="HS412" s="38"/>
      <c r="HT412" s="63"/>
      <c r="HU412" s="63"/>
      <c r="HV412" s="71"/>
      <c r="HW412" s="63"/>
      <c r="HX412" s="44"/>
      <c r="HY412" s="42"/>
      <c r="HZ412" s="42"/>
      <c r="IA412" s="42"/>
      <c r="IB412" s="42"/>
      <c r="IC412" s="42"/>
      <c r="ID412" s="42"/>
      <c r="IE412" s="42"/>
      <c r="IF412" s="42"/>
      <c r="IG412" s="42"/>
      <c r="IH412" s="42"/>
      <c r="II412" s="42"/>
      <c r="IJ412" s="42"/>
      <c r="IK412" s="42"/>
      <c r="IL412" s="42"/>
      <c r="IM412" s="42"/>
      <c r="IN412" s="42"/>
      <c r="IO412" s="42"/>
      <c r="IP412" s="42"/>
      <c r="IQ412" s="42"/>
      <c r="IR412" s="42"/>
      <c r="IS412" s="42"/>
      <c r="IT412" s="42"/>
      <c r="IU412" s="42"/>
      <c r="IV412" s="42"/>
      <c r="IW412" s="42"/>
      <c r="IX412" s="42"/>
      <c r="IY412" s="42"/>
      <c r="IZ412" s="63"/>
    </row>
    <row r="413" spans="1:335" s="65" customFormat="1" ht="12" x14ac:dyDescent="0.25">
      <c r="A413" s="38" t="s">
        <v>118</v>
      </c>
      <c r="B413" s="39" t="s">
        <v>119</v>
      </c>
      <c r="C413" s="40" t="str">
        <f>IFERROR(VLOOKUP(BANCO10[[#This Row],[EMPRESA]],[1]!DADOS[#Data],2,FALSE),"")</f>
        <v>11.914.060/0001-36</v>
      </c>
      <c r="D413" s="42" t="s">
        <v>1142</v>
      </c>
      <c r="E413" s="42" t="str">
        <f>IFERROR(VLOOKUP(BANCO10[[#This Row],[EMPRESA]],[1]!DADOS[#Data],5,FALSE),"")</f>
        <v>EPP</v>
      </c>
      <c r="F413" s="40" t="str">
        <f>IFERROR(IF(VLOOKUP(BANCO10[[#This Row],[EMPRESA]],[1]!DADOS[#Data],6,0)="","",(VLOOKUP(BANCO10[[#This Row],[EMPRESA]],[1]!DADOS[#Data],6,0))),"")</f>
        <v>CAPITAL NORTE</v>
      </c>
      <c r="G413" s="40" t="str">
        <f>IFERROR(IF(VLOOKUP(BANCO10[[#This Row],[EMPRESA]],[1]!DADOS[#Data],4)="","",(VLOOKUP($D413,[1]!DADOS[#Data],4,0))),"")</f>
        <v>KONDZ</v>
      </c>
      <c r="H413" s="43" t="s">
        <v>7</v>
      </c>
      <c r="I413" s="42" t="s">
        <v>267</v>
      </c>
      <c r="J413" s="44" t="s">
        <v>136</v>
      </c>
      <c r="K413" s="42" t="s">
        <v>136</v>
      </c>
      <c r="L413" s="44" t="s">
        <v>136</v>
      </c>
      <c r="M413" s="44">
        <v>103</v>
      </c>
      <c r="N413" s="44" t="s">
        <v>123</v>
      </c>
      <c r="O413" s="42" t="s">
        <v>90</v>
      </c>
      <c r="P413" s="42">
        <v>4</v>
      </c>
      <c r="Q413" s="42"/>
      <c r="R413" s="45" t="s">
        <v>123</v>
      </c>
      <c r="S413" s="45"/>
      <c r="T413" s="45" t="s">
        <v>123</v>
      </c>
      <c r="U413" s="45"/>
      <c r="V413" s="45" t="s">
        <v>123</v>
      </c>
      <c r="W413" s="45"/>
      <c r="X413" s="45" t="s">
        <v>123</v>
      </c>
      <c r="Y413" s="45"/>
      <c r="Z413" s="46" t="s">
        <v>123</v>
      </c>
      <c r="AA413" s="47"/>
      <c r="AB413" s="46" t="s">
        <v>123</v>
      </c>
      <c r="AC413" s="48"/>
      <c r="AD413" s="46" t="s">
        <v>123</v>
      </c>
      <c r="AE413" s="48"/>
      <c r="AF413" s="45" t="s">
        <v>27</v>
      </c>
      <c r="AG413" s="45">
        <v>44927</v>
      </c>
      <c r="AH413" s="45" t="s">
        <v>27</v>
      </c>
      <c r="AI413" s="45">
        <v>44927</v>
      </c>
      <c r="AJ413" s="45" t="s">
        <v>27</v>
      </c>
      <c r="AK413" s="45"/>
      <c r="AL413" s="45" t="s">
        <v>27</v>
      </c>
      <c r="AM413" s="45">
        <v>44927</v>
      </c>
      <c r="AN413" s="45" t="s">
        <v>27</v>
      </c>
      <c r="AO413" s="45">
        <v>44927</v>
      </c>
      <c r="AP413" s="45" t="s">
        <v>27</v>
      </c>
      <c r="AQ413" s="45">
        <v>44927</v>
      </c>
      <c r="AR413" s="45" t="s">
        <v>123</v>
      </c>
      <c r="AS413" s="45"/>
      <c r="AT413" s="49">
        <v>45963</v>
      </c>
      <c r="AU413" s="50">
        <v>45963</v>
      </c>
      <c r="AV413" s="66" t="s">
        <v>123</v>
      </c>
      <c r="AW413" s="66" t="s">
        <v>123</v>
      </c>
      <c r="AX413" s="73" t="s">
        <v>49</v>
      </c>
      <c r="AY413" s="52" t="s">
        <v>126</v>
      </c>
      <c r="AZ413" s="53">
        <v>0</v>
      </c>
      <c r="BA413" s="52"/>
      <c r="BB413" s="81" t="s">
        <v>136</v>
      </c>
      <c r="BC413" s="52" t="s">
        <v>136</v>
      </c>
      <c r="BD413" s="52" t="s">
        <v>136</v>
      </c>
      <c r="BE413" s="55" t="s">
        <v>123</v>
      </c>
      <c r="BF413" s="55" t="s">
        <v>123</v>
      </c>
      <c r="BG413" s="55"/>
      <c r="BH413" s="55" t="s">
        <v>123</v>
      </c>
      <c r="BI413" s="68" t="s">
        <v>123</v>
      </c>
      <c r="BJ413" s="48"/>
      <c r="BK413" s="58"/>
      <c r="BL413" s="59"/>
      <c r="BM413" s="58"/>
      <c r="BN413" s="59"/>
      <c r="BO413" s="74" t="s">
        <v>126</v>
      </c>
      <c r="BP413" s="77"/>
      <c r="BQ413" s="78" t="s">
        <v>126</v>
      </c>
      <c r="BR413" s="79"/>
      <c r="BS413" s="60"/>
      <c r="BT413" s="38"/>
      <c r="BU413" s="61"/>
      <c r="BV413" s="61"/>
      <c r="BW413" s="61"/>
      <c r="BX413" s="61"/>
      <c r="BY413" s="62"/>
      <c r="BZ413" s="61"/>
      <c r="CA413" s="61"/>
      <c r="CB413" s="61"/>
      <c r="CC413" s="61"/>
      <c r="CD413" s="61"/>
      <c r="CE413" s="61"/>
      <c r="CF413" s="61"/>
      <c r="CG413" s="61"/>
      <c r="CH413" s="63">
        <f>YEAR(BANCO10[[#This Row],[DATA INÍCIO]])</f>
        <v>2025</v>
      </c>
      <c r="CI413" s="63">
        <f>MONTH(BANCO10[[#This Row],[DATA INÍCIO]])</f>
        <v>11</v>
      </c>
      <c r="CJ413" s="64" t="str">
        <f t="shared" si="7"/>
        <v>KONDZ INDUSTRIA E COMERCIO DE ACESSORIOS PARA VEICULOS AUTOMOTORES LTDA11.914.060/0001-36</v>
      </c>
      <c r="CK413" s="63"/>
      <c r="CL413" s="42" t="s">
        <v>136</v>
      </c>
      <c r="CM413" s="42" t="str">
        <f>IF(BANCO10[[#This Row],[SOLUÇÃO]]=CM$1,BANCO10[[#This Row],[STATUS DA ETAPA]],"")</f>
        <v>PROSPECÇÃO</v>
      </c>
      <c r="CN413" s="42" t="str">
        <f>IF(BANCO10[[#This Row],[SOLUÇÃO]]=CN$1,BANCO10[[#This Row],[STATUS DA ETAPA]],"")</f>
        <v/>
      </c>
      <c r="CO413" s="42" t="str">
        <f>IF(BANCO10[[#This Row],[SOLUÇÃO]]=CO$1,BANCO10[[#This Row],[STATUS DA ETAPA]],"")</f>
        <v/>
      </c>
      <c r="CP413" s="42" t="str">
        <f>IF(BANCO10[[#This Row],[SOLUÇÃO]]=CP$1,BANCO10[[#This Row],[STATUS DA ETAPA]],"")</f>
        <v/>
      </c>
      <c r="CQ413" s="42" t="str">
        <f>IF(BANCO10[[#This Row],[SOLUÇÃO]]=CQ$1,BANCO10[[#This Row],[STATUS DA ETAPA]],"")</f>
        <v/>
      </c>
      <c r="CR413" s="42" t="str">
        <f>IF(BANCO10[[#This Row],[SOLUÇÃO]]=CR$1,BANCO10[[#This Row],[STATUS DA ETAPA]],"")</f>
        <v/>
      </c>
      <c r="CS413" s="42" t="str">
        <f>IF(BANCO10[[#This Row],[SOLUÇÃO]]=CS$1,BANCO10[[#This Row],[STATUS DA ETAPA]],"")</f>
        <v/>
      </c>
      <c r="CT413" s="42" t="str">
        <f>IF(BANCO10[[#This Row],[SOLUÇÃO]]=CT$1,BANCO10[[#This Row],[STATUS DA ETAPA]],"")</f>
        <v/>
      </c>
      <c r="CU413" s="42" t="str">
        <f>IF(BANCO10[[#This Row],[SOLUÇÃO]]=CU$1,BANCO10[[#This Row],[STATUS DA ETAPA]],"")</f>
        <v/>
      </c>
      <c r="CV413" s="42" t="str">
        <f>IF(BANCO10[[#This Row],[SOLUÇÃO]]=CV$1,BANCO10[[#This Row],[STATUS DA ETAPA]],"")</f>
        <v/>
      </c>
      <c r="CW413" s="42" t="str">
        <f>IF(BANCO10[[#This Row],[SOLUÇÃO]]=CW$1,BANCO10[[#This Row],[STATUS DA ETAPA]],"")</f>
        <v/>
      </c>
      <c r="CX413" s="42" t="str">
        <f>IF(BANCO10[[#This Row],[SOLUÇÃO]]=CX$1,BANCO10[[#This Row],[STATUS DA ETAPA]],"")</f>
        <v/>
      </c>
      <c r="CY413" s="42" t="str">
        <f>IF(BANCO10[[#This Row],[SOLUÇÃO]]=CY$1,BANCO10[[#This Row],[STATUS DA ETAPA]],"")</f>
        <v/>
      </c>
      <c r="CZ413" s="42" t="str">
        <f>IF(BANCO10[[#This Row],[SOLUÇÃO]]=CZ$1,BANCO10[[#This Row],[STATUS DA ETAPA]],"")</f>
        <v/>
      </c>
      <c r="DA413" s="42" t="str">
        <f>IF(BANCO10[[#This Row],[SOLUÇÃO]]=DA$1,BANCO10[[#This Row],[STATUS DA ETAPA]],"")</f>
        <v/>
      </c>
      <c r="DB413" s="42" t="str">
        <f>IF(BANCO10[[#This Row],[SOLUÇÃO]]=DB$1,BANCO10[[#This Row],[STATUS DA ETAPA]],"")</f>
        <v/>
      </c>
      <c r="DC413" s="42" t="str">
        <f>IF(BANCO10[[#This Row],[SOLUÇÃO]]=DC$1,BANCO10[[#This Row],[STATUS DA ETAPA]],"")</f>
        <v/>
      </c>
      <c r="DD413" s="42" t="str">
        <f>IF(BANCO10[[#This Row],[SOLUÇÃO]]=DD$1,BANCO10[[#This Row],[STATUS DA ETAPA]],"")</f>
        <v/>
      </c>
      <c r="DE413" s="42" t="str">
        <f>IF(BANCO10[[#This Row],[SOLUÇÃO]]=DE$1,BANCO10[[#This Row],[STATUS DA ETAPA]],"")</f>
        <v/>
      </c>
      <c r="DF413" s="42" t="str">
        <f>IF(BANCO10[[#This Row],[SOLUÇÃO]]=DF$1,BANCO10[[#This Row],[STATUS DA ETAPA]],"")</f>
        <v/>
      </c>
      <c r="DG413" s="42" t="str">
        <f>IF(BANCO10[[#This Row],[SOLUÇÃO]]=DG$1,BANCO10[[#This Row],[STATUS DA ETAPA]],"")</f>
        <v/>
      </c>
      <c r="DH413" s="42" t="str">
        <f>IF(BANCO10[[#This Row],[SOLUÇÃO]]=DH$1,BANCO10[[#This Row],[STATUS DA ETAPA]],"")</f>
        <v/>
      </c>
      <c r="DI413" s="42" t="str">
        <f>IF(BANCO10[[#This Row],[SOLUÇÃO]]=DI$1,BANCO10[[#This Row],[STATUS DA ETAPA]],"")</f>
        <v/>
      </c>
      <c r="DJ413" s="42" t="str">
        <f>IF(BANCO10[[#This Row],[SOLUÇÃO]]=DJ$1,BANCO10[[#This Row],[STATUS DA ETAPA]],"")</f>
        <v/>
      </c>
      <c r="DK413" s="42" t="str">
        <f>IF(BANCO10[[#This Row],[SOLUÇÃO]]=DK$1,BANCO10[[#This Row],[STATUS DA ETAPA]],"")</f>
        <v/>
      </c>
      <c r="DL413" s="42" t="str">
        <f>IF(BANCO10[[#This Row],[SOLUÇÃO]]=DL$1,BANCO10[[#This Row],[STATUS DA ETAPA]],"")</f>
        <v/>
      </c>
      <c r="DM413" s="42" t="str">
        <f>IF(BANCO10[[#This Row],[SOLUÇÃO]]=DM$1,BANCO10[[#This Row],[STATUS DA ETAPA]],"")</f>
        <v/>
      </c>
      <c r="DN413" s="65" t="e">
        <f>VLOOKUP(CL415,'[1]SAP TEC'!AC:AD,2,0)</f>
        <v>#N/A</v>
      </c>
      <c r="GA413" s="38"/>
      <c r="GB413" s="39"/>
      <c r="GC413" s="40"/>
      <c r="GD413" s="42"/>
      <c r="GE413" s="42"/>
      <c r="GF413" s="40"/>
      <c r="GG413" s="165"/>
      <c r="GH413" s="90"/>
      <c r="GI413" s="43"/>
      <c r="GJ413" s="44"/>
      <c r="GK413" s="166"/>
      <c r="GL413" s="166"/>
      <c r="GM413" s="166"/>
      <c r="GN413" s="42"/>
      <c r="GO413" s="91"/>
      <c r="GP413" s="42"/>
      <c r="GQ413" s="91"/>
      <c r="GR413" s="134"/>
      <c r="GS413" s="134"/>
      <c r="GT413" s="44"/>
      <c r="GU413" s="44"/>
      <c r="GV413" s="44"/>
      <c r="GW413" s="42"/>
      <c r="GX413" s="95"/>
      <c r="GY413" s="96"/>
      <c r="GZ413" s="168"/>
      <c r="HA413" s="168"/>
      <c r="HB413" s="168"/>
      <c r="HC413" s="93"/>
      <c r="HD413" s="168"/>
      <c r="HE413" s="110"/>
      <c r="HF413" s="94"/>
      <c r="HG413" s="38"/>
      <c r="HH413" s="38"/>
      <c r="HI413" s="38"/>
      <c r="HJ413" s="38"/>
      <c r="HK413" s="98"/>
      <c r="HL413" s="38"/>
      <c r="HM413" s="38"/>
      <c r="HN413" s="38"/>
      <c r="HO413" s="136"/>
      <c r="HP413" s="38"/>
      <c r="HQ413" s="38"/>
      <c r="HR413" s="38"/>
      <c r="HS413" s="38"/>
      <c r="HT413" s="63"/>
      <c r="HU413" s="63"/>
      <c r="HV413" s="71"/>
      <c r="HW413" s="63"/>
      <c r="HX413" s="44"/>
      <c r="HY413" s="42"/>
      <c r="HZ413" s="42"/>
      <c r="IA413" s="42"/>
      <c r="IB413" s="42"/>
      <c r="IC413" s="42"/>
      <c r="ID413" s="42"/>
      <c r="IE413" s="42"/>
      <c r="IF413" s="42"/>
      <c r="IG413" s="42"/>
      <c r="IH413" s="42"/>
      <c r="II413" s="42"/>
      <c r="IJ413" s="42"/>
      <c r="IK413" s="42"/>
      <c r="IL413" s="42"/>
      <c r="IM413" s="42"/>
      <c r="IN413" s="42"/>
      <c r="IO413" s="42"/>
      <c r="IP413" s="42"/>
      <c r="IQ413" s="42"/>
      <c r="IR413" s="42"/>
      <c r="IS413" s="42"/>
      <c r="IT413" s="42"/>
      <c r="IU413" s="42"/>
      <c r="IV413" s="42"/>
      <c r="IW413" s="42"/>
      <c r="IX413" s="42"/>
      <c r="IY413" s="42"/>
      <c r="IZ413" s="63"/>
    </row>
    <row r="414" spans="1:335" s="65" customFormat="1" ht="12" x14ac:dyDescent="0.25">
      <c r="A414" s="38" t="s">
        <v>118</v>
      </c>
      <c r="B414" s="39" t="s">
        <v>143</v>
      </c>
      <c r="C414" s="40" t="str">
        <f>IFERROR(VLOOKUP(BANCO10[[#This Row],[EMPRESA]],[1]!DADOS[#Data],2,FALSE),"")</f>
        <v>51.172.880/0004-67</v>
      </c>
      <c r="D414" s="42" t="s">
        <v>1143</v>
      </c>
      <c r="E414" s="42" t="str">
        <f>IFERROR(VLOOKUP(BANCO10[[#This Row],[EMPRESA]],[1]!DADOS[#Data],5,FALSE),"")</f>
        <v>DEMAIS</v>
      </c>
      <c r="F414" s="40" t="str">
        <f>IFERROR(IF(VLOOKUP(BANCO10[[#This Row],[EMPRESA]],[1]!DADOS[#Data],6,0)="","",(VLOOKUP(BANCO10[[#This Row],[EMPRESA]],[1]!DADOS[#Data],6,0))),"")</f>
        <v>N/A</v>
      </c>
      <c r="G414" s="40"/>
      <c r="H414" s="43" t="s">
        <v>121</v>
      </c>
      <c r="I414" s="43" t="s">
        <v>145</v>
      </c>
      <c r="J414" s="43" t="s">
        <v>146</v>
      </c>
      <c r="K414" s="42" t="s">
        <v>1144</v>
      </c>
      <c r="L414" s="44" t="s">
        <v>123</v>
      </c>
      <c r="M414" s="44">
        <v>103</v>
      </c>
      <c r="N414" s="44" t="s">
        <v>123</v>
      </c>
      <c r="O414" s="42" t="s">
        <v>90</v>
      </c>
      <c r="P414" s="42">
        <v>4</v>
      </c>
      <c r="Q414" s="42" t="s">
        <v>148</v>
      </c>
      <c r="R414" s="45" t="s">
        <v>123</v>
      </c>
      <c r="S414" s="45"/>
      <c r="T414" s="45" t="s">
        <v>123</v>
      </c>
      <c r="U414" s="45"/>
      <c r="V414" s="45" t="s">
        <v>123</v>
      </c>
      <c r="W414" s="45"/>
      <c r="X414" s="45" t="s">
        <v>123</v>
      </c>
      <c r="Y414" s="45"/>
      <c r="Z414" s="46" t="s">
        <v>123</v>
      </c>
      <c r="AA414" s="47"/>
      <c r="AB414" s="46" t="s">
        <v>123</v>
      </c>
      <c r="AC414" s="48"/>
      <c r="AD414" s="46" t="s">
        <v>123</v>
      </c>
      <c r="AE414" s="48"/>
      <c r="AF414" s="45" t="s">
        <v>123</v>
      </c>
      <c r="AG414" s="45"/>
      <c r="AH414" s="45" t="s">
        <v>123</v>
      </c>
      <c r="AI414" s="45"/>
      <c r="AJ414" s="45" t="s">
        <v>123</v>
      </c>
      <c r="AK414" s="45"/>
      <c r="AL414" s="45" t="s">
        <v>123</v>
      </c>
      <c r="AM414" s="45"/>
      <c r="AN414" s="45" t="s">
        <v>123</v>
      </c>
      <c r="AO414" s="45"/>
      <c r="AP414" s="45" t="s">
        <v>123</v>
      </c>
      <c r="AQ414" s="45"/>
      <c r="AR414" s="45" t="s">
        <v>123</v>
      </c>
      <c r="AS414" s="45"/>
      <c r="AT414" s="133">
        <v>45327</v>
      </c>
      <c r="AU414" s="99">
        <v>45327</v>
      </c>
      <c r="AV414" s="66" t="s">
        <v>126</v>
      </c>
      <c r="AW414" s="66" t="s">
        <v>126</v>
      </c>
      <c r="AX414" s="73" t="s">
        <v>49</v>
      </c>
      <c r="AY414" s="52" t="s">
        <v>123</v>
      </c>
      <c r="AZ414" s="53">
        <v>0</v>
      </c>
      <c r="BA414" s="52" t="s">
        <v>123</v>
      </c>
      <c r="BB414" s="81" t="s">
        <v>123</v>
      </c>
      <c r="BC414" s="52" t="s">
        <v>123</v>
      </c>
      <c r="BD414" s="52" t="s">
        <v>123</v>
      </c>
      <c r="BE414" s="55" t="s">
        <v>123</v>
      </c>
      <c r="BF414" s="55" t="s">
        <v>123</v>
      </c>
      <c r="BG414" s="55" t="s">
        <v>123</v>
      </c>
      <c r="BH414" s="55" t="s">
        <v>123</v>
      </c>
      <c r="BI414" s="138" t="s">
        <v>123</v>
      </c>
      <c r="BJ414" s="48"/>
      <c r="BK414" s="74"/>
      <c r="BL414" s="75"/>
      <c r="BM414" s="74"/>
      <c r="BN414" s="75"/>
      <c r="BO414" s="74" t="s">
        <v>123</v>
      </c>
      <c r="BP414" s="75"/>
      <c r="BQ414" s="74" t="s">
        <v>123</v>
      </c>
      <c r="BR414" s="132"/>
      <c r="BS414" s="60"/>
      <c r="BT414" s="38"/>
      <c r="BU414" s="61"/>
      <c r="BV414" s="61"/>
      <c r="BW414" s="61"/>
      <c r="BX414" s="61"/>
      <c r="BY414" s="62"/>
      <c r="BZ414" s="61"/>
      <c r="CA414" s="61" t="s">
        <v>129</v>
      </c>
      <c r="CB414" s="61" t="s">
        <v>129</v>
      </c>
      <c r="CC414" s="61" t="s">
        <v>129</v>
      </c>
      <c r="CD414" s="61" t="s">
        <v>129</v>
      </c>
      <c r="CE414" s="61" t="s">
        <v>129</v>
      </c>
      <c r="CF414" s="61" t="s">
        <v>129</v>
      </c>
      <c r="CG414" s="61" t="s">
        <v>129</v>
      </c>
      <c r="CH414" s="63">
        <f>YEAR(BANCO10[[#This Row],[DATA INÍCIO]])</f>
        <v>2024</v>
      </c>
      <c r="CI414" s="63">
        <f>MONTH(BANCO10[[#This Row],[DATA INÍCIO]])</f>
        <v>2</v>
      </c>
      <c r="CJ414" s="64" t="str">
        <f t="shared" si="7"/>
        <v>KUKA PRODUTOS INFANTIS LTDA51.172.880/0004-67</v>
      </c>
      <c r="CK414" s="63"/>
      <c r="CL414" s="42" t="s">
        <v>1144</v>
      </c>
      <c r="CM414" s="42" t="str">
        <f>IF(BANCO10[[#This Row],[SOLUÇÃO]]=CM$1,BANCO10[[#This Row],[STATUS DA ETAPA]],"")</f>
        <v>CONCLUÍDO</v>
      </c>
      <c r="CN414" s="42" t="str">
        <f>IF(BANCO10[[#This Row],[SOLUÇÃO]]=CN$1,BANCO10[[#This Row],[STATUS DA ETAPA]],"")</f>
        <v/>
      </c>
      <c r="CO414" s="42" t="str">
        <f>IF(BANCO10[[#This Row],[SOLUÇÃO]]=CO$1,BANCO10[[#This Row],[STATUS DA ETAPA]],"")</f>
        <v/>
      </c>
      <c r="CP414" s="42" t="str">
        <f>IF(BANCO10[[#This Row],[SOLUÇÃO]]=CP$1,BANCO10[[#This Row],[STATUS DA ETAPA]],"")</f>
        <v/>
      </c>
      <c r="CQ414" s="42" t="str">
        <f>IF(BANCO10[[#This Row],[SOLUÇÃO]]=CQ$1,BANCO10[[#This Row],[STATUS DA ETAPA]],"")</f>
        <v/>
      </c>
      <c r="CR414" s="42" t="str">
        <f>IF(BANCO10[[#This Row],[SOLUÇÃO]]=CR$1,BANCO10[[#This Row],[STATUS DA ETAPA]],"")</f>
        <v/>
      </c>
      <c r="CS414" s="42" t="str">
        <f>IF(BANCO10[[#This Row],[SOLUÇÃO]]=CS$1,BANCO10[[#This Row],[STATUS DA ETAPA]],"")</f>
        <v/>
      </c>
      <c r="CT414" s="42" t="str">
        <f>IF(BANCO10[[#This Row],[SOLUÇÃO]]=CT$1,BANCO10[[#This Row],[STATUS DA ETAPA]],"")</f>
        <v/>
      </c>
      <c r="CU414" s="42" t="str">
        <f>IF(BANCO10[[#This Row],[SOLUÇÃO]]=CU$1,BANCO10[[#This Row],[STATUS DA ETAPA]],"")</f>
        <v/>
      </c>
      <c r="CV414" s="42" t="str">
        <f>IF(BANCO10[[#This Row],[SOLUÇÃO]]=CV$1,BANCO10[[#This Row],[STATUS DA ETAPA]],"")</f>
        <v/>
      </c>
      <c r="CW414" s="42" t="str">
        <f>IF(BANCO10[[#This Row],[SOLUÇÃO]]=CW$1,BANCO10[[#This Row],[STATUS DA ETAPA]],"")</f>
        <v/>
      </c>
      <c r="CX414" s="42" t="str">
        <f>IF(BANCO10[[#This Row],[SOLUÇÃO]]=CX$1,BANCO10[[#This Row],[STATUS DA ETAPA]],"")</f>
        <v/>
      </c>
      <c r="CY414" s="42" t="str">
        <f>IF(BANCO10[[#This Row],[SOLUÇÃO]]=CY$1,BANCO10[[#This Row],[STATUS DA ETAPA]],"")</f>
        <v/>
      </c>
      <c r="CZ414" s="42" t="str">
        <f>IF(BANCO10[[#This Row],[SOLUÇÃO]]=CZ$1,BANCO10[[#This Row],[STATUS DA ETAPA]],"")</f>
        <v/>
      </c>
      <c r="DA414" s="42" t="str">
        <f>IF(BANCO10[[#This Row],[SOLUÇÃO]]=DA$1,BANCO10[[#This Row],[STATUS DA ETAPA]],"")</f>
        <v/>
      </c>
      <c r="DB414" s="42" t="str">
        <f>IF(BANCO10[[#This Row],[SOLUÇÃO]]=DB$1,BANCO10[[#This Row],[STATUS DA ETAPA]],"")</f>
        <v/>
      </c>
      <c r="DC414" s="42" t="str">
        <f>IF(BANCO10[[#This Row],[SOLUÇÃO]]=DC$1,BANCO10[[#This Row],[STATUS DA ETAPA]],"")</f>
        <v/>
      </c>
      <c r="DD414" s="42" t="str">
        <f>IF(BANCO10[[#This Row],[SOLUÇÃO]]=DD$1,BANCO10[[#This Row],[STATUS DA ETAPA]],"")</f>
        <v/>
      </c>
      <c r="DE414" s="42" t="str">
        <f>IF(BANCO10[[#This Row],[SOLUÇÃO]]=DE$1,BANCO10[[#This Row],[STATUS DA ETAPA]],"")</f>
        <v/>
      </c>
      <c r="DF414" s="42" t="str">
        <f>IF(BANCO10[[#This Row],[SOLUÇÃO]]=DF$1,BANCO10[[#This Row],[STATUS DA ETAPA]],"")</f>
        <v/>
      </c>
      <c r="DG414" s="42" t="str">
        <f>IF(BANCO10[[#This Row],[SOLUÇÃO]]=DG$1,BANCO10[[#This Row],[STATUS DA ETAPA]],"")</f>
        <v/>
      </c>
      <c r="DH414" s="42" t="str">
        <f>IF(BANCO10[[#This Row],[SOLUÇÃO]]=DH$1,BANCO10[[#This Row],[STATUS DA ETAPA]],"")</f>
        <v/>
      </c>
      <c r="DI414" s="42" t="str">
        <f>IF(BANCO10[[#This Row],[SOLUÇÃO]]=DI$1,BANCO10[[#This Row],[STATUS DA ETAPA]],"")</f>
        <v/>
      </c>
      <c r="DJ414" s="42" t="str">
        <f>IF(BANCO10[[#This Row],[SOLUÇÃO]]=DJ$1,BANCO10[[#This Row],[STATUS DA ETAPA]],"")</f>
        <v/>
      </c>
      <c r="DK414" s="42" t="str">
        <f>IF(BANCO10[[#This Row],[SOLUÇÃO]]=DK$1,BANCO10[[#This Row],[STATUS DA ETAPA]],"")</f>
        <v/>
      </c>
      <c r="DL414" s="42" t="str">
        <f>IF(BANCO10[[#This Row],[SOLUÇÃO]]=DL$1,BANCO10[[#This Row],[STATUS DA ETAPA]],"")</f>
        <v/>
      </c>
      <c r="DM414" s="42" t="str">
        <f>IF(BANCO10[[#This Row],[SOLUÇÃO]]=DM$1,BANCO10[[#This Row],[STATUS DA ETAPA]],"")</f>
        <v/>
      </c>
      <c r="DN414" s="65" t="e">
        <f>VLOOKUP(CL416,'[1]SAP TEC'!AC:AD,2,0)</f>
        <v>#N/A</v>
      </c>
      <c r="GA414" s="38"/>
      <c r="GB414" s="39"/>
      <c r="GC414" s="40"/>
      <c r="GD414" s="42"/>
      <c r="GE414" s="42"/>
      <c r="GF414" s="40"/>
      <c r="GG414" s="165"/>
      <c r="GH414" s="90"/>
      <c r="GI414" s="43"/>
      <c r="GJ414" s="44"/>
      <c r="GK414" s="166"/>
      <c r="GL414" s="166"/>
      <c r="GM414" s="166"/>
      <c r="GN414" s="42"/>
      <c r="GO414" s="91"/>
      <c r="GP414" s="42"/>
      <c r="GQ414" s="91"/>
      <c r="GR414" s="134"/>
      <c r="GS414" s="134"/>
      <c r="GT414" s="44"/>
      <c r="GU414" s="44"/>
      <c r="GV414" s="44"/>
      <c r="GW414" s="42"/>
      <c r="GX414" s="95"/>
      <c r="GY414" s="96"/>
      <c r="GZ414" s="168"/>
      <c r="HA414" s="168"/>
      <c r="HB414" s="168"/>
      <c r="HC414" s="93"/>
      <c r="HD414" s="168"/>
      <c r="HE414" s="110"/>
      <c r="HF414" s="94"/>
      <c r="HG414" s="38"/>
      <c r="HH414" s="38"/>
      <c r="HI414" s="38"/>
      <c r="HJ414" s="38"/>
      <c r="HK414" s="98"/>
      <c r="HL414" s="38"/>
      <c r="HM414" s="38"/>
      <c r="HN414" s="38"/>
      <c r="HO414" s="136"/>
      <c r="HP414" s="38"/>
      <c r="HQ414" s="38"/>
      <c r="HR414" s="38"/>
      <c r="HS414" s="38"/>
      <c r="HT414" s="63"/>
      <c r="HU414" s="63"/>
      <c r="HV414" s="71"/>
      <c r="HW414" s="63"/>
      <c r="HX414" s="44"/>
      <c r="HY414" s="42"/>
      <c r="HZ414" s="42"/>
      <c r="IA414" s="42"/>
      <c r="IB414" s="42"/>
      <c r="IC414" s="42"/>
      <c r="ID414" s="42"/>
      <c r="IE414" s="42"/>
      <c r="IF414" s="42"/>
      <c r="IG414" s="42"/>
      <c r="IH414" s="42"/>
      <c r="II414" s="42"/>
      <c r="IJ414" s="42"/>
      <c r="IK414" s="42"/>
      <c r="IL414" s="42"/>
      <c r="IM414" s="42"/>
      <c r="IN414" s="42"/>
      <c r="IO414" s="42"/>
      <c r="IP414" s="42"/>
      <c r="IQ414" s="42"/>
      <c r="IR414" s="42"/>
      <c r="IS414" s="42"/>
      <c r="IT414" s="42"/>
      <c r="IU414" s="42"/>
      <c r="IV414" s="42"/>
      <c r="IW414" s="42"/>
      <c r="IX414" s="42"/>
      <c r="IY414" s="42"/>
      <c r="IZ414" s="63"/>
    </row>
    <row r="415" spans="1:335" s="65" customFormat="1" ht="12" x14ac:dyDescent="0.25">
      <c r="A415" s="38" t="s">
        <v>118</v>
      </c>
      <c r="B415" s="39" t="s">
        <v>119</v>
      </c>
      <c r="C415" s="40" t="str">
        <f>IFERROR(VLOOKUP(BANCO10[[#This Row],[EMPRESA]],[1]!DADOS[#Data],2,FALSE),"")</f>
        <v>15.582.496/0001-26</v>
      </c>
      <c r="D415" s="42" t="s">
        <v>1145</v>
      </c>
      <c r="E415" s="42" t="str">
        <f>IFERROR(VLOOKUP(BANCO10[[#This Row],[EMPRESA]],[1]!DADOS[#Data],5,FALSE),"")</f>
        <v>ME</v>
      </c>
      <c r="F415" s="40" t="str">
        <f>IFERROR(IF(VLOOKUP(BANCO10[[#This Row],[EMPRESA]],[1]!DADOS[#Data],6,0)="","",(VLOOKUP(BANCO10[[#This Row],[EMPRESA]],[1]!DADOS[#Data],6,0))),"")</f>
        <v>CAPITAL LESTE 2</v>
      </c>
      <c r="G415" s="40"/>
      <c r="H415" s="43" t="s">
        <v>121</v>
      </c>
      <c r="I415" s="43" t="s">
        <v>145</v>
      </c>
      <c r="J415" s="43" t="s">
        <v>146</v>
      </c>
      <c r="K415" s="42" t="s">
        <v>1146</v>
      </c>
      <c r="L415" s="44" t="s">
        <v>123</v>
      </c>
      <c r="M415" s="44">
        <v>103</v>
      </c>
      <c r="N415" s="44" t="s">
        <v>123</v>
      </c>
      <c r="O415" s="42" t="s">
        <v>90</v>
      </c>
      <c r="P415" s="42">
        <v>4</v>
      </c>
      <c r="Q415" s="42" t="s">
        <v>265</v>
      </c>
      <c r="R415" s="45" t="s">
        <v>123</v>
      </c>
      <c r="S415" s="45"/>
      <c r="T415" s="45" t="s">
        <v>123</v>
      </c>
      <c r="U415" s="45"/>
      <c r="V415" s="45" t="s">
        <v>123</v>
      </c>
      <c r="W415" s="45"/>
      <c r="X415" s="45" t="s">
        <v>123</v>
      </c>
      <c r="Y415" s="45"/>
      <c r="Z415" s="46" t="s">
        <v>123</v>
      </c>
      <c r="AA415" s="47"/>
      <c r="AB415" s="46" t="s">
        <v>123</v>
      </c>
      <c r="AC415" s="48"/>
      <c r="AD415" s="46" t="s">
        <v>123</v>
      </c>
      <c r="AE415" s="48"/>
      <c r="AF415" s="45" t="s">
        <v>27</v>
      </c>
      <c r="AG415" s="45">
        <v>44967</v>
      </c>
      <c r="AH415" s="45" t="s">
        <v>126</v>
      </c>
      <c r="AI415" s="45"/>
      <c r="AJ415" s="45" t="s">
        <v>123</v>
      </c>
      <c r="AK415" s="45"/>
      <c r="AL415" s="45" t="s">
        <v>123</v>
      </c>
      <c r="AM415" s="45"/>
      <c r="AN415" s="45" t="s">
        <v>123</v>
      </c>
      <c r="AO415" s="45"/>
      <c r="AP415" s="45" t="s">
        <v>123</v>
      </c>
      <c r="AQ415" s="45"/>
      <c r="AR415" s="45" t="s">
        <v>123</v>
      </c>
      <c r="AS415" s="45"/>
      <c r="AT415" s="49">
        <v>44966</v>
      </c>
      <c r="AU415" s="50">
        <v>44966</v>
      </c>
      <c r="AV415" s="51" t="s">
        <v>123</v>
      </c>
      <c r="AW415" s="51" t="s">
        <v>123</v>
      </c>
      <c r="AX415" s="73" t="s">
        <v>49</v>
      </c>
      <c r="AY415" s="52" t="s">
        <v>123</v>
      </c>
      <c r="AZ415" s="53">
        <v>0</v>
      </c>
      <c r="BA415" s="52" t="s">
        <v>123</v>
      </c>
      <c r="BB415" s="81" t="s">
        <v>123</v>
      </c>
      <c r="BC415" s="52" t="s">
        <v>123</v>
      </c>
      <c r="BD415" s="52" t="s">
        <v>123</v>
      </c>
      <c r="BE415" s="55" t="s">
        <v>123</v>
      </c>
      <c r="BF415" s="55" t="s">
        <v>123</v>
      </c>
      <c r="BG415" s="55" t="s">
        <v>123</v>
      </c>
      <c r="BH415" s="55" t="s">
        <v>123</v>
      </c>
      <c r="BI415" s="56" t="s">
        <v>123</v>
      </c>
      <c r="BJ415" s="48"/>
      <c r="BK415" s="58" t="s">
        <v>123</v>
      </c>
      <c r="BL415" s="59"/>
      <c r="BM415" s="58" t="s">
        <v>123</v>
      </c>
      <c r="BN415" s="59"/>
      <c r="BO415" s="74" t="s">
        <v>123</v>
      </c>
      <c r="BP415" s="75"/>
      <c r="BQ415" s="74" t="s">
        <v>123</v>
      </c>
      <c r="BR415" s="75"/>
      <c r="BS415" s="60"/>
      <c r="BT415" s="38"/>
      <c r="BU415" s="61" t="s">
        <v>129</v>
      </c>
      <c r="BV415" s="61" t="s">
        <v>129</v>
      </c>
      <c r="BW415" s="61" t="s">
        <v>150</v>
      </c>
      <c r="BX415" s="61" t="s">
        <v>149</v>
      </c>
      <c r="BY415" s="62" t="s">
        <v>539</v>
      </c>
      <c r="BZ415" s="61"/>
      <c r="CA415" s="61" t="s">
        <v>129</v>
      </c>
      <c r="CB415" s="61" t="s">
        <v>129</v>
      </c>
      <c r="CC415" s="61" t="s">
        <v>129</v>
      </c>
      <c r="CD415" s="61" t="s">
        <v>129</v>
      </c>
      <c r="CE415" s="61" t="s">
        <v>129</v>
      </c>
      <c r="CF415" s="61" t="s">
        <v>129</v>
      </c>
      <c r="CG415" s="61" t="s">
        <v>129</v>
      </c>
      <c r="CH415" s="63">
        <f>YEAR(BANCO10[[#This Row],[DATA INÍCIO]])</f>
        <v>2023</v>
      </c>
      <c r="CI415" s="63">
        <f>MONTH(BANCO10[[#This Row],[DATA INÍCIO]])</f>
        <v>2</v>
      </c>
      <c r="CJ415" s="64" t="str">
        <f t="shared" si="7"/>
        <v>L. FLEX INDUSTRIA E COMERCIO LTDA15.582.496/0001-26</v>
      </c>
      <c r="CK415" s="63"/>
      <c r="CL415" s="42" t="s">
        <v>1146</v>
      </c>
      <c r="CM415" s="42" t="str">
        <f>IF(BANCO10[[#This Row],[SOLUÇÃO]]=CM$1,BANCO10[[#This Row],[STATUS DA ETAPA]],"")</f>
        <v>CONCLUÍDO</v>
      </c>
      <c r="CN415" s="42" t="str">
        <f>IF(BANCO10[[#This Row],[SOLUÇÃO]]=CN$1,BANCO10[[#This Row],[STATUS DA ETAPA]],"")</f>
        <v/>
      </c>
      <c r="CO415" s="42" t="str">
        <f>IF(BANCO10[[#This Row],[SOLUÇÃO]]=CO$1,BANCO10[[#This Row],[STATUS DA ETAPA]],"")</f>
        <v/>
      </c>
      <c r="CP415" s="42" t="str">
        <f>IF(BANCO10[[#This Row],[SOLUÇÃO]]=CP$1,BANCO10[[#This Row],[STATUS DA ETAPA]],"")</f>
        <v/>
      </c>
      <c r="CQ415" s="42" t="str">
        <f>IF(BANCO10[[#This Row],[SOLUÇÃO]]=CQ$1,BANCO10[[#This Row],[STATUS DA ETAPA]],"")</f>
        <v/>
      </c>
      <c r="CR415" s="42" t="str">
        <f>IF(BANCO10[[#This Row],[SOLUÇÃO]]=CR$1,BANCO10[[#This Row],[STATUS DA ETAPA]],"")</f>
        <v/>
      </c>
      <c r="CS415" s="42" t="str">
        <f>IF(BANCO10[[#This Row],[SOLUÇÃO]]=CS$1,BANCO10[[#This Row],[STATUS DA ETAPA]],"")</f>
        <v/>
      </c>
      <c r="CT415" s="42" t="str">
        <f>IF(BANCO10[[#This Row],[SOLUÇÃO]]=CT$1,BANCO10[[#This Row],[STATUS DA ETAPA]],"")</f>
        <v/>
      </c>
      <c r="CU415" s="42" t="str">
        <f>IF(BANCO10[[#This Row],[SOLUÇÃO]]=CU$1,BANCO10[[#This Row],[STATUS DA ETAPA]],"")</f>
        <v/>
      </c>
      <c r="CV415" s="42" t="str">
        <f>IF(BANCO10[[#This Row],[SOLUÇÃO]]=CV$1,BANCO10[[#This Row],[STATUS DA ETAPA]],"")</f>
        <v/>
      </c>
      <c r="CW415" s="42" t="str">
        <f>IF(BANCO10[[#This Row],[SOLUÇÃO]]=CW$1,BANCO10[[#This Row],[STATUS DA ETAPA]],"")</f>
        <v/>
      </c>
      <c r="CX415" s="42" t="str">
        <f>IF(BANCO10[[#This Row],[SOLUÇÃO]]=CX$1,BANCO10[[#This Row],[STATUS DA ETAPA]],"")</f>
        <v/>
      </c>
      <c r="CY415" s="42" t="str">
        <f>IF(BANCO10[[#This Row],[SOLUÇÃO]]=CY$1,BANCO10[[#This Row],[STATUS DA ETAPA]],"")</f>
        <v/>
      </c>
      <c r="CZ415" s="42" t="str">
        <f>IF(BANCO10[[#This Row],[SOLUÇÃO]]=CZ$1,BANCO10[[#This Row],[STATUS DA ETAPA]],"")</f>
        <v/>
      </c>
      <c r="DA415" s="42" t="str">
        <f>IF(BANCO10[[#This Row],[SOLUÇÃO]]=DA$1,BANCO10[[#This Row],[STATUS DA ETAPA]],"")</f>
        <v/>
      </c>
      <c r="DB415" s="42" t="str">
        <f>IF(BANCO10[[#This Row],[SOLUÇÃO]]=DB$1,BANCO10[[#This Row],[STATUS DA ETAPA]],"")</f>
        <v/>
      </c>
      <c r="DC415" s="42" t="str">
        <f>IF(BANCO10[[#This Row],[SOLUÇÃO]]=DC$1,BANCO10[[#This Row],[STATUS DA ETAPA]],"")</f>
        <v/>
      </c>
      <c r="DD415" s="42" t="str">
        <f>IF(BANCO10[[#This Row],[SOLUÇÃO]]=DD$1,BANCO10[[#This Row],[STATUS DA ETAPA]],"")</f>
        <v/>
      </c>
      <c r="DE415" s="42" t="str">
        <f>IF(BANCO10[[#This Row],[SOLUÇÃO]]=DE$1,BANCO10[[#This Row],[STATUS DA ETAPA]],"")</f>
        <v/>
      </c>
      <c r="DF415" s="42" t="str">
        <f>IF(BANCO10[[#This Row],[SOLUÇÃO]]=DF$1,BANCO10[[#This Row],[STATUS DA ETAPA]],"")</f>
        <v/>
      </c>
      <c r="DG415" s="42" t="str">
        <f>IF(BANCO10[[#This Row],[SOLUÇÃO]]=DG$1,BANCO10[[#This Row],[STATUS DA ETAPA]],"")</f>
        <v/>
      </c>
      <c r="DH415" s="42" t="str">
        <f>IF(BANCO10[[#This Row],[SOLUÇÃO]]=DH$1,BANCO10[[#This Row],[STATUS DA ETAPA]],"")</f>
        <v/>
      </c>
      <c r="DI415" s="42" t="str">
        <f>IF(BANCO10[[#This Row],[SOLUÇÃO]]=DI$1,BANCO10[[#This Row],[STATUS DA ETAPA]],"")</f>
        <v/>
      </c>
      <c r="DJ415" s="42" t="str">
        <f>IF(BANCO10[[#This Row],[SOLUÇÃO]]=DJ$1,BANCO10[[#This Row],[STATUS DA ETAPA]],"")</f>
        <v/>
      </c>
      <c r="DK415" s="42" t="str">
        <f>IF(BANCO10[[#This Row],[SOLUÇÃO]]=DK$1,BANCO10[[#This Row],[STATUS DA ETAPA]],"")</f>
        <v/>
      </c>
      <c r="DL415" s="42" t="str">
        <f>IF(BANCO10[[#This Row],[SOLUÇÃO]]=DL$1,BANCO10[[#This Row],[STATUS DA ETAPA]],"")</f>
        <v/>
      </c>
      <c r="DM415" s="42" t="str">
        <f>IF(BANCO10[[#This Row],[SOLUÇÃO]]=DM$1,BANCO10[[#This Row],[STATUS DA ETAPA]],"")</f>
        <v/>
      </c>
      <c r="DN415" s="65">
        <f>VLOOKUP(CL417,'[1]SAP TEC'!AC:AD,2,0)</f>
        <v>701.05</v>
      </c>
      <c r="GA415" s="38"/>
      <c r="GB415" s="39"/>
      <c r="GC415" s="40"/>
      <c r="GD415" s="42"/>
      <c r="GE415" s="42"/>
      <c r="GF415" s="40"/>
      <c r="GG415" s="165"/>
      <c r="GH415" s="90"/>
      <c r="GI415" s="43"/>
      <c r="GJ415" s="44"/>
      <c r="GK415" s="166"/>
      <c r="GL415" s="166"/>
      <c r="GM415" s="166"/>
      <c r="GN415" s="42"/>
      <c r="GO415" s="91"/>
      <c r="GP415" s="42"/>
      <c r="GQ415" s="91"/>
      <c r="GR415" s="134"/>
      <c r="GS415" s="134"/>
      <c r="GT415" s="44"/>
      <c r="GU415" s="44"/>
      <c r="GV415" s="44"/>
      <c r="GW415" s="42"/>
      <c r="GX415" s="95"/>
      <c r="GY415" s="96"/>
      <c r="GZ415" s="168"/>
      <c r="HA415" s="168"/>
      <c r="HB415" s="168"/>
      <c r="HC415" s="93"/>
      <c r="HD415" s="168"/>
      <c r="HE415" s="110"/>
      <c r="HF415" s="94"/>
      <c r="HG415" s="38"/>
      <c r="HH415" s="38"/>
      <c r="HI415" s="38"/>
      <c r="HJ415" s="38"/>
      <c r="HK415" s="98"/>
      <c r="HL415" s="38"/>
      <c r="HM415" s="38"/>
      <c r="HN415" s="38"/>
      <c r="HO415" s="136"/>
      <c r="HP415" s="38"/>
      <c r="HQ415" s="38"/>
      <c r="HR415" s="38"/>
      <c r="HS415" s="38"/>
      <c r="HT415" s="63"/>
      <c r="HU415" s="63"/>
      <c r="HV415" s="71"/>
      <c r="HW415" s="63"/>
      <c r="HX415" s="44"/>
      <c r="HY415" s="42"/>
      <c r="HZ415" s="42"/>
      <c r="IA415" s="42"/>
      <c r="IB415" s="42"/>
      <c r="IC415" s="42"/>
      <c r="ID415" s="42"/>
      <c r="IE415" s="42"/>
      <c r="IF415" s="42"/>
      <c r="IG415" s="42"/>
      <c r="IH415" s="42"/>
      <c r="II415" s="42"/>
      <c r="IJ415" s="42"/>
      <c r="IK415" s="42"/>
      <c r="IL415" s="42"/>
      <c r="IM415" s="42"/>
      <c r="IN415" s="42"/>
      <c r="IO415" s="42"/>
      <c r="IP415" s="42"/>
      <c r="IQ415" s="42"/>
      <c r="IR415" s="42"/>
      <c r="IS415" s="42"/>
      <c r="IT415" s="42"/>
      <c r="IU415" s="42"/>
      <c r="IV415" s="42"/>
      <c r="IW415" s="42"/>
      <c r="IX415" s="42"/>
      <c r="IY415" s="42"/>
      <c r="IZ415" s="63"/>
    </row>
    <row r="416" spans="1:335" s="65" customFormat="1" ht="12" x14ac:dyDescent="0.25">
      <c r="A416" s="38" t="s">
        <v>118</v>
      </c>
      <c r="B416" s="39" t="s">
        <v>119</v>
      </c>
      <c r="C416" s="40" t="str">
        <f>IFERROR(VLOOKUP(BANCO10[[#This Row],[EMPRESA]],[1]!DADOS[#Data],2,FALSE),"")</f>
        <v>15.582.496/0001-26</v>
      </c>
      <c r="D416" s="42" t="s">
        <v>1145</v>
      </c>
      <c r="E416" s="42" t="str">
        <f>IFERROR(VLOOKUP(BANCO10[[#This Row],[EMPRESA]],[1]!DADOS[#Data],5,FALSE),"")</f>
        <v>ME</v>
      </c>
      <c r="F416" s="40" t="str">
        <f>IFERROR(IF(VLOOKUP(BANCO10[[#This Row],[EMPRESA]],[1]!DADOS[#Data],6,0)="","",(VLOOKUP(BANCO10[[#This Row],[EMPRESA]],[1]!DADOS[#Data],6,0))),"")</f>
        <v>CAPITAL LESTE 2</v>
      </c>
      <c r="G416" s="40" t="str">
        <f>IFERROR(IF(VLOOKUP(BANCO10[[#This Row],[EMPRESA]],[1]!DADOS[#Data],4)="","",(VLOOKUP($D416,[1]!DADOS[#Data],4,0))),"")</f>
        <v>L.FLEX</v>
      </c>
      <c r="H416" s="43" t="s">
        <v>7</v>
      </c>
      <c r="I416" s="43" t="s">
        <v>145</v>
      </c>
      <c r="J416" s="43" t="s">
        <v>123</v>
      </c>
      <c r="K416" s="42" t="s">
        <v>1147</v>
      </c>
      <c r="L416" s="44">
        <v>13646111</v>
      </c>
      <c r="M416" s="44">
        <v>103</v>
      </c>
      <c r="N416" s="44" t="s">
        <v>123</v>
      </c>
      <c r="O416" s="42" t="s">
        <v>95</v>
      </c>
      <c r="P416" s="42">
        <v>60</v>
      </c>
      <c r="Q416" s="42" t="s">
        <v>236</v>
      </c>
      <c r="R416" s="45" t="s">
        <v>123</v>
      </c>
      <c r="S416" s="45"/>
      <c r="T416" s="45" t="s">
        <v>123</v>
      </c>
      <c r="U416" s="45"/>
      <c r="V416" s="45" t="s">
        <v>123</v>
      </c>
      <c r="W416" s="45"/>
      <c r="X416" s="45" t="s">
        <v>123</v>
      </c>
      <c r="Y416" s="45"/>
      <c r="Z416" s="46" t="s">
        <v>123</v>
      </c>
      <c r="AA416" s="47"/>
      <c r="AB416" s="46" t="s">
        <v>123</v>
      </c>
      <c r="AC416" s="48"/>
      <c r="AD416" s="46" t="s">
        <v>123</v>
      </c>
      <c r="AE416" s="48"/>
      <c r="AF416" s="45" t="s">
        <v>27</v>
      </c>
      <c r="AG416" s="45">
        <v>44967</v>
      </c>
      <c r="AH416" s="45" t="s">
        <v>27</v>
      </c>
      <c r="AI416" s="45">
        <v>44985</v>
      </c>
      <c r="AJ416" s="45" t="s">
        <v>27</v>
      </c>
      <c r="AK416" s="45">
        <v>44985</v>
      </c>
      <c r="AL416" s="45"/>
      <c r="AM416" s="45"/>
      <c r="AN416" s="45" t="s">
        <v>27</v>
      </c>
      <c r="AO416" s="45"/>
      <c r="AP416" s="45" t="s">
        <v>27</v>
      </c>
      <c r="AQ416" s="45">
        <v>44985</v>
      </c>
      <c r="AR416" s="45" t="s">
        <v>27</v>
      </c>
      <c r="AS416" s="45"/>
      <c r="AT416" s="49">
        <v>45035</v>
      </c>
      <c r="AU416" s="50">
        <v>45139</v>
      </c>
      <c r="AV416" s="51" t="s">
        <v>27</v>
      </c>
      <c r="AW416" s="66" t="s">
        <v>27</v>
      </c>
      <c r="AX416" s="73" t="s">
        <v>49</v>
      </c>
      <c r="AY416" s="52" t="s">
        <v>126</v>
      </c>
      <c r="AZ416" s="53">
        <v>0</v>
      </c>
      <c r="BA416" s="52" t="s">
        <v>153</v>
      </c>
      <c r="BB416" s="81"/>
      <c r="BC416" s="52" t="s">
        <v>666</v>
      </c>
      <c r="BD416" s="52"/>
      <c r="BE416" s="55" t="s">
        <v>123</v>
      </c>
      <c r="BF416" s="55" t="s">
        <v>123</v>
      </c>
      <c r="BG416" s="55" t="s">
        <v>27</v>
      </c>
      <c r="BH416" s="55" t="s">
        <v>123</v>
      </c>
      <c r="BI416" s="68" t="s">
        <v>123</v>
      </c>
      <c r="BJ416" s="48"/>
      <c r="BK416" s="58" t="s">
        <v>123</v>
      </c>
      <c r="BL416" s="59"/>
      <c r="BM416" s="58" t="s">
        <v>123</v>
      </c>
      <c r="BN416" s="59"/>
      <c r="BO416" s="74" t="s">
        <v>27</v>
      </c>
      <c r="BP416" s="75">
        <v>45139</v>
      </c>
      <c r="BQ416" s="74" t="s">
        <v>27</v>
      </c>
      <c r="BR416" s="75"/>
      <c r="BS416" s="60"/>
      <c r="BT416" s="38" t="s">
        <v>808</v>
      </c>
      <c r="BU416" s="61" t="s">
        <v>129</v>
      </c>
      <c r="BV416" s="61" t="s">
        <v>129</v>
      </c>
      <c r="BW416" s="61" t="s">
        <v>150</v>
      </c>
      <c r="BX416" s="61" t="s">
        <v>149</v>
      </c>
      <c r="BY416" s="62" t="s">
        <v>539</v>
      </c>
      <c r="BZ416" s="61"/>
      <c r="CA416" s="61" t="s">
        <v>129</v>
      </c>
      <c r="CB416" s="61" t="s">
        <v>129</v>
      </c>
      <c r="CC416" s="61">
        <v>45392</v>
      </c>
      <c r="CD416" s="61" t="s">
        <v>158</v>
      </c>
      <c r="CE416" s="61" t="s">
        <v>129</v>
      </c>
      <c r="CF416" s="61"/>
      <c r="CG416" s="61" t="s">
        <v>1148</v>
      </c>
      <c r="CH416" s="63">
        <f>YEAR(BANCO10[[#This Row],[DATA INÍCIO]])</f>
        <v>2023</v>
      </c>
      <c r="CI416" s="63">
        <f>MONTH(BANCO10[[#This Row],[DATA INÍCIO]])</f>
        <v>4</v>
      </c>
      <c r="CJ416" s="64" t="str">
        <f t="shared" si="7"/>
        <v>L. FLEX INDUSTRIA E COMERCIO LTDA15.582.496/0001-26</v>
      </c>
      <c r="CK416" s="63"/>
      <c r="CL416" s="42" t="s">
        <v>1147</v>
      </c>
      <c r="CM416" s="42" t="str">
        <f>IF(BANCO10[[#This Row],[SOLUÇÃO]]=CM$1,BANCO10[[#This Row],[STATUS DA ETAPA]],"")</f>
        <v/>
      </c>
      <c r="CN416" s="42" t="str">
        <f>IF(BANCO10[[#This Row],[SOLUÇÃO]]=CN$1,BANCO10[[#This Row],[STATUS DA ETAPA]],"")</f>
        <v/>
      </c>
      <c r="CO416" s="42" t="str">
        <f>IF(BANCO10[[#This Row],[SOLUÇÃO]]=CO$1,BANCO10[[#This Row],[STATUS DA ETAPA]],"")</f>
        <v/>
      </c>
      <c r="CP416" s="42" t="str">
        <f>IF(BANCO10[[#This Row],[SOLUÇÃO]]=CP$1,BANCO10[[#This Row],[STATUS DA ETAPA]],"")</f>
        <v/>
      </c>
      <c r="CQ416" s="42" t="str">
        <f>IF(BANCO10[[#This Row],[SOLUÇÃO]]=CQ$1,BANCO10[[#This Row],[STATUS DA ETAPA]],"")</f>
        <v/>
      </c>
      <c r="CR416" s="42" t="str">
        <f>IF(BANCO10[[#This Row],[SOLUÇÃO]]=CR$1,BANCO10[[#This Row],[STATUS DA ETAPA]],"")</f>
        <v>CONCLUÍDO</v>
      </c>
      <c r="CS416" s="42" t="str">
        <f>IF(BANCO10[[#This Row],[SOLUÇÃO]]=CS$1,BANCO10[[#This Row],[STATUS DA ETAPA]],"")</f>
        <v/>
      </c>
      <c r="CT416" s="42" t="str">
        <f>IF(BANCO10[[#This Row],[SOLUÇÃO]]=CT$1,BANCO10[[#This Row],[STATUS DA ETAPA]],"")</f>
        <v/>
      </c>
      <c r="CU416" s="42" t="str">
        <f>IF(BANCO10[[#This Row],[SOLUÇÃO]]=CU$1,BANCO10[[#This Row],[STATUS DA ETAPA]],"")</f>
        <v/>
      </c>
      <c r="CV416" s="42" t="str">
        <f>IF(BANCO10[[#This Row],[SOLUÇÃO]]=CV$1,BANCO10[[#This Row],[STATUS DA ETAPA]],"")</f>
        <v/>
      </c>
      <c r="CW416" s="42" t="str">
        <f>IF(BANCO10[[#This Row],[SOLUÇÃO]]=CW$1,BANCO10[[#This Row],[STATUS DA ETAPA]],"")</f>
        <v/>
      </c>
      <c r="CX416" s="42" t="str">
        <f>IF(BANCO10[[#This Row],[SOLUÇÃO]]=CX$1,BANCO10[[#This Row],[STATUS DA ETAPA]],"")</f>
        <v/>
      </c>
      <c r="CY416" s="42" t="str">
        <f>IF(BANCO10[[#This Row],[SOLUÇÃO]]=CY$1,BANCO10[[#This Row],[STATUS DA ETAPA]],"")</f>
        <v/>
      </c>
      <c r="CZ416" s="42" t="str">
        <f>IF(BANCO10[[#This Row],[SOLUÇÃO]]=CZ$1,BANCO10[[#This Row],[STATUS DA ETAPA]],"")</f>
        <v/>
      </c>
      <c r="DA416" s="42" t="str">
        <f>IF(BANCO10[[#This Row],[SOLUÇÃO]]=DA$1,BANCO10[[#This Row],[STATUS DA ETAPA]],"")</f>
        <v/>
      </c>
      <c r="DB416" s="42" t="str">
        <f>IF(BANCO10[[#This Row],[SOLUÇÃO]]=DB$1,BANCO10[[#This Row],[STATUS DA ETAPA]],"")</f>
        <v/>
      </c>
      <c r="DC416" s="42" t="str">
        <f>IF(BANCO10[[#This Row],[SOLUÇÃO]]=DC$1,BANCO10[[#This Row],[STATUS DA ETAPA]],"")</f>
        <v/>
      </c>
      <c r="DD416" s="42" t="str">
        <f>IF(BANCO10[[#This Row],[SOLUÇÃO]]=DD$1,BANCO10[[#This Row],[STATUS DA ETAPA]],"")</f>
        <v/>
      </c>
      <c r="DE416" s="42" t="str">
        <f>IF(BANCO10[[#This Row],[SOLUÇÃO]]=DE$1,BANCO10[[#This Row],[STATUS DA ETAPA]],"")</f>
        <v/>
      </c>
      <c r="DF416" s="42" t="str">
        <f>IF(BANCO10[[#This Row],[SOLUÇÃO]]=DF$1,BANCO10[[#This Row],[STATUS DA ETAPA]],"")</f>
        <v/>
      </c>
      <c r="DG416" s="42" t="str">
        <f>IF(BANCO10[[#This Row],[SOLUÇÃO]]=DG$1,BANCO10[[#This Row],[STATUS DA ETAPA]],"")</f>
        <v/>
      </c>
      <c r="DH416" s="42" t="str">
        <f>IF(BANCO10[[#This Row],[SOLUÇÃO]]=DH$1,BANCO10[[#This Row],[STATUS DA ETAPA]],"")</f>
        <v/>
      </c>
      <c r="DI416" s="42" t="str">
        <f>IF(BANCO10[[#This Row],[SOLUÇÃO]]=DI$1,BANCO10[[#This Row],[STATUS DA ETAPA]],"")</f>
        <v/>
      </c>
      <c r="DJ416" s="42" t="str">
        <f>IF(BANCO10[[#This Row],[SOLUÇÃO]]=DJ$1,BANCO10[[#This Row],[STATUS DA ETAPA]],"")</f>
        <v/>
      </c>
      <c r="DK416" s="42" t="str">
        <f>IF(BANCO10[[#This Row],[SOLUÇÃO]]=DK$1,BANCO10[[#This Row],[STATUS DA ETAPA]],"")</f>
        <v/>
      </c>
      <c r="DL416" s="42" t="str">
        <f>IF(BANCO10[[#This Row],[SOLUÇÃO]]=DL$1,BANCO10[[#This Row],[STATUS DA ETAPA]],"")</f>
        <v/>
      </c>
      <c r="DM416" s="42" t="str">
        <f>IF(BANCO10[[#This Row],[SOLUÇÃO]]=DM$1,BANCO10[[#This Row],[STATUS DA ETAPA]],"")</f>
        <v/>
      </c>
      <c r="DN416" s="65" t="e">
        <f>VLOOKUP(CL418,'[1]SAP TEC'!AC:AD,2,0)</f>
        <v>#N/A</v>
      </c>
      <c r="GA416" s="38"/>
      <c r="GB416" s="39"/>
      <c r="GC416" s="40"/>
      <c r="GD416" s="42"/>
      <c r="GE416" s="42"/>
      <c r="GF416" s="40"/>
      <c r="GG416" s="165"/>
      <c r="GH416" s="90"/>
      <c r="GI416" s="43"/>
      <c r="GJ416" s="44"/>
      <c r="GK416" s="166"/>
      <c r="GL416" s="166"/>
      <c r="GM416" s="166"/>
      <c r="GN416" s="42"/>
      <c r="GO416" s="91"/>
      <c r="GP416" s="42"/>
      <c r="GQ416" s="91"/>
      <c r="GR416" s="134"/>
      <c r="GS416" s="134"/>
      <c r="GT416" s="44"/>
      <c r="GU416" s="44"/>
      <c r="GV416" s="44"/>
      <c r="GW416" s="42"/>
      <c r="GX416" s="95"/>
      <c r="GY416" s="96"/>
      <c r="GZ416" s="167"/>
      <c r="HA416" s="167"/>
      <c r="HB416" s="167"/>
      <c r="HC416" s="93"/>
      <c r="HD416" s="167"/>
      <c r="HE416" s="110"/>
      <c r="HF416" s="94"/>
      <c r="HG416" s="38"/>
      <c r="HH416" s="38"/>
      <c r="HI416" s="38"/>
      <c r="HJ416" s="38"/>
      <c r="HK416" s="98"/>
      <c r="HL416" s="38"/>
      <c r="HM416" s="38"/>
      <c r="HN416" s="38"/>
      <c r="HO416" s="136"/>
      <c r="HP416" s="38"/>
      <c r="HQ416" s="38"/>
      <c r="HR416" s="38"/>
      <c r="HS416" s="38"/>
      <c r="HT416" s="63"/>
      <c r="HU416" s="63"/>
      <c r="HV416" s="71"/>
      <c r="HW416" s="63"/>
      <c r="HX416" s="44"/>
      <c r="HY416" s="42"/>
      <c r="HZ416" s="42"/>
      <c r="IA416" s="42"/>
      <c r="IB416" s="42"/>
      <c r="IC416" s="42"/>
      <c r="ID416" s="42"/>
      <c r="IE416" s="42"/>
      <c r="IF416" s="42"/>
      <c r="IG416" s="42"/>
      <c r="IH416" s="42"/>
      <c r="II416" s="42"/>
      <c r="IJ416" s="42"/>
      <c r="IK416" s="42"/>
      <c r="IL416" s="42"/>
      <c r="IM416" s="42"/>
      <c r="IN416" s="42"/>
      <c r="IO416" s="42"/>
      <c r="IP416" s="42"/>
      <c r="IQ416" s="42"/>
      <c r="IR416" s="42"/>
      <c r="IS416" s="42"/>
      <c r="IT416" s="42"/>
      <c r="IU416" s="42"/>
      <c r="IV416" s="42"/>
      <c r="IW416" s="42"/>
      <c r="IX416" s="42"/>
      <c r="IY416" s="42"/>
      <c r="IZ416" s="63"/>
    </row>
    <row r="417" spans="1:260" s="65" customFormat="1" ht="12" x14ac:dyDescent="0.25">
      <c r="A417" s="38" t="s">
        <v>118</v>
      </c>
      <c r="B417" s="39" t="s">
        <v>119</v>
      </c>
      <c r="C417" s="40" t="str">
        <f>IFERROR(VLOOKUP(BANCO10[[#This Row],[EMPRESA]],[1]!DADOS[#Data],2,FALSE),"")</f>
        <v>15.582.496/0001-26</v>
      </c>
      <c r="D417" s="42" t="s">
        <v>1145</v>
      </c>
      <c r="E417" s="42" t="str">
        <f>IFERROR(VLOOKUP(BANCO10[[#This Row],[EMPRESA]],[1]!DADOS[#Data],5,FALSE),"")</f>
        <v>ME</v>
      </c>
      <c r="F417" s="40" t="str">
        <f>IFERROR(IF(VLOOKUP(BANCO10[[#This Row],[EMPRESA]],[1]!DADOS[#Data],6,0)="","",(VLOOKUP(BANCO10[[#This Row],[EMPRESA]],[1]!DADOS[#Data],6,0))),"")</f>
        <v>CAPITAL LESTE 2</v>
      </c>
      <c r="G417" s="40" t="s">
        <v>1149</v>
      </c>
      <c r="H417" s="43" t="s">
        <v>196</v>
      </c>
      <c r="I417" s="43" t="s">
        <v>145</v>
      </c>
      <c r="J417" s="43" t="s">
        <v>123</v>
      </c>
      <c r="K417" s="42" t="s">
        <v>1150</v>
      </c>
      <c r="L417" s="44" t="s">
        <v>123</v>
      </c>
      <c r="M417" s="44">
        <v>604</v>
      </c>
      <c r="N417" s="44">
        <v>103</v>
      </c>
      <c r="O417" s="42" t="s">
        <v>92</v>
      </c>
      <c r="P417" s="42">
        <v>32</v>
      </c>
      <c r="Q417" s="42" t="s">
        <v>536</v>
      </c>
      <c r="R417" s="45" t="s">
        <v>123</v>
      </c>
      <c r="S417" s="45"/>
      <c r="T417" s="45" t="s">
        <v>123</v>
      </c>
      <c r="U417" s="45"/>
      <c r="V417" s="45" t="s">
        <v>123</v>
      </c>
      <c r="W417" s="45"/>
      <c r="X417" s="45" t="s">
        <v>123</v>
      </c>
      <c r="Y417" s="45"/>
      <c r="Z417" s="46" t="s">
        <v>123</v>
      </c>
      <c r="AA417" s="47"/>
      <c r="AB417" s="46" t="s">
        <v>123</v>
      </c>
      <c r="AC417" s="48"/>
      <c r="AD417" s="46" t="s">
        <v>123</v>
      </c>
      <c r="AE417" s="48"/>
      <c r="AF417" s="45" t="s">
        <v>27</v>
      </c>
      <c r="AG417" s="45">
        <v>44967</v>
      </c>
      <c r="AH417" s="45" t="s">
        <v>27</v>
      </c>
      <c r="AI417" s="45">
        <v>44985</v>
      </c>
      <c r="AJ417" s="45" t="s">
        <v>27</v>
      </c>
      <c r="AK417" s="45">
        <v>44985</v>
      </c>
      <c r="AL417" s="45"/>
      <c r="AM417" s="45"/>
      <c r="AN417" s="45" t="s">
        <v>27</v>
      </c>
      <c r="AO417" s="45"/>
      <c r="AP417" s="45" t="s">
        <v>27</v>
      </c>
      <c r="AQ417" s="45">
        <v>44985</v>
      </c>
      <c r="AR417" s="45" t="s">
        <v>27</v>
      </c>
      <c r="AS417" s="45"/>
      <c r="AT417" s="49">
        <v>45439</v>
      </c>
      <c r="AU417" s="50">
        <v>45644</v>
      </c>
      <c r="AV417" s="51" t="s">
        <v>27</v>
      </c>
      <c r="AW417" s="66" t="s">
        <v>27</v>
      </c>
      <c r="AX417" s="73" t="s">
        <v>182</v>
      </c>
      <c r="AY417" s="52" t="s">
        <v>126</v>
      </c>
      <c r="AZ417" s="53">
        <v>0</v>
      </c>
      <c r="BA417" s="52" t="s">
        <v>153</v>
      </c>
      <c r="BB417" s="81" t="s">
        <v>136</v>
      </c>
      <c r="BC417" s="52">
        <v>4702</v>
      </c>
      <c r="BD417" s="52" t="s">
        <v>136</v>
      </c>
      <c r="BE417" s="55" t="s">
        <v>123</v>
      </c>
      <c r="BF417" s="55" t="s">
        <v>123</v>
      </c>
      <c r="BG417" s="55" t="s">
        <v>27</v>
      </c>
      <c r="BH417" s="55" t="s">
        <v>123</v>
      </c>
      <c r="BI417" s="68" t="s">
        <v>123</v>
      </c>
      <c r="BJ417" s="48"/>
      <c r="BK417" s="58" t="s">
        <v>123</v>
      </c>
      <c r="BL417" s="59"/>
      <c r="BM417" s="58" t="s">
        <v>123</v>
      </c>
      <c r="BN417" s="59"/>
      <c r="BO417" s="78" t="s">
        <v>27</v>
      </c>
      <c r="BP417" s="75">
        <v>45646</v>
      </c>
      <c r="BQ417" s="74" t="s">
        <v>126</v>
      </c>
      <c r="BR417" s="75"/>
      <c r="BS417" s="70" t="s">
        <v>551</v>
      </c>
      <c r="BT417" s="38" t="s">
        <v>552</v>
      </c>
      <c r="BU417" s="61" t="s">
        <v>129</v>
      </c>
      <c r="BV417" s="61" t="s">
        <v>129</v>
      </c>
      <c r="BW417" s="61"/>
      <c r="BX417" s="61"/>
      <c r="BY417" s="62"/>
      <c r="BZ417" s="61"/>
      <c r="CA417" s="61" t="s">
        <v>129</v>
      </c>
      <c r="CB417" s="61" t="s">
        <v>129</v>
      </c>
      <c r="CC417" s="61"/>
      <c r="CD417" s="61"/>
      <c r="CE417" s="61" t="s">
        <v>129</v>
      </c>
      <c r="CF417" s="61"/>
      <c r="CG417" s="61"/>
      <c r="CH417" s="63"/>
      <c r="CI417" s="63"/>
      <c r="CJ417" s="64" t="str">
        <f t="shared" si="7"/>
        <v>L. FLEX INDUSTRIA E COMERCIO LTDA15.582.496/0001-26</v>
      </c>
      <c r="CK417" s="63"/>
      <c r="CL417" s="42" t="s">
        <v>1151</v>
      </c>
      <c r="CM417" s="42" t="str">
        <f>IF(BANCO10[[#This Row],[SOLUÇÃO]]=CM$1,BANCO10[[#This Row],[STATUS DA ETAPA]],"")</f>
        <v/>
      </c>
      <c r="CN417" s="42" t="str">
        <f>IF(BANCO10[[#This Row],[SOLUÇÃO]]=CN$1,BANCO10[[#This Row],[STATUS DA ETAPA]],"")</f>
        <v/>
      </c>
      <c r="CO417" s="42" t="str">
        <f>IF(BANCO10[[#This Row],[SOLUÇÃO]]=CO$1,BANCO10[[#This Row],[STATUS DA ETAPA]],"")</f>
        <v>CONCLUÍDO</v>
      </c>
      <c r="CP417" s="42" t="str">
        <f>IF(BANCO10[[#This Row],[SOLUÇÃO]]=CP$1,BANCO10[[#This Row],[STATUS DA ETAPA]],"")</f>
        <v/>
      </c>
      <c r="CQ417" s="42" t="str">
        <f>IF(BANCO10[[#This Row],[SOLUÇÃO]]=CQ$1,BANCO10[[#This Row],[STATUS DA ETAPA]],"")</f>
        <v/>
      </c>
      <c r="CR417" s="42" t="str">
        <f>IF(BANCO10[[#This Row],[SOLUÇÃO]]=CR$1,BANCO10[[#This Row],[STATUS DA ETAPA]],"")</f>
        <v/>
      </c>
      <c r="CS417" s="42" t="str">
        <f>IF(BANCO10[[#This Row],[SOLUÇÃO]]=CS$1,BANCO10[[#This Row],[STATUS DA ETAPA]],"")</f>
        <v/>
      </c>
      <c r="CT417" s="42" t="str">
        <f>IF(BANCO10[[#This Row],[SOLUÇÃO]]=CT$1,BANCO10[[#This Row],[STATUS DA ETAPA]],"")</f>
        <v/>
      </c>
      <c r="CU417" s="42" t="str">
        <f>IF(BANCO10[[#This Row],[SOLUÇÃO]]=CU$1,BANCO10[[#This Row],[STATUS DA ETAPA]],"")</f>
        <v/>
      </c>
      <c r="CV417" s="42" t="str">
        <f>IF(BANCO10[[#This Row],[SOLUÇÃO]]=CV$1,BANCO10[[#This Row],[STATUS DA ETAPA]],"")</f>
        <v/>
      </c>
      <c r="CW417" s="42" t="str">
        <f>IF(BANCO10[[#This Row],[SOLUÇÃO]]=CW$1,BANCO10[[#This Row],[STATUS DA ETAPA]],"")</f>
        <v/>
      </c>
      <c r="CX417" s="42" t="str">
        <f>IF(BANCO10[[#This Row],[SOLUÇÃO]]=CX$1,BANCO10[[#This Row],[STATUS DA ETAPA]],"")</f>
        <v/>
      </c>
      <c r="CY417" s="42" t="str">
        <f>IF(BANCO10[[#This Row],[SOLUÇÃO]]=CY$1,BANCO10[[#This Row],[STATUS DA ETAPA]],"")</f>
        <v/>
      </c>
      <c r="CZ417" s="42" t="str">
        <f>IF(BANCO10[[#This Row],[SOLUÇÃO]]=CZ$1,BANCO10[[#This Row],[STATUS DA ETAPA]],"")</f>
        <v/>
      </c>
      <c r="DA417" s="42" t="str">
        <f>IF(BANCO10[[#This Row],[SOLUÇÃO]]=DA$1,BANCO10[[#This Row],[STATUS DA ETAPA]],"")</f>
        <v/>
      </c>
      <c r="DB417" s="42" t="str">
        <f>IF(BANCO10[[#This Row],[SOLUÇÃO]]=DB$1,BANCO10[[#This Row],[STATUS DA ETAPA]],"")</f>
        <v/>
      </c>
      <c r="DC417" s="42" t="str">
        <f>IF(BANCO10[[#This Row],[SOLUÇÃO]]=DC$1,BANCO10[[#This Row],[STATUS DA ETAPA]],"")</f>
        <v/>
      </c>
      <c r="DD417" s="42" t="str">
        <f>IF(BANCO10[[#This Row],[SOLUÇÃO]]=DD$1,BANCO10[[#This Row],[STATUS DA ETAPA]],"")</f>
        <v/>
      </c>
      <c r="DE417" s="42" t="str">
        <f>IF(BANCO10[[#This Row],[SOLUÇÃO]]=DE$1,BANCO10[[#This Row],[STATUS DA ETAPA]],"")</f>
        <v/>
      </c>
      <c r="DF417" s="42" t="str">
        <f>IF(BANCO10[[#This Row],[SOLUÇÃO]]=DF$1,BANCO10[[#This Row],[STATUS DA ETAPA]],"")</f>
        <v/>
      </c>
      <c r="DG417" s="42" t="str">
        <f>IF(BANCO10[[#This Row],[SOLUÇÃO]]=DG$1,BANCO10[[#This Row],[STATUS DA ETAPA]],"")</f>
        <v/>
      </c>
      <c r="DH417" s="42" t="str">
        <f>IF(BANCO10[[#This Row],[SOLUÇÃO]]=DH$1,BANCO10[[#This Row],[STATUS DA ETAPA]],"")</f>
        <v/>
      </c>
      <c r="DI417" s="42" t="str">
        <f>IF(BANCO10[[#This Row],[SOLUÇÃO]]=DI$1,BANCO10[[#This Row],[STATUS DA ETAPA]],"")</f>
        <v/>
      </c>
      <c r="DJ417" s="42" t="str">
        <f>IF(BANCO10[[#This Row],[SOLUÇÃO]]=DJ$1,BANCO10[[#This Row],[STATUS DA ETAPA]],"")</f>
        <v/>
      </c>
      <c r="DK417" s="42" t="str">
        <f>IF(BANCO10[[#This Row],[SOLUÇÃO]]=DK$1,BANCO10[[#This Row],[STATUS DA ETAPA]],"")</f>
        <v/>
      </c>
      <c r="DL417" s="42" t="str">
        <f>IF(BANCO10[[#This Row],[SOLUÇÃO]]=DL$1,BANCO10[[#This Row],[STATUS DA ETAPA]],"")</f>
        <v/>
      </c>
      <c r="DM417" s="42" t="str">
        <f>IF(BANCO10[[#This Row],[SOLUÇÃO]]=DM$1,BANCO10[[#This Row],[STATUS DA ETAPA]],"")</f>
        <v/>
      </c>
      <c r="DN417" s="65" t="e">
        <f>VLOOKUP(CL419,'[1]SAP TEC'!AC:AD,2,0)</f>
        <v>#N/A</v>
      </c>
      <c r="GA417" s="38"/>
      <c r="GB417" s="39"/>
      <c r="GC417" s="40"/>
      <c r="GD417" s="42"/>
      <c r="GE417" s="42"/>
      <c r="GF417" s="40"/>
      <c r="GG417" s="165"/>
      <c r="GH417" s="90"/>
      <c r="GI417" s="43"/>
      <c r="GJ417" s="44"/>
      <c r="GK417" s="166"/>
      <c r="GL417" s="166"/>
      <c r="GM417" s="166"/>
      <c r="GN417" s="42"/>
      <c r="GO417" s="91"/>
      <c r="GP417" s="42"/>
      <c r="GQ417" s="91"/>
      <c r="GR417" s="134"/>
      <c r="GS417" s="134"/>
      <c r="GT417" s="44"/>
      <c r="GU417" s="44"/>
      <c r="GV417" s="44"/>
      <c r="GW417" s="42"/>
      <c r="GX417" s="95"/>
      <c r="GY417" s="96"/>
      <c r="GZ417" s="168"/>
      <c r="HA417" s="168"/>
      <c r="HB417" s="168"/>
      <c r="HC417" s="93"/>
      <c r="HD417" s="168"/>
      <c r="HE417" s="110"/>
      <c r="HF417" s="94"/>
      <c r="HG417" s="38"/>
      <c r="HH417" s="38"/>
      <c r="HI417" s="38"/>
      <c r="HJ417" s="38"/>
      <c r="HK417" s="98"/>
      <c r="HL417" s="38"/>
      <c r="HM417" s="38"/>
      <c r="HN417" s="38"/>
      <c r="HO417" s="136"/>
      <c r="HP417" s="38"/>
      <c r="HQ417" s="38"/>
      <c r="HR417" s="38"/>
      <c r="HS417" s="38"/>
      <c r="HT417" s="63"/>
      <c r="HU417" s="63"/>
      <c r="HV417" s="71"/>
      <c r="HW417" s="63"/>
      <c r="HX417" s="44"/>
      <c r="HY417" s="42"/>
      <c r="HZ417" s="42"/>
      <c r="IA417" s="42"/>
      <c r="IB417" s="42"/>
      <c r="IC417" s="42"/>
      <c r="ID417" s="42"/>
      <c r="IE417" s="42"/>
      <c r="IF417" s="42"/>
      <c r="IG417" s="42"/>
      <c r="IH417" s="42"/>
      <c r="II417" s="42"/>
      <c r="IJ417" s="42"/>
      <c r="IK417" s="42"/>
      <c r="IL417" s="42"/>
      <c r="IM417" s="42"/>
      <c r="IN417" s="42"/>
      <c r="IO417" s="42"/>
      <c r="IP417" s="42"/>
      <c r="IQ417" s="42"/>
      <c r="IR417" s="42"/>
      <c r="IS417" s="42"/>
      <c r="IT417" s="42"/>
      <c r="IU417" s="42"/>
      <c r="IV417" s="42"/>
      <c r="IW417" s="42"/>
      <c r="IX417" s="42"/>
      <c r="IY417" s="42"/>
      <c r="IZ417" s="63"/>
    </row>
    <row r="418" spans="1:260" s="65" customFormat="1" ht="12" x14ac:dyDescent="0.25">
      <c r="A418" s="38" t="s">
        <v>118</v>
      </c>
      <c r="B418" s="39" t="s">
        <v>119</v>
      </c>
      <c r="C418" s="40" t="str">
        <f>IFERROR(VLOOKUP(BANCO10[[#This Row],[EMPRESA]],[1]!DADOS[#Data],2,FALSE),"")</f>
        <v>48.871.666/0001-41</v>
      </c>
      <c r="D418" s="42" t="s">
        <v>1152</v>
      </c>
      <c r="E418" s="42" t="str">
        <f>IFERROR(VLOOKUP(BANCO10[[#This Row],[EMPRESA]],[1]!DADOS[#Data],5,FALSE),"")</f>
        <v>ME</v>
      </c>
      <c r="F418" s="40" t="str">
        <f>IFERROR(IF(VLOOKUP(BANCO10[[#This Row],[EMPRESA]],[1]!DADOS[#Data],6,0)="","",(VLOOKUP(BANCO10[[#This Row],[EMPRESA]],[1]!DADOS[#Data],6,0))),"")</f>
        <v>CAPITAL CENTRO</v>
      </c>
      <c r="G418" s="40"/>
      <c r="H418" s="43" t="s">
        <v>121</v>
      </c>
      <c r="I418" s="43" t="s">
        <v>122</v>
      </c>
      <c r="J418" s="43" t="s">
        <v>123</v>
      </c>
      <c r="K418" s="42" t="s">
        <v>1153</v>
      </c>
      <c r="L418" s="44" t="s">
        <v>123</v>
      </c>
      <c r="M418" s="44">
        <v>107</v>
      </c>
      <c r="N418" s="44">
        <v>103</v>
      </c>
      <c r="O418" s="42" t="s">
        <v>90</v>
      </c>
      <c r="P418" s="42">
        <v>4</v>
      </c>
      <c r="Q418" s="42" t="s">
        <v>173</v>
      </c>
      <c r="R418" s="45" t="s">
        <v>123</v>
      </c>
      <c r="S418" s="45"/>
      <c r="T418" s="45" t="s">
        <v>123</v>
      </c>
      <c r="U418" s="45"/>
      <c r="V418" s="45" t="s">
        <v>123</v>
      </c>
      <c r="W418" s="45"/>
      <c r="X418" s="45" t="s">
        <v>123</v>
      </c>
      <c r="Y418" s="45"/>
      <c r="Z418" s="46" t="s">
        <v>123</v>
      </c>
      <c r="AA418" s="47"/>
      <c r="AB418" s="46" t="s">
        <v>123</v>
      </c>
      <c r="AC418" s="48"/>
      <c r="AD418" s="46" t="s">
        <v>123</v>
      </c>
      <c r="AE418" s="48"/>
      <c r="AF418" s="45" t="s">
        <v>123</v>
      </c>
      <c r="AG418" s="45"/>
      <c r="AH418" s="45" t="s">
        <v>126</v>
      </c>
      <c r="AI418" s="45"/>
      <c r="AJ418" s="45" t="s">
        <v>123</v>
      </c>
      <c r="AK418" s="45"/>
      <c r="AL418" s="45" t="s">
        <v>123</v>
      </c>
      <c r="AM418" s="45"/>
      <c r="AN418" s="45" t="s">
        <v>123</v>
      </c>
      <c r="AO418" s="45"/>
      <c r="AP418" s="45" t="s">
        <v>123</v>
      </c>
      <c r="AQ418" s="45"/>
      <c r="AR418" s="45" t="s">
        <v>123</v>
      </c>
      <c r="AS418" s="45"/>
      <c r="AT418" s="49">
        <v>45963</v>
      </c>
      <c r="AU418" s="50">
        <v>45963</v>
      </c>
      <c r="AV418" s="51" t="s">
        <v>123</v>
      </c>
      <c r="AW418" s="51" t="s">
        <v>123</v>
      </c>
      <c r="AX418" s="51" t="s">
        <v>123</v>
      </c>
      <c r="AY418" s="52" t="s">
        <v>123</v>
      </c>
      <c r="AZ418" s="53">
        <v>0</v>
      </c>
      <c r="BA418" s="52" t="s">
        <v>123</v>
      </c>
      <c r="BB418" s="81" t="s">
        <v>123</v>
      </c>
      <c r="BC418" s="52" t="s">
        <v>123</v>
      </c>
      <c r="BD418" s="52" t="s">
        <v>123</v>
      </c>
      <c r="BE418" s="55" t="s">
        <v>123</v>
      </c>
      <c r="BF418" s="55" t="s">
        <v>123</v>
      </c>
      <c r="BG418" s="55" t="s">
        <v>123</v>
      </c>
      <c r="BH418" s="55" t="s">
        <v>123</v>
      </c>
      <c r="BI418" s="56" t="s">
        <v>123</v>
      </c>
      <c r="BJ418" s="57"/>
      <c r="BK418" s="58" t="s">
        <v>123</v>
      </c>
      <c r="BL418" s="59"/>
      <c r="BM418" s="58" t="s">
        <v>123</v>
      </c>
      <c r="BN418" s="59"/>
      <c r="BO418" s="58" t="s">
        <v>123</v>
      </c>
      <c r="BP418" s="59"/>
      <c r="BQ418" s="58" t="s">
        <v>123</v>
      </c>
      <c r="BR418" s="59"/>
      <c r="BS418" s="60" t="s">
        <v>127</v>
      </c>
      <c r="BT418" s="38" t="s">
        <v>128</v>
      </c>
      <c r="BU418" s="61"/>
      <c r="BV418" s="61"/>
      <c r="BW418" s="61"/>
      <c r="BX418" s="61"/>
      <c r="BY418" s="62"/>
      <c r="BZ418" s="61"/>
      <c r="CA418" s="61" t="s">
        <v>129</v>
      </c>
      <c r="CB418" s="61" t="s">
        <v>129</v>
      </c>
      <c r="CC418" s="61" t="s">
        <v>129</v>
      </c>
      <c r="CD418" s="61" t="s">
        <v>129</v>
      </c>
      <c r="CE418" s="61" t="s">
        <v>129</v>
      </c>
      <c r="CF418" s="61" t="s">
        <v>129</v>
      </c>
      <c r="CG418" s="61" t="s">
        <v>129</v>
      </c>
      <c r="CH418" s="63">
        <f>YEAR(BANCO10[[#This Row],[DATA INÍCIO]])</f>
        <v>2025</v>
      </c>
      <c r="CI418" s="63">
        <f>MONTH(BANCO10[[#This Row],[DATA INÍCIO]])</f>
        <v>11</v>
      </c>
      <c r="CJ418" s="64" t="str">
        <f t="shared" si="7"/>
        <v>LB INDUSTRIA E COMERCIO LTDA48.871.666/0001-41</v>
      </c>
      <c r="CK418" s="63"/>
      <c r="CL418" s="42" t="s">
        <v>1154</v>
      </c>
      <c r="CM418" s="42" t="str">
        <f>IF(BANCO10[[#This Row],[SOLUÇÃO]]=CM$1,BANCO10[[#This Row],[STATUS DA ETAPA]],"")</f>
        <v>CANCELADO</v>
      </c>
      <c r="CN418" s="42" t="str">
        <f>IF(BANCO10[[#This Row],[SOLUÇÃO]]=CN$1,BANCO10[[#This Row],[STATUS DA ETAPA]],"")</f>
        <v/>
      </c>
      <c r="CO418" s="42" t="str">
        <f>IF(BANCO10[[#This Row],[SOLUÇÃO]]=CO$1,BANCO10[[#This Row],[STATUS DA ETAPA]],"")</f>
        <v/>
      </c>
      <c r="CP418" s="42" t="str">
        <f>IF(BANCO10[[#This Row],[SOLUÇÃO]]=CP$1,BANCO10[[#This Row],[STATUS DA ETAPA]],"")</f>
        <v/>
      </c>
      <c r="CQ418" s="42" t="str">
        <f>IF(BANCO10[[#This Row],[SOLUÇÃO]]=CQ$1,BANCO10[[#This Row],[STATUS DA ETAPA]],"")</f>
        <v/>
      </c>
      <c r="CR418" s="42" t="str">
        <f>IF(BANCO10[[#This Row],[SOLUÇÃO]]=CR$1,BANCO10[[#This Row],[STATUS DA ETAPA]],"")</f>
        <v/>
      </c>
      <c r="CS418" s="42" t="str">
        <f>IF(BANCO10[[#This Row],[SOLUÇÃO]]=CS$1,BANCO10[[#This Row],[STATUS DA ETAPA]],"")</f>
        <v/>
      </c>
      <c r="CT418" s="42" t="str">
        <f>IF(BANCO10[[#This Row],[SOLUÇÃO]]=CT$1,BANCO10[[#This Row],[STATUS DA ETAPA]],"")</f>
        <v/>
      </c>
      <c r="CU418" s="42" t="str">
        <f>IF(BANCO10[[#This Row],[SOLUÇÃO]]=CU$1,BANCO10[[#This Row],[STATUS DA ETAPA]],"")</f>
        <v/>
      </c>
      <c r="CV418" s="42" t="str">
        <f>IF(BANCO10[[#This Row],[SOLUÇÃO]]=CV$1,BANCO10[[#This Row],[STATUS DA ETAPA]],"")</f>
        <v/>
      </c>
      <c r="CW418" s="42" t="str">
        <f>IF(BANCO10[[#This Row],[SOLUÇÃO]]=CW$1,BANCO10[[#This Row],[STATUS DA ETAPA]],"")</f>
        <v/>
      </c>
      <c r="CX418" s="42" t="str">
        <f>IF(BANCO10[[#This Row],[SOLUÇÃO]]=CX$1,BANCO10[[#This Row],[STATUS DA ETAPA]],"")</f>
        <v/>
      </c>
      <c r="CY418" s="42" t="str">
        <f>IF(BANCO10[[#This Row],[SOLUÇÃO]]=CY$1,BANCO10[[#This Row],[STATUS DA ETAPA]],"")</f>
        <v/>
      </c>
      <c r="CZ418" s="42" t="str">
        <f>IF(BANCO10[[#This Row],[SOLUÇÃO]]=CZ$1,BANCO10[[#This Row],[STATUS DA ETAPA]],"")</f>
        <v/>
      </c>
      <c r="DA418" s="42" t="str">
        <f>IF(BANCO10[[#This Row],[SOLUÇÃO]]=DA$1,BANCO10[[#This Row],[STATUS DA ETAPA]],"")</f>
        <v/>
      </c>
      <c r="DB418" s="42" t="str">
        <f>IF(BANCO10[[#This Row],[SOLUÇÃO]]=DB$1,BANCO10[[#This Row],[STATUS DA ETAPA]],"")</f>
        <v/>
      </c>
      <c r="DC418" s="42" t="str">
        <f>IF(BANCO10[[#This Row],[SOLUÇÃO]]=DC$1,BANCO10[[#This Row],[STATUS DA ETAPA]],"")</f>
        <v/>
      </c>
      <c r="DD418" s="42" t="str">
        <f>IF(BANCO10[[#This Row],[SOLUÇÃO]]=DD$1,BANCO10[[#This Row],[STATUS DA ETAPA]],"")</f>
        <v/>
      </c>
      <c r="DE418" s="42" t="str">
        <f>IF(BANCO10[[#This Row],[SOLUÇÃO]]=DE$1,BANCO10[[#This Row],[STATUS DA ETAPA]],"")</f>
        <v/>
      </c>
      <c r="DF418" s="42" t="str">
        <f>IF(BANCO10[[#This Row],[SOLUÇÃO]]=DF$1,BANCO10[[#This Row],[STATUS DA ETAPA]],"")</f>
        <v/>
      </c>
      <c r="DG418" s="42" t="str">
        <f>IF(BANCO10[[#This Row],[SOLUÇÃO]]=DG$1,BANCO10[[#This Row],[STATUS DA ETAPA]],"")</f>
        <v/>
      </c>
      <c r="DH418" s="42" t="str">
        <f>IF(BANCO10[[#This Row],[SOLUÇÃO]]=DH$1,BANCO10[[#This Row],[STATUS DA ETAPA]],"")</f>
        <v/>
      </c>
      <c r="DI418" s="42" t="str">
        <f>IF(BANCO10[[#This Row],[SOLUÇÃO]]=DI$1,BANCO10[[#This Row],[STATUS DA ETAPA]],"")</f>
        <v/>
      </c>
      <c r="DJ418" s="42" t="str">
        <f>IF(BANCO10[[#This Row],[SOLUÇÃO]]=DJ$1,BANCO10[[#This Row],[STATUS DA ETAPA]],"")</f>
        <v/>
      </c>
      <c r="DK418" s="42" t="str">
        <f>IF(BANCO10[[#This Row],[SOLUÇÃO]]=DK$1,BANCO10[[#This Row],[STATUS DA ETAPA]],"")</f>
        <v/>
      </c>
      <c r="DL418" s="42" t="str">
        <f>IF(BANCO10[[#This Row],[SOLUÇÃO]]=DL$1,BANCO10[[#This Row],[STATUS DA ETAPA]],"")</f>
        <v/>
      </c>
      <c r="DM418" s="42" t="str">
        <f>IF(BANCO10[[#This Row],[SOLUÇÃO]]=DM$1,BANCO10[[#This Row],[STATUS DA ETAPA]],"")</f>
        <v/>
      </c>
      <c r="DN418" s="65" t="e">
        <f>VLOOKUP(CL420,'[1]SAP TEC'!AC:AD,2,0)</f>
        <v>#N/A</v>
      </c>
      <c r="GA418" s="38"/>
      <c r="GB418" s="39"/>
      <c r="GC418" s="40"/>
      <c r="GD418" s="42"/>
      <c r="GE418" s="42"/>
      <c r="GF418" s="40"/>
      <c r="GG418" s="165"/>
      <c r="GH418" s="90"/>
      <c r="GI418" s="43"/>
      <c r="GJ418" s="44"/>
      <c r="GK418" s="166"/>
      <c r="GL418" s="166"/>
      <c r="GM418" s="166"/>
      <c r="GN418" s="42"/>
      <c r="GO418" s="91"/>
      <c r="GP418" s="42"/>
      <c r="GQ418" s="91"/>
      <c r="GR418" s="134"/>
      <c r="GS418" s="134"/>
      <c r="GT418" s="44"/>
      <c r="GU418" s="44"/>
      <c r="GV418" s="44"/>
      <c r="GW418" s="42"/>
      <c r="GX418" s="95"/>
      <c r="GY418" s="96"/>
      <c r="GZ418" s="167"/>
      <c r="HA418" s="167"/>
      <c r="HB418" s="167"/>
      <c r="HC418" s="93"/>
      <c r="HD418" s="167"/>
      <c r="HE418" s="110"/>
      <c r="HF418" s="94"/>
      <c r="HG418" s="38"/>
      <c r="HH418" s="38"/>
      <c r="HI418" s="38"/>
      <c r="HJ418" s="38"/>
      <c r="HK418" s="98"/>
      <c r="HL418" s="38"/>
      <c r="HM418" s="38"/>
      <c r="HN418" s="38"/>
      <c r="HO418" s="136"/>
      <c r="HP418" s="38"/>
      <c r="HQ418" s="38"/>
      <c r="HR418" s="38"/>
      <c r="HS418" s="38"/>
      <c r="HT418" s="63"/>
      <c r="HU418" s="63"/>
      <c r="HV418" s="71"/>
      <c r="HW418" s="63"/>
      <c r="HX418" s="44"/>
      <c r="HY418" s="42"/>
      <c r="HZ418" s="42"/>
      <c r="IA418" s="42"/>
      <c r="IB418" s="42"/>
      <c r="IC418" s="42"/>
      <c r="ID418" s="42"/>
      <c r="IE418" s="42"/>
      <c r="IF418" s="42"/>
      <c r="IG418" s="42"/>
      <c r="IH418" s="42"/>
      <c r="II418" s="42"/>
      <c r="IJ418" s="42"/>
      <c r="IK418" s="42"/>
      <c r="IL418" s="42"/>
      <c r="IM418" s="42"/>
      <c r="IN418" s="42"/>
      <c r="IO418" s="42"/>
      <c r="IP418" s="42"/>
      <c r="IQ418" s="42"/>
      <c r="IR418" s="42"/>
      <c r="IS418" s="42"/>
      <c r="IT418" s="42"/>
      <c r="IU418" s="42"/>
      <c r="IV418" s="42"/>
      <c r="IW418" s="42"/>
      <c r="IX418" s="42"/>
      <c r="IY418" s="42"/>
      <c r="IZ418" s="63"/>
    </row>
    <row r="419" spans="1:260" s="65" customFormat="1" ht="12" x14ac:dyDescent="0.25">
      <c r="A419" s="38" t="s">
        <v>118</v>
      </c>
      <c r="B419" s="39" t="s">
        <v>119</v>
      </c>
      <c r="C419" s="40" t="str">
        <f>IFERROR(VLOOKUP(BANCO10[[#This Row],[EMPRESA]],[1]!DADOS[#Data],2,FALSE),"")</f>
        <v>01.245.688/0001-32</v>
      </c>
      <c r="D419" s="42" t="s">
        <v>1155</v>
      </c>
      <c r="E419" s="42" t="str">
        <f>IFERROR(VLOOKUP(BANCO10[[#This Row],[EMPRESA]],[1]!DADOS[#Data],5,FALSE),"")</f>
        <v>EPP</v>
      </c>
      <c r="F419" s="40" t="str">
        <f>IFERROR(IF(VLOOKUP(BANCO10[[#This Row],[EMPRESA]],[1]!DADOS[#Data],6,0)="","",(VLOOKUP(BANCO10[[#This Row],[EMPRESA]],[1]!DADOS[#Data],6,0))),"")</f>
        <v>CAPITAL LESTE 1</v>
      </c>
      <c r="G419" s="40" t="str">
        <f>IFERROR(IF(VLOOKUP(BANCO10[[#This Row],[EMPRESA]],[1]!DADOS[#Data],4)="","",(VLOOKUP($D419,[1]!DADOS[#Data],4,0))),"")</f>
        <v>LEGNO</v>
      </c>
      <c r="H419" s="43" t="s">
        <v>7</v>
      </c>
      <c r="I419" s="43" t="s">
        <v>122</v>
      </c>
      <c r="J419" s="43" t="s">
        <v>123</v>
      </c>
      <c r="K419" s="42" t="s">
        <v>123</v>
      </c>
      <c r="L419" s="44" t="s">
        <v>123</v>
      </c>
      <c r="M419" s="44" t="s">
        <v>137</v>
      </c>
      <c r="N419" s="44" t="s">
        <v>123</v>
      </c>
      <c r="O419" s="42" t="s">
        <v>95</v>
      </c>
      <c r="P419" s="42">
        <v>100</v>
      </c>
      <c r="Q419" s="42"/>
      <c r="R419" s="45" t="s">
        <v>123</v>
      </c>
      <c r="S419" s="45"/>
      <c r="T419" s="45" t="s">
        <v>123</v>
      </c>
      <c r="U419" s="45"/>
      <c r="V419" s="45" t="s">
        <v>123</v>
      </c>
      <c r="W419" s="45"/>
      <c r="X419" s="45" t="s">
        <v>123</v>
      </c>
      <c r="Y419" s="45"/>
      <c r="Z419" s="46" t="s">
        <v>123</v>
      </c>
      <c r="AA419" s="47"/>
      <c r="AB419" s="46" t="s">
        <v>123</v>
      </c>
      <c r="AC419" s="48"/>
      <c r="AD419" s="46" t="s">
        <v>123</v>
      </c>
      <c r="AE419" s="48"/>
      <c r="AF419" s="45" t="s">
        <v>123</v>
      </c>
      <c r="AG419" s="45"/>
      <c r="AH419" s="45" t="s">
        <v>123</v>
      </c>
      <c r="AI419" s="45"/>
      <c r="AJ419" s="45" t="s">
        <v>123</v>
      </c>
      <c r="AK419" s="45"/>
      <c r="AL419" s="45" t="s">
        <v>123</v>
      </c>
      <c r="AM419" s="45"/>
      <c r="AN419" s="45" t="s">
        <v>123</v>
      </c>
      <c r="AO419" s="45"/>
      <c r="AP419" s="45" t="s">
        <v>123</v>
      </c>
      <c r="AQ419" s="45"/>
      <c r="AR419" s="45" t="s">
        <v>123</v>
      </c>
      <c r="AS419" s="45"/>
      <c r="AT419" s="49">
        <v>45963</v>
      </c>
      <c r="AU419" s="50">
        <v>45963</v>
      </c>
      <c r="AV419" s="51" t="s">
        <v>123</v>
      </c>
      <c r="AW419" s="51" t="s">
        <v>123</v>
      </c>
      <c r="AX419" s="51" t="s">
        <v>123</v>
      </c>
      <c r="AY419" s="52" t="s">
        <v>123</v>
      </c>
      <c r="AZ419" s="53">
        <v>0</v>
      </c>
      <c r="BA419" s="52" t="s">
        <v>123</v>
      </c>
      <c r="BB419" s="81" t="s">
        <v>123</v>
      </c>
      <c r="BC419" s="52" t="s">
        <v>123</v>
      </c>
      <c r="BD419" s="52" t="s">
        <v>123</v>
      </c>
      <c r="BE419" s="55" t="s">
        <v>123</v>
      </c>
      <c r="BF419" s="55" t="s">
        <v>123</v>
      </c>
      <c r="BG419" s="55" t="s">
        <v>123</v>
      </c>
      <c r="BH419" s="55" t="s">
        <v>123</v>
      </c>
      <c r="BI419" s="48" t="s">
        <v>123</v>
      </c>
      <c r="BJ419" s="57"/>
      <c r="BK419" s="58" t="s">
        <v>123</v>
      </c>
      <c r="BL419" s="59"/>
      <c r="BM419" s="58" t="s">
        <v>123</v>
      </c>
      <c r="BN419" s="59"/>
      <c r="BO419" s="58" t="s">
        <v>123</v>
      </c>
      <c r="BP419" s="59"/>
      <c r="BQ419" s="58" t="s">
        <v>123</v>
      </c>
      <c r="BR419" s="59"/>
      <c r="BS419" s="60" t="s">
        <v>1156</v>
      </c>
      <c r="BT419" s="38"/>
      <c r="BU419" s="61" t="s">
        <v>158</v>
      </c>
      <c r="BV419" s="61" t="s">
        <v>129</v>
      </c>
      <c r="BW419" s="61" t="s">
        <v>171</v>
      </c>
      <c r="BX419" s="61" t="s">
        <v>129</v>
      </c>
      <c r="BY419" s="62" t="s">
        <v>170</v>
      </c>
      <c r="BZ419" s="61"/>
      <c r="CA419" s="61" t="s">
        <v>129</v>
      </c>
      <c r="CB419" s="61" t="s">
        <v>129</v>
      </c>
      <c r="CC419" s="61">
        <v>45402</v>
      </c>
      <c r="CD419" s="61"/>
      <c r="CE419" s="61" t="s">
        <v>129</v>
      </c>
      <c r="CF419" s="61"/>
      <c r="CG419" s="61" t="s">
        <v>1157</v>
      </c>
      <c r="CH419" s="63">
        <f>YEAR(BANCO10[[#This Row],[DATA INÍCIO]])</f>
        <v>2025</v>
      </c>
      <c r="CI419" s="63">
        <f>MONTH(BANCO10[[#This Row],[DATA INÍCIO]])</f>
        <v>11</v>
      </c>
      <c r="CJ419" s="64" t="str">
        <f t="shared" si="7"/>
        <v>LEGNO MARCENARIA LTDA01.245.688/0001-32</v>
      </c>
      <c r="CK419" s="63"/>
      <c r="CL419" s="42" t="s">
        <v>123</v>
      </c>
      <c r="CM419" s="42" t="str">
        <f>IF(BANCO10[[#This Row],[SOLUÇÃO]]=CM$1,BANCO10[[#This Row],[STATUS DA ETAPA]],"")</f>
        <v/>
      </c>
      <c r="CN419" s="42" t="str">
        <f>IF(BANCO10[[#This Row],[SOLUÇÃO]]=CN$1,BANCO10[[#This Row],[STATUS DA ETAPA]],"")</f>
        <v/>
      </c>
      <c r="CO419" s="42" t="str">
        <f>IF(BANCO10[[#This Row],[SOLUÇÃO]]=CO$1,BANCO10[[#This Row],[STATUS DA ETAPA]],"")</f>
        <v/>
      </c>
      <c r="CP419" s="42" t="str">
        <f>IF(BANCO10[[#This Row],[SOLUÇÃO]]=CP$1,BANCO10[[#This Row],[STATUS DA ETAPA]],"")</f>
        <v/>
      </c>
      <c r="CQ419" s="42" t="str">
        <f>IF(BANCO10[[#This Row],[SOLUÇÃO]]=CQ$1,BANCO10[[#This Row],[STATUS DA ETAPA]],"")</f>
        <v/>
      </c>
      <c r="CR419" s="42" t="str">
        <f>IF(BANCO10[[#This Row],[SOLUÇÃO]]=CR$1,BANCO10[[#This Row],[STATUS DA ETAPA]],"")</f>
        <v>CANCELADO</v>
      </c>
      <c r="CS419" s="42" t="str">
        <f>IF(BANCO10[[#This Row],[SOLUÇÃO]]=CS$1,BANCO10[[#This Row],[STATUS DA ETAPA]],"")</f>
        <v/>
      </c>
      <c r="CT419" s="42" t="str">
        <f>IF(BANCO10[[#This Row],[SOLUÇÃO]]=CT$1,BANCO10[[#This Row],[STATUS DA ETAPA]],"")</f>
        <v/>
      </c>
      <c r="CU419" s="42" t="str">
        <f>IF(BANCO10[[#This Row],[SOLUÇÃO]]=CU$1,BANCO10[[#This Row],[STATUS DA ETAPA]],"")</f>
        <v/>
      </c>
      <c r="CV419" s="42" t="str">
        <f>IF(BANCO10[[#This Row],[SOLUÇÃO]]=CV$1,BANCO10[[#This Row],[STATUS DA ETAPA]],"")</f>
        <v/>
      </c>
      <c r="CW419" s="42" t="str">
        <f>IF(BANCO10[[#This Row],[SOLUÇÃO]]=CW$1,BANCO10[[#This Row],[STATUS DA ETAPA]],"")</f>
        <v/>
      </c>
      <c r="CX419" s="42" t="str">
        <f>IF(BANCO10[[#This Row],[SOLUÇÃO]]=CX$1,BANCO10[[#This Row],[STATUS DA ETAPA]],"")</f>
        <v/>
      </c>
      <c r="CY419" s="42" t="str">
        <f>IF(BANCO10[[#This Row],[SOLUÇÃO]]=CY$1,BANCO10[[#This Row],[STATUS DA ETAPA]],"")</f>
        <v/>
      </c>
      <c r="CZ419" s="42" t="str">
        <f>IF(BANCO10[[#This Row],[SOLUÇÃO]]=CZ$1,BANCO10[[#This Row],[STATUS DA ETAPA]],"")</f>
        <v/>
      </c>
      <c r="DA419" s="42" t="str">
        <f>IF(BANCO10[[#This Row],[SOLUÇÃO]]=DA$1,BANCO10[[#This Row],[STATUS DA ETAPA]],"")</f>
        <v/>
      </c>
      <c r="DB419" s="42" t="str">
        <f>IF(BANCO10[[#This Row],[SOLUÇÃO]]=DB$1,BANCO10[[#This Row],[STATUS DA ETAPA]],"")</f>
        <v/>
      </c>
      <c r="DC419" s="42" t="str">
        <f>IF(BANCO10[[#This Row],[SOLUÇÃO]]=DC$1,BANCO10[[#This Row],[STATUS DA ETAPA]],"")</f>
        <v/>
      </c>
      <c r="DD419" s="42" t="str">
        <f>IF(BANCO10[[#This Row],[SOLUÇÃO]]=DD$1,BANCO10[[#This Row],[STATUS DA ETAPA]],"")</f>
        <v/>
      </c>
      <c r="DE419" s="42" t="str">
        <f>IF(BANCO10[[#This Row],[SOLUÇÃO]]=DE$1,BANCO10[[#This Row],[STATUS DA ETAPA]],"")</f>
        <v/>
      </c>
      <c r="DF419" s="42" t="str">
        <f>IF(BANCO10[[#This Row],[SOLUÇÃO]]=DF$1,BANCO10[[#This Row],[STATUS DA ETAPA]],"")</f>
        <v/>
      </c>
      <c r="DG419" s="42" t="str">
        <f>IF(BANCO10[[#This Row],[SOLUÇÃO]]=DG$1,BANCO10[[#This Row],[STATUS DA ETAPA]],"")</f>
        <v/>
      </c>
      <c r="DH419" s="42" t="str">
        <f>IF(BANCO10[[#This Row],[SOLUÇÃO]]=DH$1,BANCO10[[#This Row],[STATUS DA ETAPA]],"")</f>
        <v/>
      </c>
      <c r="DI419" s="42" t="str">
        <f>IF(BANCO10[[#This Row],[SOLUÇÃO]]=DI$1,BANCO10[[#This Row],[STATUS DA ETAPA]],"")</f>
        <v/>
      </c>
      <c r="DJ419" s="42" t="str">
        <f>IF(BANCO10[[#This Row],[SOLUÇÃO]]=DJ$1,BANCO10[[#This Row],[STATUS DA ETAPA]],"")</f>
        <v/>
      </c>
      <c r="DK419" s="42" t="str">
        <f>IF(BANCO10[[#This Row],[SOLUÇÃO]]=DK$1,BANCO10[[#This Row],[STATUS DA ETAPA]],"")</f>
        <v/>
      </c>
      <c r="DL419" s="42" t="str">
        <f>IF(BANCO10[[#This Row],[SOLUÇÃO]]=DL$1,BANCO10[[#This Row],[STATUS DA ETAPA]],"")</f>
        <v/>
      </c>
      <c r="DM419" s="42" t="str">
        <f>IF(BANCO10[[#This Row],[SOLUÇÃO]]=DM$1,BANCO10[[#This Row],[STATUS DA ETAPA]],"")</f>
        <v/>
      </c>
      <c r="DN419" s="65" t="e">
        <f>VLOOKUP(CL421,'[1]SAP TEC'!AC:AD,2,0)</f>
        <v>#N/A</v>
      </c>
      <c r="GA419" s="38"/>
      <c r="GB419" s="39"/>
      <c r="GC419" s="40"/>
      <c r="GD419" s="42"/>
      <c r="GE419" s="42"/>
      <c r="GF419" s="40"/>
      <c r="GG419" s="165"/>
      <c r="GH419" s="90"/>
      <c r="GI419" s="43"/>
      <c r="GJ419" s="44"/>
      <c r="GK419" s="166"/>
      <c r="GL419" s="166"/>
      <c r="GM419" s="166"/>
      <c r="GN419" s="42"/>
      <c r="GO419" s="91"/>
      <c r="GP419" s="42"/>
      <c r="GQ419" s="91"/>
      <c r="GR419" s="134"/>
      <c r="GS419" s="134"/>
      <c r="GT419" s="44"/>
      <c r="GU419" s="44"/>
      <c r="GV419" s="44"/>
      <c r="GW419" s="42"/>
      <c r="GX419" s="95"/>
      <c r="GY419" s="96"/>
      <c r="GZ419" s="168"/>
      <c r="HA419" s="168"/>
      <c r="HB419" s="168"/>
      <c r="HC419" s="93"/>
      <c r="HD419" s="168"/>
      <c r="HE419" s="110"/>
      <c r="HF419" s="94"/>
      <c r="HG419" s="38"/>
      <c r="HH419" s="38"/>
      <c r="HI419" s="38"/>
      <c r="HJ419" s="38"/>
      <c r="HK419" s="98"/>
      <c r="HL419" s="38"/>
      <c r="HM419" s="38"/>
      <c r="HN419" s="38"/>
      <c r="HO419" s="136"/>
      <c r="HP419" s="38"/>
      <c r="HQ419" s="38"/>
      <c r="HR419" s="38"/>
      <c r="HS419" s="38"/>
      <c r="HT419" s="63"/>
      <c r="HU419" s="63"/>
      <c r="HV419" s="71"/>
      <c r="HW419" s="63"/>
      <c r="HX419" s="44"/>
      <c r="HY419" s="42"/>
      <c r="HZ419" s="42"/>
      <c r="IA419" s="42"/>
      <c r="IB419" s="42"/>
      <c r="IC419" s="42"/>
      <c r="ID419" s="42"/>
      <c r="IE419" s="42"/>
      <c r="IF419" s="42"/>
      <c r="IG419" s="42"/>
      <c r="IH419" s="42"/>
      <c r="II419" s="42"/>
      <c r="IJ419" s="42"/>
      <c r="IK419" s="42"/>
      <c r="IL419" s="42"/>
      <c r="IM419" s="42"/>
      <c r="IN419" s="42"/>
      <c r="IO419" s="42"/>
      <c r="IP419" s="42"/>
      <c r="IQ419" s="42"/>
      <c r="IR419" s="42"/>
      <c r="IS419" s="42"/>
      <c r="IT419" s="42"/>
      <c r="IU419" s="42"/>
      <c r="IV419" s="42"/>
      <c r="IW419" s="42"/>
      <c r="IX419" s="42"/>
      <c r="IY419" s="42"/>
      <c r="IZ419" s="63"/>
    </row>
    <row r="420" spans="1:260" s="65" customFormat="1" ht="12" x14ac:dyDescent="0.25">
      <c r="A420" s="38" t="s">
        <v>118</v>
      </c>
      <c r="B420" s="39" t="s">
        <v>119</v>
      </c>
      <c r="C420" s="40" t="str">
        <f>IFERROR(VLOOKUP(BANCO10[[#This Row],[EMPRESA]],[1]!DADOS[#Data],2,FALSE),"")</f>
        <v>01.245.688/0001-32</v>
      </c>
      <c r="D420" s="42" t="s">
        <v>1155</v>
      </c>
      <c r="E420" s="42" t="str">
        <f>IFERROR(VLOOKUP(BANCO10[[#This Row],[EMPRESA]],[1]!DADOS[#Data],5,FALSE),"")</f>
        <v>EPP</v>
      </c>
      <c r="F420" s="40" t="str">
        <f>IFERROR(IF(VLOOKUP(BANCO10[[#This Row],[EMPRESA]],[1]!DADOS[#Data],6,0)="","",(VLOOKUP(BANCO10[[#This Row],[EMPRESA]],[1]!DADOS[#Data],6,0))),"")</f>
        <v>CAPITAL LESTE 1</v>
      </c>
      <c r="G420" s="40"/>
      <c r="H420" s="43" t="s">
        <v>121</v>
      </c>
      <c r="I420" s="43" t="s">
        <v>145</v>
      </c>
      <c r="J420" s="43" t="s">
        <v>146</v>
      </c>
      <c r="K420" s="42" t="s">
        <v>1158</v>
      </c>
      <c r="L420" s="44" t="s">
        <v>123</v>
      </c>
      <c r="M420" s="44">
        <v>103</v>
      </c>
      <c r="N420" s="44" t="s">
        <v>123</v>
      </c>
      <c r="O420" s="42" t="s">
        <v>90</v>
      </c>
      <c r="P420" s="42">
        <v>4</v>
      </c>
      <c r="Q420" s="42" t="s">
        <v>205</v>
      </c>
      <c r="R420" s="45" t="s">
        <v>123</v>
      </c>
      <c r="S420" s="45"/>
      <c r="T420" s="45" t="s">
        <v>123</v>
      </c>
      <c r="U420" s="45"/>
      <c r="V420" s="45" t="s">
        <v>123</v>
      </c>
      <c r="W420" s="45"/>
      <c r="X420" s="45" t="s">
        <v>123</v>
      </c>
      <c r="Y420" s="45"/>
      <c r="Z420" s="46" t="s">
        <v>123</v>
      </c>
      <c r="AA420" s="47"/>
      <c r="AB420" s="46" t="s">
        <v>123</v>
      </c>
      <c r="AC420" s="48"/>
      <c r="AD420" s="46" t="s">
        <v>123</v>
      </c>
      <c r="AE420" s="48"/>
      <c r="AF420" s="45" t="s">
        <v>27</v>
      </c>
      <c r="AG420" s="45">
        <v>44712</v>
      </c>
      <c r="AH420" s="45" t="s">
        <v>126</v>
      </c>
      <c r="AI420" s="45"/>
      <c r="AJ420" s="45" t="s">
        <v>123</v>
      </c>
      <c r="AK420" s="45"/>
      <c r="AL420" s="45" t="s">
        <v>123</v>
      </c>
      <c r="AM420" s="45"/>
      <c r="AN420" s="45" t="s">
        <v>123</v>
      </c>
      <c r="AO420" s="45"/>
      <c r="AP420" s="45" t="s">
        <v>123</v>
      </c>
      <c r="AQ420" s="45"/>
      <c r="AR420" s="45" t="s">
        <v>123</v>
      </c>
      <c r="AS420" s="45"/>
      <c r="AT420" s="49">
        <v>44705</v>
      </c>
      <c r="AU420" s="50">
        <v>44705</v>
      </c>
      <c r="AV420" s="51" t="s">
        <v>123</v>
      </c>
      <c r="AW420" s="51" t="s">
        <v>123</v>
      </c>
      <c r="AX420" s="73" t="s">
        <v>49</v>
      </c>
      <c r="AY420" s="52" t="s">
        <v>123</v>
      </c>
      <c r="AZ420" s="53">
        <v>0</v>
      </c>
      <c r="BA420" s="52" t="s">
        <v>123</v>
      </c>
      <c r="BB420" s="81" t="s">
        <v>123</v>
      </c>
      <c r="BC420" s="52" t="s">
        <v>123</v>
      </c>
      <c r="BD420" s="52" t="s">
        <v>123</v>
      </c>
      <c r="BE420" s="55" t="s">
        <v>123</v>
      </c>
      <c r="BF420" s="55" t="s">
        <v>123</v>
      </c>
      <c r="BG420" s="55" t="s">
        <v>123</v>
      </c>
      <c r="BH420" s="55" t="s">
        <v>123</v>
      </c>
      <c r="BI420" s="56" t="s">
        <v>123</v>
      </c>
      <c r="BJ420" s="48"/>
      <c r="BK420" s="58" t="s">
        <v>123</v>
      </c>
      <c r="BL420" s="59"/>
      <c r="BM420" s="58" t="s">
        <v>123</v>
      </c>
      <c r="BN420" s="59"/>
      <c r="BO420" s="74" t="s">
        <v>123</v>
      </c>
      <c r="BP420" s="75"/>
      <c r="BQ420" s="74" t="s">
        <v>123</v>
      </c>
      <c r="BR420" s="75"/>
      <c r="BS420" s="60" t="s">
        <v>1156</v>
      </c>
      <c r="BT420" s="38"/>
      <c r="BU420" s="61" t="s">
        <v>158</v>
      </c>
      <c r="BV420" s="61" t="s">
        <v>129</v>
      </c>
      <c r="BW420" s="61" t="s">
        <v>171</v>
      </c>
      <c r="BX420" s="61" t="s">
        <v>129</v>
      </c>
      <c r="BY420" s="62" t="s">
        <v>170</v>
      </c>
      <c r="BZ420" s="61"/>
      <c r="CA420" s="61" t="s">
        <v>129</v>
      </c>
      <c r="CB420" s="61" t="s">
        <v>129</v>
      </c>
      <c r="CC420" s="61" t="s">
        <v>129</v>
      </c>
      <c r="CD420" s="61" t="s">
        <v>129</v>
      </c>
      <c r="CE420" s="61" t="s">
        <v>129</v>
      </c>
      <c r="CF420" s="61" t="s">
        <v>129</v>
      </c>
      <c r="CG420" s="61" t="s">
        <v>129</v>
      </c>
      <c r="CH420" s="63">
        <f>YEAR(BANCO10[[#This Row],[DATA INÍCIO]])</f>
        <v>2022</v>
      </c>
      <c r="CI420" s="63">
        <f>MONTH(BANCO10[[#This Row],[DATA INÍCIO]])</f>
        <v>5</v>
      </c>
      <c r="CJ420" s="64" t="str">
        <f t="shared" si="7"/>
        <v>LEGNO MARCENARIA LTDA01.245.688/0001-32</v>
      </c>
      <c r="CK420" s="63"/>
      <c r="CL420" s="42" t="s">
        <v>1158</v>
      </c>
      <c r="CM420" s="42" t="str">
        <f>IF(BANCO10[[#This Row],[SOLUÇÃO]]=CM$1,BANCO10[[#This Row],[STATUS DA ETAPA]],"")</f>
        <v>CONCLUÍDO</v>
      </c>
      <c r="CN420" s="42" t="str">
        <f>IF(BANCO10[[#This Row],[SOLUÇÃO]]=CN$1,BANCO10[[#This Row],[STATUS DA ETAPA]],"")</f>
        <v/>
      </c>
      <c r="CO420" s="42" t="str">
        <f>IF(BANCO10[[#This Row],[SOLUÇÃO]]=CO$1,BANCO10[[#This Row],[STATUS DA ETAPA]],"")</f>
        <v/>
      </c>
      <c r="CP420" s="42" t="str">
        <f>IF(BANCO10[[#This Row],[SOLUÇÃO]]=CP$1,BANCO10[[#This Row],[STATUS DA ETAPA]],"")</f>
        <v/>
      </c>
      <c r="CQ420" s="42" t="str">
        <f>IF(BANCO10[[#This Row],[SOLUÇÃO]]=CQ$1,BANCO10[[#This Row],[STATUS DA ETAPA]],"")</f>
        <v/>
      </c>
      <c r="CR420" s="42" t="str">
        <f>IF(BANCO10[[#This Row],[SOLUÇÃO]]=CR$1,BANCO10[[#This Row],[STATUS DA ETAPA]],"")</f>
        <v/>
      </c>
      <c r="CS420" s="42" t="str">
        <f>IF(BANCO10[[#This Row],[SOLUÇÃO]]=CS$1,BANCO10[[#This Row],[STATUS DA ETAPA]],"")</f>
        <v/>
      </c>
      <c r="CT420" s="42" t="str">
        <f>IF(BANCO10[[#This Row],[SOLUÇÃO]]=CT$1,BANCO10[[#This Row],[STATUS DA ETAPA]],"")</f>
        <v/>
      </c>
      <c r="CU420" s="42" t="str">
        <f>IF(BANCO10[[#This Row],[SOLUÇÃO]]=CU$1,BANCO10[[#This Row],[STATUS DA ETAPA]],"")</f>
        <v/>
      </c>
      <c r="CV420" s="42" t="str">
        <f>IF(BANCO10[[#This Row],[SOLUÇÃO]]=CV$1,BANCO10[[#This Row],[STATUS DA ETAPA]],"")</f>
        <v/>
      </c>
      <c r="CW420" s="42" t="str">
        <f>IF(BANCO10[[#This Row],[SOLUÇÃO]]=CW$1,BANCO10[[#This Row],[STATUS DA ETAPA]],"")</f>
        <v/>
      </c>
      <c r="CX420" s="42" t="str">
        <f>IF(BANCO10[[#This Row],[SOLUÇÃO]]=CX$1,BANCO10[[#This Row],[STATUS DA ETAPA]],"")</f>
        <v/>
      </c>
      <c r="CY420" s="42" t="str">
        <f>IF(BANCO10[[#This Row],[SOLUÇÃO]]=CY$1,BANCO10[[#This Row],[STATUS DA ETAPA]],"")</f>
        <v/>
      </c>
      <c r="CZ420" s="42" t="str">
        <f>IF(BANCO10[[#This Row],[SOLUÇÃO]]=CZ$1,BANCO10[[#This Row],[STATUS DA ETAPA]],"")</f>
        <v/>
      </c>
      <c r="DA420" s="42" t="str">
        <f>IF(BANCO10[[#This Row],[SOLUÇÃO]]=DA$1,BANCO10[[#This Row],[STATUS DA ETAPA]],"")</f>
        <v/>
      </c>
      <c r="DB420" s="42" t="str">
        <f>IF(BANCO10[[#This Row],[SOLUÇÃO]]=DB$1,BANCO10[[#This Row],[STATUS DA ETAPA]],"")</f>
        <v/>
      </c>
      <c r="DC420" s="42" t="str">
        <f>IF(BANCO10[[#This Row],[SOLUÇÃO]]=DC$1,BANCO10[[#This Row],[STATUS DA ETAPA]],"")</f>
        <v/>
      </c>
      <c r="DD420" s="42" t="str">
        <f>IF(BANCO10[[#This Row],[SOLUÇÃO]]=DD$1,BANCO10[[#This Row],[STATUS DA ETAPA]],"")</f>
        <v/>
      </c>
      <c r="DE420" s="42" t="str">
        <f>IF(BANCO10[[#This Row],[SOLUÇÃO]]=DE$1,BANCO10[[#This Row],[STATUS DA ETAPA]],"")</f>
        <v/>
      </c>
      <c r="DF420" s="42" t="str">
        <f>IF(BANCO10[[#This Row],[SOLUÇÃO]]=DF$1,BANCO10[[#This Row],[STATUS DA ETAPA]],"")</f>
        <v/>
      </c>
      <c r="DG420" s="42" t="str">
        <f>IF(BANCO10[[#This Row],[SOLUÇÃO]]=DG$1,BANCO10[[#This Row],[STATUS DA ETAPA]],"")</f>
        <v/>
      </c>
      <c r="DH420" s="42" t="str">
        <f>IF(BANCO10[[#This Row],[SOLUÇÃO]]=DH$1,BANCO10[[#This Row],[STATUS DA ETAPA]],"")</f>
        <v/>
      </c>
      <c r="DI420" s="42" t="str">
        <f>IF(BANCO10[[#This Row],[SOLUÇÃO]]=DI$1,BANCO10[[#This Row],[STATUS DA ETAPA]],"")</f>
        <v/>
      </c>
      <c r="DJ420" s="42" t="str">
        <f>IF(BANCO10[[#This Row],[SOLUÇÃO]]=DJ$1,BANCO10[[#This Row],[STATUS DA ETAPA]],"")</f>
        <v/>
      </c>
      <c r="DK420" s="42" t="str">
        <f>IF(BANCO10[[#This Row],[SOLUÇÃO]]=DK$1,BANCO10[[#This Row],[STATUS DA ETAPA]],"")</f>
        <v/>
      </c>
      <c r="DL420" s="42" t="str">
        <f>IF(BANCO10[[#This Row],[SOLUÇÃO]]=DL$1,BANCO10[[#This Row],[STATUS DA ETAPA]],"")</f>
        <v/>
      </c>
      <c r="DM420" s="42" t="str">
        <f>IF(BANCO10[[#This Row],[SOLUÇÃO]]=DM$1,BANCO10[[#This Row],[STATUS DA ETAPA]],"")</f>
        <v/>
      </c>
      <c r="DN420" s="65">
        <f>VLOOKUP(CL422,'[1]SAP TEC'!AC:AD,2,0)</f>
        <v>1178.57</v>
      </c>
      <c r="GA420" s="38"/>
      <c r="GB420" s="39"/>
      <c r="GC420" s="40"/>
      <c r="GD420" s="42"/>
      <c r="GE420" s="42"/>
      <c r="GF420" s="40"/>
      <c r="GG420" s="165"/>
      <c r="GH420" s="90"/>
      <c r="GI420" s="43"/>
      <c r="GJ420" s="44"/>
      <c r="GK420" s="166"/>
      <c r="GL420" s="166"/>
      <c r="GM420" s="166"/>
      <c r="GN420" s="42"/>
      <c r="GO420" s="91"/>
      <c r="GP420" s="42"/>
      <c r="GQ420" s="91"/>
      <c r="GR420" s="134"/>
      <c r="GS420" s="134"/>
      <c r="GT420" s="44"/>
      <c r="GU420" s="44"/>
      <c r="GV420" s="44"/>
      <c r="GW420" s="42"/>
      <c r="GX420" s="95"/>
      <c r="GY420" s="96"/>
      <c r="GZ420" s="168"/>
      <c r="HA420" s="168"/>
      <c r="HB420" s="168"/>
      <c r="HC420" s="93"/>
      <c r="HD420" s="168"/>
      <c r="HE420" s="110"/>
      <c r="HF420" s="94"/>
      <c r="HG420" s="38"/>
      <c r="HH420" s="38"/>
      <c r="HI420" s="38"/>
      <c r="HJ420" s="38"/>
      <c r="HK420" s="98"/>
      <c r="HL420" s="38"/>
      <c r="HM420" s="38"/>
      <c r="HN420" s="38"/>
      <c r="HO420" s="136"/>
      <c r="HP420" s="38"/>
      <c r="HQ420" s="38"/>
      <c r="HR420" s="38"/>
      <c r="HS420" s="38"/>
      <c r="HT420" s="63"/>
      <c r="HU420" s="63"/>
      <c r="HV420" s="71"/>
      <c r="HW420" s="63"/>
      <c r="HX420" s="44"/>
      <c r="HY420" s="42"/>
      <c r="HZ420" s="42"/>
      <c r="IA420" s="42"/>
      <c r="IB420" s="42"/>
      <c r="IC420" s="42"/>
      <c r="ID420" s="42"/>
      <c r="IE420" s="42"/>
      <c r="IF420" s="42"/>
      <c r="IG420" s="42"/>
      <c r="IH420" s="42"/>
      <c r="II420" s="42"/>
      <c r="IJ420" s="42"/>
      <c r="IK420" s="42"/>
      <c r="IL420" s="42"/>
      <c r="IM420" s="42"/>
      <c r="IN420" s="42"/>
      <c r="IO420" s="42"/>
      <c r="IP420" s="42"/>
      <c r="IQ420" s="42"/>
      <c r="IR420" s="42"/>
      <c r="IS420" s="42"/>
      <c r="IT420" s="42"/>
      <c r="IU420" s="42"/>
      <c r="IV420" s="42"/>
      <c r="IW420" s="42"/>
      <c r="IX420" s="42"/>
      <c r="IY420" s="42"/>
      <c r="IZ420" s="63"/>
    </row>
    <row r="421" spans="1:260" s="65" customFormat="1" ht="12" x14ac:dyDescent="0.25">
      <c r="A421" s="38" t="s">
        <v>118</v>
      </c>
      <c r="B421" s="39" t="s">
        <v>119</v>
      </c>
      <c r="C421" s="40" t="str">
        <f>IFERROR(VLOOKUP(BANCO10[[#This Row],[EMPRESA]],[1]!DADOS[#Data],2,FALSE),"")</f>
        <v>41.936.459/0001-89</v>
      </c>
      <c r="D421" s="42" t="s">
        <v>1159</v>
      </c>
      <c r="E421" s="42" t="str">
        <f>IFERROR(VLOOKUP(BANCO10[[#This Row],[EMPRESA]],[1]!DADOS[#Data],5,FALSE),"")</f>
        <v>EPP</v>
      </c>
      <c r="F421" s="40" t="str">
        <f>IFERROR(IF(VLOOKUP(BANCO10[[#This Row],[EMPRESA]],[1]!DADOS[#Data],6,0)="","",(VLOOKUP(BANCO10[[#This Row],[EMPRESA]],[1]!DADOS[#Data],6,0))),"")</f>
        <v>CAPITAL LESTE 2</v>
      </c>
      <c r="G421" s="40"/>
      <c r="H421" s="43" t="s">
        <v>121</v>
      </c>
      <c r="I421" s="43" t="s">
        <v>145</v>
      </c>
      <c r="J421" s="43" t="s">
        <v>146</v>
      </c>
      <c r="K421" s="42" t="s">
        <v>1160</v>
      </c>
      <c r="L421" s="44" t="s">
        <v>123</v>
      </c>
      <c r="M421" s="44">
        <v>103</v>
      </c>
      <c r="N421" s="44" t="s">
        <v>123</v>
      </c>
      <c r="O421" s="42" t="s">
        <v>90</v>
      </c>
      <c r="P421" s="42">
        <v>4</v>
      </c>
      <c r="Q421" s="42" t="s">
        <v>205</v>
      </c>
      <c r="R421" s="45" t="s">
        <v>123</v>
      </c>
      <c r="S421" s="45"/>
      <c r="T421" s="45" t="s">
        <v>123</v>
      </c>
      <c r="U421" s="45"/>
      <c r="V421" s="45" t="s">
        <v>123</v>
      </c>
      <c r="W421" s="45"/>
      <c r="X421" s="45" t="s">
        <v>123</v>
      </c>
      <c r="Y421" s="45"/>
      <c r="Z421" s="46" t="s">
        <v>123</v>
      </c>
      <c r="AA421" s="47"/>
      <c r="AB421" s="46" t="s">
        <v>123</v>
      </c>
      <c r="AC421" s="48"/>
      <c r="AD421" s="46" t="s">
        <v>123</v>
      </c>
      <c r="AE421" s="48"/>
      <c r="AF421" s="45" t="s">
        <v>27</v>
      </c>
      <c r="AG421" s="45">
        <v>44824</v>
      </c>
      <c r="AH421" s="45" t="s">
        <v>126</v>
      </c>
      <c r="AI421" s="45"/>
      <c r="AJ421" s="45" t="s">
        <v>123</v>
      </c>
      <c r="AK421" s="45"/>
      <c r="AL421" s="45" t="s">
        <v>123</v>
      </c>
      <c r="AM421" s="45"/>
      <c r="AN421" s="45" t="s">
        <v>123</v>
      </c>
      <c r="AO421" s="45"/>
      <c r="AP421" s="45" t="s">
        <v>123</v>
      </c>
      <c r="AQ421" s="45"/>
      <c r="AR421" s="45" t="s">
        <v>123</v>
      </c>
      <c r="AS421" s="45"/>
      <c r="AT421" s="49">
        <v>44823</v>
      </c>
      <c r="AU421" s="50">
        <v>44823</v>
      </c>
      <c r="AV421" s="51" t="s">
        <v>123</v>
      </c>
      <c r="AW421" s="51" t="s">
        <v>123</v>
      </c>
      <c r="AX421" s="73" t="s">
        <v>49</v>
      </c>
      <c r="AY421" s="52" t="s">
        <v>123</v>
      </c>
      <c r="AZ421" s="53">
        <v>0</v>
      </c>
      <c r="BA421" s="52" t="s">
        <v>123</v>
      </c>
      <c r="BB421" s="81" t="s">
        <v>123</v>
      </c>
      <c r="BC421" s="52" t="s">
        <v>123</v>
      </c>
      <c r="BD421" s="52" t="s">
        <v>123</v>
      </c>
      <c r="BE421" s="55" t="s">
        <v>123</v>
      </c>
      <c r="BF421" s="55" t="s">
        <v>123</v>
      </c>
      <c r="BG421" s="55" t="s">
        <v>123</v>
      </c>
      <c r="BH421" s="55" t="s">
        <v>123</v>
      </c>
      <c r="BI421" s="56" t="s">
        <v>123</v>
      </c>
      <c r="BJ421" s="48"/>
      <c r="BK421" s="58" t="s">
        <v>123</v>
      </c>
      <c r="BL421" s="59"/>
      <c r="BM421" s="58" t="s">
        <v>123</v>
      </c>
      <c r="BN421" s="59"/>
      <c r="BO421" s="74" t="s">
        <v>123</v>
      </c>
      <c r="BP421" s="75"/>
      <c r="BQ421" s="74" t="s">
        <v>123</v>
      </c>
      <c r="BR421" s="75"/>
      <c r="BS421" s="60"/>
      <c r="BT421" s="38"/>
      <c r="BU421" s="61" t="s">
        <v>129</v>
      </c>
      <c r="BV421" s="61" t="s">
        <v>129</v>
      </c>
      <c r="BW421" s="61" t="s">
        <v>150</v>
      </c>
      <c r="BX421" s="61" t="s">
        <v>129</v>
      </c>
      <c r="BY421" s="62" t="s">
        <v>158</v>
      </c>
      <c r="BZ421" s="61" t="s">
        <v>150</v>
      </c>
      <c r="CA421" s="61" t="s">
        <v>129</v>
      </c>
      <c r="CB421" s="61" t="s">
        <v>129</v>
      </c>
      <c r="CC421" s="61" t="s">
        <v>129</v>
      </c>
      <c r="CD421" s="61" t="s">
        <v>129</v>
      </c>
      <c r="CE421" s="61" t="s">
        <v>129</v>
      </c>
      <c r="CF421" s="61" t="s">
        <v>129</v>
      </c>
      <c r="CG421" s="61" t="s">
        <v>129</v>
      </c>
      <c r="CH421" s="63">
        <f>YEAR(BANCO10[[#This Row],[DATA INÍCIO]])</f>
        <v>2022</v>
      </c>
      <c r="CI421" s="63">
        <f>MONTH(BANCO10[[#This Row],[DATA INÍCIO]])</f>
        <v>9</v>
      </c>
      <c r="CJ421" s="64" t="str">
        <f t="shared" si="7"/>
        <v>LIMAX DISTRIBUIDORA DE VIDROS E ACESSORIOS LTDA41.936.459/0001-89</v>
      </c>
      <c r="CK421" s="63"/>
      <c r="CL421" s="42" t="s">
        <v>1160</v>
      </c>
      <c r="CM421" s="42" t="str">
        <f>IF(BANCO10[[#This Row],[SOLUÇÃO]]=CM$1,BANCO10[[#This Row],[STATUS DA ETAPA]],"")</f>
        <v>CONCLUÍDO</v>
      </c>
      <c r="CN421" s="42" t="str">
        <f>IF(BANCO10[[#This Row],[SOLUÇÃO]]=CN$1,BANCO10[[#This Row],[STATUS DA ETAPA]],"")</f>
        <v/>
      </c>
      <c r="CO421" s="42" t="str">
        <f>IF(BANCO10[[#This Row],[SOLUÇÃO]]=CO$1,BANCO10[[#This Row],[STATUS DA ETAPA]],"")</f>
        <v/>
      </c>
      <c r="CP421" s="42" t="str">
        <f>IF(BANCO10[[#This Row],[SOLUÇÃO]]=CP$1,BANCO10[[#This Row],[STATUS DA ETAPA]],"")</f>
        <v/>
      </c>
      <c r="CQ421" s="42" t="str">
        <f>IF(BANCO10[[#This Row],[SOLUÇÃO]]=CQ$1,BANCO10[[#This Row],[STATUS DA ETAPA]],"")</f>
        <v/>
      </c>
      <c r="CR421" s="42" t="str">
        <f>IF(BANCO10[[#This Row],[SOLUÇÃO]]=CR$1,BANCO10[[#This Row],[STATUS DA ETAPA]],"")</f>
        <v/>
      </c>
      <c r="CS421" s="42" t="str">
        <f>IF(BANCO10[[#This Row],[SOLUÇÃO]]=CS$1,BANCO10[[#This Row],[STATUS DA ETAPA]],"")</f>
        <v/>
      </c>
      <c r="CT421" s="42" t="str">
        <f>IF(BANCO10[[#This Row],[SOLUÇÃO]]=CT$1,BANCO10[[#This Row],[STATUS DA ETAPA]],"")</f>
        <v/>
      </c>
      <c r="CU421" s="42" t="str">
        <f>IF(BANCO10[[#This Row],[SOLUÇÃO]]=CU$1,BANCO10[[#This Row],[STATUS DA ETAPA]],"")</f>
        <v/>
      </c>
      <c r="CV421" s="42" t="str">
        <f>IF(BANCO10[[#This Row],[SOLUÇÃO]]=CV$1,BANCO10[[#This Row],[STATUS DA ETAPA]],"")</f>
        <v/>
      </c>
      <c r="CW421" s="42" t="str">
        <f>IF(BANCO10[[#This Row],[SOLUÇÃO]]=CW$1,BANCO10[[#This Row],[STATUS DA ETAPA]],"")</f>
        <v/>
      </c>
      <c r="CX421" s="42" t="str">
        <f>IF(BANCO10[[#This Row],[SOLUÇÃO]]=CX$1,BANCO10[[#This Row],[STATUS DA ETAPA]],"")</f>
        <v/>
      </c>
      <c r="CY421" s="42" t="str">
        <f>IF(BANCO10[[#This Row],[SOLUÇÃO]]=CY$1,BANCO10[[#This Row],[STATUS DA ETAPA]],"")</f>
        <v/>
      </c>
      <c r="CZ421" s="42" t="str">
        <f>IF(BANCO10[[#This Row],[SOLUÇÃO]]=CZ$1,BANCO10[[#This Row],[STATUS DA ETAPA]],"")</f>
        <v/>
      </c>
      <c r="DA421" s="42" t="str">
        <f>IF(BANCO10[[#This Row],[SOLUÇÃO]]=DA$1,BANCO10[[#This Row],[STATUS DA ETAPA]],"")</f>
        <v/>
      </c>
      <c r="DB421" s="42" t="str">
        <f>IF(BANCO10[[#This Row],[SOLUÇÃO]]=DB$1,BANCO10[[#This Row],[STATUS DA ETAPA]],"")</f>
        <v/>
      </c>
      <c r="DC421" s="42" t="str">
        <f>IF(BANCO10[[#This Row],[SOLUÇÃO]]=DC$1,BANCO10[[#This Row],[STATUS DA ETAPA]],"")</f>
        <v/>
      </c>
      <c r="DD421" s="42" t="str">
        <f>IF(BANCO10[[#This Row],[SOLUÇÃO]]=DD$1,BANCO10[[#This Row],[STATUS DA ETAPA]],"")</f>
        <v/>
      </c>
      <c r="DE421" s="42" t="str">
        <f>IF(BANCO10[[#This Row],[SOLUÇÃO]]=DE$1,BANCO10[[#This Row],[STATUS DA ETAPA]],"")</f>
        <v/>
      </c>
      <c r="DF421" s="42" t="str">
        <f>IF(BANCO10[[#This Row],[SOLUÇÃO]]=DF$1,BANCO10[[#This Row],[STATUS DA ETAPA]],"")</f>
        <v/>
      </c>
      <c r="DG421" s="42" t="str">
        <f>IF(BANCO10[[#This Row],[SOLUÇÃO]]=DG$1,BANCO10[[#This Row],[STATUS DA ETAPA]],"")</f>
        <v/>
      </c>
      <c r="DH421" s="42" t="str">
        <f>IF(BANCO10[[#This Row],[SOLUÇÃO]]=DH$1,BANCO10[[#This Row],[STATUS DA ETAPA]],"")</f>
        <v/>
      </c>
      <c r="DI421" s="42" t="str">
        <f>IF(BANCO10[[#This Row],[SOLUÇÃO]]=DI$1,BANCO10[[#This Row],[STATUS DA ETAPA]],"")</f>
        <v/>
      </c>
      <c r="DJ421" s="42" t="str">
        <f>IF(BANCO10[[#This Row],[SOLUÇÃO]]=DJ$1,BANCO10[[#This Row],[STATUS DA ETAPA]],"")</f>
        <v/>
      </c>
      <c r="DK421" s="42" t="str">
        <f>IF(BANCO10[[#This Row],[SOLUÇÃO]]=DK$1,BANCO10[[#This Row],[STATUS DA ETAPA]],"")</f>
        <v/>
      </c>
      <c r="DL421" s="42" t="str">
        <f>IF(BANCO10[[#This Row],[SOLUÇÃO]]=DL$1,BANCO10[[#This Row],[STATUS DA ETAPA]],"")</f>
        <v/>
      </c>
      <c r="DM421" s="42" t="str">
        <f>IF(BANCO10[[#This Row],[SOLUÇÃO]]=DM$1,BANCO10[[#This Row],[STATUS DA ETAPA]],"")</f>
        <v/>
      </c>
      <c r="DN421" s="65" t="e">
        <f>VLOOKUP(CL423,'[1]SAP TEC'!AC:AD,2,0)</f>
        <v>#N/A</v>
      </c>
      <c r="GA421" s="38"/>
      <c r="GB421" s="39"/>
      <c r="GC421" s="40"/>
      <c r="GD421" s="42"/>
      <c r="GE421" s="42"/>
      <c r="GF421" s="40"/>
      <c r="GG421" s="165"/>
      <c r="GH421" s="90"/>
      <c r="GI421" s="43"/>
      <c r="GJ421" s="44"/>
      <c r="GK421" s="166"/>
      <c r="GL421" s="166"/>
      <c r="GM421" s="166"/>
      <c r="GN421" s="42"/>
      <c r="GO421" s="91"/>
      <c r="GP421" s="42"/>
      <c r="GQ421" s="91"/>
      <c r="GR421" s="134"/>
      <c r="GS421" s="134"/>
      <c r="GT421" s="44"/>
      <c r="GU421" s="44"/>
      <c r="GV421" s="44"/>
      <c r="GW421" s="42"/>
      <c r="GX421" s="95"/>
      <c r="GY421" s="96"/>
      <c r="GZ421" s="167"/>
      <c r="HA421" s="167"/>
      <c r="HB421" s="167"/>
      <c r="HC421" s="93"/>
      <c r="HD421" s="167"/>
      <c r="HE421" s="110"/>
      <c r="HF421" s="94"/>
      <c r="HG421" s="38"/>
      <c r="HH421" s="38"/>
      <c r="HI421" s="38"/>
      <c r="HJ421" s="38"/>
      <c r="HK421" s="98"/>
      <c r="HL421" s="38"/>
      <c r="HM421" s="38"/>
      <c r="HN421" s="38"/>
      <c r="HO421" s="136"/>
      <c r="HP421" s="38"/>
      <c r="HQ421" s="38"/>
      <c r="HR421" s="38"/>
      <c r="HS421" s="38"/>
      <c r="HT421" s="63"/>
      <c r="HU421" s="63"/>
      <c r="HV421" s="71"/>
      <c r="HW421" s="63"/>
      <c r="HX421" s="44"/>
      <c r="HY421" s="42"/>
      <c r="HZ421" s="42"/>
      <c r="IA421" s="42"/>
      <c r="IB421" s="42"/>
      <c r="IC421" s="42"/>
      <c r="ID421" s="42"/>
      <c r="IE421" s="42"/>
      <c r="IF421" s="42"/>
      <c r="IG421" s="42"/>
      <c r="IH421" s="42"/>
      <c r="II421" s="42"/>
      <c r="IJ421" s="42"/>
      <c r="IK421" s="42"/>
      <c r="IL421" s="42"/>
      <c r="IM421" s="42"/>
      <c r="IN421" s="42"/>
      <c r="IO421" s="42"/>
      <c r="IP421" s="42"/>
      <c r="IQ421" s="42"/>
      <c r="IR421" s="42"/>
      <c r="IS421" s="42"/>
      <c r="IT421" s="42"/>
      <c r="IU421" s="42"/>
      <c r="IV421" s="42"/>
      <c r="IW421" s="42"/>
      <c r="IX421" s="42"/>
      <c r="IY421" s="42"/>
      <c r="IZ421" s="63"/>
    </row>
    <row r="422" spans="1:260" s="65" customFormat="1" ht="12" x14ac:dyDescent="0.25">
      <c r="A422" s="38" t="s">
        <v>118</v>
      </c>
      <c r="B422" s="39" t="s">
        <v>119</v>
      </c>
      <c r="C422" s="40" t="str">
        <f>IFERROR(VLOOKUP(BANCO10[[#This Row],[EMPRESA]],[1]!DADOS[#Data],2,FALSE),"")</f>
        <v>41.936.459/0001-89</v>
      </c>
      <c r="D422" s="42" t="s">
        <v>1159</v>
      </c>
      <c r="E422" s="42" t="str">
        <f>IFERROR(VLOOKUP(BANCO10[[#This Row],[EMPRESA]],[1]!DADOS[#Data],5,FALSE),"")</f>
        <v>EPP</v>
      </c>
      <c r="F422" s="40" t="str">
        <f>IFERROR(IF(VLOOKUP(BANCO10[[#This Row],[EMPRESA]],[1]!DADOS[#Data],6,0)="","",(VLOOKUP(BANCO10[[#This Row],[EMPRESA]],[1]!DADOS[#Data],6,0))),"")</f>
        <v>CAPITAL LESTE 2</v>
      </c>
      <c r="G422" s="40" t="str">
        <f>IFERROR(IF(VLOOKUP(BANCO10[[#This Row],[EMPRESA]],[1]!DADOS[#Data],4)="","",(VLOOKUP($D422,[1]!DADOS[#Data],4,0))),"")</f>
        <v>LIMAX</v>
      </c>
      <c r="H422" s="43" t="s">
        <v>7</v>
      </c>
      <c r="I422" s="43" t="s">
        <v>145</v>
      </c>
      <c r="J422" s="43" t="s">
        <v>123</v>
      </c>
      <c r="K422" s="42" t="s">
        <v>1161</v>
      </c>
      <c r="L422" s="44">
        <v>13120691</v>
      </c>
      <c r="M422" s="44">
        <v>103</v>
      </c>
      <c r="N422" s="44" t="s">
        <v>123</v>
      </c>
      <c r="O422" s="42" t="s">
        <v>95</v>
      </c>
      <c r="P422" s="42">
        <v>100</v>
      </c>
      <c r="Q422" s="42" t="s">
        <v>168</v>
      </c>
      <c r="R422" s="45" t="s">
        <v>123</v>
      </c>
      <c r="S422" s="45"/>
      <c r="T422" s="45" t="s">
        <v>123</v>
      </c>
      <c r="U422" s="45"/>
      <c r="V422" s="45" t="s">
        <v>123</v>
      </c>
      <c r="W422" s="45"/>
      <c r="X422" s="45" t="s">
        <v>123</v>
      </c>
      <c r="Y422" s="45"/>
      <c r="Z422" s="46" t="s">
        <v>123</v>
      </c>
      <c r="AA422" s="47"/>
      <c r="AB422" s="46" t="s">
        <v>123</v>
      </c>
      <c r="AC422" s="48"/>
      <c r="AD422" s="46" t="s">
        <v>123</v>
      </c>
      <c r="AE422" s="48"/>
      <c r="AF422" s="45" t="s">
        <v>27</v>
      </c>
      <c r="AG422" s="45">
        <v>44824</v>
      </c>
      <c r="AH422" s="45" t="s">
        <v>27</v>
      </c>
      <c r="AI422" s="45">
        <v>44825</v>
      </c>
      <c r="AJ422" s="45" t="s">
        <v>27</v>
      </c>
      <c r="AK422" s="45">
        <v>44825</v>
      </c>
      <c r="AL422" s="45"/>
      <c r="AM422" s="45"/>
      <c r="AN422" s="45" t="s">
        <v>27</v>
      </c>
      <c r="AO422" s="45"/>
      <c r="AP422" s="45" t="s">
        <v>27</v>
      </c>
      <c r="AQ422" s="45">
        <v>45187</v>
      </c>
      <c r="AR422" s="45" t="s">
        <v>27</v>
      </c>
      <c r="AS422" s="45"/>
      <c r="AT422" s="133">
        <v>44938</v>
      </c>
      <c r="AU422" s="99">
        <v>45022</v>
      </c>
      <c r="AV422" s="51" t="s">
        <v>27</v>
      </c>
      <c r="AW422" s="51" t="s">
        <v>27</v>
      </c>
      <c r="AX422" s="73" t="s">
        <v>49</v>
      </c>
      <c r="AY422" s="52" t="s">
        <v>126</v>
      </c>
      <c r="AZ422" s="53">
        <v>0</v>
      </c>
      <c r="BA422" s="52"/>
      <c r="BB422" s="81"/>
      <c r="BC422" s="52">
        <v>4731</v>
      </c>
      <c r="BD422" s="52" t="s">
        <v>123</v>
      </c>
      <c r="BE422" s="55" t="s">
        <v>123</v>
      </c>
      <c r="BF422" s="55" t="s">
        <v>123</v>
      </c>
      <c r="BG422" s="55" t="s">
        <v>27</v>
      </c>
      <c r="BH422" s="55" t="s">
        <v>123</v>
      </c>
      <c r="BI422" s="48" t="s">
        <v>123</v>
      </c>
      <c r="BJ422" s="48"/>
      <c r="BK422" s="58" t="s">
        <v>123</v>
      </c>
      <c r="BL422" s="59"/>
      <c r="BM422" s="58" t="s">
        <v>123</v>
      </c>
      <c r="BN422" s="59"/>
      <c r="BO422" s="74" t="s">
        <v>27</v>
      </c>
      <c r="BP422" s="75">
        <v>45056</v>
      </c>
      <c r="BQ422" s="74" t="s">
        <v>27</v>
      </c>
      <c r="BR422" s="132"/>
      <c r="BS422" s="60"/>
      <c r="BT422" s="38"/>
      <c r="BU422" s="61" t="s">
        <v>129</v>
      </c>
      <c r="BV422" s="61" t="s">
        <v>129</v>
      </c>
      <c r="BW422" s="61" t="s">
        <v>150</v>
      </c>
      <c r="BX422" s="61" t="s">
        <v>129</v>
      </c>
      <c r="BY422" s="62" t="s">
        <v>158</v>
      </c>
      <c r="BZ422" s="61" t="s">
        <v>150</v>
      </c>
      <c r="CA422" s="61" t="s">
        <v>248</v>
      </c>
      <c r="CB422" s="61" t="s">
        <v>170</v>
      </c>
      <c r="CC422" s="61">
        <v>45402</v>
      </c>
      <c r="CD422" s="61" t="s">
        <v>158</v>
      </c>
      <c r="CE422" s="61" t="s">
        <v>129</v>
      </c>
      <c r="CF422" s="61"/>
      <c r="CG422" s="61" t="s">
        <v>974</v>
      </c>
      <c r="CH422" s="63">
        <f>YEAR(BANCO10[[#This Row],[DATA INÍCIO]])</f>
        <v>2023</v>
      </c>
      <c r="CI422" s="63">
        <f>MONTH(BANCO10[[#This Row],[DATA INÍCIO]])</f>
        <v>1</v>
      </c>
      <c r="CJ422" s="64" t="str">
        <f t="shared" si="7"/>
        <v>LIMAX DISTRIBUIDORA DE VIDROS E ACESSORIOS LTDA41.936.459/0001-89</v>
      </c>
      <c r="CK422" s="63"/>
      <c r="CL422" s="42" t="s">
        <v>1161</v>
      </c>
      <c r="CM422" s="42" t="str">
        <f>IF(BANCO10[[#This Row],[SOLUÇÃO]]=CM$1,BANCO10[[#This Row],[STATUS DA ETAPA]],"")</f>
        <v/>
      </c>
      <c r="CN422" s="42" t="str">
        <f>IF(BANCO10[[#This Row],[SOLUÇÃO]]=CN$1,BANCO10[[#This Row],[STATUS DA ETAPA]],"")</f>
        <v/>
      </c>
      <c r="CO422" s="42" t="str">
        <f>IF(BANCO10[[#This Row],[SOLUÇÃO]]=CO$1,BANCO10[[#This Row],[STATUS DA ETAPA]],"")</f>
        <v/>
      </c>
      <c r="CP422" s="42" t="str">
        <f>IF(BANCO10[[#This Row],[SOLUÇÃO]]=CP$1,BANCO10[[#This Row],[STATUS DA ETAPA]],"")</f>
        <v/>
      </c>
      <c r="CQ422" s="42" t="str">
        <f>IF(BANCO10[[#This Row],[SOLUÇÃO]]=CQ$1,BANCO10[[#This Row],[STATUS DA ETAPA]],"")</f>
        <v/>
      </c>
      <c r="CR422" s="42" t="str">
        <f>IF(BANCO10[[#This Row],[SOLUÇÃO]]=CR$1,BANCO10[[#This Row],[STATUS DA ETAPA]],"")</f>
        <v>CONCLUÍDO</v>
      </c>
      <c r="CS422" s="42" t="str">
        <f>IF(BANCO10[[#This Row],[SOLUÇÃO]]=CS$1,BANCO10[[#This Row],[STATUS DA ETAPA]],"")</f>
        <v/>
      </c>
      <c r="CT422" s="42" t="str">
        <f>IF(BANCO10[[#This Row],[SOLUÇÃO]]=CT$1,BANCO10[[#This Row],[STATUS DA ETAPA]],"")</f>
        <v/>
      </c>
      <c r="CU422" s="42" t="str">
        <f>IF(BANCO10[[#This Row],[SOLUÇÃO]]=CU$1,BANCO10[[#This Row],[STATUS DA ETAPA]],"")</f>
        <v/>
      </c>
      <c r="CV422" s="42" t="str">
        <f>IF(BANCO10[[#This Row],[SOLUÇÃO]]=CV$1,BANCO10[[#This Row],[STATUS DA ETAPA]],"")</f>
        <v/>
      </c>
      <c r="CW422" s="42" t="str">
        <f>IF(BANCO10[[#This Row],[SOLUÇÃO]]=CW$1,BANCO10[[#This Row],[STATUS DA ETAPA]],"")</f>
        <v/>
      </c>
      <c r="CX422" s="42" t="str">
        <f>IF(BANCO10[[#This Row],[SOLUÇÃO]]=CX$1,BANCO10[[#This Row],[STATUS DA ETAPA]],"")</f>
        <v/>
      </c>
      <c r="CY422" s="42" t="str">
        <f>IF(BANCO10[[#This Row],[SOLUÇÃO]]=CY$1,BANCO10[[#This Row],[STATUS DA ETAPA]],"")</f>
        <v/>
      </c>
      <c r="CZ422" s="42" t="str">
        <f>IF(BANCO10[[#This Row],[SOLUÇÃO]]=CZ$1,BANCO10[[#This Row],[STATUS DA ETAPA]],"")</f>
        <v/>
      </c>
      <c r="DA422" s="42" t="str">
        <f>IF(BANCO10[[#This Row],[SOLUÇÃO]]=DA$1,BANCO10[[#This Row],[STATUS DA ETAPA]],"")</f>
        <v/>
      </c>
      <c r="DB422" s="42" t="str">
        <f>IF(BANCO10[[#This Row],[SOLUÇÃO]]=DB$1,BANCO10[[#This Row],[STATUS DA ETAPA]],"")</f>
        <v/>
      </c>
      <c r="DC422" s="42" t="str">
        <f>IF(BANCO10[[#This Row],[SOLUÇÃO]]=DC$1,BANCO10[[#This Row],[STATUS DA ETAPA]],"")</f>
        <v/>
      </c>
      <c r="DD422" s="42" t="str">
        <f>IF(BANCO10[[#This Row],[SOLUÇÃO]]=DD$1,BANCO10[[#This Row],[STATUS DA ETAPA]],"")</f>
        <v/>
      </c>
      <c r="DE422" s="42" t="str">
        <f>IF(BANCO10[[#This Row],[SOLUÇÃO]]=DE$1,BANCO10[[#This Row],[STATUS DA ETAPA]],"")</f>
        <v/>
      </c>
      <c r="DF422" s="42" t="str">
        <f>IF(BANCO10[[#This Row],[SOLUÇÃO]]=DF$1,BANCO10[[#This Row],[STATUS DA ETAPA]],"")</f>
        <v/>
      </c>
      <c r="DG422" s="42" t="str">
        <f>IF(BANCO10[[#This Row],[SOLUÇÃO]]=DG$1,BANCO10[[#This Row],[STATUS DA ETAPA]],"")</f>
        <v/>
      </c>
      <c r="DH422" s="42" t="str">
        <f>IF(BANCO10[[#This Row],[SOLUÇÃO]]=DH$1,BANCO10[[#This Row],[STATUS DA ETAPA]],"")</f>
        <v/>
      </c>
      <c r="DI422" s="42" t="str">
        <f>IF(BANCO10[[#This Row],[SOLUÇÃO]]=DI$1,BANCO10[[#This Row],[STATUS DA ETAPA]],"")</f>
        <v/>
      </c>
      <c r="DJ422" s="42" t="str">
        <f>IF(BANCO10[[#This Row],[SOLUÇÃO]]=DJ$1,BANCO10[[#This Row],[STATUS DA ETAPA]],"")</f>
        <v/>
      </c>
      <c r="DK422" s="42" t="str">
        <f>IF(BANCO10[[#This Row],[SOLUÇÃO]]=DK$1,BANCO10[[#This Row],[STATUS DA ETAPA]],"")</f>
        <v/>
      </c>
      <c r="DL422" s="42" t="str">
        <f>IF(BANCO10[[#This Row],[SOLUÇÃO]]=DL$1,BANCO10[[#This Row],[STATUS DA ETAPA]],"")</f>
        <v/>
      </c>
      <c r="DM422" s="42" t="str">
        <f>IF(BANCO10[[#This Row],[SOLUÇÃO]]=DM$1,BANCO10[[#This Row],[STATUS DA ETAPA]],"")</f>
        <v/>
      </c>
      <c r="DN422" s="65" t="e">
        <f>VLOOKUP(CL424,'[1]SAP TEC'!AC:AD,2,0)</f>
        <v>#N/A</v>
      </c>
      <c r="GA422" s="38"/>
      <c r="GB422" s="39"/>
      <c r="GC422" s="40"/>
      <c r="GD422" s="42"/>
      <c r="GE422" s="42"/>
      <c r="GF422" s="40"/>
      <c r="GG422" s="165"/>
      <c r="GH422" s="90"/>
      <c r="GI422" s="43"/>
      <c r="GJ422" s="44"/>
      <c r="GK422" s="166"/>
      <c r="GL422" s="166"/>
      <c r="GM422" s="166"/>
      <c r="GN422" s="42"/>
      <c r="GO422" s="91"/>
      <c r="GP422" s="42"/>
      <c r="GQ422" s="91"/>
      <c r="GR422" s="134"/>
      <c r="GS422" s="134"/>
      <c r="GT422" s="44"/>
      <c r="GU422" s="44"/>
      <c r="GV422" s="44"/>
      <c r="GW422" s="42"/>
      <c r="GX422" s="95"/>
      <c r="GY422" s="96"/>
      <c r="GZ422" s="167"/>
      <c r="HA422" s="167"/>
      <c r="HB422" s="167"/>
      <c r="HC422" s="93"/>
      <c r="HD422" s="167"/>
      <c r="HE422" s="110"/>
      <c r="HF422" s="94"/>
      <c r="HG422" s="38"/>
      <c r="HH422" s="38"/>
      <c r="HI422" s="38"/>
      <c r="HJ422" s="38"/>
      <c r="HK422" s="98"/>
      <c r="HL422" s="38"/>
      <c r="HM422" s="38"/>
      <c r="HN422" s="38"/>
      <c r="HO422" s="136"/>
      <c r="HP422" s="38"/>
      <c r="HQ422" s="38"/>
      <c r="HR422" s="38"/>
      <c r="HS422" s="38"/>
      <c r="HT422" s="63"/>
      <c r="HU422" s="63"/>
      <c r="HV422" s="71"/>
      <c r="HW422" s="63"/>
      <c r="HX422" s="44"/>
      <c r="HY422" s="42"/>
      <c r="HZ422" s="42"/>
      <c r="IA422" s="42"/>
      <c r="IB422" s="42"/>
      <c r="IC422" s="42"/>
      <c r="ID422" s="42"/>
      <c r="IE422" s="42"/>
      <c r="IF422" s="42"/>
      <c r="IG422" s="42"/>
      <c r="IH422" s="42"/>
      <c r="II422" s="42"/>
      <c r="IJ422" s="42"/>
      <c r="IK422" s="42"/>
      <c r="IL422" s="42"/>
      <c r="IM422" s="42"/>
      <c r="IN422" s="42"/>
      <c r="IO422" s="42"/>
      <c r="IP422" s="42"/>
      <c r="IQ422" s="42"/>
      <c r="IR422" s="42"/>
      <c r="IS422" s="42"/>
      <c r="IT422" s="42"/>
      <c r="IU422" s="42"/>
      <c r="IV422" s="42"/>
      <c r="IW422" s="42"/>
      <c r="IX422" s="42"/>
      <c r="IY422" s="42"/>
      <c r="IZ422" s="63"/>
    </row>
    <row r="423" spans="1:260" s="65" customFormat="1" ht="12" x14ac:dyDescent="0.25">
      <c r="A423" s="39" t="s">
        <v>118</v>
      </c>
      <c r="B423" s="39" t="s">
        <v>119</v>
      </c>
      <c r="C423" s="40" t="str">
        <f>IFERROR(VLOOKUP(BANCO10[[#This Row],[EMPRESA]],[1]!DADOS[#Data],2,FALSE),"")</f>
        <v>41.936.459/0001-89</v>
      </c>
      <c r="D423" s="123" t="s">
        <v>1159</v>
      </c>
      <c r="E423" s="42" t="str">
        <f>IFERROR(VLOOKUP(BANCO10[[#This Row],[EMPRESA]],[1]!DADOS[#Data],5,FALSE),"")</f>
        <v>EPP</v>
      </c>
      <c r="F423" s="40" t="str">
        <f>IFERROR(IF(VLOOKUP(BANCO10[[#This Row],[EMPRESA]],[1]!DADOS[#Data],6,0)="","",(VLOOKUP(BANCO10[[#This Row],[EMPRESA]],[1]!DADOS[#Data],6,0))),"")</f>
        <v>CAPITAL LESTE 2</v>
      </c>
      <c r="G423" s="40" t="s">
        <v>1162</v>
      </c>
      <c r="H423" s="40" t="s">
        <v>7</v>
      </c>
      <c r="I423" s="40" t="s">
        <v>145</v>
      </c>
      <c r="J423" s="44" t="s">
        <v>123</v>
      </c>
      <c r="K423" s="44" t="s">
        <v>1163</v>
      </c>
      <c r="L423" s="44">
        <v>15673186</v>
      </c>
      <c r="M423" s="44" t="s">
        <v>137</v>
      </c>
      <c r="N423" s="42">
        <v>102</v>
      </c>
      <c r="O423" s="42" t="s">
        <v>97</v>
      </c>
      <c r="P423" s="42">
        <v>100</v>
      </c>
      <c r="Q423" s="42" t="s">
        <v>188</v>
      </c>
      <c r="R423" s="45" t="s">
        <v>123</v>
      </c>
      <c r="S423" s="45"/>
      <c r="T423" s="45" t="s">
        <v>123</v>
      </c>
      <c r="U423" s="45"/>
      <c r="V423" s="45" t="s">
        <v>123</v>
      </c>
      <c r="W423" s="45"/>
      <c r="X423" s="45" t="s">
        <v>123</v>
      </c>
      <c r="Y423" s="45"/>
      <c r="Z423" s="46" t="s">
        <v>123</v>
      </c>
      <c r="AA423" s="47"/>
      <c r="AB423" s="46" t="s">
        <v>123</v>
      </c>
      <c r="AC423" s="48"/>
      <c r="AD423" s="46" t="s">
        <v>123</v>
      </c>
      <c r="AE423" s="48"/>
      <c r="AF423" s="45" t="s">
        <v>123</v>
      </c>
      <c r="AG423" s="45"/>
      <c r="AH423" s="45" t="s">
        <v>123</v>
      </c>
      <c r="AI423" s="45"/>
      <c r="AJ423" s="45" t="s">
        <v>123</v>
      </c>
      <c r="AK423" s="45"/>
      <c r="AL423" s="45" t="s">
        <v>27</v>
      </c>
      <c r="AM423" s="45">
        <v>45617</v>
      </c>
      <c r="AN423" s="45" t="s">
        <v>27</v>
      </c>
      <c r="AO423" s="45">
        <v>45617</v>
      </c>
      <c r="AP423" s="45" t="s">
        <v>27</v>
      </c>
      <c r="AQ423" s="45">
        <v>45617</v>
      </c>
      <c r="AR423" s="45" t="s">
        <v>27</v>
      </c>
      <c r="AS423" s="45">
        <v>45589</v>
      </c>
      <c r="AT423" s="133">
        <v>44938</v>
      </c>
      <c r="AU423" s="99">
        <v>45761</v>
      </c>
      <c r="AV423" s="66" t="s">
        <v>27</v>
      </c>
      <c r="AW423" s="66" t="s">
        <v>27</v>
      </c>
      <c r="AX423" s="73" t="s">
        <v>49</v>
      </c>
      <c r="AY423" s="52" t="s">
        <v>126</v>
      </c>
      <c r="AZ423" s="53">
        <v>0</v>
      </c>
      <c r="BA423" s="52" t="s">
        <v>153</v>
      </c>
      <c r="BB423" s="81" t="s">
        <v>1164</v>
      </c>
      <c r="BC423" s="52">
        <v>4746</v>
      </c>
      <c r="BD423" s="52">
        <v>117261</v>
      </c>
      <c r="BE423" s="55" t="s">
        <v>123</v>
      </c>
      <c r="BF423" s="55" t="s">
        <v>123</v>
      </c>
      <c r="BG423" s="55" t="s">
        <v>27</v>
      </c>
      <c r="BH423" s="55" t="s">
        <v>123</v>
      </c>
      <c r="BI423" s="68" t="s">
        <v>123</v>
      </c>
      <c r="BJ423" s="48"/>
      <c r="BK423" s="58" t="s">
        <v>27</v>
      </c>
      <c r="BL423" s="59">
        <v>45789</v>
      </c>
      <c r="BM423" s="58" t="s">
        <v>126</v>
      </c>
      <c r="BN423" s="59"/>
      <c r="BO423" s="58" t="s">
        <v>126</v>
      </c>
      <c r="BP423" s="59"/>
      <c r="BQ423" s="58" t="s">
        <v>126</v>
      </c>
      <c r="BR423" s="140"/>
      <c r="BS423" s="104"/>
      <c r="BT423" s="39" t="s">
        <v>254</v>
      </c>
      <c r="BU423" s="61"/>
      <c r="BV423" s="61"/>
      <c r="BW423" s="84"/>
      <c r="BX423" s="84"/>
      <c r="BY423" s="85"/>
      <c r="BZ423" s="84"/>
      <c r="CA423" s="86"/>
      <c r="CB423" s="87"/>
      <c r="CC423" s="88"/>
      <c r="CD423" s="87"/>
      <c r="CE423" s="87"/>
      <c r="CF423" s="87"/>
      <c r="CG423" s="87"/>
      <c r="CH423" s="42">
        <f>YEAR(BANCO10[[#This Row],[DATA INÍCIO]])</f>
        <v>2023</v>
      </c>
      <c r="CI423" s="42">
        <f>MONTH(BANCO10[[#This Row],[DATA INÍCIO]])</f>
        <v>1</v>
      </c>
      <c r="CJ423" s="42" t="str">
        <f t="shared" si="7"/>
        <v>LIMAX DISTRIBUIDORA DE VIDROS E ACESSORIOS LTDA41.936.459/0001-89</v>
      </c>
      <c r="CK423" s="42"/>
      <c r="CL423" s="42"/>
      <c r="CM423" s="42" t="str">
        <f>IF(BANCO10[[#This Row],[SOLUÇÃO]]=CM$1,BANCO10[[#This Row],[STATUS DA ETAPA]],"")</f>
        <v/>
      </c>
      <c r="CN423" s="42" t="str">
        <f>IF(BANCO10[[#This Row],[SOLUÇÃO]]=CN$1,BANCO10[[#This Row],[STATUS DA ETAPA]],"")</f>
        <v/>
      </c>
      <c r="CO423" s="42" t="str">
        <f>IF(BANCO10[[#This Row],[SOLUÇÃO]]=CO$1,BANCO10[[#This Row],[STATUS DA ETAPA]],"")</f>
        <v/>
      </c>
      <c r="CP423" s="42" t="str">
        <f>IF(BANCO10[[#This Row],[SOLUÇÃO]]=CP$1,BANCO10[[#This Row],[STATUS DA ETAPA]],"")</f>
        <v/>
      </c>
      <c r="CQ423" s="42" t="str">
        <f>IF(BANCO10[[#This Row],[SOLUÇÃO]]=CQ$1,BANCO10[[#This Row],[STATUS DA ETAPA]],"")</f>
        <v/>
      </c>
      <c r="CR423" s="42" t="str">
        <f>IF(BANCO10[[#This Row],[SOLUÇÃO]]=CR$1,BANCO10[[#This Row],[STATUS DA ETAPA]],"")</f>
        <v/>
      </c>
      <c r="CS423" s="42" t="str">
        <f>IF(BANCO10[[#This Row],[SOLUÇÃO]]=CS$1,BANCO10[[#This Row],[STATUS DA ETAPA]],"")</f>
        <v/>
      </c>
      <c r="CT423" s="42" t="str">
        <f>IF(BANCO10[[#This Row],[SOLUÇÃO]]=CT$1,BANCO10[[#This Row],[STATUS DA ETAPA]],"")</f>
        <v>CONCLUÍDO</v>
      </c>
      <c r="CU423" s="42" t="str">
        <f>IF(BANCO10[[#This Row],[SOLUÇÃO]]=CU$1,BANCO10[[#This Row],[STATUS DA ETAPA]],"")</f>
        <v/>
      </c>
      <c r="CV423" s="42" t="str">
        <f>IF(BANCO10[[#This Row],[SOLUÇÃO]]=CV$1,BANCO10[[#This Row],[STATUS DA ETAPA]],"")</f>
        <v/>
      </c>
      <c r="CW423" s="42" t="str">
        <f>IF(BANCO10[[#This Row],[SOLUÇÃO]]=CW$1,BANCO10[[#This Row],[STATUS DA ETAPA]],"")</f>
        <v/>
      </c>
      <c r="CX423" s="42" t="str">
        <f>IF(BANCO10[[#This Row],[SOLUÇÃO]]=CX$1,BANCO10[[#This Row],[STATUS DA ETAPA]],"")</f>
        <v/>
      </c>
      <c r="CY423" s="42" t="str">
        <f>IF(BANCO10[[#This Row],[SOLUÇÃO]]=CY$1,BANCO10[[#This Row],[STATUS DA ETAPA]],"")</f>
        <v/>
      </c>
      <c r="CZ423" s="42" t="str">
        <f>IF(BANCO10[[#This Row],[SOLUÇÃO]]=CZ$1,BANCO10[[#This Row],[STATUS DA ETAPA]],"")</f>
        <v/>
      </c>
      <c r="DA423" s="42" t="str">
        <f>IF(BANCO10[[#This Row],[SOLUÇÃO]]=DA$1,BANCO10[[#This Row],[STATUS DA ETAPA]],"")</f>
        <v/>
      </c>
      <c r="DB423" s="42" t="str">
        <f>IF(BANCO10[[#This Row],[SOLUÇÃO]]=DB$1,BANCO10[[#This Row],[STATUS DA ETAPA]],"")</f>
        <v/>
      </c>
      <c r="DC423" s="42" t="str">
        <f>IF(BANCO10[[#This Row],[SOLUÇÃO]]=DC$1,BANCO10[[#This Row],[STATUS DA ETAPA]],"")</f>
        <v/>
      </c>
      <c r="DD423" s="193" t="str">
        <f>IF(BANCO10[[#This Row],[SOLUÇÃO]]=DD$1,BANCO10[[#This Row],[STATUS DA ETAPA]],"")</f>
        <v/>
      </c>
      <c r="DE423" s="193" t="str">
        <f>IF(BANCO10[[#This Row],[SOLUÇÃO]]=DE$1,BANCO10[[#This Row],[STATUS DA ETAPA]],"")</f>
        <v/>
      </c>
      <c r="DF423" s="193" t="str">
        <f>IF(BANCO10[[#This Row],[SOLUÇÃO]]=DF$1,BANCO10[[#This Row],[STATUS DA ETAPA]],"")</f>
        <v/>
      </c>
      <c r="DG423" s="193" t="str">
        <f>IF(BANCO10[[#This Row],[SOLUÇÃO]]=DG$1,BANCO10[[#This Row],[STATUS DA ETAPA]],"")</f>
        <v/>
      </c>
      <c r="DH423" s="193" t="str">
        <f>IF(BANCO10[[#This Row],[SOLUÇÃO]]=DH$1,BANCO10[[#This Row],[STATUS DA ETAPA]],"")</f>
        <v/>
      </c>
      <c r="DI423" s="193" t="str">
        <f>IF(BANCO10[[#This Row],[SOLUÇÃO]]=DI$1,BANCO10[[#This Row],[STATUS DA ETAPA]],"")</f>
        <v/>
      </c>
      <c r="DJ423" s="193" t="str">
        <f>IF(BANCO10[[#This Row],[SOLUÇÃO]]=DJ$1,BANCO10[[#This Row],[STATUS DA ETAPA]],"")</f>
        <v/>
      </c>
      <c r="DK423" s="193" t="str">
        <f>IF(BANCO10[[#This Row],[SOLUÇÃO]]=DK$1,BANCO10[[#This Row],[STATUS DA ETAPA]],"")</f>
        <v/>
      </c>
      <c r="DL423" s="193" t="str">
        <f>IF(BANCO10[[#This Row],[SOLUÇÃO]]=DL$1,BANCO10[[#This Row],[STATUS DA ETAPA]],"")</f>
        <v/>
      </c>
      <c r="DM423" s="193" t="str">
        <f>IF(BANCO10[[#This Row],[SOLUÇÃO]]=DM$1,BANCO10[[#This Row],[STATUS DA ETAPA]],"")</f>
        <v/>
      </c>
      <c r="DN423" s="65" t="e">
        <f>VLOOKUP(CL425,'[1]SAP TEC'!AC:AD,2,0)</f>
        <v>#N/A</v>
      </c>
      <c r="GA423" s="38"/>
      <c r="GB423" s="39"/>
      <c r="GC423" s="40"/>
      <c r="GD423" s="42"/>
      <c r="GE423" s="42"/>
      <c r="GF423" s="40"/>
      <c r="GG423" s="165"/>
      <c r="GH423" s="90"/>
      <c r="GI423" s="43"/>
      <c r="GJ423" s="44"/>
      <c r="GK423" s="166"/>
      <c r="GL423" s="166"/>
      <c r="GM423" s="166"/>
      <c r="GN423" s="42"/>
      <c r="GO423" s="91"/>
      <c r="GP423" s="42"/>
      <c r="GQ423" s="91"/>
      <c r="GR423" s="134"/>
      <c r="GS423" s="134"/>
      <c r="GT423" s="44"/>
      <c r="GU423" s="44"/>
      <c r="GV423" s="44"/>
      <c r="GW423" s="42"/>
      <c r="GX423" s="95"/>
      <c r="GY423" s="96"/>
      <c r="GZ423" s="168"/>
      <c r="HA423" s="168"/>
      <c r="HB423" s="168"/>
      <c r="HC423" s="93"/>
      <c r="HD423" s="168"/>
      <c r="HE423" s="110"/>
      <c r="HF423" s="94"/>
      <c r="HG423" s="38"/>
      <c r="HH423" s="38"/>
      <c r="HI423" s="38"/>
      <c r="HJ423" s="38"/>
      <c r="HK423" s="98"/>
      <c r="HL423" s="38"/>
      <c r="HM423" s="38"/>
      <c r="HN423" s="38"/>
      <c r="HO423" s="136"/>
      <c r="HP423" s="38"/>
      <c r="HQ423" s="38"/>
      <c r="HR423" s="38"/>
      <c r="HS423" s="38"/>
      <c r="HT423" s="63"/>
      <c r="HU423" s="63"/>
      <c r="HV423" s="71"/>
      <c r="HW423" s="63"/>
      <c r="HX423" s="44"/>
      <c r="HY423" s="42"/>
      <c r="HZ423" s="42"/>
      <c r="IA423" s="42"/>
      <c r="IB423" s="42"/>
      <c r="IC423" s="42"/>
      <c r="ID423" s="42"/>
      <c r="IE423" s="42"/>
      <c r="IF423" s="42"/>
      <c r="IG423" s="42"/>
      <c r="IH423" s="42"/>
      <c r="II423" s="42"/>
      <c r="IJ423" s="42"/>
      <c r="IK423" s="42"/>
      <c r="IL423" s="42"/>
      <c r="IM423" s="42"/>
      <c r="IN423" s="42"/>
      <c r="IO423" s="42"/>
      <c r="IP423" s="42"/>
      <c r="IQ423" s="42"/>
      <c r="IR423" s="42"/>
      <c r="IS423" s="42"/>
      <c r="IT423" s="42"/>
      <c r="IU423" s="42"/>
      <c r="IV423" s="42"/>
      <c r="IW423" s="42"/>
      <c r="IX423" s="42"/>
      <c r="IY423" s="42"/>
      <c r="IZ423" s="63"/>
    </row>
    <row r="424" spans="1:260" s="65" customFormat="1" ht="12" x14ac:dyDescent="0.25">
      <c r="A424" s="39" t="s">
        <v>118</v>
      </c>
      <c r="B424" s="39" t="s">
        <v>131</v>
      </c>
      <c r="C424" s="40" t="str">
        <f>IFERROR(VLOOKUP(BANCO10[[#This Row],[EMPRESA]],[1]!DADOS[#Data],2,FALSE),"")</f>
        <v>41.936.459/0001-89</v>
      </c>
      <c r="D424" s="40" t="s">
        <v>1159</v>
      </c>
      <c r="E424" s="42" t="str">
        <f>IFERROR(VLOOKUP(BANCO10[[#This Row],[EMPRESA]],[1]!DADOS[#Data],5,FALSE),"")</f>
        <v>EPP</v>
      </c>
      <c r="F424" s="40" t="str">
        <f>IFERROR(IF(VLOOKUP(BANCO10[[#This Row],[EMPRESA]],[1]!DADOS[#Data],6,0)="","",(VLOOKUP(BANCO10[[#This Row],[EMPRESA]],[1]!DADOS[#Data],6,0))),"")</f>
        <v>CAPITAL LESTE 2</v>
      </c>
      <c r="G424" s="40" t="str">
        <f>IFERROR(IF(VLOOKUP(BANCO10[[#This Row],[EMPRESA]],[1]!DADOS[#Data],4)="","",(VLOOKUP($D424,[1]!DADOS[#Data],4,0))),"")</f>
        <v>LIMAX</v>
      </c>
      <c r="H424" s="40" t="s">
        <v>7</v>
      </c>
      <c r="I424" s="40" t="s">
        <v>853</v>
      </c>
      <c r="J424" s="43" t="s">
        <v>123</v>
      </c>
      <c r="K424" s="44"/>
      <c r="L424" s="44"/>
      <c r="M424" s="44"/>
      <c r="N424" s="44"/>
      <c r="O424" s="42" t="s">
        <v>164</v>
      </c>
      <c r="P424" s="42">
        <v>106</v>
      </c>
      <c r="Q424" s="42"/>
      <c r="R424" s="45"/>
      <c r="S424" s="45"/>
      <c r="T424" s="45"/>
      <c r="U424" s="45"/>
      <c r="V424" s="45"/>
      <c r="W424" s="45"/>
      <c r="X424" s="45"/>
      <c r="Y424" s="45"/>
      <c r="Z424" s="46"/>
      <c r="AA424" s="47"/>
      <c r="AB424" s="46"/>
      <c r="AC424" s="48"/>
      <c r="AD424" s="46"/>
      <c r="AE424" s="48"/>
      <c r="AF424" s="154"/>
      <c r="AG424" s="155"/>
      <c r="AH424" s="156"/>
      <c r="AI424" s="155"/>
      <c r="AJ424" s="157"/>
      <c r="AK424" s="158"/>
      <c r="AL424" s="159"/>
      <c r="AM424" s="158"/>
      <c r="AN424" s="45"/>
      <c r="AO424" s="158"/>
      <c r="AP424" s="45"/>
      <c r="AQ424" s="160"/>
      <c r="AR424" s="45"/>
      <c r="AS424" s="160"/>
      <c r="AT424" s="49"/>
      <c r="AU424" s="50"/>
      <c r="AV424" s="105"/>
      <c r="AW424" s="105"/>
      <c r="AX424" s="73"/>
      <c r="AY424" s="70"/>
      <c r="AZ424" s="53">
        <v>0</v>
      </c>
      <c r="BA424" s="153"/>
      <c r="BB424" s="42" t="s">
        <v>123</v>
      </c>
      <c r="BC424" s="161"/>
      <c r="BD424" s="161"/>
      <c r="BE424" s="67"/>
      <c r="BF424" s="67"/>
      <c r="BG424" s="67"/>
      <c r="BH424" s="67"/>
      <c r="BI424" s="145"/>
      <c r="BJ424" s="81"/>
      <c r="BK424" s="162"/>
      <c r="BL424" s="147"/>
      <c r="BM424" s="162"/>
      <c r="BN424" s="147"/>
      <c r="BO424" s="78"/>
      <c r="BP424" s="39"/>
      <c r="BQ424" s="58"/>
      <c r="BR424" s="59"/>
      <c r="BS424" s="69"/>
      <c r="BT424" s="38"/>
      <c r="BU424" s="61"/>
      <c r="BV424" s="61"/>
      <c r="BW424" s="61"/>
      <c r="BX424" s="61"/>
      <c r="BY424" s="61"/>
      <c r="BZ424" s="61"/>
      <c r="CA424" s="61"/>
      <c r="CB424" s="61"/>
      <c r="CC424" s="61"/>
      <c r="CD424" s="61"/>
      <c r="CE424" s="61"/>
      <c r="CF424" s="61"/>
      <c r="CG424" s="61"/>
      <c r="CH424" s="63">
        <f>YEAR(BANCO10[[#This Row],[DATA INÍCIO]])</f>
        <v>1900</v>
      </c>
      <c r="CI424" s="63">
        <f>MONTH(BANCO10[[#This Row],[DATA INÍCIO]])</f>
        <v>1</v>
      </c>
      <c r="CJ424" s="71" t="str">
        <f t="shared" si="7"/>
        <v>LIMAX DISTRIBUIDORA DE VIDROS E ACESSORIOS LTDA41.936.459/0001-89</v>
      </c>
      <c r="CK424" s="63"/>
      <c r="CL424" s="63"/>
      <c r="CM424" s="42" t="str">
        <f>IF(BANCO10[[#This Row],[SOLUÇÃO]]=CM$1,BANCO10[[#This Row],[STATUS DA ETAPA]],"")</f>
        <v/>
      </c>
      <c r="CN424" s="42" t="str">
        <f>IF(BANCO10[[#This Row],[SOLUÇÃO]]=CN$1,BANCO10[[#This Row],[STATUS DA ETAPA]],"")</f>
        <v/>
      </c>
      <c r="CO424" s="42" t="str">
        <f>IF(BANCO10[[#This Row],[SOLUÇÃO]]=CO$1,BANCO10[[#This Row],[STATUS DA ETAPA]],"")</f>
        <v/>
      </c>
      <c r="CP424" s="42" t="str">
        <f>IF(BANCO10[[#This Row],[SOLUÇÃO]]=CP$1,BANCO10[[#This Row],[STATUS DA ETAPA]],"")</f>
        <v/>
      </c>
      <c r="CQ424" s="42" t="str">
        <f>IF(BANCO10[[#This Row],[SOLUÇÃO]]=CQ$1,BANCO10[[#This Row],[STATUS DA ETAPA]],"")</f>
        <v/>
      </c>
      <c r="CR424" s="42" t="str">
        <f>IF(BANCO10[[#This Row],[SOLUÇÃO]]=CR$1,BANCO10[[#This Row],[STATUS DA ETAPA]],"")</f>
        <v/>
      </c>
      <c r="CS424" s="42" t="str">
        <f>IF(BANCO10[[#This Row],[SOLUÇÃO]]=CS$1,BANCO10[[#This Row],[STATUS DA ETAPA]],"")</f>
        <v/>
      </c>
      <c r="CT424" s="42" t="str">
        <f>IF(BANCO10[[#This Row],[SOLUÇÃO]]=CT$1,BANCO10[[#This Row],[STATUS DA ETAPA]],"")</f>
        <v/>
      </c>
      <c r="CU424" s="42" t="str">
        <f>IF(BANCO10[[#This Row],[SOLUÇÃO]]=CU$1,BANCO10[[#This Row],[STATUS DA ETAPA]],"")</f>
        <v/>
      </c>
      <c r="CV424" s="42" t="str">
        <f>IF(BANCO10[[#This Row],[SOLUÇÃO]]=CV$1,BANCO10[[#This Row],[STATUS DA ETAPA]],"")</f>
        <v/>
      </c>
      <c r="CW424" s="42" t="str">
        <f>IF(BANCO10[[#This Row],[SOLUÇÃO]]=CW$1,BANCO10[[#This Row],[STATUS DA ETAPA]],"")</f>
        <v/>
      </c>
      <c r="CX424" s="42" t="str">
        <f>IF(BANCO10[[#This Row],[SOLUÇÃO]]=CX$1,BANCO10[[#This Row],[STATUS DA ETAPA]],"")</f>
        <v/>
      </c>
      <c r="CY424" s="42" t="str">
        <f>IF(BANCO10[[#This Row],[SOLUÇÃO]]=CY$1,BANCO10[[#This Row],[STATUS DA ETAPA]],"")</f>
        <v/>
      </c>
      <c r="CZ424" s="42" t="str">
        <f>IF(BANCO10[[#This Row],[SOLUÇÃO]]=CZ$1,BANCO10[[#This Row],[STATUS DA ETAPA]],"")</f>
        <v/>
      </c>
      <c r="DA424" s="42" t="str">
        <f>IF(BANCO10[[#This Row],[SOLUÇÃO]]=DA$1,BANCO10[[#This Row],[STATUS DA ETAPA]],"")</f>
        <v/>
      </c>
      <c r="DB424" s="42" t="str">
        <f>IF(BANCO10[[#This Row],[SOLUÇÃO]]=DB$1,BANCO10[[#This Row],[STATUS DA ETAPA]],"")</f>
        <v/>
      </c>
      <c r="DC424" s="42" t="str">
        <f>IF(BANCO10[[#This Row],[SOLUÇÃO]]=DC$1,BANCO10[[#This Row],[STATUS DA ETAPA]],"")</f>
        <v/>
      </c>
      <c r="DD424" s="42" t="str">
        <f>IF(BANCO10[[#This Row],[SOLUÇÃO]]=DD$1,BANCO10[[#This Row],[STATUS DA ETAPA]],"")</f>
        <v/>
      </c>
      <c r="DE424" s="42" t="str">
        <f>IF(BANCO10[[#This Row],[SOLUÇÃO]]=DE$1,BANCO10[[#This Row],[STATUS DA ETAPA]],"")</f>
        <v/>
      </c>
      <c r="DF424" s="42" t="str">
        <f>IF(BANCO10[[#This Row],[SOLUÇÃO]]=DF$1,BANCO10[[#This Row],[STATUS DA ETAPA]],"")</f>
        <v/>
      </c>
      <c r="DG424" s="42" t="str">
        <f>IF(BANCO10[[#This Row],[SOLUÇÃO]]=DG$1,BANCO10[[#This Row],[STATUS DA ETAPA]],"")</f>
        <v/>
      </c>
      <c r="DH424" s="42" t="str">
        <f>IF(BANCO10[[#This Row],[SOLUÇÃO]]=DH$1,BANCO10[[#This Row],[STATUS DA ETAPA]],"")</f>
        <v/>
      </c>
      <c r="DI424" s="42" t="str">
        <f>IF(BANCO10[[#This Row],[SOLUÇÃO]]=DI$1,BANCO10[[#This Row],[STATUS DA ETAPA]],"")</f>
        <v/>
      </c>
      <c r="DJ424" s="42" t="str">
        <f>IF(BANCO10[[#This Row],[SOLUÇÃO]]=DJ$1,BANCO10[[#This Row],[STATUS DA ETAPA]],"")</f>
        <v/>
      </c>
      <c r="DK424" s="42" t="str">
        <f>IF(BANCO10[[#This Row],[SOLUÇÃO]]=DK$1,BANCO10[[#This Row],[STATUS DA ETAPA]],"")</f>
        <v/>
      </c>
      <c r="DL424" s="42" t="str">
        <f>IF(BANCO10[[#This Row],[SOLUÇÃO]]=DL$1,BANCO10[[#This Row],[STATUS DA ETAPA]],"")</f>
        <v/>
      </c>
      <c r="DM424" s="42" t="str">
        <f>IF(BANCO10[[#This Row],[SOLUÇÃO]]=DM$1,BANCO10[[#This Row],[STATUS DA ETAPA]],"")</f>
        <v/>
      </c>
      <c r="DN424" s="65">
        <f>VLOOKUP(CL426,'[1]SAP TEC'!AC:AD,2,0)</f>
        <v>397.58</v>
      </c>
      <c r="GA424" s="38"/>
      <c r="GB424" s="39"/>
      <c r="GC424" s="40"/>
      <c r="GD424" s="42"/>
      <c r="GE424" s="42"/>
      <c r="GF424" s="40"/>
      <c r="GG424" s="165"/>
      <c r="GH424" s="90"/>
      <c r="GI424" s="43"/>
      <c r="GJ424" s="44"/>
      <c r="GK424" s="166"/>
      <c r="GL424" s="166"/>
      <c r="GM424" s="166"/>
      <c r="GN424" s="42"/>
      <c r="GO424" s="91"/>
      <c r="GP424" s="42"/>
      <c r="GQ424" s="91"/>
      <c r="GR424" s="134"/>
      <c r="GS424" s="134"/>
      <c r="GT424" s="44"/>
      <c r="GU424" s="44"/>
      <c r="GV424" s="44"/>
      <c r="GW424" s="42"/>
      <c r="GX424" s="95"/>
      <c r="GY424" s="96"/>
      <c r="GZ424" s="168"/>
      <c r="HA424" s="168"/>
      <c r="HB424" s="168"/>
      <c r="HC424" s="93"/>
      <c r="HD424" s="168"/>
      <c r="HE424" s="110"/>
      <c r="HF424" s="94"/>
      <c r="HG424" s="38"/>
      <c r="HH424" s="38"/>
      <c r="HI424" s="38"/>
      <c r="HJ424" s="38"/>
      <c r="HK424" s="98"/>
      <c r="HL424" s="38"/>
      <c r="HM424" s="38"/>
      <c r="HN424" s="38"/>
      <c r="HO424" s="136"/>
      <c r="HP424" s="38"/>
      <c r="HQ424" s="38"/>
      <c r="HR424" s="38"/>
      <c r="HS424" s="38"/>
      <c r="HT424" s="63"/>
      <c r="HU424" s="63"/>
      <c r="HV424" s="71"/>
      <c r="HW424" s="63"/>
      <c r="HX424" s="44"/>
      <c r="HY424" s="42"/>
      <c r="HZ424" s="42"/>
      <c r="IA424" s="42"/>
      <c r="IB424" s="42"/>
      <c r="IC424" s="42"/>
      <c r="ID424" s="42"/>
      <c r="IE424" s="42"/>
      <c r="IF424" s="42"/>
      <c r="IG424" s="42"/>
      <c r="IH424" s="42"/>
      <c r="II424" s="42"/>
      <c r="IJ424" s="42"/>
      <c r="IK424" s="42"/>
      <c r="IL424" s="42"/>
      <c r="IM424" s="42"/>
      <c r="IN424" s="42"/>
      <c r="IO424" s="42"/>
      <c r="IP424" s="42"/>
      <c r="IQ424" s="42"/>
      <c r="IR424" s="42"/>
      <c r="IS424" s="42"/>
      <c r="IT424" s="42"/>
      <c r="IU424" s="42"/>
      <c r="IV424" s="42"/>
      <c r="IW424" s="42"/>
      <c r="IX424" s="42"/>
      <c r="IY424" s="42"/>
      <c r="IZ424" s="63"/>
    </row>
    <row r="425" spans="1:260" s="65" customFormat="1" ht="12" x14ac:dyDescent="0.25">
      <c r="A425" s="38" t="s">
        <v>118</v>
      </c>
      <c r="B425" s="39" t="s">
        <v>119</v>
      </c>
      <c r="C425" s="40" t="str">
        <f>IFERROR(VLOOKUP(BANCO10[[#This Row],[EMPRESA]],[1]!DADOS[#Data],2,FALSE),"")</f>
        <v>32.004.166/0001-72</v>
      </c>
      <c r="D425" s="42" t="s">
        <v>1165</v>
      </c>
      <c r="E425" s="42" t="str">
        <f>IFERROR(VLOOKUP(BANCO10[[#This Row],[EMPRESA]],[1]!DADOS[#Data],5,FALSE),"")</f>
        <v>EPP</v>
      </c>
      <c r="F425" s="40" t="str">
        <f>IFERROR(IF(VLOOKUP(BANCO10[[#This Row],[EMPRESA]],[1]!DADOS[#Data],6,0)="","",(VLOOKUP(BANCO10[[#This Row],[EMPRESA]],[1]!DADOS[#Data],6,0))),"")</f>
        <v>CAPITAL LESTE 1</v>
      </c>
      <c r="G425" s="40"/>
      <c r="H425" s="43" t="s">
        <v>121</v>
      </c>
      <c r="I425" s="43" t="s">
        <v>145</v>
      </c>
      <c r="J425" s="43" t="s">
        <v>146</v>
      </c>
      <c r="K425" s="42" t="s">
        <v>1166</v>
      </c>
      <c r="L425" s="44" t="s">
        <v>123</v>
      </c>
      <c r="M425" s="44">
        <v>103</v>
      </c>
      <c r="N425" s="44" t="s">
        <v>123</v>
      </c>
      <c r="O425" s="42" t="s">
        <v>90</v>
      </c>
      <c r="P425" s="42">
        <v>4</v>
      </c>
      <c r="Q425" s="42" t="s">
        <v>205</v>
      </c>
      <c r="R425" s="45" t="s">
        <v>123</v>
      </c>
      <c r="S425" s="45"/>
      <c r="T425" s="45" t="s">
        <v>123</v>
      </c>
      <c r="U425" s="45"/>
      <c r="V425" s="45" t="s">
        <v>123</v>
      </c>
      <c r="W425" s="45"/>
      <c r="X425" s="45" t="s">
        <v>123</v>
      </c>
      <c r="Y425" s="45"/>
      <c r="Z425" s="46" t="s">
        <v>123</v>
      </c>
      <c r="AA425" s="47"/>
      <c r="AB425" s="46" t="s">
        <v>123</v>
      </c>
      <c r="AC425" s="48"/>
      <c r="AD425" s="46" t="s">
        <v>123</v>
      </c>
      <c r="AE425" s="48"/>
      <c r="AF425" s="45" t="s">
        <v>27</v>
      </c>
      <c r="AG425" s="45">
        <v>45082</v>
      </c>
      <c r="AH425" s="45" t="s">
        <v>126</v>
      </c>
      <c r="AI425" s="45"/>
      <c r="AJ425" s="45" t="s">
        <v>123</v>
      </c>
      <c r="AK425" s="45"/>
      <c r="AL425" s="45" t="s">
        <v>123</v>
      </c>
      <c r="AM425" s="45"/>
      <c r="AN425" s="45" t="s">
        <v>123</v>
      </c>
      <c r="AO425" s="45"/>
      <c r="AP425" s="45" t="s">
        <v>123</v>
      </c>
      <c r="AQ425" s="45"/>
      <c r="AR425" s="45" t="s">
        <v>123</v>
      </c>
      <c r="AS425" s="45"/>
      <c r="AT425" s="49">
        <v>44868</v>
      </c>
      <c r="AU425" s="50">
        <v>45233</v>
      </c>
      <c r="AV425" s="51" t="s">
        <v>123</v>
      </c>
      <c r="AW425" s="51" t="s">
        <v>123</v>
      </c>
      <c r="AX425" s="73" t="s">
        <v>49</v>
      </c>
      <c r="AY425" s="52" t="s">
        <v>123</v>
      </c>
      <c r="AZ425" s="53">
        <v>0</v>
      </c>
      <c r="BA425" s="52" t="s">
        <v>123</v>
      </c>
      <c r="BB425" s="81" t="s">
        <v>123</v>
      </c>
      <c r="BC425" s="52" t="s">
        <v>123</v>
      </c>
      <c r="BD425" s="52" t="s">
        <v>123</v>
      </c>
      <c r="BE425" s="55" t="s">
        <v>123</v>
      </c>
      <c r="BF425" s="55" t="s">
        <v>123</v>
      </c>
      <c r="BG425" s="55" t="s">
        <v>123</v>
      </c>
      <c r="BH425" s="55" t="s">
        <v>123</v>
      </c>
      <c r="BI425" s="56" t="s">
        <v>123</v>
      </c>
      <c r="BJ425" s="48"/>
      <c r="BK425" s="58" t="s">
        <v>123</v>
      </c>
      <c r="BL425" s="59"/>
      <c r="BM425" s="58" t="s">
        <v>123</v>
      </c>
      <c r="BN425" s="59"/>
      <c r="BO425" s="74" t="s">
        <v>123</v>
      </c>
      <c r="BP425" s="75"/>
      <c r="BQ425" s="74" t="s">
        <v>123</v>
      </c>
      <c r="BR425" s="75"/>
      <c r="BS425" s="60"/>
      <c r="BT425" s="38"/>
      <c r="BU425" s="61" t="s">
        <v>129</v>
      </c>
      <c r="BV425" s="61" t="s">
        <v>129</v>
      </c>
      <c r="BW425" s="61" t="s">
        <v>150</v>
      </c>
      <c r="BX425" s="61" t="s">
        <v>129</v>
      </c>
      <c r="BY425" s="62" t="s">
        <v>539</v>
      </c>
      <c r="BZ425" s="61"/>
      <c r="CA425" s="61" t="s">
        <v>129</v>
      </c>
      <c r="CB425" s="61" t="s">
        <v>129</v>
      </c>
      <c r="CC425" s="61" t="s">
        <v>129</v>
      </c>
      <c r="CD425" s="61" t="s">
        <v>129</v>
      </c>
      <c r="CE425" s="61" t="s">
        <v>129</v>
      </c>
      <c r="CF425" s="61" t="s">
        <v>129</v>
      </c>
      <c r="CG425" s="61" t="s">
        <v>129</v>
      </c>
      <c r="CH425" s="63">
        <f>YEAR(BANCO10[[#This Row],[DATA INÍCIO]])</f>
        <v>2022</v>
      </c>
      <c r="CI425" s="63">
        <f>MONTH(BANCO10[[#This Row],[DATA INÍCIO]])</f>
        <v>11</v>
      </c>
      <c r="CJ425" s="64" t="str">
        <f t="shared" si="7"/>
        <v>LIOHM INDUSTRIA E COMERCIO DE SENSORES LTDA32.004.166/0001-72</v>
      </c>
      <c r="CK425" s="63"/>
      <c r="CL425" s="42" t="s">
        <v>1166</v>
      </c>
      <c r="CM425" s="42" t="str">
        <f>IF(BANCO10[[#This Row],[SOLUÇÃO]]=CM$1,BANCO10[[#This Row],[STATUS DA ETAPA]],"")</f>
        <v>CONCLUÍDO</v>
      </c>
      <c r="CN425" s="42" t="str">
        <f>IF(BANCO10[[#This Row],[SOLUÇÃO]]=CN$1,BANCO10[[#This Row],[STATUS DA ETAPA]],"")</f>
        <v/>
      </c>
      <c r="CO425" s="42" t="str">
        <f>IF(BANCO10[[#This Row],[SOLUÇÃO]]=CO$1,BANCO10[[#This Row],[STATUS DA ETAPA]],"")</f>
        <v/>
      </c>
      <c r="CP425" s="42" t="str">
        <f>IF(BANCO10[[#This Row],[SOLUÇÃO]]=CP$1,BANCO10[[#This Row],[STATUS DA ETAPA]],"")</f>
        <v/>
      </c>
      <c r="CQ425" s="42" t="str">
        <f>IF(BANCO10[[#This Row],[SOLUÇÃO]]=CQ$1,BANCO10[[#This Row],[STATUS DA ETAPA]],"")</f>
        <v/>
      </c>
      <c r="CR425" s="42" t="str">
        <f>IF(BANCO10[[#This Row],[SOLUÇÃO]]=CR$1,BANCO10[[#This Row],[STATUS DA ETAPA]],"")</f>
        <v/>
      </c>
      <c r="CS425" s="42" t="str">
        <f>IF(BANCO10[[#This Row],[SOLUÇÃO]]=CS$1,BANCO10[[#This Row],[STATUS DA ETAPA]],"")</f>
        <v/>
      </c>
      <c r="CT425" s="42" t="str">
        <f>IF(BANCO10[[#This Row],[SOLUÇÃO]]=CT$1,BANCO10[[#This Row],[STATUS DA ETAPA]],"")</f>
        <v/>
      </c>
      <c r="CU425" s="42" t="str">
        <f>IF(BANCO10[[#This Row],[SOLUÇÃO]]=CU$1,BANCO10[[#This Row],[STATUS DA ETAPA]],"")</f>
        <v/>
      </c>
      <c r="CV425" s="42" t="str">
        <f>IF(BANCO10[[#This Row],[SOLUÇÃO]]=CV$1,BANCO10[[#This Row],[STATUS DA ETAPA]],"")</f>
        <v/>
      </c>
      <c r="CW425" s="42" t="str">
        <f>IF(BANCO10[[#This Row],[SOLUÇÃO]]=CW$1,BANCO10[[#This Row],[STATUS DA ETAPA]],"")</f>
        <v/>
      </c>
      <c r="CX425" s="42" t="str">
        <f>IF(BANCO10[[#This Row],[SOLUÇÃO]]=CX$1,BANCO10[[#This Row],[STATUS DA ETAPA]],"")</f>
        <v/>
      </c>
      <c r="CY425" s="42" t="str">
        <f>IF(BANCO10[[#This Row],[SOLUÇÃO]]=CY$1,BANCO10[[#This Row],[STATUS DA ETAPA]],"")</f>
        <v/>
      </c>
      <c r="CZ425" s="42" t="str">
        <f>IF(BANCO10[[#This Row],[SOLUÇÃO]]=CZ$1,BANCO10[[#This Row],[STATUS DA ETAPA]],"")</f>
        <v/>
      </c>
      <c r="DA425" s="42" t="str">
        <f>IF(BANCO10[[#This Row],[SOLUÇÃO]]=DA$1,BANCO10[[#This Row],[STATUS DA ETAPA]],"")</f>
        <v/>
      </c>
      <c r="DB425" s="42" t="str">
        <f>IF(BANCO10[[#This Row],[SOLUÇÃO]]=DB$1,BANCO10[[#This Row],[STATUS DA ETAPA]],"")</f>
        <v/>
      </c>
      <c r="DC425" s="42" t="str">
        <f>IF(BANCO10[[#This Row],[SOLUÇÃO]]=DC$1,BANCO10[[#This Row],[STATUS DA ETAPA]],"")</f>
        <v/>
      </c>
      <c r="DD425" s="42" t="str">
        <f>IF(BANCO10[[#This Row],[SOLUÇÃO]]=DD$1,BANCO10[[#This Row],[STATUS DA ETAPA]],"")</f>
        <v/>
      </c>
      <c r="DE425" s="42" t="str">
        <f>IF(BANCO10[[#This Row],[SOLUÇÃO]]=DE$1,BANCO10[[#This Row],[STATUS DA ETAPA]],"")</f>
        <v/>
      </c>
      <c r="DF425" s="42" t="str">
        <f>IF(BANCO10[[#This Row],[SOLUÇÃO]]=DF$1,BANCO10[[#This Row],[STATUS DA ETAPA]],"")</f>
        <v/>
      </c>
      <c r="DG425" s="42" t="str">
        <f>IF(BANCO10[[#This Row],[SOLUÇÃO]]=DG$1,BANCO10[[#This Row],[STATUS DA ETAPA]],"")</f>
        <v/>
      </c>
      <c r="DH425" s="42" t="str">
        <f>IF(BANCO10[[#This Row],[SOLUÇÃO]]=DH$1,BANCO10[[#This Row],[STATUS DA ETAPA]],"")</f>
        <v/>
      </c>
      <c r="DI425" s="42" t="str">
        <f>IF(BANCO10[[#This Row],[SOLUÇÃO]]=DI$1,BANCO10[[#This Row],[STATUS DA ETAPA]],"")</f>
        <v/>
      </c>
      <c r="DJ425" s="42" t="str">
        <f>IF(BANCO10[[#This Row],[SOLUÇÃO]]=DJ$1,BANCO10[[#This Row],[STATUS DA ETAPA]],"")</f>
        <v/>
      </c>
      <c r="DK425" s="42" t="str">
        <f>IF(BANCO10[[#This Row],[SOLUÇÃO]]=DK$1,BANCO10[[#This Row],[STATUS DA ETAPA]],"")</f>
        <v/>
      </c>
      <c r="DL425" s="42" t="str">
        <f>IF(BANCO10[[#This Row],[SOLUÇÃO]]=DL$1,BANCO10[[#This Row],[STATUS DA ETAPA]],"")</f>
        <v/>
      </c>
      <c r="DM425" s="42" t="str">
        <f>IF(BANCO10[[#This Row],[SOLUÇÃO]]=DM$1,BANCO10[[#This Row],[STATUS DA ETAPA]],"")</f>
        <v/>
      </c>
      <c r="DN425" s="65" t="e">
        <f>VLOOKUP(CL427,'[1]SAP TEC'!AC:AD,2,0)</f>
        <v>#N/A</v>
      </c>
      <c r="GA425" s="38"/>
      <c r="GB425" s="39"/>
      <c r="GC425" s="40"/>
      <c r="GD425" s="42"/>
      <c r="GE425" s="42"/>
      <c r="GF425" s="40"/>
      <c r="GG425" s="165"/>
      <c r="GH425" s="90"/>
      <c r="GI425" s="43"/>
      <c r="GJ425" s="44"/>
      <c r="GK425" s="166"/>
      <c r="GL425" s="166"/>
      <c r="GM425" s="166"/>
      <c r="GN425" s="42"/>
      <c r="GO425" s="91"/>
      <c r="GP425" s="42"/>
      <c r="GQ425" s="91"/>
      <c r="GR425" s="134"/>
      <c r="GS425" s="134"/>
      <c r="GT425" s="44"/>
      <c r="GU425" s="44"/>
      <c r="GV425" s="44"/>
      <c r="GW425" s="42"/>
      <c r="GX425" s="95"/>
      <c r="GY425" s="96"/>
      <c r="GZ425" s="168"/>
      <c r="HA425" s="168"/>
      <c r="HB425" s="168"/>
      <c r="HC425" s="93"/>
      <c r="HD425" s="168"/>
      <c r="HE425" s="110"/>
      <c r="HF425" s="94"/>
      <c r="HG425" s="38"/>
      <c r="HH425" s="38"/>
      <c r="HI425" s="38"/>
      <c r="HJ425" s="38"/>
      <c r="HK425" s="98"/>
      <c r="HL425" s="38"/>
      <c r="HM425" s="38"/>
      <c r="HN425" s="38"/>
      <c r="HO425" s="136"/>
      <c r="HP425" s="38"/>
      <c r="HQ425" s="38"/>
      <c r="HR425" s="38"/>
      <c r="HS425" s="38"/>
      <c r="HT425" s="63"/>
      <c r="HU425" s="63"/>
      <c r="HV425" s="71"/>
      <c r="HW425" s="63"/>
      <c r="HX425" s="44"/>
      <c r="HY425" s="42"/>
      <c r="HZ425" s="42"/>
      <c r="IA425" s="42"/>
      <c r="IB425" s="42"/>
      <c r="IC425" s="42"/>
      <c r="ID425" s="42"/>
      <c r="IE425" s="42"/>
      <c r="IF425" s="42"/>
      <c r="IG425" s="42"/>
      <c r="IH425" s="42"/>
      <c r="II425" s="42"/>
      <c r="IJ425" s="42"/>
      <c r="IK425" s="42"/>
      <c r="IL425" s="42"/>
      <c r="IM425" s="42"/>
      <c r="IN425" s="42"/>
      <c r="IO425" s="42"/>
      <c r="IP425" s="42"/>
      <c r="IQ425" s="42"/>
      <c r="IR425" s="42"/>
      <c r="IS425" s="42"/>
      <c r="IT425" s="42"/>
      <c r="IU425" s="42"/>
      <c r="IV425" s="42"/>
      <c r="IW425" s="42"/>
      <c r="IX425" s="42"/>
      <c r="IY425" s="42"/>
      <c r="IZ425" s="63"/>
    </row>
    <row r="426" spans="1:260" s="65" customFormat="1" ht="12" x14ac:dyDescent="0.25">
      <c r="A426" s="38" t="s">
        <v>118</v>
      </c>
      <c r="B426" s="39" t="s">
        <v>119</v>
      </c>
      <c r="C426" s="40" t="str">
        <f>IFERROR(VLOOKUP(BANCO10[[#This Row],[EMPRESA]],[1]!DADOS[#Data],2,FALSE),"")</f>
        <v>32.004.166/0001-72</v>
      </c>
      <c r="D426" s="42" t="s">
        <v>1165</v>
      </c>
      <c r="E426" s="42" t="str">
        <f>IFERROR(VLOOKUP(BANCO10[[#This Row],[EMPRESA]],[1]!DADOS[#Data],5,FALSE),"")</f>
        <v>EPP</v>
      </c>
      <c r="F426" s="40" t="str">
        <f>IFERROR(IF(VLOOKUP(BANCO10[[#This Row],[EMPRESA]],[1]!DADOS[#Data],6,0)="","",(VLOOKUP(BANCO10[[#This Row],[EMPRESA]],[1]!DADOS[#Data],6,0))),"")</f>
        <v>CAPITAL LESTE 1</v>
      </c>
      <c r="G426" s="40" t="str">
        <f>IFERROR(IF(VLOOKUP(BANCO10[[#This Row],[EMPRESA]],[1]!DADOS[#Data],4)="","",(VLOOKUP($D426,[1]!DADOS[#Data],4,0))),"")</f>
        <v>LIOHM</v>
      </c>
      <c r="H426" s="43" t="s">
        <v>7</v>
      </c>
      <c r="I426" s="43" t="s">
        <v>145</v>
      </c>
      <c r="J426" s="43" t="s">
        <v>123</v>
      </c>
      <c r="K426" s="42" t="s">
        <v>1167</v>
      </c>
      <c r="L426" s="44" t="s">
        <v>1168</v>
      </c>
      <c r="M426" s="44">
        <v>103</v>
      </c>
      <c r="N426" s="44" t="s">
        <v>123</v>
      </c>
      <c r="O426" s="42" t="s">
        <v>95</v>
      </c>
      <c r="P426" s="42">
        <v>100</v>
      </c>
      <c r="Q426" s="42" t="s">
        <v>282</v>
      </c>
      <c r="R426" s="45" t="s">
        <v>123</v>
      </c>
      <c r="S426" s="45"/>
      <c r="T426" s="45" t="s">
        <v>123</v>
      </c>
      <c r="U426" s="45"/>
      <c r="V426" s="45" t="s">
        <v>123</v>
      </c>
      <c r="W426" s="45"/>
      <c r="X426" s="45" t="s">
        <v>123</v>
      </c>
      <c r="Y426" s="45"/>
      <c r="Z426" s="46" t="s">
        <v>123</v>
      </c>
      <c r="AA426" s="47"/>
      <c r="AB426" s="46" t="s">
        <v>123</v>
      </c>
      <c r="AC426" s="48"/>
      <c r="AD426" s="46" t="s">
        <v>123</v>
      </c>
      <c r="AE426" s="48"/>
      <c r="AF426" s="45" t="s">
        <v>27</v>
      </c>
      <c r="AG426" s="45">
        <v>45082</v>
      </c>
      <c r="AH426" s="45" t="s">
        <v>27</v>
      </c>
      <c r="AI426" s="45">
        <v>45082</v>
      </c>
      <c r="AJ426" s="45" t="s">
        <v>27</v>
      </c>
      <c r="AK426" s="45">
        <v>45082</v>
      </c>
      <c r="AL426" s="45" t="s">
        <v>27</v>
      </c>
      <c r="AM426" s="45">
        <v>45082</v>
      </c>
      <c r="AN426" s="45" t="s">
        <v>27</v>
      </c>
      <c r="AO426" s="45"/>
      <c r="AP426" s="45" t="s">
        <v>27</v>
      </c>
      <c r="AQ426" s="45">
        <v>45082</v>
      </c>
      <c r="AR426" s="45" t="s">
        <v>27</v>
      </c>
      <c r="AS426" s="45"/>
      <c r="AT426" s="49">
        <v>45091</v>
      </c>
      <c r="AU426" s="50">
        <v>45259</v>
      </c>
      <c r="AV426" s="51" t="s">
        <v>27</v>
      </c>
      <c r="AW426" s="51" t="s">
        <v>27</v>
      </c>
      <c r="AX426" s="73" t="s">
        <v>49</v>
      </c>
      <c r="AY426" s="52" t="s">
        <v>126</v>
      </c>
      <c r="AZ426" s="53">
        <v>0</v>
      </c>
      <c r="BA426" s="52"/>
      <c r="BB426" s="81"/>
      <c r="BC426" s="52">
        <v>4731</v>
      </c>
      <c r="BD426" s="52" t="s">
        <v>123</v>
      </c>
      <c r="BE426" s="55" t="s">
        <v>123</v>
      </c>
      <c r="BF426" s="55" t="s">
        <v>123</v>
      </c>
      <c r="BG426" s="55" t="s">
        <v>27</v>
      </c>
      <c r="BH426" s="55" t="s">
        <v>123</v>
      </c>
      <c r="BI426" s="68" t="s">
        <v>123</v>
      </c>
      <c r="BJ426" s="48"/>
      <c r="BK426" s="58" t="s">
        <v>123</v>
      </c>
      <c r="BL426" s="59"/>
      <c r="BM426" s="58" t="s">
        <v>123</v>
      </c>
      <c r="BN426" s="59"/>
      <c r="BO426" s="74" t="s">
        <v>27</v>
      </c>
      <c r="BP426" s="75">
        <v>45259</v>
      </c>
      <c r="BQ426" s="74" t="s">
        <v>27</v>
      </c>
      <c r="BR426" s="75"/>
      <c r="BS426" s="60"/>
      <c r="BT426" s="38"/>
      <c r="BU426" s="61" t="s">
        <v>129</v>
      </c>
      <c r="BV426" s="61" t="s">
        <v>129</v>
      </c>
      <c r="BW426" s="61" t="s">
        <v>150</v>
      </c>
      <c r="BX426" s="61" t="s">
        <v>129</v>
      </c>
      <c r="BY426" s="62" t="s">
        <v>539</v>
      </c>
      <c r="BZ426" s="61"/>
      <c r="CA426" s="61" t="s">
        <v>248</v>
      </c>
      <c r="CB426" s="61" t="s">
        <v>170</v>
      </c>
      <c r="CC426" s="61">
        <v>45402</v>
      </c>
      <c r="CD426" s="61" t="s">
        <v>158</v>
      </c>
      <c r="CE426" s="61" t="s">
        <v>129</v>
      </c>
      <c r="CF426" s="61"/>
      <c r="CG426" s="61" t="s">
        <v>974</v>
      </c>
      <c r="CH426" s="63">
        <f>YEAR(BANCO10[[#This Row],[DATA INÍCIO]])</f>
        <v>2023</v>
      </c>
      <c r="CI426" s="63">
        <f>MONTH(BANCO10[[#This Row],[DATA INÍCIO]])</f>
        <v>6</v>
      </c>
      <c r="CJ426" s="64" t="str">
        <f t="shared" si="7"/>
        <v>LIOHM INDUSTRIA E COMERCIO DE SENSORES LTDA32.004.166/0001-72</v>
      </c>
      <c r="CK426" s="63"/>
      <c r="CL426" s="42" t="s">
        <v>1167</v>
      </c>
      <c r="CM426" s="42" t="str">
        <f>IF(BANCO10[[#This Row],[SOLUÇÃO]]=CM$1,BANCO10[[#This Row],[STATUS DA ETAPA]],"")</f>
        <v/>
      </c>
      <c r="CN426" s="42" t="str">
        <f>IF(BANCO10[[#This Row],[SOLUÇÃO]]=CN$1,BANCO10[[#This Row],[STATUS DA ETAPA]],"")</f>
        <v/>
      </c>
      <c r="CO426" s="42" t="str">
        <f>IF(BANCO10[[#This Row],[SOLUÇÃO]]=CO$1,BANCO10[[#This Row],[STATUS DA ETAPA]],"")</f>
        <v/>
      </c>
      <c r="CP426" s="42" t="str">
        <f>IF(BANCO10[[#This Row],[SOLUÇÃO]]=CP$1,BANCO10[[#This Row],[STATUS DA ETAPA]],"")</f>
        <v/>
      </c>
      <c r="CQ426" s="42" t="str">
        <f>IF(BANCO10[[#This Row],[SOLUÇÃO]]=CQ$1,BANCO10[[#This Row],[STATUS DA ETAPA]],"")</f>
        <v/>
      </c>
      <c r="CR426" s="42" t="str">
        <f>IF(BANCO10[[#This Row],[SOLUÇÃO]]=CR$1,BANCO10[[#This Row],[STATUS DA ETAPA]],"")</f>
        <v>CONCLUÍDO</v>
      </c>
      <c r="CS426" s="42" t="str">
        <f>IF(BANCO10[[#This Row],[SOLUÇÃO]]=CS$1,BANCO10[[#This Row],[STATUS DA ETAPA]],"")</f>
        <v/>
      </c>
      <c r="CT426" s="42" t="str">
        <f>IF(BANCO10[[#This Row],[SOLUÇÃO]]=CT$1,BANCO10[[#This Row],[STATUS DA ETAPA]],"")</f>
        <v/>
      </c>
      <c r="CU426" s="42" t="str">
        <f>IF(BANCO10[[#This Row],[SOLUÇÃO]]=CU$1,BANCO10[[#This Row],[STATUS DA ETAPA]],"")</f>
        <v/>
      </c>
      <c r="CV426" s="42" t="str">
        <f>IF(BANCO10[[#This Row],[SOLUÇÃO]]=CV$1,BANCO10[[#This Row],[STATUS DA ETAPA]],"")</f>
        <v/>
      </c>
      <c r="CW426" s="42" t="str">
        <f>IF(BANCO10[[#This Row],[SOLUÇÃO]]=CW$1,BANCO10[[#This Row],[STATUS DA ETAPA]],"")</f>
        <v/>
      </c>
      <c r="CX426" s="42" t="str">
        <f>IF(BANCO10[[#This Row],[SOLUÇÃO]]=CX$1,BANCO10[[#This Row],[STATUS DA ETAPA]],"")</f>
        <v/>
      </c>
      <c r="CY426" s="42" t="str">
        <f>IF(BANCO10[[#This Row],[SOLUÇÃO]]=CY$1,BANCO10[[#This Row],[STATUS DA ETAPA]],"")</f>
        <v/>
      </c>
      <c r="CZ426" s="42" t="str">
        <f>IF(BANCO10[[#This Row],[SOLUÇÃO]]=CZ$1,BANCO10[[#This Row],[STATUS DA ETAPA]],"")</f>
        <v/>
      </c>
      <c r="DA426" s="42" t="str">
        <f>IF(BANCO10[[#This Row],[SOLUÇÃO]]=DA$1,BANCO10[[#This Row],[STATUS DA ETAPA]],"")</f>
        <v/>
      </c>
      <c r="DB426" s="42" t="str">
        <f>IF(BANCO10[[#This Row],[SOLUÇÃO]]=DB$1,BANCO10[[#This Row],[STATUS DA ETAPA]],"")</f>
        <v/>
      </c>
      <c r="DC426" s="42" t="str">
        <f>IF(BANCO10[[#This Row],[SOLUÇÃO]]=DC$1,BANCO10[[#This Row],[STATUS DA ETAPA]],"")</f>
        <v/>
      </c>
      <c r="DD426" s="42" t="str">
        <f>IF(BANCO10[[#This Row],[SOLUÇÃO]]=DD$1,BANCO10[[#This Row],[STATUS DA ETAPA]],"")</f>
        <v/>
      </c>
      <c r="DE426" s="42" t="str">
        <f>IF(BANCO10[[#This Row],[SOLUÇÃO]]=DE$1,BANCO10[[#This Row],[STATUS DA ETAPA]],"")</f>
        <v/>
      </c>
      <c r="DF426" s="42" t="str">
        <f>IF(BANCO10[[#This Row],[SOLUÇÃO]]=DF$1,BANCO10[[#This Row],[STATUS DA ETAPA]],"")</f>
        <v/>
      </c>
      <c r="DG426" s="42" t="str">
        <f>IF(BANCO10[[#This Row],[SOLUÇÃO]]=DG$1,BANCO10[[#This Row],[STATUS DA ETAPA]],"")</f>
        <v/>
      </c>
      <c r="DH426" s="42" t="str">
        <f>IF(BANCO10[[#This Row],[SOLUÇÃO]]=DH$1,BANCO10[[#This Row],[STATUS DA ETAPA]],"")</f>
        <v/>
      </c>
      <c r="DI426" s="42" t="str">
        <f>IF(BANCO10[[#This Row],[SOLUÇÃO]]=DI$1,BANCO10[[#This Row],[STATUS DA ETAPA]],"")</f>
        <v/>
      </c>
      <c r="DJ426" s="42" t="str">
        <f>IF(BANCO10[[#This Row],[SOLUÇÃO]]=DJ$1,BANCO10[[#This Row],[STATUS DA ETAPA]],"")</f>
        <v/>
      </c>
      <c r="DK426" s="42" t="str">
        <f>IF(BANCO10[[#This Row],[SOLUÇÃO]]=DK$1,BANCO10[[#This Row],[STATUS DA ETAPA]],"")</f>
        <v/>
      </c>
      <c r="DL426" s="42" t="str">
        <f>IF(BANCO10[[#This Row],[SOLUÇÃO]]=DL$1,BANCO10[[#This Row],[STATUS DA ETAPA]],"")</f>
        <v/>
      </c>
      <c r="DM426" s="42" t="str">
        <f>IF(BANCO10[[#This Row],[SOLUÇÃO]]=DM$1,BANCO10[[#This Row],[STATUS DA ETAPA]],"")</f>
        <v/>
      </c>
      <c r="DN426" s="65" t="e">
        <f>VLOOKUP(CL428,'[1]SAP TEC'!AC:AD,2,0)</f>
        <v>#N/A</v>
      </c>
      <c r="GA426" s="38"/>
      <c r="GB426" s="39"/>
      <c r="GC426" s="40"/>
      <c r="GD426" s="42"/>
      <c r="GE426" s="42"/>
      <c r="GF426" s="40"/>
      <c r="GG426" s="165"/>
      <c r="GH426" s="90"/>
      <c r="GI426" s="43"/>
      <c r="GJ426" s="44"/>
      <c r="GK426" s="166"/>
      <c r="GL426" s="166"/>
      <c r="GM426" s="166"/>
      <c r="GN426" s="42"/>
      <c r="GO426" s="91"/>
      <c r="GP426" s="42"/>
      <c r="GQ426" s="91"/>
      <c r="GR426" s="134"/>
      <c r="GS426" s="134"/>
      <c r="GT426" s="44"/>
      <c r="GU426" s="44"/>
      <c r="GV426" s="44"/>
      <c r="GW426" s="42"/>
      <c r="GX426" s="95"/>
      <c r="GY426" s="96"/>
      <c r="GZ426" s="167"/>
      <c r="HA426" s="167"/>
      <c r="HB426" s="167"/>
      <c r="HC426" s="93"/>
      <c r="HD426" s="167"/>
      <c r="HE426" s="110"/>
      <c r="HF426" s="94"/>
      <c r="HG426" s="38"/>
      <c r="HH426" s="38"/>
      <c r="HI426" s="38"/>
      <c r="HJ426" s="38"/>
      <c r="HK426" s="98"/>
      <c r="HL426" s="38"/>
      <c r="HM426" s="38"/>
      <c r="HN426" s="38"/>
      <c r="HO426" s="136"/>
      <c r="HP426" s="38"/>
      <c r="HQ426" s="38"/>
      <c r="HR426" s="38"/>
      <c r="HS426" s="38"/>
      <c r="HT426" s="63"/>
      <c r="HU426" s="63"/>
      <c r="HV426" s="71"/>
      <c r="HW426" s="63"/>
      <c r="HX426" s="44"/>
      <c r="HY426" s="42"/>
      <c r="HZ426" s="42"/>
      <c r="IA426" s="42"/>
      <c r="IB426" s="42"/>
      <c r="IC426" s="42"/>
      <c r="ID426" s="42"/>
      <c r="IE426" s="42"/>
      <c r="IF426" s="42"/>
      <c r="IG426" s="42"/>
      <c r="IH426" s="42"/>
      <c r="II426" s="42"/>
      <c r="IJ426" s="42"/>
      <c r="IK426" s="42"/>
      <c r="IL426" s="42"/>
      <c r="IM426" s="42"/>
      <c r="IN426" s="42"/>
      <c r="IO426" s="42"/>
      <c r="IP426" s="42"/>
      <c r="IQ426" s="42"/>
      <c r="IR426" s="42"/>
      <c r="IS426" s="42"/>
      <c r="IT426" s="42"/>
      <c r="IU426" s="42"/>
      <c r="IV426" s="42"/>
      <c r="IW426" s="42"/>
      <c r="IX426" s="42"/>
      <c r="IY426" s="42"/>
      <c r="IZ426" s="63"/>
    </row>
    <row r="427" spans="1:260" s="65" customFormat="1" ht="10.5" x14ac:dyDescent="0.25">
      <c r="A427" s="38" t="s">
        <v>118</v>
      </c>
      <c r="B427" s="39" t="s">
        <v>131</v>
      </c>
      <c r="C427" s="40" t="str">
        <f>IFERROR(VLOOKUP(BANCO10[[#This Row],[EMPRESA]],[1]!DADOS[#Data],2,FALSE),"")</f>
        <v>32.004.166/0001-72</v>
      </c>
      <c r="D427" s="42" t="s">
        <v>1165</v>
      </c>
      <c r="E427" s="42" t="str">
        <f>IFERROR(VLOOKUP(BANCO10[[#This Row],[EMPRESA]],[1]!DADOS[#Data],5,FALSE),"")</f>
        <v>EPP</v>
      </c>
      <c r="F427" s="40" t="str">
        <f>IFERROR(IF(VLOOKUP(BANCO10[[#This Row],[EMPRESA]],[1]!DADOS[#Data],6,0)="","",(VLOOKUP(BANCO10[[#This Row],[EMPRESA]],[1]!DADOS[#Data],6,0))),"")</f>
        <v>CAPITAL LESTE 1</v>
      </c>
      <c r="G427" s="40" t="str">
        <f>IFERROR(IF(VLOOKUP(BANCO10[[#This Row],[EMPRESA]],[1]!DADOS[#Data],4)="","",(VLOOKUP($D427,[1]!DADOS[#Data],4,0))),"")</f>
        <v>LIOHM</v>
      </c>
      <c r="H427" s="43" t="s">
        <v>7</v>
      </c>
      <c r="I427" s="43" t="s">
        <v>853</v>
      </c>
      <c r="J427" s="43" t="s">
        <v>123</v>
      </c>
      <c r="K427" s="44" t="s">
        <v>136</v>
      </c>
      <c r="L427" s="44" t="s">
        <v>136</v>
      </c>
      <c r="M427" s="44" t="s">
        <v>137</v>
      </c>
      <c r="N427" s="44" t="s">
        <v>123</v>
      </c>
      <c r="O427" s="39" t="s">
        <v>1169</v>
      </c>
      <c r="P427" s="42">
        <v>106</v>
      </c>
      <c r="Q427" s="39"/>
      <c r="R427" s="45" t="s">
        <v>126</v>
      </c>
      <c r="S427" s="45"/>
      <c r="T427" s="45" t="s">
        <v>126</v>
      </c>
      <c r="U427" s="45"/>
      <c r="V427" s="45" t="s">
        <v>126</v>
      </c>
      <c r="W427" s="45"/>
      <c r="X427" s="45" t="s">
        <v>126</v>
      </c>
      <c r="Y427" s="45"/>
      <c r="Z427" s="46" t="s">
        <v>126</v>
      </c>
      <c r="AA427" s="47"/>
      <c r="AB427" s="46" t="s">
        <v>126</v>
      </c>
      <c r="AC427" s="48"/>
      <c r="AD427" s="46" t="s">
        <v>126</v>
      </c>
      <c r="AE427" s="48"/>
      <c r="AF427" s="45" t="s">
        <v>126</v>
      </c>
      <c r="AG427" s="45"/>
      <c r="AH427" s="45" t="s">
        <v>27</v>
      </c>
      <c r="AI427" s="45">
        <v>45918</v>
      </c>
      <c r="AJ427" s="45" t="s">
        <v>126</v>
      </c>
      <c r="AK427" s="45"/>
      <c r="AL427" s="45" t="s">
        <v>123</v>
      </c>
      <c r="AM427" s="45"/>
      <c r="AN427" s="45" t="s">
        <v>123</v>
      </c>
      <c r="AO427" s="45"/>
      <c r="AP427" s="45" t="s">
        <v>123</v>
      </c>
      <c r="AQ427" s="45"/>
      <c r="AR427" s="45" t="s">
        <v>123</v>
      </c>
      <c r="AS427" s="45"/>
      <c r="AT427" s="49">
        <v>46022</v>
      </c>
      <c r="AU427" s="50">
        <v>46022</v>
      </c>
      <c r="AV427" s="66" t="s">
        <v>126</v>
      </c>
      <c r="AW427" s="66" t="s">
        <v>126</v>
      </c>
      <c r="AX427" s="51" t="s">
        <v>49</v>
      </c>
      <c r="AY427" s="52" t="s">
        <v>126</v>
      </c>
      <c r="AZ427" s="53">
        <v>14440</v>
      </c>
      <c r="BA427" s="52"/>
      <c r="BB427" s="42" t="s">
        <v>123</v>
      </c>
      <c r="BC427" s="52" t="s">
        <v>123</v>
      </c>
      <c r="BD427" s="52" t="s">
        <v>123</v>
      </c>
      <c r="BE427" s="55" t="s">
        <v>126</v>
      </c>
      <c r="BF427" s="55" t="s">
        <v>126</v>
      </c>
      <c r="BG427" s="55" t="s">
        <v>126</v>
      </c>
      <c r="BH427" s="55" t="s">
        <v>126</v>
      </c>
      <c r="BI427" s="68" t="s">
        <v>126</v>
      </c>
      <c r="BJ427" s="48"/>
      <c r="BK427" s="58" t="s">
        <v>126</v>
      </c>
      <c r="BL427" s="59"/>
      <c r="BM427" s="58" t="s">
        <v>126</v>
      </c>
      <c r="BN427" s="59"/>
      <c r="BO427" s="58" t="s">
        <v>126</v>
      </c>
      <c r="BP427" s="59"/>
      <c r="BQ427" s="58" t="s">
        <v>126</v>
      </c>
      <c r="BR427" s="59"/>
      <c r="BS427" s="69"/>
      <c r="BT427" s="38"/>
      <c r="BU427" s="61"/>
      <c r="BV427" s="61"/>
      <c r="BW427" s="61"/>
      <c r="BX427" s="61"/>
      <c r="BY427" s="61"/>
      <c r="BZ427" s="61"/>
      <c r="CA427" s="61"/>
      <c r="CB427" s="61"/>
      <c r="CC427" s="61"/>
      <c r="CD427" s="61"/>
      <c r="CE427" s="61"/>
      <c r="CF427" s="61"/>
      <c r="CG427" s="61"/>
      <c r="CH427" s="63">
        <f>YEAR(BANCO10[[#This Row],[DATA INÍCIO]])</f>
        <v>2025</v>
      </c>
      <c r="CI427" s="63">
        <f>MONTH(BANCO10[[#This Row],[DATA INÍCIO]])</f>
        <v>12</v>
      </c>
      <c r="CJ427" s="71" t="str">
        <f t="shared" si="7"/>
        <v>LIOHM INDUSTRIA E COMERCIO DE SENSORES LTDA32.004.166/0001-72</v>
      </c>
      <c r="CK427" s="63"/>
      <c r="CL427" s="63"/>
      <c r="CM427" s="42" t="str">
        <f>IF(BANCO10[[#This Row],[SOLUÇÃO]]=CM$1,BANCO10[[#This Row],[STATUS DA ETAPA]],"")</f>
        <v/>
      </c>
      <c r="CN427" s="42" t="str">
        <f>IF(BANCO10[[#This Row],[SOLUÇÃO]]=CN$1,BANCO10[[#This Row],[STATUS DA ETAPA]],"")</f>
        <v/>
      </c>
      <c r="CO427" s="42" t="str">
        <f>IF(BANCO10[[#This Row],[SOLUÇÃO]]=CO$1,BANCO10[[#This Row],[STATUS DA ETAPA]],"")</f>
        <v/>
      </c>
      <c r="CP427" s="42" t="str">
        <f>IF(BANCO10[[#This Row],[SOLUÇÃO]]=CP$1,BANCO10[[#This Row],[STATUS DA ETAPA]],"")</f>
        <v/>
      </c>
      <c r="CQ427" s="42" t="str">
        <f>IF(BANCO10[[#This Row],[SOLUÇÃO]]=CQ$1,BANCO10[[#This Row],[STATUS DA ETAPA]],"")</f>
        <v/>
      </c>
      <c r="CR427" s="42" t="str">
        <f>IF(BANCO10[[#This Row],[SOLUÇÃO]]=CR$1,BANCO10[[#This Row],[STATUS DA ETAPA]],"")</f>
        <v/>
      </c>
      <c r="CS427" s="42" t="str">
        <f>IF(BANCO10[[#This Row],[SOLUÇÃO]]=CS$1,BANCO10[[#This Row],[STATUS DA ETAPA]],"")</f>
        <v/>
      </c>
      <c r="CT427" s="42" t="str">
        <f>IF(BANCO10[[#This Row],[SOLUÇÃO]]=CT$1,BANCO10[[#This Row],[STATUS DA ETAPA]],"")</f>
        <v/>
      </c>
      <c r="CU427" s="42" t="str">
        <f>IF(BANCO10[[#This Row],[SOLUÇÃO]]=CU$1,BANCO10[[#This Row],[STATUS DA ETAPA]],"")</f>
        <v/>
      </c>
      <c r="CV427" s="42" t="str">
        <f>IF(BANCO10[[#This Row],[SOLUÇÃO]]=CV$1,BANCO10[[#This Row],[STATUS DA ETAPA]],"")</f>
        <v/>
      </c>
      <c r="CW427" s="42" t="str">
        <f>IF(BANCO10[[#This Row],[SOLUÇÃO]]=CW$1,BANCO10[[#This Row],[STATUS DA ETAPA]],"")</f>
        <v/>
      </c>
      <c r="CX427" s="42" t="str">
        <f>IF(BANCO10[[#This Row],[SOLUÇÃO]]=CX$1,BANCO10[[#This Row],[STATUS DA ETAPA]],"")</f>
        <v/>
      </c>
      <c r="CY427" s="42" t="str">
        <f>IF(BANCO10[[#This Row],[SOLUÇÃO]]=CY$1,BANCO10[[#This Row],[STATUS DA ETAPA]],"")</f>
        <v/>
      </c>
      <c r="CZ427" s="42" t="str">
        <f>IF(BANCO10[[#This Row],[SOLUÇÃO]]=CZ$1,BANCO10[[#This Row],[STATUS DA ETAPA]],"")</f>
        <v/>
      </c>
      <c r="DA427" s="42" t="str">
        <f>IF(BANCO10[[#This Row],[SOLUÇÃO]]=DA$1,BANCO10[[#This Row],[STATUS DA ETAPA]],"")</f>
        <v/>
      </c>
      <c r="DB427" s="42" t="str">
        <f>IF(BANCO10[[#This Row],[SOLUÇÃO]]=DB$1,BANCO10[[#This Row],[STATUS DA ETAPA]],"")</f>
        <v/>
      </c>
      <c r="DC427" s="42" t="str">
        <f>IF(BANCO10[[#This Row],[SOLUÇÃO]]=DC$1,BANCO10[[#This Row],[STATUS DA ETAPA]],"")</f>
        <v/>
      </c>
      <c r="DD427" s="42" t="str">
        <f>IF(BANCO10[[#This Row],[SOLUÇÃO]]=DD$1,BANCO10[[#This Row],[STATUS DA ETAPA]],"")</f>
        <v/>
      </c>
      <c r="DE427" s="42" t="str">
        <f>IF(BANCO10[[#This Row],[SOLUÇÃO]]=DE$1,BANCO10[[#This Row],[STATUS DA ETAPA]],"")</f>
        <v/>
      </c>
      <c r="DF427" s="42" t="str">
        <f>IF(BANCO10[[#This Row],[SOLUÇÃO]]=DF$1,BANCO10[[#This Row],[STATUS DA ETAPA]],"")</f>
        <v/>
      </c>
      <c r="DG427" s="42" t="str">
        <f>IF(BANCO10[[#This Row],[SOLUÇÃO]]=DG$1,BANCO10[[#This Row],[STATUS DA ETAPA]],"")</f>
        <v/>
      </c>
      <c r="DH427" s="42" t="str">
        <f>IF(BANCO10[[#This Row],[SOLUÇÃO]]=DH$1,BANCO10[[#This Row],[STATUS DA ETAPA]],"")</f>
        <v/>
      </c>
      <c r="DI427" s="42" t="str">
        <f>IF(BANCO10[[#This Row],[SOLUÇÃO]]=DI$1,BANCO10[[#This Row],[STATUS DA ETAPA]],"")</f>
        <v/>
      </c>
      <c r="DJ427" s="42" t="str">
        <f>IF(BANCO10[[#This Row],[SOLUÇÃO]]=DJ$1,BANCO10[[#This Row],[STATUS DA ETAPA]],"")</f>
        <v/>
      </c>
      <c r="DK427" s="42" t="str">
        <f>IF(BANCO10[[#This Row],[SOLUÇÃO]]=DK$1,BANCO10[[#This Row],[STATUS DA ETAPA]],"")</f>
        <v/>
      </c>
      <c r="DL427" s="42" t="str">
        <f>IF(BANCO10[[#This Row],[SOLUÇÃO]]=DL$1,BANCO10[[#This Row],[STATUS DA ETAPA]],"")</f>
        <v/>
      </c>
      <c r="DM427" s="42" t="str">
        <f>IF(BANCO10[[#This Row],[SOLUÇÃO]]=DM$1,BANCO10[[#This Row],[STATUS DA ETAPA]],"")</f>
        <v/>
      </c>
      <c r="DN427" s="65" t="e">
        <f>VLOOKUP(CL429,'[1]SAP TEC'!AC:AD,2,0)</f>
        <v>#N/A</v>
      </c>
      <c r="GA427" s="38"/>
      <c r="GB427" s="39"/>
      <c r="GC427" s="40"/>
      <c r="GD427" s="42"/>
      <c r="GE427" s="42"/>
      <c r="GF427" s="40"/>
      <c r="GG427" s="165"/>
      <c r="GH427" s="90"/>
      <c r="GI427" s="43"/>
      <c r="GJ427" s="44"/>
      <c r="GK427" s="166"/>
      <c r="GL427" s="166"/>
      <c r="GM427" s="166"/>
      <c r="GN427" s="42"/>
      <c r="GO427" s="91"/>
      <c r="GP427" s="42"/>
      <c r="GQ427" s="91"/>
      <c r="GR427" s="134"/>
      <c r="GS427" s="134"/>
      <c r="GT427" s="44"/>
      <c r="GU427" s="44"/>
      <c r="GV427" s="44"/>
      <c r="GW427" s="42"/>
      <c r="GX427" s="95"/>
      <c r="GY427" s="96"/>
      <c r="GZ427" s="168"/>
      <c r="HA427" s="168"/>
      <c r="HB427" s="168"/>
      <c r="HC427" s="93"/>
      <c r="HD427" s="168"/>
      <c r="HE427" s="110"/>
      <c r="HF427" s="94"/>
      <c r="HG427" s="38"/>
      <c r="HH427" s="38"/>
      <c r="HI427" s="38"/>
      <c r="HJ427" s="38"/>
      <c r="HK427" s="98"/>
      <c r="HL427" s="38"/>
      <c r="HM427" s="38"/>
      <c r="HN427" s="38"/>
      <c r="HO427" s="136"/>
      <c r="HP427" s="38"/>
      <c r="HQ427" s="38"/>
      <c r="HR427" s="38"/>
      <c r="HS427" s="38"/>
      <c r="HT427" s="63"/>
      <c r="HU427" s="63"/>
      <c r="HV427" s="71"/>
      <c r="HW427" s="63"/>
      <c r="HX427" s="44"/>
      <c r="HY427" s="42"/>
      <c r="HZ427" s="42"/>
      <c r="IA427" s="42"/>
      <c r="IB427" s="42"/>
      <c r="IC427" s="42"/>
      <c r="ID427" s="42"/>
      <c r="IE427" s="42"/>
      <c r="IF427" s="42"/>
      <c r="IG427" s="42"/>
      <c r="IH427" s="42"/>
      <c r="II427" s="42"/>
      <c r="IJ427" s="42"/>
      <c r="IK427" s="42"/>
      <c r="IL427" s="42"/>
      <c r="IM427" s="42"/>
      <c r="IN427" s="42"/>
      <c r="IO427" s="42"/>
      <c r="IP427" s="42"/>
      <c r="IQ427" s="42"/>
      <c r="IR427" s="42"/>
      <c r="IS427" s="42"/>
      <c r="IT427" s="42"/>
      <c r="IU427" s="42"/>
      <c r="IV427" s="42"/>
      <c r="IW427" s="42"/>
      <c r="IX427" s="42"/>
      <c r="IY427" s="42"/>
      <c r="IZ427" s="63"/>
    </row>
    <row r="428" spans="1:260" s="65" customFormat="1" ht="12" x14ac:dyDescent="0.25">
      <c r="A428" s="38" t="s">
        <v>118</v>
      </c>
      <c r="B428" s="39" t="s">
        <v>119</v>
      </c>
      <c r="C428" s="40" t="str">
        <f>IFERROR(VLOOKUP(BANCO10[[#This Row],[EMPRESA]],[1]!DADOS[#Data],2,FALSE),"")</f>
        <v>39.973.405/0001-41</v>
      </c>
      <c r="D428" s="42" t="s">
        <v>1170</v>
      </c>
      <c r="E428" s="42" t="str">
        <f>IFERROR(VLOOKUP(BANCO10[[#This Row],[EMPRESA]],[1]!DADOS[#Data],5,FALSE),"")</f>
        <v>EPP</v>
      </c>
      <c r="F428" s="40" t="str">
        <f>IFERROR(IF(VLOOKUP(BANCO10[[#This Row],[EMPRESA]],[1]!DADOS[#Data],6,0)="","",(VLOOKUP(BANCO10[[#This Row],[EMPRESA]],[1]!DADOS[#Data],6,0))),"")</f>
        <v>CAPITAL CENTRO</v>
      </c>
      <c r="G428" s="40" t="str">
        <f>IFERROR(IF(VLOOKUP(BANCO10[[#This Row],[EMPRESA]],[1]!DADOS[#Data],4)="","",(VLOOKUP($D428,[1]!DADOS[#Data],4,0))),"")</f>
        <v>LISTONE</v>
      </c>
      <c r="H428" s="43" t="s">
        <v>196</v>
      </c>
      <c r="I428" s="43" t="s">
        <v>145</v>
      </c>
      <c r="J428" s="44" t="s">
        <v>123</v>
      </c>
      <c r="K428" s="44" t="s">
        <v>1171</v>
      </c>
      <c r="L428" s="44" t="s">
        <v>1172</v>
      </c>
      <c r="M428" s="44" t="s">
        <v>137</v>
      </c>
      <c r="N428" s="42">
        <v>101</v>
      </c>
      <c r="O428" s="42" t="s">
        <v>91</v>
      </c>
      <c r="P428" s="42">
        <v>120</v>
      </c>
      <c r="Q428" s="42" t="s">
        <v>188</v>
      </c>
      <c r="R428" s="45" t="s">
        <v>123</v>
      </c>
      <c r="S428" s="45"/>
      <c r="T428" s="45" t="s">
        <v>123</v>
      </c>
      <c r="U428" s="45"/>
      <c r="V428" s="45" t="s">
        <v>123</v>
      </c>
      <c r="W428" s="45"/>
      <c r="X428" s="45" t="s">
        <v>123</v>
      </c>
      <c r="Y428" s="45"/>
      <c r="Z428" s="46" t="s">
        <v>123</v>
      </c>
      <c r="AA428" s="47"/>
      <c r="AB428" s="46" t="s">
        <v>123</v>
      </c>
      <c r="AC428" s="48"/>
      <c r="AD428" s="46" t="s">
        <v>123</v>
      </c>
      <c r="AE428" s="48"/>
      <c r="AF428" s="45" t="s">
        <v>27</v>
      </c>
      <c r="AG428" s="45">
        <v>45580</v>
      </c>
      <c r="AH428" s="45" t="s">
        <v>27</v>
      </c>
      <c r="AI428" s="45">
        <v>45581</v>
      </c>
      <c r="AJ428" s="45" t="s">
        <v>27</v>
      </c>
      <c r="AK428" s="45"/>
      <c r="AL428" s="45" t="s">
        <v>27</v>
      </c>
      <c r="AM428" s="45">
        <v>45582</v>
      </c>
      <c r="AN428" s="45" t="s">
        <v>27</v>
      </c>
      <c r="AO428" s="45"/>
      <c r="AP428" s="45" t="s">
        <v>27</v>
      </c>
      <c r="AQ428" s="45"/>
      <c r="AR428" s="45" t="s">
        <v>27</v>
      </c>
      <c r="AS428" s="45">
        <v>45589</v>
      </c>
      <c r="AT428" s="49">
        <v>45637</v>
      </c>
      <c r="AU428" s="50">
        <v>45775</v>
      </c>
      <c r="AV428" s="66" t="s">
        <v>27</v>
      </c>
      <c r="AW428" s="66" t="s">
        <v>27</v>
      </c>
      <c r="AX428" s="73" t="s">
        <v>49</v>
      </c>
      <c r="AY428" s="52" t="s">
        <v>126</v>
      </c>
      <c r="AZ428" s="53">
        <v>0</v>
      </c>
      <c r="BA428" s="52" t="s">
        <v>153</v>
      </c>
      <c r="BB428" s="81" t="s">
        <v>1173</v>
      </c>
      <c r="BC428" s="52" t="s">
        <v>1174</v>
      </c>
      <c r="BD428" s="52" t="s">
        <v>1175</v>
      </c>
      <c r="BE428" s="55" t="s">
        <v>123</v>
      </c>
      <c r="BF428" s="55" t="s">
        <v>123</v>
      </c>
      <c r="BG428" s="55" t="s">
        <v>27</v>
      </c>
      <c r="BH428" s="55" t="s">
        <v>123</v>
      </c>
      <c r="BI428" s="68" t="s">
        <v>123</v>
      </c>
      <c r="BJ428" s="48"/>
      <c r="BK428" s="58" t="s">
        <v>27</v>
      </c>
      <c r="BL428" s="59">
        <v>45775</v>
      </c>
      <c r="BM428" s="58" t="s">
        <v>27</v>
      </c>
      <c r="BN428" s="59">
        <v>45775</v>
      </c>
      <c r="BO428" s="58" t="s">
        <v>27</v>
      </c>
      <c r="BP428" s="59">
        <v>45775</v>
      </c>
      <c r="BQ428" s="58" t="s">
        <v>126</v>
      </c>
      <c r="BR428" s="59"/>
      <c r="BS428" s="70"/>
      <c r="BT428" s="38" t="s">
        <v>254</v>
      </c>
      <c r="BU428" s="61"/>
      <c r="BV428" s="61"/>
      <c r="BW428" s="84"/>
      <c r="BX428" s="84"/>
      <c r="BY428" s="85"/>
      <c r="BZ428" s="84"/>
      <c r="CA428" s="86"/>
      <c r="CB428" s="87"/>
      <c r="CC428" s="88"/>
      <c r="CD428" s="87"/>
      <c r="CE428" s="87"/>
      <c r="CF428" s="87"/>
      <c r="CG428" s="87"/>
      <c r="CH428" s="42">
        <f>YEAR(BANCO10[[#This Row],[DATA INÍCIO]])</f>
        <v>2024</v>
      </c>
      <c r="CI428" s="42">
        <f>MONTH(BANCO10[[#This Row],[DATA INÍCIO]])</f>
        <v>12</v>
      </c>
      <c r="CJ428" s="42" t="str">
        <f t="shared" si="7"/>
        <v>LISTONE INDUSTRIA E COMERCIO DE MADEIRAS LTDA39.973.405/0001-41</v>
      </c>
      <c r="CK428" s="42"/>
      <c r="CL428" s="42"/>
      <c r="CM428" s="42" t="str">
        <f>IF(BANCO10[[#This Row],[SOLUÇÃO]]=CM$1,BANCO10[[#This Row],[STATUS DA ETAPA]],"")</f>
        <v/>
      </c>
      <c r="CN428" s="42" t="str">
        <f>IF(BANCO10[[#This Row],[SOLUÇÃO]]=CN$1,BANCO10[[#This Row],[STATUS DA ETAPA]],"")</f>
        <v>CONCLUÍDO</v>
      </c>
      <c r="CO428" s="42" t="str">
        <f>IF(BANCO10[[#This Row],[SOLUÇÃO]]=CO$1,BANCO10[[#This Row],[STATUS DA ETAPA]],"")</f>
        <v/>
      </c>
      <c r="CP428" s="42" t="str">
        <f>IF(BANCO10[[#This Row],[SOLUÇÃO]]=CP$1,BANCO10[[#This Row],[STATUS DA ETAPA]],"")</f>
        <v/>
      </c>
      <c r="CQ428" s="42" t="str">
        <f>IF(BANCO10[[#This Row],[SOLUÇÃO]]=CQ$1,BANCO10[[#This Row],[STATUS DA ETAPA]],"")</f>
        <v/>
      </c>
      <c r="CR428" s="42" t="str">
        <f>IF(BANCO10[[#This Row],[SOLUÇÃO]]=CR$1,BANCO10[[#This Row],[STATUS DA ETAPA]],"")</f>
        <v/>
      </c>
      <c r="CS428" s="42" t="str">
        <f>IF(BANCO10[[#This Row],[SOLUÇÃO]]=CS$1,BANCO10[[#This Row],[STATUS DA ETAPA]],"")</f>
        <v/>
      </c>
      <c r="CT428" s="42" t="str">
        <f>IF(BANCO10[[#This Row],[SOLUÇÃO]]=CT$1,BANCO10[[#This Row],[STATUS DA ETAPA]],"")</f>
        <v/>
      </c>
      <c r="CU428" s="42" t="str">
        <f>IF(BANCO10[[#This Row],[SOLUÇÃO]]=CU$1,BANCO10[[#This Row],[STATUS DA ETAPA]],"")</f>
        <v/>
      </c>
      <c r="CV428" s="42" t="str">
        <f>IF(BANCO10[[#This Row],[SOLUÇÃO]]=CV$1,BANCO10[[#This Row],[STATUS DA ETAPA]],"")</f>
        <v/>
      </c>
      <c r="CW428" s="42" t="str">
        <f>IF(BANCO10[[#This Row],[SOLUÇÃO]]=CW$1,BANCO10[[#This Row],[STATUS DA ETAPA]],"")</f>
        <v/>
      </c>
      <c r="CX428" s="42" t="str">
        <f>IF(BANCO10[[#This Row],[SOLUÇÃO]]=CX$1,BANCO10[[#This Row],[STATUS DA ETAPA]],"")</f>
        <v/>
      </c>
      <c r="CY428" s="42" t="str">
        <f>IF(BANCO10[[#This Row],[SOLUÇÃO]]=CY$1,BANCO10[[#This Row],[STATUS DA ETAPA]],"")</f>
        <v/>
      </c>
      <c r="CZ428" s="42" t="str">
        <f>IF(BANCO10[[#This Row],[SOLUÇÃO]]=CZ$1,BANCO10[[#This Row],[STATUS DA ETAPA]],"")</f>
        <v/>
      </c>
      <c r="DA428" s="42" t="str">
        <f>IF(BANCO10[[#This Row],[SOLUÇÃO]]=DA$1,BANCO10[[#This Row],[STATUS DA ETAPA]],"")</f>
        <v/>
      </c>
      <c r="DB428" s="42" t="str">
        <f>IF(BANCO10[[#This Row],[SOLUÇÃO]]=DB$1,BANCO10[[#This Row],[STATUS DA ETAPA]],"")</f>
        <v/>
      </c>
      <c r="DC428" s="63" t="str">
        <f>IF(BANCO10[[#This Row],[SOLUÇÃO]]=DC$1,BANCO10[[#This Row],[STATUS DA ETAPA]],"")</f>
        <v/>
      </c>
      <c r="DD428" s="65" t="str">
        <f>IF(BANCO10[[#This Row],[SOLUÇÃO]]=DD$1,BANCO10[[#This Row],[STATUS DA ETAPA]],"")</f>
        <v/>
      </c>
      <c r="DE428" s="65" t="str">
        <f>IF(BANCO10[[#This Row],[SOLUÇÃO]]=DE$1,BANCO10[[#This Row],[STATUS DA ETAPA]],"")</f>
        <v/>
      </c>
      <c r="DF428" s="65" t="str">
        <f>IF(BANCO10[[#This Row],[SOLUÇÃO]]=DF$1,BANCO10[[#This Row],[STATUS DA ETAPA]],"")</f>
        <v/>
      </c>
      <c r="DG428" s="65" t="str">
        <f>IF(BANCO10[[#This Row],[SOLUÇÃO]]=DG$1,BANCO10[[#This Row],[STATUS DA ETAPA]],"")</f>
        <v/>
      </c>
      <c r="DH428" s="65" t="str">
        <f>IF(BANCO10[[#This Row],[SOLUÇÃO]]=DH$1,BANCO10[[#This Row],[STATUS DA ETAPA]],"")</f>
        <v/>
      </c>
      <c r="DI428" s="65" t="str">
        <f>IF(BANCO10[[#This Row],[SOLUÇÃO]]=DI$1,BANCO10[[#This Row],[STATUS DA ETAPA]],"")</f>
        <v/>
      </c>
      <c r="DJ428" s="65" t="str">
        <f>IF(BANCO10[[#This Row],[SOLUÇÃO]]=DJ$1,BANCO10[[#This Row],[STATUS DA ETAPA]],"")</f>
        <v/>
      </c>
      <c r="DK428" s="65" t="str">
        <f>IF(BANCO10[[#This Row],[SOLUÇÃO]]=DK$1,BANCO10[[#This Row],[STATUS DA ETAPA]],"")</f>
        <v/>
      </c>
      <c r="DL428" s="65" t="str">
        <f>IF(BANCO10[[#This Row],[SOLUÇÃO]]=DL$1,BANCO10[[#This Row],[STATUS DA ETAPA]],"")</f>
        <v/>
      </c>
      <c r="DM428" s="65" t="str">
        <f>IF(BANCO10[[#This Row],[SOLUÇÃO]]=DM$1,BANCO10[[#This Row],[STATUS DA ETAPA]],"")</f>
        <v/>
      </c>
      <c r="DN428" s="65" t="e">
        <f>VLOOKUP(CL430,'[1]SAP TEC'!AC:AD,2,0)</f>
        <v>#N/A</v>
      </c>
      <c r="GA428" s="38"/>
      <c r="GB428" s="39"/>
      <c r="GC428" s="40"/>
      <c r="GD428" s="42"/>
      <c r="GE428" s="42"/>
      <c r="GF428" s="40"/>
      <c r="GG428" s="165"/>
      <c r="GH428" s="90"/>
      <c r="GI428" s="43"/>
      <c r="GJ428" s="44"/>
      <c r="GK428" s="166"/>
      <c r="GL428" s="166"/>
      <c r="GM428" s="166"/>
      <c r="GN428" s="42"/>
      <c r="GO428" s="91"/>
      <c r="GP428" s="42"/>
      <c r="GQ428" s="91"/>
      <c r="GR428" s="134"/>
      <c r="GS428" s="134"/>
      <c r="GT428" s="44"/>
      <c r="GU428" s="44"/>
      <c r="GV428" s="44"/>
      <c r="GW428" s="42"/>
      <c r="GX428" s="95"/>
      <c r="GY428" s="96"/>
      <c r="GZ428" s="168"/>
      <c r="HA428" s="168"/>
      <c r="HB428" s="168"/>
      <c r="HC428" s="93"/>
      <c r="HD428" s="168"/>
      <c r="HE428" s="110"/>
      <c r="HF428" s="94"/>
      <c r="HG428" s="38"/>
      <c r="HH428" s="38"/>
      <c r="HI428" s="38"/>
      <c r="HJ428" s="38"/>
      <c r="HK428" s="98"/>
      <c r="HL428" s="38"/>
      <c r="HM428" s="38"/>
      <c r="HN428" s="38"/>
      <c r="HO428" s="136"/>
      <c r="HP428" s="38"/>
      <c r="HQ428" s="38"/>
      <c r="HR428" s="38"/>
      <c r="HS428" s="38"/>
      <c r="HT428" s="63"/>
      <c r="HU428" s="63"/>
      <c r="HV428" s="71"/>
      <c r="HW428" s="63"/>
      <c r="HX428" s="44"/>
      <c r="HY428" s="42"/>
      <c r="HZ428" s="42"/>
      <c r="IA428" s="42"/>
      <c r="IB428" s="42"/>
      <c r="IC428" s="42"/>
      <c r="ID428" s="42"/>
      <c r="IE428" s="42"/>
      <c r="IF428" s="42"/>
      <c r="IG428" s="42"/>
      <c r="IH428" s="42"/>
      <c r="II428" s="42"/>
      <c r="IJ428" s="42"/>
      <c r="IK428" s="42"/>
      <c r="IL428" s="42"/>
      <c r="IM428" s="42"/>
      <c r="IN428" s="42"/>
      <c r="IO428" s="42"/>
      <c r="IP428" s="42"/>
      <c r="IQ428" s="42"/>
      <c r="IR428" s="42"/>
      <c r="IS428" s="42"/>
      <c r="IT428" s="42"/>
      <c r="IU428" s="42"/>
      <c r="IV428" s="42"/>
      <c r="IW428" s="42"/>
      <c r="IX428" s="42"/>
      <c r="IY428" s="42"/>
      <c r="IZ428" s="63"/>
    </row>
    <row r="429" spans="1:260" s="65" customFormat="1" ht="10.5" x14ac:dyDescent="0.25">
      <c r="A429" s="38" t="s">
        <v>118</v>
      </c>
      <c r="B429" s="38" t="s">
        <v>131</v>
      </c>
      <c r="C429" s="40" t="str">
        <f>IFERROR(VLOOKUP(BANCO10[[#This Row],[EMPRESA]],[1]!DADOS[#Data],2,FALSE),"")</f>
        <v>39.973.405/0001-41</v>
      </c>
      <c r="D429" s="40" t="s">
        <v>1170</v>
      </c>
      <c r="E429" s="42" t="str">
        <f>IFERROR(VLOOKUP(BANCO10[[#This Row],[EMPRESA]],[1]!DADOS[#Data],5,FALSE),"")</f>
        <v>EPP</v>
      </c>
      <c r="F429" s="40" t="str">
        <f>IFERROR(IF(VLOOKUP(BANCO10[[#This Row],[EMPRESA]],[1]!DADOS[#Data],6,0)="","",(VLOOKUP(BANCO10[[#This Row],[EMPRESA]],[1]!DADOS[#Data],6,0))),"")</f>
        <v>CAPITAL CENTRO</v>
      </c>
      <c r="G429" s="40" t="str">
        <f>IFERROR(IF(VLOOKUP(BANCO10[[#This Row],[EMPRESA]],[1]!DADOS[#Data],4)="","",(VLOOKUP($D429,[1]!DADOS[#Data],4,0))),"")</f>
        <v>LISTONE</v>
      </c>
      <c r="H429" s="43" t="s">
        <v>7</v>
      </c>
      <c r="I429" s="38" t="s">
        <v>134</v>
      </c>
      <c r="J429" s="43" t="s">
        <v>123</v>
      </c>
      <c r="K429" s="38" t="s">
        <v>1176</v>
      </c>
      <c r="L429" s="44" t="s">
        <v>136</v>
      </c>
      <c r="M429" s="44" t="s">
        <v>137</v>
      </c>
      <c r="N429" s="44" t="s">
        <v>123</v>
      </c>
      <c r="O429" s="42" t="s">
        <v>96</v>
      </c>
      <c r="P429" s="42">
        <v>106</v>
      </c>
      <c r="Q429" s="39"/>
      <c r="R429" s="45" t="s">
        <v>27</v>
      </c>
      <c r="S429" s="45">
        <v>45721</v>
      </c>
      <c r="T429" s="45" t="s">
        <v>27</v>
      </c>
      <c r="U429" s="45">
        <v>45721</v>
      </c>
      <c r="V429" s="45" t="s">
        <v>27</v>
      </c>
      <c r="W429" s="45">
        <v>45735</v>
      </c>
      <c r="X429" s="45" t="s">
        <v>27</v>
      </c>
      <c r="Y429" s="45">
        <v>45735</v>
      </c>
      <c r="Z429" s="46" t="s">
        <v>27</v>
      </c>
      <c r="AA429" s="47">
        <v>45736</v>
      </c>
      <c r="AB429" s="46" t="s">
        <v>126</v>
      </c>
      <c r="AC429" s="48"/>
      <c r="AD429" s="46" t="s">
        <v>126</v>
      </c>
      <c r="AE429" s="48"/>
      <c r="AF429" s="45" t="s">
        <v>123</v>
      </c>
      <c r="AG429" s="45"/>
      <c r="AH429" s="45" t="s">
        <v>123</v>
      </c>
      <c r="AI429" s="45"/>
      <c r="AJ429" s="45" t="s">
        <v>27</v>
      </c>
      <c r="AK429" s="45">
        <v>45708</v>
      </c>
      <c r="AL429" s="45" t="s">
        <v>123</v>
      </c>
      <c r="AM429" s="45"/>
      <c r="AN429" s="45" t="s">
        <v>123</v>
      </c>
      <c r="AO429" s="45"/>
      <c r="AP429" s="45" t="s">
        <v>123</v>
      </c>
      <c r="AQ429" s="45"/>
      <c r="AR429" s="45" t="s">
        <v>123</v>
      </c>
      <c r="AS429" s="45"/>
      <c r="AT429" s="49">
        <v>46022</v>
      </c>
      <c r="AU429" s="50">
        <v>46022</v>
      </c>
      <c r="AV429" s="66" t="s">
        <v>126</v>
      </c>
      <c r="AW429" s="66" t="s">
        <v>126</v>
      </c>
      <c r="AX429" s="51" t="s">
        <v>49</v>
      </c>
      <c r="AY429" s="52" t="s">
        <v>126</v>
      </c>
      <c r="AZ429" s="53">
        <v>20140</v>
      </c>
      <c r="BA429" s="52" t="s">
        <v>138</v>
      </c>
      <c r="BB429" s="42">
        <v>678864</v>
      </c>
      <c r="BC429" s="52" t="s">
        <v>123</v>
      </c>
      <c r="BD429" s="52" t="s">
        <v>123</v>
      </c>
      <c r="BE429" s="55" t="s">
        <v>126</v>
      </c>
      <c r="BF429" s="55" t="s">
        <v>126</v>
      </c>
      <c r="BG429" s="55" t="s">
        <v>126</v>
      </c>
      <c r="BH429" s="55" t="s">
        <v>126</v>
      </c>
      <c r="BI429" s="68" t="s">
        <v>126</v>
      </c>
      <c r="BJ429" s="48"/>
      <c r="BK429" s="58" t="s">
        <v>126</v>
      </c>
      <c r="BL429" s="59"/>
      <c r="BM429" s="58" t="s">
        <v>126</v>
      </c>
      <c r="BN429" s="59"/>
      <c r="BO429" s="58" t="s">
        <v>126</v>
      </c>
      <c r="BP429" s="59"/>
      <c r="BQ429" s="58" t="s">
        <v>126</v>
      </c>
      <c r="BR429" s="59"/>
      <c r="BS429" s="69" t="s">
        <v>185</v>
      </c>
      <c r="BT429" s="38"/>
      <c r="BU429" s="61"/>
      <c r="BV429" s="61"/>
      <c r="BW429" s="61"/>
      <c r="BX429" s="61"/>
      <c r="BY429" s="61"/>
      <c r="BZ429" s="61"/>
      <c r="CA429" s="61"/>
      <c r="CB429" s="61"/>
      <c r="CC429" s="61"/>
      <c r="CD429" s="61"/>
      <c r="CE429" s="61"/>
      <c r="CF429" s="61"/>
      <c r="CG429" s="61"/>
      <c r="CH429" s="63">
        <f>YEAR(BANCO10[[#This Row],[DATA INÍCIO]])</f>
        <v>2025</v>
      </c>
      <c r="CI429" s="63">
        <f>MONTH(BANCO10[[#This Row],[DATA INÍCIO]])</f>
        <v>12</v>
      </c>
      <c r="CJ429" s="71" t="str">
        <f t="shared" si="7"/>
        <v>LISTONE INDUSTRIA E COMERCIO DE MADEIRAS LTDA39.973.405/0001-41</v>
      </c>
      <c r="CK429" s="63"/>
      <c r="CL429" s="63"/>
      <c r="CM429" s="42" t="str">
        <f>IF(BANCO10[[#This Row],[SOLUÇÃO]]=CM$1,BANCO10[[#This Row],[STATUS DA ETAPA]],"")</f>
        <v/>
      </c>
      <c r="CN429" s="42" t="str">
        <f>IF(BANCO10[[#This Row],[SOLUÇÃO]]=CN$1,BANCO10[[#This Row],[STATUS DA ETAPA]],"")</f>
        <v/>
      </c>
      <c r="CO429" s="42" t="str">
        <f>IF(BANCO10[[#This Row],[SOLUÇÃO]]=CO$1,BANCO10[[#This Row],[STATUS DA ETAPA]],"")</f>
        <v/>
      </c>
      <c r="CP429" s="42" t="str">
        <f>IF(BANCO10[[#This Row],[SOLUÇÃO]]=CP$1,BANCO10[[#This Row],[STATUS DA ETAPA]],"")</f>
        <v/>
      </c>
      <c r="CQ429" s="42" t="str">
        <f>IF(BANCO10[[#This Row],[SOLUÇÃO]]=CQ$1,BANCO10[[#This Row],[STATUS DA ETAPA]],"")</f>
        <v/>
      </c>
      <c r="CR429" s="42" t="str">
        <f>IF(BANCO10[[#This Row],[SOLUÇÃO]]=CR$1,BANCO10[[#This Row],[STATUS DA ETAPA]],"")</f>
        <v/>
      </c>
      <c r="CS429" s="42" t="str">
        <f>IF(BANCO10[[#This Row],[SOLUÇÃO]]=CS$1,BANCO10[[#This Row],[STATUS DA ETAPA]],"")</f>
        <v>AGUARDANDO SALDO</v>
      </c>
      <c r="CT429" s="42" t="str">
        <f>IF(BANCO10[[#This Row],[SOLUÇÃO]]=CT$1,BANCO10[[#This Row],[STATUS DA ETAPA]],"")</f>
        <v/>
      </c>
      <c r="CU429" s="42" t="str">
        <f>IF(BANCO10[[#This Row],[SOLUÇÃO]]=CU$1,BANCO10[[#This Row],[STATUS DA ETAPA]],"")</f>
        <v/>
      </c>
      <c r="CV429" s="42" t="str">
        <f>IF(BANCO10[[#This Row],[SOLUÇÃO]]=CV$1,BANCO10[[#This Row],[STATUS DA ETAPA]],"")</f>
        <v/>
      </c>
      <c r="CW429" s="42" t="str">
        <f>IF(BANCO10[[#This Row],[SOLUÇÃO]]=CW$1,BANCO10[[#This Row],[STATUS DA ETAPA]],"")</f>
        <v/>
      </c>
      <c r="CX429" s="42" t="str">
        <f>IF(BANCO10[[#This Row],[SOLUÇÃO]]=CX$1,BANCO10[[#This Row],[STATUS DA ETAPA]],"")</f>
        <v/>
      </c>
      <c r="CY429" s="42" t="str">
        <f>IF(BANCO10[[#This Row],[SOLUÇÃO]]=CY$1,BANCO10[[#This Row],[STATUS DA ETAPA]],"")</f>
        <v/>
      </c>
      <c r="CZ429" s="42" t="str">
        <f>IF(BANCO10[[#This Row],[SOLUÇÃO]]=CZ$1,BANCO10[[#This Row],[STATUS DA ETAPA]],"")</f>
        <v/>
      </c>
      <c r="DA429" s="42" t="str">
        <f>IF(BANCO10[[#This Row],[SOLUÇÃO]]=DA$1,BANCO10[[#This Row],[STATUS DA ETAPA]],"")</f>
        <v/>
      </c>
      <c r="DB429" s="42" t="str">
        <f>IF(BANCO10[[#This Row],[SOLUÇÃO]]=DB$1,BANCO10[[#This Row],[STATUS DA ETAPA]],"")</f>
        <v/>
      </c>
      <c r="DC429" s="42" t="str">
        <f>IF(BANCO10[[#This Row],[SOLUÇÃO]]=DC$1,BANCO10[[#This Row],[STATUS DA ETAPA]],"")</f>
        <v/>
      </c>
      <c r="DD429" s="42" t="str">
        <f>IF(BANCO10[[#This Row],[SOLUÇÃO]]=DD$1,BANCO10[[#This Row],[STATUS DA ETAPA]],"")</f>
        <v/>
      </c>
      <c r="DE429" s="42" t="str">
        <f>IF(BANCO10[[#This Row],[SOLUÇÃO]]=DE$1,BANCO10[[#This Row],[STATUS DA ETAPA]],"")</f>
        <v/>
      </c>
      <c r="DF429" s="42" t="str">
        <f>IF(BANCO10[[#This Row],[SOLUÇÃO]]=DF$1,BANCO10[[#This Row],[STATUS DA ETAPA]],"")</f>
        <v/>
      </c>
      <c r="DG429" s="42" t="str">
        <f>IF(BANCO10[[#This Row],[SOLUÇÃO]]=DG$1,BANCO10[[#This Row],[STATUS DA ETAPA]],"")</f>
        <v/>
      </c>
      <c r="DH429" s="42" t="str">
        <f>IF(BANCO10[[#This Row],[SOLUÇÃO]]=DH$1,BANCO10[[#This Row],[STATUS DA ETAPA]],"")</f>
        <v/>
      </c>
      <c r="DI429" s="42" t="str">
        <f>IF(BANCO10[[#This Row],[SOLUÇÃO]]=DI$1,BANCO10[[#This Row],[STATUS DA ETAPA]],"")</f>
        <v/>
      </c>
      <c r="DJ429" s="42" t="str">
        <f>IF(BANCO10[[#This Row],[SOLUÇÃO]]=DJ$1,BANCO10[[#This Row],[STATUS DA ETAPA]],"")</f>
        <v/>
      </c>
      <c r="DK429" s="42" t="str">
        <f>IF(BANCO10[[#This Row],[SOLUÇÃO]]=DK$1,BANCO10[[#This Row],[STATUS DA ETAPA]],"")</f>
        <v/>
      </c>
      <c r="DL429" s="42" t="str">
        <f>IF(BANCO10[[#This Row],[SOLUÇÃO]]=DL$1,BANCO10[[#This Row],[STATUS DA ETAPA]],"")</f>
        <v/>
      </c>
      <c r="DM429" s="42" t="str">
        <f>IF(BANCO10[[#This Row],[SOLUÇÃO]]=DM$1,BANCO10[[#This Row],[STATUS DA ETAPA]],"")</f>
        <v/>
      </c>
      <c r="DN429" s="65" t="e">
        <f>VLOOKUP(CL431,'[1]SAP TEC'!AC:AD,2,0)</f>
        <v>#N/A</v>
      </c>
      <c r="GA429" s="38"/>
      <c r="GB429" s="39"/>
      <c r="GC429" s="40"/>
      <c r="GD429" s="42"/>
      <c r="GE429" s="42"/>
      <c r="GF429" s="40"/>
      <c r="GG429" s="165"/>
      <c r="GH429" s="90"/>
      <c r="GI429" s="43"/>
      <c r="GJ429" s="44"/>
      <c r="GK429" s="166"/>
      <c r="GL429" s="166"/>
      <c r="GM429" s="166"/>
      <c r="GN429" s="42"/>
      <c r="GO429" s="91"/>
      <c r="GP429" s="42"/>
      <c r="GQ429" s="91"/>
      <c r="GR429" s="134"/>
      <c r="GS429" s="134"/>
      <c r="GT429" s="44"/>
      <c r="GU429" s="44"/>
      <c r="GV429" s="44"/>
      <c r="GW429" s="42"/>
      <c r="GX429" s="95"/>
      <c r="GY429" s="96"/>
      <c r="GZ429" s="167"/>
      <c r="HA429" s="167"/>
      <c r="HB429" s="167"/>
      <c r="HC429" s="93"/>
      <c r="HD429" s="167"/>
      <c r="HE429" s="110"/>
      <c r="HF429" s="94"/>
      <c r="HG429" s="38"/>
      <c r="HH429" s="38"/>
      <c r="HI429" s="38"/>
      <c r="HJ429" s="38"/>
      <c r="HK429" s="98"/>
      <c r="HL429" s="38"/>
      <c r="HM429" s="38"/>
      <c r="HN429" s="38"/>
      <c r="HO429" s="136"/>
      <c r="HP429" s="38"/>
      <c r="HQ429" s="38"/>
      <c r="HR429" s="38"/>
      <c r="HS429" s="38"/>
      <c r="HT429" s="63"/>
      <c r="HU429" s="63"/>
      <c r="HV429" s="71"/>
      <c r="HW429" s="63"/>
      <c r="HX429" s="44"/>
      <c r="HY429" s="42"/>
      <c r="HZ429" s="42"/>
      <c r="IA429" s="42"/>
      <c r="IB429" s="42"/>
      <c r="IC429" s="42"/>
      <c r="ID429" s="42"/>
      <c r="IE429" s="42"/>
      <c r="IF429" s="42"/>
      <c r="IG429" s="42"/>
      <c r="IH429" s="42"/>
      <c r="II429" s="42"/>
      <c r="IJ429" s="42"/>
      <c r="IK429" s="42"/>
      <c r="IL429" s="42"/>
      <c r="IM429" s="42"/>
      <c r="IN429" s="42"/>
      <c r="IO429" s="42"/>
      <c r="IP429" s="42"/>
      <c r="IQ429" s="42"/>
      <c r="IR429" s="42"/>
      <c r="IS429" s="42"/>
      <c r="IT429" s="42"/>
      <c r="IU429" s="42"/>
      <c r="IV429" s="42"/>
      <c r="IW429" s="42"/>
      <c r="IX429" s="42"/>
      <c r="IY429" s="42"/>
      <c r="IZ429" s="63"/>
    </row>
    <row r="430" spans="1:260" s="65" customFormat="1" ht="12" x14ac:dyDescent="0.25">
      <c r="A430" s="38" t="s">
        <v>118</v>
      </c>
      <c r="B430" s="39" t="s">
        <v>131</v>
      </c>
      <c r="C430" s="40" t="str">
        <f>IFERROR(VLOOKUP(BANCO10[[#This Row],[EMPRESA]],[1]!DADOS[#Data],2,FALSE),"")</f>
        <v>33.392.588/0001-25</v>
      </c>
      <c r="D430" s="40" t="s">
        <v>1177</v>
      </c>
      <c r="E430" s="42" t="str">
        <f>IFERROR(VLOOKUP(BANCO10[[#This Row],[EMPRESA]],[1]!DADOS[#Data],5,FALSE),"")</f>
        <v>ME</v>
      </c>
      <c r="F430" s="40" t="str">
        <f>IFERROR(IF(VLOOKUP(BANCO10[[#This Row],[EMPRESA]],[1]!DADOS[#Data],6,0)="","",(VLOOKUP(BANCO10[[#This Row],[EMPRESA]],[1]!DADOS[#Data],6,0))),"")</f>
        <v>CAPITAL SUL</v>
      </c>
      <c r="G430" s="40" t="str">
        <f>IFERROR(IF(VLOOKUP(BANCO10[[#This Row],[EMPRESA]],[1]!DADOS[#Data],4)="","",(VLOOKUP($D430,[1]!DADOS[#Data],4,0))),"")</f>
        <v>LM DE SOUSA</v>
      </c>
      <c r="H430" s="43" t="s">
        <v>7</v>
      </c>
      <c r="I430" s="43" t="s">
        <v>134</v>
      </c>
      <c r="J430" s="43" t="s">
        <v>123</v>
      </c>
      <c r="K430" s="44" t="s">
        <v>1178</v>
      </c>
      <c r="L430" s="44" t="s">
        <v>136</v>
      </c>
      <c r="M430" s="44" t="s">
        <v>137</v>
      </c>
      <c r="N430" s="44" t="s">
        <v>123</v>
      </c>
      <c r="O430" s="42" t="s">
        <v>96</v>
      </c>
      <c r="P430" s="42">
        <v>76</v>
      </c>
      <c r="Q430" s="39"/>
      <c r="R430" s="45" t="s">
        <v>27</v>
      </c>
      <c r="S430" s="45">
        <v>45713</v>
      </c>
      <c r="T430" s="45" t="s">
        <v>27</v>
      </c>
      <c r="U430" s="45">
        <v>45713</v>
      </c>
      <c r="V430" s="45" t="s">
        <v>27</v>
      </c>
      <c r="W430" s="45">
        <v>45713</v>
      </c>
      <c r="X430" s="45" t="s">
        <v>27</v>
      </c>
      <c r="Y430" s="45">
        <v>45713</v>
      </c>
      <c r="Z430" s="46" t="s">
        <v>27</v>
      </c>
      <c r="AA430" s="47">
        <v>45715</v>
      </c>
      <c r="AB430" s="46" t="s">
        <v>27</v>
      </c>
      <c r="AC430" s="48">
        <v>45712</v>
      </c>
      <c r="AD430" s="46" t="s">
        <v>27</v>
      </c>
      <c r="AE430" s="48">
        <v>45713</v>
      </c>
      <c r="AF430" s="45" t="s">
        <v>123</v>
      </c>
      <c r="AG430" s="45"/>
      <c r="AH430" s="45" t="s">
        <v>123</v>
      </c>
      <c r="AI430" s="45"/>
      <c r="AJ430" s="45" t="s">
        <v>27</v>
      </c>
      <c r="AK430" s="45">
        <v>45708</v>
      </c>
      <c r="AL430" s="45" t="s">
        <v>123</v>
      </c>
      <c r="AM430" s="45"/>
      <c r="AN430" s="45" t="s">
        <v>123</v>
      </c>
      <c r="AO430" s="45"/>
      <c r="AP430" s="45" t="s">
        <v>123</v>
      </c>
      <c r="AQ430" s="45"/>
      <c r="AR430" s="45" t="s">
        <v>123</v>
      </c>
      <c r="AS430" s="45"/>
      <c r="AT430" s="49">
        <v>46022</v>
      </c>
      <c r="AU430" s="50">
        <v>46022</v>
      </c>
      <c r="AV430" s="66" t="s">
        <v>126</v>
      </c>
      <c r="AW430" s="66" t="s">
        <v>126</v>
      </c>
      <c r="AX430" s="51" t="s">
        <v>49</v>
      </c>
      <c r="AY430" s="52" t="s">
        <v>126</v>
      </c>
      <c r="AZ430" s="53">
        <v>14440</v>
      </c>
      <c r="BA430" s="52" t="s">
        <v>138</v>
      </c>
      <c r="BB430" s="81">
        <v>675784</v>
      </c>
      <c r="BC430" s="52" t="s">
        <v>123</v>
      </c>
      <c r="BD430" s="52" t="s">
        <v>123</v>
      </c>
      <c r="BE430" s="55" t="s">
        <v>126</v>
      </c>
      <c r="BF430" s="55" t="s">
        <v>126</v>
      </c>
      <c r="BG430" s="55" t="s">
        <v>126</v>
      </c>
      <c r="BH430" s="55" t="s">
        <v>126</v>
      </c>
      <c r="BI430" s="68" t="s">
        <v>126</v>
      </c>
      <c r="BJ430" s="48"/>
      <c r="BK430" s="58" t="s">
        <v>126</v>
      </c>
      <c r="BL430" s="59"/>
      <c r="BM430" s="58" t="s">
        <v>126</v>
      </c>
      <c r="BN430" s="59"/>
      <c r="BO430" s="58" t="s">
        <v>126</v>
      </c>
      <c r="BP430" s="59"/>
      <c r="BQ430" s="58" t="s">
        <v>126</v>
      </c>
      <c r="BR430" s="59"/>
      <c r="BS430" s="60" t="s">
        <v>185</v>
      </c>
      <c r="BT430" s="63" t="s">
        <v>1179</v>
      </c>
      <c r="BU430" s="61"/>
      <c r="BV430" s="61"/>
      <c r="BW430" s="61"/>
      <c r="BX430" s="61"/>
      <c r="BY430" s="61"/>
      <c r="BZ430" s="61"/>
      <c r="CA430" s="61"/>
      <c r="CB430" s="61"/>
      <c r="CC430" s="61"/>
      <c r="CD430" s="61"/>
      <c r="CE430" s="61"/>
      <c r="CF430" s="61"/>
      <c r="CG430" s="61"/>
      <c r="CH430" s="63">
        <f>YEAR(BANCO10[[#This Row],[DATA INÍCIO]])</f>
        <v>2025</v>
      </c>
      <c r="CI430" s="63">
        <f>MONTH(BANCO10[[#This Row],[DATA INÍCIO]])</f>
        <v>12</v>
      </c>
      <c r="CJ430" s="71" t="str">
        <f t="shared" si="7"/>
        <v>LM DE SOUSA SILVA ESCOVAS33.392.588/0001-25</v>
      </c>
      <c r="CK430" s="63"/>
      <c r="CL430" s="63"/>
      <c r="CM430" s="42" t="str">
        <f>IF(BANCO10[[#This Row],[SOLUÇÃO]]=CM$1,BANCO10[[#This Row],[STATUS DA ETAPA]],"")</f>
        <v/>
      </c>
      <c r="CN430" s="42" t="str">
        <f>IF(BANCO10[[#This Row],[SOLUÇÃO]]=CN$1,BANCO10[[#This Row],[STATUS DA ETAPA]],"")</f>
        <v/>
      </c>
      <c r="CO430" s="42" t="str">
        <f>IF(BANCO10[[#This Row],[SOLUÇÃO]]=CO$1,BANCO10[[#This Row],[STATUS DA ETAPA]],"")</f>
        <v/>
      </c>
      <c r="CP430" s="42" t="str">
        <f>IF(BANCO10[[#This Row],[SOLUÇÃO]]=CP$1,BANCO10[[#This Row],[STATUS DA ETAPA]],"")</f>
        <v/>
      </c>
      <c r="CQ430" s="42" t="str">
        <f>IF(BANCO10[[#This Row],[SOLUÇÃO]]=CQ$1,BANCO10[[#This Row],[STATUS DA ETAPA]],"")</f>
        <v/>
      </c>
      <c r="CR430" s="42" t="str">
        <f>IF(BANCO10[[#This Row],[SOLUÇÃO]]=CR$1,BANCO10[[#This Row],[STATUS DA ETAPA]],"")</f>
        <v/>
      </c>
      <c r="CS430" s="42" t="str">
        <f>IF(BANCO10[[#This Row],[SOLUÇÃO]]=CS$1,BANCO10[[#This Row],[STATUS DA ETAPA]],"")</f>
        <v>AGUARDANDO SALDO</v>
      </c>
      <c r="CT430" s="42" t="str">
        <f>IF(BANCO10[[#This Row],[SOLUÇÃO]]=CT$1,BANCO10[[#This Row],[STATUS DA ETAPA]],"")</f>
        <v/>
      </c>
      <c r="CU430" s="42" t="str">
        <f>IF(BANCO10[[#This Row],[SOLUÇÃO]]=CU$1,BANCO10[[#This Row],[STATUS DA ETAPA]],"")</f>
        <v/>
      </c>
      <c r="CV430" s="42" t="str">
        <f>IF(BANCO10[[#This Row],[SOLUÇÃO]]=CV$1,BANCO10[[#This Row],[STATUS DA ETAPA]],"")</f>
        <v/>
      </c>
      <c r="CW430" s="42" t="str">
        <f>IF(BANCO10[[#This Row],[SOLUÇÃO]]=CW$1,BANCO10[[#This Row],[STATUS DA ETAPA]],"")</f>
        <v/>
      </c>
      <c r="CX430" s="42" t="str">
        <f>IF(BANCO10[[#This Row],[SOLUÇÃO]]=CX$1,BANCO10[[#This Row],[STATUS DA ETAPA]],"")</f>
        <v/>
      </c>
      <c r="CY430" s="42" t="str">
        <f>IF(BANCO10[[#This Row],[SOLUÇÃO]]=CY$1,BANCO10[[#This Row],[STATUS DA ETAPA]],"")</f>
        <v/>
      </c>
      <c r="CZ430" s="42" t="str">
        <f>IF(BANCO10[[#This Row],[SOLUÇÃO]]=CZ$1,BANCO10[[#This Row],[STATUS DA ETAPA]],"")</f>
        <v/>
      </c>
      <c r="DA430" s="42" t="str">
        <f>IF(BANCO10[[#This Row],[SOLUÇÃO]]=DA$1,BANCO10[[#This Row],[STATUS DA ETAPA]],"")</f>
        <v/>
      </c>
      <c r="DB430" s="42" t="str">
        <f>IF(BANCO10[[#This Row],[SOLUÇÃO]]=DB$1,BANCO10[[#This Row],[STATUS DA ETAPA]],"")</f>
        <v/>
      </c>
      <c r="DC430" s="42" t="str">
        <f>IF(BANCO10[[#This Row],[SOLUÇÃO]]=DC$1,BANCO10[[#This Row],[STATUS DA ETAPA]],"")</f>
        <v/>
      </c>
      <c r="DD430" s="42" t="str">
        <f>IF(BANCO10[[#This Row],[SOLUÇÃO]]=DD$1,BANCO10[[#This Row],[STATUS DA ETAPA]],"")</f>
        <v/>
      </c>
      <c r="DE430" s="42" t="str">
        <f>IF(BANCO10[[#This Row],[SOLUÇÃO]]=DE$1,BANCO10[[#This Row],[STATUS DA ETAPA]],"")</f>
        <v/>
      </c>
      <c r="DF430" s="42" t="str">
        <f>IF(BANCO10[[#This Row],[SOLUÇÃO]]=DF$1,BANCO10[[#This Row],[STATUS DA ETAPA]],"")</f>
        <v/>
      </c>
      <c r="DG430" s="42" t="str">
        <f>IF(BANCO10[[#This Row],[SOLUÇÃO]]=DG$1,BANCO10[[#This Row],[STATUS DA ETAPA]],"")</f>
        <v/>
      </c>
      <c r="DH430" s="42" t="str">
        <f>IF(BANCO10[[#This Row],[SOLUÇÃO]]=DH$1,BANCO10[[#This Row],[STATUS DA ETAPA]],"")</f>
        <v/>
      </c>
      <c r="DI430" s="42" t="str">
        <f>IF(BANCO10[[#This Row],[SOLUÇÃO]]=DI$1,BANCO10[[#This Row],[STATUS DA ETAPA]],"")</f>
        <v/>
      </c>
      <c r="DJ430" s="42" t="str">
        <f>IF(BANCO10[[#This Row],[SOLUÇÃO]]=DJ$1,BANCO10[[#This Row],[STATUS DA ETAPA]],"")</f>
        <v/>
      </c>
      <c r="DK430" s="42" t="str">
        <f>IF(BANCO10[[#This Row],[SOLUÇÃO]]=DK$1,BANCO10[[#This Row],[STATUS DA ETAPA]],"")</f>
        <v/>
      </c>
      <c r="DL430" s="42" t="str">
        <f>IF(BANCO10[[#This Row],[SOLUÇÃO]]=DL$1,BANCO10[[#This Row],[STATUS DA ETAPA]],"")</f>
        <v/>
      </c>
      <c r="DM430" s="42" t="str">
        <f>IF(BANCO10[[#This Row],[SOLUÇÃO]]=DM$1,BANCO10[[#This Row],[STATUS DA ETAPA]],"")</f>
        <v/>
      </c>
      <c r="DN430" s="65" t="e">
        <f>VLOOKUP(CL432,'[1]SAP TEC'!AC:AD,2,0)</f>
        <v>#N/A</v>
      </c>
      <c r="GA430" s="38"/>
      <c r="GB430" s="39"/>
      <c r="GC430" s="40"/>
      <c r="GD430" s="42"/>
      <c r="GE430" s="42"/>
      <c r="GF430" s="40"/>
      <c r="GG430" s="165"/>
      <c r="GH430" s="90"/>
      <c r="GI430" s="43"/>
      <c r="GJ430" s="44"/>
      <c r="GK430" s="166"/>
      <c r="GL430" s="166"/>
      <c r="GM430" s="166"/>
      <c r="GN430" s="42"/>
      <c r="GO430" s="91"/>
      <c r="GP430" s="42"/>
      <c r="GQ430" s="91"/>
      <c r="GR430" s="134"/>
      <c r="GS430" s="134"/>
      <c r="GT430" s="44"/>
      <c r="GU430" s="44"/>
      <c r="GV430" s="44"/>
      <c r="GW430" s="42"/>
      <c r="GX430" s="95"/>
      <c r="GY430" s="96"/>
      <c r="GZ430" s="168"/>
      <c r="HA430" s="168"/>
      <c r="HB430" s="168"/>
      <c r="HC430" s="93"/>
      <c r="HD430" s="168"/>
      <c r="HE430" s="110"/>
      <c r="HF430" s="94"/>
      <c r="HG430" s="38"/>
      <c r="HH430" s="38"/>
      <c r="HI430" s="38"/>
      <c r="HJ430" s="38"/>
      <c r="HK430" s="98"/>
      <c r="HL430" s="38"/>
      <c r="HM430" s="38"/>
      <c r="HN430" s="38"/>
      <c r="HO430" s="136"/>
      <c r="HP430" s="38"/>
      <c r="HQ430" s="38"/>
      <c r="HR430" s="38"/>
      <c r="HS430" s="38"/>
      <c r="HT430" s="63"/>
      <c r="HU430" s="63"/>
      <c r="HV430" s="71"/>
      <c r="HW430" s="63"/>
      <c r="HX430" s="44"/>
      <c r="HY430" s="42"/>
      <c r="HZ430" s="42"/>
      <c r="IA430" s="42"/>
      <c r="IB430" s="42"/>
      <c r="IC430" s="42"/>
      <c r="ID430" s="42"/>
      <c r="IE430" s="42"/>
      <c r="IF430" s="42"/>
      <c r="IG430" s="42"/>
      <c r="IH430" s="42"/>
      <c r="II430" s="42"/>
      <c r="IJ430" s="42"/>
      <c r="IK430" s="42"/>
      <c r="IL430" s="42"/>
      <c r="IM430" s="42"/>
      <c r="IN430" s="42"/>
      <c r="IO430" s="42"/>
      <c r="IP430" s="42"/>
      <c r="IQ430" s="42"/>
      <c r="IR430" s="42"/>
      <c r="IS430" s="42"/>
      <c r="IT430" s="42"/>
      <c r="IU430" s="42"/>
      <c r="IV430" s="42"/>
      <c r="IW430" s="42"/>
      <c r="IX430" s="42"/>
      <c r="IY430" s="42"/>
      <c r="IZ430" s="63"/>
    </row>
    <row r="431" spans="1:260" s="65" customFormat="1" ht="12" x14ac:dyDescent="0.25">
      <c r="A431" s="38" t="s">
        <v>118</v>
      </c>
      <c r="B431" s="39" t="s">
        <v>476</v>
      </c>
      <c r="C431" s="40" t="str">
        <f>IFERROR(VLOOKUP(BANCO10[[#This Row],[EMPRESA]],[1]!DADOS[#Data],2,FALSE),"")</f>
        <v>61.413.282/0001-43</v>
      </c>
      <c r="D431" s="42" t="s">
        <v>1180</v>
      </c>
      <c r="E431" s="42" t="str">
        <f>IFERROR(VLOOKUP(BANCO10[[#This Row],[EMPRESA]],[1]!DADOS[#Data],5,FALSE),"")</f>
        <v>DEMAIS</v>
      </c>
      <c r="F431" s="40" t="str">
        <f>IFERROR(IF(VLOOKUP(BANCO10[[#This Row],[EMPRESA]],[1]!DADOS[#Data],6,0)="","",(VLOOKUP(BANCO10[[#This Row],[EMPRESA]],[1]!DADOS[#Data],6,0))),"")</f>
        <v>N/A</v>
      </c>
      <c r="G431" s="40"/>
      <c r="H431" s="43" t="s">
        <v>121</v>
      </c>
      <c r="I431" s="43" t="s">
        <v>145</v>
      </c>
      <c r="J431" s="43" t="s">
        <v>146</v>
      </c>
      <c r="K431" s="42" t="s">
        <v>1181</v>
      </c>
      <c r="L431" s="44" t="s">
        <v>123</v>
      </c>
      <c r="M431" s="44">
        <v>103</v>
      </c>
      <c r="N431" s="44" t="s">
        <v>123</v>
      </c>
      <c r="O431" s="42" t="s">
        <v>90</v>
      </c>
      <c r="P431" s="42">
        <v>4</v>
      </c>
      <c r="Q431" s="42" t="s">
        <v>205</v>
      </c>
      <c r="R431" s="45" t="s">
        <v>123</v>
      </c>
      <c r="S431" s="45"/>
      <c r="T431" s="45" t="s">
        <v>123</v>
      </c>
      <c r="U431" s="45"/>
      <c r="V431" s="45" t="s">
        <v>123</v>
      </c>
      <c r="W431" s="45"/>
      <c r="X431" s="45" t="s">
        <v>123</v>
      </c>
      <c r="Y431" s="45"/>
      <c r="Z431" s="46" t="s">
        <v>123</v>
      </c>
      <c r="AA431" s="47"/>
      <c r="AB431" s="46" t="s">
        <v>123</v>
      </c>
      <c r="AC431" s="48"/>
      <c r="AD431" s="46" t="s">
        <v>123</v>
      </c>
      <c r="AE431" s="48"/>
      <c r="AF431" s="45" t="s">
        <v>27</v>
      </c>
      <c r="AG431" s="45">
        <v>44926</v>
      </c>
      <c r="AH431" s="45" t="s">
        <v>126</v>
      </c>
      <c r="AI431" s="45"/>
      <c r="AJ431" s="45" t="s">
        <v>123</v>
      </c>
      <c r="AK431" s="45"/>
      <c r="AL431" s="45" t="s">
        <v>123</v>
      </c>
      <c r="AM431" s="45"/>
      <c r="AN431" s="45" t="s">
        <v>123</v>
      </c>
      <c r="AO431" s="45"/>
      <c r="AP431" s="45" t="s">
        <v>123</v>
      </c>
      <c r="AQ431" s="45"/>
      <c r="AR431" s="45" t="s">
        <v>123</v>
      </c>
      <c r="AS431" s="45"/>
      <c r="AT431" s="49">
        <v>44926</v>
      </c>
      <c r="AU431" s="50">
        <v>44926</v>
      </c>
      <c r="AV431" s="51" t="s">
        <v>123</v>
      </c>
      <c r="AW431" s="51" t="s">
        <v>123</v>
      </c>
      <c r="AX431" s="73" t="s">
        <v>49</v>
      </c>
      <c r="AY431" s="52" t="s">
        <v>123</v>
      </c>
      <c r="AZ431" s="53">
        <v>0</v>
      </c>
      <c r="BA431" s="52" t="s">
        <v>123</v>
      </c>
      <c r="BB431" s="81" t="s">
        <v>123</v>
      </c>
      <c r="BC431" s="52" t="s">
        <v>123</v>
      </c>
      <c r="BD431" s="52" t="s">
        <v>123</v>
      </c>
      <c r="BE431" s="55" t="s">
        <v>123</v>
      </c>
      <c r="BF431" s="55" t="s">
        <v>123</v>
      </c>
      <c r="BG431" s="55" t="s">
        <v>123</v>
      </c>
      <c r="BH431" s="55" t="s">
        <v>123</v>
      </c>
      <c r="BI431" s="56" t="s">
        <v>123</v>
      </c>
      <c r="BJ431" s="48"/>
      <c r="BK431" s="74"/>
      <c r="BL431" s="75"/>
      <c r="BM431" s="74"/>
      <c r="BN431" s="75"/>
      <c r="BO431" s="74" t="s">
        <v>123</v>
      </c>
      <c r="BP431" s="75"/>
      <c r="BQ431" s="74" t="s">
        <v>123</v>
      </c>
      <c r="BR431" s="75"/>
      <c r="BS431" s="60"/>
      <c r="BT431" s="38"/>
      <c r="BU431" s="61" t="s">
        <v>129</v>
      </c>
      <c r="BV431" s="61" t="s">
        <v>129</v>
      </c>
      <c r="BW431" s="61" t="s">
        <v>129</v>
      </c>
      <c r="BX431" s="61" t="s">
        <v>129</v>
      </c>
      <c r="BY431" s="62" t="s">
        <v>129</v>
      </c>
      <c r="BZ431" s="61"/>
      <c r="CA431" s="61" t="s">
        <v>129</v>
      </c>
      <c r="CB431" s="61" t="s">
        <v>129</v>
      </c>
      <c r="CC431" s="61" t="s">
        <v>129</v>
      </c>
      <c r="CD431" s="61" t="s">
        <v>129</v>
      </c>
      <c r="CE431" s="61" t="s">
        <v>129</v>
      </c>
      <c r="CF431" s="61" t="s">
        <v>129</v>
      </c>
      <c r="CG431" s="61" t="s">
        <v>129</v>
      </c>
      <c r="CH431" s="63">
        <f>YEAR(BANCO10[[#This Row],[DATA INÍCIO]])</f>
        <v>2022</v>
      </c>
      <c r="CI431" s="63">
        <f>MONTH(BANCO10[[#This Row],[DATA INÍCIO]])</f>
        <v>12</v>
      </c>
      <c r="CJ431" s="64" t="str">
        <f t="shared" si="7"/>
        <v>LORENZETTI SA INDUSTRIAS BRASILEIRAS ELETROMETALURGICAS61.413.282/0001-43</v>
      </c>
      <c r="CK431" s="63"/>
      <c r="CL431" s="42" t="s">
        <v>1181</v>
      </c>
      <c r="CM431" s="42" t="str">
        <f>IF(BANCO10[[#This Row],[SOLUÇÃO]]=CM$1,BANCO10[[#This Row],[STATUS DA ETAPA]],"")</f>
        <v>CONCLUÍDO</v>
      </c>
      <c r="CN431" s="42" t="str">
        <f>IF(BANCO10[[#This Row],[SOLUÇÃO]]=CN$1,BANCO10[[#This Row],[STATUS DA ETAPA]],"")</f>
        <v/>
      </c>
      <c r="CO431" s="42" t="str">
        <f>IF(BANCO10[[#This Row],[SOLUÇÃO]]=CO$1,BANCO10[[#This Row],[STATUS DA ETAPA]],"")</f>
        <v/>
      </c>
      <c r="CP431" s="42" t="str">
        <f>IF(BANCO10[[#This Row],[SOLUÇÃO]]=CP$1,BANCO10[[#This Row],[STATUS DA ETAPA]],"")</f>
        <v/>
      </c>
      <c r="CQ431" s="42" t="str">
        <f>IF(BANCO10[[#This Row],[SOLUÇÃO]]=CQ$1,BANCO10[[#This Row],[STATUS DA ETAPA]],"")</f>
        <v/>
      </c>
      <c r="CR431" s="42" t="str">
        <f>IF(BANCO10[[#This Row],[SOLUÇÃO]]=CR$1,BANCO10[[#This Row],[STATUS DA ETAPA]],"")</f>
        <v/>
      </c>
      <c r="CS431" s="42" t="str">
        <f>IF(BANCO10[[#This Row],[SOLUÇÃO]]=CS$1,BANCO10[[#This Row],[STATUS DA ETAPA]],"")</f>
        <v/>
      </c>
      <c r="CT431" s="42" t="str">
        <f>IF(BANCO10[[#This Row],[SOLUÇÃO]]=CT$1,BANCO10[[#This Row],[STATUS DA ETAPA]],"")</f>
        <v/>
      </c>
      <c r="CU431" s="42" t="str">
        <f>IF(BANCO10[[#This Row],[SOLUÇÃO]]=CU$1,BANCO10[[#This Row],[STATUS DA ETAPA]],"")</f>
        <v/>
      </c>
      <c r="CV431" s="42" t="str">
        <f>IF(BANCO10[[#This Row],[SOLUÇÃO]]=CV$1,BANCO10[[#This Row],[STATUS DA ETAPA]],"")</f>
        <v/>
      </c>
      <c r="CW431" s="42" t="str">
        <f>IF(BANCO10[[#This Row],[SOLUÇÃO]]=CW$1,BANCO10[[#This Row],[STATUS DA ETAPA]],"")</f>
        <v/>
      </c>
      <c r="CX431" s="42" t="str">
        <f>IF(BANCO10[[#This Row],[SOLUÇÃO]]=CX$1,BANCO10[[#This Row],[STATUS DA ETAPA]],"")</f>
        <v/>
      </c>
      <c r="CY431" s="42" t="str">
        <f>IF(BANCO10[[#This Row],[SOLUÇÃO]]=CY$1,BANCO10[[#This Row],[STATUS DA ETAPA]],"")</f>
        <v/>
      </c>
      <c r="CZ431" s="42" t="str">
        <f>IF(BANCO10[[#This Row],[SOLUÇÃO]]=CZ$1,BANCO10[[#This Row],[STATUS DA ETAPA]],"")</f>
        <v/>
      </c>
      <c r="DA431" s="42" t="str">
        <f>IF(BANCO10[[#This Row],[SOLUÇÃO]]=DA$1,BANCO10[[#This Row],[STATUS DA ETAPA]],"")</f>
        <v/>
      </c>
      <c r="DB431" s="42" t="str">
        <f>IF(BANCO10[[#This Row],[SOLUÇÃO]]=DB$1,BANCO10[[#This Row],[STATUS DA ETAPA]],"")</f>
        <v/>
      </c>
      <c r="DC431" s="42" t="str">
        <f>IF(BANCO10[[#This Row],[SOLUÇÃO]]=DC$1,BANCO10[[#This Row],[STATUS DA ETAPA]],"")</f>
        <v/>
      </c>
      <c r="DD431" s="42" t="str">
        <f>IF(BANCO10[[#This Row],[SOLUÇÃO]]=DD$1,BANCO10[[#This Row],[STATUS DA ETAPA]],"")</f>
        <v/>
      </c>
      <c r="DE431" s="42" t="str">
        <f>IF(BANCO10[[#This Row],[SOLUÇÃO]]=DE$1,BANCO10[[#This Row],[STATUS DA ETAPA]],"")</f>
        <v/>
      </c>
      <c r="DF431" s="42" t="str">
        <f>IF(BANCO10[[#This Row],[SOLUÇÃO]]=DF$1,BANCO10[[#This Row],[STATUS DA ETAPA]],"")</f>
        <v/>
      </c>
      <c r="DG431" s="42" t="str">
        <f>IF(BANCO10[[#This Row],[SOLUÇÃO]]=DG$1,BANCO10[[#This Row],[STATUS DA ETAPA]],"")</f>
        <v/>
      </c>
      <c r="DH431" s="42" t="str">
        <f>IF(BANCO10[[#This Row],[SOLUÇÃO]]=DH$1,BANCO10[[#This Row],[STATUS DA ETAPA]],"")</f>
        <v/>
      </c>
      <c r="DI431" s="42" t="str">
        <f>IF(BANCO10[[#This Row],[SOLUÇÃO]]=DI$1,BANCO10[[#This Row],[STATUS DA ETAPA]],"")</f>
        <v/>
      </c>
      <c r="DJ431" s="42" t="str">
        <f>IF(BANCO10[[#This Row],[SOLUÇÃO]]=DJ$1,BANCO10[[#This Row],[STATUS DA ETAPA]],"")</f>
        <v/>
      </c>
      <c r="DK431" s="42" t="str">
        <f>IF(BANCO10[[#This Row],[SOLUÇÃO]]=DK$1,BANCO10[[#This Row],[STATUS DA ETAPA]],"")</f>
        <v/>
      </c>
      <c r="DL431" s="42" t="str">
        <f>IF(BANCO10[[#This Row],[SOLUÇÃO]]=DL$1,BANCO10[[#This Row],[STATUS DA ETAPA]],"")</f>
        <v/>
      </c>
      <c r="DM431" s="42" t="str">
        <f>IF(BANCO10[[#This Row],[SOLUÇÃO]]=DM$1,BANCO10[[#This Row],[STATUS DA ETAPA]],"")</f>
        <v/>
      </c>
      <c r="DN431" s="65" t="e">
        <f>VLOOKUP(CL433,'[1]SAP TEC'!AC:AD,2,0)</f>
        <v>#N/A</v>
      </c>
      <c r="GA431" s="38"/>
      <c r="GB431" s="39"/>
      <c r="GC431" s="40"/>
      <c r="GD431" s="42"/>
      <c r="GE431" s="42"/>
      <c r="GF431" s="40"/>
      <c r="GG431" s="165"/>
      <c r="GH431" s="90"/>
      <c r="GI431" s="43"/>
      <c r="GJ431" s="44"/>
      <c r="GK431" s="166"/>
      <c r="GL431" s="166"/>
      <c r="GM431" s="166"/>
      <c r="GN431" s="42"/>
      <c r="GO431" s="91"/>
      <c r="GP431" s="42"/>
      <c r="GQ431" s="91"/>
      <c r="GR431" s="134"/>
      <c r="GS431" s="134"/>
      <c r="GT431" s="44"/>
      <c r="GU431" s="44"/>
      <c r="GV431" s="44"/>
      <c r="GW431" s="42"/>
      <c r="GX431" s="95"/>
      <c r="GY431" s="96"/>
      <c r="GZ431" s="168"/>
      <c r="HA431" s="168"/>
      <c r="HB431" s="168"/>
      <c r="HC431" s="93"/>
      <c r="HD431" s="168"/>
      <c r="HE431" s="110"/>
      <c r="HF431" s="94"/>
      <c r="HG431" s="38"/>
      <c r="HH431" s="38"/>
      <c r="HI431" s="38"/>
      <c r="HJ431" s="38"/>
      <c r="HK431" s="98"/>
      <c r="HL431" s="38"/>
      <c r="HM431" s="38"/>
      <c r="HN431" s="38"/>
      <c r="HO431" s="136"/>
      <c r="HP431" s="38"/>
      <c r="HQ431" s="38"/>
      <c r="HR431" s="38"/>
      <c r="HS431" s="38"/>
      <c r="HT431" s="63"/>
      <c r="HU431" s="63"/>
      <c r="HV431" s="71"/>
      <c r="HW431" s="63"/>
      <c r="HX431" s="44"/>
      <c r="HY431" s="42"/>
      <c r="HZ431" s="42"/>
      <c r="IA431" s="42"/>
      <c r="IB431" s="42"/>
      <c r="IC431" s="42"/>
      <c r="ID431" s="42"/>
      <c r="IE431" s="42"/>
      <c r="IF431" s="42"/>
      <c r="IG431" s="42"/>
      <c r="IH431" s="42"/>
      <c r="II431" s="42"/>
      <c r="IJ431" s="42"/>
      <c r="IK431" s="42"/>
      <c r="IL431" s="42"/>
      <c r="IM431" s="42"/>
      <c r="IN431" s="42"/>
      <c r="IO431" s="42"/>
      <c r="IP431" s="42"/>
      <c r="IQ431" s="42"/>
      <c r="IR431" s="42"/>
      <c r="IS431" s="42"/>
      <c r="IT431" s="42"/>
      <c r="IU431" s="42"/>
      <c r="IV431" s="42"/>
      <c r="IW431" s="42"/>
      <c r="IX431" s="42"/>
      <c r="IY431" s="42"/>
      <c r="IZ431" s="63"/>
    </row>
    <row r="432" spans="1:260" s="65" customFormat="1" ht="12" x14ac:dyDescent="0.25">
      <c r="A432" s="38" t="s">
        <v>118</v>
      </c>
      <c r="B432" s="39" t="s">
        <v>476</v>
      </c>
      <c r="C432" s="40" t="str">
        <f>IFERROR(VLOOKUP(BANCO10[[#This Row],[EMPRESA]],[1]!DADOS[#Data],2,FALSE),"")</f>
        <v>61.413.282/0001-43</v>
      </c>
      <c r="D432" s="42" t="s">
        <v>1180</v>
      </c>
      <c r="E432" s="42" t="str">
        <f>IFERROR(VLOOKUP(BANCO10[[#This Row],[EMPRESA]],[1]!DADOS[#Data],5,FALSE),"")</f>
        <v>DEMAIS</v>
      </c>
      <c r="F432" s="40" t="str">
        <f>IFERROR(IF(VLOOKUP(BANCO10[[#This Row],[EMPRESA]],[1]!DADOS[#Data],6,0)="","",(VLOOKUP(BANCO10[[#This Row],[EMPRESA]],[1]!DADOS[#Data],6,0))),"")</f>
        <v>N/A</v>
      </c>
      <c r="G432" s="40" t="s">
        <v>123</v>
      </c>
      <c r="H432" s="43" t="s">
        <v>7</v>
      </c>
      <c r="I432" s="42" t="s">
        <v>267</v>
      </c>
      <c r="J432" s="44" t="s">
        <v>136</v>
      </c>
      <c r="K432" s="42" t="s">
        <v>136</v>
      </c>
      <c r="L432" s="44" t="s">
        <v>136</v>
      </c>
      <c r="M432" s="44">
        <v>103</v>
      </c>
      <c r="N432" s="44" t="s">
        <v>123</v>
      </c>
      <c r="O432" s="42" t="s">
        <v>98</v>
      </c>
      <c r="P432" s="42">
        <v>32</v>
      </c>
      <c r="Q432" s="42"/>
      <c r="R432" s="45" t="s">
        <v>123</v>
      </c>
      <c r="S432" s="45"/>
      <c r="T432" s="45" t="s">
        <v>123</v>
      </c>
      <c r="U432" s="45"/>
      <c r="V432" s="45" t="s">
        <v>123</v>
      </c>
      <c r="W432" s="45"/>
      <c r="X432" s="45" t="s">
        <v>123</v>
      </c>
      <c r="Y432" s="45"/>
      <c r="Z432" s="46" t="s">
        <v>123</v>
      </c>
      <c r="AA432" s="47"/>
      <c r="AB432" s="46" t="s">
        <v>123</v>
      </c>
      <c r="AC432" s="48"/>
      <c r="AD432" s="46" t="s">
        <v>123</v>
      </c>
      <c r="AE432" s="48"/>
      <c r="AF432" s="45" t="s">
        <v>27</v>
      </c>
      <c r="AG432" s="45">
        <v>45294</v>
      </c>
      <c r="AH432" s="45" t="s">
        <v>27</v>
      </c>
      <c r="AI432" s="45">
        <v>45299</v>
      </c>
      <c r="AJ432" s="45"/>
      <c r="AK432" s="45"/>
      <c r="AL432" s="45" t="s">
        <v>123</v>
      </c>
      <c r="AM432" s="45"/>
      <c r="AN432" s="45" t="s">
        <v>123</v>
      </c>
      <c r="AO432" s="45"/>
      <c r="AP432" s="45" t="s">
        <v>123</v>
      </c>
      <c r="AQ432" s="45"/>
      <c r="AR432" s="45" t="s">
        <v>123</v>
      </c>
      <c r="AS432" s="45"/>
      <c r="AT432" s="49">
        <v>45963</v>
      </c>
      <c r="AU432" s="50">
        <v>45963</v>
      </c>
      <c r="AV432" s="66"/>
      <c r="AW432" s="66"/>
      <c r="AX432" s="73" t="s">
        <v>49</v>
      </c>
      <c r="AY432" s="52" t="s">
        <v>126</v>
      </c>
      <c r="AZ432" s="53">
        <v>0</v>
      </c>
      <c r="BA432" s="52"/>
      <c r="BB432" s="81" t="s">
        <v>136</v>
      </c>
      <c r="BC432" s="52" t="s">
        <v>136</v>
      </c>
      <c r="BD432" s="52" t="s">
        <v>136</v>
      </c>
      <c r="BE432" s="55" t="s">
        <v>123</v>
      </c>
      <c r="BF432" s="55" t="s">
        <v>123</v>
      </c>
      <c r="BG432" s="55"/>
      <c r="BH432" s="55" t="s">
        <v>123</v>
      </c>
      <c r="BI432" s="68" t="s">
        <v>123</v>
      </c>
      <c r="BJ432" s="48"/>
      <c r="BK432" s="58"/>
      <c r="BL432" s="59"/>
      <c r="BM432" s="58"/>
      <c r="BN432" s="59"/>
      <c r="BO432" s="74" t="s">
        <v>126</v>
      </c>
      <c r="BP432" s="77"/>
      <c r="BQ432" s="78" t="s">
        <v>126</v>
      </c>
      <c r="BR432" s="79"/>
      <c r="BS432" s="60"/>
      <c r="BT432" s="38"/>
      <c r="BU432" s="61" t="s">
        <v>129</v>
      </c>
      <c r="BV432" s="61" t="s">
        <v>129</v>
      </c>
      <c r="BW432" s="61" t="s">
        <v>129</v>
      </c>
      <c r="BX432" s="61" t="s">
        <v>129</v>
      </c>
      <c r="BY432" s="62" t="s">
        <v>1182</v>
      </c>
      <c r="BZ432" s="61"/>
      <c r="CA432" s="61" t="s">
        <v>129</v>
      </c>
      <c r="CB432" s="61" t="s">
        <v>129</v>
      </c>
      <c r="CC432" s="61">
        <v>45394</v>
      </c>
      <c r="CD432" s="61"/>
      <c r="CE432" s="61" t="s">
        <v>129</v>
      </c>
      <c r="CF432" s="61"/>
      <c r="CG432" s="61" t="s">
        <v>1183</v>
      </c>
      <c r="CH432" s="63">
        <f>YEAR(BANCO10[[#This Row],[DATA INÍCIO]])</f>
        <v>2025</v>
      </c>
      <c r="CI432" s="63">
        <f>MONTH(BANCO10[[#This Row],[DATA INÍCIO]])</f>
        <v>11</v>
      </c>
      <c r="CJ432" s="64" t="str">
        <f t="shared" si="7"/>
        <v>LORENZETTI SA INDUSTRIAS BRASILEIRAS ELETROMETALURGICAS61.413.282/0001-43</v>
      </c>
      <c r="CK432" s="63"/>
      <c r="CL432" s="42" t="s">
        <v>136</v>
      </c>
      <c r="CM432" s="42" t="str">
        <f>IF(BANCO10[[#This Row],[SOLUÇÃO]]=CM$1,BANCO10[[#This Row],[STATUS DA ETAPA]],"")</f>
        <v/>
      </c>
      <c r="CN432" s="42" t="str">
        <f>IF(BANCO10[[#This Row],[SOLUÇÃO]]=CN$1,BANCO10[[#This Row],[STATUS DA ETAPA]],"")</f>
        <v/>
      </c>
      <c r="CO432" s="42" t="str">
        <f>IF(BANCO10[[#This Row],[SOLUÇÃO]]=CO$1,BANCO10[[#This Row],[STATUS DA ETAPA]],"")</f>
        <v/>
      </c>
      <c r="CP432" s="42" t="str">
        <f>IF(BANCO10[[#This Row],[SOLUÇÃO]]=CP$1,BANCO10[[#This Row],[STATUS DA ETAPA]],"")</f>
        <v/>
      </c>
      <c r="CQ432" s="42" t="str">
        <f>IF(BANCO10[[#This Row],[SOLUÇÃO]]=CQ$1,BANCO10[[#This Row],[STATUS DA ETAPA]],"")</f>
        <v/>
      </c>
      <c r="CR432" s="42" t="str">
        <f>IF(BANCO10[[#This Row],[SOLUÇÃO]]=CR$1,BANCO10[[#This Row],[STATUS DA ETAPA]],"")</f>
        <v/>
      </c>
      <c r="CS432" s="42" t="str">
        <f>IF(BANCO10[[#This Row],[SOLUÇÃO]]=CS$1,BANCO10[[#This Row],[STATUS DA ETAPA]],"")</f>
        <v/>
      </c>
      <c r="CT432" s="42" t="str">
        <f>IF(BANCO10[[#This Row],[SOLUÇÃO]]=CT$1,BANCO10[[#This Row],[STATUS DA ETAPA]],"")</f>
        <v/>
      </c>
      <c r="CU432" s="42" t="str">
        <f>IF(BANCO10[[#This Row],[SOLUÇÃO]]=CU$1,BANCO10[[#This Row],[STATUS DA ETAPA]],"")</f>
        <v>PROSPECÇÃO</v>
      </c>
      <c r="CV432" s="42" t="str">
        <f>IF(BANCO10[[#This Row],[SOLUÇÃO]]=CV$1,BANCO10[[#This Row],[STATUS DA ETAPA]],"")</f>
        <v/>
      </c>
      <c r="CW432" s="42" t="str">
        <f>IF(BANCO10[[#This Row],[SOLUÇÃO]]=CW$1,BANCO10[[#This Row],[STATUS DA ETAPA]],"")</f>
        <v/>
      </c>
      <c r="CX432" s="42" t="str">
        <f>IF(BANCO10[[#This Row],[SOLUÇÃO]]=CX$1,BANCO10[[#This Row],[STATUS DA ETAPA]],"")</f>
        <v/>
      </c>
      <c r="CY432" s="42" t="str">
        <f>IF(BANCO10[[#This Row],[SOLUÇÃO]]=CY$1,BANCO10[[#This Row],[STATUS DA ETAPA]],"")</f>
        <v/>
      </c>
      <c r="CZ432" s="42" t="str">
        <f>IF(BANCO10[[#This Row],[SOLUÇÃO]]=CZ$1,BANCO10[[#This Row],[STATUS DA ETAPA]],"")</f>
        <v/>
      </c>
      <c r="DA432" s="42" t="str">
        <f>IF(BANCO10[[#This Row],[SOLUÇÃO]]=DA$1,BANCO10[[#This Row],[STATUS DA ETAPA]],"")</f>
        <v/>
      </c>
      <c r="DB432" s="42" t="str">
        <f>IF(BANCO10[[#This Row],[SOLUÇÃO]]=DB$1,BANCO10[[#This Row],[STATUS DA ETAPA]],"")</f>
        <v/>
      </c>
      <c r="DC432" s="42" t="str">
        <f>IF(BANCO10[[#This Row],[SOLUÇÃO]]=DC$1,BANCO10[[#This Row],[STATUS DA ETAPA]],"")</f>
        <v/>
      </c>
      <c r="DD432" s="42" t="str">
        <f>IF(BANCO10[[#This Row],[SOLUÇÃO]]=DD$1,BANCO10[[#This Row],[STATUS DA ETAPA]],"")</f>
        <v/>
      </c>
      <c r="DE432" s="42" t="str">
        <f>IF(BANCO10[[#This Row],[SOLUÇÃO]]=DE$1,BANCO10[[#This Row],[STATUS DA ETAPA]],"")</f>
        <v/>
      </c>
      <c r="DF432" s="42" t="str">
        <f>IF(BANCO10[[#This Row],[SOLUÇÃO]]=DF$1,BANCO10[[#This Row],[STATUS DA ETAPA]],"")</f>
        <v/>
      </c>
      <c r="DG432" s="42" t="str">
        <f>IF(BANCO10[[#This Row],[SOLUÇÃO]]=DG$1,BANCO10[[#This Row],[STATUS DA ETAPA]],"")</f>
        <v/>
      </c>
      <c r="DH432" s="42" t="str">
        <f>IF(BANCO10[[#This Row],[SOLUÇÃO]]=DH$1,BANCO10[[#This Row],[STATUS DA ETAPA]],"")</f>
        <v/>
      </c>
      <c r="DI432" s="42" t="str">
        <f>IF(BANCO10[[#This Row],[SOLUÇÃO]]=DI$1,BANCO10[[#This Row],[STATUS DA ETAPA]],"")</f>
        <v/>
      </c>
      <c r="DJ432" s="42" t="str">
        <f>IF(BANCO10[[#This Row],[SOLUÇÃO]]=DJ$1,BANCO10[[#This Row],[STATUS DA ETAPA]],"")</f>
        <v/>
      </c>
      <c r="DK432" s="42" t="str">
        <f>IF(BANCO10[[#This Row],[SOLUÇÃO]]=DK$1,BANCO10[[#This Row],[STATUS DA ETAPA]],"")</f>
        <v/>
      </c>
      <c r="DL432" s="42" t="str">
        <f>IF(BANCO10[[#This Row],[SOLUÇÃO]]=DL$1,BANCO10[[#This Row],[STATUS DA ETAPA]],"")</f>
        <v/>
      </c>
      <c r="DM432" s="42" t="str">
        <f>IF(BANCO10[[#This Row],[SOLUÇÃO]]=DM$1,BANCO10[[#This Row],[STATUS DA ETAPA]],"")</f>
        <v/>
      </c>
      <c r="DN432" s="65" t="e">
        <f>VLOOKUP(CL434,'[1]SAP TEC'!AC:AD,2,0)</f>
        <v>#N/A</v>
      </c>
      <c r="GA432" s="38"/>
      <c r="GB432" s="39"/>
      <c r="GC432" s="40"/>
      <c r="GD432" s="42"/>
      <c r="GE432" s="42"/>
      <c r="GF432" s="40"/>
      <c r="GG432" s="165"/>
      <c r="GH432" s="90"/>
      <c r="GI432" s="43"/>
      <c r="GJ432" s="44"/>
      <c r="GK432" s="166"/>
      <c r="GL432" s="166"/>
      <c r="GM432" s="166"/>
      <c r="GN432" s="42"/>
      <c r="GO432" s="91"/>
      <c r="GP432" s="42"/>
      <c r="GQ432" s="91"/>
      <c r="GR432" s="134"/>
      <c r="GS432" s="134"/>
      <c r="GT432" s="44"/>
      <c r="GU432" s="44"/>
      <c r="GV432" s="44"/>
      <c r="GW432" s="42"/>
      <c r="GX432" s="95"/>
      <c r="GY432" s="96"/>
      <c r="GZ432" s="168"/>
      <c r="HA432" s="168"/>
      <c r="HB432" s="168"/>
      <c r="HC432" s="93"/>
      <c r="HD432" s="168"/>
      <c r="HE432" s="110"/>
      <c r="HF432" s="94"/>
      <c r="HG432" s="38"/>
      <c r="HH432" s="38"/>
      <c r="HI432" s="38"/>
      <c r="HJ432" s="38"/>
      <c r="HK432" s="98"/>
      <c r="HL432" s="38"/>
      <c r="HM432" s="38"/>
      <c r="HN432" s="38"/>
      <c r="HO432" s="136"/>
      <c r="HP432" s="38"/>
      <c r="HQ432" s="38"/>
      <c r="HR432" s="38"/>
      <c r="HS432" s="38"/>
      <c r="HT432" s="63"/>
      <c r="HU432" s="63"/>
      <c r="HV432" s="71"/>
      <c r="HW432" s="63"/>
      <c r="HX432" s="44"/>
      <c r="HY432" s="42"/>
      <c r="HZ432" s="42"/>
      <c r="IA432" s="42"/>
      <c r="IB432" s="42"/>
      <c r="IC432" s="42"/>
      <c r="ID432" s="42"/>
      <c r="IE432" s="42"/>
      <c r="IF432" s="42"/>
      <c r="IG432" s="42"/>
      <c r="IH432" s="42"/>
      <c r="II432" s="42"/>
      <c r="IJ432" s="42"/>
      <c r="IK432" s="42"/>
      <c r="IL432" s="42"/>
      <c r="IM432" s="42"/>
      <c r="IN432" s="42"/>
      <c r="IO432" s="42"/>
      <c r="IP432" s="42"/>
      <c r="IQ432" s="42"/>
      <c r="IR432" s="42"/>
      <c r="IS432" s="42"/>
      <c r="IT432" s="42"/>
      <c r="IU432" s="42"/>
      <c r="IV432" s="42"/>
      <c r="IW432" s="42"/>
      <c r="IX432" s="42"/>
      <c r="IY432" s="42"/>
      <c r="IZ432" s="63"/>
    </row>
    <row r="433" spans="1:335" s="65" customFormat="1" ht="12" x14ac:dyDescent="0.25">
      <c r="A433" s="38" t="s">
        <v>118</v>
      </c>
      <c r="B433" s="39" t="s">
        <v>131</v>
      </c>
      <c r="C433" s="40" t="str">
        <f>IFERROR(VLOOKUP(BANCO10[[#This Row],[EMPRESA]],[1]!DADOS[#Data],2,FALSE),"")</f>
        <v>67.982.868/0001-05</v>
      </c>
      <c r="D433" s="42" t="s">
        <v>1184</v>
      </c>
      <c r="E433" s="42" t="str">
        <f>IFERROR(VLOOKUP(BANCO10[[#This Row],[EMPRESA]],[1]!DADOS[#Data],5,FALSE),"")</f>
        <v>ME</v>
      </c>
      <c r="F433" s="40" t="str">
        <f>IFERROR(IF(VLOOKUP(BANCO10[[#This Row],[EMPRESA]],[1]!DADOS[#Data],6,0)="","",(VLOOKUP(BANCO10[[#This Row],[EMPRESA]],[1]!DADOS[#Data],6,0))),"")</f>
        <v>CAPITAL LESTE 1</v>
      </c>
      <c r="G433" s="40"/>
      <c r="H433" s="43" t="s">
        <v>121</v>
      </c>
      <c r="I433" s="43" t="s">
        <v>145</v>
      </c>
      <c r="J433" s="44" t="s">
        <v>146</v>
      </c>
      <c r="K433" s="44" t="s">
        <v>1185</v>
      </c>
      <c r="L433" s="44" t="s">
        <v>123</v>
      </c>
      <c r="M433" s="44" t="s">
        <v>137</v>
      </c>
      <c r="N433" s="42">
        <v>126</v>
      </c>
      <c r="O433" s="42" t="s">
        <v>90</v>
      </c>
      <c r="P433" s="42">
        <v>4</v>
      </c>
      <c r="Q433" s="42"/>
      <c r="R433" s="45" t="s">
        <v>123</v>
      </c>
      <c r="S433" s="45"/>
      <c r="T433" s="45" t="s">
        <v>123</v>
      </c>
      <c r="U433" s="45"/>
      <c r="V433" s="45" t="s">
        <v>123</v>
      </c>
      <c r="W433" s="45"/>
      <c r="X433" s="45" t="s">
        <v>123</v>
      </c>
      <c r="Y433" s="45"/>
      <c r="Z433" s="46" t="s">
        <v>123</v>
      </c>
      <c r="AA433" s="47"/>
      <c r="AB433" s="46" t="s">
        <v>123</v>
      </c>
      <c r="AC433" s="48"/>
      <c r="AD433" s="46" t="s">
        <v>123</v>
      </c>
      <c r="AE433" s="48"/>
      <c r="AF433" s="45" t="s">
        <v>123</v>
      </c>
      <c r="AG433" s="45"/>
      <c r="AH433" s="45" t="s">
        <v>123</v>
      </c>
      <c r="AI433" s="45"/>
      <c r="AJ433" s="45" t="s">
        <v>123</v>
      </c>
      <c r="AK433" s="45"/>
      <c r="AL433" s="45" t="s">
        <v>123</v>
      </c>
      <c r="AM433" s="45"/>
      <c r="AN433" s="45" t="s">
        <v>123</v>
      </c>
      <c r="AO433" s="45"/>
      <c r="AP433" s="45" t="s">
        <v>123</v>
      </c>
      <c r="AQ433" s="45"/>
      <c r="AR433" s="45" t="s">
        <v>123</v>
      </c>
      <c r="AS433" s="45"/>
      <c r="AT433" s="49">
        <v>45577</v>
      </c>
      <c r="AU433" s="50">
        <v>45577</v>
      </c>
      <c r="AV433" s="66" t="s">
        <v>123</v>
      </c>
      <c r="AW433" s="66" t="s">
        <v>123</v>
      </c>
      <c r="AX433" s="51" t="s">
        <v>49</v>
      </c>
      <c r="AY433" s="52" t="s">
        <v>123</v>
      </c>
      <c r="AZ433" s="53">
        <v>0</v>
      </c>
      <c r="BA433" s="52" t="s">
        <v>123</v>
      </c>
      <c r="BB433" s="81" t="s">
        <v>123</v>
      </c>
      <c r="BC433" s="52" t="s">
        <v>123</v>
      </c>
      <c r="BD433" s="52" t="s">
        <v>123</v>
      </c>
      <c r="BE433" s="55" t="s">
        <v>123</v>
      </c>
      <c r="BF433" s="55" t="s">
        <v>123</v>
      </c>
      <c r="BG433" s="55" t="s">
        <v>123</v>
      </c>
      <c r="BH433" s="55" t="s">
        <v>123</v>
      </c>
      <c r="BI433" s="68" t="s">
        <v>123</v>
      </c>
      <c r="BJ433" s="48"/>
      <c r="BK433" s="58" t="s">
        <v>123</v>
      </c>
      <c r="BL433" s="59"/>
      <c r="BM433" s="58" t="s">
        <v>123</v>
      </c>
      <c r="BN433" s="59"/>
      <c r="BO433" s="74" t="s">
        <v>123</v>
      </c>
      <c r="BP433" s="77"/>
      <c r="BQ433" s="78" t="s">
        <v>123</v>
      </c>
      <c r="BR433" s="79"/>
      <c r="BS433" s="70"/>
      <c r="BT433" s="38"/>
      <c r="BU433" s="61"/>
      <c r="BV433" s="61"/>
      <c r="BW433" s="84"/>
      <c r="BX433" s="84"/>
      <c r="BY433" s="85"/>
      <c r="BZ433" s="84"/>
      <c r="CA433" s="86"/>
      <c r="CB433" s="87"/>
      <c r="CC433" s="88"/>
      <c r="CD433" s="87"/>
      <c r="CE433" s="87"/>
      <c r="CF433" s="87"/>
      <c r="CG433" s="87"/>
      <c r="CH433" s="42">
        <f>YEAR(BANCO10[[#This Row],[DATA INÍCIO]])</f>
        <v>2024</v>
      </c>
      <c r="CI433" s="42">
        <f>MONTH(BANCO10[[#This Row],[DATA INÍCIO]])</f>
        <v>10</v>
      </c>
      <c r="CJ433" s="42" t="str">
        <f t="shared" si="7"/>
        <v>LUDUFIX INDUSTRIA, COMERCIO E PRESTACAO DE SERVICOS ADMINISTRATIVOS LTDA67.982.868/0001-05</v>
      </c>
      <c r="CK433" s="42"/>
      <c r="CL433" s="42"/>
      <c r="CM433" s="42" t="str">
        <f>IF(BANCO10[[#This Row],[SOLUÇÃO]]=CM$1,BANCO10[[#This Row],[STATUS DA ETAPA]],"")</f>
        <v>CONCLUÍDO</v>
      </c>
      <c r="CN433" s="42" t="str">
        <f>IF(BANCO10[[#This Row],[SOLUÇÃO]]=CN$1,BANCO10[[#This Row],[STATUS DA ETAPA]],"")</f>
        <v/>
      </c>
      <c r="CO433" s="42" t="str">
        <f>IF(BANCO10[[#This Row],[SOLUÇÃO]]=CO$1,BANCO10[[#This Row],[STATUS DA ETAPA]],"")</f>
        <v/>
      </c>
      <c r="CP433" s="42" t="str">
        <f>IF(BANCO10[[#This Row],[SOLUÇÃO]]=CP$1,BANCO10[[#This Row],[STATUS DA ETAPA]],"")</f>
        <v/>
      </c>
      <c r="CQ433" s="42" t="str">
        <f>IF(BANCO10[[#This Row],[SOLUÇÃO]]=CQ$1,BANCO10[[#This Row],[STATUS DA ETAPA]],"")</f>
        <v/>
      </c>
      <c r="CR433" s="42" t="str">
        <f>IF(BANCO10[[#This Row],[SOLUÇÃO]]=CR$1,BANCO10[[#This Row],[STATUS DA ETAPA]],"")</f>
        <v/>
      </c>
      <c r="CS433" s="42" t="str">
        <f>IF(BANCO10[[#This Row],[SOLUÇÃO]]=CS$1,BANCO10[[#This Row],[STATUS DA ETAPA]],"")</f>
        <v/>
      </c>
      <c r="CT433" s="42" t="str">
        <f>IF(BANCO10[[#This Row],[SOLUÇÃO]]=CT$1,BANCO10[[#This Row],[STATUS DA ETAPA]],"")</f>
        <v/>
      </c>
      <c r="CU433" s="42" t="str">
        <f>IF(BANCO10[[#This Row],[SOLUÇÃO]]=CU$1,BANCO10[[#This Row],[STATUS DA ETAPA]],"")</f>
        <v/>
      </c>
      <c r="CV433" s="42" t="str">
        <f>IF(BANCO10[[#This Row],[SOLUÇÃO]]=CV$1,BANCO10[[#This Row],[STATUS DA ETAPA]],"")</f>
        <v/>
      </c>
      <c r="CW433" s="42" t="str">
        <f>IF(BANCO10[[#This Row],[SOLUÇÃO]]=CW$1,BANCO10[[#This Row],[STATUS DA ETAPA]],"")</f>
        <v/>
      </c>
      <c r="CX433" s="42" t="str">
        <f>IF(BANCO10[[#This Row],[SOLUÇÃO]]=CX$1,BANCO10[[#This Row],[STATUS DA ETAPA]],"")</f>
        <v/>
      </c>
      <c r="CY433" s="42" t="str">
        <f>IF(BANCO10[[#This Row],[SOLUÇÃO]]=CY$1,BANCO10[[#This Row],[STATUS DA ETAPA]],"")</f>
        <v/>
      </c>
      <c r="CZ433" s="42" t="str">
        <f>IF(BANCO10[[#This Row],[SOLUÇÃO]]=CZ$1,BANCO10[[#This Row],[STATUS DA ETAPA]],"")</f>
        <v/>
      </c>
      <c r="DA433" s="42" t="str">
        <f>IF(BANCO10[[#This Row],[SOLUÇÃO]]=DA$1,BANCO10[[#This Row],[STATUS DA ETAPA]],"")</f>
        <v/>
      </c>
      <c r="DB433" s="42" t="str">
        <f>IF(BANCO10[[#This Row],[SOLUÇÃO]]=DB$1,BANCO10[[#This Row],[STATUS DA ETAPA]],"")</f>
        <v/>
      </c>
      <c r="DC433" s="63" t="str">
        <f>IF(BANCO10[[#This Row],[SOLUÇÃO]]=DC$1,BANCO10[[#This Row],[STATUS DA ETAPA]],"")</f>
        <v/>
      </c>
      <c r="DD433" s="65" t="str">
        <f>IF(BANCO10[[#This Row],[SOLUÇÃO]]=DD$1,BANCO10[[#This Row],[STATUS DA ETAPA]],"")</f>
        <v/>
      </c>
      <c r="DE433" s="65" t="str">
        <f>IF(BANCO10[[#This Row],[SOLUÇÃO]]=DE$1,BANCO10[[#This Row],[STATUS DA ETAPA]],"")</f>
        <v/>
      </c>
      <c r="DF433" s="65" t="str">
        <f>IF(BANCO10[[#This Row],[SOLUÇÃO]]=DF$1,BANCO10[[#This Row],[STATUS DA ETAPA]],"")</f>
        <v/>
      </c>
      <c r="DG433" s="65" t="str">
        <f>IF(BANCO10[[#This Row],[SOLUÇÃO]]=DG$1,BANCO10[[#This Row],[STATUS DA ETAPA]],"")</f>
        <v/>
      </c>
      <c r="DH433" s="65" t="str">
        <f>IF(BANCO10[[#This Row],[SOLUÇÃO]]=DH$1,BANCO10[[#This Row],[STATUS DA ETAPA]],"")</f>
        <v/>
      </c>
      <c r="DI433" s="65" t="str">
        <f>IF(BANCO10[[#This Row],[SOLUÇÃO]]=DI$1,BANCO10[[#This Row],[STATUS DA ETAPA]],"")</f>
        <v/>
      </c>
      <c r="DJ433" s="65" t="str">
        <f>IF(BANCO10[[#This Row],[SOLUÇÃO]]=DJ$1,BANCO10[[#This Row],[STATUS DA ETAPA]],"")</f>
        <v/>
      </c>
      <c r="DK433" s="65" t="str">
        <f>IF(BANCO10[[#This Row],[SOLUÇÃO]]=DK$1,BANCO10[[#This Row],[STATUS DA ETAPA]],"")</f>
        <v/>
      </c>
      <c r="DL433" s="65" t="str">
        <f>IF(BANCO10[[#This Row],[SOLUÇÃO]]=DL$1,BANCO10[[#This Row],[STATUS DA ETAPA]],"")</f>
        <v/>
      </c>
      <c r="DM433" s="65" t="str">
        <f>IF(BANCO10[[#This Row],[SOLUÇÃO]]=DM$1,BANCO10[[#This Row],[STATUS DA ETAPA]],"")</f>
        <v/>
      </c>
      <c r="DN433" s="65" t="e">
        <f>VLOOKUP(CL435,'[1]SAP TEC'!AC:AD,2,0)</f>
        <v>#N/A</v>
      </c>
      <c r="GA433" s="38"/>
      <c r="GB433" s="39"/>
      <c r="GC433" s="40"/>
      <c r="GD433" s="42"/>
      <c r="GE433" s="42"/>
      <c r="GF433" s="40"/>
      <c r="GG433" s="165"/>
      <c r="GH433" s="90"/>
      <c r="GI433" s="43"/>
      <c r="GJ433" s="44"/>
      <c r="GK433" s="166"/>
      <c r="GL433" s="166"/>
      <c r="GM433" s="166"/>
      <c r="GN433" s="42"/>
      <c r="GO433" s="91"/>
      <c r="GP433" s="42"/>
      <c r="GQ433" s="91"/>
      <c r="GR433" s="134"/>
      <c r="GS433" s="134"/>
      <c r="GT433" s="44"/>
      <c r="GU433" s="44"/>
      <c r="GV433" s="44"/>
      <c r="GW433" s="42"/>
      <c r="GX433" s="95"/>
      <c r="GY433" s="96"/>
      <c r="GZ433" s="167"/>
      <c r="HA433" s="167"/>
      <c r="HB433" s="167"/>
      <c r="HC433" s="93"/>
      <c r="HD433" s="167"/>
      <c r="HE433" s="110"/>
      <c r="HF433" s="94"/>
      <c r="HG433" s="38"/>
      <c r="HH433" s="38"/>
      <c r="HI433" s="38"/>
      <c r="HJ433" s="38"/>
      <c r="HK433" s="98"/>
      <c r="HL433" s="38"/>
      <c r="HM433" s="38"/>
      <c r="HN433" s="38"/>
      <c r="HO433" s="136"/>
      <c r="HP433" s="38"/>
      <c r="HQ433" s="38"/>
      <c r="HR433" s="38"/>
      <c r="HS433" s="38"/>
      <c r="HT433" s="63"/>
      <c r="HU433" s="63"/>
      <c r="HV433" s="71"/>
      <c r="HW433" s="63"/>
      <c r="HX433" s="44"/>
      <c r="HY433" s="42"/>
      <c r="HZ433" s="42"/>
      <c r="IA433" s="42"/>
      <c r="IB433" s="42"/>
      <c r="IC433" s="42"/>
      <c r="ID433" s="42"/>
      <c r="IE433" s="42"/>
      <c r="IF433" s="42"/>
      <c r="IG433" s="42"/>
      <c r="IH433" s="42"/>
      <c r="II433" s="42"/>
      <c r="IJ433" s="42"/>
      <c r="IK433" s="42"/>
      <c r="IL433" s="42"/>
      <c r="IM433" s="42"/>
      <c r="IN433" s="42"/>
      <c r="IO433" s="42"/>
      <c r="IP433" s="42"/>
      <c r="IQ433" s="42"/>
      <c r="IR433" s="42"/>
      <c r="IS433" s="42"/>
      <c r="IT433" s="42"/>
      <c r="IU433" s="42"/>
      <c r="IV433" s="42"/>
      <c r="IW433" s="42"/>
      <c r="IX433" s="42"/>
      <c r="IY433" s="42"/>
      <c r="IZ433" s="63"/>
    </row>
    <row r="434" spans="1:335" s="65" customFormat="1" ht="12" x14ac:dyDescent="0.25">
      <c r="A434" s="38" t="s">
        <v>118</v>
      </c>
      <c r="B434" s="39" t="s">
        <v>131</v>
      </c>
      <c r="C434" s="40" t="str">
        <f>IFERROR(VLOOKUP(BANCO10[[#This Row],[EMPRESA]],[1]!DADOS[#Data],2,FALSE),"")</f>
        <v>67.982.868/0001-05</v>
      </c>
      <c r="D434" s="42" t="s">
        <v>1184</v>
      </c>
      <c r="E434" s="42" t="str">
        <f>IFERROR(VLOOKUP(BANCO10[[#This Row],[EMPRESA]],[1]!DADOS[#Data],5,FALSE),"")</f>
        <v>ME</v>
      </c>
      <c r="F434" s="40" t="str">
        <f>IFERROR(IF(VLOOKUP(BANCO10[[#This Row],[EMPRESA]],[1]!DADOS[#Data],6,0)="","",(VLOOKUP(BANCO10[[#This Row],[EMPRESA]],[1]!DADOS[#Data],6,0))),"")</f>
        <v>CAPITAL LESTE 1</v>
      </c>
      <c r="G434" s="40" t="str">
        <f>IFERROR(IF(VLOOKUP(BANCO10[[#This Row],[EMPRESA]],[1]!DADOS[#Data],4)="","",(VLOOKUP($D434,[1]!DADOS[#Data],4,0))),"")</f>
        <v>LUDUFIX</v>
      </c>
      <c r="H434" s="43" t="s">
        <v>7</v>
      </c>
      <c r="I434" s="43" t="s">
        <v>145</v>
      </c>
      <c r="J434" s="44" t="s">
        <v>123</v>
      </c>
      <c r="K434" s="44" t="s">
        <v>1186</v>
      </c>
      <c r="L434" s="44" t="s">
        <v>1187</v>
      </c>
      <c r="M434" s="44" t="s">
        <v>137</v>
      </c>
      <c r="N434" s="42" t="s">
        <v>935</v>
      </c>
      <c r="O434" s="42" t="s">
        <v>96</v>
      </c>
      <c r="P434" s="42">
        <v>76</v>
      </c>
      <c r="Q434" s="42" t="s">
        <v>205</v>
      </c>
      <c r="R434" s="45" t="s">
        <v>123</v>
      </c>
      <c r="S434" s="45"/>
      <c r="T434" s="45" t="s">
        <v>123</v>
      </c>
      <c r="U434" s="45"/>
      <c r="V434" s="45" t="s">
        <v>123</v>
      </c>
      <c r="W434" s="45"/>
      <c r="X434" s="45" t="s">
        <v>123</v>
      </c>
      <c r="Y434" s="45"/>
      <c r="Z434" s="46" t="s">
        <v>123</v>
      </c>
      <c r="AA434" s="47"/>
      <c r="AB434" s="46" t="s">
        <v>123</v>
      </c>
      <c r="AC434" s="48"/>
      <c r="AD434" s="46" t="s">
        <v>123</v>
      </c>
      <c r="AE434" s="48"/>
      <c r="AF434" s="45" t="s">
        <v>27</v>
      </c>
      <c r="AG434" s="45">
        <v>45536</v>
      </c>
      <c r="AH434" s="45" t="s">
        <v>27</v>
      </c>
      <c r="AI434" s="45">
        <v>45590</v>
      </c>
      <c r="AJ434" s="45" t="s">
        <v>27</v>
      </c>
      <c r="AK434" s="45">
        <v>45594</v>
      </c>
      <c r="AL434" s="45" t="s">
        <v>123</v>
      </c>
      <c r="AM434" s="45"/>
      <c r="AN434" s="45" t="s">
        <v>123</v>
      </c>
      <c r="AO434" s="45"/>
      <c r="AP434" s="45" t="s">
        <v>123</v>
      </c>
      <c r="AQ434" s="45"/>
      <c r="AR434" s="45" t="s">
        <v>123</v>
      </c>
      <c r="AS434" s="45"/>
      <c r="AT434" s="49">
        <v>45681</v>
      </c>
      <c r="AU434" s="50">
        <v>45776</v>
      </c>
      <c r="AV434" s="66" t="s">
        <v>27</v>
      </c>
      <c r="AW434" s="66" t="s">
        <v>27</v>
      </c>
      <c r="AX434" s="51" t="s">
        <v>49</v>
      </c>
      <c r="AY434" s="52" t="s">
        <v>126</v>
      </c>
      <c r="AZ434" s="53">
        <v>14440</v>
      </c>
      <c r="BA434" s="52" t="s">
        <v>153</v>
      </c>
      <c r="BB434" s="81">
        <v>580218</v>
      </c>
      <c r="BC434" s="52" t="s">
        <v>123</v>
      </c>
      <c r="BD434" s="52" t="s">
        <v>123</v>
      </c>
      <c r="BE434" s="55" t="s">
        <v>27</v>
      </c>
      <c r="BF434" s="55" t="s">
        <v>27</v>
      </c>
      <c r="BG434" s="55" t="s">
        <v>27</v>
      </c>
      <c r="BH434" s="55" t="s">
        <v>27</v>
      </c>
      <c r="BI434" s="68" t="s">
        <v>27</v>
      </c>
      <c r="BJ434" s="48">
        <v>45804</v>
      </c>
      <c r="BK434" s="58" t="s">
        <v>123</v>
      </c>
      <c r="BL434" s="59"/>
      <c r="BM434" s="58" t="s">
        <v>123</v>
      </c>
      <c r="BN434" s="59"/>
      <c r="BO434" s="74" t="s">
        <v>27</v>
      </c>
      <c r="BP434" s="77">
        <v>45804</v>
      </c>
      <c r="BQ434" s="78" t="s">
        <v>126</v>
      </c>
      <c r="BR434" s="79"/>
      <c r="BS434" s="104" t="s">
        <v>312</v>
      </c>
      <c r="BT434" s="38" t="s">
        <v>131</v>
      </c>
      <c r="BU434" s="61"/>
      <c r="BV434" s="61"/>
      <c r="BW434" s="84"/>
      <c r="BX434" s="84"/>
      <c r="BY434" s="85"/>
      <c r="BZ434" s="84"/>
      <c r="CA434" s="86"/>
      <c r="CB434" s="87"/>
      <c r="CC434" s="88"/>
      <c r="CD434" s="87"/>
      <c r="CE434" s="87"/>
      <c r="CF434" s="87"/>
      <c r="CG434" s="87"/>
      <c r="CH434" s="42">
        <f>YEAR(BANCO10[[#This Row],[DATA INÍCIO]])</f>
        <v>2025</v>
      </c>
      <c r="CI434" s="42">
        <f>MONTH(BANCO10[[#This Row],[DATA INÍCIO]])</f>
        <v>1</v>
      </c>
      <c r="CJ434" s="42" t="str">
        <f t="shared" si="7"/>
        <v>LUDUFIX INDUSTRIA, COMERCIO E PRESTACAO DE SERVICOS ADMINISTRATIVOS LTDA67.982.868/0001-05</v>
      </c>
      <c r="CK434" s="42"/>
      <c r="CL434" s="42"/>
      <c r="CM434" s="42" t="str">
        <f>IF(BANCO10[[#This Row],[SOLUÇÃO]]=CM$1,BANCO10[[#This Row],[STATUS DA ETAPA]],"")</f>
        <v/>
      </c>
      <c r="CN434" s="42" t="str">
        <f>IF(BANCO10[[#This Row],[SOLUÇÃO]]=CN$1,BANCO10[[#This Row],[STATUS DA ETAPA]],"")</f>
        <v/>
      </c>
      <c r="CO434" s="42" t="str">
        <f>IF(BANCO10[[#This Row],[SOLUÇÃO]]=CO$1,BANCO10[[#This Row],[STATUS DA ETAPA]],"")</f>
        <v/>
      </c>
      <c r="CP434" s="42" t="str">
        <f>IF(BANCO10[[#This Row],[SOLUÇÃO]]=CP$1,BANCO10[[#This Row],[STATUS DA ETAPA]],"")</f>
        <v/>
      </c>
      <c r="CQ434" s="42" t="str">
        <f>IF(BANCO10[[#This Row],[SOLUÇÃO]]=CQ$1,BANCO10[[#This Row],[STATUS DA ETAPA]],"")</f>
        <v/>
      </c>
      <c r="CR434" s="42" t="str">
        <f>IF(BANCO10[[#This Row],[SOLUÇÃO]]=CR$1,BANCO10[[#This Row],[STATUS DA ETAPA]],"")</f>
        <v/>
      </c>
      <c r="CS434" s="42" t="str">
        <f>IF(BANCO10[[#This Row],[SOLUÇÃO]]=CS$1,BANCO10[[#This Row],[STATUS DA ETAPA]],"")</f>
        <v>CONCLUÍDO</v>
      </c>
      <c r="CT434" s="42" t="str">
        <f>IF(BANCO10[[#This Row],[SOLUÇÃO]]=CT$1,BANCO10[[#This Row],[STATUS DA ETAPA]],"")</f>
        <v/>
      </c>
      <c r="CU434" s="42" t="str">
        <f>IF(BANCO10[[#This Row],[SOLUÇÃO]]=CU$1,BANCO10[[#This Row],[STATUS DA ETAPA]],"")</f>
        <v/>
      </c>
      <c r="CV434" s="42" t="str">
        <f>IF(BANCO10[[#This Row],[SOLUÇÃO]]=CV$1,BANCO10[[#This Row],[STATUS DA ETAPA]],"")</f>
        <v/>
      </c>
      <c r="CW434" s="42" t="str">
        <f>IF(BANCO10[[#This Row],[SOLUÇÃO]]=CW$1,BANCO10[[#This Row],[STATUS DA ETAPA]],"")</f>
        <v/>
      </c>
      <c r="CX434" s="42" t="str">
        <f>IF(BANCO10[[#This Row],[SOLUÇÃO]]=CX$1,BANCO10[[#This Row],[STATUS DA ETAPA]],"")</f>
        <v/>
      </c>
      <c r="CY434" s="42" t="str">
        <f>IF(BANCO10[[#This Row],[SOLUÇÃO]]=CY$1,BANCO10[[#This Row],[STATUS DA ETAPA]],"")</f>
        <v/>
      </c>
      <c r="CZ434" s="42" t="str">
        <f>IF(BANCO10[[#This Row],[SOLUÇÃO]]=CZ$1,BANCO10[[#This Row],[STATUS DA ETAPA]],"")</f>
        <v/>
      </c>
      <c r="DA434" s="42" t="str">
        <f>IF(BANCO10[[#This Row],[SOLUÇÃO]]=DA$1,BANCO10[[#This Row],[STATUS DA ETAPA]],"")</f>
        <v/>
      </c>
      <c r="DB434" s="42" t="str">
        <f>IF(BANCO10[[#This Row],[SOLUÇÃO]]=DB$1,BANCO10[[#This Row],[STATUS DA ETAPA]],"")</f>
        <v/>
      </c>
      <c r="DC434" s="63" t="str">
        <f>IF(BANCO10[[#This Row],[SOLUÇÃO]]=DC$1,BANCO10[[#This Row],[STATUS DA ETAPA]],"")</f>
        <v/>
      </c>
      <c r="DD434" s="65" t="str">
        <f>IF(BANCO10[[#This Row],[SOLUÇÃO]]=DD$1,BANCO10[[#This Row],[STATUS DA ETAPA]],"")</f>
        <v/>
      </c>
      <c r="DE434" s="65" t="str">
        <f>IF(BANCO10[[#This Row],[SOLUÇÃO]]=DE$1,BANCO10[[#This Row],[STATUS DA ETAPA]],"")</f>
        <v/>
      </c>
      <c r="DF434" s="65" t="str">
        <f>IF(BANCO10[[#This Row],[SOLUÇÃO]]=DF$1,BANCO10[[#This Row],[STATUS DA ETAPA]],"")</f>
        <v/>
      </c>
      <c r="DG434" s="65" t="str">
        <f>IF(BANCO10[[#This Row],[SOLUÇÃO]]=DG$1,BANCO10[[#This Row],[STATUS DA ETAPA]],"")</f>
        <v/>
      </c>
      <c r="DH434" s="65" t="str">
        <f>IF(BANCO10[[#This Row],[SOLUÇÃO]]=DH$1,BANCO10[[#This Row],[STATUS DA ETAPA]],"")</f>
        <v/>
      </c>
      <c r="DI434" s="65" t="str">
        <f>IF(BANCO10[[#This Row],[SOLUÇÃO]]=DI$1,BANCO10[[#This Row],[STATUS DA ETAPA]],"")</f>
        <v/>
      </c>
      <c r="DJ434" s="65" t="str">
        <f>IF(BANCO10[[#This Row],[SOLUÇÃO]]=DJ$1,BANCO10[[#This Row],[STATUS DA ETAPA]],"")</f>
        <v/>
      </c>
      <c r="DK434" s="65" t="str">
        <f>IF(BANCO10[[#This Row],[SOLUÇÃO]]=DK$1,BANCO10[[#This Row],[STATUS DA ETAPA]],"")</f>
        <v/>
      </c>
      <c r="DL434" s="65" t="str">
        <f>IF(BANCO10[[#This Row],[SOLUÇÃO]]=DL$1,BANCO10[[#This Row],[STATUS DA ETAPA]],"")</f>
        <v/>
      </c>
      <c r="DM434" s="65" t="str">
        <f>IF(BANCO10[[#This Row],[SOLUÇÃO]]=DM$1,BANCO10[[#This Row],[STATUS DA ETAPA]],"")</f>
        <v/>
      </c>
      <c r="DN434" s="65" t="e">
        <f>VLOOKUP(CL436,'[1]SAP TEC'!AC:AD,2,0)</f>
        <v>#N/A</v>
      </c>
      <c r="GA434" s="38"/>
      <c r="GB434" s="39"/>
      <c r="GC434" s="40"/>
      <c r="GD434" s="42"/>
      <c r="GE434" s="42"/>
      <c r="GF434" s="40"/>
      <c r="GG434" s="165"/>
      <c r="GH434" s="90"/>
      <c r="GI434" s="43"/>
      <c r="GJ434" s="44"/>
      <c r="GK434" s="166"/>
      <c r="GL434" s="166"/>
      <c r="GM434" s="166"/>
      <c r="GN434" s="42"/>
      <c r="GO434" s="91"/>
      <c r="GP434" s="42"/>
      <c r="GQ434" s="91"/>
      <c r="GR434" s="134"/>
      <c r="GS434" s="134"/>
      <c r="GT434" s="44"/>
      <c r="GU434" s="44"/>
      <c r="GV434" s="44"/>
      <c r="GW434" s="42"/>
      <c r="GX434" s="95"/>
      <c r="GY434" s="96"/>
      <c r="GZ434" s="168"/>
      <c r="HA434" s="168"/>
      <c r="HB434" s="168"/>
      <c r="HC434" s="93"/>
      <c r="HD434" s="168"/>
      <c r="HE434" s="110"/>
      <c r="HF434" s="94"/>
      <c r="HG434" s="38"/>
      <c r="HH434" s="38"/>
      <c r="HI434" s="38"/>
      <c r="HJ434" s="38"/>
      <c r="HK434" s="98"/>
      <c r="HL434" s="38"/>
      <c r="HM434" s="38"/>
      <c r="HN434" s="38"/>
      <c r="HO434" s="136"/>
      <c r="HP434" s="38"/>
      <c r="HQ434" s="38"/>
      <c r="HR434" s="38"/>
      <c r="HS434" s="38"/>
      <c r="HT434" s="63"/>
      <c r="HU434" s="63"/>
      <c r="HV434" s="71"/>
      <c r="HW434" s="63"/>
      <c r="HX434" s="44"/>
      <c r="HY434" s="42"/>
      <c r="HZ434" s="42"/>
      <c r="IA434" s="42"/>
      <c r="IB434" s="42"/>
      <c r="IC434" s="42"/>
      <c r="ID434" s="42"/>
      <c r="IE434" s="42"/>
      <c r="IF434" s="42"/>
      <c r="IG434" s="42"/>
      <c r="IH434" s="42"/>
      <c r="II434" s="42"/>
      <c r="IJ434" s="42"/>
      <c r="IK434" s="42"/>
      <c r="IL434" s="42"/>
      <c r="IM434" s="42"/>
      <c r="IN434" s="42"/>
      <c r="IO434" s="42"/>
      <c r="IP434" s="42"/>
      <c r="IQ434" s="42"/>
      <c r="IR434" s="42"/>
      <c r="IS434" s="42"/>
      <c r="IT434" s="42"/>
      <c r="IU434" s="42"/>
      <c r="IV434" s="42"/>
      <c r="IW434" s="42"/>
      <c r="IX434" s="42"/>
      <c r="IY434" s="42"/>
      <c r="IZ434" s="63"/>
    </row>
    <row r="435" spans="1:335" s="65" customFormat="1" ht="12" x14ac:dyDescent="0.25">
      <c r="A435" s="38" t="s">
        <v>118</v>
      </c>
      <c r="B435" s="39" t="s">
        <v>131</v>
      </c>
      <c r="C435" s="40" t="str">
        <f>IFERROR(VLOOKUP(BANCO10[[#This Row],[EMPRESA]],[1]!DADOS[#Data],2,FALSE),"")</f>
        <v>67.982.868/0001-05</v>
      </c>
      <c r="D435" s="40" t="s">
        <v>1184</v>
      </c>
      <c r="E435" s="42" t="str">
        <f>IFERROR(VLOOKUP(BANCO10[[#This Row],[EMPRESA]],[1]!DADOS[#Data],5,FALSE),"")</f>
        <v>ME</v>
      </c>
      <c r="F435" s="40" t="str">
        <f>IFERROR(IF(VLOOKUP(BANCO10[[#This Row],[EMPRESA]],[1]!DADOS[#Data],6,0)="","",(VLOOKUP(BANCO10[[#This Row],[EMPRESA]],[1]!DADOS[#Data],6,0))),"")</f>
        <v>CAPITAL LESTE 1</v>
      </c>
      <c r="G435" s="40" t="str">
        <f>IFERROR(IF(VLOOKUP(BANCO10[[#This Row],[EMPRESA]],[1]!DADOS[#Data],4)="","",(VLOOKUP($D435,[1]!DADOS[#Data],4,0))),"")</f>
        <v>LUDUFIX</v>
      </c>
      <c r="H435" s="43" t="s">
        <v>178</v>
      </c>
      <c r="I435" s="43" t="s">
        <v>145</v>
      </c>
      <c r="J435" s="44" t="s">
        <v>123</v>
      </c>
      <c r="K435" s="39" t="s">
        <v>1188</v>
      </c>
      <c r="L435" s="44" t="s">
        <v>123</v>
      </c>
      <c r="M435" s="44" t="s">
        <v>137</v>
      </c>
      <c r="N435" s="44" t="s">
        <v>123</v>
      </c>
      <c r="O435" s="42" t="s">
        <v>180</v>
      </c>
      <c r="P435" s="42">
        <v>4</v>
      </c>
      <c r="Q435" s="39" t="s">
        <v>181</v>
      </c>
      <c r="R435" s="45" t="s">
        <v>123</v>
      </c>
      <c r="S435" s="45"/>
      <c r="T435" s="45" t="s">
        <v>123</v>
      </c>
      <c r="U435" s="45"/>
      <c r="V435" s="45" t="s">
        <v>123</v>
      </c>
      <c r="W435" s="45"/>
      <c r="X435" s="45" t="s">
        <v>123</v>
      </c>
      <c r="Y435" s="45"/>
      <c r="Z435" s="46" t="s">
        <v>123</v>
      </c>
      <c r="AA435" s="47"/>
      <c r="AB435" s="46" t="s">
        <v>123</v>
      </c>
      <c r="AC435" s="48"/>
      <c r="AD435" s="46" t="s">
        <v>123</v>
      </c>
      <c r="AE435" s="48"/>
      <c r="AF435" s="45" t="s">
        <v>123</v>
      </c>
      <c r="AG435" s="45"/>
      <c r="AH435" s="45" t="s">
        <v>123</v>
      </c>
      <c r="AI435" s="45"/>
      <c r="AJ435" s="45" t="s">
        <v>123</v>
      </c>
      <c r="AK435" s="45"/>
      <c r="AL435" s="45" t="s">
        <v>123</v>
      </c>
      <c r="AM435" s="45"/>
      <c r="AN435" s="45" t="s">
        <v>123</v>
      </c>
      <c r="AO435" s="45"/>
      <c r="AP435" s="45" t="s">
        <v>123</v>
      </c>
      <c r="AQ435" s="45"/>
      <c r="AR435" s="45" t="s">
        <v>123</v>
      </c>
      <c r="AS435" s="45"/>
      <c r="AT435" s="49">
        <v>45807</v>
      </c>
      <c r="AU435" s="50">
        <v>45807</v>
      </c>
      <c r="AV435" s="66" t="s">
        <v>123</v>
      </c>
      <c r="AW435" s="66" t="s">
        <v>123</v>
      </c>
      <c r="AX435" s="51" t="s">
        <v>182</v>
      </c>
      <c r="AY435" s="52" t="s">
        <v>126</v>
      </c>
      <c r="AZ435" s="53">
        <v>0</v>
      </c>
      <c r="BA435" s="52" t="s">
        <v>123</v>
      </c>
      <c r="BB435" s="81" t="s">
        <v>123</v>
      </c>
      <c r="BC435" s="52" t="s">
        <v>123</v>
      </c>
      <c r="BD435" s="52" t="s">
        <v>123</v>
      </c>
      <c r="BE435" s="55" t="s">
        <v>123</v>
      </c>
      <c r="BF435" s="55" t="s">
        <v>123</v>
      </c>
      <c r="BG435" s="55" t="s">
        <v>123</v>
      </c>
      <c r="BH435" s="55" t="s">
        <v>27</v>
      </c>
      <c r="BI435" s="48" t="s">
        <v>126</v>
      </c>
      <c r="BJ435" s="48"/>
      <c r="BK435" s="74" t="s">
        <v>126</v>
      </c>
      <c r="BL435" s="59"/>
      <c r="BM435" s="74" t="s">
        <v>126</v>
      </c>
      <c r="BN435" s="59"/>
      <c r="BO435" s="74" t="s">
        <v>126</v>
      </c>
      <c r="BP435" s="77"/>
      <c r="BQ435" s="78" t="s">
        <v>126</v>
      </c>
      <c r="BR435" s="79"/>
      <c r="BS435" s="69"/>
      <c r="BT435" s="38"/>
      <c r="BU435" s="61"/>
      <c r="BV435" s="61"/>
      <c r="BW435" s="61"/>
      <c r="BX435" s="61"/>
      <c r="BY435" s="61"/>
      <c r="BZ435" s="61"/>
      <c r="CA435" s="61"/>
      <c r="CB435" s="61"/>
      <c r="CC435" s="61"/>
      <c r="CD435" s="61"/>
      <c r="CE435" s="61"/>
      <c r="CF435" s="61"/>
      <c r="CG435" s="61"/>
      <c r="CH435" s="63">
        <f>YEAR(BANCO10[[#This Row],[DATA INÍCIO]])</f>
        <v>2025</v>
      </c>
      <c r="CI435" s="63">
        <f>MONTH(BANCO10[[#This Row],[DATA INÍCIO]])</f>
        <v>5</v>
      </c>
      <c r="CJ435" s="71" t="str">
        <f t="shared" si="7"/>
        <v>LUDUFIX INDUSTRIA, COMERCIO E PRESTACAO DE SERVICOS ADMINISTRATIVOS LTDA67.982.868/0001-05</v>
      </c>
      <c r="CK435" s="63"/>
      <c r="CL435" s="63"/>
      <c r="CM435" s="42" t="str">
        <f>IF(BANCO10[[#This Row],[SOLUÇÃO]]=CM$1,BANCO10[[#This Row],[STATUS DA ETAPA]],"")</f>
        <v/>
      </c>
      <c r="CN435" s="42" t="str">
        <f>IF(BANCO10[[#This Row],[SOLUÇÃO]]=CN$1,BANCO10[[#This Row],[STATUS DA ETAPA]],"")</f>
        <v/>
      </c>
      <c r="CO435" s="42" t="str">
        <f>IF(BANCO10[[#This Row],[SOLUÇÃO]]=CO$1,BANCO10[[#This Row],[STATUS DA ETAPA]],"")</f>
        <v/>
      </c>
      <c r="CP435" s="42" t="str">
        <f>IF(BANCO10[[#This Row],[SOLUÇÃO]]=CP$1,BANCO10[[#This Row],[STATUS DA ETAPA]],"")</f>
        <v/>
      </c>
      <c r="CQ435" s="42" t="str">
        <f>IF(BANCO10[[#This Row],[SOLUÇÃO]]=CQ$1,BANCO10[[#This Row],[STATUS DA ETAPA]],"")</f>
        <v/>
      </c>
      <c r="CR435" s="42" t="str">
        <f>IF(BANCO10[[#This Row],[SOLUÇÃO]]=CR$1,BANCO10[[#This Row],[STATUS DA ETAPA]],"")</f>
        <v/>
      </c>
      <c r="CS435" s="42" t="str">
        <f>IF(BANCO10[[#This Row],[SOLUÇÃO]]=CS$1,BANCO10[[#This Row],[STATUS DA ETAPA]],"")</f>
        <v/>
      </c>
      <c r="CT435" s="42" t="str">
        <f>IF(BANCO10[[#This Row],[SOLUÇÃO]]=CT$1,BANCO10[[#This Row],[STATUS DA ETAPA]],"")</f>
        <v/>
      </c>
      <c r="CU435" s="42" t="str">
        <f>IF(BANCO10[[#This Row],[SOLUÇÃO]]=CU$1,BANCO10[[#This Row],[STATUS DA ETAPA]],"")</f>
        <v/>
      </c>
      <c r="CV435" s="42" t="str">
        <f>IF(BANCO10[[#This Row],[SOLUÇÃO]]=CV$1,BANCO10[[#This Row],[STATUS DA ETAPA]],"")</f>
        <v/>
      </c>
      <c r="CW435" s="42" t="str">
        <f>IF(BANCO10[[#This Row],[SOLUÇÃO]]=CW$1,BANCO10[[#This Row],[STATUS DA ETAPA]],"")</f>
        <v/>
      </c>
      <c r="CX435" s="42" t="str">
        <f>IF(BANCO10[[#This Row],[SOLUÇÃO]]=CX$1,BANCO10[[#This Row],[STATUS DA ETAPA]],"")</f>
        <v/>
      </c>
      <c r="CY435" s="42" t="str">
        <f>IF(BANCO10[[#This Row],[SOLUÇÃO]]=CY$1,BANCO10[[#This Row],[STATUS DA ETAPA]],"")</f>
        <v/>
      </c>
      <c r="CZ435" s="42" t="str">
        <f>IF(BANCO10[[#This Row],[SOLUÇÃO]]=CZ$1,BANCO10[[#This Row],[STATUS DA ETAPA]],"")</f>
        <v/>
      </c>
      <c r="DA435" s="42" t="str">
        <f>IF(BANCO10[[#This Row],[SOLUÇÃO]]=DA$1,BANCO10[[#This Row],[STATUS DA ETAPA]],"")</f>
        <v/>
      </c>
      <c r="DB435" s="42" t="str">
        <f>IF(BANCO10[[#This Row],[SOLUÇÃO]]=DB$1,BANCO10[[#This Row],[STATUS DA ETAPA]],"")</f>
        <v/>
      </c>
      <c r="DC435" s="42" t="str">
        <f>IF(BANCO10[[#This Row],[SOLUÇÃO]]=DC$1,BANCO10[[#This Row],[STATUS DA ETAPA]],"")</f>
        <v/>
      </c>
      <c r="DD435" s="42" t="str">
        <f>IF(BANCO10[[#This Row],[SOLUÇÃO]]=DD$1,BANCO10[[#This Row],[STATUS DA ETAPA]],"")</f>
        <v/>
      </c>
      <c r="DE435" s="42" t="str">
        <f>IF(BANCO10[[#This Row],[SOLUÇÃO]]=DE$1,BANCO10[[#This Row],[STATUS DA ETAPA]],"")</f>
        <v/>
      </c>
      <c r="DF435" s="42" t="str">
        <f>IF(BANCO10[[#This Row],[SOLUÇÃO]]=DF$1,BANCO10[[#This Row],[STATUS DA ETAPA]],"")</f>
        <v/>
      </c>
      <c r="DG435" s="42" t="str">
        <f>IF(BANCO10[[#This Row],[SOLUÇÃO]]=DG$1,BANCO10[[#This Row],[STATUS DA ETAPA]],"")</f>
        <v/>
      </c>
      <c r="DH435" s="42" t="str">
        <f>IF(BANCO10[[#This Row],[SOLUÇÃO]]=DH$1,BANCO10[[#This Row],[STATUS DA ETAPA]],"")</f>
        <v/>
      </c>
      <c r="DI435" s="42" t="str">
        <f>IF(BANCO10[[#This Row],[SOLUÇÃO]]=DI$1,BANCO10[[#This Row],[STATUS DA ETAPA]],"")</f>
        <v/>
      </c>
      <c r="DJ435" s="42" t="str">
        <f>IF(BANCO10[[#This Row],[SOLUÇÃO]]=DJ$1,BANCO10[[#This Row],[STATUS DA ETAPA]],"")</f>
        <v/>
      </c>
      <c r="DK435" s="42" t="str">
        <f>IF(BANCO10[[#This Row],[SOLUÇÃO]]=DK$1,BANCO10[[#This Row],[STATUS DA ETAPA]],"")</f>
        <v/>
      </c>
      <c r="DL435" s="42" t="str">
        <f>IF(BANCO10[[#This Row],[SOLUÇÃO]]=DL$1,BANCO10[[#This Row],[STATUS DA ETAPA]],"")</f>
        <v/>
      </c>
      <c r="DM435" s="42" t="str">
        <f>IF(BANCO10[[#This Row],[SOLUÇÃO]]=DM$1,BANCO10[[#This Row],[STATUS DA ETAPA]],"")</f>
        <v/>
      </c>
      <c r="DN435" s="65" t="e">
        <f>VLOOKUP(CL437,'[1]SAP TEC'!AC:AD,2,0)</f>
        <v>#N/A</v>
      </c>
      <c r="GA435" s="38"/>
      <c r="GB435" s="39"/>
      <c r="GC435" s="40"/>
      <c r="GD435" s="42"/>
      <c r="GE435" s="42"/>
      <c r="GF435" s="40"/>
      <c r="GG435" s="165"/>
      <c r="GH435" s="90"/>
      <c r="GI435" s="43"/>
      <c r="GJ435" s="44"/>
      <c r="GK435" s="166"/>
      <c r="GL435" s="166"/>
      <c r="GM435" s="166"/>
      <c r="GN435" s="42"/>
      <c r="GO435" s="91"/>
      <c r="GP435" s="42"/>
      <c r="GQ435" s="91"/>
      <c r="GR435" s="134"/>
      <c r="GS435" s="134"/>
      <c r="GT435" s="44"/>
      <c r="GU435" s="44"/>
      <c r="GV435" s="44"/>
      <c r="GW435" s="42"/>
      <c r="GX435" s="95"/>
      <c r="GY435" s="96"/>
      <c r="GZ435" s="167"/>
      <c r="HA435" s="167"/>
      <c r="HB435" s="167"/>
      <c r="HC435" s="93"/>
      <c r="HD435" s="167"/>
      <c r="HE435" s="110"/>
      <c r="HF435" s="94"/>
      <c r="HG435" s="38"/>
      <c r="HH435" s="38"/>
      <c r="HI435" s="38"/>
      <c r="HJ435" s="38"/>
      <c r="HK435" s="98"/>
      <c r="HL435" s="38"/>
      <c r="HM435" s="38"/>
      <c r="HN435" s="38"/>
      <c r="HO435" s="136"/>
      <c r="HP435" s="38"/>
      <c r="HQ435" s="38"/>
      <c r="HR435" s="38"/>
      <c r="HS435" s="38"/>
      <c r="HT435" s="63"/>
      <c r="HU435" s="63"/>
      <c r="HV435" s="71"/>
      <c r="HW435" s="63"/>
      <c r="HX435" s="44"/>
      <c r="HY435" s="42"/>
      <c r="HZ435" s="42"/>
      <c r="IA435" s="42"/>
      <c r="IB435" s="42"/>
      <c r="IC435" s="42"/>
      <c r="ID435" s="42"/>
      <c r="IE435" s="42"/>
      <c r="IF435" s="42"/>
      <c r="IG435" s="42"/>
      <c r="IH435" s="42"/>
      <c r="II435" s="42"/>
      <c r="IJ435" s="42"/>
      <c r="IK435" s="42"/>
      <c r="IL435" s="42"/>
      <c r="IM435" s="42"/>
      <c r="IN435" s="42"/>
      <c r="IO435" s="42"/>
      <c r="IP435" s="42"/>
      <c r="IQ435" s="42"/>
      <c r="IR435" s="42"/>
      <c r="IS435" s="42"/>
      <c r="IT435" s="42"/>
      <c r="IU435" s="42"/>
      <c r="IV435" s="42"/>
      <c r="IW435" s="42"/>
      <c r="IX435" s="42"/>
      <c r="IY435" s="42"/>
      <c r="IZ435" s="63"/>
    </row>
    <row r="436" spans="1:335" s="65" customFormat="1" ht="12" x14ac:dyDescent="0.25">
      <c r="A436" s="38" t="s">
        <v>118</v>
      </c>
      <c r="B436" s="39" t="s">
        <v>119</v>
      </c>
      <c r="C436" s="40" t="str">
        <f>IFERROR(VLOOKUP(BANCO10[[#This Row],[EMPRESA]],[1]!DADOS[#Data],2,FALSE),"")</f>
        <v>09.407.109/0001-12</v>
      </c>
      <c r="D436" s="40" t="s">
        <v>1189</v>
      </c>
      <c r="E436" s="42" t="str">
        <f>IFERROR(VLOOKUP(BANCO10[[#This Row],[EMPRESA]],[1]!DADOS[#Data],5,FALSE),"")</f>
        <v>ME</v>
      </c>
      <c r="F436" s="40" t="str">
        <f>IFERROR(IF(VLOOKUP(BANCO10[[#This Row],[EMPRESA]],[1]!DADOS[#Data],6,0)="","",(VLOOKUP(BANCO10[[#This Row],[EMPRESA]],[1]!DADOS[#Data],6,0))),"")</f>
        <v>CAPITAL CENTRO</v>
      </c>
      <c r="G436" s="40" t="str">
        <f>IFERROR(IF(VLOOKUP(BANCO10[[#This Row],[EMPRESA]],[1]!DADOS[#Data],4)="","",(VLOOKUP($D436,[1]!DADOS[#Data],4,0))),"")</f>
        <v>LUMAFLEX</v>
      </c>
      <c r="H436" s="43" t="s">
        <v>154</v>
      </c>
      <c r="I436" s="43" t="s">
        <v>145</v>
      </c>
      <c r="J436" s="43" t="s">
        <v>123</v>
      </c>
      <c r="K436" s="44" t="s">
        <v>1190</v>
      </c>
      <c r="L436" s="44" t="s">
        <v>1191</v>
      </c>
      <c r="M436" s="44" t="s">
        <v>137</v>
      </c>
      <c r="N436" s="44" t="s">
        <v>328</v>
      </c>
      <c r="O436" s="42" t="s">
        <v>109</v>
      </c>
      <c r="P436" s="42">
        <v>140</v>
      </c>
      <c r="Q436" s="42" t="s">
        <v>216</v>
      </c>
      <c r="R436" s="45" t="s">
        <v>123</v>
      </c>
      <c r="S436" s="45"/>
      <c r="T436" s="45" t="s">
        <v>123</v>
      </c>
      <c r="U436" s="45"/>
      <c r="V436" s="45" t="s">
        <v>123</v>
      </c>
      <c r="W436" s="45"/>
      <c r="X436" s="45" t="s">
        <v>123</v>
      </c>
      <c r="Y436" s="45"/>
      <c r="Z436" s="46" t="s">
        <v>123</v>
      </c>
      <c r="AA436" s="47"/>
      <c r="AB436" s="46" t="s">
        <v>123</v>
      </c>
      <c r="AC436" s="48"/>
      <c r="AD436" s="46" t="s">
        <v>123</v>
      </c>
      <c r="AE436" s="48"/>
      <c r="AF436" s="45" t="s">
        <v>123</v>
      </c>
      <c r="AG436" s="45"/>
      <c r="AH436" s="45" t="s">
        <v>123</v>
      </c>
      <c r="AI436" s="45"/>
      <c r="AJ436" s="45" t="s">
        <v>123</v>
      </c>
      <c r="AK436" s="45"/>
      <c r="AL436" s="45" t="s">
        <v>27</v>
      </c>
      <c r="AM436" s="45">
        <v>45777</v>
      </c>
      <c r="AN436" s="45" t="s">
        <v>27</v>
      </c>
      <c r="AO436" s="45">
        <v>45777</v>
      </c>
      <c r="AP436" s="45" t="s">
        <v>27</v>
      </c>
      <c r="AQ436" s="45"/>
      <c r="AR436" s="45" t="s">
        <v>27</v>
      </c>
      <c r="AS436" s="45"/>
      <c r="AT436" s="49">
        <v>45805</v>
      </c>
      <c r="AU436" s="50">
        <v>45917</v>
      </c>
      <c r="AV436" s="105" t="s">
        <v>27</v>
      </c>
      <c r="AW436" s="105" t="s">
        <v>27</v>
      </c>
      <c r="AX436" s="73" t="s">
        <v>182</v>
      </c>
      <c r="AY436" s="52" t="s">
        <v>126</v>
      </c>
      <c r="AZ436" s="53">
        <v>0</v>
      </c>
      <c r="BA436" s="52" t="s">
        <v>153</v>
      </c>
      <c r="BB436" s="81" t="s">
        <v>1192</v>
      </c>
      <c r="BC436" s="52">
        <v>7498</v>
      </c>
      <c r="BD436" s="52" t="s">
        <v>1193</v>
      </c>
      <c r="BE436" s="55" t="s">
        <v>123</v>
      </c>
      <c r="BF436" s="55" t="s">
        <v>123</v>
      </c>
      <c r="BG436" s="55" t="s">
        <v>27</v>
      </c>
      <c r="BH436" s="55" t="s">
        <v>123</v>
      </c>
      <c r="BI436" s="68" t="s">
        <v>123</v>
      </c>
      <c r="BJ436" s="48"/>
      <c r="BK436" s="58" t="s">
        <v>27</v>
      </c>
      <c r="BL436" s="107">
        <v>45923</v>
      </c>
      <c r="BM436" s="78" t="s">
        <v>126</v>
      </c>
      <c r="BN436" s="59"/>
      <c r="BO436" s="74" t="s">
        <v>126</v>
      </c>
      <c r="BP436" s="77"/>
      <c r="BQ436" s="78" t="s">
        <v>126</v>
      </c>
      <c r="BR436" s="79"/>
      <c r="BS436" s="70"/>
      <c r="BT436" s="38"/>
      <c r="BU436" s="61"/>
      <c r="BV436" s="61"/>
      <c r="BW436" s="61"/>
      <c r="BX436" s="61"/>
      <c r="BY436" s="61"/>
      <c r="BZ436" s="61"/>
      <c r="CA436" s="61"/>
      <c r="CB436" s="61"/>
      <c r="CC436" s="61"/>
      <c r="CD436" s="61"/>
      <c r="CE436" s="61"/>
      <c r="CF436" s="61"/>
      <c r="CG436" s="61"/>
      <c r="CH436" s="63">
        <f>YEAR(BANCO10[[#This Row],[DATA INÍCIO]])</f>
        <v>2025</v>
      </c>
      <c r="CI436" s="63">
        <f>MONTH(BANCO10[[#This Row],[DATA INÍCIO]])</f>
        <v>5</v>
      </c>
      <c r="CJ436" s="71" t="str">
        <f t="shared" si="7"/>
        <v>LUMAFLEX INDUSTRIA E COMERCIO DE PLASTICOS LTDA09.407.109/0001-12</v>
      </c>
      <c r="CK436" s="63"/>
      <c r="CL436" s="63"/>
      <c r="CM436" s="42" t="str">
        <f>IF(BANCO10[[#This Row],[SOLUÇÃO]]=CM$1,BANCO10[[#This Row],[STATUS DA ETAPA]],"")</f>
        <v/>
      </c>
      <c r="CN436" s="42" t="str">
        <f>IF(BANCO10[[#This Row],[SOLUÇÃO]]=CN$1,BANCO10[[#This Row],[STATUS DA ETAPA]],"")</f>
        <v/>
      </c>
      <c r="CO436" s="42" t="str">
        <f>IF(BANCO10[[#This Row],[SOLUÇÃO]]=CO$1,BANCO10[[#This Row],[STATUS DA ETAPA]],"")</f>
        <v/>
      </c>
      <c r="CP436" s="42" t="str">
        <f>IF(BANCO10[[#This Row],[SOLUÇÃO]]=CP$1,BANCO10[[#This Row],[STATUS DA ETAPA]],"")</f>
        <v/>
      </c>
      <c r="CQ436" s="42" t="str">
        <f>IF(BANCO10[[#This Row],[SOLUÇÃO]]=CQ$1,BANCO10[[#This Row],[STATUS DA ETAPA]],"")</f>
        <v/>
      </c>
      <c r="CR436" s="42" t="str">
        <f>IF(BANCO10[[#This Row],[SOLUÇÃO]]=CR$1,BANCO10[[#This Row],[STATUS DA ETAPA]],"")</f>
        <v/>
      </c>
      <c r="CS436" s="42" t="str">
        <f>IF(BANCO10[[#This Row],[SOLUÇÃO]]=CS$1,BANCO10[[#This Row],[STATUS DA ETAPA]],"")</f>
        <v/>
      </c>
      <c r="CT436" s="42" t="str">
        <f>IF(BANCO10[[#This Row],[SOLUÇÃO]]=CT$1,BANCO10[[#This Row],[STATUS DA ETAPA]],"")</f>
        <v/>
      </c>
      <c r="CU436" s="42" t="str">
        <f>IF(BANCO10[[#This Row],[SOLUÇÃO]]=CU$1,BANCO10[[#This Row],[STATUS DA ETAPA]],"")</f>
        <v/>
      </c>
      <c r="CV436" s="42" t="str">
        <f>IF(BANCO10[[#This Row],[SOLUÇÃO]]=CV$1,BANCO10[[#This Row],[STATUS DA ETAPA]],"")</f>
        <v/>
      </c>
      <c r="CW436" s="42" t="str">
        <f>IF(BANCO10[[#This Row],[SOLUÇÃO]]=CW$1,BANCO10[[#This Row],[STATUS DA ETAPA]],"")</f>
        <v/>
      </c>
      <c r="CX436" s="42" t="str">
        <f>IF(BANCO10[[#This Row],[SOLUÇÃO]]=CX$1,BANCO10[[#This Row],[STATUS DA ETAPA]],"")</f>
        <v/>
      </c>
      <c r="CY436" s="42" t="str">
        <f>IF(BANCO10[[#This Row],[SOLUÇÃO]]=CY$1,BANCO10[[#This Row],[STATUS DA ETAPA]],"")</f>
        <v/>
      </c>
      <c r="CZ436" s="42" t="str">
        <f>IF(BANCO10[[#This Row],[SOLUÇÃO]]=CZ$1,BANCO10[[#This Row],[STATUS DA ETAPA]],"")</f>
        <v/>
      </c>
      <c r="DA436" s="42" t="str">
        <f>IF(BANCO10[[#This Row],[SOLUÇÃO]]=DA$1,BANCO10[[#This Row],[STATUS DA ETAPA]],"")</f>
        <v/>
      </c>
      <c r="DB436" s="42" t="str">
        <f>IF(BANCO10[[#This Row],[SOLUÇÃO]]=DB$1,BANCO10[[#This Row],[STATUS DA ETAPA]],"")</f>
        <v/>
      </c>
      <c r="DC436" s="42" t="str">
        <f>IF(BANCO10[[#This Row],[SOLUÇÃO]]=DC$1,BANCO10[[#This Row],[STATUS DA ETAPA]],"")</f>
        <v/>
      </c>
      <c r="DD436" s="42" t="str">
        <f>IF(BANCO10[[#This Row],[SOLUÇÃO]]=DD$1,BANCO10[[#This Row],[STATUS DA ETAPA]],"")</f>
        <v/>
      </c>
      <c r="DE436" s="42" t="str">
        <f>IF(BANCO10[[#This Row],[SOLUÇÃO]]=DE$1,BANCO10[[#This Row],[STATUS DA ETAPA]],"")</f>
        <v/>
      </c>
      <c r="DF436" s="42" t="str">
        <f>IF(BANCO10[[#This Row],[SOLUÇÃO]]=DF$1,BANCO10[[#This Row],[STATUS DA ETAPA]],"")</f>
        <v>CONCLUÍDO</v>
      </c>
      <c r="DG436" s="42" t="str">
        <f>IF(BANCO10[[#This Row],[SOLUÇÃO]]=DG$1,BANCO10[[#This Row],[STATUS DA ETAPA]],"")</f>
        <v/>
      </c>
      <c r="DH436" s="42" t="str">
        <f>IF(BANCO10[[#This Row],[SOLUÇÃO]]=DH$1,BANCO10[[#This Row],[STATUS DA ETAPA]],"")</f>
        <v/>
      </c>
      <c r="DI436" s="42" t="str">
        <f>IF(BANCO10[[#This Row],[SOLUÇÃO]]=DI$1,BANCO10[[#This Row],[STATUS DA ETAPA]],"")</f>
        <v/>
      </c>
      <c r="DJ436" s="42" t="str">
        <f>IF(BANCO10[[#This Row],[SOLUÇÃO]]=DJ$1,BANCO10[[#This Row],[STATUS DA ETAPA]],"")</f>
        <v/>
      </c>
      <c r="DK436" s="42" t="str">
        <f>IF(BANCO10[[#This Row],[SOLUÇÃO]]=DK$1,BANCO10[[#This Row],[STATUS DA ETAPA]],"")</f>
        <v/>
      </c>
      <c r="DL436" s="42" t="str">
        <f>IF(BANCO10[[#This Row],[SOLUÇÃO]]=DL$1,BANCO10[[#This Row],[STATUS DA ETAPA]],"")</f>
        <v/>
      </c>
      <c r="DM436" s="42" t="str">
        <f>IF(BANCO10[[#This Row],[SOLUÇÃO]]=DM$1,BANCO10[[#This Row],[STATUS DA ETAPA]],"")</f>
        <v/>
      </c>
      <c r="DN436" s="65" t="e">
        <f>VLOOKUP(CL438,'[1]SAP TEC'!AC:AD,2,0)</f>
        <v>#N/A</v>
      </c>
      <c r="GA436" s="38"/>
      <c r="GB436" s="39"/>
      <c r="GC436" s="40"/>
      <c r="GD436" s="42"/>
      <c r="GE436" s="42"/>
      <c r="GF436" s="40"/>
      <c r="GG436" s="165"/>
      <c r="GH436" s="90"/>
      <c r="GI436" s="43"/>
      <c r="GJ436" s="44"/>
      <c r="GK436" s="166"/>
      <c r="GL436" s="166"/>
      <c r="GM436" s="166"/>
      <c r="GN436" s="42"/>
      <c r="GO436" s="91"/>
      <c r="GP436" s="42"/>
      <c r="GQ436" s="91"/>
      <c r="GR436" s="134"/>
      <c r="GS436" s="134"/>
      <c r="GT436" s="44"/>
      <c r="GU436" s="44"/>
      <c r="GV436" s="44"/>
      <c r="GW436" s="42"/>
      <c r="GX436" s="95"/>
      <c r="GY436" s="96"/>
      <c r="GZ436" s="168"/>
      <c r="HA436" s="168"/>
      <c r="HB436" s="168"/>
      <c r="HC436" s="93"/>
      <c r="HD436" s="168"/>
      <c r="HE436" s="110"/>
      <c r="HF436" s="94"/>
      <c r="HG436" s="38"/>
      <c r="HH436" s="38"/>
      <c r="HI436" s="38"/>
      <c r="HJ436" s="38"/>
      <c r="HK436" s="98"/>
      <c r="HL436" s="38"/>
      <c r="HM436" s="38"/>
      <c r="HN436" s="38"/>
      <c r="HO436" s="136"/>
      <c r="HP436" s="38"/>
      <c r="HQ436" s="38"/>
      <c r="HR436" s="38"/>
      <c r="HS436" s="38"/>
      <c r="HT436" s="63"/>
      <c r="HU436" s="63"/>
      <c r="HV436" s="71"/>
      <c r="HW436" s="63"/>
      <c r="HX436" s="44"/>
      <c r="HY436" s="42"/>
      <c r="HZ436" s="42"/>
      <c r="IA436" s="42"/>
      <c r="IB436" s="42"/>
      <c r="IC436" s="42"/>
      <c r="ID436" s="42"/>
      <c r="IE436" s="42"/>
      <c r="IF436" s="42"/>
      <c r="IG436" s="42"/>
      <c r="IH436" s="42"/>
      <c r="II436" s="42"/>
      <c r="IJ436" s="42"/>
      <c r="IK436" s="42"/>
      <c r="IL436" s="42"/>
      <c r="IM436" s="42"/>
      <c r="IN436" s="42"/>
      <c r="IO436" s="42"/>
      <c r="IP436" s="42"/>
      <c r="IQ436" s="42"/>
      <c r="IR436" s="42"/>
      <c r="IS436" s="42"/>
      <c r="IT436" s="42"/>
      <c r="IU436" s="42"/>
      <c r="IV436" s="42"/>
      <c r="IW436" s="42"/>
      <c r="IX436" s="42"/>
      <c r="IY436" s="42"/>
      <c r="IZ436" s="63"/>
    </row>
    <row r="437" spans="1:335" s="65" customFormat="1" ht="10.5" x14ac:dyDescent="0.25">
      <c r="A437" s="38" t="s">
        <v>118</v>
      </c>
      <c r="B437" s="39" t="s">
        <v>119</v>
      </c>
      <c r="C437" s="40" t="str">
        <f>IFERROR(VLOOKUP(BANCO10[[#This Row],[EMPRESA]],[1]!DADOS[#Data],2,FALSE),"")</f>
        <v>27.391.328/0001-32</v>
      </c>
      <c r="D437" s="40" t="s">
        <v>1194</v>
      </c>
      <c r="E437" s="42" t="str">
        <f>IFERROR(VLOOKUP(BANCO10[[#This Row],[EMPRESA]],[1]!DADOS[#Data],5,FALSE),"")</f>
        <v>EPP</v>
      </c>
      <c r="F437" s="40" t="str">
        <f>IFERROR(IF(VLOOKUP(BANCO10[[#This Row],[EMPRESA]],[1]!DADOS[#Data],6,0)="","",(VLOOKUP(BANCO10[[#This Row],[EMPRESA]],[1]!DADOS[#Data],6,0))),"")</f>
        <v>CAPITAL CENTRO</v>
      </c>
      <c r="G437" s="40" t="s">
        <v>1195</v>
      </c>
      <c r="H437" s="43" t="s">
        <v>154</v>
      </c>
      <c r="I437" s="43" t="s">
        <v>145</v>
      </c>
      <c r="J437" s="43" t="s">
        <v>123</v>
      </c>
      <c r="K437" s="44" t="s">
        <v>1196</v>
      </c>
      <c r="L437" s="44" t="s">
        <v>136</v>
      </c>
      <c r="M437" s="44" t="s">
        <v>137</v>
      </c>
      <c r="N437" s="44" t="s">
        <v>328</v>
      </c>
      <c r="O437" s="42" t="s">
        <v>109</v>
      </c>
      <c r="P437" s="42">
        <v>140</v>
      </c>
      <c r="Q437" s="42" t="s">
        <v>205</v>
      </c>
      <c r="R437" s="45" t="s">
        <v>123</v>
      </c>
      <c r="S437" s="45"/>
      <c r="T437" s="45" t="s">
        <v>123</v>
      </c>
      <c r="U437" s="45"/>
      <c r="V437" s="45" t="s">
        <v>123</v>
      </c>
      <c r="W437" s="45"/>
      <c r="X437" s="45" t="s">
        <v>123</v>
      </c>
      <c r="Y437" s="45"/>
      <c r="Z437" s="46" t="s">
        <v>123</v>
      </c>
      <c r="AA437" s="47"/>
      <c r="AB437" s="46" t="s">
        <v>123</v>
      </c>
      <c r="AC437" s="48"/>
      <c r="AD437" s="46" t="s">
        <v>123</v>
      </c>
      <c r="AE437" s="48"/>
      <c r="AF437" s="45" t="s">
        <v>123</v>
      </c>
      <c r="AG437" s="45"/>
      <c r="AH437" s="45" t="s">
        <v>123</v>
      </c>
      <c r="AI437" s="45"/>
      <c r="AJ437" s="45" t="s">
        <v>123</v>
      </c>
      <c r="AK437" s="45"/>
      <c r="AL437" s="45" t="s">
        <v>27</v>
      </c>
      <c r="AM437" s="45">
        <v>45818</v>
      </c>
      <c r="AN437" s="45" t="s">
        <v>27</v>
      </c>
      <c r="AO437" s="45">
        <v>45818</v>
      </c>
      <c r="AP437" s="45" t="s">
        <v>27</v>
      </c>
      <c r="AQ437" s="45"/>
      <c r="AR437" s="45" t="s">
        <v>27</v>
      </c>
      <c r="AS437" s="45"/>
      <c r="AT437" s="49">
        <v>45849</v>
      </c>
      <c r="AU437" s="50">
        <v>45916</v>
      </c>
      <c r="AV437" s="105" t="s">
        <v>27</v>
      </c>
      <c r="AW437" s="105" t="s">
        <v>27</v>
      </c>
      <c r="AX437" s="73" t="s">
        <v>49</v>
      </c>
      <c r="AY437" s="52" t="s">
        <v>126</v>
      </c>
      <c r="AZ437" s="53">
        <v>0</v>
      </c>
      <c r="BA437" s="52" t="s">
        <v>153</v>
      </c>
      <c r="BB437" s="44" t="s">
        <v>1197</v>
      </c>
      <c r="BC437" s="52">
        <v>7498</v>
      </c>
      <c r="BD437" s="52">
        <v>0</v>
      </c>
      <c r="BE437" s="55" t="s">
        <v>123</v>
      </c>
      <c r="BF437" s="55" t="s">
        <v>123</v>
      </c>
      <c r="BG437" s="55" t="s">
        <v>27</v>
      </c>
      <c r="BH437" s="55" t="s">
        <v>123</v>
      </c>
      <c r="BI437" s="68" t="s">
        <v>123</v>
      </c>
      <c r="BJ437" s="48"/>
      <c r="BK437" s="58" t="s">
        <v>27</v>
      </c>
      <c r="BL437" s="107">
        <v>45923</v>
      </c>
      <c r="BM437" s="78" t="s">
        <v>126</v>
      </c>
      <c r="BN437" s="59"/>
      <c r="BO437" s="74" t="s">
        <v>126</v>
      </c>
      <c r="BP437" s="77"/>
      <c r="BQ437" s="78" t="s">
        <v>126</v>
      </c>
      <c r="BR437" s="79"/>
      <c r="BS437" s="70" t="s">
        <v>1198</v>
      </c>
      <c r="BT437" s="38"/>
      <c r="BU437" s="61"/>
      <c r="BV437" s="61"/>
      <c r="BW437" s="61"/>
      <c r="BX437" s="61"/>
      <c r="BY437" s="61"/>
      <c r="BZ437" s="61"/>
      <c r="CA437" s="61"/>
      <c r="CB437" s="61"/>
      <c r="CC437" s="61"/>
      <c r="CD437" s="61"/>
      <c r="CE437" s="61"/>
      <c r="CF437" s="61"/>
      <c r="CG437" s="61"/>
      <c r="CH437" s="63">
        <f>YEAR(BANCO10[[#This Row],[DATA INÍCIO]])</f>
        <v>2025</v>
      </c>
      <c r="CI437" s="63">
        <f>MONTH(BANCO10[[#This Row],[DATA INÍCIO]])</f>
        <v>7</v>
      </c>
      <c r="CJ437" s="71" t="str">
        <f t="shared" si="7"/>
        <v>MARCENA DESIGN E COMERCIO DE MOVEIS LTDA27.391.328/0001-32</v>
      </c>
      <c r="CK437" s="63"/>
      <c r="CL437" s="63"/>
      <c r="CM437" s="42" t="str">
        <f>IF(BANCO10[[#This Row],[SOLUÇÃO]]=CM$1,BANCO10[[#This Row],[STATUS DA ETAPA]],"")</f>
        <v/>
      </c>
      <c r="CN437" s="42" t="str">
        <f>IF(BANCO10[[#This Row],[SOLUÇÃO]]=CN$1,BANCO10[[#This Row],[STATUS DA ETAPA]],"")</f>
        <v/>
      </c>
      <c r="CO437" s="42" t="str">
        <f>IF(BANCO10[[#This Row],[SOLUÇÃO]]=CO$1,BANCO10[[#This Row],[STATUS DA ETAPA]],"")</f>
        <v/>
      </c>
      <c r="CP437" s="42" t="str">
        <f>IF(BANCO10[[#This Row],[SOLUÇÃO]]=CP$1,BANCO10[[#This Row],[STATUS DA ETAPA]],"")</f>
        <v/>
      </c>
      <c r="CQ437" s="42" t="str">
        <f>IF(BANCO10[[#This Row],[SOLUÇÃO]]=CQ$1,BANCO10[[#This Row],[STATUS DA ETAPA]],"")</f>
        <v/>
      </c>
      <c r="CR437" s="42" t="str">
        <f>IF(BANCO10[[#This Row],[SOLUÇÃO]]=CR$1,BANCO10[[#This Row],[STATUS DA ETAPA]],"")</f>
        <v/>
      </c>
      <c r="CS437" s="42" t="str">
        <f>IF(BANCO10[[#This Row],[SOLUÇÃO]]=CS$1,BANCO10[[#This Row],[STATUS DA ETAPA]],"")</f>
        <v/>
      </c>
      <c r="CT437" s="42" t="str">
        <f>IF(BANCO10[[#This Row],[SOLUÇÃO]]=CT$1,BANCO10[[#This Row],[STATUS DA ETAPA]],"")</f>
        <v/>
      </c>
      <c r="CU437" s="42" t="str">
        <f>IF(BANCO10[[#This Row],[SOLUÇÃO]]=CU$1,BANCO10[[#This Row],[STATUS DA ETAPA]],"")</f>
        <v/>
      </c>
      <c r="CV437" s="42" t="str">
        <f>IF(BANCO10[[#This Row],[SOLUÇÃO]]=CV$1,BANCO10[[#This Row],[STATUS DA ETAPA]],"")</f>
        <v/>
      </c>
      <c r="CW437" s="42" t="str">
        <f>IF(BANCO10[[#This Row],[SOLUÇÃO]]=CW$1,BANCO10[[#This Row],[STATUS DA ETAPA]],"")</f>
        <v/>
      </c>
      <c r="CX437" s="42" t="str">
        <f>IF(BANCO10[[#This Row],[SOLUÇÃO]]=CX$1,BANCO10[[#This Row],[STATUS DA ETAPA]],"")</f>
        <v/>
      </c>
      <c r="CY437" s="42" t="str">
        <f>IF(BANCO10[[#This Row],[SOLUÇÃO]]=CY$1,BANCO10[[#This Row],[STATUS DA ETAPA]],"")</f>
        <v/>
      </c>
      <c r="CZ437" s="42" t="str">
        <f>IF(BANCO10[[#This Row],[SOLUÇÃO]]=CZ$1,BANCO10[[#This Row],[STATUS DA ETAPA]],"")</f>
        <v/>
      </c>
      <c r="DA437" s="42" t="str">
        <f>IF(BANCO10[[#This Row],[SOLUÇÃO]]=DA$1,BANCO10[[#This Row],[STATUS DA ETAPA]],"")</f>
        <v/>
      </c>
      <c r="DB437" s="42" t="str">
        <f>IF(BANCO10[[#This Row],[SOLUÇÃO]]=DB$1,BANCO10[[#This Row],[STATUS DA ETAPA]],"")</f>
        <v/>
      </c>
      <c r="DC437" s="42" t="str">
        <f>IF(BANCO10[[#This Row],[SOLUÇÃO]]=DC$1,BANCO10[[#This Row],[STATUS DA ETAPA]],"")</f>
        <v/>
      </c>
      <c r="DD437" s="42" t="str">
        <f>IF(BANCO10[[#This Row],[SOLUÇÃO]]=DD$1,BANCO10[[#This Row],[STATUS DA ETAPA]],"")</f>
        <v/>
      </c>
      <c r="DE437" s="42" t="str">
        <f>IF(BANCO10[[#This Row],[SOLUÇÃO]]=DE$1,BANCO10[[#This Row],[STATUS DA ETAPA]],"")</f>
        <v/>
      </c>
      <c r="DF437" s="42" t="str">
        <f>IF(BANCO10[[#This Row],[SOLUÇÃO]]=DF$1,BANCO10[[#This Row],[STATUS DA ETAPA]],"")</f>
        <v>CONCLUÍDO</v>
      </c>
      <c r="DG437" s="42" t="str">
        <f>IF(BANCO10[[#This Row],[SOLUÇÃO]]=DG$1,BANCO10[[#This Row],[STATUS DA ETAPA]],"")</f>
        <v/>
      </c>
      <c r="DH437" s="42" t="str">
        <f>IF(BANCO10[[#This Row],[SOLUÇÃO]]=DH$1,BANCO10[[#This Row],[STATUS DA ETAPA]],"")</f>
        <v/>
      </c>
      <c r="DI437" s="42" t="str">
        <f>IF(BANCO10[[#This Row],[SOLUÇÃO]]=DI$1,BANCO10[[#This Row],[STATUS DA ETAPA]],"")</f>
        <v/>
      </c>
      <c r="DJ437" s="42" t="str">
        <f>IF(BANCO10[[#This Row],[SOLUÇÃO]]=DJ$1,BANCO10[[#This Row],[STATUS DA ETAPA]],"")</f>
        <v/>
      </c>
      <c r="DK437" s="42" t="str">
        <f>IF(BANCO10[[#This Row],[SOLUÇÃO]]=DK$1,BANCO10[[#This Row],[STATUS DA ETAPA]],"")</f>
        <v/>
      </c>
      <c r="DL437" s="42" t="str">
        <f>IF(BANCO10[[#This Row],[SOLUÇÃO]]=DL$1,BANCO10[[#This Row],[STATUS DA ETAPA]],"")</f>
        <v/>
      </c>
      <c r="DM437" s="42" t="str">
        <f>IF(BANCO10[[#This Row],[SOLUÇÃO]]=DM$1,BANCO10[[#This Row],[STATUS DA ETAPA]],"")</f>
        <v/>
      </c>
      <c r="DN437" s="65" t="e">
        <f>VLOOKUP(CL439,'[1]SAP TEC'!AC:AD,2,0)</f>
        <v>#N/A</v>
      </c>
      <c r="GA437" s="38"/>
      <c r="GB437" s="39"/>
      <c r="GC437" s="40"/>
      <c r="GD437" s="42"/>
      <c r="GE437" s="42"/>
      <c r="GF437" s="40"/>
      <c r="GG437" s="165"/>
      <c r="GH437" s="90"/>
      <c r="GI437" s="43"/>
      <c r="GJ437" s="44"/>
      <c r="GK437" s="166"/>
      <c r="GL437" s="166"/>
      <c r="GM437" s="166"/>
      <c r="GN437" s="42"/>
      <c r="GO437" s="91"/>
      <c r="GP437" s="42"/>
      <c r="GQ437" s="91"/>
      <c r="GR437" s="134"/>
      <c r="GS437" s="134"/>
      <c r="GT437" s="44"/>
      <c r="GU437" s="44"/>
      <c r="GV437" s="44"/>
      <c r="GW437" s="42"/>
      <c r="GX437" s="95"/>
      <c r="GY437" s="96"/>
      <c r="GZ437" s="168"/>
      <c r="HA437" s="168"/>
      <c r="HB437" s="168"/>
      <c r="HC437" s="93"/>
      <c r="HD437" s="168"/>
      <c r="HE437" s="110"/>
      <c r="HF437" s="94"/>
      <c r="HG437" s="38"/>
      <c r="HH437" s="38"/>
      <c r="HI437" s="38"/>
      <c r="HJ437" s="38"/>
      <c r="HK437" s="98"/>
      <c r="HL437" s="38"/>
      <c r="HM437" s="38"/>
      <c r="HN437" s="38"/>
      <c r="HO437" s="136"/>
      <c r="HP437" s="38"/>
      <c r="HQ437" s="38"/>
      <c r="HR437" s="38"/>
      <c r="HS437" s="38"/>
      <c r="HT437" s="63"/>
      <c r="HU437" s="63"/>
      <c r="HV437" s="71"/>
      <c r="HW437" s="63"/>
      <c r="HX437" s="44"/>
      <c r="HY437" s="42"/>
      <c r="HZ437" s="42"/>
      <c r="IA437" s="42"/>
      <c r="IB437" s="42"/>
      <c r="IC437" s="42"/>
      <c r="ID437" s="42"/>
      <c r="IE437" s="42"/>
      <c r="IF437" s="42"/>
      <c r="IG437" s="42"/>
      <c r="IH437" s="42"/>
      <c r="II437" s="42"/>
      <c r="IJ437" s="42"/>
      <c r="IK437" s="42"/>
      <c r="IL437" s="42"/>
      <c r="IM437" s="42"/>
      <c r="IN437" s="42"/>
      <c r="IO437" s="42"/>
      <c r="IP437" s="42"/>
      <c r="IQ437" s="42"/>
      <c r="IR437" s="42"/>
      <c r="IS437" s="42"/>
      <c r="IT437" s="42"/>
      <c r="IU437" s="42"/>
      <c r="IV437" s="42"/>
      <c r="IW437" s="42"/>
      <c r="IX437" s="42"/>
      <c r="IY437" s="42"/>
      <c r="IZ437" s="63"/>
    </row>
    <row r="438" spans="1:335" s="65" customFormat="1" ht="12" x14ac:dyDescent="0.25">
      <c r="A438" s="38" t="s">
        <v>118</v>
      </c>
      <c r="B438" s="39" t="s">
        <v>131</v>
      </c>
      <c r="C438" s="40" t="str">
        <f>IFERROR(VLOOKUP(BANCO10[[#This Row],[EMPRESA]],[1]!DADOS[#Data],2,FALSE),"")</f>
        <v>05.228.984/0001-86</v>
      </c>
      <c r="D438" s="40" t="s">
        <v>1199</v>
      </c>
      <c r="E438" s="42" t="str">
        <f>IFERROR(VLOOKUP(BANCO10[[#This Row],[EMPRESA]],[1]!DADOS[#Data],5,FALSE),"")</f>
        <v>EPP</v>
      </c>
      <c r="F438" s="40" t="str">
        <f>IFERROR(IF(VLOOKUP(BANCO10[[#This Row],[EMPRESA]],[1]!DADOS[#Data],6,0)="","",(VLOOKUP(BANCO10[[#This Row],[EMPRESA]],[1]!DADOS[#Data],6,0))),"")</f>
        <v>CAPITAL LESTE 1</v>
      </c>
      <c r="G438" s="40" t="str">
        <f>IFERROR(IF(VLOOKUP(BANCO10[[#This Row],[EMPRESA]],[1]!DADOS[#Data],4)="","",(VLOOKUP($D438,[1]!DADOS[#Data],4,0))),"")</f>
        <v>LUROSAN</v>
      </c>
      <c r="H438" s="43" t="s">
        <v>178</v>
      </c>
      <c r="I438" s="43" t="s">
        <v>145</v>
      </c>
      <c r="J438" s="44" t="s">
        <v>123</v>
      </c>
      <c r="K438" s="44" t="s">
        <v>1200</v>
      </c>
      <c r="L438" s="44" t="s">
        <v>123</v>
      </c>
      <c r="M438" s="44" t="s">
        <v>137</v>
      </c>
      <c r="N438" s="44" t="s">
        <v>123</v>
      </c>
      <c r="O438" s="42" t="s">
        <v>180</v>
      </c>
      <c r="P438" s="42">
        <v>4</v>
      </c>
      <c r="Q438" s="39" t="s">
        <v>181</v>
      </c>
      <c r="R438" s="45" t="s">
        <v>123</v>
      </c>
      <c r="S438" s="45"/>
      <c r="T438" s="45" t="s">
        <v>123</v>
      </c>
      <c r="U438" s="45"/>
      <c r="V438" s="45" t="s">
        <v>123</v>
      </c>
      <c r="W438" s="45"/>
      <c r="X438" s="45" t="s">
        <v>123</v>
      </c>
      <c r="Y438" s="45"/>
      <c r="Z438" s="46" t="s">
        <v>123</v>
      </c>
      <c r="AA438" s="47"/>
      <c r="AB438" s="46" t="s">
        <v>123</v>
      </c>
      <c r="AC438" s="48"/>
      <c r="AD438" s="46" t="s">
        <v>123</v>
      </c>
      <c r="AE438" s="48"/>
      <c r="AF438" s="45" t="s">
        <v>123</v>
      </c>
      <c r="AG438" s="45"/>
      <c r="AH438" s="45" t="s">
        <v>123</v>
      </c>
      <c r="AI438" s="45" t="s">
        <v>123</v>
      </c>
      <c r="AJ438" s="45" t="s">
        <v>123</v>
      </c>
      <c r="AK438" s="45"/>
      <c r="AL438" s="45" t="s">
        <v>123</v>
      </c>
      <c r="AM438" s="45"/>
      <c r="AN438" s="45" t="s">
        <v>123</v>
      </c>
      <c r="AO438" s="45"/>
      <c r="AP438" s="45" t="s">
        <v>123</v>
      </c>
      <c r="AQ438" s="45"/>
      <c r="AR438" s="45" t="s">
        <v>123</v>
      </c>
      <c r="AS438" s="45"/>
      <c r="AT438" s="133">
        <v>45636</v>
      </c>
      <c r="AU438" s="99">
        <v>45636</v>
      </c>
      <c r="AV438" s="66" t="s">
        <v>123</v>
      </c>
      <c r="AW438" s="66" t="s">
        <v>123</v>
      </c>
      <c r="AX438" s="51" t="s">
        <v>182</v>
      </c>
      <c r="AY438" s="52" t="s">
        <v>126</v>
      </c>
      <c r="AZ438" s="53">
        <v>0</v>
      </c>
      <c r="BA438" s="52" t="s">
        <v>123</v>
      </c>
      <c r="BB438" s="81" t="s">
        <v>123</v>
      </c>
      <c r="BC438" s="52" t="s">
        <v>123</v>
      </c>
      <c r="BD438" s="52" t="s">
        <v>123</v>
      </c>
      <c r="BE438" s="55" t="s">
        <v>123</v>
      </c>
      <c r="BF438" s="55" t="s">
        <v>123</v>
      </c>
      <c r="BG438" s="55" t="s">
        <v>123</v>
      </c>
      <c r="BH438" s="55" t="s">
        <v>27</v>
      </c>
      <c r="BI438" s="68" t="s">
        <v>126</v>
      </c>
      <c r="BJ438" s="48"/>
      <c r="BK438" s="74" t="s">
        <v>126</v>
      </c>
      <c r="BL438" s="59"/>
      <c r="BM438" s="74" t="s">
        <v>126</v>
      </c>
      <c r="BN438" s="59"/>
      <c r="BO438" s="74" t="s">
        <v>126</v>
      </c>
      <c r="BP438" s="77"/>
      <c r="BQ438" s="78" t="s">
        <v>126</v>
      </c>
      <c r="BR438" s="79"/>
      <c r="BS438" s="69"/>
      <c r="BT438" s="38"/>
      <c r="BU438" s="61"/>
      <c r="BV438" s="61"/>
      <c r="BW438" s="61"/>
      <c r="BX438" s="61"/>
      <c r="BY438" s="61"/>
      <c r="BZ438" s="61"/>
      <c r="CA438" s="61"/>
      <c r="CB438" s="61"/>
      <c r="CC438" s="61"/>
      <c r="CD438" s="61"/>
      <c r="CE438" s="61"/>
      <c r="CF438" s="61"/>
      <c r="CG438" s="61"/>
      <c r="CH438" s="63">
        <f>YEAR(BANCO10[[#This Row],[DATA INÍCIO]])</f>
        <v>2024</v>
      </c>
      <c r="CI438" s="63">
        <f>MONTH(BANCO10[[#This Row],[DATA INÍCIO]])</f>
        <v>12</v>
      </c>
      <c r="CJ438" s="71" t="str">
        <f t="shared" si="7"/>
        <v>LUROSAN FORJARIA E ESTAMPARIA LTDA05.228.984/0001-86</v>
      </c>
      <c r="CK438" s="63"/>
      <c r="CL438" s="63"/>
      <c r="CM438" s="42" t="str">
        <f>IF(BANCO10[[#This Row],[SOLUÇÃO]]=CM$1,BANCO10[[#This Row],[STATUS DA ETAPA]],"")</f>
        <v/>
      </c>
      <c r="CN438" s="42" t="str">
        <f>IF(BANCO10[[#This Row],[SOLUÇÃO]]=CN$1,BANCO10[[#This Row],[STATUS DA ETAPA]],"")</f>
        <v/>
      </c>
      <c r="CO438" s="42" t="str">
        <f>IF(BANCO10[[#This Row],[SOLUÇÃO]]=CO$1,BANCO10[[#This Row],[STATUS DA ETAPA]],"")</f>
        <v/>
      </c>
      <c r="CP438" s="42" t="str">
        <f>IF(BANCO10[[#This Row],[SOLUÇÃO]]=CP$1,BANCO10[[#This Row],[STATUS DA ETAPA]],"")</f>
        <v/>
      </c>
      <c r="CQ438" s="42" t="str">
        <f>IF(BANCO10[[#This Row],[SOLUÇÃO]]=CQ$1,BANCO10[[#This Row],[STATUS DA ETAPA]],"")</f>
        <v/>
      </c>
      <c r="CR438" s="42" t="str">
        <f>IF(BANCO10[[#This Row],[SOLUÇÃO]]=CR$1,BANCO10[[#This Row],[STATUS DA ETAPA]],"")</f>
        <v/>
      </c>
      <c r="CS438" s="42" t="str">
        <f>IF(BANCO10[[#This Row],[SOLUÇÃO]]=CS$1,BANCO10[[#This Row],[STATUS DA ETAPA]],"")</f>
        <v/>
      </c>
      <c r="CT438" s="42" t="str">
        <f>IF(BANCO10[[#This Row],[SOLUÇÃO]]=CT$1,BANCO10[[#This Row],[STATUS DA ETAPA]],"")</f>
        <v/>
      </c>
      <c r="CU438" s="42" t="str">
        <f>IF(BANCO10[[#This Row],[SOLUÇÃO]]=CU$1,BANCO10[[#This Row],[STATUS DA ETAPA]],"")</f>
        <v/>
      </c>
      <c r="CV438" s="42" t="str">
        <f>IF(BANCO10[[#This Row],[SOLUÇÃO]]=CV$1,BANCO10[[#This Row],[STATUS DA ETAPA]],"")</f>
        <v/>
      </c>
      <c r="CW438" s="42" t="str">
        <f>IF(BANCO10[[#This Row],[SOLUÇÃO]]=CW$1,BANCO10[[#This Row],[STATUS DA ETAPA]],"")</f>
        <v/>
      </c>
      <c r="CX438" s="42" t="str">
        <f>IF(BANCO10[[#This Row],[SOLUÇÃO]]=CX$1,BANCO10[[#This Row],[STATUS DA ETAPA]],"")</f>
        <v/>
      </c>
      <c r="CY438" s="42" t="str">
        <f>IF(BANCO10[[#This Row],[SOLUÇÃO]]=CY$1,BANCO10[[#This Row],[STATUS DA ETAPA]],"")</f>
        <v/>
      </c>
      <c r="CZ438" s="42" t="str">
        <f>IF(BANCO10[[#This Row],[SOLUÇÃO]]=CZ$1,BANCO10[[#This Row],[STATUS DA ETAPA]],"")</f>
        <v/>
      </c>
      <c r="DA438" s="42" t="str">
        <f>IF(BANCO10[[#This Row],[SOLUÇÃO]]=DA$1,BANCO10[[#This Row],[STATUS DA ETAPA]],"")</f>
        <v/>
      </c>
      <c r="DB438" s="42" t="str">
        <f>IF(BANCO10[[#This Row],[SOLUÇÃO]]=DB$1,BANCO10[[#This Row],[STATUS DA ETAPA]],"")</f>
        <v/>
      </c>
      <c r="DC438" s="42" t="str">
        <f>IF(BANCO10[[#This Row],[SOLUÇÃO]]=DC$1,BANCO10[[#This Row],[STATUS DA ETAPA]],"")</f>
        <v/>
      </c>
      <c r="DD438" s="42" t="str">
        <f>IF(BANCO10[[#This Row],[SOLUÇÃO]]=DD$1,BANCO10[[#This Row],[STATUS DA ETAPA]],"")</f>
        <v/>
      </c>
      <c r="DE438" s="42" t="str">
        <f>IF(BANCO10[[#This Row],[SOLUÇÃO]]=DE$1,BANCO10[[#This Row],[STATUS DA ETAPA]],"")</f>
        <v/>
      </c>
      <c r="DF438" s="42" t="str">
        <f>IF(BANCO10[[#This Row],[SOLUÇÃO]]=DF$1,BANCO10[[#This Row],[STATUS DA ETAPA]],"")</f>
        <v/>
      </c>
      <c r="DG438" s="42" t="str">
        <f>IF(BANCO10[[#This Row],[SOLUÇÃO]]=DG$1,BANCO10[[#This Row],[STATUS DA ETAPA]],"")</f>
        <v/>
      </c>
      <c r="DH438" s="42" t="str">
        <f>IF(BANCO10[[#This Row],[SOLUÇÃO]]=DH$1,BANCO10[[#This Row],[STATUS DA ETAPA]],"")</f>
        <v/>
      </c>
      <c r="DI438" s="42" t="str">
        <f>IF(BANCO10[[#This Row],[SOLUÇÃO]]=DI$1,BANCO10[[#This Row],[STATUS DA ETAPA]],"")</f>
        <v/>
      </c>
      <c r="DJ438" s="42" t="str">
        <f>IF(BANCO10[[#This Row],[SOLUÇÃO]]=DJ$1,BANCO10[[#This Row],[STATUS DA ETAPA]],"")</f>
        <v/>
      </c>
      <c r="DK438" s="42" t="str">
        <f>IF(BANCO10[[#This Row],[SOLUÇÃO]]=DK$1,BANCO10[[#This Row],[STATUS DA ETAPA]],"")</f>
        <v/>
      </c>
      <c r="DL438" s="42" t="str">
        <f>IF(BANCO10[[#This Row],[SOLUÇÃO]]=DL$1,BANCO10[[#This Row],[STATUS DA ETAPA]],"")</f>
        <v/>
      </c>
      <c r="DM438" s="42" t="str">
        <f>IF(BANCO10[[#This Row],[SOLUÇÃO]]=DM$1,BANCO10[[#This Row],[STATUS DA ETAPA]],"")</f>
        <v/>
      </c>
      <c r="DN438" s="65" t="e">
        <f>VLOOKUP(CL440,'[1]SAP TEC'!AC:AD,2,0)</f>
        <v>#N/A</v>
      </c>
      <c r="GA438" s="38"/>
      <c r="GB438" s="39"/>
      <c r="GC438" s="40"/>
      <c r="GD438" s="42"/>
      <c r="GE438" s="42"/>
      <c r="GF438" s="40"/>
      <c r="GG438" s="165"/>
      <c r="GH438" s="90"/>
      <c r="GI438" s="43"/>
      <c r="GJ438" s="44"/>
      <c r="GK438" s="166"/>
      <c r="GL438" s="166"/>
      <c r="GM438" s="166"/>
      <c r="GN438" s="42"/>
      <c r="GO438" s="91"/>
      <c r="GP438" s="42"/>
      <c r="GQ438" s="91"/>
      <c r="GR438" s="134"/>
      <c r="GS438" s="134"/>
      <c r="GT438" s="44"/>
      <c r="GU438" s="44"/>
      <c r="GV438" s="44"/>
      <c r="GW438" s="42"/>
      <c r="GX438" s="95"/>
      <c r="GY438" s="96"/>
      <c r="GZ438" s="167"/>
      <c r="HA438" s="167"/>
      <c r="HB438" s="167"/>
      <c r="HC438" s="93"/>
      <c r="HD438" s="167"/>
      <c r="HE438" s="110"/>
      <c r="HF438" s="94"/>
      <c r="HG438" s="38"/>
      <c r="HH438" s="38"/>
      <c r="HI438" s="38"/>
      <c r="HJ438" s="38"/>
      <c r="HK438" s="98"/>
      <c r="HL438" s="38"/>
      <c r="HM438" s="38"/>
      <c r="HN438" s="38"/>
      <c r="HO438" s="136"/>
      <c r="HP438" s="38"/>
      <c r="HQ438" s="38"/>
      <c r="HR438" s="38"/>
      <c r="HS438" s="38"/>
      <c r="HT438" s="63"/>
      <c r="HU438" s="63"/>
      <c r="HV438" s="71"/>
      <c r="HW438" s="63"/>
      <c r="HX438" s="44"/>
      <c r="HY438" s="42"/>
      <c r="HZ438" s="42"/>
      <c r="IA438" s="42"/>
      <c r="IB438" s="42"/>
      <c r="IC438" s="42"/>
      <c r="ID438" s="42"/>
      <c r="IE438" s="42"/>
      <c r="IF438" s="42"/>
      <c r="IG438" s="42"/>
      <c r="IH438" s="42"/>
      <c r="II438" s="42"/>
      <c r="IJ438" s="42"/>
      <c r="IK438" s="42"/>
      <c r="IL438" s="42"/>
      <c r="IM438" s="42"/>
      <c r="IN438" s="42"/>
      <c r="IO438" s="42"/>
      <c r="IP438" s="42"/>
      <c r="IQ438" s="42"/>
      <c r="IR438" s="42"/>
      <c r="IS438" s="42"/>
      <c r="IT438" s="42"/>
      <c r="IU438" s="42"/>
      <c r="IV438" s="42"/>
      <c r="IW438" s="42"/>
      <c r="IX438" s="42"/>
      <c r="IY438" s="42"/>
      <c r="IZ438" s="63"/>
    </row>
    <row r="439" spans="1:335" s="65" customFormat="1" ht="12" x14ac:dyDescent="0.25">
      <c r="A439" s="38" t="s">
        <v>118</v>
      </c>
      <c r="B439" s="39" t="s">
        <v>119</v>
      </c>
      <c r="C439" s="40" t="str">
        <f>IFERROR(VLOOKUP(BANCO10[[#This Row],[EMPRESA]],[1]!DADOS[#Data],2,FALSE),"")</f>
        <v>05.228.984/0001-86</v>
      </c>
      <c r="D439" s="42" t="s">
        <v>1199</v>
      </c>
      <c r="E439" s="42" t="str">
        <f>IFERROR(VLOOKUP(BANCO10[[#This Row],[EMPRESA]],[1]!DADOS[#Data],5,FALSE),"")</f>
        <v>EPP</v>
      </c>
      <c r="F439" s="40" t="str">
        <f>IFERROR(IF(VLOOKUP(BANCO10[[#This Row],[EMPRESA]],[1]!DADOS[#Data],6,0)="","",(VLOOKUP(BANCO10[[#This Row],[EMPRESA]],[1]!DADOS[#Data],6,0))),"")</f>
        <v>CAPITAL LESTE 1</v>
      </c>
      <c r="G439" s="40"/>
      <c r="H439" s="43" t="s">
        <v>121</v>
      </c>
      <c r="I439" s="43" t="s">
        <v>145</v>
      </c>
      <c r="J439" s="43" t="s">
        <v>146</v>
      </c>
      <c r="K439" s="42" t="s">
        <v>1201</v>
      </c>
      <c r="L439" s="44" t="s">
        <v>123</v>
      </c>
      <c r="M439" s="44">
        <v>103</v>
      </c>
      <c r="N439" s="44" t="s">
        <v>123</v>
      </c>
      <c r="O439" s="42" t="s">
        <v>90</v>
      </c>
      <c r="P439" s="42">
        <v>4</v>
      </c>
      <c r="Q439" s="42" t="s">
        <v>168</v>
      </c>
      <c r="R439" s="45" t="s">
        <v>123</v>
      </c>
      <c r="S439" s="45"/>
      <c r="T439" s="45" t="s">
        <v>123</v>
      </c>
      <c r="U439" s="45"/>
      <c r="V439" s="45" t="s">
        <v>123</v>
      </c>
      <c r="W439" s="45"/>
      <c r="X439" s="45" t="s">
        <v>123</v>
      </c>
      <c r="Y439" s="45"/>
      <c r="Z439" s="46" t="s">
        <v>123</v>
      </c>
      <c r="AA439" s="47"/>
      <c r="AB439" s="46" t="s">
        <v>123</v>
      </c>
      <c r="AC439" s="48"/>
      <c r="AD439" s="46" t="s">
        <v>123</v>
      </c>
      <c r="AE439" s="48"/>
      <c r="AF439" s="45" t="s">
        <v>27</v>
      </c>
      <c r="AG439" s="45">
        <v>45140</v>
      </c>
      <c r="AH439" s="45" t="s">
        <v>126</v>
      </c>
      <c r="AI439" s="45"/>
      <c r="AJ439" s="45" t="s">
        <v>123</v>
      </c>
      <c r="AK439" s="45"/>
      <c r="AL439" s="45" t="s">
        <v>123</v>
      </c>
      <c r="AM439" s="45"/>
      <c r="AN439" s="45" t="s">
        <v>123</v>
      </c>
      <c r="AO439" s="45"/>
      <c r="AP439" s="45" t="s">
        <v>123</v>
      </c>
      <c r="AQ439" s="45"/>
      <c r="AR439" s="45" t="s">
        <v>123</v>
      </c>
      <c r="AS439" s="45"/>
      <c r="AT439" s="133">
        <v>45138</v>
      </c>
      <c r="AU439" s="99">
        <v>45138</v>
      </c>
      <c r="AV439" s="51" t="s">
        <v>123</v>
      </c>
      <c r="AW439" s="51" t="s">
        <v>123</v>
      </c>
      <c r="AX439" s="73" t="s">
        <v>49</v>
      </c>
      <c r="AY439" s="52" t="s">
        <v>123</v>
      </c>
      <c r="AZ439" s="53">
        <v>0</v>
      </c>
      <c r="BA439" s="52" t="s">
        <v>123</v>
      </c>
      <c r="BB439" s="81" t="s">
        <v>123</v>
      </c>
      <c r="BC439" s="52" t="s">
        <v>123</v>
      </c>
      <c r="BD439" s="52" t="s">
        <v>123</v>
      </c>
      <c r="BE439" s="55" t="s">
        <v>123</v>
      </c>
      <c r="BF439" s="55" t="s">
        <v>123</v>
      </c>
      <c r="BG439" s="55" t="s">
        <v>123</v>
      </c>
      <c r="BH439" s="55" t="s">
        <v>123</v>
      </c>
      <c r="BI439" s="56" t="s">
        <v>123</v>
      </c>
      <c r="BJ439" s="48"/>
      <c r="BK439" s="74"/>
      <c r="BL439" s="75"/>
      <c r="BM439" s="74"/>
      <c r="BN439" s="75"/>
      <c r="BO439" s="74" t="s">
        <v>123</v>
      </c>
      <c r="BP439" s="75"/>
      <c r="BQ439" s="74" t="s">
        <v>123</v>
      </c>
      <c r="BR439" s="75"/>
      <c r="BS439" s="60" t="s">
        <v>1202</v>
      </c>
      <c r="BT439" s="38"/>
      <c r="BU439" s="61" t="s">
        <v>158</v>
      </c>
      <c r="BV439" s="61" t="s">
        <v>129</v>
      </c>
      <c r="BW439" s="61" t="s">
        <v>171</v>
      </c>
      <c r="BX439" s="61" t="s">
        <v>129</v>
      </c>
      <c r="BY439" s="62" t="s">
        <v>158</v>
      </c>
      <c r="BZ439" s="61" t="s">
        <v>171</v>
      </c>
      <c r="CA439" s="61" t="s">
        <v>129</v>
      </c>
      <c r="CB439" s="61" t="s">
        <v>129</v>
      </c>
      <c r="CC439" s="61" t="s">
        <v>129</v>
      </c>
      <c r="CD439" s="61" t="s">
        <v>129</v>
      </c>
      <c r="CE439" s="61" t="s">
        <v>129</v>
      </c>
      <c r="CF439" s="61" t="s">
        <v>129</v>
      </c>
      <c r="CG439" s="61" t="s">
        <v>129</v>
      </c>
      <c r="CH439" s="63">
        <f>YEAR(BANCO10[[#This Row],[DATA INÍCIO]])</f>
        <v>2023</v>
      </c>
      <c r="CI439" s="63">
        <f>MONTH(BANCO10[[#This Row],[DATA INÍCIO]])</f>
        <v>7</v>
      </c>
      <c r="CJ439" s="64" t="str">
        <f t="shared" si="7"/>
        <v>LUROSAN FORJARIA E ESTAMPARIA LTDA05.228.984/0001-86</v>
      </c>
      <c r="CK439" s="63"/>
      <c r="CL439" s="42" t="s">
        <v>1201</v>
      </c>
      <c r="CM439" s="42" t="str">
        <f>IF(BANCO10[[#This Row],[SOLUÇÃO]]=CM$1,BANCO10[[#This Row],[STATUS DA ETAPA]],"")</f>
        <v>CONCLUÍDO</v>
      </c>
      <c r="CN439" s="42" t="str">
        <f>IF(BANCO10[[#This Row],[SOLUÇÃO]]=CN$1,BANCO10[[#This Row],[STATUS DA ETAPA]],"")</f>
        <v/>
      </c>
      <c r="CO439" s="42" t="str">
        <f>IF(BANCO10[[#This Row],[SOLUÇÃO]]=CO$1,BANCO10[[#This Row],[STATUS DA ETAPA]],"")</f>
        <v/>
      </c>
      <c r="CP439" s="42" t="str">
        <f>IF(BANCO10[[#This Row],[SOLUÇÃO]]=CP$1,BANCO10[[#This Row],[STATUS DA ETAPA]],"")</f>
        <v/>
      </c>
      <c r="CQ439" s="42" t="str">
        <f>IF(BANCO10[[#This Row],[SOLUÇÃO]]=CQ$1,BANCO10[[#This Row],[STATUS DA ETAPA]],"")</f>
        <v/>
      </c>
      <c r="CR439" s="42" t="str">
        <f>IF(BANCO10[[#This Row],[SOLUÇÃO]]=CR$1,BANCO10[[#This Row],[STATUS DA ETAPA]],"")</f>
        <v/>
      </c>
      <c r="CS439" s="42" t="str">
        <f>IF(BANCO10[[#This Row],[SOLUÇÃO]]=CS$1,BANCO10[[#This Row],[STATUS DA ETAPA]],"")</f>
        <v/>
      </c>
      <c r="CT439" s="42" t="str">
        <f>IF(BANCO10[[#This Row],[SOLUÇÃO]]=CT$1,BANCO10[[#This Row],[STATUS DA ETAPA]],"")</f>
        <v/>
      </c>
      <c r="CU439" s="42" t="str">
        <f>IF(BANCO10[[#This Row],[SOLUÇÃO]]=CU$1,BANCO10[[#This Row],[STATUS DA ETAPA]],"")</f>
        <v/>
      </c>
      <c r="CV439" s="42" t="str">
        <f>IF(BANCO10[[#This Row],[SOLUÇÃO]]=CV$1,BANCO10[[#This Row],[STATUS DA ETAPA]],"")</f>
        <v/>
      </c>
      <c r="CW439" s="42" t="str">
        <f>IF(BANCO10[[#This Row],[SOLUÇÃO]]=CW$1,BANCO10[[#This Row],[STATUS DA ETAPA]],"")</f>
        <v/>
      </c>
      <c r="CX439" s="42" t="str">
        <f>IF(BANCO10[[#This Row],[SOLUÇÃO]]=CX$1,BANCO10[[#This Row],[STATUS DA ETAPA]],"")</f>
        <v/>
      </c>
      <c r="CY439" s="42" t="str">
        <f>IF(BANCO10[[#This Row],[SOLUÇÃO]]=CY$1,BANCO10[[#This Row],[STATUS DA ETAPA]],"")</f>
        <v/>
      </c>
      <c r="CZ439" s="42" t="str">
        <f>IF(BANCO10[[#This Row],[SOLUÇÃO]]=CZ$1,BANCO10[[#This Row],[STATUS DA ETAPA]],"")</f>
        <v/>
      </c>
      <c r="DA439" s="42" t="str">
        <f>IF(BANCO10[[#This Row],[SOLUÇÃO]]=DA$1,BANCO10[[#This Row],[STATUS DA ETAPA]],"")</f>
        <v/>
      </c>
      <c r="DB439" s="42" t="str">
        <f>IF(BANCO10[[#This Row],[SOLUÇÃO]]=DB$1,BANCO10[[#This Row],[STATUS DA ETAPA]],"")</f>
        <v/>
      </c>
      <c r="DC439" s="42" t="str">
        <f>IF(BANCO10[[#This Row],[SOLUÇÃO]]=DC$1,BANCO10[[#This Row],[STATUS DA ETAPA]],"")</f>
        <v/>
      </c>
      <c r="DD439" s="42" t="str">
        <f>IF(BANCO10[[#This Row],[SOLUÇÃO]]=DD$1,BANCO10[[#This Row],[STATUS DA ETAPA]],"")</f>
        <v/>
      </c>
      <c r="DE439" s="42" t="str">
        <f>IF(BANCO10[[#This Row],[SOLUÇÃO]]=DE$1,BANCO10[[#This Row],[STATUS DA ETAPA]],"")</f>
        <v/>
      </c>
      <c r="DF439" s="42" t="str">
        <f>IF(BANCO10[[#This Row],[SOLUÇÃO]]=DF$1,BANCO10[[#This Row],[STATUS DA ETAPA]],"")</f>
        <v/>
      </c>
      <c r="DG439" s="42" t="str">
        <f>IF(BANCO10[[#This Row],[SOLUÇÃO]]=DG$1,BANCO10[[#This Row],[STATUS DA ETAPA]],"")</f>
        <v/>
      </c>
      <c r="DH439" s="42" t="str">
        <f>IF(BANCO10[[#This Row],[SOLUÇÃO]]=DH$1,BANCO10[[#This Row],[STATUS DA ETAPA]],"")</f>
        <v/>
      </c>
      <c r="DI439" s="42" t="str">
        <f>IF(BANCO10[[#This Row],[SOLUÇÃO]]=DI$1,BANCO10[[#This Row],[STATUS DA ETAPA]],"")</f>
        <v/>
      </c>
      <c r="DJ439" s="42" t="str">
        <f>IF(BANCO10[[#This Row],[SOLUÇÃO]]=DJ$1,BANCO10[[#This Row],[STATUS DA ETAPA]],"")</f>
        <v/>
      </c>
      <c r="DK439" s="42" t="str">
        <f>IF(BANCO10[[#This Row],[SOLUÇÃO]]=DK$1,BANCO10[[#This Row],[STATUS DA ETAPA]],"")</f>
        <v/>
      </c>
      <c r="DL439" s="42" t="str">
        <f>IF(BANCO10[[#This Row],[SOLUÇÃO]]=DL$1,BANCO10[[#This Row],[STATUS DA ETAPA]],"")</f>
        <v/>
      </c>
      <c r="DM439" s="42" t="str">
        <f>IF(BANCO10[[#This Row],[SOLUÇÃO]]=DM$1,BANCO10[[#This Row],[STATUS DA ETAPA]],"")</f>
        <v/>
      </c>
      <c r="DN439" s="65">
        <f>VLOOKUP(CL441,'[1]SAP TEC'!AC:AD,2,0)</f>
        <v>2014</v>
      </c>
      <c r="GA439" s="38"/>
      <c r="GB439" s="39"/>
      <c r="GC439" s="40"/>
      <c r="GD439" s="42"/>
      <c r="GE439" s="42"/>
      <c r="GF439" s="40"/>
      <c r="GG439" s="165"/>
      <c r="GH439" s="90"/>
      <c r="GI439" s="43"/>
      <c r="GJ439" s="44"/>
      <c r="GK439" s="166"/>
      <c r="GL439" s="166"/>
      <c r="GM439" s="166"/>
      <c r="GN439" s="42"/>
      <c r="GO439" s="91"/>
      <c r="GP439" s="42"/>
      <c r="GQ439" s="91"/>
      <c r="GR439" s="134"/>
      <c r="GS439" s="134"/>
      <c r="GT439" s="44"/>
      <c r="GU439" s="44"/>
      <c r="GV439" s="44"/>
      <c r="GW439" s="42"/>
      <c r="GX439" s="95"/>
      <c r="GY439" s="96"/>
      <c r="GZ439" s="168"/>
      <c r="HA439" s="168"/>
      <c r="HB439" s="168"/>
      <c r="HC439" s="93"/>
      <c r="HD439" s="168"/>
      <c r="HE439" s="110"/>
      <c r="HF439" s="94"/>
      <c r="HG439" s="38"/>
      <c r="HH439" s="38"/>
      <c r="HI439" s="38"/>
      <c r="HJ439" s="38"/>
      <c r="HK439" s="98"/>
      <c r="HL439" s="38"/>
      <c r="HM439" s="38"/>
      <c r="HN439" s="38"/>
      <c r="HO439" s="136"/>
      <c r="HP439" s="38"/>
      <c r="HQ439" s="38"/>
      <c r="HR439" s="38"/>
      <c r="HS439" s="38"/>
      <c r="HT439" s="63"/>
      <c r="HU439" s="63"/>
      <c r="HV439" s="71"/>
      <c r="HW439" s="63"/>
      <c r="HX439" s="44"/>
      <c r="HY439" s="42"/>
      <c r="HZ439" s="42"/>
      <c r="IA439" s="42"/>
      <c r="IB439" s="42"/>
      <c r="IC439" s="42"/>
      <c r="ID439" s="42"/>
      <c r="IE439" s="42"/>
      <c r="IF439" s="42"/>
      <c r="IG439" s="42"/>
      <c r="IH439" s="42"/>
      <c r="II439" s="42"/>
      <c r="IJ439" s="42"/>
      <c r="IK439" s="42"/>
      <c r="IL439" s="42"/>
      <c r="IM439" s="42"/>
      <c r="IN439" s="42"/>
      <c r="IO439" s="42"/>
      <c r="IP439" s="42"/>
      <c r="IQ439" s="42"/>
      <c r="IR439" s="42"/>
      <c r="IS439" s="42"/>
      <c r="IT439" s="42"/>
      <c r="IU439" s="42"/>
      <c r="IV439" s="42"/>
      <c r="IW439" s="42"/>
      <c r="IX439" s="42"/>
      <c r="IY439" s="42"/>
      <c r="IZ439" s="63"/>
    </row>
    <row r="440" spans="1:335" s="65" customFormat="1" ht="12" x14ac:dyDescent="0.25">
      <c r="A440" s="38" t="s">
        <v>118</v>
      </c>
      <c r="B440" s="39" t="s">
        <v>131</v>
      </c>
      <c r="C440" s="40" t="str">
        <f>IFERROR(VLOOKUP(BANCO10[[#This Row],[EMPRESA]],[1]!DADOS[#Data],2,FALSE),"")</f>
        <v>05.228.984/0001-86</v>
      </c>
      <c r="D440" s="42" t="s">
        <v>1199</v>
      </c>
      <c r="E440" s="42" t="str">
        <f>IFERROR(VLOOKUP(BANCO10[[#This Row],[EMPRESA]],[1]!DADOS[#Data],5,FALSE),"")</f>
        <v>EPP</v>
      </c>
      <c r="F440" s="40" t="str">
        <f>IFERROR(IF(VLOOKUP(BANCO10[[#This Row],[EMPRESA]],[1]!DADOS[#Data],6,0)="","",(VLOOKUP(BANCO10[[#This Row],[EMPRESA]],[1]!DADOS[#Data],6,0))),"")</f>
        <v>CAPITAL LESTE 1</v>
      </c>
      <c r="G440" s="40"/>
      <c r="H440" s="43" t="s">
        <v>121</v>
      </c>
      <c r="I440" s="43" t="s">
        <v>145</v>
      </c>
      <c r="J440" s="43" t="s">
        <v>146</v>
      </c>
      <c r="K440" s="42" t="s">
        <v>1203</v>
      </c>
      <c r="L440" s="44" t="s">
        <v>123</v>
      </c>
      <c r="M440" s="44" t="s">
        <v>137</v>
      </c>
      <c r="N440" s="44" t="s">
        <v>123</v>
      </c>
      <c r="O440" s="42" t="s">
        <v>90</v>
      </c>
      <c r="P440" s="42">
        <v>4</v>
      </c>
      <c r="Q440" s="42" t="s">
        <v>188</v>
      </c>
      <c r="R440" s="45" t="s">
        <v>123</v>
      </c>
      <c r="S440" s="45"/>
      <c r="T440" s="45" t="s">
        <v>123</v>
      </c>
      <c r="U440" s="45"/>
      <c r="V440" s="45" t="s">
        <v>123</v>
      </c>
      <c r="W440" s="45"/>
      <c r="X440" s="45" t="s">
        <v>123</v>
      </c>
      <c r="Y440" s="45"/>
      <c r="Z440" s="46" t="s">
        <v>123</v>
      </c>
      <c r="AA440" s="47"/>
      <c r="AB440" s="46" t="s">
        <v>123</v>
      </c>
      <c r="AC440" s="48"/>
      <c r="AD440" s="46" t="s">
        <v>123</v>
      </c>
      <c r="AE440" s="48"/>
      <c r="AF440" s="45" t="s">
        <v>123</v>
      </c>
      <c r="AG440" s="45"/>
      <c r="AH440" s="45" t="s">
        <v>123</v>
      </c>
      <c r="AI440" s="45"/>
      <c r="AJ440" s="45" t="s">
        <v>123</v>
      </c>
      <c r="AK440" s="45"/>
      <c r="AL440" s="45" t="s">
        <v>123</v>
      </c>
      <c r="AM440" s="45"/>
      <c r="AN440" s="45" t="s">
        <v>123</v>
      </c>
      <c r="AO440" s="45"/>
      <c r="AP440" s="45" t="s">
        <v>123</v>
      </c>
      <c r="AQ440" s="45"/>
      <c r="AR440" s="45" t="s">
        <v>123</v>
      </c>
      <c r="AS440" s="45"/>
      <c r="AT440" s="49">
        <v>45408</v>
      </c>
      <c r="AU440" s="50">
        <v>45408</v>
      </c>
      <c r="AV440" s="66" t="s">
        <v>123</v>
      </c>
      <c r="AW440" s="66" t="s">
        <v>123</v>
      </c>
      <c r="AX440" s="51" t="s">
        <v>49</v>
      </c>
      <c r="AY440" s="52" t="s">
        <v>123</v>
      </c>
      <c r="AZ440" s="53">
        <v>0</v>
      </c>
      <c r="BA440" s="52" t="s">
        <v>123</v>
      </c>
      <c r="BB440" s="81" t="s">
        <v>123</v>
      </c>
      <c r="BC440" s="52" t="s">
        <v>123</v>
      </c>
      <c r="BD440" s="52" t="s">
        <v>123</v>
      </c>
      <c r="BE440" s="55" t="s">
        <v>123</v>
      </c>
      <c r="BF440" s="55" t="s">
        <v>123</v>
      </c>
      <c r="BG440" s="55" t="s">
        <v>123</v>
      </c>
      <c r="BH440" s="55" t="s">
        <v>123</v>
      </c>
      <c r="BI440" s="56" t="s">
        <v>123</v>
      </c>
      <c r="BJ440" s="48"/>
      <c r="BK440" s="74"/>
      <c r="BL440" s="75"/>
      <c r="BM440" s="74"/>
      <c r="BN440" s="75"/>
      <c r="BO440" s="74" t="s">
        <v>123</v>
      </c>
      <c r="BP440" s="75"/>
      <c r="BQ440" s="74" t="s">
        <v>123</v>
      </c>
      <c r="BR440" s="75"/>
      <c r="BS440" s="60"/>
      <c r="BT440" s="38" t="s">
        <v>131</v>
      </c>
      <c r="BU440" s="61"/>
      <c r="BV440" s="61"/>
      <c r="BW440" s="61"/>
      <c r="BX440" s="61"/>
      <c r="BY440" s="62"/>
      <c r="BZ440" s="61"/>
      <c r="CA440" s="61"/>
      <c r="CB440" s="61"/>
      <c r="CC440" s="61"/>
      <c r="CD440" s="61"/>
      <c r="CE440" s="61"/>
      <c r="CF440" s="61"/>
      <c r="CG440" s="61"/>
      <c r="CH440" s="63">
        <f>YEAR(BANCO10[[#This Row],[DATA INÍCIO]])</f>
        <v>2024</v>
      </c>
      <c r="CI440" s="63">
        <f>MONTH(BANCO10[[#This Row],[DATA INÍCIO]])</f>
        <v>4</v>
      </c>
      <c r="CJ440" s="64" t="str">
        <f t="shared" si="7"/>
        <v>LUROSAN FORJARIA E ESTAMPARIA LTDA05.228.984/0001-86</v>
      </c>
      <c r="CK440" s="63"/>
      <c r="CL440" s="42" t="s">
        <v>1203</v>
      </c>
      <c r="CM440" s="42" t="str">
        <f>IF(BANCO10[[#This Row],[SOLUÇÃO]]=CM$1,BANCO10[[#This Row],[STATUS DA ETAPA]],"")</f>
        <v>CONCLUÍDO</v>
      </c>
      <c r="CN440" s="42" t="str">
        <f>IF(BANCO10[[#This Row],[SOLUÇÃO]]=CN$1,BANCO10[[#This Row],[STATUS DA ETAPA]],"")</f>
        <v/>
      </c>
      <c r="CO440" s="42" t="str">
        <f>IF(BANCO10[[#This Row],[SOLUÇÃO]]=CO$1,BANCO10[[#This Row],[STATUS DA ETAPA]],"")</f>
        <v/>
      </c>
      <c r="CP440" s="42" t="str">
        <f>IF(BANCO10[[#This Row],[SOLUÇÃO]]=CP$1,BANCO10[[#This Row],[STATUS DA ETAPA]],"")</f>
        <v/>
      </c>
      <c r="CQ440" s="42" t="str">
        <f>IF(BANCO10[[#This Row],[SOLUÇÃO]]=CQ$1,BANCO10[[#This Row],[STATUS DA ETAPA]],"")</f>
        <v/>
      </c>
      <c r="CR440" s="42" t="str">
        <f>IF(BANCO10[[#This Row],[SOLUÇÃO]]=CR$1,BANCO10[[#This Row],[STATUS DA ETAPA]],"")</f>
        <v/>
      </c>
      <c r="CS440" s="42" t="str">
        <f>IF(BANCO10[[#This Row],[SOLUÇÃO]]=CS$1,BANCO10[[#This Row],[STATUS DA ETAPA]],"")</f>
        <v/>
      </c>
      <c r="CT440" s="42" t="str">
        <f>IF(BANCO10[[#This Row],[SOLUÇÃO]]=CT$1,BANCO10[[#This Row],[STATUS DA ETAPA]],"")</f>
        <v/>
      </c>
      <c r="CU440" s="42" t="str">
        <f>IF(BANCO10[[#This Row],[SOLUÇÃO]]=CU$1,BANCO10[[#This Row],[STATUS DA ETAPA]],"")</f>
        <v/>
      </c>
      <c r="CV440" s="42" t="str">
        <f>IF(BANCO10[[#This Row],[SOLUÇÃO]]=CV$1,BANCO10[[#This Row],[STATUS DA ETAPA]],"")</f>
        <v/>
      </c>
      <c r="CW440" s="42" t="str">
        <f>IF(BANCO10[[#This Row],[SOLUÇÃO]]=CW$1,BANCO10[[#This Row],[STATUS DA ETAPA]],"")</f>
        <v/>
      </c>
      <c r="CX440" s="42" t="str">
        <f>IF(BANCO10[[#This Row],[SOLUÇÃO]]=CX$1,BANCO10[[#This Row],[STATUS DA ETAPA]],"")</f>
        <v/>
      </c>
      <c r="CY440" s="42" t="str">
        <f>IF(BANCO10[[#This Row],[SOLUÇÃO]]=CY$1,BANCO10[[#This Row],[STATUS DA ETAPA]],"")</f>
        <v/>
      </c>
      <c r="CZ440" s="42" t="str">
        <f>IF(BANCO10[[#This Row],[SOLUÇÃO]]=CZ$1,BANCO10[[#This Row],[STATUS DA ETAPA]],"")</f>
        <v/>
      </c>
      <c r="DA440" s="42" t="str">
        <f>IF(BANCO10[[#This Row],[SOLUÇÃO]]=DA$1,BANCO10[[#This Row],[STATUS DA ETAPA]],"")</f>
        <v/>
      </c>
      <c r="DB440" s="42" t="str">
        <f>IF(BANCO10[[#This Row],[SOLUÇÃO]]=DB$1,BANCO10[[#This Row],[STATUS DA ETAPA]],"")</f>
        <v/>
      </c>
      <c r="DC440" s="42" t="str">
        <f>IF(BANCO10[[#This Row],[SOLUÇÃO]]=DC$1,BANCO10[[#This Row],[STATUS DA ETAPA]],"")</f>
        <v/>
      </c>
      <c r="DD440" s="42" t="str">
        <f>IF(BANCO10[[#This Row],[SOLUÇÃO]]=DD$1,BANCO10[[#This Row],[STATUS DA ETAPA]],"")</f>
        <v/>
      </c>
      <c r="DE440" s="42" t="str">
        <f>IF(BANCO10[[#This Row],[SOLUÇÃO]]=DE$1,BANCO10[[#This Row],[STATUS DA ETAPA]],"")</f>
        <v/>
      </c>
      <c r="DF440" s="42" t="str">
        <f>IF(BANCO10[[#This Row],[SOLUÇÃO]]=DF$1,BANCO10[[#This Row],[STATUS DA ETAPA]],"")</f>
        <v/>
      </c>
      <c r="DG440" s="42" t="str">
        <f>IF(BANCO10[[#This Row],[SOLUÇÃO]]=DG$1,BANCO10[[#This Row],[STATUS DA ETAPA]],"")</f>
        <v/>
      </c>
      <c r="DH440" s="42" t="str">
        <f>IF(BANCO10[[#This Row],[SOLUÇÃO]]=DH$1,BANCO10[[#This Row],[STATUS DA ETAPA]],"")</f>
        <v/>
      </c>
      <c r="DI440" s="42" t="str">
        <f>IF(BANCO10[[#This Row],[SOLUÇÃO]]=DI$1,BANCO10[[#This Row],[STATUS DA ETAPA]],"")</f>
        <v/>
      </c>
      <c r="DJ440" s="42" t="str">
        <f>IF(BANCO10[[#This Row],[SOLUÇÃO]]=DJ$1,BANCO10[[#This Row],[STATUS DA ETAPA]],"")</f>
        <v/>
      </c>
      <c r="DK440" s="42" t="str">
        <f>IF(BANCO10[[#This Row],[SOLUÇÃO]]=DK$1,BANCO10[[#This Row],[STATUS DA ETAPA]],"")</f>
        <v/>
      </c>
      <c r="DL440" s="42" t="str">
        <f>IF(BANCO10[[#This Row],[SOLUÇÃO]]=DL$1,BANCO10[[#This Row],[STATUS DA ETAPA]],"")</f>
        <v/>
      </c>
      <c r="DM440" s="42" t="str">
        <f>IF(BANCO10[[#This Row],[SOLUÇÃO]]=DM$1,BANCO10[[#This Row],[STATUS DA ETAPA]],"")</f>
        <v/>
      </c>
      <c r="DN440" s="65" t="e">
        <f>VLOOKUP(CL442,'[1]SAP TEC'!AC:AD,2,0)</f>
        <v>#N/A</v>
      </c>
      <c r="GA440" s="38"/>
      <c r="GB440" s="39"/>
      <c r="GC440" s="40"/>
      <c r="GD440" s="42"/>
      <c r="GE440" s="42"/>
      <c r="GF440" s="40"/>
      <c r="GG440" s="165"/>
      <c r="GH440" s="90"/>
      <c r="GI440" s="43"/>
      <c r="GJ440" s="44"/>
      <c r="GK440" s="166"/>
      <c r="GL440" s="166"/>
      <c r="GM440" s="166"/>
      <c r="GN440" s="42"/>
      <c r="GO440" s="91"/>
      <c r="GP440" s="42"/>
      <c r="GQ440" s="91"/>
      <c r="GR440" s="134"/>
      <c r="GS440" s="134"/>
      <c r="GT440" s="44"/>
      <c r="GU440" s="44"/>
      <c r="GV440" s="44"/>
      <c r="GW440" s="42"/>
      <c r="GX440" s="95"/>
      <c r="GY440" s="96"/>
      <c r="GZ440" s="168"/>
      <c r="HA440" s="168"/>
      <c r="HB440" s="168"/>
      <c r="HC440" s="93"/>
      <c r="HD440" s="168"/>
      <c r="HE440" s="110"/>
      <c r="HF440" s="94"/>
      <c r="HG440" s="38"/>
      <c r="HH440" s="38"/>
      <c r="HI440" s="38"/>
      <c r="HJ440" s="38"/>
      <c r="HK440" s="98"/>
      <c r="HL440" s="38"/>
      <c r="HM440" s="38"/>
      <c r="HN440" s="38"/>
      <c r="HO440" s="136"/>
      <c r="HP440" s="38"/>
      <c r="HQ440" s="38"/>
      <c r="HR440" s="38"/>
      <c r="HS440" s="38"/>
      <c r="HT440" s="63"/>
      <c r="HU440" s="63"/>
      <c r="HV440" s="71"/>
      <c r="HW440" s="63"/>
      <c r="HX440" s="44"/>
      <c r="HY440" s="42"/>
      <c r="HZ440" s="42"/>
      <c r="IA440" s="42"/>
      <c r="IB440" s="42"/>
      <c r="IC440" s="42"/>
      <c r="ID440" s="42"/>
      <c r="IE440" s="42"/>
      <c r="IF440" s="42"/>
      <c r="IG440" s="42"/>
      <c r="IH440" s="42"/>
      <c r="II440" s="42"/>
      <c r="IJ440" s="42"/>
      <c r="IK440" s="42"/>
      <c r="IL440" s="42"/>
      <c r="IM440" s="42"/>
      <c r="IN440" s="42"/>
      <c r="IO440" s="42"/>
      <c r="IP440" s="42"/>
      <c r="IQ440" s="42"/>
      <c r="IR440" s="42"/>
      <c r="IS440" s="42"/>
      <c r="IT440" s="42"/>
      <c r="IU440" s="42"/>
      <c r="IV440" s="42"/>
      <c r="IW440" s="42"/>
      <c r="IX440" s="42"/>
      <c r="IY440" s="42"/>
      <c r="IZ440" s="63"/>
    </row>
    <row r="441" spans="1:335" s="65" customFormat="1" ht="12" x14ac:dyDescent="0.25">
      <c r="A441" s="38" t="s">
        <v>118</v>
      </c>
      <c r="B441" s="39" t="s">
        <v>131</v>
      </c>
      <c r="C441" s="38" t="str">
        <f>IFERROR(VLOOKUP(BANCO10[[#This Row],[EMPRESA]],[1]!DADOS[#Data],2,FALSE),"")</f>
        <v>05.228.984/0001-86</v>
      </c>
      <c r="D441" s="42" t="s">
        <v>1199</v>
      </c>
      <c r="E441" s="42" t="str">
        <f>IFERROR(VLOOKUP(BANCO10[[#This Row],[EMPRESA]],[1]!DADOS[#Data],5,FALSE),"")</f>
        <v>EPP</v>
      </c>
      <c r="F441" s="40" t="str">
        <f>IFERROR(IF(VLOOKUP(BANCO10[[#This Row],[EMPRESA]],[1]!DADOS[#Data],6,0)="","",(VLOOKUP(BANCO10[[#This Row],[EMPRESA]],[1]!DADOS[#Data],6,0))),"")</f>
        <v>CAPITAL LESTE 1</v>
      </c>
      <c r="G441" s="40" t="s">
        <v>1204</v>
      </c>
      <c r="H441" s="43" t="s">
        <v>7</v>
      </c>
      <c r="I441" s="43" t="s">
        <v>145</v>
      </c>
      <c r="J441" s="43" t="s">
        <v>123</v>
      </c>
      <c r="K441" s="42" t="s">
        <v>1205</v>
      </c>
      <c r="L441" s="44" t="s">
        <v>1206</v>
      </c>
      <c r="M441" s="44">
        <v>103</v>
      </c>
      <c r="N441" s="44" t="s">
        <v>123</v>
      </c>
      <c r="O441" s="42" t="s">
        <v>96</v>
      </c>
      <c r="P441" s="42">
        <v>106</v>
      </c>
      <c r="Q441" s="42" t="s">
        <v>205</v>
      </c>
      <c r="R441" s="45" t="s">
        <v>27</v>
      </c>
      <c r="S441" s="45">
        <v>45383</v>
      </c>
      <c r="T441" s="45" t="s">
        <v>27</v>
      </c>
      <c r="U441" s="45">
        <v>45383</v>
      </c>
      <c r="V441" s="45" t="s">
        <v>27</v>
      </c>
      <c r="W441" s="45">
        <v>45383</v>
      </c>
      <c r="X441" s="45" t="s">
        <v>27</v>
      </c>
      <c r="Y441" s="45">
        <v>45383</v>
      </c>
      <c r="Z441" s="46" t="s">
        <v>27</v>
      </c>
      <c r="AA441" s="47">
        <v>45536</v>
      </c>
      <c r="AB441" s="46" t="s">
        <v>27</v>
      </c>
      <c r="AC441" s="48">
        <v>45536</v>
      </c>
      <c r="AD441" s="46" t="s">
        <v>27</v>
      </c>
      <c r="AE441" s="48">
        <v>45536</v>
      </c>
      <c r="AF441" s="45" t="s">
        <v>27</v>
      </c>
      <c r="AG441" s="45">
        <v>45491</v>
      </c>
      <c r="AH441" s="45" t="s">
        <v>27</v>
      </c>
      <c r="AI441" s="45">
        <v>45503</v>
      </c>
      <c r="AJ441" s="45" t="s">
        <v>27</v>
      </c>
      <c r="AK441" s="45">
        <v>45536</v>
      </c>
      <c r="AL441" s="45" t="s">
        <v>123</v>
      </c>
      <c r="AM441" s="45"/>
      <c r="AN441" s="45" t="s">
        <v>123</v>
      </c>
      <c r="AO441" s="45"/>
      <c r="AP441" s="45" t="s">
        <v>123</v>
      </c>
      <c r="AQ441" s="45"/>
      <c r="AR441" s="45" t="s">
        <v>123</v>
      </c>
      <c r="AS441" s="45"/>
      <c r="AT441" s="133">
        <v>45457</v>
      </c>
      <c r="AU441" s="99">
        <v>45551</v>
      </c>
      <c r="AV441" s="66" t="s">
        <v>27</v>
      </c>
      <c r="AW441" s="66" t="s">
        <v>27</v>
      </c>
      <c r="AX441" s="51" t="s">
        <v>49</v>
      </c>
      <c r="AY441" s="52" t="s">
        <v>126</v>
      </c>
      <c r="AZ441" s="53">
        <v>0</v>
      </c>
      <c r="BA441" s="52" t="s">
        <v>153</v>
      </c>
      <c r="BB441" s="81">
        <v>550472</v>
      </c>
      <c r="BC441" s="52" t="s">
        <v>123</v>
      </c>
      <c r="BD441" s="52" t="s">
        <v>123</v>
      </c>
      <c r="BE441" s="55" t="s">
        <v>27</v>
      </c>
      <c r="BF441" s="55" t="s">
        <v>27</v>
      </c>
      <c r="BG441" s="55" t="s">
        <v>27</v>
      </c>
      <c r="BH441" s="55" t="s">
        <v>27</v>
      </c>
      <c r="BI441" s="68" t="s">
        <v>27</v>
      </c>
      <c r="BJ441" s="48">
        <v>45610</v>
      </c>
      <c r="BK441" s="74"/>
      <c r="BL441" s="59"/>
      <c r="BM441" s="74"/>
      <c r="BN441" s="59"/>
      <c r="BO441" s="74" t="s">
        <v>27</v>
      </c>
      <c r="BP441" s="59">
        <v>45610</v>
      </c>
      <c r="BQ441" s="74" t="s">
        <v>27</v>
      </c>
      <c r="BR441" s="75">
        <v>45551</v>
      </c>
      <c r="BS441" s="60"/>
      <c r="BT441" s="38" t="s">
        <v>131</v>
      </c>
      <c r="BU441" s="61"/>
      <c r="BV441" s="61"/>
      <c r="BW441" s="61"/>
      <c r="BX441" s="61"/>
      <c r="BY441" s="62"/>
      <c r="BZ441" s="61"/>
      <c r="CA441" s="61"/>
      <c r="CB441" s="61"/>
      <c r="CC441" s="61"/>
      <c r="CD441" s="61"/>
      <c r="CE441" s="61"/>
      <c r="CF441" s="61"/>
      <c r="CG441" s="61"/>
      <c r="CH441" s="63">
        <f>YEAR(BANCO10[[#This Row],[DATA INÍCIO]])</f>
        <v>2024</v>
      </c>
      <c r="CI441" s="63">
        <f>MONTH(BANCO10[[#This Row],[DATA INÍCIO]])</f>
        <v>6</v>
      </c>
      <c r="CJ441" s="71" t="str">
        <f t="shared" si="7"/>
        <v>LUROSAN FORJARIA E ESTAMPARIA LTDA05.228.984/0001-86</v>
      </c>
      <c r="CK441" s="63"/>
      <c r="CL441" s="42" t="s">
        <v>1205</v>
      </c>
      <c r="CM441" s="42" t="str">
        <f>IF(BANCO10[[#This Row],[SOLUÇÃO]]=CM$1,BANCO10[[#This Row],[STATUS DA ETAPA]],"")</f>
        <v/>
      </c>
      <c r="CN441" s="42" t="str">
        <f>IF(BANCO10[[#This Row],[SOLUÇÃO]]=CN$1,BANCO10[[#This Row],[STATUS DA ETAPA]],"")</f>
        <v/>
      </c>
      <c r="CO441" s="42" t="str">
        <f>IF(BANCO10[[#This Row],[SOLUÇÃO]]=CO$1,BANCO10[[#This Row],[STATUS DA ETAPA]],"")</f>
        <v/>
      </c>
      <c r="CP441" s="42" t="str">
        <f>IF(BANCO10[[#This Row],[SOLUÇÃO]]=CP$1,BANCO10[[#This Row],[STATUS DA ETAPA]],"")</f>
        <v/>
      </c>
      <c r="CQ441" s="42" t="str">
        <f>IF(BANCO10[[#This Row],[SOLUÇÃO]]=CQ$1,BANCO10[[#This Row],[STATUS DA ETAPA]],"")</f>
        <v/>
      </c>
      <c r="CR441" s="42" t="str">
        <f>IF(BANCO10[[#This Row],[SOLUÇÃO]]=CR$1,BANCO10[[#This Row],[STATUS DA ETAPA]],"")</f>
        <v/>
      </c>
      <c r="CS441" s="42" t="str">
        <f>IF(BANCO10[[#This Row],[SOLUÇÃO]]=CS$1,BANCO10[[#This Row],[STATUS DA ETAPA]],"")</f>
        <v>CONCLUÍDO</v>
      </c>
      <c r="CT441" s="42" t="str">
        <f>IF(BANCO10[[#This Row],[SOLUÇÃO]]=CT$1,BANCO10[[#This Row],[STATUS DA ETAPA]],"")</f>
        <v/>
      </c>
      <c r="CU441" s="42" t="str">
        <f>IF(BANCO10[[#This Row],[SOLUÇÃO]]=CU$1,BANCO10[[#This Row],[STATUS DA ETAPA]],"")</f>
        <v/>
      </c>
      <c r="CV441" s="42" t="str">
        <f>IF(BANCO10[[#This Row],[SOLUÇÃO]]=CV$1,BANCO10[[#This Row],[STATUS DA ETAPA]],"")</f>
        <v/>
      </c>
      <c r="CW441" s="42" t="str">
        <f>IF(BANCO10[[#This Row],[SOLUÇÃO]]=CW$1,BANCO10[[#This Row],[STATUS DA ETAPA]],"")</f>
        <v/>
      </c>
      <c r="CX441" s="42" t="str">
        <f>IF(BANCO10[[#This Row],[SOLUÇÃO]]=CX$1,BANCO10[[#This Row],[STATUS DA ETAPA]],"")</f>
        <v/>
      </c>
      <c r="CY441" s="42" t="str">
        <f>IF(BANCO10[[#This Row],[SOLUÇÃO]]=CY$1,BANCO10[[#This Row],[STATUS DA ETAPA]],"")</f>
        <v/>
      </c>
      <c r="CZ441" s="42" t="str">
        <f>IF(BANCO10[[#This Row],[SOLUÇÃO]]=CZ$1,BANCO10[[#This Row],[STATUS DA ETAPA]],"")</f>
        <v/>
      </c>
      <c r="DA441" s="42" t="str">
        <f>IF(BANCO10[[#This Row],[SOLUÇÃO]]=DA$1,BANCO10[[#This Row],[STATUS DA ETAPA]],"")</f>
        <v/>
      </c>
      <c r="DB441" s="42" t="str">
        <f>IF(BANCO10[[#This Row],[SOLUÇÃO]]=DB$1,BANCO10[[#This Row],[STATUS DA ETAPA]],"")</f>
        <v/>
      </c>
      <c r="DC441" s="42" t="str">
        <f>IF(BANCO10[[#This Row],[SOLUÇÃO]]=DC$1,BANCO10[[#This Row],[STATUS DA ETAPA]],"")</f>
        <v/>
      </c>
      <c r="DD441" s="42" t="str">
        <f>IF(BANCO10[[#This Row],[SOLUÇÃO]]=DD$1,BANCO10[[#This Row],[STATUS DA ETAPA]],"")</f>
        <v/>
      </c>
      <c r="DE441" s="42" t="str">
        <f>IF(BANCO10[[#This Row],[SOLUÇÃO]]=DE$1,BANCO10[[#This Row],[STATUS DA ETAPA]],"")</f>
        <v/>
      </c>
      <c r="DF441" s="42" t="str">
        <f>IF(BANCO10[[#This Row],[SOLUÇÃO]]=DF$1,BANCO10[[#This Row],[STATUS DA ETAPA]],"")</f>
        <v/>
      </c>
      <c r="DG441" s="42" t="str">
        <f>IF(BANCO10[[#This Row],[SOLUÇÃO]]=DG$1,BANCO10[[#This Row],[STATUS DA ETAPA]],"")</f>
        <v/>
      </c>
      <c r="DH441" s="42" t="str">
        <f>IF(BANCO10[[#This Row],[SOLUÇÃO]]=DH$1,BANCO10[[#This Row],[STATUS DA ETAPA]],"")</f>
        <v/>
      </c>
      <c r="DI441" s="42" t="str">
        <f>IF(BANCO10[[#This Row],[SOLUÇÃO]]=DI$1,BANCO10[[#This Row],[STATUS DA ETAPA]],"")</f>
        <v/>
      </c>
      <c r="DJ441" s="42" t="str">
        <f>IF(BANCO10[[#This Row],[SOLUÇÃO]]=DJ$1,BANCO10[[#This Row],[STATUS DA ETAPA]],"")</f>
        <v/>
      </c>
      <c r="DK441" s="42" t="str">
        <f>IF(BANCO10[[#This Row],[SOLUÇÃO]]=DK$1,BANCO10[[#This Row],[STATUS DA ETAPA]],"")</f>
        <v/>
      </c>
      <c r="DL441" s="42" t="str">
        <f>IF(BANCO10[[#This Row],[SOLUÇÃO]]=DL$1,BANCO10[[#This Row],[STATUS DA ETAPA]],"")</f>
        <v/>
      </c>
      <c r="DM441" s="42" t="str">
        <f>IF(BANCO10[[#This Row],[SOLUÇÃO]]=DM$1,BANCO10[[#This Row],[STATUS DA ETAPA]],"")</f>
        <v/>
      </c>
      <c r="DN441" s="65" t="e">
        <f>VLOOKUP(CL443,'[1]SAP TEC'!AC:AD,2,0)</f>
        <v>#N/A</v>
      </c>
      <c r="GA441" s="38"/>
      <c r="GB441" s="39"/>
      <c r="GC441" s="40"/>
      <c r="GD441" s="42"/>
      <c r="GE441" s="42"/>
      <c r="GF441" s="40"/>
      <c r="GG441" s="165"/>
      <c r="GH441" s="90"/>
      <c r="GI441" s="43"/>
      <c r="GJ441" s="44"/>
      <c r="GK441" s="166"/>
      <c r="GL441" s="166"/>
      <c r="GM441" s="166"/>
      <c r="GN441" s="42"/>
      <c r="GO441" s="91"/>
      <c r="GP441" s="42"/>
      <c r="GQ441" s="91"/>
      <c r="GR441" s="134"/>
      <c r="GS441" s="134"/>
      <c r="GT441" s="44"/>
      <c r="GU441" s="44"/>
      <c r="GV441" s="44"/>
      <c r="GW441" s="42"/>
      <c r="GX441" s="95"/>
      <c r="GY441" s="96"/>
      <c r="GZ441" s="167"/>
      <c r="HA441" s="167"/>
      <c r="HB441" s="167"/>
      <c r="HC441" s="93"/>
      <c r="HD441" s="167"/>
      <c r="HE441" s="110"/>
      <c r="HF441" s="94"/>
      <c r="HG441" s="38"/>
      <c r="HH441" s="38"/>
      <c r="HI441" s="38"/>
      <c r="HJ441" s="38"/>
      <c r="HK441" s="98"/>
      <c r="HL441" s="38"/>
      <c r="HM441" s="38"/>
      <c r="HN441" s="38"/>
      <c r="HO441" s="136"/>
      <c r="HP441" s="38"/>
      <c r="HQ441" s="38"/>
      <c r="HR441" s="38"/>
      <c r="HS441" s="38"/>
      <c r="HT441" s="63"/>
      <c r="HU441" s="63"/>
      <c r="HV441" s="71"/>
      <c r="HW441" s="63"/>
      <c r="HX441" s="44"/>
      <c r="HY441" s="42"/>
      <c r="HZ441" s="42"/>
      <c r="IA441" s="42"/>
      <c r="IB441" s="42"/>
      <c r="IC441" s="42"/>
      <c r="ID441" s="42"/>
      <c r="IE441" s="42"/>
      <c r="IF441" s="42"/>
      <c r="IG441" s="42"/>
      <c r="IH441" s="42"/>
      <c r="II441" s="42"/>
      <c r="IJ441" s="42"/>
      <c r="IK441" s="42"/>
      <c r="IL441" s="42"/>
      <c r="IM441" s="42"/>
      <c r="IN441" s="42"/>
      <c r="IO441" s="42"/>
      <c r="IP441" s="42"/>
      <c r="IQ441" s="42"/>
      <c r="IR441" s="42"/>
      <c r="IS441" s="42"/>
      <c r="IT441" s="42"/>
      <c r="IU441" s="42"/>
      <c r="IV441" s="42"/>
      <c r="IW441" s="42"/>
      <c r="IX441" s="42"/>
      <c r="IY441" s="42"/>
      <c r="IZ441" s="63"/>
    </row>
    <row r="442" spans="1:335" s="65" customFormat="1" ht="12" x14ac:dyDescent="0.25">
      <c r="A442" s="38" t="s">
        <v>118</v>
      </c>
      <c r="B442" s="39" t="s">
        <v>119</v>
      </c>
      <c r="C442" s="40" t="str">
        <f>IFERROR(VLOOKUP(BANCO10[[#This Row],[EMPRESA]],[1]!DADOS[#Data],2,FALSE),"")</f>
        <v/>
      </c>
      <c r="D442" s="42" t="s">
        <v>1207</v>
      </c>
      <c r="E442" s="42" t="str">
        <f>IFERROR(VLOOKUP(BANCO10[[#This Row],[EMPRESA]],[1]!DADOS[#Data],5,FALSE),"")</f>
        <v/>
      </c>
      <c r="F442" s="40" t="str">
        <f>IFERROR(IF(VLOOKUP(BANCO10[[#This Row],[EMPRESA]],[1]!DADOS[#Data],6,0)="","",(VLOOKUP(BANCO10[[#This Row],[EMPRESA]],[1]!DADOS[#Data],6,0))),"")</f>
        <v/>
      </c>
      <c r="G442" s="40"/>
      <c r="H442" s="43" t="s">
        <v>121</v>
      </c>
      <c r="I442" s="43" t="s">
        <v>145</v>
      </c>
      <c r="J442" s="43" t="s">
        <v>146</v>
      </c>
      <c r="K442" s="42" t="s">
        <v>1208</v>
      </c>
      <c r="L442" s="44" t="s">
        <v>123</v>
      </c>
      <c r="M442" s="44">
        <v>103</v>
      </c>
      <c r="N442" s="44" t="s">
        <v>123</v>
      </c>
      <c r="O442" s="42" t="s">
        <v>90</v>
      </c>
      <c r="P442" s="42">
        <v>4</v>
      </c>
      <c r="Q442" s="42" t="s">
        <v>173</v>
      </c>
      <c r="R442" s="45" t="s">
        <v>123</v>
      </c>
      <c r="S442" s="45"/>
      <c r="T442" s="45" t="s">
        <v>123</v>
      </c>
      <c r="U442" s="45"/>
      <c r="V442" s="45" t="s">
        <v>123</v>
      </c>
      <c r="W442" s="45"/>
      <c r="X442" s="45" t="s">
        <v>123</v>
      </c>
      <c r="Y442" s="45"/>
      <c r="Z442" s="46" t="s">
        <v>123</v>
      </c>
      <c r="AA442" s="47"/>
      <c r="AB442" s="46" t="s">
        <v>123</v>
      </c>
      <c r="AC442" s="48"/>
      <c r="AD442" s="46" t="s">
        <v>123</v>
      </c>
      <c r="AE442" s="48"/>
      <c r="AF442" s="45" t="s">
        <v>123</v>
      </c>
      <c r="AG442" s="45"/>
      <c r="AH442" s="45" t="s">
        <v>123</v>
      </c>
      <c r="AI442" s="45"/>
      <c r="AJ442" s="45" t="s">
        <v>123</v>
      </c>
      <c r="AK442" s="45"/>
      <c r="AL442" s="45" t="s">
        <v>123</v>
      </c>
      <c r="AM442" s="45"/>
      <c r="AN442" s="45" t="s">
        <v>123</v>
      </c>
      <c r="AO442" s="45"/>
      <c r="AP442" s="45" t="s">
        <v>123</v>
      </c>
      <c r="AQ442" s="45"/>
      <c r="AR442" s="45" t="s">
        <v>123</v>
      </c>
      <c r="AS442" s="45"/>
      <c r="AT442" s="133">
        <v>45307</v>
      </c>
      <c r="AU442" s="99">
        <v>45307</v>
      </c>
      <c r="AV442" s="51" t="s">
        <v>123</v>
      </c>
      <c r="AW442" s="51" t="s">
        <v>123</v>
      </c>
      <c r="AX442" s="73" t="s">
        <v>49</v>
      </c>
      <c r="AY442" s="52" t="s">
        <v>123</v>
      </c>
      <c r="AZ442" s="53">
        <v>0</v>
      </c>
      <c r="BA442" s="52" t="s">
        <v>123</v>
      </c>
      <c r="BB442" s="81" t="s">
        <v>123</v>
      </c>
      <c r="BC442" s="52" t="s">
        <v>123</v>
      </c>
      <c r="BD442" s="52" t="s">
        <v>123</v>
      </c>
      <c r="BE442" s="55" t="s">
        <v>123</v>
      </c>
      <c r="BF442" s="55" t="s">
        <v>123</v>
      </c>
      <c r="BG442" s="55" t="s">
        <v>123</v>
      </c>
      <c r="BH442" s="55" t="s">
        <v>123</v>
      </c>
      <c r="BI442" s="56" t="s">
        <v>123</v>
      </c>
      <c r="BJ442" s="48"/>
      <c r="BK442" s="74"/>
      <c r="BL442" s="75"/>
      <c r="BM442" s="74"/>
      <c r="BN442" s="75"/>
      <c r="BO442" s="74" t="s">
        <v>123</v>
      </c>
      <c r="BP442" s="75"/>
      <c r="BQ442" s="74" t="s">
        <v>123</v>
      </c>
      <c r="BR442" s="75"/>
      <c r="BS442" s="60" t="s">
        <v>1209</v>
      </c>
      <c r="BT442" s="38" t="s">
        <v>322</v>
      </c>
      <c r="BU442" s="61" t="s">
        <v>129</v>
      </c>
      <c r="BV442" s="61" t="s">
        <v>129</v>
      </c>
      <c r="BW442" s="61" t="s">
        <v>129</v>
      </c>
      <c r="BX442" s="61" t="s">
        <v>129</v>
      </c>
      <c r="BY442" s="62" t="s">
        <v>129</v>
      </c>
      <c r="BZ442" s="61"/>
      <c r="CA442" s="61" t="s">
        <v>129</v>
      </c>
      <c r="CB442" s="61" t="s">
        <v>129</v>
      </c>
      <c r="CC442" s="61" t="s">
        <v>129</v>
      </c>
      <c r="CD442" s="61" t="s">
        <v>129</v>
      </c>
      <c r="CE442" s="61" t="s">
        <v>129</v>
      </c>
      <c r="CF442" s="61" t="s">
        <v>129</v>
      </c>
      <c r="CG442" s="61" t="s">
        <v>129</v>
      </c>
      <c r="CH442" s="63">
        <f>YEAR(BANCO10[[#This Row],[DATA INÍCIO]])</f>
        <v>2024</v>
      </c>
      <c r="CI442" s="63">
        <f>MONTH(BANCO10[[#This Row],[DATA INÍCIO]])</f>
        <v>1</v>
      </c>
      <c r="CJ442" s="64" t="str">
        <f t="shared" si="7"/>
        <v>LUXOR INDUSTRIA MECANICA EIRELI</v>
      </c>
      <c r="CK442" s="63"/>
      <c r="CL442" s="42" t="s">
        <v>1208</v>
      </c>
      <c r="CM442" s="42" t="str">
        <f>IF(BANCO10[[#This Row],[SOLUÇÃO]]=CM$1,BANCO10[[#This Row],[STATUS DA ETAPA]],"")</f>
        <v>CONCLUÍDO</v>
      </c>
      <c r="CN442" s="42" t="str">
        <f>IF(BANCO10[[#This Row],[SOLUÇÃO]]=CN$1,BANCO10[[#This Row],[STATUS DA ETAPA]],"")</f>
        <v/>
      </c>
      <c r="CO442" s="42" t="str">
        <f>IF(BANCO10[[#This Row],[SOLUÇÃO]]=CO$1,BANCO10[[#This Row],[STATUS DA ETAPA]],"")</f>
        <v/>
      </c>
      <c r="CP442" s="42" t="str">
        <f>IF(BANCO10[[#This Row],[SOLUÇÃO]]=CP$1,BANCO10[[#This Row],[STATUS DA ETAPA]],"")</f>
        <v/>
      </c>
      <c r="CQ442" s="42" t="str">
        <f>IF(BANCO10[[#This Row],[SOLUÇÃO]]=CQ$1,BANCO10[[#This Row],[STATUS DA ETAPA]],"")</f>
        <v/>
      </c>
      <c r="CR442" s="42" t="str">
        <f>IF(BANCO10[[#This Row],[SOLUÇÃO]]=CR$1,BANCO10[[#This Row],[STATUS DA ETAPA]],"")</f>
        <v/>
      </c>
      <c r="CS442" s="42" t="str">
        <f>IF(BANCO10[[#This Row],[SOLUÇÃO]]=CS$1,BANCO10[[#This Row],[STATUS DA ETAPA]],"")</f>
        <v/>
      </c>
      <c r="CT442" s="42" t="str">
        <f>IF(BANCO10[[#This Row],[SOLUÇÃO]]=CT$1,BANCO10[[#This Row],[STATUS DA ETAPA]],"")</f>
        <v/>
      </c>
      <c r="CU442" s="42" t="str">
        <f>IF(BANCO10[[#This Row],[SOLUÇÃO]]=CU$1,BANCO10[[#This Row],[STATUS DA ETAPA]],"")</f>
        <v/>
      </c>
      <c r="CV442" s="42" t="str">
        <f>IF(BANCO10[[#This Row],[SOLUÇÃO]]=CV$1,BANCO10[[#This Row],[STATUS DA ETAPA]],"")</f>
        <v/>
      </c>
      <c r="CW442" s="42" t="str">
        <f>IF(BANCO10[[#This Row],[SOLUÇÃO]]=CW$1,BANCO10[[#This Row],[STATUS DA ETAPA]],"")</f>
        <v/>
      </c>
      <c r="CX442" s="42" t="str">
        <f>IF(BANCO10[[#This Row],[SOLUÇÃO]]=CX$1,BANCO10[[#This Row],[STATUS DA ETAPA]],"")</f>
        <v/>
      </c>
      <c r="CY442" s="42" t="str">
        <f>IF(BANCO10[[#This Row],[SOLUÇÃO]]=CY$1,BANCO10[[#This Row],[STATUS DA ETAPA]],"")</f>
        <v/>
      </c>
      <c r="CZ442" s="42" t="str">
        <f>IF(BANCO10[[#This Row],[SOLUÇÃO]]=CZ$1,BANCO10[[#This Row],[STATUS DA ETAPA]],"")</f>
        <v/>
      </c>
      <c r="DA442" s="42" t="str">
        <f>IF(BANCO10[[#This Row],[SOLUÇÃO]]=DA$1,BANCO10[[#This Row],[STATUS DA ETAPA]],"")</f>
        <v/>
      </c>
      <c r="DB442" s="42" t="str">
        <f>IF(BANCO10[[#This Row],[SOLUÇÃO]]=DB$1,BANCO10[[#This Row],[STATUS DA ETAPA]],"")</f>
        <v/>
      </c>
      <c r="DC442" s="42" t="str">
        <f>IF(BANCO10[[#This Row],[SOLUÇÃO]]=DC$1,BANCO10[[#This Row],[STATUS DA ETAPA]],"")</f>
        <v/>
      </c>
      <c r="DD442" s="42" t="str">
        <f>IF(BANCO10[[#This Row],[SOLUÇÃO]]=DD$1,BANCO10[[#This Row],[STATUS DA ETAPA]],"")</f>
        <v/>
      </c>
      <c r="DE442" s="42" t="str">
        <f>IF(BANCO10[[#This Row],[SOLUÇÃO]]=DE$1,BANCO10[[#This Row],[STATUS DA ETAPA]],"")</f>
        <v/>
      </c>
      <c r="DF442" s="42" t="str">
        <f>IF(BANCO10[[#This Row],[SOLUÇÃO]]=DF$1,BANCO10[[#This Row],[STATUS DA ETAPA]],"")</f>
        <v/>
      </c>
      <c r="DG442" s="42" t="str">
        <f>IF(BANCO10[[#This Row],[SOLUÇÃO]]=DG$1,BANCO10[[#This Row],[STATUS DA ETAPA]],"")</f>
        <v/>
      </c>
      <c r="DH442" s="42" t="str">
        <f>IF(BANCO10[[#This Row],[SOLUÇÃO]]=DH$1,BANCO10[[#This Row],[STATUS DA ETAPA]],"")</f>
        <v/>
      </c>
      <c r="DI442" s="42" t="str">
        <f>IF(BANCO10[[#This Row],[SOLUÇÃO]]=DI$1,BANCO10[[#This Row],[STATUS DA ETAPA]],"")</f>
        <v/>
      </c>
      <c r="DJ442" s="42" t="str">
        <f>IF(BANCO10[[#This Row],[SOLUÇÃO]]=DJ$1,BANCO10[[#This Row],[STATUS DA ETAPA]],"")</f>
        <v/>
      </c>
      <c r="DK442" s="42" t="str">
        <f>IF(BANCO10[[#This Row],[SOLUÇÃO]]=DK$1,BANCO10[[#This Row],[STATUS DA ETAPA]],"")</f>
        <v/>
      </c>
      <c r="DL442" s="42" t="str">
        <f>IF(BANCO10[[#This Row],[SOLUÇÃO]]=DL$1,BANCO10[[#This Row],[STATUS DA ETAPA]],"")</f>
        <v/>
      </c>
      <c r="DM442" s="42" t="str">
        <f>IF(BANCO10[[#This Row],[SOLUÇÃO]]=DM$1,BANCO10[[#This Row],[STATUS DA ETAPA]],"")</f>
        <v/>
      </c>
      <c r="DN442" s="65" t="e">
        <f>VLOOKUP(CL444,'[1]SAP TEC'!AC:AD,2,0)</f>
        <v>#N/A</v>
      </c>
      <c r="GA442" s="38"/>
      <c r="GB442" s="39"/>
      <c r="GC442" s="40"/>
      <c r="GD442" s="42"/>
      <c r="GE442" s="42"/>
      <c r="GF442" s="40"/>
      <c r="GG442" s="165"/>
      <c r="GH442" s="90"/>
      <c r="GI442" s="43"/>
      <c r="GJ442" s="44"/>
      <c r="GK442" s="166"/>
      <c r="GL442" s="166"/>
      <c r="GM442" s="166"/>
      <c r="GN442" s="42"/>
      <c r="GO442" s="91"/>
      <c r="GP442" s="42"/>
      <c r="GQ442" s="91"/>
      <c r="GR442" s="134"/>
      <c r="GS442" s="134"/>
      <c r="GT442" s="44"/>
      <c r="GU442" s="44"/>
      <c r="GV442" s="44"/>
      <c r="GW442" s="42"/>
      <c r="GX442" s="95"/>
      <c r="GY442" s="96"/>
      <c r="GZ442" s="168"/>
      <c r="HA442" s="168"/>
      <c r="HB442" s="168"/>
      <c r="HC442" s="93"/>
      <c r="HD442" s="168"/>
      <c r="HE442" s="110"/>
      <c r="HF442" s="94"/>
      <c r="HG442" s="38"/>
      <c r="HH442" s="38"/>
      <c r="HI442" s="38"/>
      <c r="HJ442" s="38"/>
      <c r="HK442" s="98"/>
      <c r="HL442" s="38"/>
      <c r="HM442" s="38"/>
      <c r="HN442" s="38"/>
      <c r="HO442" s="136"/>
      <c r="HP442" s="38"/>
      <c r="HQ442" s="38"/>
      <c r="HR442" s="38"/>
      <c r="HS442" s="38"/>
      <c r="HT442" s="63"/>
      <c r="HU442" s="63"/>
      <c r="HV442" s="71"/>
      <c r="HW442" s="63"/>
      <c r="HX442" s="44"/>
      <c r="HY442" s="42"/>
      <c r="HZ442" s="42"/>
      <c r="IA442" s="42"/>
      <c r="IB442" s="42"/>
      <c r="IC442" s="42"/>
      <c r="ID442" s="42"/>
      <c r="IE442" s="42"/>
      <c r="IF442" s="42"/>
      <c r="IG442" s="42"/>
      <c r="IH442" s="42"/>
      <c r="II442" s="42"/>
      <c r="IJ442" s="42"/>
      <c r="IK442" s="42"/>
      <c r="IL442" s="42"/>
      <c r="IM442" s="42"/>
      <c r="IN442" s="42"/>
      <c r="IO442" s="42"/>
      <c r="IP442" s="42"/>
      <c r="IQ442" s="42"/>
      <c r="IR442" s="42"/>
      <c r="IS442" s="42"/>
      <c r="IT442" s="42"/>
      <c r="IU442" s="42"/>
      <c r="IV442" s="42"/>
      <c r="IW442" s="42"/>
      <c r="IX442" s="42"/>
      <c r="IY442" s="42"/>
      <c r="IZ442" s="63"/>
    </row>
    <row r="443" spans="1:335" s="65" customFormat="1" ht="12" x14ac:dyDescent="0.25">
      <c r="A443" s="38" t="s">
        <v>118</v>
      </c>
      <c r="B443" s="39" t="s">
        <v>119</v>
      </c>
      <c r="C443" s="40" t="str">
        <f>IFERROR(VLOOKUP(BANCO10[[#This Row],[EMPRESA]],[1]!DADOS[#Data],2,FALSE),"")</f>
        <v/>
      </c>
      <c r="D443" s="42" t="s">
        <v>1207</v>
      </c>
      <c r="E443" s="42" t="str">
        <f>IFERROR(VLOOKUP(BANCO10[[#This Row],[EMPRESA]],[1]!DADOS[#Data],5,FALSE),"")</f>
        <v/>
      </c>
      <c r="F443" s="40" t="str">
        <f>IFERROR(IF(VLOOKUP(BANCO10[[#This Row],[EMPRESA]],[1]!DADOS[#Data],6,0)="","",(VLOOKUP(BANCO10[[#This Row],[EMPRESA]],[1]!DADOS[#Data],6,0))),"")</f>
        <v/>
      </c>
      <c r="G443" s="40" t="str">
        <f>IFERROR(IF(VLOOKUP(BANCO10[[#This Row],[EMPRESA]],[1]!DADOS[#Data],4)="","",(VLOOKUP($D443,[1]!DADOS[#Data],4,0))),"")</f>
        <v/>
      </c>
      <c r="H443" s="43" t="s">
        <v>7</v>
      </c>
      <c r="I443" s="42" t="s">
        <v>267</v>
      </c>
      <c r="J443" s="44" t="s">
        <v>136</v>
      </c>
      <c r="K443" s="42" t="s">
        <v>136</v>
      </c>
      <c r="L443" s="44" t="s">
        <v>136</v>
      </c>
      <c r="M443" s="44">
        <v>103</v>
      </c>
      <c r="N443" s="44" t="s">
        <v>123</v>
      </c>
      <c r="O443" s="42" t="s">
        <v>95</v>
      </c>
      <c r="P443" s="42">
        <v>100</v>
      </c>
      <c r="Q443" s="42"/>
      <c r="R443" s="45" t="s">
        <v>123</v>
      </c>
      <c r="S443" s="45"/>
      <c r="T443" s="45" t="s">
        <v>123</v>
      </c>
      <c r="U443" s="45"/>
      <c r="V443" s="45" t="s">
        <v>123</v>
      </c>
      <c r="W443" s="45"/>
      <c r="X443" s="45" t="s">
        <v>123</v>
      </c>
      <c r="Y443" s="45"/>
      <c r="Z443" s="46" t="s">
        <v>123</v>
      </c>
      <c r="AA443" s="47"/>
      <c r="AB443" s="46" t="s">
        <v>123</v>
      </c>
      <c r="AC443" s="48"/>
      <c r="AD443" s="46" t="s">
        <v>123</v>
      </c>
      <c r="AE443" s="48"/>
      <c r="AF443" s="45" t="s">
        <v>27</v>
      </c>
      <c r="AG443" s="45">
        <v>44927</v>
      </c>
      <c r="AH443" s="45" t="s">
        <v>27</v>
      </c>
      <c r="AI443" s="45">
        <v>44927</v>
      </c>
      <c r="AJ443" s="45" t="s">
        <v>27</v>
      </c>
      <c r="AK443" s="45"/>
      <c r="AL443" s="45" t="s">
        <v>27</v>
      </c>
      <c r="AM443" s="45">
        <v>44927</v>
      </c>
      <c r="AN443" s="45" t="s">
        <v>27</v>
      </c>
      <c r="AO443" s="45">
        <v>44927</v>
      </c>
      <c r="AP443" s="45" t="s">
        <v>27</v>
      </c>
      <c r="AQ443" s="45">
        <v>44927</v>
      </c>
      <c r="AR443" s="45" t="s">
        <v>123</v>
      </c>
      <c r="AS443" s="45"/>
      <c r="AT443" s="49">
        <v>45963</v>
      </c>
      <c r="AU443" s="50">
        <v>45963</v>
      </c>
      <c r="AV443" s="66" t="s">
        <v>123</v>
      </c>
      <c r="AW443" s="66" t="s">
        <v>123</v>
      </c>
      <c r="AX443" s="73" t="s">
        <v>49</v>
      </c>
      <c r="AY443" s="52" t="s">
        <v>126</v>
      </c>
      <c r="AZ443" s="53">
        <v>0</v>
      </c>
      <c r="BA443" s="52"/>
      <c r="BB443" s="81" t="s">
        <v>136</v>
      </c>
      <c r="BC443" s="52" t="s">
        <v>136</v>
      </c>
      <c r="BD443" s="52" t="s">
        <v>136</v>
      </c>
      <c r="BE443" s="55" t="s">
        <v>123</v>
      </c>
      <c r="BF443" s="55" t="s">
        <v>123</v>
      </c>
      <c r="BG443" s="55"/>
      <c r="BH443" s="55" t="s">
        <v>123</v>
      </c>
      <c r="BI443" s="48" t="s">
        <v>123</v>
      </c>
      <c r="BJ443" s="48"/>
      <c r="BK443" s="58"/>
      <c r="BL443" s="59"/>
      <c r="BM443" s="58"/>
      <c r="BN443" s="59"/>
      <c r="BO443" s="74" t="s">
        <v>126</v>
      </c>
      <c r="BP443" s="77"/>
      <c r="BQ443" s="78" t="s">
        <v>126</v>
      </c>
      <c r="BR443" s="131"/>
      <c r="BS443" s="60" t="s">
        <v>1210</v>
      </c>
      <c r="BT443" s="38" t="s">
        <v>322</v>
      </c>
      <c r="BU443" s="61" t="s">
        <v>129</v>
      </c>
      <c r="BV443" s="61" t="s">
        <v>129</v>
      </c>
      <c r="BW443" s="61" t="s">
        <v>129</v>
      </c>
      <c r="BX443" s="61" t="s">
        <v>129</v>
      </c>
      <c r="BY443" s="62" t="s">
        <v>129</v>
      </c>
      <c r="BZ443" s="61"/>
      <c r="CA443" s="61" t="s">
        <v>129</v>
      </c>
      <c r="CB443" s="61" t="s">
        <v>129</v>
      </c>
      <c r="CC443" s="61" t="s">
        <v>129</v>
      </c>
      <c r="CD443" s="61" t="s">
        <v>129</v>
      </c>
      <c r="CE443" s="61" t="s">
        <v>129</v>
      </c>
      <c r="CF443" s="61" t="s">
        <v>129</v>
      </c>
      <c r="CG443" s="61" t="s">
        <v>1210</v>
      </c>
      <c r="CH443" s="63">
        <f>YEAR(BANCO10[[#This Row],[DATA INÍCIO]])</f>
        <v>2025</v>
      </c>
      <c r="CI443" s="63">
        <f>MONTH(BANCO10[[#This Row],[DATA INÍCIO]])</f>
        <v>11</v>
      </c>
      <c r="CJ443" s="64" t="str">
        <f t="shared" si="7"/>
        <v>LUXOR INDUSTRIA MECANICA EIRELI</v>
      </c>
      <c r="CK443" s="63"/>
      <c r="CL443" s="42" t="s">
        <v>136</v>
      </c>
      <c r="CM443" s="42" t="str">
        <f>IF(BANCO10[[#This Row],[SOLUÇÃO]]=CM$1,BANCO10[[#This Row],[STATUS DA ETAPA]],"")</f>
        <v/>
      </c>
      <c r="CN443" s="42" t="str">
        <f>IF(BANCO10[[#This Row],[SOLUÇÃO]]=CN$1,BANCO10[[#This Row],[STATUS DA ETAPA]],"")</f>
        <v/>
      </c>
      <c r="CO443" s="42" t="str">
        <f>IF(BANCO10[[#This Row],[SOLUÇÃO]]=CO$1,BANCO10[[#This Row],[STATUS DA ETAPA]],"")</f>
        <v/>
      </c>
      <c r="CP443" s="42" t="str">
        <f>IF(BANCO10[[#This Row],[SOLUÇÃO]]=CP$1,BANCO10[[#This Row],[STATUS DA ETAPA]],"")</f>
        <v/>
      </c>
      <c r="CQ443" s="42" t="str">
        <f>IF(BANCO10[[#This Row],[SOLUÇÃO]]=CQ$1,BANCO10[[#This Row],[STATUS DA ETAPA]],"")</f>
        <v/>
      </c>
      <c r="CR443" s="42" t="str">
        <f>IF(BANCO10[[#This Row],[SOLUÇÃO]]=CR$1,BANCO10[[#This Row],[STATUS DA ETAPA]],"")</f>
        <v>PROSPECÇÃO</v>
      </c>
      <c r="CS443" s="42" t="str">
        <f>IF(BANCO10[[#This Row],[SOLUÇÃO]]=CS$1,BANCO10[[#This Row],[STATUS DA ETAPA]],"")</f>
        <v/>
      </c>
      <c r="CT443" s="42" t="str">
        <f>IF(BANCO10[[#This Row],[SOLUÇÃO]]=CT$1,BANCO10[[#This Row],[STATUS DA ETAPA]],"")</f>
        <v/>
      </c>
      <c r="CU443" s="42" t="str">
        <f>IF(BANCO10[[#This Row],[SOLUÇÃO]]=CU$1,BANCO10[[#This Row],[STATUS DA ETAPA]],"")</f>
        <v/>
      </c>
      <c r="CV443" s="42" t="str">
        <f>IF(BANCO10[[#This Row],[SOLUÇÃO]]=CV$1,BANCO10[[#This Row],[STATUS DA ETAPA]],"")</f>
        <v/>
      </c>
      <c r="CW443" s="42" t="str">
        <f>IF(BANCO10[[#This Row],[SOLUÇÃO]]=CW$1,BANCO10[[#This Row],[STATUS DA ETAPA]],"")</f>
        <v/>
      </c>
      <c r="CX443" s="42" t="str">
        <f>IF(BANCO10[[#This Row],[SOLUÇÃO]]=CX$1,BANCO10[[#This Row],[STATUS DA ETAPA]],"")</f>
        <v/>
      </c>
      <c r="CY443" s="42" t="str">
        <f>IF(BANCO10[[#This Row],[SOLUÇÃO]]=CY$1,BANCO10[[#This Row],[STATUS DA ETAPA]],"")</f>
        <v/>
      </c>
      <c r="CZ443" s="42" t="str">
        <f>IF(BANCO10[[#This Row],[SOLUÇÃO]]=CZ$1,BANCO10[[#This Row],[STATUS DA ETAPA]],"")</f>
        <v/>
      </c>
      <c r="DA443" s="42" t="str">
        <f>IF(BANCO10[[#This Row],[SOLUÇÃO]]=DA$1,BANCO10[[#This Row],[STATUS DA ETAPA]],"")</f>
        <v/>
      </c>
      <c r="DB443" s="42" t="str">
        <f>IF(BANCO10[[#This Row],[SOLUÇÃO]]=DB$1,BANCO10[[#This Row],[STATUS DA ETAPA]],"")</f>
        <v/>
      </c>
      <c r="DC443" s="42" t="str">
        <f>IF(BANCO10[[#This Row],[SOLUÇÃO]]=DC$1,BANCO10[[#This Row],[STATUS DA ETAPA]],"")</f>
        <v/>
      </c>
      <c r="DD443" s="42" t="str">
        <f>IF(BANCO10[[#This Row],[SOLUÇÃO]]=DD$1,BANCO10[[#This Row],[STATUS DA ETAPA]],"")</f>
        <v/>
      </c>
      <c r="DE443" s="42" t="str">
        <f>IF(BANCO10[[#This Row],[SOLUÇÃO]]=DE$1,BANCO10[[#This Row],[STATUS DA ETAPA]],"")</f>
        <v/>
      </c>
      <c r="DF443" s="42" t="str">
        <f>IF(BANCO10[[#This Row],[SOLUÇÃO]]=DF$1,BANCO10[[#This Row],[STATUS DA ETAPA]],"")</f>
        <v/>
      </c>
      <c r="DG443" s="42" t="str">
        <f>IF(BANCO10[[#This Row],[SOLUÇÃO]]=DG$1,BANCO10[[#This Row],[STATUS DA ETAPA]],"")</f>
        <v/>
      </c>
      <c r="DH443" s="42" t="str">
        <f>IF(BANCO10[[#This Row],[SOLUÇÃO]]=DH$1,BANCO10[[#This Row],[STATUS DA ETAPA]],"")</f>
        <v/>
      </c>
      <c r="DI443" s="42" t="str">
        <f>IF(BANCO10[[#This Row],[SOLUÇÃO]]=DI$1,BANCO10[[#This Row],[STATUS DA ETAPA]],"")</f>
        <v/>
      </c>
      <c r="DJ443" s="42" t="str">
        <f>IF(BANCO10[[#This Row],[SOLUÇÃO]]=DJ$1,BANCO10[[#This Row],[STATUS DA ETAPA]],"")</f>
        <v/>
      </c>
      <c r="DK443" s="42" t="str">
        <f>IF(BANCO10[[#This Row],[SOLUÇÃO]]=DK$1,BANCO10[[#This Row],[STATUS DA ETAPA]],"")</f>
        <v/>
      </c>
      <c r="DL443" s="42" t="str">
        <f>IF(BANCO10[[#This Row],[SOLUÇÃO]]=DL$1,BANCO10[[#This Row],[STATUS DA ETAPA]],"")</f>
        <v/>
      </c>
      <c r="DM443" s="42" t="str">
        <f>IF(BANCO10[[#This Row],[SOLUÇÃO]]=DM$1,BANCO10[[#This Row],[STATUS DA ETAPA]],"")</f>
        <v/>
      </c>
      <c r="DN443" s="65" t="e">
        <f>VLOOKUP(CL445,'[1]SAP TEC'!AC:AD,2,0)</f>
        <v>#N/A</v>
      </c>
      <c r="GA443" s="38"/>
      <c r="GB443" s="39"/>
      <c r="GC443" s="40"/>
      <c r="GD443" s="42"/>
      <c r="GE443" s="42"/>
      <c r="GF443" s="40"/>
      <c r="GG443" s="165"/>
      <c r="GH443" s="90"/>
      <c r="GI443" s="43"/>
      <c r="GJ443" s="44"/>
      <c r="GK443" s="166"/>
      <c r="GL443" s="166"/>
      <c r="GM443" s="166"/>
      <c r="GN443" s="42"/>
      <c r="GO443" s="91"/>
      <c r="GP443" s="42"/>
      <c r="GQ443" s="91"/>
      <c r="GR443" s="134"/>
      <c r="GS443" s="134"/>
      <c r="GT443" s="44"/>
      <c r="GU443" s="44"/>
      <c r="GV443" s="44"/>
      <c r="GW443" s="42"/>
      <c r="GX443" s="95"/>
      <c r="GY443" s="96"/>
      <c r="GZ443" s="168"/>
      <c r="HA443" s="168"/>
      <c r="HB443" s="168"/>
      <c r="HC443" s="93"/>
      <c r="HD443" s="168"/>
      <c r="HE443" s="110"/>
      <c r="HF443" s="94"/>
      <c r="HG443" s="38"/>
      <c r="HH443" s="38"/>
      <c r="HI443" s="38"/>
      <c r="HJ443" s="38"/>
      <c r="HK443" s="98"/>
      <c r="HL443" s="38"/>
      <c r="HM443" s="38"/>
      <c r="HN443" s="38"/>
      <c r="HO443" s="136"/>
      <c r="HP443" s="38"/>
      <c r="HQ443" s="38"/>
      <c r="HR443" s="38"/>
      <c r="HS443" s="38"/>
      <c r="HT443" s="63"/>
      <c r="HU443" s="63"/>
      <c r="HV443" s="71"/>
      <c r="HW443" s="63"/>
      <c r="HX443" s="44"/>
      <c r="HY443" s="42"/>
      <c r="HZ443" s="42"/>
      <c r="IA443" s="42"/>
      <c r="IB443" s="42"/>
      <c r="IC443" s="42"/>
      <c r="ID443" s="42"/>
      <c r="IE443" s="42"/>
      <c r="IF443" s="42"/>
      <c r="IG443" s="42"/>
      <c r="IH443" s="42"/>
      <c r="II443" s="42"/>
      <c r="IJ443" s="42"/>
      <c r="IK443" s="42"/>
      <c r="IL443" s="42"/>
      <c r="IM443" s="42"/>
      <c r="IN443" s="42"/>
      <c r="IO443" s="42"/>
      <c r="IP443" s="42"/>
      <c r="IQ443" s="42"/>
      <c r="IR443" s="42"/>
      <c r="IS443" s="42"/>
      <c r="IT443" s="42"/>
      <c r="IU443" s="42"/>
      <c r="IV443" s="42"/>
      <c r="IW443" s="42"/>
      <c r="IX443" s="42"/>
      <c r="IY443" s="42"/>
      <c r="IZ443" s="63"/>
    </row>
    <row r="444" spans="1:335" s="65" customFormat="1" ht="12" x14ac:dyDescent="0.25">
      <c r="A444" s="38" t="s">
        <v>118</v>
      </c>
      <c r="B444" s="39" t="s">
        <v>131</v>
      </c>
      <c r="C444" s="40" t="str">
        <f>IFERROR(VLOOKUP(BANCO10[[#This Row],[EMPRESA]],[1]!DADOS[#Data],2,FALSE),"")</f>
        <v>03.574.452/0001-75</v>
      </c>
      <c r="D444" s="40" t="s">
        <v>1211</v>
      </c>
      <c r="E444" s="42" t="str">
        <f>IFERROR(VLOOKUP(BANCO10[[#This Row],[EMPRESA]],[1]!DADOS[#Data],5,FALSE),"")</f>
        <v>ME</v>
      </c>
      <c r="F444" s="40" t="str">
        <f>IFERROR(IF(VLOOKUP(BANCO10[[#This Row],[EMPRESA]],[1]!DADOS[#Data],6,0)="","",(VLOOKUP(BANCO10[[#This Row],[EMPRESA]],[1]!DADOS[#Data],6,0))),"")</f>
        <v>CAPITAL LESTE 2</v>
      </c>
      <c r="G444" s="40" t="str">
        <f>IFERROR(IF(VLOOKUP(BANCO10[[#This Row],[EMPRESA]],[1]!DADOS[#Data],4)="","",(VLOOKUP($D444,[1]!DADOS[#Data],4,0))),"")</f>
        <v>LZZ</v>
      </c>
      <c r="H444" s="43" t="s">
        <v>7</v>
      </c>
      <c r="I444" s="43" t="s">
        <v>122</v>
      </c>
      <c r="J444" s="43" t="s">
        <v>123</v>
      </c>
      <c r="K444" s="44" t="s">
        <v>1212</v>
      </c>
      <c r="L444" s="44"/>
      <c r="M444" s="44" t="s">
        <v>137</v>
      </c>
      <c r="N444" s="44" t="s">
        <v>123</v>
      </c>
      <c r="O444" s="42" t="s">
        <v>96</v>
      </c>
      <c r="P444" s="42">
        <v>76</v>
      </c>
      <c r="Q444" s="39"/>
      <c r="R444" s="45" t="s">
        <v>27</v>
      </c>
      <c r="S444" s="45">
        <v>45695</v>
      </c>
      <c r="T444" s="45" t="s">
        <v>27</v>
      </c>
      <c r="U444" s="45">
        <v>45695</v>
      </c>
      <c r="V444" s="45" t="s">
        <v>123</v>
      </c>
      <c r="W444" s="45"/>
      <c r="X444" s="45" t="s">
        <v>123</v>
      </c>
      <c r="Y444" s="45"/>
      <c r="Z444" s="46" t="s">
        <v>123</v>
      </c>
      <c r="AA444" s="47"/>
      <c r="AB444" s="46" t="s">
        <v>123</v>
      </c>
      <c r="AC444" s="48"/>
      <c r="AD444" s="46" t="s">
        <v>123</v>
      </c>
      <c r="AE444" s="48"/>
      <c r="AF444" s="45" t="s">
        <v>27</v>
      </c>
      <c r="AG444" s="45">
        <v>45695</v>
      </c>
      <c r="AH444" s="45" t="s">
        <v>27</v>
      </c>
      <c r="AI444" s="45">
        <v>45695</v>
      </c>
      <c r="AJ444" s="45" t="s">
        <v>123</v>
      </c>
      <c r="AK444" s="45"/>
      <c r="AL444" s="45" t="s">
        <v>123</v>
      </c>
      <c r="AM444" s="45"/>
      <c r="AN444" s="45" t="s">
        <v>123</v>
      </c>
      <c r="AO444" s="45"/>
      <c r="AP444" s="45" t="s">
        <v>123</v>
      </c>
      <c r="AQ444" s="45"/>
      <c r="AR444" s="45" t="s">
        <v>123</v>
      </c>
      <c r="AS444" s="45"/>
      <c r="AT444" s="49">
        <v>45963</v>
      </c>
      <c r="AU444" s="50">
        <v>45963</v>
      </c>
      <c r="AV444" s="66" t="s">
        <v>123</v>
      </c>
      <c r="AW444" s="66" t="s">
        <v>123</v>
      </c>
      <c r="AX444" s="51" t="s">
        <v>49</v>
      </c>
      <c r="AY444" s="52" t="s">
        <v>123</v>
      </c>
      <c r="AZ444" s="53">
        <v>0</v>
      </c>
      <c r="BA444" s="52" t="s">
        <v>123</v>
      </c>
      <c r="BB444" s="81" t="s">
        <v>123</v>
      </c>
      <c r="BC444" s="52" t="s">
        <v>123</v>
      </c>
      <c r="BD444" s="52" t="s">
        <v>123</v>
      </c>
      <c r="BE444" s="55" t="s">
        <v>123</v>
      </c>
      <c r="BF444" s="55" t="s">
        <v>123</v>
      </c>
      <c r="BG444" s="55" t="s">
        <v>123</v>
      </c>
      <c r="BH444" s="55" t="s">
        <v>123</v>
      </c>
      <c r="BI444" s="68" t="s">
        <v>123</v>
      </c>
      <c r="BJ444" s="48"/>
      <c r="BK444" s="58" t="s">
        <v>123</v>
      </c>
      <c r="BL444" s="59"/>
      <c r="BM444" s="58" t="s">
        <v>123</v>
      </c>
      <c r="BN444" s="59"/>
      <c r="BO444" s="58" t="s">
        <v>123</v>
      </c>
      <c r="BP444" s="59"/>
      <c r="BQ444" s="58" t="s">
        <v>123</v>
      </c>
      <c r="BR444" s="59"/>
      <c r="BS444" s="69"/>
      <c r="BT444" s="38"/>
      <c r="BU444" s="61"/>
      <c r="BV444" s="61"/>
      <c r="BW444" s="61"/>
      <c r="BX444" s="61"/>
      <c r="BY444" s="61"/>
      <c r="BZ444" s="61"/>
      <c r="CA444" s="61"/>
      <c r="CB444" s="61"/>
      <c r="CC444" s="61"/>
      <c r="CD444" s="61"/>
      <c r="CE444" s="61"/>
      <c r="CF444" s="61"/>
      <c r="CG444" s="61"/>
      <c r="CH444" s="63">
        <f>YEAR(BANCO10[[#This Row],[DATA INÍCIO]])</f>
        <v>2025</v>
      </c>
      <c r="CI444" s="63">
        <f>MONTH(BANCO10[[#This Row],[DATA INÍCIO]])</f>
        <v>11</v>
      </c>
      <c r="CJ444" s="71" t="str">
        <f t="shared" si="7"/>
        <v>LZZ USINAGEM CNC LTDA03.574.452/0001-75</v>
      </c>
      <c r="CK444" s="63"/>
      <c r="CL444" s="63"/>
      <c r="CM444" s="42" t="str">
        <f>IF(BANCO10[[#This Row],[SOLUÇÃO]]=CM$1,BANCO10[[#This Row],[STATUS DA ETAPA]],"")</f>
        <v/>
      </c>
      <c r="CN444" s="42" t="str">
        <f>IF(BANCO10[[#This Row],[SOLUÇÃO]]=CN$1,BANCO10[[#This Row],[STATUS DA ETAPA]],"")</f>
        <v/>
      </c>
      <c r="CO444" s="42" t="str">
        <f>IF(BANCO10[[#This Row],[SOLUÇÃO]]=CO$1,BANCO10[[#This Row],[STATUS DA ETAPA]],"")</f>
        <v/>
      </c>
      <c r="CP444" s="42" t="str">
        <f>IF(BANCO10[[#This Row],[SOLUÇÃO]]=CP$1,BANCO10[[#This Row],[STATUS DA ETAPA]],"")</f>
        <v/>
      </c>
      <c r="CQ444" s="42" t="str">
        <f>IF(BANCO10[[#This Row],[SOLUÇÃO]]=CQ$1,BANCO10[[#This Row],[STATUS DA ETAPA]],"")</f>
        <v/>
      </c>
      <c r="CR444" s="42" t="str">
        <f>IF(BANCO10[[#This Row],[SOLUÇÃO]]=CR$1,BANCO10[[#This Row],[STATUS DA ETAPA]],"")</f>
        <v/>
      </c>
      <c r="CS444" s="42" t="str">
        <f>IF(BANCO10[[#This Row],[SOLUÇÃO]]=CS$1,BANCO10[[#This Row],[STATUS DA ETAPA]],"")</f>
        <v>CANCELADO</v>
      </c>
      <c r="CT444" s="42" t="str">
        <f>IF(BANCO10[[#This Row],[SOLUÇÃO]]=CT$1,BANCO10[[#This Row],[STATUS DA ETAPA]],"")</f>
        <v/>
      </c>
      <c r="CU444" s="42" t="str">
        <f>IF(BANCO10[[#This Row],[SOLUÇÃO]]=CU$1,BANCO10[[#This Row],[STATUS DA ETAPA]],"")</f>
        <v/>
      </c>
      <c r="CV444" s="42" t="str">
        <f>IF(BANCO10[[#This Row],[SOLUÇÃO]]=CV$1,BANCO10[[#This Row],[STATUS DA ETAPA]],"")</f>
        <v/>
      </c>
      <c r="CW444" s="42" t="str">
        <f>IF(BANCO10[[#This Row],[SOLUÇÃO]]=CW$1,BANCO10[[#This Row],[STATUS DA ETAPA]],"")</f>
        <v/>
      </c>
      <c r="CX444" s="42" t="str">
        <f>IF(BANCO10[[#This Row],[SOLUÇÃO]]=CX$1,BANCO10[[#This Row],[STATUS DA ETAPA]],"")</f>
        <v/>
      </c>
      <c r="CY444" s="42" t="str">
        <f>IF(BANCO10[[#This Row],[SOLUÇÃO]]=CY$1,BANCO10[[#This Row],[STATUS DA ETAPA]],"")</f>
        <v/>
      </c>
      <c r="CZ444" s="42" t="str">
        <f>IF(BANCO10[[#This Row],[SOLUÇÃO]]=CZ$1,BANCO10[[#This Row],[STATUS DA ETAPA]],"")</f>
        <v/>
      </c>
      <c r="DA444" s="42" t="str">
        <f>IF(BANCO10[[#This Row],[SOLUÇÃO]]=DA$1,BANCO10[[#This Row],[STATUS DA ETAPA]],"")</f>
        <v/>
      </c>
      <c r="DB444" s="42" t="str">
        <f>IF(BANCO10[[#This Row],[SOLUÇÃO]]=DB$1,BANCO10[[#This Row],[STATUS DA ETAPA]],"")</f>
        <v/>
      </c>
      <c r="DC444" s="42" t="str">
        <f>IF(BANCO10[[#This Row],[SOLUÇÃO]]=DC$1,BANCO10[[#This Row],[STATUS DA ETAPA]],"")</f>
        <v/>
      </c>
      <c r="DD444" s="42" t="str">
        <f>IF(BANCO10[[#This Row],[SOLUÇÃO]]=DD$1,BANCO10[[#This Row],[STATUS DA ETAPA]],"")</f>
        <v/>
      </c>
      <c r="DE444" s="42" t="str">
        <f>IF(BANCO10[[#This Row],[SOLUÇÃO]]=DE$1,BANCO10[[#This Row],[STATUS DA ETAPA]],"")</f>
        <v/>
      </c>
      <c r="DF444" s="42" t="str">
        <f>IF(BANCO10[[#This Row],[SOLUÇÃO]]=DF$1,BANCO10[[#This Row],[STATUS DA ETAPA]],"")</f>
        <v/>
      </c>
      <c r="DG444" s="42" t="str">
        <f>IF(BANCO10[[#This Row],[SOLUÇÃO]]=DG$1,BANCO10[[#This Row],[STATUS DA ETAPA]],"")</f>
        <v/>
      </c>
      <c r="DH444" s="42" t="str">
        <f>IF(BANCO10[[#This Row],[SOLUÇÃO]]=DH$1,BANCO10[[#This Row],[STATUS DA ETAPA]],"")</f>
        <v/>
      </c>
      <c r="DI444" s="42" t="str">
        <f>IF(BANCO10[[#This Row],[SOLUÇÃO]]=DI$1,BANCO10[[#This Row],[STATUS DA ETAPA]],"")</f>
        <v/>
      </c>
      <c r="DJ444" s="42" t="str">
        <f>IF(BANCO10[[#This Row],[SOLUÇÃO]]=DJ$1,BANCO10[[#This Row],[STATUS DA ETAPA]],"")</f>
        <v/>
      </c>
      <c r="DK444" s="42" t="str">
        <f>IF(BANCO10[[#This Row],[SOLUÇÃO]]=DK$1,BANCO10[[#This Row],[STATUS DA ETAPA]],"")</f>
        <v/>
      </c>
      <c r="DL444" s="42" t="str">
        <f>IF(BANCO10[[#This Row],[SOLUÇÃO]]=DL$1,BANCO10[[#This Row],[STATUS DA ETAPA]],"")</f>
        <v/>
      </c>
      <c r="DM444" s="42" t="str">
        <f>IF(BANCO10[[#This Row],[SOLUÇÃO]]=DM$1,BANCO10[[#This Row],[STATUS DA ETAPA]],"")</f>
        <v/>
      </c>
      <c r="DN444" s="65" t="e">
        <f>VLOOKUP(CL446,'[1]SAP TEC'!AC:AD,2,0)</f>
        <v>#N/A</v>
      </c>
      <c r="GA444" s="38"/>
      <c r="GB444" s="39"/>
      <c r="GC444" s="40"/>
      <c r="GD444" s="42"/>
      <c r="GE444" s="42"/>
      <c r="GF444" s="40"/>
      <c r="GG444" s="165"/>
      <c r="GH444" s="90"/>
      <c r="GI444" s="43"/>
      <c r="GJ444" s="44"/>
      <c r="GK444" s="166"/>
      <c r="GL444" s="166"/>
      <c r="GM444" s="166"/>
      <c r="GN444" s="42"/>
      <c r="GO444" s="91"/>
      <c r="GP444" s="42"/>
      <c r="GQ444" s="91"/>
      <c r="GR444" s="134"/>
      <c r="GS444" s="134"/>
      <c r="GT444" s="44"/>
      <c r="GU444" s="44"/>
      <c r="GV444" s="44"/>
      <c r="GW444" s="42"/>
      <c r="GX444" s="95"/>
      <c r="GY444" s="96"/>
      <c r="GZ444" s="168"/>
      <c r="HA444" s="168"/>
      <c r="HB444" s="168"/>
      <c r="HC444" s="93"/>
      <c r="HD444" s="168"/>
      <c r="HE444" s="110"/>
      <c r="HF444" s="94"/>
      <c r="HG444" s="38"/>
      <c r="HH444" s="38"/>
      <c r="HI444" s="38"/>
      <c r="HJ444" s="38"/>
      <c r="HK444" s="98"/>
      <c r="HL444" s="38"/>
      <c r="HM444" s="38"/>
      <c r="HN444" s="38"/>
      <c r="HO444" s="136"/>
      <c r="HP444" s="38"/>
      <c r="HQ444" s="38"/>
      <c r="HR444" s="38"/>
      <c r="HS444" s="38"/>
      <c r="HT444" s="63"/>
      <c r="HU444" s="63"/>
      <c r="HV444" s="71"/>
      <c r="HW444" s="63"/>
      <c r="HX444" s="44"/>
      <c r="HY444" s="42"/>
      <c r="HZ444" s="42"/>
      <c r="IA444" s="42"/>
      <c r="IB444" s="42"/>
      <c r="IC444" s="42"/>
      <c r="ID444" s="42"/>
      <c r="IE444" s="42"/>
      <c r="IF444" s="42"/>
      <c r="IG444" s="42"/>
      <c r="IH444" s="42"/>
      <c r="II444" s="42"/>
      <c r="IJ444" s="42"/>
      <c r="IK444" s="42"/>
      <c r="IL444" s="42"/>
      <c r="IM444" s="42"/>
      <c r="IN444" s="42"/>
      <c r="IO444" s="42"/>
      <c r="IP444" s="42"/>
      <c r="IQ444" s="42"/>
      <c r="IR444" s="42"/>
      <c r="IS444" s="42"/>
      <c r="IT444" s="42"/>
      <c r="IU444" s="42"/>
      <c r="IV444" s="42"/>
      <c r="IW444" s="42"/>
      <c r="IX444" s="42"/>
      <c r="IY444" s="42"/>
      <c r="IZ444" s="63"/>
    </row>
    <row r="445" spans="1:335" s="65" customFormat="1" ht="12" x14ac:dyDescent="0.25">
      <c r="A445" s="38" t="s">
        <v>118</v>
      </c>
      <c r="B445" s="39" t="s">
        <v>131</v>
      </c>
      <c r="C445" s="40" t="str">
        <f>IFERROR(VLOOKUP(BANCO10[[#This Row],[EMPRESA]],[1]!DADOS[#Data],2,FALSE),"")</f>
        <v>03.574.452/0001-75</v>
      </c>
      <c r="D445" s="42" t="s">
        <v>1211</v>
      </c>
      <c r="E445" s="42" t="str">
        <f>IFERROR(VLOOKUP(BANCO10[[#This Row],[EMPRESA]],[1]!DADOS[#Data],5,FALSE),"")</f>
        <v>ME</v>
      </c>
      <c r="F445" s="40" t="str">
        <f>IFERROR(IF(VLOOKUP(BANCO10[[#This Row],[EMPRESA]],[1]!DADOS[#Data],6,0)="","",(VLOOKUP(BANCO10[[#This Row],[EMPRESA]],[1]!DADOS[#Data],6,0))),"")</f>
        <v>CAPITAL LESTE 2</v>
      </c>
      <c r="G445" s="40"/>
      <c r="H445" s="43" t="s">
        <v>121</v>
      </c>
      <c r="I445" s="43" t="s">
        <v>145</v>
      </c>
      <c r="J445" s="44" t="s">
        <v>146</v>
      </c>
      <c r="K445" s="44" t="s">
        <v>136</v>
      </c>
      <c r="L445" s="44" t="s">
        <v>123</v>
      </c>
      <c r="M445" s="44" t="s">
        <v>137</v>
      </c>
      <c r="N445" s="42" t="s">
        <v>123</v>
      </c>
      <c r="O445" s="42" t="s">
        <v>90</v>
      </c>
      <c r="P445" s="42">
        <v>4</v>
      </c>
      <c r="Q445" s="42"/>
      <c r="R445" s="45" t="s">
        <v>123</v>
      </c>
      <c r="S445" s="45"/>
      <c r="T445" s="45" t="s">
        <v>123</v>
      </c>
      <c r="U445" s="45"/>
      <c r="V445" s="45" t="s">
        <v>123</v>
      </c>
      <c r="W445" s="45"/>
      <c r="X445" s="45" t="s">
        <v>123</v>
      </c>
      <c r="Y445" s="45"/>
      <c r="Z445" s="46" t="s">
        <v>123</v>
      </c>
      <c r="AA445" s="47"/>
      <c r="AB445" s="46" t="s">
        <v>123</v>
      </c>
      <c r="AC445" s="48"/>
      <c r="AD445" s="46" t="s">
        <v>123</v>
      </c>
      <c r="AE445" s="48"/>
      <c r="AF445" s="45" t="s">
        <v>123</v>
      </c>
      <c r="AG445" s="45"/>
      <c r="AH445" s="45" t="s">
        <v>123</v>
      </c>
      <c r="AI445" s="45"/>
      <c r="AJ445" s="45" t="s">
        <v>123</v>
      </c>
      <c r="AK445" s="45"/>
      <c r="AL445" s="45" t="s">
        <v>123</v>
      </c>
      <c r="AM445" s="45"/>
      <c r="AN445" s="45" t="s">
        <v>123</v>
      </c>
      <c r="AO445" s="45"/>
      <c r="AP445" s="45" t="s">
        <v>123</v>
      </c>
      <c r="AQ445" s="45"/>
      <c r="AR445" s="45" t="s">
        <v>123</v>
      </c>
      <c r="AS445" s="45"/>
      <c r="AT445" s="49">
        <v>45577</v>
      </c>
      <c r="AU445" s="50">
        <v>45577</v>
      </c>
      <c r="AV445" s="66" t="s">
        <v>126</v>
      </c>
      <c r="AW445" s="66" t="s">
        <v>126</v>
      </c>
      <c r="AX445" s="51" t="s">
        <v>49</v>
      </c>
      <c r="AY445" s="52" t="s">
        <v>123</v>
      </c>
      <c r="AZ445" s="53">
        <v>0</v>
      </c>
      <c r="BA445" s="52" t="s">
        <v>123</v>
      </c>
      <c r="BB445" s="81" t="s">
        <v>123</v>
      </c>
      <c r="BC445" s="52" t="s">
        <v>123</v>
      </c>
      <c r="BD445" s="52" t="s">
        <v>123</v>
      </c>
      <c r="BE445" s="55" t="s">
        <v>123</v>
      </c>
      <c r="BF445" s="55" t="s">
        <v>123</v>
      </c>
      <c r="BG445" s="55" t="s">
        <v>123</v>
      </c>
      <c r="BH445" s="55" t="s">
        <v>123</v>
      </c>
      <c r="BI445" s="118" t="s">
        <v>123</v>
      </c>
      <c r="BJ445" s="119"/>
      <c r="BK445" s="103"/>
      <c r="BL445" s="38"/>
      <c r="BM445" s="103"/>
      <c r="BN445" s="38"/>
      <c r="BO445" s="103" t="s">
        <v>123</v>
      </c>
      <c r="BP445" s="38"/>
      <c r="BQ445" s="103" t="s">
        <v>123</v>
      </c>
      <c r="BR445" s="38"/>
      <c r="BS445" s="70"/>
      <c r="BT445" s="38"/>
      <c r="BU445" s="61"/>
      <c r="BV445" s="61"/>
      <c r="BW445" s="84"/>
      <c r="BX445" s="84"/>
      <c r="BY445" s="85"/>
      <c r="BZ445" s="84"/>
      <c r="CA445" s="86"/>
      <c r="CB445" s="87"/>
      <c r="CC445" s="88"/>
      <c r="CD445" s="87"/>
      <c r="CE445" s="87"/>
      <c r="CF445" s="87"/>
      <c r="CG445" s="87"/>
      <c r="CH445" s="42">
        <f>YEAR(BANCO10[[#This Row],[DATA INÍCIO]])</f>
        <v>2024</v>
      </c>
      <c r="CI445" s="42">
        <f>MONTH(BANCO10[[#This Row],[DATA INÍCIO]])</f>
        <v>10</v>
      </c>
      <c r="CJ445" s="42" t="str">
        <f t="shared" si="7"/>
        <v>LZZ USINAGEM CNC LTDA03.574.452/0001-75</v>
      </c>
      <c r="CK445" s="42"/>
      <c r="CL445" s="42"/>
      <c r="CM445" s="42" t="str">
        <f>IF(BANCO10[[#This Row],[SOLUÇÃO]]=CM$1,BANCO10[[#This Row],[STATUS DA ETAPA]],"")</f>
        <v>CONCLUÍDO</v>
      </c>
      <c r="CN445" s="42" t="str">
        <f>IF(BANCO10[[#This Row],[SOLUÇÃO]]=CN$1,BANCO10[[#This Row],[STATUS DA ETAPA]],"")</f>
        <v/>
      </c>
      <c r="CO445" s="42" t="str">
        <f>IF(BANCO10[[#This Row],[SOLUÇÃO]]=CO$1,BANCO10[[#This Row],[STATUS DA ETAPA]],"")</f>
        <v/>
      </c>
      <c r="CP445" s="42" t="str">
        <f>IF(BANCO10[[#This Row],[SOLUÇÃO]]=CP$1,BANCO10[[#This Row],[STATUS DA ETAPA]],"")</f>
        <v/>
      </c>
      <c r="CQ445" s="42" t="str">
        <f>IF(BANCO10[[#This Row],[SOLUÇÃO]]=CQ$1,BANCO10[[#This Row],[STATUS DA ETAPA]],"")</f>
        <v/>
      </c>
      <c r="CR445" s="42" t="str">
        <f>IF(BANCO10[[#This Row],[SOLUÇÃO]]=CR$1,BANCO10[[#This Row],[STATUS DA ETAPA]],"")</f>
        <v/>
      </c>
      <c r="CS445" s="42" t="str">
        <f>IF(BANCO10[[#This Row],[SOLUÇÃO]]=CS$1,BANCO10[[#This Row],[STATUS DA ETAPA]],"")</f>
        <v/>
      </c>
      <c r="CT445" s="42" t="str">
        <f>IF(BANCO10[[#This Row],[SOLUÇÃO]]=CT$1,BANCO10[[#This Row],[STATUS DA ETAPA]],"")</f>
        <v/>
      </c>
      <c r="CU445" s="42" t="str">
        <f>IF(BANCO10[[#This Row],[SOLUÇÃO]]=CU$1,BANCO10[[#This Row],[STATUS DA ETAPA]],"")</f>
        <v/>
      </c>
      <c r="CV445" s="42" t="str">
        <f>IF(BANCO10[[#This Row],[SOLUÇÃO]]=CV$1,BANCO10[[#This Row],[STATUS DA ETAPA]],"")</f>
        <v/>
      </c>
      <c r="CW445" s="42" t="str">
        <f>IF(BANCO10[[#This Row],[SOLUÇÃO]]=CW$1,BANCO10[[#This Row],[STATUS DA ETAPA]],"")</f>
        <v/>
      </c>
      <c r="CX445" s="42" t="str">
        <f>IF(BANCO10[[#This Row],[SOLUÇÃO]]=CX$1,BANCO10[[#This Row],[STATUS DA ETAPA]],"")</f>
        <v/>
      </c>
      <c r="CY445" s="42" t="str">
        <f>IF(BANCO10[[#This Row],[SOLUÇÃO]]=CY$1,BANCO10[[#This Row],[STATUS DA ETAPA]],"")</f>
        <v/>
      </c>
      <c r="CZ445" s="42" t="str">
        <f>IF(BANCO10[[#This Row],[SOLUÇÃO]]=CZ$1,BANCO10[[#This Row],[STATUS DA ETAPA]],"")</f>
        <v/>
      </c>
      <c r="DA445" s="42" t="str">
        <f>IF(BANCO10[[#This Row],[SOLUÇÃO]]=DA$1,BANCO10[[#This Row],[STATUS DA ETAPA]],"")</f>
        <v/>
      </c>
      <c r="DB445" s="42" t="str">
        <f>IF(BANCO10[[#This Row],[SOLUÇÃO]]=DB$1,BANCO10[[#This Row],[STATUS DA ETAPA]],"")</f>
        <v/>
      </c>
      <c r="DC445" s="63" t="str">
        <f>IF(BANCO10[[#This Row],[SOLUÇÃO]]=DC$1,BANCO10[[#This Row],[STATUS DA ETAPA]],"")</f>
        <v/>
      </c>
      <c r="DD445" s="65" t="str">
        <f>IF(BANCO10[[#This Row],[SOLUÇÃO]]=DD$1,BANCO10[[#This Row],[STATUS DA ETAPA]],"")</f>
        <v/>
      </c>
      <c r="DE445" s="65" t="str">
        <f>IF(BANCO10[[#This Row],[SOLUÇÃO]]=DE$1,BANCO10[[#This Row],[STATUS DA ETAPA]],"")</f>
        <v/>
      </c>
      <c r="DF445" s="65" t="str">
        <f>IF(BANCO10[[#This Row],[SOLUÇÃO]]=DF$1,BANCO10[[#This Row],[STATUS DA ETAPA]],"")</f>
        <v/>
      </c>
      <c r="DG445" s="65" t="str">
        <f>IF(BANCO10[[#This Row],[SOLUÇÃO]]=DG$1,BANCO10[[#This Row],[STATUS DA ETAPA]],"")</f>
        <v/>
      </c>
      <c r="DH445" s="65" t="str">
        <f>IF(BANCO10[[#This Row],[SOLUÇÃO]]=DH$1,BANCO10[[#This Row],[STATUS DA ETAPA]],"")</f>
        <v/>
      </c>
      <c r="DI445" s="65" t="str">
        <f>IF(BANCO10[[#This Row],[SOLUÇÃO]]=DI$1,BANCO10[[#This Row],[STATUS DA ETAPA]],"")</f>
        <v/>
      </c>
      <c r="DJ445" s="65" t="str">
        <f>IF(BANCO10[[#This Row],[SOLUÇÃO]]=DJ$1,BANCO10[[#This Row],[STATUS DA ETAPA]],"")</f>
        <v/>
      </c>
      <c r="DK445" s="65" t="str">
        <f>IF(BANCO10[[#This Row],[SOLUÇÃO]]=DK$1,BANCO10[[#This Row],[STATUS DA ETAPA]],"")</f>
        <v/>
      </c>
      <c r="DL445" s="65" t="str">
        <f>IF(BANCO10[[#This Row],[SOLUÇÃO]]=DL$1,BANCO10[[#This Row],[STATUS DA ETAPA]],"")</f>
        <v/>
      </c>
      <c r="DM445" s="65" t="str">
        <f>IF(BANCO10[[#This Row],[SOLUÇÃO]]=DM$1,BANCO10[[#This Row],[STATUS DA ETAPA]],"")</f>
        <v/>
      </c>
      <c r="DN445" s="65" t="e">
        <f>VLOOKUP(CL447,'[1]SAP TEC'!AC:AD,2,0)</f>
        <v>#N/A</v>
      </c>
      <c r="GA445" s="38"/>
      <c r="GB445" s="39"/>
      <c r="GC445" s="40"/>
      <c r="GD445" s="42"/>
      <c r="GE445" s="42"/>
      <c r="GF445" s="40"/>
      <c r="GG445" s="165"/>
      <c r="GH445" s="90"/>
      <c r="GI445" s="43"/>
      <c r="GJ445" s="44"/>
      <c r="GK445" s="166"/>
      <c r="GL445" s="166"/>
      <c r="GM445" s="166"/>
      <c r="GN445" s="42"/>
      <c r="GO445" s="91"/>
      <c r="GP445" s="42"/>
      <c r="GQ445" s="91"/>
      <c r="GR445" s="134"/>
      <c r="GS445" s="134"/>
      <c r="GT445" s="44"/>
      <c r="GU445" s="44"/>
      <c r="GV445" s="44"/>
      <c r="GW445" s="42"/>
      <c r="GX445" s="95"/>
      <c r="GY445" s="96"/>
      <c r="GZ445" s="167"/>
      <c r="HA445" s="167"/>
      <c r="HB445" s="167"/>
      <c r="HC445" s="93"/>
      <c r="HD445" s="167"/>
      <c r="HE445" s="110"/>
      <c r="HF445" s="94"/>
      <c r="HG445" s="38"/>
      <c r="HH445" s="38"/>
      <c r="HI445" s="38"/>
      <c r="HJ445" s="38"/>
      <c r="HK445" s="98"/>
      <c r="HL445" s="38"/>
      <c r="HM445" s="38"/>
      <c r="HN445" s="38"/>
      <c r="HO445" s="136"/>
      <c r="HP445" s="38"/>
      <c r="HQ445" s="38"/>
      <c r="HR445" s="38"/>
      <c r="HS445" s="38"/>
      <c r="HT445" s="63"/>
      <c r="HU445" s="63"/>
      <c r="HV445" s="71"/>
      <c r="HW445" s="63"/>
      <c r="HX445" s="44"/>
      <c r="HY445" s="42"/>
      <c r="HZ445" s="42"/>
      <c r="IA445" s="42"/>
      <c r="IB445" s="42"/>
      <c r="IC445" s="42"/>
      <c r="ID445" s="42"/>
      <c r="IE445" s="42"/>
      <c r="IF445" s="42"/>
      <c r="IG445" s="42"/>
      <c r="IH445" s="42"/>
      <c r="II445" s="42"/>
      <c r="IJ445" s="42"/>
      <c r="IK445" s="42"/>
      <c r="IL445" s="42"/>
      <c r="IM445" s="42"/>
      <c r="IN445" s="42"/>
      <c r="IO445" s="42"/>
      <c r="IP445" s="42"/>
      <c r="IQ445" s="42"/>
      <c r="IR445" s="42"/>
      <c r="IS445" s="42"/>
      <c r="IT445" s="42"/>
      <c r="IU445" s="42"/>
      <c r="IV445" s="42"/>
      <c r="IW445" s="42"/>
      <c r="IX445" s="42"/>
      <c r="IY445" s="42"/>
      <c r="IZ445" s="63"/>
    </row>
    <row r="446" spans="1:335" s="65" customFormat="1" ht="12" x14ac:dyDescent="0.25">
      <c r="A446" s="38" t="s">
        <v>118</v>
      </c>
      <c r="B446" s="39" t="s">
        <v>119</v>
      </c>
      <c r="C446" s="40" t="str">
        <f>IFERROR(VLOOKUP(BANCO10[[#This Row],[EMPRESA]],[1]!DADOS[#Data],2,FALSE),"")</f>
        <v>19.716.161/0001-04</v>
      </c>
      <c r="D446" s="42" t="s">
        <v>1213</v>
      </c>
      <c r="E446" s="42" t="str">
        <f>IFERROR(VLOOKUP(BANCO10[[#This Row],[EMPRESA]],[1]!DADOS[#Data],5,FALSE),"")</f>
        <v>EPP</v>
      </c>
      <c r="F446" s="40" t="str">
        <f>IFERROR(IF(VLOOKUP(BANCO10[[#This Row],[EMPRESA]],[1]!DADOS[#Data],6,0)="","",(VLOOKUP(BANCO10[[#This Row],[EMPRESA]],[1]!DADOS[#Data],6,0))),"")</f>
        <v>CAPITAL LESTE 2</v>
      </c>
      <c r="G446" s="40" t="s">
        <v>1214</v>
      </c>
      <c r="H446" s="43" t="s">
        <v>7</v>
      </c>
      <c r="I446" s="43" t="s">
        <v>122</v>
      </c>
      <c r="J446" s="43" t="s">
        <v>123</v>
      </c>
      <c r="K446" s="42" t="s">
        <v>123</v>
      </c>
      <c r="L446" s="42" t="s">
        <v>123</v>
      </c>
      <c r="M446" s="44" t="s">
        <v>137</v>
      </c>
      <c r="N446" s="44" t="s">
        <v>123</v>
      </c>
      <c r="O446" s="42" t="s">
        <v>106</v>
      </c>
      <c r="P446" s="42">
        <v>80</v>
      </c>
      <c r="Q446" s="42"/>
      <c r="R446" s="45" t="s">
        <v>123</v>
      </c>
      <c r="S446" s="45"/>
      <c r="T446" s="45" t="s">
        <v>123</v>
      </c>
      <c r="U446" s="45"/>
      <c r="V446" s="45" t="s">
        <v>123</v>
      </c>
      <c r="W446" s="45"/>
      <c r="X446" s="45" t="s">
        <v>123</v>
      </c>
      <c r="Y446" s="45"/>
      <c r="Z446" s="46" t="s">
        <v>123</v>
      </c>
      <c r="AA446" s="47"/>
      <c r="AB446" s="46" t="s">
        <v>123</v>
      </c>
      <c r="AC446" s="48"/>
      <c r="AD446" s="46" t="s">
        <v>123</v>
      </c>
      <c r="AE446" s="48"/>
      <c r="AF446" s="45" t="s">
        <v>123</v>
      </c>
      <c r="AG446" s="45"/>
      <c r="AH446" s="45" t="s">
        <v>123</v>
      </c>
      <c r="AI446" s="45"/>
      <c r="AJ446" s="45" t="s">
        <v>123</v>
      </c>
      <c r="AK446" s="45"/>
      <c r="AL446" s="45" t="s">
        <v>123</v>
      </c>
      <c r="AM446" s="45"/>
      <c r="AN446" s="45" t="s">
        <v>123</v>
      </c>
      <c r="AO446" s="45"/>
      <c r="AP446" s="45" t="s">
        <v>123</v>
      </c>
      <c r="AQ446" s="45"/>
      <c r="AR446" s="45" t="s">
        <v>123</v>
      </c>
      <c r="AS446" s="45"/>
      <c r="AT446" s="49">
        <v>45963</v>
      </c>
      <c r="AU446" s="50">
        <v>45963</v>
      </c>
      <c r="AV446" s="51" t="s">
        <v>123</v>
      </c>
      <c r="AW446" s="51" t="s">
        <v>123</v>
      </c>
      <c r="AX446" s="51" t="s">
        <v>182</v>
      </c>
      <c r="AY446" s="52" t="s">
        <v>123</v>
      </c>
      <c r="AZ446" s="53">
        <v>0</v>
      </c>
      <c r="BA446" s="52" t="s">
        <v>123</v>
      </c>
      <c r="BB446" s="81" t="s">
        <v>123</v>
      </c>
      <c r="BC446" s="52" t="s">
        <v>123</v>
      </c>
      <c r="BD446" s="52" t="s">
        <v>123</v>
      </c>
      <c r="BE446" s="55" t="s">
        <v>123</v>
      </c>
      <c r="BF446" s="55" t="s">
        <v>123</v>
      </c>
      <c r="BG446" s="55" t="s">
        <v>123</v>
      </c>
      <c r="BH446" s="55" t="s">
        <v>123</v>
      </c>
      <c r="BI446" s="68" t="s">
        <v>123</v>
      </c>
      <c r="BJ446" s="57"/>
      <c r="BK446" s="58" t="s">
        <v>123</v>
      </c>
      <c r="BL446" s="59"/>
      <c r="BM446" s="58" t="s">
        <v>123</v>
      </c>
      <c r="BN446" s="59"/>
      <c r="BO446" s="58" t="s">
        <v>123</v>
      </c>
      <c r="BP446" s="59"/>
      <c r="BQ446" s="58" t="s">
        <v>123</v>
      </c>
      <c r="BR446" s="59"/>
      <c r="BS446" s="60"/>
      <c r="BT446" s="38"/>
      <c r="BU446" s="61"/>
      <c r="BV446" s="61"/>
      <c r="BW446" s="61"/>
      <c r="BX446" s="61"/>
      <c r="BY446" s="62"/>
      <c r="BZ446" s="61"/>
      <c r="CA446" s="61"/>
      <c r="CB446" s="61"/>
      <c r="CC446" s="61">
        <v>45442</v>
      </c>
      <c r="CD446" s="61"/>
      <c r="CE446" s="61"/>
      <c r="CF446" s="61"/>
      <c r="CG446" s="61" t="s">
        <v>1215</v>
      </c>
      <c r="CH446" s="63">
        <f>YEAR(BANCO10[[#This Row],[DATA INÍCIO]])</f>
        <v>2025</v>
      </c>
      <c r="CI446" s="63">
        <f>MONTH(BANCO10[[#This Row],[DATA INÍCIO]])</f>
        <v>11</v>
      </c>
      <c r="CJ446" s="64" t="str">
        <f t="shared" si="7"/>
        <v>MADRIELY METAIS SANITARIOS LTDA19.716.161/0001-04</v>
      </c>
      <c r="CK446" s="63"/>
      <c r="CL446" s="42" t="s">
        <v>136</v>
      </c>
      <c r="CM446" s="42" t="str">
        <f>IF(BANCO10[[#This Row],[SOLUÇÃO]]=CM$1,BANCO10[[#This Row],[STATUS DA ETAPA]],"")</f>
        <v/>
      </c>
      <c r="CN446" s="42" t="str">
        <f>IF(BANCO10[[#This Row],[SOLUÇÃO]]=CN$1,BANCO10[[#This Row],[STATUS DA ETAPA]],"")</f>
        <v/>
      </c>
      <c r="CO446" s="42" t="str">
        <f>IF(BANCO10[[#This Row],[SOLUÇÃO]]=CO$1,BANCO10[[#This Row],[STATUS DA ETAPA]],"")</f>
        <v/>
      </c>
      <c r="CP446" s="42" t="str">
        <f>IF(BANCO10[[#This Row],[SOLUÇÃO]]=CP$1,BANCO10[[#This Row],[STATUS DA ETAPA]],"")</f>
        <v/>
      </c>
      <c r="CQ446" s="42" t="str">
        <f>IF(BANCO10[[#This Row],[SOLUÇÃO]]=CQ$1,BANCO10[[#This Row],[STATUS DA ETAPA]],"")</f>
        <v/>
      </c>
      <c r="CR446" s="42" t="str">
        <f>IF(BANCO10[[#This Row],[SOLUÇÃO]]=CR$1,BANCO10[[#This Row],[STATUS DA ETAPA]],"")</f>
        <v/>
      </c>
      <c r="CS446" s="42" t="str">
        <f>IF(BANCO10[[#This Row],[SOLUÇÃO]]=CS$1,BANCO10[[#This Row],[STATUS DA ETAPA]],"")</f>
        <v/>
      </c>
      <c r="CT446" s="42" t="str">
        <f>IF(BANCO10[[#This Row],[SOLUÇÃO]]=CT$1,BANCO10[[#This Row],[STATUS DA ETAPA]],"")</f>
        <v/>
      </c>
      <c r="CU446" s="42" t="str">
        <f>IF(BANCO10[[#This Row],[SOLUÇÃO]]=CU$1,BANCO10[[#This Row],[STATUS DA ETAPA]],"")</f>
        <v/>
      </c>
      <c r="CV446" s="42" t="str">
        <f>IF(BANCO10[[#This Row],[SOLUÇÃO]]=CV$1,BANCO10[[#This Row],[STATUS DA ETAPA]],"")</f>
        <v/>
      </c>
      <c r="CW446" s="42" t="str">
        <f>IF(BANCO10[[#This Row],[SOLUÇÃO]]=CW$1,BANCO10[[#This Row],[STATUS DA ETAPA]],"")</f>
        <v/>
      </c>
      <c r="CX446" s="42" t="str">
        <f>IF(BANCO10[[#This Row],[SOLUÇÃO]]=CX$1,BANCO10[[#This Row],[STATUS DA ETAPA]],"")</f>
        <v/>
      </c>
      <c r="CY446" s="42" t="str">
        <f>IF(BANCO10[[#This Row],[SOLUÇÃO]]=CY$1,BANCO10[[#This Row],[STATUS DA ETAPA]],"")</f>
        <v/>
      </c>
      <c r="CZ446" s="42" t="str">
        <f>IF(BANCO10[[#This Row],[SOLUÇÃO]]=CZ$1,BANCO10[[#This Row],[STATUS DA ETAPA]],"")</f>
        <v/>
      </c>
      <c r="DA446" s="42" t="str">
        <f>IF(BANCO10[[#This Row],[SOLUÇÃO]]=DA$1,BANCO10[[#This Row],[STATUS DA ETAPA]],"")</f>
        <v/>
      </c>
      <c r="DB446" s="42" t="str">
        <f>IF(BANCO10[[#This Row],[SOLUÇÃO]]=DB$1,BANCO10[[#This Row],[STATUS DA ETAPA]],"")</f>
        <v/>
      </c>
      <c r="DC446" s="42" t="str">
        <f>IF(BANCO10[[#This Row],[SOLUÇÃO]]=DC$1,BANCO10[[#This Row],[STATUS DA ETAPA]],"")</f>
        <v>CANCELADO</v>
      </c>
      <c r="DD446" s="42" t="str">
        <f>IF(BANCO10[[#This Row],[SOLUÇÃO]]=DD$1,BANCO10[[#This Row],[STATUS DA ETAPA]],"")</f>
        <v/>
      </c>
      <c r="DE446" s="42" t="str">
        <f>IF(BANCO10[[#This Row],[SOLUÇÃO]]=DE$1,BANCO10[[#This Row],[STATUS DA ETAPA]],"")</f>
        <v/>
      </c>
      <c r="DF446" s="42" t="str">
        <f>IF(BANCO10[[#This Row],[SOLUÇÃO]]=DF$1,BANCO10[[#This Row],[STATUS DA ETAPA]],"")</f>
        <v/>
      </c>
      <c r="DG446" s="42" t="str">
        <f>IF(BANCO10[[#This Row],[SOLUÇÃO]]=DG$1,BANCO10[[#This Row],[STATUS DA ETAPA]],"")</f>
        <v/>
      </c>
      <c r="DH446" s="42" t="str">
        <f>IF(BANCO10[[#This Row],[SOLUÇÃO]]=DH$1,BANCO10[[#This Row],[STATUS DA ETAPA]],"")</f>
        <v/>
      </c>
      <c r="DI446" s="42" t="str">
        <f>IF(BANCO10[[#This Row],[SOLUÇÃO]]=DI$1,BANCO10[[#This Row],[STATUS DA ETAPA]],"")</f>
        <v/>
      </c>
      <c r="DJ446" s="42" t="str">
        <f>IF(BANCO10[[#This Row],[SOLUÇÃO]]=DJ$1,BANCO10[[#This Row],[STATUS DA ETAPA]],"")</f>
        <v/>
      </c>
      <c r="DK446" s="42" t="str">
        <f>IF(BANCO10[[#This Row],[SOLUÇÃO]]=DK$1,BANCO10[[#This Row],[STATUS DA ETAPA]],"")</f>
        <v/>
      </c>
      <c r="DL446" s="42" t="str">
        <f>IF(BANCO10[[#This Row],[SOLUÇÃO]]=DL$1,BANCO10[[#This Row],[STATUS DA ETAPA]],"")</f>
        <v/>
      </c>
      <c r="DM446" s="42" t="str">
        <f>IF(BANCO10[[#This Row],[SOLUÇÃO]]=DM$1,BANCO10[[#This Row],[STATUS DA ETAPA]],"")</f>
        <v/>
      </c>
      <c r="DN446" s="65">
        <f>VLOOKUP(CL448,'[1]SAP TEC'!AC:AD,2,0)</f>
        <v>3113.21</v>
      </c>
      <c r="GA446" s="38"/>
      <c r="GB446" s="39"/>
      <c r="GC446" s="40"/>
      <c r="GD446" s="42"/>
      <c r="GE446" s="42"/>
      <c r="GF446" s="40"/>
      <c r="GG446" s="165"/>
      <c r="GH446" s="90"/>
      <c r="GI446" s="43"/>
      <c r="GJ446" s="44"/>
      <c r="GK446" s="166"/>
      <c r="GL446" s="166"/>
      <c r="GM446" s="166"/>
      <c r="GN446" s="42"/>
      <c r="GO446" s="91"/>
      <c r="GP446" s="42"/>
      <c r="GQ446" s="91"/>
      <c r="GR446" s="134"/>
      <c r="GS446" s="134"/>
      <c r="GT446" s="44"/>
      <c r="GU446" s="44"/>
      <c r="GV446" s="44"/>
      <c r="GW446" s="42"/>
      <c r="GX446" s="95"/>
      <c r="GY446" s="96"/>
      <c r="GZ446" s="168"/>
      <c r="HA446" s="168"/>
      <c r="HB446" s="168"/>
      <c r="HC446" s="93"/>
      <c r="HD446" s="168"/>
      <c r="HE446" s="110"/>
      <c r="HF446" s="94"/>
      <c r="HG446" s="38"/>
      <c r="HH446" s="38"/>
      <c r="HI446" s="38"/>
      <c r="HJ446" s="38"/>
      <c r="HK446" s="98"/>
      <c r="HL446" s="38"/>
      <c r="HM446" s="38"/>
      <c r="HN446" s="38"/>
      <c r="HO446" s="136"/>
      <c r="HP446" s="38"/>
      <c r="HQ446" s="38"/>
      <c r="HR446" s="38"/>
      <c r="HS446" s="38"/>
      <c r="HT446" s="63"/>
      <c r="HU446" s="63"/>
      <c r="HV446" s="71"/>
      <c r="HW446" s="63"/>
      <c r="HX446" s="44"/>
      <c r="HY446" s="42"/>
      <c r="HZ446" s="42"/>
      <c r="IA446" s="42"/>
      <c r="IB446" s="42"/>
      <c r="IC446" s="42"/>
      <c r="ID446" s="42"/>
      <c r="IE446" s="42"/>
      <c r="IF446" s="42"/>
      <c r="IG446" s="42"/>
      <c r="IH446" s="42"/>
      <c r="II446" s="42"/>
      <c r="IJ446" s="42"/>
      <c r="IK446" s="42"/>
      <c r="IL446" s="42"/>
      <c r="IM446" s="42"/>
      <c r="IN446" s="42"/>
      <c r="IO446" s="42"/>
      <c r="IP446" s="42"/>
      <c r="IQ446" s="42"/>
      <c r="IR446" s="42"/>
      <c r="IS446" s="42"/>
      <c r="IT446" s="42"/>
      <c r="IU446" s="42"/>
      <c r="IV446" s="42"/>
      <c r="IW446" s="42"/>
      <c r="IX446" s="42"/>
      <c r="IY446" s="42"/>
      <c r="IZ446" s="63"/>
    </row>
    <row r="447" spans="1:335" s="117" customFormat="1" ht="12" x14ac:dyDescent="0.25">
      <c r="A447" s="38" t="s">
        <v>118</v>
      </c>
      <c r="B447" s="39" t="s">
        <v>119</v>
      </c>
      <c r="C447" s="40" t="str">
        <f>IFERROR(VLOOKUP(BANCO10[[#This Row],[EMPRESA]],[1]!DADOS[#Data],2,FALSE),"")</f>
        <v>19.716.161/0001-04</v>
      </c>
      <c r="D447" s="42" t="s">
        <v>1213</v>
      </c>
      <c r="E447" s="42" t="str">
        <f>IFERROR(VLOOKUP(BANCO10[[#This Row],[EMPRESA]],[1]!DADOS[#Data],5,FALSE),"")</f>
        <v>EPP</v>
      </c>
      <c r="F447" s="40" t="str">
        <f>IFERROR(IF(VLOOKUP(BANCO10[[#This Row],[EMPRESA]],[1]!DADOS[#Data],6,0)="","",(VLOOKUP(BANCO10[[#This Row],[EMPRESA]],[1]!DADOS[#Data],6,0))),"")</f>
        <v>CAPITAL LESTE 2</v>
      </c>
      <c r="G447" s="40"/>
      <c r="H447" s="43" t="s">
        <v>121</v>
      </c>
      <c r="I447" s="43" t="s">
        <v>145</v>
      </c>
      <c r="J447" s="43" t="s">
        <v>146</v>
      </c>
      <c r="K447" s="42" t="s">
        <v>1216</v>
      </c>
      <c r="L447" s="44" t="s">
        <v>123</v>
      </c>
      <c r="M447" s="44">
        <v>103</v>
      </c>
      <c r="N447" s="44" t="s">
        <v>123</v>
      </c>
      <c r="O447" s="42" t="s">
        <v>90</v>
      </c>
      <c r="P447" s="42">
        <v>4</v>
      </c>
      <c r="Q447" s="42" t="s">
        <v>282</v>
      </c>
      <c r="R447" s="45" t="s">
        <v>123</v>
      </c>
      <c r="S447" s="45"/>
      <c r="T447" s="45" t="s">
        <v>123</v>
      </c>
      <c r="U447" s="45"/>
      <c r="V447" s="45" t="s">
        <v>123</v>
      </c>
      <c r="W447" s="45"/>
      <c r="X447" s="45" t="s">
        <v>123</v>
      </c>
      <c r="Y447" s="45"/>
      <c r="Z447" s="46" t="s">
        <v>123</v>
      </c>
      <c r="AA447" s="47"/>
      <c r="AB447" s="46" t="s">
        <v>123</v>
      </c>
      <c r="AC447" s="48"/>
      <c r="AD447" s="46" t="s">
        <v>123</v>
      </c>
      <c r="AE447" s="48"/>
      <c r="AF447" s="45" t="s">
        <v>27</v>
      </c>
      <c r="AG447" s="45">
        <v>44973</v>
      </c>
      <c r="AH447" s="45" t="s">
        <v>126</v>
      </c>
      <c r="AI447" s="45"/>
      <c r="AJ447" s="45" t="s">
        <v>123</v>
      </c>
      <c r="AK447" s="45"/>
      <c r="AL447" s="45" t="s">
        <v>123</v>
      </c>
      <c r="AM447" s="45"/>
      <c r="AN447" s="45" t="s">
        <v>123</v>
      </c>
      <c r="AO447" s="45"/>
      <c r="AP447" s="45" t="s">
        <v>123</v>
      </c>
      <c r="AQ447" s="45"/>
      <c r="AR447" s="45" t="s">
        <v>123</v>
      </c>
      <c r="AS447" s="45"/>
      <c r="AT447" s="49">
        <v>44967</v>
      </c>
      <c r="AU447" s="50">
        <v>44967</v>
      </c>
      <c r="AV447" s="51" t="s">
        <v>123</v>
      </c>
      <c r="AW447" s="51" t="s">
        <v>123</v>
      </c>
      <c r="AX447" s="73" t="s">
        <v>49</v>
      </c>
      <c r="AY447" s="52" t="s">
        <v>123</v>
      </c>
      <c r="AZ447" s="53">
        <v>0</v>
      </c>
      <c r="BA447" s="52" t="s">
        <v>123</v>
      </c>
      <c r="BB447" s="81" t="s">
        <v>123</v>
      </c>
      <c r="BC447" s="52" t="s">
        <v>123</v>
      </c>
      <c r="BD447" s="52" t="s">
        <v>123</v>
      </c>
      <c r="BE447" s="55" t="s">
        <v>123</v>
      </c>
      <c r="BF447" s="55" t="s">
        <v>123</v>
      </c>
      <c r="BG447" s="55" t="s">
        <v>123</v>
      </c>
      <c r="BH447" s="55" t="s">
        <v>123</v>
      </c>
      <c r="BI447" s="68" t="s">
        <v>123</v>
      </c>
      <c r="BJ447" s="57"/>
      <c r="BK447" s="58" t="s">
        <v>123</v>
      </c>
      <c r="BL447" s="59"/>
      <c r="BM447" s="58" t="s">
        <v>123</v>
      </c>
      <c r="BN447" s="59"/>
      <c r="BO447" s="58" t="s">
        <v>123</v>
      </c>
      <c r="BP447" s="75"/>
      <c r="BQ447" s="74" t="s">
        <v>123</v>
      </c>
      <c r="BR447" s="75"/>
      <c r="BS447" s="60"/>
      <c r="BT447" s="38"/>
      <c r="BU447" s="61" t="s">
        <v>129</v>
      </c>
      <c r="BV447" s="61" t="s">
        <v>129</v>
      </c>
      <c r="BW447" s="61" t="s">
        <v>150</v>
      </c>
      <c r="BX447" s="61" t="s">
        <v>259</v>
      </c>
      <c r="BY447" s="62" t="s">
        <v>539</v>
      </c>
      <c r="BZ447" s="61"/>
      <c r="CA447" s="61" t="s">
        <v>129</v>
      </c>
      <c r="CB447" s="61" t="s">
        <v>129</v>
      </c>
      <c r="CC447" s="61" t="s">
        <v>129</v>
      </c>
      <c r="CD447" s="61" t="s">
        <v>129</v>
      </c>
      <c r="CE447" s="61" t="s">
        <v>129</v>
      </c>
      <c r="CF447" s="61" t="s">
        <v>129</v>
      </c>
      <c r="CG447" s="61" t="s">
        <v>129</v>
      </c>
      <c r="CH447" s="63">
        <f>YEAR(BANCO10[[#This Row],[DATA INÍCIO]])</f>
        <v>2023</v>
      </c>
      <c r="CI447" s="63">
        <f>MONTH(BANCO10[[#This Row],[DATA INÍCIO]])</f>
        <v>2</v>
      </c>
      <c r="CJ447" s="64" t="str">
        <f t="shared" si="7"/>
        <v>MADRIELY METAIS SANITARIOS LTDA19.716.161/0001-04</v>
      </c>
      <c r="CK447" s="63"/>
      <c r="CL447" s="42" t="s">
        <v>1216</v>
      </c>
      <c r="CM447" s="42" t="str">
        <f>IF(BANCO10[[#This Row],[SOLUÇÃO]]=CM$1,BANCO10[[#This Row],[STATUS DA ETAPA]],"")</f>
        <v>CONCLUÍDO</v>
      </c>
      <c r="CN447" s="42" t="str">
        <f>IF(BANCO10[[#This Row],[SOLUÇÃO]]=CN$1,BANCO10[[#This Row],[STATUS DA ETAPA]],"")</f>
        <v/>
      </c>
      <c r="CO447" s="42" t="str">
        <f>IF(BANCO10[[#This Row],[SOLUÇÃO]]=CO$1,BANCO10[[#This Row],[STATUS DA ETAPA]],"")</f>
        <v/>
      </c>
      <c r="CP447" s="42" t="str">
        <f>IF(BANCO10[[#This Row],[SOLUÇÃO]]=CP$1,BANCO10[[#This Row],[STATUS DA ETAPA]],"")</f>
        <v/>
      </c>
      <c r="CQ447" s="42" t="str">
        <f>IF(BANCO10[[#This Row],[SOLUÇÃO]]=CQ$1,BANCO10[[#This Row],[STATUS DA ETAPA]],"")</f>
        <v/>
      </c>
      <c r="CR447" s="42" t="str">
        <f>IF(BANCO10[[#This Row],[SOLUÇÃO]]=CR$1,BANCO10[[#This Row],[STATUS DA ETAPA]],"")</f>
        <v/>
      </c>
      <c r="CS447" s="42" t="str">
        <f>IF(BANCO10[[#This Row],[SOLUÇÃO]]=CS$1,BANCO10[[#This Row],[STATUS DA ETAPA]],"")</f>
        <v/>
      </c>
      <c r="CT447" s="42" t="str">
        <f>IF(BANCO10[[#This Row],[SOLUÇÃO]]=CT$1,BANCO10[[#This Row],[STATUS DA ETAPA]],"")</f>
        <v/>
      </c>
      <c r="CU447" s="42" t="str">
        <f>IF(BANCO10[[#This Row],[SOLUÇÃO]]=CU$1,BANCO10[[#This Row],[STATUS DA ETAPA]],"")</f>
        <v/>
      </c>
      <c r="CV447" s="42" t="str">
        <f>IF(BANCO10[[#This Row],[SOLUÇÃO]]=CV$1,BANCO10[[#This Row],[STATUS DA ETAPA]],"")</f>
        <v/>
      </c>
      <c r="CW447" s="42" t="str">
        <f>IF(BANCO10[[#This Row],[SOLUÇÃO]]=CW$1,BANCO10[[#This Row],[STATUS DA ETAPA]],"")</f>
        <v/>
      </c>
      <c r="CX447" s="42" t="str">
        <f>IF(BANCO10[[#This Row],[SOLUÇÃO]]=CX$1,BANCO10[[#This Row],[STATUS DA ETAPA]],"")</f>
        <v/>
      </c>
      <c r="CY447" s="42" t="str">
        <f>IF(BANCO10[[#This Row],[SOLUÇÃO]]=CY$1,BANCO10[[#This Row],[STATUS DA ETAPA]],"")</f>
        <v/>
      </c>
      <c r="CZ447" s="42" t="str">
        <f>IF(BANCO10[[#This Row],[SOLUÇÃO]]=CZ$1,BANCO10[[#This Row],[STATUS DA ETAPA]],"")</f>
        <v/>
      </c>
      <c r="DA447" s="42" t="str">
        <f>IF(BANCO10[[#This Row],[SOLUÇÃO]]=DA$1,BANCO10[[#This Row],[STATUS DA ETAPA]],"")</f>
        <v/>
      </c>
      <c r="DB447" s="42" t="str">
        <f>IF(BANCO10[[#This Row],[SOLUÇÃO]]=DB$1,BANCO10[[#This Row],[STATUS DA ETAPA]],"")</f>
        <v/>
      </c>
      <c r="DC447" s="42" t="str">
        <f>IF(BANCO10[[#This Row],[SOLUÇÃO]]=DC$1,BANCO10[[#This Row],[STATUS DA ETAPA]],"")</f>
        <v/>
      </c>
      <c r="DD447" s="42" t="str">
        <f>IF(BANCO10[[#This Row],[SOLUÇÃO]]=DD$1,BANCO10[[#This Row],[STATUS DA ETAPA]],"")</f>
        <v/>
      </c>
      <c r="DE447" s="42" t="str">
        <f>IF(BANCO10[[#This Row],[SOLUÇÃO]]=DE$1,BANCO10[[#This Row],[STATUS DA ETAPA]],"")</f>
        <v/>
      </c>
      <c r="DF447" s="42" t="str">
        <f>IF(BANCO10[[#This Row],[SOLUÇÃO]]=DF$1,BANCO10[[#This Row],[STATUS DA ETAPA]],"")</f>
        <v/>
      </c>
      <c r="DG447" s="42" t="str">
        <f>IF(BANCO10[[#This Row],[SOLUÇÃO]]=DG$1,BANCO10[[#This Row],[STATUS DA ETAPA]],"")</f>
        <v/>
      </c>
      <c r="DH447" s="42" t="str">
        <f>IF(BANCO10[[#This Row],[SOLUÇÃO]]=DH$1,BANCO10[[#This Row],[STATUS DA ETAPA]],"")</f>
        <v/>
      </c>
      <c r="DI447" s="42" t="str">
        <f>IF(BANCO10[[#This Row],[SOLUÇÃO]]=DI$1,BANCO10[[#This Row],[STATUS DA ETAPA]],"")</f>
        <v/>
      </c>
      <c r="DJ447" s="42" t="str">
        <f>IF(BANCO10[[#This Row],[SOLUÇÃO]]=DJ$1,BANCO10[[#This Row],[STATUS DA ETAPA]],"")</f>
        <v/>
      </c>
      <c r="DK447" s="42" t="str">
        <f>IF(BANCO10[[#This Row],[SOLUÇÃO]]=DK$1,BANCO10[[#This Row],[STATUS DA ETAPA]],"")</f>
        <v/>
      </c>
      <c r="DL447" s="42" t="str">
        <f>IF(BANCO10[[#This Row],[SOLUÇÃO]]=DL$1,BANCO10[[#This Row],[STATUS DA ETAPA]],"")</f>
        <v/>
      </c>
      <c r="DM447" s="42" t="str">
        <f>IF(BANCO10[[#This Row],[SOLUÇÃO]]=DM$1,BANCO10[[#This Row],[STATUS DA ETAPA]],"")</f>
        <v/>
      </c>
      <c r="DN447" s="65" t="e">
        <f>VLOOKUP(CL449,'[1]SAP TEC'!AC:AD,2,0)</f>
        <v>#N/A</v>
      </c>
      <c r="DO447" s="65"/>
      <c r="DP447" s="65"/>
      <c r="DQ447" s="65"/>
      <c r="DR447" s="65"/>
      <c r="DS447" s="65"/>
      <c r="DT447" s="65"/>
      <c r="DU447" s="65"/>
      <c r="DV447" s="65"/>
      <c r="DW447" s="65"/>
      <c r="DX447" s="65"/>
      <c r="DY447" s="65"/>
      <c r="DZ447" s="65"/>
      <c r="EA447" s="65"/>
      <c r="EB447" s="65"/>
      <c r="EC447" s="65"/>
      <c r="ED447" s="65"/>
      <c r="EE447" s="65"/>
      <c r="EF447" s="65"/>
      <c r="EG447" s="65"/>
      <c r="EH447" s="65"/>
      <c r="EI447" s="65"/>
      <c r="EJ447" s="65"/>
      <c r="EK447" s="65"/>
      <c r="EL447" s="65"/>
      <c r="EM447" s="65"/>
      <c r="EN447" s="65"/>
      <c r="EO447" s="65"/>
      <c r="EP447" s="65"/>
      <c r="EQ447" s="65"/>
      <c r="ER447" s="65"/>
      <c r="ES447" s="65"/>
      <c r="ET447" s="65"/>
      <c r="EU447" s="65"/>
      <c r="EV447" s="65"/>
      <c r="EW447" s="65"/>
      <c r="EX447" s="65"/>
      <c r="EY447" s="65"/>
      <c r="EZ447" s="65"/>
      <c r="FA447" s="65"/>
      <c r="FB447" s="65"/>
      <c r="FC447" s="65"/>
      <c r="FD447" s="65"/>
      <c r="FE447" s="65"/>
      <c r="FF447" s="65"/>
      <c r="FG447" s="65"/>
      <c r="FH447" s="65"/>
      <c r="FI447" s="65"/>
      <c r="FJ447" s="65"/>
      <c r="FK447" s="65"/>
      <c r="FL447" s="65"/>
      <c r="FM447" s="65"/>
      <c r="FN447" s="65"/>
      <c r="FO447" s="65"/>
      <c r="FP447" s="65"/>
      <c r="FQ447" s="65"/>
      <c r="FR447" s="65"/>
      <c r="FS447" s="65"/>
      <c r="FT447" s="65"/>
      <c r="FU447" s="65"/>
      <c r="FV447" s="65"/>
      <c r="FW447" s="65"/>
      <c r="FX447" s="65"/>
      <c r="FY447" s="65"/>
      <c r="FZ447" s="65"/>
      <c r="GA447" s="38"/>
      <c r="GB447" s="39"/>
      <c r="GC447" s="40"/>
      <c r="GD447" s="42"/>
      <c r="GE447" s="42"/>
      <c r="GF447" s="40"/>
      <c r="GG447" s="165"/>
      <c r="GH447" s="90"/>
      <c r="GI447" s="43"/>
      <c r="GJ447" s="44"/>
      <c r="GK447" s="166"/>
      <c r="GL447" s="166"/>
      <c r="GM447" s="166"/>
      <c r="GN447" s="42"/>
      <c r="GO447" s="91"/>
      <c r="GP447" s="42"/>
      <c r="GQ447" s="91"/>
      <c r="GR447" s="134"/>
      <c r="GS447" s="134"/>
      <c r="GT447" s="44"/>
      <c r="GU447" s="44"/>
      <c r="GV447" s="44"/>
      <c r="GW447" s="42"/>
      <c r="GX447" s="95"/>
      <c r="GY447" s="96"/>
      <c r="GZ447" s="167"/>
      <c r="HA447" s="167"/>
      <c r="HB447" s="167"/>
      <c r="HC447" s="93"/>
      <c r="HD447" s="167"/>
      <c r="HE447" s="110"/>
      <c r="HF447" s="94"/>
      <c r="HG447" s="38"/>
      <c r="HH447" s="38"/>
      <c r="HI447" s="38"/>
      <c r="HJ447" s="38"/>
      <c r="HK447" s="98"/>
      <c r="HL447" s="38"/>
      <c r="HM447" s="38"/>
      <c r="HN447" s="38"/>
      <c r="HO447" s="136"/>
      <c r="HP447" s="38"/>
      <c r="HQ447" s="38"/>
      <c r="HR447" s="38"/>
      <c r="HS447" s="38"/>
      <c r="HT447" s="63"/>
      <c r="HU447" s="63"/>
      <c r="HV447" s="71"/>
      <c r="HW447" s="63"/>
      <c r="HX447" s="44"/>
      <c r="HY447" s="42"/>
      <c r="HZ447" s="42"/>
      <c r="IA447" s="42"/>
      <c r="IB447" s="42"/>
      <c r="IC447" s="42"/>
      <c r="ID447" s="42"/>
      <c r="IE447" s="42"/>
      <c r="IF447" s="42"/>
      <c r="IG447" s="42"/>
      <c r="IH447" s="42"/>
      <c r="II447" s="42"/>
      <c r="IJ447" s="42"/>
      <c r="IK447" s="42"/>
      <c r="IL447" s="42"/>
      <c r="IM447" s="42"/>
      <c r="IN447" s="42"/>
      <c r="IO447" s="42"/>
      <c r="IP447" s="42"/>
      <c r="IQ447" s="42"/>
      <c r="IR447" s="42"/>
      <c r="IS447" s="42"/>
      <c r="IT447" s="42"/>
      <c r="IU447" s="42"/>
      <c r="IV447" s="42"/>
      <c r="IW447" s="42"/>
      <c r="IX447" s="42"/>
      <c r="IY447" s="42"/>
      <c r="IZ447" s="63"/>
      <c r="JA447" s="65"/>
      <c r="JB447" s="65"/>
      <c r="JC447" s="65"/>
      <c r="JD447" s="65"/>
      <c r="JE447" s="65"/>
      <c r="JF447" s="65"/>
      <c r="JG447" s="65"/>
      <c r="JH447" s="65"/>
      <c r="JI447" s="65"/>
      <c r="JJ447" s="65"/>
      <c r="JK447" s="65"/>
      <c r="JL447" s="65"/>
      <c r="JM447" s="65"/>
      <c r="JN447" s="65"/>
      <c r="JO447" s="65"/>
      <c r="JP447" s="65"/>
      <c r="JQ447" s="65"/>
      <c r="JR447" s="65"/>
      <c r="JS447" s="65"/>
      <c r="JT447" s="65"/>
      <c r="JU447" s="65"/>
      <c r="JV447" s="65"/>
      <c r="JW447" s="65"/>
      <c r="JX447" s="65"/>
      <c r="JY447" s="65"/>
      <c r="JZ447" s="65"/>
      <c r="KA447" s="65"/>
      <c r="KB447" s="65"/>
      <c r="KC447" s="65"/>
      <c r="KD447" s="65"/>
      <c r="KE447" s="65"/>
      <c r="KF447" s="65"/>
      <c r="KG447" s="65"/>
      <c r="KH447" s="65"/>
      <c r="KI447" s="65"/>
      <c r="KJ447" s="65"/>
      <c r="KK447" s="65"/>
      <c r="KL447" s="65"/>
      <c r="KM447" s="65"/>
      <c r="KN447" s="65"/>
      <c r="KO447" s="65"/>
      <c r="KP447" s="65"/>
      <c r="KQ447" s="65"/>
      <c r="KR447" s="65"/>
      <c r="KS447" s="65"/>
      <c r="KT447" s="65"/>
      <c r="KU447" s="65"/>
      <c r="KV447" s="65"/>
      <c r="KW447" s="65"/>
      <c r="KX447" s="65"/>
      <c r="KY447" s="65"/>
      <c r="KZ447" s="65"/>
      <c r="LA447" s="65"/>
      <c r="LB447" s="65"/>
      <c r="LC447" s="65"/>
      <c r="LD447" s="65"/>
      <c r="LE447" s="65"/>
      <c r="LF447" s="65"/>
      <c r="LG447" s="65"/>
      <c r="LH447" s="65"/>
      <c r="LI447" s="65"/>
      <c r="LJ447" s="65"/>
      <c r="LK447" s="65"/>
      <c r="LL447" s="65"/>
      <c r="LM447" s="65"/>
      <c r="LN447" s="65"/>
      <c r="LO447" s="65"/>
      <c r="LP447" s="65"/>
      <c r="LQ447" s="65"/>
      <c r="LR447" s="65"/>
      <c r="LS447" s="65"/>
      <c r="LT447" s="65"/>
      <c r="LU447" s="65"/>
      <c r="LV447" s="65"/>
      <c r="LW447" s="65"/>
    </row>
    <row r="448" spans="1:335" s="65" customFormat="1" ht="12" x14ac:dyDescent="0.25">
      <c r="A448" s="38" t="s">
        <v>118</v>
      </c>
      <c r="B448" s="39" t="s">
        <v>119</v>
      </c>
      <c r="C448" s="40" t="str">
        <f>IFERROR(VLOOKUP(BANCO10[[#This Row],[EMPRESA]],[1]!DADOS[#Data],2,FALSE),"")</f>
        <v>19.716.161/0001-04</v>
      </c>
      <c r="D448" s="42" t="s">
        <v>1213</v>
      </c>
      <c r="E448" s="42" t="str">
        <f>IFERROR(VLOOKUP(BANCO10[[#This Row],[EMPRESA]],[1]!DADOS[#Data],5,FALSE),"")</f>
        <v>EPP</v>
      </c>
      <c r="F448" s="40" t="str">
        <f>IFERROR(IF(VLOOKUP(BANCO10[[#This Row],[EMPRESA]],[1]!DADOS[#Data],6,0)="","",(VLOOKUP(BANCO10[[#This Row],[EMPRESA]],[1]!DADOS[#Data],6,0))),"")</f>
        <v>CAPITAL LESTE 2</v>
      </c>
      <c r="G448" s="40" t="str">
        <f>IFERROR(IF(VLOOKUP(BANCO10[[#This Row],[EMPRESA]],[1]!DADOS[#Data],4)="","",(VLOOKUP($D448,[1]!DADOS[#Data],4,0))),"")</f>
        <v>MADRIELY</v>
      </c>
      <c r="H448" s="43" t="s">
        <v>7</v>
      </c>
      <c r="I448" s="43" t="s">
        <v>145</v>
      </c>
      <c r="J448" s="43" t="s">
        <v>123</v>
      </c>
      <c r="K448" s="42" t="s">
        <v>1217</v>
      </c>
      <c r="L448" s="44" t="s">
        <v>1218</v>
      </c>
      <c r="M448" s="44">
        <v>103</v>
      </c>
      <c r="N448" s="44" t="s">
        <v>123</v>
      </c>
      <c r="O448" s="42" t="s">
        <v>95</v>
      </c>
      <c r="P448" s="42">
        <v>100</v>
      </c>
      <c r="Q448" s="42" t="s">
        <v>282</v>
      </c>
      <c r="R448" s="45" t="s">
        <v>123</v>
      </c>
      <c r="S448" s="45"/>
      <c r="T448" s="45" t="s">
        <v>123</v>
      </c>
      <c r="U448" s="45"/>
      <c r="V448" s="45" t="s">
        <v>123</v>
      </c>
      <c r="W448" s="45"/>
      <c r="X448" s="45" t="s">
        <v>123</v>
      </c>
      <c r="Y448" s="45"/>
      <c r="Z448" s="46" t="s">
        <v>123</v>
      </c>
      <c r="AA448" s="47"/>
      <c r="AB448" s="46" t="s">
        <v>123</v>
      </c>
      <c r="AC448" s="48"/>
      <c r="AD448" s="46" t="s">
        <v>123</v>
      </c>
      <c r="AE448" s="48"/>
      <c r="AF448" s="45" t="s">
        <v>27</v>
      </c>
      <c r="AG448" s="45">
        <v>44973</v>
      </c>
      <c r="AH448" s="45" t="s">
        <v>27</v>
      </c>
      <c r="AI448" s="45">
        <v>44974</v>
      </c>
      <c r="AJ448" s="45" t="s">
        <v>27</v>
      </c>
      <c r="AK448" s="45">
        <v>44974</v>
      </c>
      <c r="AL448" s="45"/>
      <c r="AM448" s="45"/>
      <c r="AN448" s="45" t="s">
        <v>27</v>
      </c>
      <c r="AO448" s="45"/>
      <c r="AP448" s="45" t="s">
        <v>27</v>
      </c>
      <c r="AQ448" s="45">
        <v>45000</v>
      </c>
      <c r="AR448" s="45" t="s">
        <v>27</v>
      </c>
      <c r="AS448" s="45"/>
      <c r="AT448" s="49">
        <v>45028</v>
      </c>
      <c r="AU448" s="50">
        <v>45141</v>
      </c>
      <c r="AV448" s="51" t="s">
        <v>27</v>
      </c>
      <c r="AW448" s="51" t="s">
        <v>27</v>
      </c>
      <c r="AX448" s="73" t="s">
        <v>49</v>
      </c>
      <c r="AY448" s="52" t="s">
        <v>126</v>
      </c>
      <c r="AZ448" s="53">
        <v>0</v>
      </c>
      <c r="BA448" s="52"/>
      <c r="BB448" s="81"/>
      <c r="BC448" s="52">
        <v>4746</v>
      </c>
      <c r="BD448" s="52" t="s">
        <v>123</v>
      </c>
      <c r="BE448" s="55" t="s">
        <v>123</v>
      </c>
      <c r="BF448" s="55" t="s">
        <v>123</v>
      </c>
      <c r="BG448" s="55" t="s">
        <v>27</v>
      </c>
      <c r="BH448" s="55" t="s">
        <v>123</v>
      </c>
      <c r="BI448" s="68" t="s">
        <v>123</v>
      </c>
      <c r="BJ448" s="48"/>
      <c r="BK448" s="58" t="s">
        <v>123</v>
      </c>
      <c r="BL448" s="75"/>
      <c r="BM448" s="58" t="s">
        <v>123</v>
      </c>
      <c r="BN448" s="75"/>
      <c r="BO448" s="74" t="s">
        <v>27</v>
      </c>
      <c r="BP448" s="75">
        <v>45141</v>
      </c>
      <c r="BQ448" s="74" t="s">
        <v>27</v>
      </c>
      <c r="BR448" s="75"/>
      <c r="BS448" s="60"/>
      <c r="BT448" s="38"/>
      <c r="BU448" s="61" t="s">
        <v>129</v>
      </c>
      <c r="BV448" s="61" t="s">
        <v>129</v>
      </c>
      <c r="BW448" s="61" t="s">
        <v>150</v>
      </c>
      <c r="BX448" s="61" t="s">
        <v>259</v>
      </c>
      <c r="BY448" s="62" t="s">
        <v>539</v>
      </c>
      <c r="BZ448" s="61"/>
      <c r="CA448" s="61" t="s">
        <v>129</v>
      </c>
      <c r="CB448" s="61" t="s">
        <v>129</v>
      </c>
      <c r="CC448" s="61" t="s">
        <v>129</v>
      </c>
      <c r="CD448" s="61" t="s">
        <v>129</v>
      </c>
      <c r="CE448" s="61" t="s">
        <v>129</v>
      </c>
      <c r="CF448" s="61" t="s">
        <v>129</v>
      </c>
      <c r="CG448" s="61" t="s">
        <v>129</v>
      </c>
      <c r="CH448" s="63">
        <f>YEAR(BANCO10[[#This Row],[DATA INÍCIO]])</f>
        <v>2023</v>
      </c>
      <c r="CI448" s="63">
        <f>MONTH(BANCO10[[#This Row],[DATA INÍCIO]])</f>
        <v>4</v>
      </c>
      <c r="CJ448" s="64" t="str">
        <f t="shared" si="7"/>
        <v>MADRIELY METAIS SANITARIOS LTDA19.716.161/0001-04</v>
      </c>
      <c r="CK448" s="63"/>
      <c r="CL448" s="42" t="s">
        <v>1217</v>
      </c>
      <c r="CM448" s="42" t="str">
        <f>IF(BANCO10[[#This Row],[SOLUÇÃO]]=CM$1,BANCO10[[#This Row],[STATUS DA ETAPA]],"")</f>
        <v/>
      </c>
      <c r="CN448" s="42" t="str">
        <f>IF(BANCO10[[#This Row],[SOLUÇÃO]]=CN$1,BANCO10[[#This Row],[STATUS DA ETAPA]],"")</f>
        <v/>
      </c>
      <c r="CO448" s="42" t="str">
        <f>IF(BANCO10[[#This Row],[SOLUÇÃO]]=CO$1,BANCO10[[#This Row],[STATUS DA ETAPA]],"")</f>
        <v/>
      </c>
      <c r="CP448" s="42" t="str">
        <f>IF(BANCO10[[#This Row],[SOLUÇÃO]]=CP$1,BANCO10[[#This Row],[STATUS DA ETAPA]],"")</f>
        <v/>
      </c>
      <c r="CQ448" s="42" t="str">
        <f>IF(BANCO10[[#This Row],[SOLUÇÃO]]=CQ$1,BANCO10[[#This Row],[STATUS DA ETAPA]],"")</f>
        <v/>
      </c>
      <c r="CR448" s="42" t="str">
        <f>IF(BANCO10[[#This Row],[SOLUÇÃO]]=CR$1,BANCO10[[#This Row],[STATUS DA ETAPA]],"")</f>
        <v>CONCLUÍDO</v>
      </c>
      <c r="CS448" s="42" t="str">
        <f>IF(BANCO10[[#This Row],[SOLUÇÃO]]=CS$1,BANCO10[[#This Row],[STATUS DA ETAPA]],"")</f>
        <v/>
      </c>
      <c r="CT448" s="42" t="str">
        <f>IF(BANCO10[[#This Row],[SOLUÇÃO]]=CT$1,BANCO10[[#This Row],[STATUS DA ETAPA]],"")</f>
        <v/>
      </c>
      <c r="CU448" s="42" t="str">
        <f>IF(BANCO10[[#This Row],[SOLUÇÃO]]=CU$1,BANCO10[[#This Row],[STATUS DA ETAPA]],"")</f>
        <v/>
      </c>
      <c r="CV448" s="42" t="str">
        <f>IF(BANCO10[[#This Row],[SOLUÇÃO]]=CV$1,BANCO10[[#This Row],[STATUS DA ETAPA]],"")</f>
        <v/>
      </c>
      <c r="CW448" s="42" t="str">
        <f>IF(BANCO10[[#This Row],[SOLUÇÃO]]=CW$1,BANCO10[[#This Row],[STATUS DA ETAPA]],"")</f>
        <v/>
      </c>
      <c r="CX448" s="42" t="str">
        <f>IF(BANCO10[[#This Row],[SOLUÇÃO]]=CX$1,BANCO10[[#This Row],[STATUS DA ETAPA]],"")</f>
        <v/>
      </c>
      <c r="CY448" s="42" t="str">
        <f>IF(BANCO10[[#This Row],[SOLUÇÃO]]=CY$1,BANCO10[[#This Row],[STATUS DA ETAPA]],"")</f>
        <v/>
      </c>
      <c r="CZ448" s="42" t="str">
        <f>IF(BANCO10[[#This Row],[SOLUÇÃO]]=CZ$1,BANCO10[[#This Row],[STATUS DA ETAPA]],"")</f>
        <v/>
      </c>
      <c r="DA448" s="42" t="str">
        <f>IF(BANCO10[[#This Row],[SOLUÇÃO]]=DA$1,BANCO10[[#This Row],[STATUS DA ETAPA]],"")</f>
        <v/>
      </c>
      <c r="DB448" s="42" t="str">
        <f>IF(BANCO10[[#This Row],[SOLUÇÃO]]=DB$1,BANCO10[[#This Row],[STATUS DA ETAPA]],"")</f>
        <v/>
      </c>
      <c r="DC448" s="42" t="str">
        <f>IF(BANCO10[[#This Row],[SOLUÇÃO]]=DC$1,BANCO10[[#This Row],[STATUS DA ETAPA]],"")</f>
        <v/>
      </c>
      <c r="DD448" s="42" t="str">
        <f>IF(BANCO10[[#This Row],[SOLUÇÃO]]=DD$1,BANCO10[[#This Row],[STATUS DA ETAPA]],"")</f>
        <v/>
      </c>
      <c r="DE448" s="42" t="str">
        <f>IF(BANCO10[[#This Row],[SOLUÇÃO]]=DE$1,BANCO10[[#This Row],[STATUS DA ETAPA]],"")</f>
        <v/>
      </c>
      <c r="DF448" s="42" t="str">
        <f>IF(BANCO10[[#This Row],[SOLUÇÃO]]=DF$1,BANCO10[[#This Row],[STATUS DA ETAPA]],"")</f>
        <v/>
      </c>
      <c r="DG448" s="42" t="str">
        <f>IF(BANCO10[[#This Row],[SOLUÇÃO]]=DG$1,BANCO10[[#This Row],[STATUS DA ETAPA]],"")</f>
        <v/>
      </c>
      <c r="DH448" s="42" t="str">
        <f>IF(BANCO10[[#This Row],[SOLUÇÃO]]=DH$1,BANCO10[[#This Row],[STATUS DA ETAPA]],"")</f>
        <v/>
      </c>
      <c r="DI448" s="42" t="str">
        <f>IF(BANCO10[[#This Row],[SOLUÇÃO]]=DI$1,BANCO10[[#This Row],[STATUS DA ETAPA]],"")</f>
        <v/>
      </c>
      <c r="DJ448" s="42" t="str">
        <f>IF(BANCO10[[#This Row],[SOLUÇÃO]]=DJ$1,BANCO10[[#This Row],[STATUS DA ETAPA]],"")</f>
        <v/>
      </c>
      <c r="DK448" s="42" t="str">
        <f>IF(BANCO10[[#This Row],[SOLUÇÃO]]=DK$1,BANCO10[[#This Row],[STATUS DA ETAPA]],"")</f>
        <v/>
      </c>
      <c r="DL448" s="42" t="str">
        <f>IF(BANCO10[[#This Row],[SOLUÇÃO]]=DL$1,BANCO10[[#This Row],[STATUS DA ETAPA]],"")</f>
        <v/>
      </c>
      <c r="DM448" s="42" t="str">
        <f>IF(BANCO10[[#This Row],[SOLUÇÃO]]=DM$1,BANCO10[[#This Row],[STATUS DA ETAPA]],"")</f>
        <v/>
      </c>
      <c r="DN448" s="65" t="e">
        <f>VLOOKUP(CL450,'[1]SAP TEC'!AC:AD,2,0)</f>
        <v>#N/A</v>
      </c>
      <c r="DP448" s="65" t="s">
        <v>90</v>
      </c>
      <c r="GA448" s="38"/>
      <c r="GB448" s="39"/>
      <c r="GC448" s="40"/>
      <c r="GD448" s="42"/>
      <c r="GE448" s="42"/>
      <c r="GF448" s="40"/>
      <c r="GG448" s="165"/>
      <c r="GH448" s="90"/>
      <c r="GI448" s="43"/>
      <c r="GJ448" s="44"/>
      <c r="GK448" s="166"/>
      <c r="GL448" s="166"/>
      <c r="GM448" s="166"/>
      <c r="GN448" s="42"/>
      <c r="GO448" s="91"/>
      <c r="GP448" s="42"/>
      <c r="GQ448" s="91"/>
      <c r="GR448" s="134"/>
      <c r="GS448" s="134"/>
      <c r="GT448" s="44"/>
      <c r="GU448" s="44"/>
      <c r="GV448" s="44"/>
      <c r="GW448" s="42"/>
      <c r="GX448" s="95"/>
      <c r="GY448" s="96"/>
      <c r="GZ448" s="167"/>
      <c r="HA448" s="167"/>
      <c r="HB448" s="167"/>
      <c r="HC448" s="93"/>
      <c r="HD448" s="167"/>
      <c r="HE448" s="110"/>
      <c r="HF448" s="94"/>
      <c r="HG448" s="38"/>
      <c r="HH448" s="38"/>
      <c r="HI448" s="38"/>
      <c r="HJ448" s="38"/>
      <c r="HK448" s="98"/>
      <c r="HL448" s="38"/>
      <c r="HM448" s="38"/>
      <c r="HN448" s="38"/>
      <c r="HO448" s="136"/>
      <c r="HP448" s="38"/>
      <c r="HQ448" s="38"/>
      <c r="HR448" s="38"/>
      <c r="HS448" s="38"/>
      <c r="HT448" s="63"/>
      <c r="HU448" s="63"/>
      <c r="HV448" s="71"/>
      <c r="HW448" s="63"/>
      <c r="HX448" s="44"/>
      <c r="HY448" s="42"/>
      <c r="HZ448" s="42"/>
      <c r="IA448" s="42"/>
      <c r="IB448" s="42"/>
      <c r="IC448" s="42"/>
      <c r="ID448" s="42"/>
      <c r="IE448" s="42"/>
      <c r="IF448" s="42"/>
      <c r="IG448" s="42"/>
      <c r="IH448" s="42"/>
      <c r="II448" s="42"/>
      <c r="IJ448" s="42"/>
      <c r="IK448" s="42"/>
      <c r="IL448" s="42"/>
      <c r="IM448" s="42"/>
      <c r="IN448" s="42"/>
      <c r="IO448" s="42"/>
      <c r="IP448" s="42"/>
      <c r="IQ448" s="42"/>
      <c r="IR448" s="42"/>
      <c r="IS448" s="42"/>
      <c r="IT448" s="42"/>
      <c r="IU448" s="42"/>
      <c r="IV448" s="42"/>
      <c r="IW448" s="42"/>
      <c r="IX448" s="42"/>
      <c r="IY448" s="42"/>
      <c r="IZ448" s="63"/>
    </row>
    <row r="449" spans="1:260" s="65" customFormat="1" ht="12" x14ac:dyDescent="0.25">
      <c r="A449" s="38" t="s">
        <v>118</v>
      </c>
      <c r="B449" s="39" t="s">
        <v>119</v>
      </c>
      <c r="C449" s="40" t="str">
        <f>IFERROR(VLOOKUP(BANCO10[[#This Row],[EMPRESA]],[1]!DADOS[#Data],2,FALSE),"")</f>
        <v>53.758.900/0001-69</v>
      </c>
      <c r="D449" s="42" t="s">
        <v>1219</v>
      </c>
      <c r="E449" s="42" t="str">
        <f>IFERROR(VLOOKUP(BANCO10[[#This Row],[EMPRESA]],[1]!DADOS[#Data],5,FALSE),"")</f>
        <v>EPP</v>
      </c>
      <c r="F449" s="40" t="str">
        <f>IFERROR(IF(VLOOKUP(BANCO10[[#This Row],[EMPRESA]],[1]!DADOS[#Data],6,0)="","",(VLOOKUP(BANCO10[[#This Row],[EMPRESA]],[1]!DADOS[#Data],6,0))),"")</f>
        <v>CAPITAL LESTE 1</v>
      </c>
      <c r="G449" s="40"/>
      <c r="H449" s="43" t="s">
        <v>121</v>
      </c>
      <c r="I449" s="43" t="s">
        <v>122</v>
      </c>
      <c r="J449" s="43" t="s">
        <v>740</v>
      </c>
      <c r="K449" s="42" t="s">
        <v>123</v>
      </c>
      <c r="L449" s="44" t="s">
        <v>123</v>
      </c>
      <c r="M449" s="44">
        <v>103</v>
      </c>
      <c r="N449" s="44" t="s">
        <v>123</v>
      </c>
      <c r="O449" s="42" t="s">
        <v>90</v>
      </c>
      <c r="P449" s="42">
        <v>4</v>
      </c>
      <c r="Q449" s="42" t="s">
        <v>125</v>
      </c>
      <c r="R449" s="45" t="s">
        <v>123</v>
      </c>
      <c r="S449" s="45"/>
      <c r="T449" s="45" t="s">
        <v>123</v>
      </c>
      <c r="U449" s="45"/>
      <c r="V449" s="45" t="s">
        <v>123</v>
      </c>
      <c r="W449" s="45"/>
      <c r="X449" s="45" t="s">
        <v>123</v>
      </c>
      <c r="Y449" s="45"/>
      <c r="Z449" s="46" t="s">
        <v>123</v>
      </c>
      <c r="AA449" s="47"/>
      <c r="AB449" s="46" t="s">
        <v>123</v>
      </c>
      <c r="AC449" s="48"/>
      <c r="AD449" s="46" t="s">
        <v>123</v>
      </c>
      <c r="AE449" s="48"/>
      <c r="AF449" s="45" t="s">
        <v>123</v>
      </c>
      <c r="AG449" s="45"/>
      <c r="AH449" s="45" t="s">
        <v>126</v>
      </c>
      <c r="AI449" s="45"/>
      <c r="AJ449" s="45" t="s">
        <v>123</v>
      </c>
      <c r="AK449" s="45"/>
      <c r="AL449" s="45" t="s">
        <v>123</v>
      </c>
      <c r="AM449" s="45"/>
      <c r="AN449" s="45" t="s">
        <v>123</v>
      </c>
      <c r="AO449" s="45"/>
      <c r="AP449" s="45" t="s">
        <v>123</v>
      </c>
      <c r="AQ449" s="45"/>
      <c r="AR449" s="45" t="s">
        <v>123</v>
      </c>
      <c r="AS449" s="45"/>
      <c r="AT449" s="49">
        <v>45963</v>
      </c>
      <c r="AU449" s="50">
        <v>45963</v>
      </c>
      <c r="AV449" s="51" t="s">
        <v>123</v>
      </c>
      <c r="AW449" s="51" t="s">
        <v>123</v>
      </c>
      <c r="AX449" s="51" t="s">
        <v>123</v>
      </c>
      <c r="AY449" s="52" t="s">
        <v>123</v>
      </c>
      <c r="AZ449" s="53">
        <v>0</v>
      </c>
      <c r="BA449" s="52" t="s">
        <v>123</v>
      </c>
      <c r="BB449" s="81" t="s">
        <v>123</v>
      </c>
      <c r="BC449" s="52" t="s">
        <v>123</v>
      </c>
      <c r="BD449" s="52" t="s">
        <v>123</v>
      </c>
      <c r="BE449" s="55" t="s">
        <v>123</v>
      </c>
      <c r="BF449" s="55" t="s">
        <v>123</v>
      </c>
      <c r="BG449" s="55" t="s">
        <v>123</v>
      </c>
      <c r="BH449" s="55" t="s">
        <v>123</v>
      </c>
      <c r="BI449" s="56" t="s">
        <v>123</v>
      </c>
      <c r="BJ449" s="57"/>
      <c r="BK449" s="58" t="s">
        <v>123</v>
      </c>
      <c r="BL449" s="59"/>
      <c r="BM449" s="58" t="s">
        <v>123</v>
      </c>
      <c r="BN449" s="59"/>
      <c r="BO449" s="58" t="s">
        <v>123</v>
      </c>
      <c r="BP449" s="59"/>
      <c r="BQ449" s="58" t="s">
        <v>123</v>
      </c>
      <c r="BR449" s="59"/>
      <c r="BS449" s="60" t="s">
        <v>1220</v>
      </c>
      <c r="BT449" s="38"/>
      <c r="BU449" s="61" t="s">
        <v>170</v>
      </c>
      <c r="BV449" s="61" t="s">
        <v>170</v>
      </c>
      <c r="BW449" s="61" t="s">
        <v>171</v>
      </c>
      <c r="BX449" s="61" t="s">
        <v>129</v>
      </c>
      <c r="BY449" s="62" t="s">
        <v>539</v>
      </c>
      <c r="BZ449" s="61"/>
      <c r="CA449" s="61" t="s">
        <v>129</v>
      </c>
      <c r="CB449" s="61" t="s">
        <v>129</v>
      </c>
      <c r="CC449" s="61" t="s">
        <v>129</v>
      </c>
      <c r="CD449" s="61" t="s">
        <v>129</v>
      </c>
      <c r="CE449" s="61" t="s">
        <v>129</v>
      </c>
      <c r="CF449" s="61" t="s">
        <v>129</v>
      </c>
      <c r="CG449" s="61" t="s">
        <v>129</v>
      </c>
      <c r="CH449" s="63">
        <f>YEAR(BANCO10[[#This Row],[DATA INÍCIO]])</f>
        <v>2025</v>
      </c>
      <c r="CI449" s="63">
        <f>MONTH(BANCO10[[#This Row],[DATA INÍCIO]])</f>
        <v>11</v>
      </c>
      <c r="CJ449" s="64" t="str">
        <f t="shared" si="7"/>
        <v>MAGNUM INDUSTRIAL LTDA53.758.900/0001-69</v>
      </c>
      <c r="CK449" s="63"/>
      <c r="CL449" s="42" t="s">
        <v>123</v>
      </c>
      <c r="CM449" s="42" t="str">
        <f>IF(BANCO10[[#This Row],[SOLUÇÃO]]=CM$1,BANCO10[[#This Row],[STATUS DA ETAPA]],"")</f>
        <v>CANCELADO</v>
      </c>
      <c r="CN449" s="42" t="str">
        <f>IF(BANCO10[[#This Row],[SOLUÇÃO]]=CN$1,BANCO10[[#This Row],[STATUS DA ETAPA]],"")</f>
        <v/>
      </c>
      <c r="CO449" s="42" t="str">
        <f>IF(BANCO10[[#This Row],[SOLUÇÃO]]=CO$1,BANCO10[[#This Row],[STATUS DA ETAPA]],"")</f>
        <v/>
      </c>
      <c r="CP449" s="42" t="str">
        <f>IF(BANCO10[[#This Row],[SOLUÇÃO]]=CP$1,BANCO10[[#This Row],[STATUS DA ETAPA]],"")</f>
        <v/>
      </c>
      <c r="CQ449" s="42" t="str">
        <f>IF(BANCO10[[#This Row],[SOLUÇÃO]]=CQ$1,BANCO10[[#This Row],[STATUS DA ETAPA]],"")</f>
        <v/>
      </c>
      <c r="CR449" s="42" t="str">
        <f>IF(BANCO10[[#This Row],[SOLUÇÃO]]=CR$1,BANCO10[[#This Row],[STATUS DA ETAPA]],"")</f>
        <v/>
      </c>
      <c r="CS449" s="42" t="str">
        <f>IF(BANCO10[[#This Row],[SOLUÇÃO]]=CS$1,BANCO10[[#This Row],[STATUS DA ETAPA]],"")</f>
        <v/>
      </c>
      <c r="CT449" s="42" t="str">
        <f>IF(BANCO10[[#This Row],[SOLUÇÃO]]=CT$1,BANCO10[[#This Row],[STATUS DA ETAPA]],"")</f>
        <v/>
      </c>
      <c r="CU449" s="42" t="str">
        <f>IF(BANCO10[[#This Row],[SOLUÇÃO]]=CU$1,BANCO10[[#This Row],[STATUS DA ETAPA]],"")</f>
        <v/>
      </c>
      <c r="CV449" s="42" t="str">
        <f>IF(BANCO10[[#This Row],[SOLUÇÃO]]=CV$1,BANCO10[[#This Row],[STATUS DA ETAPA]],"")</f>
        <v/>
      </c>
      <c r="CW449" s="42" t="str">
        <f>IF(BANCO10[[#This Row],[SOLUÇÃO]]=CW$1,BANCO10[[#This Row],[STATUS DA ETAPA]],"")</f>
        <v/>
      </c>
      <c r="CX449" s="42" t="str">
        <f>IF(BANCO10[[#This Row],[SOLUÇÃO]]=CX$1,BANCO10[[#This Row],[STATUS DA ETAPA]],"")</f>
        <v/>
      </c>
      <c r="CY449" s="42" t="str">
        <f>IF(BANCO10[[#This Row],[SOLUÇÃO]]=CY$1,BANCO10[[#This Row],[STATUS DA ETAPA]],"")</f>
        <v/>
      </c>
      <c r="CZ449" s="42" t="str">
        <f>IF(BANCO10[[#This Row],[SOLUÇÃO]]=CZ$1,BANCO10[[#This Row],[STATUS DA ETAPA]],"")</f>
        <v/>
      </c>
      <c r="DA449" s="42" t="str">
        <f>IF(BANCO10[[#This Row],[SOLUÇÃO]]=DA$1,BANCO10[[#This Row],[STATUS DA ETAPA]],"")</f>
        <v/>
      </c>
      <c r="DB449" s="42" t="str">
        <f>IF(BANCO10[[#This Row],[SOLUÇÃO]]=DB$1,BANCO10[[#This Row],[STATUS DA ETAPA]],"")</f>
        <v/>
      </c>
      <c r="DC449" s="42" t="str">
        <f>IF(BANCO10[[#This Row],[SOLUÇÃO]]=DC$1,BANCO10[[#This Row],[STATUS DA ETAPA]],"")</f>
        <v/>
      </c>
      <c r="DD449" s="42" t="str">
        <f>IF(BANCO10[[#This Row],[SOLUÇÃO]]=DD$1,BANCO10[[#This Row],[STATUS DA ETAPA]],"")</f>
        <v/>
      </c>
      <c r="DE449" s="42" t="str">
        <f>IF(BANCO10[[#This Row],[SOLUÇÃO]]=DE$1,BANCO10[[#This Row],[STATUS DA ETAPA]],"")</f>
        <v/>
      </c>
      <c r="DF449" s="42" t="str">
        <f>IF(BANCO10[[#This Row],[SOLUÇÃO]]=DF$1,BANCO10[[#This Row],[STATUS DA ETAPA]],"")</f>
        <v/>
      </c>
      <c r="DG449" s="42" t="str">
        <f>IF(BANCO10[[#This Row],[SOLUÇÃO]]=DG$1,BANCO10[[#This Row],[STATUS DA ETAPA]],"")</f>
        <v/>
      </c>
      <c r="DH449" s="42" t="str">
        <f>IF(BANCO10[[#This Row],[SOLUÇÃO]]=DH$1,BANCO10[[#This Row],[STATUS DA ETAPA]],"")</f>
        <v/>
      </c>
      <c r="DI449" s="42" t="str">
        <f>IF(BANCO10[[#This Row],[SOLUÇÃO]]=DI$1,BANCO10[[#This Row],[STATUS DA ETAPA]],"")</f>
        <v/>
      </c>
      <c r="DJ449" s="42" t="str">
        <f>IF(BANCO10[[#This Row],[SOLUÇÃO]]=DJ$1,BANCO10[[#This Row],[STATUS DA ETAPA]],"")</f>
        <v/>
      </c>
      <c r="DK449" s="42" t="str">
        <f>IF(BANCO10[[#This Row],[SOLUÇÃO]]=DK$1,BANCO10[[#This Row],[STATUS DA ETAPA]],"")</f>
        <v/>
      </c>
      <c r="DL449" s="42" t="str">
        <f>IF(BANCO10[[#This Row],[SOLUÇÃO]]=DL$1,BANCO10[[#This Row],[STATUS DA ETAPA]],"")</f>
        <v/>
      </c>
      <c r="DM449" s="42" t="str">
        <f>IF(BANCO10[[#This Row],[SOLUÇÃO]]=DM$1,BANCO10[[#This Row],[STATUS DA ETAPA]],"")</f>
        <v/>
      </c>
      <c r="DN449" s="65" t="e">
        <f>VLOOKUP(CL451,'[1]SAP TEC'!AC:AD,2,0)</f>
        <v>#N/A</v>
      </c>
      <c r="DP449" s="65" t="s">
        <v>91</v>
      </c>
      <c r="GA449" s="38"/>
      <c r="GB449" s="39"/>
      <c r="GC449" s="40"/>
      <c r="GD449" s="42"/>
      <c r="GE449" s="42"/>
      <c r="GF449" s="40"/>
      <c r="GG449" s="165"/>
      <c r="GH449" s="90"/>
      <c r="GI449" s="43"/>
      <c r="GJ449" s="44"/>
      <c r="GK449" s="166"/>
      <c r="GL449" s="166"/>
      <c r="GM449" s="166"/>
      <c r="GN449" s="42"/>
      <c r="GO449" s="91"/>
      <c r="GP449" s="42"/>
      <c r="GQ449" s="91"/>
      <c r="GR449" s="134"/>
      <c r="GS449" s="134"/>
      <c r="GT449" s="44"/>
      <c r="GU449" s="44"/>
      <c r="GV449" s="44"/>
      <c r="GW449" s="42"/>
      <c r="GX449" s="95"/>
      <c r="GY449" s="96"/>
      <c r="GZ449" s="168"/>
      <c r="HA449" s="168"/>
      <c r="HB449" s="168"/>
      <c r="HC449" s="93"/>
      <c r="HD449" s="168"/>
      <c r="HE449" s="110"/>
      <c r="HF449" s="94"/>
      <c r="HG449" s="38"/>
      <c r="HH449" s="38"/>
      <c r="HI449" s="38"/>
      <c r="HJ449" s="38"/>
      <c r="HK449" s="98"/>
      <c r="HL449" s="38"/>
      <c r="HM449" s="38"/>
      <c r="HN449" s="38"/>
      <c r="HO449" s="136"/>
      <c r="HP449" s="38"/>
      <c r="HQ449" s="38"/>
      <c r="HR449" s="38"/>
      <c r="HS449" s="38"/>
      <c r="HT449" s="63"/>
      <c r="HU449" s="63"/>
      <c r="HV449" s="71"/>
      <c r="HW449" s="63"/>
      <c r="HX449" s="44"/>
      <c r="HY449" s="42"/>
      <c r="HZ449" s="42"/>
      <c r="IA449" s="42"/>
      <c r="IB449" s="42"/>
      <c r="IC449" s="42"/>
      <c r="ID449" s="42"/>
      <c r="IE449" s="42"/>
      <c r="IF449" s="42"/>
      <c r="IG449" s="42"/>
      <c r="IH449" s="42"/>
      <c r="II449" s="42"/>
      <c r="IJ449" s="42"/>
      <c r="IK449" s="42"/>
      <c r="IL449" s="42"/>
      <c r="IM449" s="42"/>
      <c r="IN449" s="42"/>
      <c r="IO449" s="42"/>
      <c r="IP449" s="42"/>
      <c r="IQ449" s="42"/>
      <c r="IR449" s="42"/>
      <c r="IS449" s="42"/>
      <c r="IT449" s="42"/>
      <c r="IU449" s="42"/>
      <c r="IV449" s="42"/>
      <c r="IW449" s="42"/>
      <c r="IX449" s="42"/>
      <c r="IY449" s="42"/>
      <c r="IZ449" s="63"/>
    </row>
    <row r="450" spans="1:260" s="194" customFormat="1" ht="12" x14ac:dyDescent="0.25">
      <c r="A450" s="38" t="s">
        <v>118</v>
      </c>
      <c r="B450" s="39" t="s">
        <v>119</v>
      </c>
      <c r="C450" s="40" t="str">
        <f>IFERROR(VLOOKUP(BANCO10[[#This Row],[EMPRESA]],[1]!DADOS[#Data],2,FALSE),"")</f>
        <v>53.758.900/0001-69</v>
      </c>
      <c r="D450" s="42" t="s">
        <v>1219</v>
      </c>
      <c r="E450" s="42" t="str">
        <f>IFERROR(VLOOKUP(BANCO10[[#This Row],[EMPRESA]],[1]!DADOS[#Data],5,FALSE),"")</f>
        <v>EPP</v>
      </c>
      <c r="F450" s="40" t="str">
        <f>IFERROR(IF(VLOOKUP(BANCO10[[#This Row],[EMPRESA]],[1]!DADOS[#Data],6,0)="","",(VLOOKUP(BANCO10[[#This Row],[EMPRESA]],[1]!DADOS[#Data],6,0))),"")</f>
        <v>CAPITAL LESTE 1</v>
      </c>
      <c r="G450" s="40" t="str">
        <f>IFERROR(IF(VLOOKUP(BANCO10[[#This Row],[EMPRESA]],[1]!DADOS[#Data],4)="","",(VLOOKUP($D450,[1]!DADOS[#Data],4,0))),"")</f>
        <v>MAGNUM</v>
      </c>
      <c r="H450" s="43" t="s">
        <v>7</v>
      </c>
      <c r="I450" s="42" t="s">
        <v>267</v>
      </c>
      <c r="J450" s="44" t="s">
        <v>136</v>
      </c>
      <c r="K450" s="42" t="s">
        <v>136</v>
      </c>
      <c r="L450" s="44" t="s">
        <v>136</v>
      </c>
      <c r="M450" s="44">
        <v>103</v>
      </c>
      <c r="N450" s="44" t="s">
        <v>123</v>
      </c>
      <c r="O450" s="42" t="s">
        <v>95</v>
      </c>
      <c r="P450" s="42">
        <v>100</v>
      </c>
      <c r="Q450" s="42"/>
      <c r="R450" s="45" t="s">
        <v>123</v>
      </c>
      <c r="S450" s="45"/>
      <c r="T450" s="45" t="s">
        <v>123</v>
      </c>
      <c r="U450" s="45"/>
      <c r="V450" s="45" t="s">
        <v>123</v>
      </c>
      <c r="W450" s="45"/>
      <c r="X450" s="45" t="s">
        <v>123</v>
      </c>
      <c r="Y450" s="45"/>
      <c r="Z450" s="46" t="s">
        <v>123</v>
      </c>
      <c r="AA450" s="47"/>
      <c r="AB450" s="46" t="s">
        <v>123</v>
      </c>
      <c r="AC450" s="48"/>
      <c r="AD450" s="46" t="s">
        <v>123</v>
      </c>
      <c r="AE450" s="48"/>
      <c r="AF450" s="45" t="s">
        <v>27</v>
      </c>
      <c r="AG450" s="45">
        <v>44927</v>
      </c>
      <c r="AH450" s="45" t="s">
        <v>27</v>
      </c>
      <c r="AI450" s="45">
        <v>44927</v>
      </c>
      <c r="AJ450" s="45" t="s">
        <v>27</v>
      </c>
      <c r="AK450" s="45"/>
      <c r="AL450" s="45" t="s">
        <v>27</v>
      </c>
      <c r="AM450" s="45">
        <v>44927</v>
      </c>
      <c r="AN450" s="45" t="s">
        <v>27</v>
      </c>
      <c r="AO450" s="45">
        <v>44927</v>
      </c>
      <c r="AP450" s="45" t="s">
        <v>27</v>
      </c>
      <c r="AQ450" s="45">
        <v>44927</v>
      </c>
      <c r="AR450" s="45" t="s">
        <v>123</v>
      </c>
      <c r="AS450" s="45"/>
      <c r="AT450" s="49">
        <v>45963</v>
      </c>
      <c r="AU450" s="50">
        <v>45963</v>
      </c>
      <c r="AV450" s="66" t="s">
        <v>123</v>
      </c>
      <c r="AW450" s="66" t="s">
        <v>123</v>
      </c>
      <c r="AX450" s="73" t="s">
        <v>49</v>
      </c>
      <c r="AY450" s="52" t="s">
        <v>126</v>
      </c>
      <c r="AZ450" s="53">
        <v>0</v>
      </c>
      <c r="BA450" s="52"/>
      <c r="BB450" s="81" t="s">
        <v>136</v>
      </c>
      <c r="BC450" s="52" t="s">
        <v>136</v>
      </c>
      <c r="BD450" s="52" t="s">
        <v>136</v>
      </c>
      <c r="BE450" s="55" t="s">
        <v>123</v>
      </c>
      <c r="BF450" s="55" t="s">
        <v>123</v>
      </c>
      <c r="BG450" s="55"/>
      <c r="BH450" s="55" t="s">
        <v>123</v>
      </c>
      <c r="BI450" s="68" t="s">
        <v>123</v>
      </c>
      <c r="BJ450" s="48"/>
      <c r="BK450" s="58"/>
      <c r="BL450" s="59"/>
      <c r="BM450" s="58"/>
      <c r="BN450" s="59"/>
      <c r="BO450" s="74" t="s">
        <v>126</v>
      </c>
      <c r="BP450" s="77"/>
      <c r="BQ450" s="78" t="s">
        <v>126</v>
      </c>
      <c r="BR450" s="79"/>
      <c r="BS450" s="60"/>
      <c r="BT450" s="38"/>
      <c r="BU450" s="61" t="s">
        <v>170</v>
      </c>
      <c r="BV450" s="61" t="s">
        <v>170</v>
      </c>
      <c r="BW450" s="61" t="s">
        <v>171</v>
      </c>
      <c r="BX450" s="61" t="s">
        <v>129</v>
      </c>
      <c r="BY450" s="62" t="s">
        <v>539</v>
      </c>
      <c r="BZ450" s="61"/>
      <c r="CA450" s="61" t="s">
        <v>129</v>
      </c>
      <c r="CB450" s="61" t="s">
        <v>129</v>
      </c>
      <c r="CC450" s="61">
        <v>45391</v>
      </c>
      <c r="CD450" s="61"/>
      <c r="CE450" s="61" t="s">
        <v>1221</v>
      </c>
      <c r="CF450" s="61"/>
      <c r="CG450" s="61" t="s">
        <v>1222</v>
      </c>
      <c r="CH450" s="63">
        <f>YEAR(BANCO10[[#This Row],[DATA INÍCIO]])</f>
        <v>2025</v>
      </c>
      <c r="CI450" s="63">
        <f>MONTH(BANCO10[[#This Row],[DATA INÍCIO]])</f>
        <v>11</v>
      </c>
      <c r="CJ450" s="64" t="str">
        <f t="shared" si="7"/>
        <v>MAGNUM INDUSTRIAL LTDA53.758.900/0001-69</v>
      </c>
      <c r="CK450" s="63"/>
      <c r="CL450" s="42" t="s">
        <v>136</v>
      </c>
      <c r="CM450" s="42" t="str">
        <f>IF(BANCO10[[#This Row],[SOLUÇÃO]]=CM$1,BANCO10[[#This Row],[STATUS DA ETAPA]],"")</f>
        <v/>
      </c>
      <c r="CN450" s="42" t="str">
        <f>IF(BANCO10[[#This Row],[SOLUÇÃO]]=CN$1,BANCO10[[#This Row],[STATUS DA ETAPA]],"")</f>
        <v/>
      </c>
      <c r="CO450" s="42" t="str">
        <f>IF(BANCO10[[#This Row],[SOLUÇÃO]]=CO$1,BANCO10[[#This Row],[STATUS DA ETAPA]],"")</f>
        <v/>
      </c>
      <c r="CP450" s="42" t="str">
        <f>IF(BANCO10[[#This Row],[SOLUÇÃO]]=CP$1,BANCO10[[#This Row],[STATUS DA ETAPA]],"")</f>
        <v/>
      </c>
      <c r="CQ450" s="42" t="str">
        <f>IF(BANCO10[[#This Row],[SOLUÇÃO]]=CQ$1,BANCO10[[#This Row],[STATUS DA ETAPA]],"")</f>
        <v/>
      </c>
      <c r="CR450" s="42" t="str">
        <f>IF(BANCO10[[#This Row],[SOLUÇÃO]]=CR$1,BANCO10[[#This Row],[STATUS DA ETAPA]],"")</f>
        <v>PROSPECÇÃO</v>
      </c>
      <c r="CS450" s="42" t="str">
        <f>IF(BANCO10[[#This Row],[SOLUÇÃO]]=CS$1,BANCO10[[#This Row],[STATUS DA ETAPA]],"")</f>
        <v/>
      </c>
      <c r="CT450" s="42" t="str">
        <f>IF(BANCO10[[#This Row],[SOLUÇÃO]]=CT$1,BANCO10[[#This Row],[STATUS DA ETAPA]],"")</f>
        <v/>
      </c>
      <c r="CU450" s="42" t="str">
        <f>IF(BANCO10[[#This Row],[SOLUÇÃO]]=CU$1,BANCO10[[#This Row],[STATUS DA ETAPA]],"")</f>
        <v/>
      </c>
      <c r="CV450" s="42" t="str">
        <f>IF(BANCO10[[#This Row],[SOLUÇÃO]]=CV$1,BANCO10[[#This Row],[STATUS DA ETAPA]],"")</f>
        <v/>
      </c>
      <c r="CW450" s="42" t="str">
        <f>IF(BANCO10[[#This Row],[SOLUÇÃO]]=CW$1,BANCO10[[#This Row],[STATUS DA ETAPA]],"")</f>
        <v/>
      </c>
      <c r="CX450" s="42" t="str">
        <f>IF(BANCO10[[#This Row],[SOLUÇÃO]]=CX$1,BANCO10[[#This Row],[STATUS DA ETAPA]],"")</f>
        <v/>
      </c>
      <c r="CY450" s="42" t="str">
        <f>IF(BANCO10[[#This Row],[SOLUÇÃO]]=CY$1,BANCO10[[#This Row],[STATUS DA ETAPA]],"")</f>
        <v/>
      </c>
      <c r="CZ450" s="42" t="str">
        <f>IF(BANCO10[[#This Row],[SOLUÇÃO]]=CZ$1,BANCO10[[#This Row],[STATUS DA ETAPA]],"")</f>
        <v/>
      </c>
      <c r="DA450" s="42" t="str">
        <f>IF(BANCO10[[#This Row],[SOLUÇÃO]]=DA$1,BANCO10[[#This Row],[STATUS DA ETAPA]],"")</f>
        <v/>
      </c>
      <c r="DB450" s="42" t="str">
        <f>IF(BANCO10[[#This Row],[SOLUÇÃO]]=DB$1,BANCO10[[#This Row],[STATUS DA ETAPA]],"")</f>
        <v/>
      </c>
      <c r="DC450" s="42" t="str">
        <f>IF(BANCO10[[#This Row],[SOLUÇÃO]]=DC$1,BANCO10[[#This Row],[STATUS DA ETAPA]],"")</f>
        <v/>
      </c>
      <c r="DD450" s="42" t="str">
        <f>IF(BANCO10[[#This Row],[SOLUÇÃO]]=DD$1,BANCO10[[#This Row],[STATUS DA ETAPA]],"")</f>
        <v/>
      </c>
      <c r="DE450" s="42" t="str">
        <f>IF(BANCO10[[#This Row],[SOLUÇÃO]]=DE$1,BANCO10[[#This Row],[STATUS DA ETAPA]],"")</f>
        <v/>
      </c>
      <c r="DF450" s="42" t="str">
        <f>IF(BANCO10[[#This Row],[SOLUÇÃO]]=DF$1,BANCO10[[#This Row],[STATUS DA ETAPA]],"")</f>
        <v/>
      </c>
      <c r="DG450" s="42" t="str">
        <f>IF(BANCO10[[#This Row],[SOLUÇÃO]]=DG$1,BANCO10[[#This Row],[STATUS DA ETAPA]],"")</f>
        <v/>
      </c>
      <c r="DH450" s="42" t="str">
        <f>IF(BANCO10[[#This Row],[SOLUÇÃO]]=DH$1,BANCO10[[#This Row],[STATUS DA ETAPA]],"")</f>
        <v/>
      </c>
      <c r="DI450" s="42" t="str">
        <f>IF(BANCO10[[#This Row],[SOLUÇÃO]]=DI$1,BANCO10[[#This Row],[STATUS DA ETAPA]],"")</f>
        <v/>
      </c>
      <c r="DJ450" s="42" t="str">
        <f>IF(BANCO10[[#This Row],[SOLUÇÃO]]=DJ$1,BANCO10[[#This Row],[STATUS DA ETAPA]],"")</f>
        <v/>
      </c>
      <c r="DK450" s="42" t="str">
        <f>IF(BANCO10[[#This Row],[SOLUÇÃO]]=DK$1,BANCO10[[#This Row],[STATUS DA ETAPA]],"")</f>
        <v/>
      </c>
      <c r="DL450" s="42" t="str">
        <f>IF(BANCO10[[#This Row],[SOLUÇÃO]]=DL$1,BANCO10[[#This Row],[STATUS DA ETAPA]],"")</f>
        <v/>
      </c>
      <c r="DM450" s="42" t="str">
        <f>IF(BANCO10[[#This Row],[SOLUÇÃO]]=DM$1,BANCO10[[#This Row],[STATUS DA ETAPA]],"")</f>
        <v/>
      </c>
      <c r="DN450" s="194">
        <f>VLOOKUP(CL452,'[1]SAP TEC'!AC:AD,2,0)</f>
        <v>2231.4299999999998</v>
      </c>
      <c r="DP450" s="194" t="s">
        <v>92</v>
      </c>
      <c r="GA450" s="195"/>
      <c r="GB450" s="196"/>
      <c r="GC450" s="197"/>
      <c r="GD450" s="198"/>
      <c r="GE450" s="198"/>
      <c r="GF450" s="197"/>
      <c r="GG450" s="199"/>
      <c r="GH450" s="200"/>
      <c r="GI450" s="201"/>
      <c r="GJ450" s="202"/>
      <c r="GK450" s="203"/>
      <c r="GL450" s="203"/>
      <c r="GM450" s="203"/>
      <c r="GN450" s="198"/>
      <c r="GO450" s="204"/>
      <c r="GP450" s="198"/>
      <c r="GQ450" s="204"/>
      <c r="GR450" s="205"/>
      <c r="GS450" s="205"/>
      <c r="GT450" s="202"/>
      <c r="GU450" s="202"/>
      <c r="GV450" s="202"/>
      <c r="GW450" s="198"/>
      <c r="GX450" s="206"/>
      <c r="GY450" s="207"/>
      <c r="GZ450" s="208"/>
      <c r="HA450" s="208"/>
      <c r="HB450" s="208"/>
      <c r="HC450" s="205"/>
      <c r="HD450" s="208"/>
      <c r="HE450" s="209"/>
      <c r="HF450" s="210"/>
      <c r="HG450" s="195"/>
      <c r="HH450" s="195"/>
      <c r="HI450" s="195"/>
      <c r="HJ450" s="195"/>
      <c r="HK450" s="211"/>
      <c r="HL450" s="195"/>
      <c r="HM450" s="195"/>
      <c r="HN450" s="195"/>
      <c r="HO450" s="212"/>
      <c r="HP450" s="195"/>
      <c r="HQ450" s="195"/>
      <c r="HR450" s="195"/>
      <c r="HS450" s="195"/>
      <c r="HT450" s="213"/>
      <c r="HU450" s="213"/>
      <c r="HV450" s="214"/>
      <c r="HW450" s="213"/>
      <c r="HX450" s="202"/>
      <c r="HY450" s="198"/>
      <c r="HZ450" s="198"/>
      <c r="IA450" s="198"/>
      <c r="IB450" s="198"/>
      <c r="IC450" s="198"/>
      <c r="ID450" s="198"/>
      <c r="IE450" s="198"/>
      <c r="IF450" s="198"/>
      <c r="IG450" s="198"/>
      <c r="IH450" s="198"/>
      <c r="II450" s="198"/>
      <c r="IJ450" s="198"/>
      <c r="IK450" s="198"/>
      <c r="IL450" s="198"/>
      <c r="IM450" s="198"/>
      <c r="IN450" s="198"/>
      <c r="IO450" s="198"/>
      <c r="IP450" s="198"/>
      <c r="IQ450" s="198"/>
      <c r="IR450" s="198"/>
      <c r="IS450" s="198"/>
      <c r="IT450" s="198"/>
      <c r="IU450" s="198"/>
      <c r="IV450" s="198"/>
      <c r="IW450" s="198"/>
      <c r="IX450" s="198"/>
      <c r="IY450" s="198"/>
      <c r="IZ450" s="213"/>
    </row>
    <row r="451" spans="1:260" s="194" customFormat="1" ht="12" x14ac:dyDescent="0.25">
      <c r="A451" s="38" t="s">
        <v>118</v>
      </c>
      <c r="B451" s="39" t="s">
        <v>119</v>
      </c>
      <c r="C451" s="40" t="str">
        <f>IFERROR(VLOOKUP(BANCO10[[#This Row],[EMPRESA]],[1]!DADOS[#Data],2,FALSE),"")</f>
        <v>62.338.876/0001-08</v>
      </c>
      <c r="D451" s="42" t="s">
        <v>1223</v>
      </c>
      <c r="E451" s="42" t="str">
        <f>IFERROR(VLOOKUP(BANCO10[[#This Row],[EMPRESA]],[1]!DADOS[#Data],5,FALSE),"")</f>
        <v>ME</v>
      </c>
      <c r="F451" s="40" t="str">
        <f>IFERROR(IF(VLOOKUP(BANCO10[[#This Row],[EMPRESA]],[1]!DADOS[#Data],6,0)="","",(VLOOKUP(BANCO10[[#This Row],[EMPRESA]],[1]!DADOS[#Data],6,0))),"")</f>
        <v>CAPITAL NORTE</v>
      </c>
      <c r="G451" s="40" t="str">
        <f>IFERROR(IF(VLOOKUP(BANCO10[[#This Row],[EMPRESA]],[1]!DADOS[#Data],4)="","",(VLOOKUP($D451,[1]!DADOS[#Data],4,0))),"")</f>
        <v>MAQ-ARTE</v>
      </c>
      <c r="H451" s="43" t="s">
        <v>7</v>
      </c>
      <c r="I451" s="43" t="s">
        <v>145</v>
      </c>
      <c r="J451" s="43" t="s">
        <v>123</v>
      </c>
      <c r="K451" s="42" t="s">
        <v>1224</v>
      </c>
      <c r="L451" s="44" t="s">
        <v>1225</v>
      </c>
      <c r="M451" s="44">
        <v>103</v>
      </c>
      <c r="N451" s="44" t="s">
        <v>610</v>
      </c>
      <c r="O451" s="42" t="s">
        <v>95</v>
      </c>
      <c r="P451" s="42">
        <v>60</v>
      </c>
      <c r="Q451" s="42" t="s">
        <v>168</v>
      </c>
      <c r="R451" s="45" t="s">
        <v>123</v>
      </c>
      <c r="S451" s="45"/>
      <c r="T451" s="45" t="s">
        <v>123</v>
      </c>
      <c r="U451" s="45"/>
      <c r="V451" s="45" t="s">
        <v>123</v>
      </c>
      <c r="W451" s="45"/>
      <c r="X451" s="45" t="s">
        <v>123</v>
      </c>
      <c r="Y451" s="45"/>
      <c r="Z451" s="46" t="s">
        <v>123</v>
      </c>
      <c r="AA451" s="47"/>
      <c r="AB451" s="46" t="s">
        <v>123</v>
      </c>
      <c r="AC451" s="48"/>
      <c r="AD451" s="46" t="s">
        <v>123</v>
      </c>
      <c r="AE451" s="48"/>
      <c r="AF451" s="45" t="s">
        <v>27</v>
      </c>
      <c r="AG451" s="45">
        <v>44927</v>
      </c>
      <c r="AH451" s="45"/>
      <c r="AI451" s="45"/>
      <c r="AJ451" s="45"/>
      <c r="AK451" s="45"/>
      <c r="AL451" s="45" t="s">
        <v>123</v>
      </c>
      <c r="AM451" s="45"/>
      <c r="AN451" s="45" t="s">
        <v>123</v>
      </c>
      <c r="AO451" s="45"/>
      <c r="AP451" s="45" t="s">
        <v>123</v>
      </c>
      <c r="AQ451" s="45"/>
      <c r="AR451" s="45" t="s">
        <v>123</v>
      </c>
      <c r="AS451" s="45"/>
      <c r="AT451" s="49">
        <v>45247</v>
      </c>
      <c r="AU451" s="50">
        <v>45444</v>
      </c>
      <c r="AV451" s="51" t="s">
        <v>27</v>
      </c>
      <c r="AW451" s="51" t="s">
        <v>27</v>
      </c>
      <c r="AX451" s="73" t="s">
        <v>49</v>
      </c>
      <c r="AY451" s="52" t="s">
        <v>27</v>
      </c>
      <c r="AZ451" s="53">
        <v>0</v>
      </c>
      <c r="BA451" s="52" t="s">
        <v>123</v>
      </c>
      <c r="BB451" s="81" t="s">
        <v>123</v>
      </c>
      <c r="BC451" s="52" t="s">
        <v>123</v>
      </c>
      <c r="BD451" s="52" t="s">
        <v>123</v>
      </c>
      <c r="BE451" s="55" t="s">
        <v>123</v>
      </c>
      <c r="BF451" s="55" t="s">
        <v>123</v>
      </c>
      <c r="BG451" s="55" t="s">
        <v>27</v>
      </c>
      <c r="BH451" s="55" t="s">
        <v>123</v>
      </c>
      <c r="BI451" s="68" t="s">
        <v>123</v>
      </c>
      <c r="BJ451" s="48"/>
      <c r="BK451" s="74"/>
      <c r="BL451" s="75"/>
      <c r="BM451" s="74"/>
      <c r="BN451" s="75"/>
      <c r="BO451" s="74" t="s">
        <v>27</v>
      </c>
      <c r="BP451" s="75">
        <v>45444</v>
      </c>
      <c r="BQ451" s="74" t="s">
        <v>27</v>
      </c>
      <c r="BR451" s="75">
        <v>45630</v>
      </c>
      <c r="BS451" s="60" t="s">
        <v>611</v>
      </c>
      <c r="BT451" s="38"/>
      <c r="BU451" s="61" t="s">
        <v>129</v>
      </c>
      <c r="BV451" s="61" t="s">
        <v>129</v>
      </c>
      <c r="BW451" s="61" t="s">
        <v>129</v>
      </c>
      <c r="BX451" s="61" t="s">
        <v>129</v>
      </c>
      <c r="BY451" s="62" t="s">
        <v>129</v>
      </c>
      <c r="BZ451" s="61"/>
      <c r="CA451" s="61" t="s">
        <v>129</v>
      </c>
      <c r="CB451" s="61" t="s">
        <v>129</v>
      </c>
      <c r="CC451" s="61" t="s">
        <v>129</v>
      </c>
      <c r="CD451" s="61" t="s">
        <v>129</v>
      </c>
      <c r="CE451" s="61" t="s">
        <v>129</v>
      </c>
      <c r="CF451" s="61" t="s">
        <v>129</v>
      </c>
      <c r="CG451" s="61" t="s">
        <v>129</v>
      </c>
      <c r="CH451" s="63">
        <f>YEAR(BANCO10[[#This Row],[DATA INÍCIO]])</f>
        <v>2023</v>
      </c>
      <c r="CI451" s="63">
        <f>MONTH(BANCO10[[#This Row],[DATA INÍCIO]])</f>
        <v>11</v>
      </c>
      <c r="CJ451" s="64" t="str">
        <f t="shared" si="7"/>
        <v>MAQ-ARTE EQUIPAMENTOS ESPECIAIS LTDA62.338.876/0001-08</v>
      </c>
      <c r="CK451" s="63"/>
      <c r="CL451" s="42" t="s">
        <v>1224</v>
      </c>
      <c r="CM451" s="42" t="str">
        <f>IF(BANCO10[[#This Row],[SOLUÇÃO]]=CM$1,BANCO10[[#This Row],[STATUS DA ETAPA]],"")</f>
        <v/>
      </c>
      <c r="CN451" s="42" t="str">
        <f>IF(BANCO10[[#This Row],[SOLUÇÃO]]=CN$1,BANCO10[[#This Row],[STATUS DA ETAPA]],"")</f>
        <v/>
      </c>
      <c r="CO451" s="42" t="str">
        <f>IF(BANCO10[[#This Row],[SOLUÇÃO]]=CO$1,BANCO10[[#This Row],[STATUS DA ETAPA]],"")</f>
        <v/>
      </c>
      <c r="CP451" s="42" t="str">
        <f>IF(BANCO10[[#This Row],[SOLUÇÃO]]=CP$1,BANCO10[[#This Row],[STATUS DA ETAPA]],"")</f>
        <v/>
      </c>
      <c r="CQ451" s="42" t="str">
        <f>IF(BANCO10[[#This Row],[SOLUÇÃO]]=CQ$1,BANCO10[[#This Row],[STATUS DA ETAPA]],"")</f>
        <v/>
      </c>
      <c r="CR451" s="42" t="str">
        <f>IF(BANCO10[[#This Row],[SOLUÇÃO]]=CR$1,BANCO10[[#This Row],[STATUS DA ETAPA]],"")</f>
        <v>CONCLUÍDO</v>
      </c>
      <c r="CS451" s="42" t="str">
        <f>IF(BANCO10[[#This Row],[SOLUÇÃO]]=CS$1,BANCO10[[#This Row],[STATUS DA ETAPA]],"")</f>
        <v/>
      </c>
      <c r="CT451" s="42" t="str">
        <f>IF(BANCO10[[#This Row],[SOLUÇÃO]]=CT$1,BANCO10[[#This Row],[STATUS DA ETAPA]],"")</f>
        <v/>
      </c>
      <c r="CU451" s="42" t="str">
        <f>IF(BANCO10[[#This Row],[SOLUÇÃO]]=CU$1,BANCO10[[#This Row],[STATUS DA ETAPA]],"")</f>
        <v/>
      </c>
      <c r="CV451" s="42" t="str">
        <f>IF(BANCO10[[#This Row],[SOLUÇÃO]]=CV$1,BANCO10[[#This Row],[STATUS DA ETAPA]],"")</f>
        <v/>
      </c>
      <c r="CW451" s="42" t="str">
        <f>IF(BANCO10[[#This Row],[SOLUÇÃO]]=CW$1,BANCO10[[#This Row],[STATUS DA ETAPA]],"")</f>
        <v/>
      </c>
      <c r="CX451" s="42" t="str">
        <f>IF(BANCO10[[#This Row],[SOLUÇÃO]]=CX$1,BANCO10[[#This Row],[STATUS DA ETAPA]],"")</f>
        <v/>
      </c>
      <c r="CY451" s="42" t="str">
        <f>IF(BANCO10[[#This Row],[SOLUÇÃO]]=CY$1,BANCO10[[#This Row],[STATUS DA ETAPA]],"")</f>
        <v/>
      </c>
      <c r="CZ451" s="42" t="str">
        <f>IF(BANCO10[[#This Row],[SOLUÇÃO]]=CZ$1,BANCO10[[#This Row],[STATUS DA ETAPA]],"")</f>
        <v/>
      </c>
      <c r="DA451" s="42" t="str">
        <f>IF(BANCO10[[#This Row],[SOLUÇÃO]]=DA$1,BANCO10[[#This Row],[STATUS DA ETAPA]],"")</f>
        <v/>
      </c>
      <c r="DB451" s="42" t="str">
        <f>IF(BANCO10[[#This Row],[SOLUÇÃO]]=DB$1,BANCO10[[#This Row],[STATUS DA ETAPA]],"")</f>
        <v/>
      </c>
      <c r="DC451" s="42" t="str">
        <f>IF(BANCO10[[#This Row],[SOLUÇÃO]]=DC$1,BANCO10[[#This Row],[STATUS DA ETAPA]],"")</f>
        <v/>
      </c>
      <c r="DD451" s="42" t="str">
        <f>IF(BANCO10[[#This Row],[SOLUÇÃO]]=DD$1,BANCO10[[#This Row],[STATUS DA ETAPA]],"")</f>
        <v/>
      </c>
      <c r="DE451" s="42" t="str">
        <f>IF(BANCO10[[#This Row],[SOLUÇÃO]]=DE$1,BANCO10[[#This Row],[STATUS DA ETAPA]],"")</f>
        <v/>
      </c>
      <c r="DF451" s="42" t="str">
        <f>IF(BANCO10[[#This Row],[SOLUÇÃO]]=DF$1,BANCO10[[#This Row],[STATUS DA ETAPA]],"")</f>
        <v/>
      </c>
      <c r="DG451" s="42" t="str">
        <f>IF(BANCO10[[#This Row],[SOLUÇÃO]]=DG$1,BANCO10[[#This Row],[STATUS DA ETAPA]],"")</f>
        <v/>
      </c>
      <c r="DH451" s="42" t="str">
        <f>IF(BANCO10[[#This Row],[SOLUÇÃO]]=DH$1,BANCO10[[#This Row],[STATUS DA ETAPA]],"")</f>
        <v/>
      </c>
      <c r="DI451" s="42" t="str">
        <f>IF(BANCO10[[#This Row],[SOLUÇÃO]]=DI$1,BANCO10[[#This Row],[STATUS DA ETAPA]],"")</f>
        <v/>
      </c>
      <c r="DJ451" s="42" t="str">
        <f>IF(BANCO10[[#This Row],[SOLUÇÃO]]=DJ$1,BANCO10[[#This Row],[STATUS DA ETAPA]],"")</f>
        <v/>
      </c>
      <c r="DK451" s="42" t="str">
        <f>IF(BANCO10[[#This Row],[SOLUÇÃO]]=DK$1,BANCO10[[#This Row],[STATUS DA ETAPA]],"")</f>
        <v/>
      </c>
      <c r="DL451" s="42" t="str">
        <f>IF(BANCO10[[#This Row],[SOLUÇÃO]]=DL$1,BANCO10[[#This Row],[STATUS DA ETAPA]],"")</f>
        <v/>
      </c>
      <c r="DM451" s="42" t="str">
        <f>IF(BANCO10[[#This Row],[SOLUÇÃO]]=DM$1,BANCO10[[#This Row],[STATUS DA ETAPA]],"")</f>
        <v/>
      </c>
      <c r="DN451" s="194" t="e">
        <f>VLOOKUP(CL453,'[1]SAP TEC'!AC:AD,2,0)</f>
        <v>#N/A</v>
      </c>
      <c r="DP451" s="194" t="s">
        <v>93</v>
      </c>
      <c r="GA451" s="195"/>
      <c r="GB451" s="196"/>
      <c r="GC451" s="197"/>
      <c r="GD451" s="198"/>
      <c r="GE451" s="198"/>
      <c r="GF451" s="197"/>
      <c r="GG451" s="199"/>
      <c r="GH451" s="200"/>
      <c r="GI451" s="201"/>
      <c r="GJ451" s="202"/>
      <c r="GK451" s="203"/>
      <c r="GL451" s="203"/>
      <c r="GM451" s="203"/>
      <c r="GN451" s="198"/>
      <c r="GO451" s="204"/>
      <c r="GP451" s="198"/>
      <c r="GQ451" s="204"/>
      <c r="GR451" s="205"/>
      <c r="GS451" s="205"/>
      <c r="GT451" s="202"/>
      <c r="GU451" s="202"/>
      <c r="GV451" s="202"/>
      <c r="GW451" s="198"/>
      <c r="GX451" s="206"/>
      <c r="GY451" s="207"/>
      <c r="GZ451" s="215"/>
      <c r="HA451" s="215"/>
      <c r="HB451" s="215"/>
      <c r="HC451" s="205"/>
      <c r="HD451" s="215"/>
      <c r="HE451" s="209"/>
      <c r="HF451" s="210"/>
      <c r="HG451" s="195"/>
      <c r="HH451" s="195"/>
      <c r="HI451" s="195"/>
      <c r="HJ451" s="195"/>
      <c r="HK451" s="211"/>
      <c r="HL451" s="195"/>
      <c r="HM451" s="195"/>
      <c r="HN451" s="195"/>
      <c r="HO451" s="212"/>
      <c r="HP451" s="195"/>
      <c r="HQ451" s="195"/>
      <c r="HR451" s="195"/>
      <c r="HS451" s="195"/>
      <c r="HT451" s="213"/>
      <c r="HU451" s="213"/>
      <c r="HV451" s="214"/>
      <c r="HW451" s="213"/>
      <c r="HX451" s="202"/>
      <c r="HY451" s="198"/>
      <c r="HZ451" s="198"/>
      <c r="IA451" s="198"/>
      <c r="IB451" s="198"/>
      <c r="IC451" s="198"/>
      <c r="ID451" s="198"/>
      <c r="IE451" s="198"/>
      <c r="IF451" s="198"/>
      <c r="IG451" s="198"/>
      <c r="IH451" s="198"/>
      <c r="II451" s="198"/>
      <c r="IJ451" s="198"/>
      <c r="IK451" s="198"/>
      <c r="IL451" s="198"/>
      <c r="IM451" s="198"/>
      <c r="IN451" s="198"/>
      <c r="IO451" s="198"/>
      <c r="IP451" s="198"/>
      <c r="IQ451" s="198"/>
      <c r="IR451" s="198"/>
      <c r="IS451" s="198"/>
      <c r="IT451" s="198"/>
      <c r="IU451" s="198"/>
      <c r="IV451" s="198"/>
      <c r="IW451" s="198"/>
      <c r="IX451" s="198"/>
      <c r="IY451" s="198"/>
      <c r="IZ451" s="213"/>
    </row>
    <row r="452" spans="1:260" s="65" customFormat="1" ht="12" x14ac:dyDescent="0.25">
      <c r="A452" s="38" t="s">
        <v>118</v>
      </c>
      <c r="B452" s="39" t="s">
        <v>119</v>
      </c>
      <c r="C452" s="40" t="str">
        <f>IFERROR(VLOOKUP(BANCO10[[#This Row],[EMPRESA]],[1]!DADOS[#Data],2,FALSE),"")</f>
        <v>62.338.876/0001-08</v>
      </c>
      <c r="D452" s="42" t="s">
        <v>1223</v>
      </c>
      <c r="E452" s="42" t="str">
        <f>IFERROR(VLOOKUP(BANCO10[[#This Row],[EMPRESA]],[1]!DADOS[#Data],5,FALSE),"")</f>
        <v>ME</v>
      </c>
      <c r="F452" s="40" t="str">
        <f>IFERROR(IF(VLOOKUP(BANCO10[[#This Row],[EMPRESA]],[1]!DADOS[#Data],6,0)="","",(VLOOKUP(BANCO10[[#This Row],[EMPRESA]],[1]!DADOS[#Data],6,0))),"")</f>
        <v>CAPITAL NORTE</v>
      </c>
      <c r="G452" s="40" t="s">
        <v>1226</v>
      </c>
      <c r="H452" s="43" t="s">
        <v>7</v>
      </c>
      <c r="I452" s="43" t="s">
        <v>145</v>
      </c>
      <c r="J452" s="43" t="s">
        <v>123</v>
      </c>
      <c r="K452" s="42" t="s">
        <v>1227</v>
      </c>
      <c r="L452" s="44" t="s">
        <v>1228</v>
      </c>
      <c r="M452" s="44">
        <v>103</v>
      </c>
      <c r="N452" s="44" t="s">
        <v>610</v>
      </c>
      <c r="O452" s="42" t="s">
        <v>97</v>
      </c>
      <c r="P452" s="42">
        <v>60</v>
      </c>
      <c r="Q452" s="42" t="s">
        <v>168</v>
      </c>
      <c r="R452" s="45" t="s">
        <v>123</v>
      </c>
      <c r="S452" s="45"/>
      <c r="T452" s="45" t="s">
        <v>123</v>
      </c>
      <c r="U452" s="45"/>
      <c r="V452" s="45" t="s">
        <v>123</v>
      </c>
      <c r="W452" s="45"/>
      <c r="X452" s="45" t="s">
        <v>123</v>
      </c>
      <c r="Y452" s="45"/>
      <c r="Z452" s="46" t="s">
        <v>123</v>
      </c>
      <c r="AA452" s="47"/>
      <c r="AB452" s="46" t="s">
        <v>123</v>
      </c>
      <c r="AC452" s="48"/>
      <c r="AD452" s="46" t="s">
        <v>123</v>
      </c>
      <c r="AE452" s="48"/>
      <c r="AF452" s="45" t="s">
        <v>27</v>
      </c>
      <c r="AG452" s="45">
        <v>45293</v>
      </c>
      <c r="AH452" s="45" t="s">
        <v>27</v>
      </c>
      <c r="AI452" s="45">
        <v>45366</v>
      </c>
      <c r="AJ452" s="45" t="s">
        <v>27</v>
      </c>
      <c r="AK452" s="45">
        <v>45366</v>
      </c>
      <c r="AL452" s="45" t="s">
        <v>27</v>
      </c>
      <c r="AM452" s="45">
        <v>45366</v>
      </c>
      <c r="AN452" s="45" t="s">
        <v>27</v>
      </c>
      <c r="AO452" s="45"/>
      <c r="AP452" s="45" t="s">
        <v>27</v>
      </c>
      <c r="AQ452" s="45">
        <v>45366</v>
      </c>
      <c r="AR452" s="45" t="s">
        <v>27</v>
      </c>
      <c r="AS452" s="45"/>
      <c r="AT452" s="49">
        <v>45399</v>
      </c>
      <c r="AU452" s="50">
        <v>45488</v>
      </c>
      <c r="AV452" s="51" t="s">
        <v>27</v>
      </c>
      <c r="AW452" s="51" t="s">
        <v>27</v>
      </c>
      <c r="AX452" s="73" t="s">
        <v>49</v>
      </c>
      <c r="AY452" s="52" t="s">
        <v>126</v>
      </c>
      <c r="AZ452" s="53">
        <v>0</v>
      </c>
      <c r="BA452" s="52" t="s">
        <v>153</v>
      </c>
      <c r="BB452" s="81">
        <v>0</v>
      </c>
      <c r="BC452" s="52">
        <v>4744</v>
      </c>
      <c r="BD452" s="52">
        <v>0</v>
      </c>
      <c r="BE452" s="55" t="s">
        <v>123</v>
      </c>
      <c r="BF452" s="55" t="s">
        <v>123</v>
      </c>
      <c r="BG452" s="55" t="s">
        <v>27</v>
      </c>
      <c r="BH452" s="55" t="s">
        <v>123</v>
      </c>
      <c r="BI452" s="68" t="s">
        <v>123</v>
      </c>
      <c r="BJ452" s="48"/>
      <c r="BK452" s="74"/>
      <c r="BL452" s="75"/>
      <c r="BM452" s="74"/>
      <c r="BN452" s="75"/>
      <c r="BO452" s="74" t="s">
        <v>27</v>
      </c>
      <c r="BP452" s="75">
        <v>45478</v>
      </c>
      <c r="BQ452" s="74" t="s">
        <v>27</v>
      </c>
      <c r="BR452" s="75">
        <v>45485</v>
      </c>
      <c r="BS452" s="60"/>
      <c r="BT452" s="38"/>
      <c r="BU452" s="61" t="s">
        <v>129</v>
      </c>
      <c r="BV452" s="61" t="s">
        <v>129</v>
      </c>
      <c r="BW452" s="61" t="s">
        <v>129</v>
      </c>
      <c r="BX452" s="61" t="s">
        <v>129</v>
      </c>
      <c r="BY452" s="62" t="s">
        <v>129</v>
      </c>
      <c r="BZ452" s="61"/>
      <c r="CA452" s="61" t="s">
        <v>129</v>
      </c>
      <c r="CB452" s="61" t="s">
        <v>129</v>
      </c>
      <c r="CC452" s="61">
        <v>45391</v>
      </c>
      <c r="CD452" s="61" t="s">
        <v>158</v>
      </c>
      <c r="CE452" s="61" t="s">
        <v>129</v>
      </c>
      <c r="CF452" s="61"/>
      <c r="CG452" s="61" t="s">
        <v>1229</v>
      </c>
      <c r="CH452" s="63">
        <f>YEAR(BANCO10[[#This Row],[DATA INÍCIO]])</f>
        <v>2024</v>
      </c>
      <c r="CI452" s="63">
        <f>MONTH(BANCO10[[#This Row],[DATA INÍCIO]])</f>
        <v>4</v>
      </c>
      <c r="CJ452" s="64" t="str">
        <f t="shared" si="7"/>
        <v>MAQ-ARTE EQUIPAMENTOS ESPECIAIS LTDA62.338.876/0001-08</v>
      </c>
      <c r="CK452" s="63"/>
      <c r="CL452" s="42" t="s">
        <v>1227</v>
      </c>
      <c r="CM452" s="42" t="str">
        <f>IF(BANCO10[[#This Row],[SOLUÇÃO]]=CM$1,BANCO10[[#This Row],[STATUS DA ETAPA]],"")</f>
        <v/>
      </c>
      <c r="CN452" s="42" t="str">
        <f>IF(BANCO10[[#This Row],[SOLUÇÃO]]=CN$1,BANCO10[[#This Row],[STATUS DA ETAPA]],"")</f>
        <v/>
      </c>
      <c r="CO452" s="42" t="str">
        <f>IF(BANCO10[[#This Row],[SOLUÇÃO]]=CO$1,BANCO10[[#This Row],[STATUS DA ETAPA]],"")</f>
        <v/>
      </c>
      <c r="CP452" s="42" t="str">
        <f>IF(BANCO10[[#This Row],[SOLUÇÃO]]=CP$1,BANCO10[[#This Row],[STATUS DA ETAPA]],"")</f>
        <v/>
      </c>
      <c r="CQ452" s="42" t="str">
        <f>IF(BANCO10[[#This Row],[SOLUÇÃO]]=CQ$1,BANCO10[[#This Row],[STATUS DA ETAPA]],"")</f>
        <v/>
      </c>
      <c r="CR452" s="42" t="str">
        <f>IF(BANCO10[[#This Row],[SOLUÇÃO]]=CR$1,BANCO10[[#This Row],[STATUS DA ETAPA]],"")</f>
        <v/>
      </c>
      <c r="CS452" s="42" t="str">
        <f>IF(BANCO10[[#This Row],[SOLUÇÃO]]=CS$1,BANCO10[[#This Row],[STATUS DA ETAPA]],"")</f>
        <v/>
      </c>
      <c r="CT452" s="42" t="str">
        <f>IF(BANCO10[[#This Row],[SOLUÇÃO]]=CT$1,BANCO10[[#This Row],[STATUS DA ETAPA]],"")</f>
        <v>CONCLUÍDO</v>
      </c>
      <c r="CU452" s="42" t="str">
        <f>IF(BANCO10[[#This Row],[SOLUÇÃO]]=CU$1,BANCO10[[#This Row],[STATUS DA ETAPA]],"")</f>
        <v/>
      </c>
      <c r="CV452" s="42" t="str">
        <f>IF(BANCO10[[#This Row],[SOLUÇÃO]]=CV$1,BANCO10[[#This Row],[STATUS DA ETAPA]],"")</f>
        <v/>
      </c>
      <c r="CW452" s="42" t="str">
        <f>IF(BANCO10[[#This Row],[SOLUÇÃO]]=CW$1,BANCO10[[#This Row],[STATUS DA ETAPA]],"")</f>
        <v/>
      </c>
      <c r="CX452" s="42" t="str">
        <f>IF(BANCO10[[#This Row],[SOLUÇÃO]]=CX$1,BANCO10[[#This Row],[STATUS DA ETAPA]],"")</f>
        <v/>
      </c>
      <c r="CY452" s="42" t="str">
        <f>IF(BANCO10[[#This Row],[SOLUÇÃO]]=CY$1,BANCO10[[#This Row],[STATUS DA ETAPA]],"")</f>
        <v/>
      </c>
      <c r="CZ452" s="42" t="str">
        <f>IF(BANCO10[[#This Row],[SOLUÇÃO]]=CZ$1,BANCO10[[#This Row],[STATUS DA ETAPA]],"")</f>
        <v/>
      </c>
      <c r="DA452" s="42" t="str">
        <f>IF(BANCO10[[#This Row],[SOLUÇÃO]]=DA$1,BANCO10[[#This Row],[STATUS DA ETAPA]],"")</f>
        <v/>
      </c>
      <c r="DB452" s="42" t="str">
        <f>IF(BANCO10[[#This Row],[SOLUÇÃO]]=DB$1,BANCO10[[#This Row],[STATUS DA ETAPA]],"")</f>
        <v/>
      </c>
      <c r="DC452" s="42" t="str">
        <f>IF(BANCO10[[#This Row],[SOLUÇÃO]]=DC$1,BANCO10[[#This Row],[STATUS DA ETAPA]],"")</f>
        <v/>
      </c>
      <c r="DD452" s="42" t="str">
        <f>IF(BANCO10[[#This Row],[SOLUÇÃO]]=DD$1,BANCO10[[#This Row],[STATUS DA ETAPA]],"")</f>
        <v/>
      </c>
      <c r="DE452" s="42" t="str">
        <f>IF(BANCO10[[#This Row],[SOLUÇÃO]]=DE$1,BANCO10[[#This Row],[STATUS DA ETAPA]],"")</f>
        <v/>
      </c>
      <c r="DF452" s="42" t="str">
        <f>IF(BANCO10[[#This Row],[SOLUÇÃO]]=DF$1,BANCO10[[#This Row],[STATUS DA ETAPA]],"")</f>
        <v/>
      </c>
      <c r="DG452" s="42" t="str">
        <f>IF(BANCO10[[#This Row],[SOLUÇÃO]]=DG$1,BANCO10[[#This Row],[STATUS DA ETAPA]],"")</f>
        <v/>
      </c>
      <c r="DH452" s="42" t="str">
        <f>IF(BANCO10[[#This Row],[SOLUÇÃO]]=DH$1,BANCO10[[#This Row],[STATUS DA ETAPA]],"")</f>
        <v/>
      </c>
      <c r="DI452" s="42" t="str">
        <f>IF(BANCO10[[#This Row],[SOLUÇÃO]]=DI$1,BANCO10[[#This Row],[STATUS DA ETAPA]],"")</f>
        <v/>
      </c>
      <c r="DJ452" s="42" t="str">
        <f>IF(BANCO10[[#This Row],[SOLUÇÃO]]=DJ$1,BANCO10[[#This Row],[STATUS DA ETAPA]],"")</f>
        <v/>
      </c>
      <c r="DK452" s="42" t="str">
        <f>IF(BANCO10[[#This Row],[SOLUÇÃO]]=DK$1,BANCO10[[#This Row],[STATUS DA ETAPA]],"")</f>
        <v/>
      </c>
      <c r="DL452" s="42" t="str">
        <f>IF(BANCO10[[#This Row],[SOLUÇÃO]]=DL$1,BANCO10[[#This Row],[STATUS DA ETAPA]],"")</f>
        <v/>
      </c>
      <c r="DM452" s="42" t="str">
        <f>IF(BANCO10[[#This Row],[SOLUÇÃO]]=DM$1,BANCO10[[#This Row],[STATUS DA ETAPA]],"")</f>
        <v/>
      </c>
      <c r="DN452" s="65">
        <f>VLOOKUP(CL454,'[1]SAP TEC'!AC:AD,2,0)</f>
        <v>509.82</v>
      </c>
      <c r="DP452" s="65" t="s">
        <v>94</v>
      </c>
      <c r="GA452" s="38"/>
      <c r="GB452" s="39"/>
      <c r="GC452" s="40"/>
      <c r="GD452" s="42"/>
      <c r="GE452" s="42"/>
      <c r="GF452" s="40"/>
      <c r="GG452" s="165"/>
      <c r="GH452" s="90"/>
      <c r="GI452" s="43"/>
      <c r="GJ452" s="44"/>
      <c r="GK452" s="166"/>
      <c r="GL452" s="166"/>
      <c r="GM452" s="166"/>
      <c r="GN452" s="42"/>
      <c r="GO452" s="91"/>
      <c r="GP452" s="42"/>
      <c r="GQ452" s="91"/>
      <c r="GR452" s="134"/>
      <c r="GS452" s="134"/>
      <c r="GT452" s="44"/>
      <c r="GU452" s="44"/>
      <c r="GV452" s="44"/>
      <c r="GW452" s="42"/>
      <c r="GX452" s="95"/>
      <c r="GY452" s="96"/>
      <c r="GZ452" s="168"/>
      <c r="HA452" s="168"/>
      <c r="HB452" s="168"/>
      <c r="HC452" s="93"/>
      <c r="HD452" s="168"/>
      <c r="HE452" s="110"/>
      <c r="HF452" s="94"/>
      <c r="HG452" s="38"/>
      <c r="HH452" s="38"/>
      <c r="HI452" s="38"/>
      <c r="HJ452" s="38"/>
      <c r="HK452" s="98"/>
      <c r="HL452" s="38"/>
      <c r="HM452" s="38"/>
      <c r="HN452" s="38"/>
      <c r="HO452" s="136"/>
      <c r="HP452" s="38"/>
      <c r="HQ452" s="38"/>
      <c r="HR452" s="38"/>
      <c r="HS452" s="38"/>
      <c r="HT452" s="63"/>
      <c r="HU452" s="63"/>
      <c r="HV452" s="71"/>
      <c r="HW452" s="63"/>
      <c r="HX452" s="44"/>
      <c r="HY452" s="42"/>
      <c r="HZ452" s="42"/>
      <c r="IA452" s="42"/>
      <c r="IB452" s="42"/>
      <c r="IC452" s="42"/>
      <c r="ID452" s="42"/>
      <c r="IE452" s="42"/>
      <c r="IF452" s="42"/>
      <c r="IG452" s="42"/>
      <c r="IH452" s="42"/>
      <c r="II452" s="42"/>
      <c r="IJ452" s="42"/>
      <c r="IK452" s="42"/>
      <c r="IL452" s="42"/>
      <c r="IM452" s="42"/>
      <c r="IN452" s="42"/>
      <c r="IO452" s="42"/>
      <c r="IP452" s="42"/>
      <c r="IQ452" s="42"/>
      <c r="IR452" s="42"/>
      <c r="IS452" s="42"/>
      <c r="IT452" s="42"/>
      <c r="IU452" s="42"/>
      <c r="IV452" s="42"/>
      <c r="IW452" s="42"/>
      <c r="IX452" s="42"/>
      <c r="IY452" s="42"/>
      <c r="IZ452" s="63"/>
    </row>
    <row r="453" spans="1:260" s="65" customFormat="1" ht="12" x14ac:dyDescent="0.25">
      <c r="A453" s="38" t="s">
        <v>118</v>
      </c>
      <c r="B453" s="39" t="s">
        <v>119</v>
      </c>
      <c r="C453" s="40" t="str">
        <f>IFERROR(VLOOKUP(BANCO10[[#This Row],[EMPRESA]],[1]!DADOS[#Data],2,FALSE),"")</f>
        <v>27.391.328/0001-32</v>
      </c>
      <c r="D453" s="42" t="s">
        <v>1194</v>
      </c>
      <c r="E453" s="42" t="str">
        <f>IFERROR(VLOOKUP(BANCO10[[#This Row],[EMPRESA]],[1]!DADOS[#Data],5,FALSE),"")</f>
        <v>EPP</v>
      </c>
      <c r="F453" s="40" t="str">
        <f>IFERROR(IF(VLOOKUP(BANCO10[[#This Row],[EMPRESA]],[1]!DADOS[#Data],6,0)="","",(VLOOKUP(BANCO10[[#This Row],[EMPRESA]],[1]!DADOS[#Data],6,0))),"")</f>
        <v>CAPITAL CENTRO</v>
      </c>
      <c r="G453" s="40" t="str">
        <f>IFERROR(IF(VLOOKUP(BANCO10[[#This Row],[EMPRESA]],[1]!DADOS[#Data],4)="","",(VLOOKUP($D453,[1]!DADOS[#Data],4,0))),"")</f>
        <v>MARCENA</v>
      </c>
      <c r="H453" s="43" t="s">
        <v>7</v>
      </c>
      <c r="I453" s="43" t="s">
        <v>145</v>
      </c>
      <c r="J453" s="43" t="s">
        <v>123</v>
      </c>
      <c r="K453" s="42" t="s">
        <v>1230</v>
      </c>
      <c r="L453" s="44" t="s">
        <v>1231</v>
      </c>
      <c r="M453" s="44">
        <v>103</v>
      </c>
      <c r="N453" s="44">
        <v>101</v>
      </c>
      <c r="O453" s="42" t="s">
        <v>95</v>
      </c>
      <c r="P453" s="42">
        <v>100</v>
      </c>
      <c r="Q453" s="42" t="s">
        <v>205</v>
      </c>
      <c r="R453" s="45" t="s">
        <v>123</v>
      </c>
      <c r="S453" s="45"/>
      <c r="T453" s="45" t="s">
        <v>123</v>
      </c>
      <c r="U453" s="45"/>
      <c r="V453" s="45" t="s">
        <v>123</v>
      </c>
      <c r="W453" s="45"/>
      <c r="X453" s="45" t="s">
        <v>123</v>
      </c>
      <c r="Y453" s="45"/>
      <c r="Z453" s="46" t="s">
        <v>123</v>
      </c>
      <c r="AA453" s="47"/>
      <c r="AB453" s="46" t="s">
        <v>123</v>
      </c>
      <c r="AC453" s="48"/>
      <c r="AD453" s="46" t="s">
        <v>123</v>
      </c>
      <c r="AE453" s="48"/>
      <c r="AF453" s="45" t="s">
        <v>27</v>
      </c>
      <c r="AG453" s="45">
        <v>44927</v>
      </c>
      <c r="AH453" s="45" t="s">
        <v>123</v>
      </c>
      <c r="AI453" s="45"/>
      <c r="AJ453" s="45" t="s">
        <v>123</v>
      </c>
      <c r="AK453" s="45"/>
      <c r="AL453" s="45" t="s">
        <v>123</v>
      </c>
      <c r="AM453" s="45"/>
      <c r="AN453" s="45" t="s">
        <v>123</v>
      </c>
      <c r="AO453" s="45"/>
      <c r="AP453" s="45" t="s">
        <v>123</v>
      </c>
      <c r="AQ453" s="45"/>
      <c r="AR453" s="45" t="s">
        <v>123</v>
      </c>
      <c r="AS453" s="45"/>
      <c r="AT453" s="49">
        <v>45274</v>
      </c>
      <c r="AU453" s="50">
        <v>45393</v>
      </c>
      <c r="AV453" s="51" t="s">
        <v>27</v>
      </c>
      <c r="AW453" s="51" t="s">
        <v>27</v>
      </c>
      <c r="AX453" s="73" t="s">
        <v>49</v>
      </c>
      <c r="AY453" s="52" t="s">
        <v>27</v>
      </c>
      <c r="AZ453" s="53">
        <v>0</v>
      </c>
      <c r="BA453" s="52" t="s">
        <v>123</v>
      </c>
      <c r="BB453" s="81" t="s">
        <v>123</v>
      </c>
      <c r="BC453" s="52" t="s">
        <v>123</v>
      </c>
      <c r="BD453" s="52" t="s">
        <v>123</v>
      </c>
      <c r="BE453" s="55" t="s">
        <v>123</v>
      </c>
      <c r="BF453" s="55" t="s">
        <v>123</v>
      </c>
      <c r="BG453" s="55" t="s">
        <v>27</v>
      </c>
      <c r="BH453" s="55" t="s">
        <v>123</v>
      </c>
      <c r="BI453" s="68" t="s">
        <v>123</v>
      </c>
      <c r="BJ453" s="48"/>
      <c r="BK453" s="74"/>
      <c r="BL453" s="75"/>
      <c r="BM453" s="74"/>
      <c r="BN453" s="75"/>
      <c r="BO453" s="74" t="s">
        <v>27</v>
      </c>
      <c r="BP453" s="75">
        <v>45393</v>
      </c>
      <c r="BQ453" s="74" t="s">
        <v>27</v>
      </c>
      <c r="BR453" s="75">
        <v>45393</v>
      </c>
      <c r="BS453" s="60" t="s">
        <v>1232</v>
      </c>
      <c r="BT453" s="38"/>
      <c r="BU453" s="61" t="s">
        <v>129</v>
      </c>
      <c r="BV453" s="61" t="s">
        <v>129</v>
      </c>
      <c r="BW453" s="61" t="s">
        <v>129</v>
      </c>
      <c r="BX453" s="61" t="s">
        <v>129</v>
      </c>
      <c r="BY453" s="62" t="s">
        <v>129</v>
      </c>
      <c r="BZ453" s="61"/>
      <c r="CA453" s="61" t="s">
        <v>129</v>
      </c>
      <c r="CB453" s="61" t="s">
        <v>129</v>
      </c>
      <c r="CC453" s="61">
        <v>45391</v>
      </c>
      <c r="CD453" s="61" t="s">
        <v>129</v>
      </c>
      <c r="CE453" s="61" t="s">
        <v>129</v>
      </c>
      <c r="CF453" s="61"/>
      <c r="CG453" s="61" t="s">
        <v>1233</v>
      </c>
      <c r="CH453" s="63">
        <f>YEAR(BANCO10[[#This Row],[DATA INÍCIO]])</f>
        <v>2023</v>
      </c>
      <c r="CI453" s="63">
        <f>MONTH(BANCO10[[#This Row],[DATA INÍCIO]])</f>
        <v>12</v>
      </c>
      <c r="CJ453" s="64" t="str">
        <f t="shared" ref="CJ453:CJ493" si="8">CONCATENATE(D453,C453)</f>
        <v>MARCENA DESIGN E COMERCIO DE MOVEIS LTDA27.391.328/0001-32</v>
      </c>
      <c r="CK453" s="63"/>
      <c r="CL453" s="42" t="s">
        <v>1230</v>
      </c>
      <c r="CM453" s="42" t="str">
        <f>IF(BANCO10[[#This Row],[SOLUÇÃO]]=CM$1,BANCO10[[#This Row],[STATUS DA ETAPA]],"")</f>
        <v/>
      </c>
      <c r="CN453" s="42" t="str">
        <f>IF(BANCO10[[#This Row],[SOLUÇÃO]]=CN$1,BANCO10[[#This Row],[STATUS DA ETAPA]],"")</f>
        <v/>
      </c>
      <c r="CO453" s="42" t="str">
        <f>IF(BANCO10[[#This Row],[SOLUÇÃO]]=CO$1,BANCO10[[#This Row],[STATUS DA ETAPA]],"")</f>
        <v/>
      </c>
      <c r="CP453" s="42" t="str">
        <f>IF(BANCO10[[#This Row],[SOLUÇÃO]]=CP$1,BANCO10[[#This Row],[STATUS DA ETAPA]],"")</f>
        <v/>
      </c>
      <c r="CQ453" s="42" t="str">
        <f>IF(BANCO10[[#This Row],[SOLUÇÃO]]=CQ$1,BANCO10[[#This Row],[STATUS DA ETAPA]],"")</f>
        <v/>
      </c>
      <c r="CR453" s="42" t="str">
        <f>IF(BANCO10[[#This Row],[SOLUÇÃO]]=CR$1,BANCO10[[#This Row],[STATUS DA ETAPA]],"")</f>
        <v>CONCLUÍDO</v>
      </c>
      <c r="CS453" s="42" t="str">
        <f>IF(BANCO10[[#This Row],[SOLUÇÃO]]=CS$1,BANCO10[[#This Row],[STATUS DA ETAPA]],"")</f>
        <v/>
      </c>
      <c r="CT453" s="42" t="str">
        <f>IF(BANCO10[[#This Row],[SOLUÇÃO]]=CT$1,BANCO10[[#This Row],[STATUS DA ETAPA]],"")</f>
        <v/>
      </c>
      <c r="CU453" s="42" t="str">
        <f>IF(BANCO10[[#This Row],[SOLUÇÃO]]=CU$1,BANCO10[[#This Row],[STATUS DA ETAPA]],"")</f>
        <v/>
      </c>
      <c r="CV453" s="42" t="str">
        <f>IF(BANCO10[[#This Row],[SOLUÇÃO]]=CV$1,BANCO10[[#This Row],[STATUS DA ETAPA]],"")</f>
        <v/>
      </c>
      <c r="CW453" s="42" t="str">
        <f>IF(BANCO10[[#This Row],[SOLUÇÃO]]=CW$1,BANCO10[[#This Row],[STATUS DA ETAPA]],"")</f>
        <v/>
      </c>
      <c r="CX453" s="42" t="str">
        <f>IF(BANCO10[[#This Row],[SOLUÇÃO]]=CX$1,BANCO10[[#This Row],[STATUS DA ETAPA]],"")</f>
        <v/>
      </c>
      <c r="CY453" s="42" t="str">
        <f>IF(BANCO10[[#This Row],[SOLUÇÃO]]=CY$1,BANCO10[[#This Row],[STATUS DA ETAPA]],"")</f>
        <v/>
      </c>
      <c r="CZ453" s="42" t="str">
        <f>IF(BANCO10[[#This Row],[SOLUÇÃO]]=CZ$1,BANCO10[[#This Row],[STATUS DA ETAPA]],"")</f>
        <v/>
      </c>
      <c r="DA453" s="42" t="str">
        <f>IF(BANCO10[[#This Row],[SOLUÇÃO]]=DA$1,BANCO10[[#This Row],[STATUS DA ETAPA]],"")</f>
        <v/>
      </c>
      <c r="DB453" s="42" t="str">
        <f>IF(BANCO10[[#This Row],[SOLUÇÃO]]=DB$1,BANCO10[[#This Row],[STATUS DA ETAPA]],"")</f>
        <v/>
      </c>
      <c r="DC453" s="42" t="str">
        <f>IF(BANCO10[[#This Row],[SOLUÇÃO]]=DC$1,BANCO10[[#This Row],[STATUS DA ETAPA]],"")</f>
        <v/>
      </c>
      <c r="DD453" s="42" t="str">
        <f>IF(BANCO10[[#This Row],[SOLUÇÃO]]=DD$1,BANCO10[[#This Row],[STATUS DA ETAPA]],"")</f>
        <v/>
      </c>
      <c r="DE453" s="42" t="str">
        <f>IF(BANCO10[[#This Row],[SOLUÇÃO]]=DE$1,BANCO10[[#This Row],[STATUS DA ETAPA]],"")</f>
        <v/>
      </c>
      <c r="DF453" s="42" t="str">
        <f>IF(BANCO10[[#This Row],[SOLUÇÃO]]=DF$1,BANCO10[[#This Row],[STATUS DA ETAPA]],"")</f>
        <v/>
      </c>
      <c r="DG453" s="42" t="str">
        <f>IF(BANCO10[[#This Row],[SOLUÇÃO]]=DG$1,BANCO10[[#This Row],[STATUS DA ETAPA]],"")</f>
        <v/>
      </c>
      <c r="DH453" s="42" t="str">
        <f>IF(BANCO10[[#This Row],[SOLUÇÃO]]=DH$1,BANCO10[[#This Row],[STATUS DA ETAPA]],"")</f>
        <v/>
      </c>
      <c r="DI453" s="42" t="str">
        <f>IF(BANCO10[[#This Row],[SOLUÇÃO]]=DI$1,BANCO10[[#This Row],[STATUS DA ETAPA]],"")</f>
        <v/>
      </c>
      <c r="DJ453" s="42" t="str">
        <f>IF(BANCO10[[#This Row],[SOLUÇÃO]]=DJ$1,BANCO10[[#This Row],[STATUS DA ETAPA]],"")</f>
        <v/>
      </c>
      <c r="DK453" s="42" t="str">
        <f>IF(BANCO10[[#This Row],[SOLUÇÃO]]=DK$1,BANCO10[[#This Row],[STATUS DA ETAPA]],"")</f>
        <v/>
      </c>
      <c r="DL453" s="42" t="str">
        <f>IF(BANCO10[[#This Row],[SOLUÇÃO]]=DL$1,BANCO10[[#This Row],[STATUS DA ETAPA]],"")</f>
        <v/>
      </c>
      <c r="DM453" s="42" t="str">
        <f>IF(BANCO10[[#This Row],[SOLUÇÃO]]=DM$1,BANCO10[[#This Row],[STATUS DA ETAPA]],"")</f>
        <v/>
      </c>
      <c r="DN453" s="65" t="e">
        <f>VLOOKUP(CL455,'[1]SAP TEC'!AC:AD,2,0)</f>
        <v>#N/A</v>
      </c>
      <c r="DP453" s="65" t="s">
        <v>95</v>
      </c>
      <c r="GA453" s="38"/>
      <c r="GB453" s="39"/>
      <c r="GC453" s="40"/>
      <c r="GD453" s="42"/>
      <c r="GE453" s="42"/>
      <c r="GF453" s="40"/>
      <c r="GG453" s="165"/>
      <c r="GH453" s="90"/>
      <c r="GI453" s="43"/>
      <c r="GJ453" s="44"/>
      <c r="GK453" s="166"/>
      <c r="GL453" s="166"/>
      <c r="GM453" s="166"/>
      <c r="GN453" s="42"/>
      <c r="GO453" s="91"/>
      <c r="GP453" s="42"/>
      <c r="GQ453" s="91"/>
      <c r="GR453" s="134"/>
      <c r="GS453" s="134"/>
      <c r="GT453" s="44"/>
      <c r="GU453" s="44"/>
      <c r="GV453" s="44"/>
      <c r="GW453" s="42"/>
      <c r="GX453" s="95"/>
      <c r="GY453" s="96"/>
      <c r="GZ453" s="168"/>
      <c r="HA453" s="168"/>
      <c r="HB453" s="168"/>
      <c r="HC453" s="93"/>
      <c r="HD453" s="168"/>
      <c r="HE453" s="110"/>
      <c r="HF453" s="94"/>
      <c r="HG453" s="38"/>
      <c r="HH453" s="38"/>
      <c r="HI453" s="38"/>
      <c r="HJ453" s="38"/>
      <c r="HK453" s="98"/>
      <c r="HL453" s="38"/>
      <c r="HM453" s="38"/>
      <c r="HN453" s="38"/>
      <c r="HO453" s="136"/>
      <c r="HP453" s="38"/>
      <c r="HQ453" s="38"/>
      <c r="HR453" s="38"/>
      <c r="HS453" s="38"/>
      <c r="HT453" s="63"/>
      <c r="HU453" s="63"/>
      <c r="HV453" s="71"/>
      <c r="HW453" s="63"/>
      <c r="HX453" s="44"/>
      <c r="HY453" s="42"/>
      <c r="HZ453" s="42"/>
      <c r="IA453" s="42"/>
      <c r="IB453" s="42"/>
      <c r="IC453" s="42"/>
      <c r="ID453" s="42"/>
      <c r="IE453" s="42"/>
      <c r="IF453" s="42"/>
      <c r="IG453" s="42"/>
      <c r="IH453" s="42"/>
      <c r="II453" s="42"/>
      <c r="IJ453" s="42"/>
      <c r="IK453" s="42"/>
      <c r="IL453" s="42"/>
      <c r="IM453" s="42"/>
      <c r="IN453" s="42"/>
      <c r="IO453" s="42"/>
      <c r="IP453" s="42"/>
      <c r="IQ453" s="42"/>
      <c r="IR453" s="42"/>
      <c r="IS453" s="42"/>
      <c r="IT453" s="42"/>
      <c r="IU453" s="42"/>
      <c r="IV453" s="42"/>
      <c r="IW453" s="42"/>
      <c r="IX453" s="42"/>
      <c r="IY453" s="42"/>
      <c r="IZ453" s="63"/>
    </row>
    <row r="454" spans="1:260" s="65" customFormat="1" ht="12" x14ac:dyDescent="0.25">
      <c r="A454" s="38" t="s">
        <v>118</v>
      </c>
      <c r="B454" s="39" t="s">
        <v>119</v>
      </c>
      <c r="C454" s="40" t="str">
        <f>IFERROR(VLOOKUP(BANCO10[[#This Row],[EMPRESA]],[1]!DADOS[#Data],2,FALSE),"")</f>
        <v>27.391.328/0001-32</v>
      </c>
      <c r="D454" s="42" t="s">
        <v>1194</v>
      </c>
      <c r="E454" s="42" t="str">
        <f>IFERROR(VLOOKUP(BANCO10[[#This Row],[EMPRESA]],[1]!DADOS[#Data],5,FALSE),"")</f>
        <v>EPP</v>
      </c>
      <c r="F454" s="40" t="str">
        <f>IFERROR(IF(VLOOKUP(BANCO10[[#This Row],[EMPRESA]],[1]!DADOS[#Data],6,0)="","",(VLOOKUP(BANCO10[[#This Row],[EMPRESA]],[1]!DADOS[#Data],6,0))),"")</f>
        <v>CAPITAL CENTRO</v>
      </c>
      <c r="G454" s="40" t="s">
        <v>1234</v>
      </c>
      <c r="H454" s="43" t="s">
        <v>196</v>
      </c>
      <c r="I454" s="43" t="s">
        <v>145</v>
      </c>
      <c r="J454" s="43" t="s">
        <v>123</v>
      </c>
      <c r="K454" s="42" t="s">
        <v>1235</v>
      </c>
      <c r="L454" s="44" t="s">
        <v>123</v>
      </c>
      <c r="M454" s="44">
        <v>604</v>
      </c>
      <c r="N454" s="44">
        <v>103</v>
      </c>
      <c r="O454" s="42" t="s">
        <v>92</v>
      </c>
      <c r="P454" s="42">
        <v>52</v>
      </c>
      <c r="Q454" s="42" t="s">
        <v>148</v>
      </c>
      <c r="R454" s="45" t="s">
        <v>123</v>
      </c>
      <c r="S454" s="45"/>
      <c r="T454" s="45" t="s">
        <v>123</v>
      </c>
      <c r="U454" s="45"/>
      <c r="V454" s="45" t="s">
        <v>123</v>
      </c>
      <c r="W454" s="45"/>
      <c r="X454" s="45" t="s">
        <v>123</v>
      </c>
      <c r="Y454" s="45"/>
      <c r="Z454" s="46" t="s">
        <v>123</v>
      </c>
      <c r="AA454" s="47"/>
      <c r="AB454" s="46" t="s">
        <v>123</v>
      </c>
      <c r="AC454" s="48"/>
      <c r="AD454" s="46" t="s">
        <v>123</v>
      </c>
      <c r="AE454" s="48"/>
      <c r="AF454" s="45" t="s">
        <v>27</v>
      </c>
      <c r="AG454" s="45">
        <v>45310</v>
      </c>
      <c r="AH454" s="45" t="s">
        <v>27</v>
      </c>
      <c r="AI454" s="45"/>
      <c r="AJ454" s="45" t="s">
        <v>27</v>
      </c>
      <c r="AK454" s="45"/>
      <c r="AL454" s="45" t="s">
        <v>27</v>
      </c>
      <c r="AM454" s="45"/>
      <c r="AN454" s="45" t="s">
        <v>27</v>
      </c>
      <c r="AO454" s="45"/>
      <c r="AP454" s="45" t="s">
        <v>27</v>
      </c>
      <c r="AQ454" s="45"/>
      <c r="AR454" s="45" t="s">
        <v>27</v>
      </c>
      <c r="AS454" s="45"/>
      <c r="AT454" s="133">
        <v>45439</v>
      </c>
      <c r="AU454" s="99">
        <v>45638</v>
      </c>
      <c r="AV454" s="51" t="s">
        <v>27</v>
      </c>
      <c r="AW454" s="51" t="s">
        <v>27</v>
      </c>
      <c r="AX454" s="73" t="s">
        <v>182</v>
      </c>
      <c r="AY454" s="52" t="s">
        <v>126</v>
      </c>
      <c r="AZ454" s="53">
        <v>0</v>
      </c>
      <c r="BA454" s="52" t="s">
        <v>153</v>
      </c>
      <c r="BB454" s="81" t="s">
        <v>136</v>
      </c>
      <c r="BC454" s="52" t="s">
        <v>198</v>
      </c>
      <c r="BD454" s="52" t="s">
        <v>136</v>
      </c>
      <c r="BE454" s="55" t="s">
        <v>123</v>
      </c>
      <c r="BF454" s="55" t="s">
        <v>123</v>
      </c>
      <c r="BG454" s="55" t="s">
        <v>27</v>
      </c>
      <c r="BH454" s="55" t="s">
        <v>123</v>
      </c>
      <c r="BI454" s="68" t="s">
        <v>123</v>
      </c>
      <c r="BJ454" s="48"/>
      <c r="BK454" s="78"/>
      <c r="BL454" s="75"/>
      <c r="BM454" s="78"/>
      <c r="BN454" s="75"/>
      <c r="BO454" s="78" t="s">
        <v>27</v>
      </c>
      <c r="BP454" s="75">
        <v>45639</v>
      </c>
      <c r="BQ454" s="74" t="s">
        <v>27</v>
      </c>
      <c r="BR454" s="75">
        <v>45630</v>
      </c>
      <c r="BS454" s="60" t="s">
        <v>1236</v>
      </c>
      <c r="BT454" s="38"/>
      <c r="BU454" s="61" t="s">
        <v>129</v>
      </c>
      <c r="BV454" s="61" t="s">
        <v>129</v>
      </c>
      <c r="BW454" s="61" t="s">
        <v>129</v>
      </c>
      <c r="BX454" s="61" t="s">
        <v>129</v>
      </c>
      <c r="BY454" s="62" t="s">
        <v>129</v>
      </c>
      <c r="BZ454" s="61"/>
      <c r="CA454" s="61" t="s">
        <v>129</v>
      </c>
      <c r="CB454" s="61" t="s">
        <v>129</v>
      </c>
      <c r="CC454" s="61"/>
      <c r="CD454" s="61" t="s">
        <v>129</v>
      </c>
      <c r="CE454" s="61" t="s">
        <v>129</v>
      </c>
      <c r="CF454" s="61"/>
      <c r="CG454" s="61"/>
      <c r="CH454" s="63"/>
      <c r="CI454" s="63"/>
      <c r="CJ454" s="64" t="str">
        <f t="shared" si="8"/>
        <v>MARCENA DESIGN E COMERCIO DE MOVEIS LTDA27.391.328/0001-32</v>
      </c>
      <c r="CK454" s="63"/>
      <c r="CL454" s="42" t="s">
        <v>450</v>
      </c>
      <c r="CM454" s="42" t="str">
        <f>IF(BANCO10[[#This Row],[SOLUÇÃO]]=CM$1,BANCO10[[#This Row],[STATUS DA ETAPA]],"")</f>
        <v/>
      </c>
      <c r="CN454" s="42" t="str">
        <f>IF(BANCO10[[#This Row],[SOLUÇÃO]]=CN$1,BANCO10[[#This Row],[STATUS DA ETAPA]],"")</f>
        <v/>
      </c>
      <c r="CO454" s="42" t="str">
        <f>IF(BANCO10[[#This Row],[SOLUÇÃO]]=CO$1,BANCO10[[#This Row],[STATUS DA ETAPA]],"")</f>
        <v>CONCLUÍDO</v>
      </c>
      <c r="CP454" s="42" t="str">
        <f>IF(BANCO10[[#This Row],[SOLUÇÃO]]=CP$1,BANCO10[[#This Row],[STATUS DA ETAPA]],"")</f>
        <v/>
      </c>
      <c r="CQ454" s="42" t="str">
        <f>IF(BANCO10[[#This Row],[SOLUÇÃO]]=CQ$1,BANCO10[[#This Row],[STATUS DA ETAPA]],"")</f>
        <v/>
      </c>
      <c r="CR454" s="42" t="str">
        <f>IF(BANCO10[[#This Row],[SOLUÇÃO]]=CR$1,BANCO10[[#This Row],[STATUS DA ETAPA]],"")</f>
        <v/>
      </c>
      <c r="CS454" s="42" t="str">
        <f>IF(BANCO10[[#This Row],[SOLUÇÃO]]=CS$1,BANCO10[[#This Row],[STATUS DA ETAPA]],"")</f>
        <v/>
      </c>
      <c r="CT454" s="42" t="str">
        <f>IF(BANCO10[[#This Row],[SOLUÇÃO]]=CT$1,BANCO10[[#This Row],[STATUS DA ETAPA]],"")</f>
        <v/>
      </c>
      <c r="CU454" s="42" t="str">
        <f>IF(BANCO10[[#This Row],[SOLUÇÃO]]=CU$1,BANCO10[[#This Row],[STATUS DA ETAPA]],"")</f>
        <v/>
      </c>
      <c r="CV454" s="42" t="str">
        <f>IF(BANCO10[[#This Row],[SOLUÇÃO]]=CV$1,BANCO10[[#This Row],[STATUS DA ETAPA]],"")</f>
        <v/>
      </c>
      <c r="CW454" s="42" t="str">
        <f>IF(BANCO10[[#This Row],[SOLUÇÃO]]=CW$1,BANCO10[[#This Row],[STATUS DA ETAPA]],"")</f>
        <v/>
      </c>
      <c r="CX454" s="42" t="str">
        <f>IF(BANCO10[[#This Row],[SOLUÇÃO]]=CX$1,BANCO10[[#This Row],[STATUS DA ETAPA]],"")</f>
        <v/>
      </c>
      <c r="CY454" s="42" t="str">
        <f>IF(BANCO10[[#This Row],[SOLUÇÃO]]=CY$1,BANCO10[[#This Row],[STATUS DA ETAPA]],"")</f>
        <v/>
      </c>
      <c r="CZ454" s="42" t="str">
        <f>IF(BANCO10[[#This Row],[SOLUÇÃO]]=CZ$1,BANCO10[[#This Row],[STATUS DA ETAPA]],"")</f>
        <v/>
      </c>
      <c r="DA454" s="42" t="str">
        <f>IF(BANCO10[[#This Row],[SOLUÇÃO]]=DA$1,BANCO10[[#This Row],[STATUS DA ETAPA]],"")</f>
        <v/>
      </c>
      <c r="DB454" s="42" t="str">
        <f>IF(BANCO10[[#This Row],[SOLUÇÃO]]=DB$1,BANCO10[[#This Row],[STATUS DA ETAPA]],"")</f>
        <v/>
      </c>
      <c r="DC454" s="42" t="str">
        <f>IF(BANCO10[[#This Row],[SOLUÇÃO]]=DC$1,BANCO10[[#This Row],[STATUS DA ETAPA]],"")</f>
        <v/>
      </c>
      <c r="DD454" s="42" t="str">
        <f>IF(BANCO10[[#This Row],[SOLUÇÃO]]=DD$1,BANCO10[[#This Row],[STATUS DA ETAPA]],"")</f>
        <v/>
      </c>
      <c r="DE454" s="42" t="str">
        <f>IF(BANCO10[[#This Row],[SOLUÇÃO]]=DE$1,BANCO10[[#This Row],[STATUS DA ETAPA]],"")</f>
        <v/>
      </c>
      <c r="DF454" s="42" t="str">
        <f>IF(BANCO10[[#This Row],[SOLUÇÃO]]=DF$1,BANCO10[[#This Row],[STATUS DA ETAPA]],"")</f>
        <v/>
      </c>
      <c r="DG454" s="42" t="str">
        <f>IF(BANCO10[[#This Row],[SOLUÇÃO]]=DG$1,BANCO10[[#This Row],[STATUS DA ETAPA]],"")</f>
        <v/>
      </c>
      <c r="DH454" s="42" t="str">
        <f>IF(BANCO10[[#This Row],[SOLUÇÃO]]=DH$1,BANCO10[[#This Row],[STATUS DA ETAPA]],"")</f>
        <v/>
      </c>
      <c r="DI454" s="42" t="str">
        <f>IF(BANCO10[[#This Row],[SOLUÇÃO]]=DI$1,BANCO10[[#This Row],[STATUS DA ETAPA]],"")</f>
        <v/>
      </c>
      <c r="DJ454" s="42" t="str">
        <f>IF(BANCO10[[#This Row],[SOLUÇÃO]]=DJ$1,BANCO10[[#This Row],[STATUS DA ETAPA]],"")</f>
        <v/>
      </c>
      <c r="DK454" s="42" t="str">
        <f>IF(BANCO10[[#This Row],[SOLUÇÃO]]=DK$1,BANCO10[[#This Row],[STATUS DA ETAPA]],"")</f>
        <v/>
      </c>
      <c r="DL454" s="42" t="str">
        <f>IF(BANCO10[[#This Row],[SOLUÇÃO]]=DL$1,BANCO10[[#This Row],[STATUS DA ETAPA]],"")</f>
        <v/>
      </c>
      <c r="DM454" s="42" t="str">
        <f>IF(BANCO10[[#This Row],[SOLUÇÃO]]=DM$1,BANCO10[[#This Row],[STATUS DA ETAPA]],"")</f>
        <v/>
      </c>
      <c r="DN454" s="65" t="e">
        <f>VLOOKUP(CL456,'[1]SAP TEC'!AC:AD,2,0)</f>
        <v>#N/A</v>
      </c>
      <c r="DP454" s="65" t="s">
        <v>96</v>
      </c>
      <c r="GA454" s="38"/>
      <c r="GB454" s="39"/>
      <c r="GC454" s="40"/>
      <c r="GD454" s="42"/>
      <c r="GE454" s="42"/>
      <c r="GF454" s="40"/>
      <c r="GG454" s="165"/>
      <c r="GH454" s="90"/>
      <c r="GI454" s="43"/>
      <c r="GJ454" s="44"/>
      <c r="GK454" s="166"/>
      <c r="GL454" s="166"/>
      <c r="GM454" s="166"/>
      <c r="GN454" s="42"/>
      <c r="GO454" s="91"/>
      <c r="GP454" s="42"/>
      <c r="GQ454" s="91"/>
      <c r="GR454" s="134"/>
      <c r="GS454" s="134"/>
      <c r="GT454" s="44"/>
      <c r="GU454" s="44"/>
      <c r="GV454" s="44"/>
      <c r="GW454" s="42"/>
      <c r="GX454" s="95"/>
      <c r="GY454" s="96"/>
      <c r="GZ454" s="168"/>
      <c r="HA454" s="168"/>
      <c r="HB454" s="168"/>
      <c r="HC454" s="93"/>
      <c r="HD454" s="168"/>
      <c r="HE454" s="110"/>
      <c r="HF454" s="94"/>
      <c r="HG454" s="38"/>
      <c r="HH454" s="38"/>
      <c r="HI454" s="38"/>
      <c r="HJ454" s="38"/>
      <c r="HK454" s="98"/>
      <c r="HL454" s="38"/>
      <c r="HM454" s="38"/>
      <c r="HN454" s="38"/>
      <c r="HO454" s="136"/>
      <c r="HP454" s="38"/>
      <c r="HQ454" s="38"/>
      <c r="HR454" s="38"/>
      <c r="HS454" s="38"/>
      <c r="HT454" s="63"/>
      <c r="HU454" s="63"/>
      <c r="HV454" s="71"/>
      <c r="HW454" s="63"/>
      <c r="HX454" s="44"/>
      <c r="HY454" s="42"/>
      <c r="HZ454" s="42"/>
      <c r="IA454" s="42"/>
      <c r="IB454" s="42"/>
      <c r="IC454" s="42"/>
      <c r="ID454" s="42"/>
      <c r="IE454" s="42"/>
      <c r="IF454" s="42"/>
      <c r="IG454" s="42"/>
      <c r="IH454" s="42"/>
      <c r="II454" s="42"/>
      <c r="IJ454" s="42"/>
      <c r="IK454" s="42"/>
      <c r="IL454" s="42"/>
      <c r="IM454" s="42"/>
      <c r="IN454" s="42"/>
      <c r="IO454" s="42"/>
      <c r="IP454" s="42"/>
      <c r="IQ454" s="42"/>
      <c r="IR454" s="42"/>
      <c r="IS454" s="42"/>
      <c r="IT454" s="42"/>
      <c r="IU454" s="42"/>
      <c r="IV454" s="42"/>
      <c r="IW454" s="42"/>
      <c r="IX454" s="42"/>
      <c r="IY454" s="42"/>
      <c r="IZ454" s="63"/>
    </row>
    <row r="455" spans="1:260" s="65" customFormat="1" ht="12" x14ac:dyDescent="0.25">
      <c r="A455" s="38" t="s">
        <v>118</v>
      </c>
      <c r="B455" s="39" t="s">
        <v>119</v>
      </c>
      <c r="C455" s="40" t="str">
        <f>IFERROR(VLOOKUP(BANCO10[[#This Row],[EMPRESA]],[1]!DADOS[#Data],2,FALSE),"")</f>
        <v>04.609.903/0001-25</v>
      </c>
      <c r="D455" s="40" t="s">
        <v>1237</v>
      </c>
      <c r="E455" s="42" t="str">
        <f>IFERROR(VLOOKUP(BANCO10[[#This Row],[EMPRESA]],[1]!DADOS[#Data],5,FALSE),"")</f>
        <v>ME</v>
      </c>
      <c r="F455" s="40" t="str">
        <f>IFERROR(IF(VLOOKUP(BANCO10[[#This Row],[EMPRESA]],[1]!DADOS[#Data],6,0)="","",(VLOOKUP(BANCO10[[#This Row],[EMPRESA]],[1]!DADOS[#Data],6,0))),"")</f>
        <v>CAPITAL LESTE 1</v>
      </c>
      <c r="G455" s="40" t="s">
        <v>1238</v>
      </c>
      <c r="H455" s="43" t="s">
        <v>196</v>
      </c>
      <c r="I455" s="43" t="s">
        <v>145</v>
      </c>
      <c r="J455" s="38" t="s">
        <v>123</v>
      </c>
      <c r="K455" s="44" t="s">
        <v>1239</v>
      </c>
      <c r="L455" s="44" t="s">
        <v>136</v>
      </c>
      <c r="M455" s="44" t="s">
        <v>137</v>
      </c>
      <c r="N455" s="44" t="s">
        <v>136</v>
      </c>
      <c r="O455" s="42" t="s">
        <v>92</v>
      </c>
      <c r="P455" s="42">
        <v>40</v>
      </c>
      <c r="Q455" s="42" t="s">
        <v>205</v>
      </c>
      <c r="R455" s="45" t="s">
        <v>123</v>
      </c>
      <c r="S455" s="45"/>
      <c r="T455" s="45" t="s">
        <v>123</v>
      </c>
      <c r="U455" s="45"/>
      <c r="V455" s="45" t="s">
        <v>123</v>
      </c>
      <c r="W455" s="45"/>
      <c r="X455" s="45" t="s">
        <v>123</v>
      </c>
      <c r="Y455" s="45"/>
      <c r="Z455" s="46" t="s">
        <v>123</v>
      </c>
      <c r="AA455" s="47"/>
      <c r="AB455" s="46" t="s">
        <v>123</v>
      </c>
      <c r="AC455" s="48"/>
      <c r="AD455" s="46" t="s">
        <v>123</v>
      </c>
      <c r="AE455" s="48"/>
      <c r="AF455" s="45" t="s">
        <v>123</v>
      </c>
      <c r="AG455" s="45"/>
      <c r="AH455" s="45" t="s">
        <v>123</v>
      </c>
      <c r="AI455" s="45"/>
      <c r="AJ455" s="45" t="s">
        <v>123</v>
      </c>
      <c r="AK455" s="45"/>
      <c r="AL455" s="45" t="s">
        <v>27</v>
      </c>
      <c r="AM455" s="45">
        <v>45824</v>
      </c>
      <c r="AN455" s="45" t="s">
        <v>27</v>
      </c>
      <c r="AO455" s="45"/>
      <c r="AP455" s="45" t="s">
        <v>27</v>
      </c>
      <c r="AQ455" s="45"/>
      <c r="AR455" s="45" t="s">
        <v>27</v>
      </c>
      <c r="AS455" s="45"/>
      <c r="AT455" s="49">
        <v>45855</v>
      </c>
      <c r="AU455" s="50">
        <v>45911</v>
      </c>
      <c r="AV455" s="105" t="s">
        <v>27</v>
      </c>
      <c r="AW455" s="105" t="s">
        <v>27</v>
      </c>
      <c r="AX455" s="73" t="s">
        <v>182</v>
      </c>
      <c r="AY455" s="52" t="s">
        <v>126</v>
      </c>
      <c r="AZ455" s="53">
        <v>0</v>
      </c>
      <c r="BA455" s="52" t="s">
        <v>153</v>
      </c>
      <c r="BB455" s="81" t="s">
        <v>1240</v>
      </c>
      <c r="BC455" s="52">
        <v>0</v>
      </c>
      <c r="BD455" s="52">
        <v>0</v>
      </c>
      <c r="BE455" s="55" t="s">
        <v>123</v>
      </c>
      <c r="BF455" s="55" t="s">
        <v>123</v>
      </c>
      <c r="BG455" s="55" t="s">
        <v>27</v>
      </c>
      <c r="BH455" s="55" t="s">
        <v>123</v>
      </c>
      <c r="BI455" s="68" t="s">
        <v>123</v>
      </c>
      <c r="BJ455" s="48"/>
      <c r="BK455" s="58" t="s">
        <v>27</v>
      </c>
      <c r="BL455" s="59">
        <v>45915</v>
      </c>
      <c r="BM455" s="78" t="s">
        <v>126</v>
      </c>
      <c r="BN455" s="59"/>
      <c r="BO455" s="74" t="s">
        <v>126</v>
      </c>
      <c r="BP455" s="77"/>
      <c r="BQ455" s="78" t="s">
        <v>126</v>
      </c>
      <c r="BR455" s="79"/>
      <c r="BS455" s="70">
        <v>45835</v>
      </c>
      <c r="BT455" s="38" t="s">
        <v>900</v>
      </c>
      <c r="BU455" s="61"/>
      <c r="BV455" s="61"/>
      <c r="BW455" s="61"/>
      <c r="BX455" s="61"/>
      <c r="BY455" s="61"/>
      <c r="BZ455" s="61"/>
      <c r="CA455" s="61"/>
      <c r="CB455" s="61"/>
      <c r="CC455" s="61"/>
      <c r="CD455" s="61"/>
      <c r="CE455" s="61"/>
      <c r="CF455" s="61"/>
      <c r="CG455" s="61"/>
      <c r="CH455" s="63">
        <f>YEAR(BANCO10[[#This Row],[DATA INÍCIO]])</f>
        <v>2025</v>
      </c>
      <c r="CI455" s="63">
        <f>MONTH(BANCO10[[#This Row],[DATA INÍCIO]])</f>
        <v>7</v>
      </c>
      <c r="CJ455" s="71" t="str">
        <f t="shared" si="8"/>
        <v>METAL-LAR ESQUADRIAS METALICAS LTDA04.609.903/0001-25</v>
      </c>
      <c r="CK455" s="63"/>
      <c r="CL455" s="63"/>
      <c r="CM455" s="42" t="str">
        <f>IF(BANCO10[[#This Row],[SOLUÇÃO]]=CM$1,BANCO10[[#This Row],[STATUS DA ETAPA]],"")</f>
        <v/>
      </c>
      <c r="CN455" s="42" t="str">
        <f>IF(BANCO10[[#This Row],[SOLUÇÃO]]=CN$1,BANCO10[[#This Row],[STATUS DA ETAPA]],"")</f>
        <v/>
      </c>
      <c r="CO455" s="42" t="str">
        <f>IF(BANCO10[[#This Row],[SOLUÇÃO]]=CO$1,BANCO10[[#This Row],[STATUS DA ETAPA]],"")</f>
        <v>CONCLUÍDO</v>
      </c>
      <c r="CP455" s="42" t="str">
        <f>IF(BANCO10[[#This Row],[SOLUÇÃO]]=CP$1,BANCO10[[#This Row],[STATUS DA ETAPA]],"")</f>
        <v/>
      </c>
      <c r="CQ455" s="42" t="str">
        <f>IF(BANCO10[[#This Row],[SOLUÇÃO]]=CQ$1,BANCO10[[#This Row],[STATUS DA ETAPA]],"")</f>
        <v/>
      </c>
      <c r="CR455" s="42" t="str">
        <f>IF(BANCO10[[#This Row],[SOLUÇÃO]]=CR$1,BANCO10[[#This Row],[STATUS DA ETAPA]],"")</f>
        <v/>
      </c>
      <c r="CS455" s="42" t="str">
        <f>IF(BANCO10[[#This Row],[SOLUÇÃO]]=CS$1,BANCO10[[#This Row],[STATUS DA ETAPA]],"")</f>
        <v/>
      </c>
      <c r="CT455" s="42" t="str">
        <f>IF(BANCO10[[#This Row],[SOLUÇÃO]]=CT$1,BANCO10[[#This Row],[STATUS DA ETAPA]],"")</f>
        <v/>
      </c>
      <c r="CU455" s="42" t="str">
        <f>IF(BANCO10[[#This Row],[SOLUÇÃO]]=CU$1,BANCO10[[#This Row],[STATUS DA ETAPA]],"")</f>
        <v/>
      </c>
      <c r="CV455" s="42" t="str">
        <f>IF(BANCO10[[#This Row],[SOLUÇÃO]]=CV$1,BANCO10[[#This Row],[STATUS DA ETAPA]],"")</f>
        <v/>
      </c>
      <c r="CW455" s="42" t="str">
        <f>IF(BANCO10[[#This Row],[SOLUÇÃO]]=CW$1,BANCO10[[#This Row],[STATUS DA ETAPA]],"")</f>
        <v/>
      </c>
      <c r="CX455" s="42" t="str">
        <f>IF(BANCO10[[#This Row],[SOLUÇÃO]]=CX$1,BANCO10[[#This Row],[STATUS DA ETAPA]],"")</f>
        <v/>
      </c>
      <c r="CY455" s="42" t="str">
        <f>IF(BANCO10[[#This Row],[SOLUÇÃO]]=CY$1,BANCO10[[#This Row],[STATUS DA ETAPA]],"")</f>
        <v/>
      </c>
      <c r="CZ455" s="42" t="str">
        <f>IF(BANCO10[[#This Row],[SOLUÇÃO]]=CZ$1,BANCO10[[#This Row],[STATUS DA ETAPA]],"")</f>
        <v/>
      </c>
      <c r="DA455" s="42" t="str">
        <f>IF(BANCO10[[#This Row],[SOLUÇÃO]]=DA$1,BANCO10[[#This Row],[STATUS DA ETAPA]],"")</f>
        <v/>
      </c>
      <c r="DB455" s="42" t="str">
        <f>IF(BANCO10[[#This Row],[SOLUÇÃO]]=DB$1,BANCO10[[#This Row],[STATUS DA ETAPA]],"")</f>
        <v/>
      </c>
      <c r="DC455" s="42" t="str">
        <f>IF(BANCO10[[#This Row],[SOLUÇÃO]]=DC$1,BANCO10[[#This Row],[STATUS DA ETAPA]],"")</f>
        <v/>
      </c>
      <c r="DD455" s="42" t="str">
        <f>IF(BANCO10[[#This Row],[SOLUÇÃO]]=DD$1,BANCO10[[#This Row],[STATUS DA ETAPA]],"")</f>
        <v/>
      </c>
      <c r="DE455" s="42" t="str">
        <f>IF(BANCO10[[#This Row],[SOLUÇÃO]]=DE$1,BANCO10[[#This Row],[STATUS DA ETAPA]],"")</f>
        <v/>
      </c>
      <c r="DF455" s="42" t="str">
        <f>IF(BANCO10[[#This Row],[SOLUÇÃO]]=DF$1,BANCO10[[#This Row],[STATUS DA ETAPA]],"")</f>
        <v/>
      </c>
      <c r="DG455" s="42" t="str">
        <f>IF(BANCO10[[#This Row],[SOLUÇÃO]]=DG$1,BANCO10[[#This Row],[STATUS DA ETAPA]],"")</f>
        <v/>
      </c>
      <c r="DH455" s="42" t="str">
        <f>IF(BANCO10[[#This Row],[SOLUÇÃO]]=DH$1,BANCO10[[#This Row],[STATUS DA ETAPA]],"")</f>
        <v/>
      </c>
      <c r="DI455" s="42" t="str">
        <f>IF(BANCO10[[#This Row],[SOLUÇÃO]]=DI$1,BANCO10[[#This Row],[STATUS DA ETAPA]],"")</f>
        <v/>
      </c>
      <c r="DJ455" s="42" t="str">
        <f>IF(BANCO10[[#This Row],[SOLUÇÃO]]=DJ$1,BANCO10[[#This Row],[STATUS DA ETAPA]],"")</f>
        <v/>
      </c>
      <c r="DK455" s="42" t="str">
        <f>IF(BANCO10[[#This Row],[SOLUÇÃO]]=DK$1,BANCO10[[#This Row],[STATUS DA ETAPA]],"")</f>
        <v/>
      </c>
      <c r="DL455" s="42" t="str">
        <f>IF(BANCO10[[#This Row],[SOLUÇÃO]]=DL$1,BANCO10[[#This Row],[STATUS DA ETAPA]],"")</f>
        <v/>
      </c>
      <c r="DM455" s="42" t="str">
        <f>IF(BANCO10[[#This Row],[SOLUÇÃO]]=DM$1,BANCO10[[#This Row],[STATUS DA ETAPA]],"")</f>
        <v/>
      </c>
      <c r="DN455" s="65" t="e">
        <f>VLOOKUP(CL457,'[1]SAP TEC'!AC:AD,2,0)</f>
        <v>#N/A</v>
      </c>
      <c r="DP455" s="65" t="s">
        <v>97</v>
      </c>
      <c r="GA455" s="38"/>
      <c r="GB455" s="39"/>
      <c r="GC455" s="40"/>
      <c r="GD455" s="42"/>
      <c r="GE455" s="42"/>
      <c r="GF455" s="40"/>
      <c r="GG455" s="165"/>
      <c r="GH455" s="90"/>
      <c r="GI455" s="43"/>
      <c r="GJ455" s="44"/>
      <c r="GK455" s="166"/>
      <c r="GL455" s="166"/>
      <c r="GM455" s="166"/>
      <c r="GN455" s="42"/>
      <c r="GO455" s="91"/>
      <c r="GP455" s="42"/>
      <c r="GQ455" s="91"/>
      <c r="GR455" s="134"/>
      <c r="GS455" s="134"/>
      <c r="GT455" s="44"/>
      <c r="GU455" s="44"/>
      <c r="GV455" s="44"/>
      <c r="GW455" s="42"/>
      <c r="GX455" s="95"/>
      <c r="GY455" s="96"/>
      <c r="GZ455" s="167"/>
      <c r="HA455" s="167"/>
      <c r="HB455" s="167"/>
      <c r="HC455" s="93"/>
      <c r="HD455" s="167"/>
      <c r="HE455" s="110"/>
      <c r="HF455" s="94"/>
      <c r="HG455" s="38"/>
      <c r="HH455" s="38"/>
      <c r="HI455" s="38"/>
      <c r="HJ455" s="38"/>
      <c r="HK455" s="98"/>
      <c r="HL455" s="38"/>
      <c r="HM455" s="38"/>
      <c r="HN455" s="38"/>
      <c r="HO455" s="136"/>
      <c r="HP455" s="38"/>
      <c r="HQ455" s="38"/>
      <c r="HR455" s="38"/>
      <c r="HS455" s="38"/>
      <c r="HT455" s="63"/>
      <c r="HU455" s="63"/>
      <c r="HV455" s="71"/>
      <c r="HW455" s="63"/>
      <c r="HX455" s="44"/>
      <c r="HY455" s="42"/>
      <c r="HZ455" s="42"/>
      <c r="IA455" s="42"/>
      <c r="IB455" s="42"/>
      <c r="IC455" s="42"/>
      <c r="ID455" s="42"/>
      <c r="IE455" s="42"/>
      <c r="IF455" s="42"/>
      <c r="IG455" s="42"/>
      <c r="IH455" s="42"/>
      <c r="II455" s="42"/>
      <c r="IJ455" s="42"/>
      <c r="IK455" s="42"/>
      <c r="IL455" s="42"/>
      <c r="IM455" s="42"/>
      <c r="IN455" s="42"/>
      <c r="IO455" s="42"/>
      <c r="IP455" s="42"/>
      <c r="IQ455" s="42"/>
      <c r="IR455" s="42"/>
      <c r="IS455" s="42"/>
      <c r="IT455" s="42"/>
      <c r="IU455" s="42"/>
      <c r="IV455" s="42"/>
      <c r="IW455" s="42"/>
      <c r="IX455" s="42"/>
      <c r="IY455" s="42"/>
      <c r="IZ455" s="63"/>
    </row>
    <row r="456" spans="1:260" s="65" customFormat="1" ht="12" x14ac:dyDescent="0.25">
      <c r="A456" s="38" t="s">
        <v>118</v>
      </c>
      <c r="B456" s="39" t="s">
        <v>119</v>
      </c>
      <c r="C456" s="40" t="str">
        <f>IFERROR(VLOOKUP(BANCO10[[#This Row],[EMPRESA]],[1]!DADOS[#Data],2,FALSE),"")</f>
        <v>55.573.182/0001-81</v>
      </c>
      <c r="D456" s="42" t="s">
        <v>1241</v>
      </c>
      <c r="E456" s="42" t="str">
        <f>IFERROR(VLOOKUP(BANCO10[[#This Row],[EMPRESA]],[1]!DADOS[#Data],5,FALSE),"")</f>
        <v>ME</v>
      </c>
      <c r="F456" s="40" t="str">
        <f>IFERROR(IF(VLOOKUP(BANCO10[[#This Row],[EMPRESA]],[1]!DADOS[#Data],6,0)="","",(VLOOKUP(BANCO10[[#This Row],[EMPRESA]],[1]!DADOS[#Data],6,0))),"")</f>
        <v>CAPITAL LESTE 1</v>
      </c>
      <c r="G456" s="40"/>
      <c r="H456" s="43" t="s">
        <v>121</v>
      </c>
      <c r="I456" s="43" t="s">
        <v>145</v>
      </c>
      <c r="J456" s="43" t="s">
        <v>146</v>
      </c>
      <c r="K456" s="42" t="s">
        <v>1242</v>
      </c>
      <c r="L456" s="44" t="s">
        <v>123</v>
      </c>
      <c r="M456" s="44">
        <v>103</v>
      </c>
      <c r="N456" s="44" t="s">
        <v>123</v>
      </c>
      <c r="O456" s="42" t="s">
        <v>90</v>
      </c>
      <c r="P456" s="42">
        <v>4</v>
      </c>
      <c r="Q456" s="42" t="s">
        <v>125</v>
      </c>
      <c r="R456" s="45" t="s">
        <v>123</v>
      </c>
      <c r="S456" s="45"/>
      <c r="T456" s="45" t="s">
        <v>123</v>
      </c>
      <c r="U456" s="45"/>
      <c r="V456" s="45" t="s">
        <v>123</v>
      </c>
      <c r="W456" s="45"/>
      <c r="X456" s="45" t="s">
        <v>123</v>
      </c>
      <c r="Y456" s="45"/>
      <c r="Z456" s="46" t="s">
        <v>123</v>
      </c>
      <c r="AA456" s="47"/>
      <c r="AB456" s="46" t="s">
        <v>123</v>
      </c>
      <c r="AC456" s="48"/>
      <c r="AD456" s="46" t="s">
        <v>123</v>
      </c>
      <c r="AE456" s="48"/>
      <c r="AF456" s="45" t="s">
        <v>123</v>
      </c>
      <c r="AG456" s="45"/>
      <c r="AH456" s="45" t="s">
        <v>123</v>
      </c>
      <c r="AI456" s="45"/>
      <c r="AJ456" s="45" t="s">
        <v>123</v>
      </c>
      <c r="AK456" s="45"/>
      <c r="AL456" s="45" t="s">
        <v>123</v>
      </c>
      <c r="AM456" s="45"/>
      <c r="AN456" s="45" t="s">
        <v>123</v>
      </c>
      <c r="AO456" s="45"/>
      <c r="AP456" s="45" t="s">
        <v>123</v>
      </c>
      <c r="AQ456" s="45"/>
      <c r="AR456" s="45" t="s">
        <v>123</v>
      </c>
      <c r="AS456" s="45"/>
      <c r="AT456" s="49">
        <v>45390</v>
      </c>
      <c r="AU456" s="50">
        <v>45390</v>
      </c>
      <c r="AV456" s="51" t="s">
        <v>123</v>
      </c>
      <c r="AW456" s="51" t="s">
        <v>123</v>
      </c>
      <c r="AX456" s="73" t="s">
        <v>49</v>
      </c>
      <c r="AY456" s="52" t="s">
        <v>123</v>
      </c>
      <c r="AZ456" s="53">
        <v>0</v>
      </c>
      <c r="BA456" s="52" t="s">
        <v>123</v>
      </c>
      <c r="BB456" s="81" t="s">
        <v>123</v>
      </c>
      <c r="BC456" s="52" t="s">
        <v>123</v>
      </c>
      <c r="BD456" s="52" t="s">
        <v>123</v>
      </c>
      <c r="BE456" s="55" t="s">
        <v>123</v>
      </c>
      <c r="BF456" s="55" t="s">
        <v>123</v>
      </c>
      <c r="BG456" s="55" t="s">
        <v>123</v>
      </c>
      <c r="BH456" s="55" t="s">
        <v>123</v>
      </c>
      <c r="BI456" s="56" t="s">
        <v>123</v>
      </c>
      <c r="BJ456" s="48"/>
      <c r="BK456" s="74"/>
      <c r="BL456" s="75"/>
      <c r="BM456" s="74"/>
      <c r="BN456" s="75"/>
      <c r="BO456" s="74" t="s">
        <v>123</v>
      </c>
      <c r="BP456" s="75"/>
      <c r="BQ456" s="74" t="s">
        <v>123</v>
      </c>
      <c r="BR456" s="75"/>
      <c r="BS456" s="60"/>
      <c r="BT456" s="38"/>
      <c r="BU456" s="61" t="s">
        <v>129</v>
      </c>
      <c r="BV456" s="61" t="s">
        <v>129</v>
      </c>
      <c r="BW456" s="61" t="s">
        <v>129</v>
      </c>
      <c r="BX456" s="61" t="s">
        <v>129</v>
      </c>
      <c r="BY456" s="62" t="s">
        <v>129</v>
      </c>
      <c r="BZ456" s="61"/>
      <c r="CA456" s="61" t="s">
        <v>129</v>
      </c>
      <c r="CB456" s="61" t="s">
        <v>129</v>
      </c>
      <c r="CC456" s="61" t="s">
        <v>129</v>
      </c>
      <c r="CD456" s="61" t="s">
        <v>129</v>
      </c>
      <c r="CE456" s="61" t="s">
        <v>129</v>
      </c>
      <c r="CF456" s="61" t="s">
        <v>129</v>
      </c>
      <c r="CG456" s="61" t="s">
        <v>129</v>
      </c>
      <c r="CH456" s="63">
        <f>YEAR(BANCO10[[#This Row],[DATA INÍCIO]])</f>
        <v>2024</v>
      </c>
      <c r="CI456" s="63">
        <f>MONTH(BANCO10[[#This Row],[DATA INÍCIO]])</f>
        <v>4</v>
      </c>
      <c r="CJ456" s="64" t="str">
        <f t="shared" si="8"/>
        <v>MARCENARIA SAINT CLAIRE LTDA55.573.182/0001-81</v>
      </c>
      <c r="CK456" s="63"/>
      <c r="CL456" s="42" t="s">
        <v>1242</v>
      </c>
      <c r="CM456" s="42" t="str">
        <f>IF(BANCO10[[#This Row],[SOLUÇÃO]]=CM$1,BANCO10[[#This Row],[STATUS DA ETAPA]],"")</f>
        <v>CONCLUÍDO</v>
      </c>
      <c r="CN456" s="42" t="str">
        <f>IF(BANCO10[[#This Row],[SOLUÇÃO]]=CN$1,BANCO10[[#This Row],[STATUS DA ETAPA]],"")</f>
        <v/>
      </c>
      <c r="CO456" s="42" t="str">
        <f>IF(BANCO10[[#This Row],[SOLUÇÃO]]=CO$1,BANCO10[[#This Row],[STATUS DA ETAPA]],"")</f>
        <v/>
      </c>
      <c r="CP456" s="42" t="str">
        <f>IF(BANCO10[[#This Row],[SOLUÇÃO]]=CP$1,BANCO10[[#This Row],[STATUS DA ETAPA]],"")</f>
        <v/>
      </c>
      <c r="CQ456" s="42" t="str">
        <f>IF(BANCO10[[#This Row],[SOLUÇÃO]]=CQ$1,BANCO10[[#This Row],[STATUS DA ETAPA]],"")</f>
        <v/>
      </c>
      <c r="CR456" s="42" t="str">
        <f>IF(BANCO10[[#This Row],[SOLUÇÃO]]=CR$1,BANCO10[[#This Row],[STATUS DA ETAPA]],"")</f>
        <v/>
      </c>
      <c r="CS456" s="42" t="str">
        <f>IF(BANCO10[[#This Row],[SOLUÇÃO]]=CS$1,BANCO10[[#This Row],[STATUS DA ETAPA]],"")</f>
        <v/>
      </c>
      <c r="CT456" s="42" t="str">
        <f>IF(BANCO10[[#This Row],[SOLUÇÃO]]=CT$1,BANCO10[[#This Row],[STATUS DA ETAPA]],"")</f>
        <v/>
      </c>
      <c r="CU456" s="42" t="str">
        <f>IF(BANCO10[[#This Row],[SOLUÇÃO]]=CU$1,BANCO10[[#This Row],[STATUS DA ETAPA]],"")</f>
        <v/>
      </c>
      <c r="CV456" s="42" t="str">
        <f>IF(BANCO10[[#This Row],[SOLUÇÃO]]=CV$1,BANCO10[[#This Row],[STATUS DA ETAPA]],"")</f>
        <v/>
      </c>
      <c r="CW456" s="42" t="str">
        <f>IF(BANCO10[[#This Row],[SOLUÇÃO]]=CW$1,BANCO10[[#This Row],[STATUS DA ETAPA]],"")</f>
        <v/>
      </c>
      <c r="CX456" s="42" t="str">
        <f>IF(BANCO10[[#This Row],[SOLUÇÃO]]=CX$1,BANCO10[[#This Row],[STATUS DA ETAPA]],"")</f>
        <v/>
      </c>
      <c r="CY456" s="42" t="str">
        <f>IF(BANCO10[[#This Row],[SOLUÇÃO]]=CY$1,BANCO10[[#This Row],[STATUS DA ETAPA]],"")</f>
        <v/>
      </c>
      <c r="CZ456" s="42" t="str">
        <f>IF(BANCO10[[#This Row],[SOLUÇÃO]]=CZ$1,BANCO10[[#This Row],[STATUS DA ETAPA]],"")</f>
        <v/>
      </c>
      <c r="DA456" s="42" t="str">
        <f>IF(BANCO10[[#This Row],[SOLUÇÃO]]=DA$1,BANCO10[[#This Row],[STATUS DA ETAPA]],"")</f>
        <v/>
      </c>
      <c r="DB456" s="42" t="str">
        <f>IF(BANCO10[[#This Row],[SOLUÇÃO]]=DB$1,BANCO10[[#This Row],[STATUS DA ETAPA]],"")</f>
        <v/>
      </c>
      <c r="DC456" s="42" t="str">
        <f>IF(BANCO10[[#This Row],[SOLUÇÃO]]=DC$1,BANCO10[[#This Row],[STATUS DA ETAPA]],"")</f>
        <v/>
      </c>
      <c r="DD456" s="42" t="str">
        <f>IF(BANCO10[[#This Row],[SOLUÇÃO]]=DD$1,BANCO10[[#This Row],[STATUS DA ETAPA]],"")</f>
        <v/>
      </c>
      <c r="DE456" s="42" t="str">
        <f>IF(BANCO10[[#This Row],[SOLUÇÃO]]=DE$1,BANCO10[[#This Row],[STATUS DA ETAPA]],"")</f>
        <v/>
      </c>
      <c r="DF456" s="42" t="str">
        <f>IF(BANCO10[[#This Row],[SOLUÇÃO]]=DF$1,BANCO10[[#This Row],[STATUS DA ETAPA]],"")</f>
        <v/>
      </c>
      <c r="DG456" s="42" t="str">
        <f>IF(BANCO10[[#This Row],[SOLUÇÃO]]=DG$1,BANCO10[[#This Row],[STATUS DA ETAPA]],"")</f>
        <v/>
      </c>
      <c r="DH456" s="42" t="str">
        <f>IF(BANCO10[[#This Row],[SOLUÇÃO]]=DH$1,BANCO10[[#This Row],[STATUS DA ETAPA]],"")</f>
        <v/>
      </c>
      <c r="DI456" s="42" t="str">
        <f>IF(BANCO10[[#This Row],[SOLUÇÃO]]=DI$1,BANCO10[[#This Row],[STATUS DA ETAPA]],"")</f>
        <v/>
      </c>
      <c r="DJ456" s="42" t="str">
        <f>IF(BANCO10[[#This Row],[SOLUÇÃO]]=DJ$1,BANCO10[[#This Row],[STATUS DA ETAPA]],"")</f>
        <v/>
      </c>
      <c r="DK456" s="42" t="str">
        <f>IF(BANCO10[[#This Row],[SOLUÇÃO]]=DK$1,BANCO10[[#This Row],[STATUS DA ETAPA]],"")</f>
        <v/>
      </c>
      <c r="DL456" s="42" t="str">
        <f>IF(BANCO10[[#This Row],[SOLUÇÃO]]=DL$1,BANCO10[[#This Row],[STATUS DA ETAPA]],"")</f>
        <v/>
      </c>
      <c r="DM456" s="42" t="str">
        <f>IF(BANCO10[[#This Row],[SOLUÇÃO]]=DM$1,BANCO10[[#This Row],[STATUS DA ETAPA]],"")</f>
        <v/>
      </c>
      <c r="DN456" s="65" t="e">
        <f>VLOOKUP(CL458,'[1]SAP TEC'!AC:AD,2,0)</f>
        <v>#N/A</v>
      </c>
      <c r="DP456" s="65" t="s">
        <v>98</v>
      </c>
      <c r="GA456" s="38"/>
      <c r="GB456" s="39"/>
      <c r="GC456" s="40"/>
      <c r="GD456" s="42"/>
      <c r="GE456" s="42"/>
      <c r="GF456" s="40"/>
      <c r="GG456" s="165"/>
      <c r="GH456" s="90"/>
      <c r="GI456" s="43"/>
      <c r="GJ456" s="44"/>
      <c r="GK456" s="166"/>
      <c r="GL456" s="166"/>
      <c r="GM456" s="166"/>
      <c r="GN456" s="42"/>
      <c r="GO456" s="91"/>
      <c r="GP456" s="42"/>
      <c r="GQ456" s="91"/>
      <c r="GR456" s="134"/>
      <c r="GS456" s="134"/>
      <c r="GT456" s="44"/>
      <c r="GU456" s="44"/>
      <c r="GV456" s="44"/>
      <c r="GW456" s="42"/>
      <c r="GX456" s="95"/>
      <c r="GY456" s="96"/>
      <c r="GZ456" s="168"/>
      <c r="HA456" s="168"/>
      <c r="HB456" s="168"/>
      <c r="HC456" s="93"/>
      <c r="HD456" s="168"/>
      <c r="HE456" s="110"/>
      <c r="HF456" s="94"/>
      <c r="HG456" s="38"/>
      <c r="HH456" s="38"/>
      <c r="HI456" s="38"/>
      <c r="HJ456" s="38"/>
      <c r="HK456" s="98"/>
      <c r="HL456" s="38"/>
      <c r="HM456" s="38"/>
      <c r="HN456" s="38"/>
      <c r="HO456" s="136"/>
      <c r="HP456" s="38"/>
      <c r="HQ456" s="38"/>
      <c r="HR456" s="38"/>
      <c r="HS456" s="38"/>
      <c r="HT456" s="63"/>
      <c r="HU456" s="63"/>
      <c r="HV456" s="71"/>
      <c r="HW456" s="63"/>
      <c r="HX456" s="44"/>
      <c r="HY456" s="42"/>
      <c r="HZ456" s="42"/>
      <c r="IA456" s="42"/>
      <c r="IB456" s="42"/>
      <c r="IC456" s="42"/>
      <c r="ID456" s="42"/>
      <c r="IE456" s="42"/>
      <c r="IF456" s="42"/>
      <c r="IG456" s="42"/>
      <c r="IH456" s="42"/>
      <c r="II456" s="42"/>
      <c r="IJ456" s="42"/>
      <c r="IK456" s="42"/>
      <c r="IL456" s="42"/>
      <c r="IM456" s="42"/>
      <c r="IN456" s="42"/>
      <c r="IO456" s="42"/>
      <c r="IP456" s="42"/>
      <c r="IQ456" s="42"/>
      <c r="IR456" s="42"/>
      <c r="IS456" s="42"/>
      <c r="IT456" s="42"/>
      <c r="IU456" s="42"/>
      <c r="IV456" s="42"/>
      <c r="IW456" s="42"/>
      <c r="IX456" s="42"/>
      <c r="IY456" s="42"/>
      <c r="IZ456" s="63"/>
    </row>
    <row r="457" spans="1:260" s="65" customFormat="1" ht="12" x14ac:dyDescent="0.25">
      <c r="A457" s="38" t="s">
        <v>118</v>
      </c>
      <c r="B457" s="39" t="s">
        <v>119</v>
      </c>
      <c r="C457" s="40" t="str">
        <f>IFERROR(VLOOKUP(BANCO10[[#This Row],[EMPRESA]],[1]!DADOS[#Data],2,FALSE),"")</f>
        <v xml:space="preserve">43.156.819/0001-55
</v>
      </c>
      <c r="D457" s="42" t="s">
        <v>1243</v>
      </c>
      <c r="E457" s="42" t="str">
        <f>IFERROR(VLOOKUP(BANCO10[[#This Row],[EMPRESA]],[1]!DADOS[#Data],5,FALSE),"")</f>
        <v>DEMAIS</v>
      </c>
      <c r="F457" s="109" t="str">
        <f>IFERROR(IF(VLOOKUP(BANCO10[[#This Row],[EMPRESA]],[1]!DADOS[#Data],6,0)="","",(VLOOKUP(BANCO10[[#This Row],[EMPRESA]],[1]!DADOS[#Data],6,0))),"")</f>
        <v>N/A</v>
      </c>
      <c r="G457" s="40"/>
      <c r="H457" s="43" t="s">
        <v>121</v>
      </c>
      <c r="I457" s="43" t="s">
        <v>145</v>
      </c>
      <c r="J457" s="43" t="s">
        <v>146</v>
      </c>
      <c r="K457" s="44" t="s">
        <v>136</v>
      </c>
      <c r="L457" s="44" t="s">
        <v>123</v>
      </c>
      <c r="M457" s="44">
        <v>103</v>
      </c>
      <c r="N457" s="44">
        <v>107</v>
      </c>
      <c r="O457" s="42" t="s">
        <v>90</v>
      </c>
      <c r="P457" s="42">
        <v>4</v>
      </c>
      <c r="Q457" s="42" t="s">
        <v>168</v>
      </c>
      <c r="R457" s="45" t="s">
        <v>123</v>
      </c>
      <c r="S457" s="45"/>
      <c r="T457" s="45" t="s">
        <v>123</v>
      </c>
      <c r="U457" s="45"/>
      <c r="V457" s="45" t="s">
        <v>123</v>
      </c>
      <c r="W457" s="45"/>
      <c r="X457" s="45" t="s">
        <v>123</v>
      </c>
      <c r="Y457" s="45"/>
      <c r="Z457" s="46" t="s">
        <v>123</v>
      </c>
      <c r="AA457" s="47"/>
      <c r="AB457" s="46" t="s">
        <v>123</v>
      </c>
      <c r="AC457" s="48"/>
      <c r="AD457" s="46" t="s">
        <v>123</v>
      </c>
      <c r="AE457" s="48"/>
      <c r="AF457" s="45" t="s">
        <v>123</v>
      </c>
      <c r="AG457" s="45"/>
      <c r="AH457" s="45" t="s">
        <v>123</v>
      </c>
      <c r="AI457" s="45"/>
      <c r="AJ457" s="45" t="s">
        <v>123</v>
      </c>
      <c r="AK457" s="45"/>
      <c r="AL457" s="45" t="s">
        <v>123</v>
      </c>
      <c r="AM457" s="45"/>
      <c r="AN457" s="45" t="s">
        <v>123</v>
      </c>
      <c r="AO457" s="45"/>
      <c r="AP457" s="45" t="s">
        <v>123</v>
      </c>
      <c r="AQ457" s="45"/>
      <c r="AR457" s="45" t="s">
        <v>123</v>
      </c>
      <c r="AS457" s="45"/>
      <c r="AT457" s="49">
        <v>45536</v>
      </c>
      <c r="AU457" s="50">
        <v>45536</v>
      </c>
      <c r="AV457" s="51" t="s">
        <v>123</v>
      </c>
      <c r="AW457" s="51" t="s">
        <v>123</v>
      </c>
      <c r="AX457" s="73" t="s">
        <v>49</v>
      </c>
      <c r="AY457" s="52" t="s">
        <v>123</v>
      </c>
      <c r="AZ457" s="53">
        <v>0</v>
      </c>
      <c r="BA457" s="52" t="s">
        <v>123</v>
      </c>
      <c r="BB457" s="81" t="s">
        <v>123</v>
      </c>
      <c r="BC457" s="52" t="s">
        <v>123</v>
      </c>
      <c r="BD457" s="52" t="s">
        <v>123</v>
      </c>
      <c r="BE457" s="55" t="s">
        <v>123</v>
      </c>
      <c r="BF457" s="55" t="s">
        <v>123</v>
      </c>
      <c r="BG457" s="55" t="s">
        <v>123</v>
      </c>
      <c r="BH457" s="55" t="s">
        <v>123</v>
      </c>
      <c r="BI457" s="56" t="s">
        <v>123</v>
      </c>
      <c r="BJ457" s="48"/>
      <c r="BK457" s="74"/>
      <c r="BL457" s="75"/>
      <c r="BM457" s="74"/>
      <c r="BN457" s="75"/>
      <c r="BO457" s="74" t="s">
        <v>123</v>
      </c>
      <c r="BP457" s="75"/>
      <c r="BQ457" s="74" t="s">
        <v>123</v>
      </c>
      <c r="BR457" s="75"/>
      <c r="BS457" s="60"/>
      <c r="BT457" s="38"/>
      <c r="BU457" s="61"/>
      <c r="BV457" s="61"/>
      <c r="BW457" s="61"/>
      <c r="BX457" s="61"/>
      <c r="BY457" s="62"/>
      <c r="BZ457" s="61"/>
      <c r="CA457" s="61" t="s">
        <v>129</v>
      </c>
      <c r="CB457" s="61" t="s">
        <v>129</v>
      </c>
      <c r="CC457" s="61" t="s">
        <v>129</v>
      </c>
      <c r="CD457" s="61" t="s">
        <v>129</v>
      </c>
      <c r="CE457" s="61" t="s">
        <v>129</v>
      </c>
      <c r="CF457" s="61" t="s">
        <v>129</v>
      </c>
      <c r="CG457" s="61" t="s">
        <v>129</v>
      </c>
      <c r="CH457" s="63">
        <f>YEAR(BANCO10[[#This Row],[DATA INÍCIO]])</f>
        <v>2024</v>
      </c>
      <c r="CI457" s="63">
        <f>MONTH(BANCO10[[#This Row],[DATA INÍCIO]])</f>
        <v>9</v>
      </c>
      <c r="CJ457" s="64" t="str">
        <f t="shared" si="8"/>
        <v xml:space="preserve">MARLES INDUSTRIA TEXTIL E COMERCIO LTDA43.156.819/0001-55
</v>
      </c>
      <c r="CK457" s="63"/>
      <c r="CL457" s="42">
        <v>0</v>
      </c>
      <c r="CM457" s="42" t="str">
        <f>IF(BANCO10[[#This Row],[SOLUÇÃO]]=CM$1,BANCO10[[#This Row],[STATUS DA ETAPA]],"")</f>
        <v>CONCLUÍDO</v>
      </c>
      <c r="CN457" s="42" t="str">
        <f>IF(BANCO10[[#This Row],[SOLUÇÃO]]=CN$1,BANCO10[[#This Row],[STATUS DA ETAPA]],"")</f>
        <v/>
      </c>
      <c r="CO457" s="42" t="str">
        <f>IF(BANCO10[[#This Row],[SOLUÇÃO]]=CO$1,BANCO10[[#This Row],[STATUS DA ETAPA]],"")</f>
        <v/>
      </c>
      <c r="CP457" s="42" t="str">
        <f>IF(BANCO10[[#This Row],[SOLUÇÃO]]=CP$1,BANCO10[[#This Row],[STATUS DA ETAPA]],"")</f>
        <v/>
      </c>
      <c r="CQ457" s="42" t="str">
        <f>IF(BANCO10[[#This Row],[SOLUÇÃO]]=CQ$1,BANCO10[[#This Row],[STATUS DA ETAPA]],"")</f>
        <v/>
      </c>
      <c r="CR457" s="42" t="str">
        <f>IF(BANCO10[[#This Row],[SOLUÇÃO]]=CR$1,BANCO10[[#This Row],[STATUS DA ETAPA]],"")</f>
        <v/>
      </c>
      <c r="CS457" s="42" t="str">
        <f>IF(BANCO10[[#This Row],[SOLUÇÃO]]=CS$1,BANCO10[[#This Row],[STATUS DA ETAPA]],"")</f>
        <v/>
      </c>
      <c r="CT457" s="42" t="str">
        <f>IF(BANCO10[[#This Row],[SOLUÇÃO]]=CT$1,BANCO10[[#This Row],[STATUS DA ETAPA]],"")</f>
        <v/>
      </c>
      <c r="CU457" s="42" t="str">
        <f>IF(BANCO10[[#This Row],[SOLUÇÃO]]=CU$1,BANCO10[[#This Row],[STATUS DA ETAPA]],"")</f>
        <v/>
      </c>
      <c r="CV457" s="42" t="str">
        <f>IF(BANCO10[[#This Row],[SOLUÇÃO]]=CV$1,BANCO10[[#This Row],[STATUS DA ETAPA]],"")</f>
        <v/>
      </c>
      <c r="CW457" s="42" t="str">
        <f>IF(BANCO10[[#This Row],[SOLUÇÃO]]=CW$1,BANCO10[[#This Row],[STATUS DA ETAPA]],"")</f>
        <v/>
      </c>
      <c r="CX457" s="42" t="str">
        <f>IF(BANCO10[[#This Row],[SOLUÇÃO]]=CX$1,BANCO10[[#This Row],[STATUS DA ETAPA]],"")</f>
        <v/>
      </c>
      <c r="CY457" s="42" t="str">
        <f>IF(BANCO10[[#This Row],[SOLUÇÃO]]=CY$1,BANCO10[[#This Row],[STATUS DA ETAPA]],"")</f>
        <v/>
      </c>
      <c r="CZ457" s="42" t="str">
        <f>IF(BANCO10[[#This Row],[SOLUÇÃO]]=CZ$1,BANCO10[[#This Row],[STATUS DA ETAPA]],"")</f>
        <v/>
      </c>
      <c r="DA457" s="42" t="str">
        <f>IF(BANCO10[[#This Row],[SOLUÇÃO]]=DA$1,BANCO10[[#This Row],[STATUS DA ETAPA]],"")</f>
        <v/>
      </c>
      <c r="DB457" s="42" t="str">
        <f>IF(BANCO10[[#This Row],[SOLUÇÃO]]=DB$1,BANCO10[[#This Row],[STATUS DA ETAPA]],"")</f>
        <v/>
      </c>
      <c r="DC457" s="42" t="str">
        <f>IF(BANCO10[[#This Row],[SOLUÇÃO]]=DC$1,BANCO10[[#This Row],[STATUS DA ETAPA]],"")</f>
        <v/>
      </c>
      <c r="DD457" s="42" t="str">
        <f>IF(BANCO10[[#This Row],[SOLUÇÃO]]=DD$1,BANCO10[[#This Row],[STATUS DA ETAPA]],"")</f>
        <v/>
      </c>
      <c r="DE457" s="42" t="str">
        <f>IF(BANCO10[[#This Row],[SOLUÇÃO]]=DE$1,BANCO10[[#This Row],[STATUS DA ETAPA]],"")</f>
        <v/>
      </c>
      <c r="DF457" s="42" t="str">
        <f>IF(BANCO10[[#This Row],[SOLUÇÃO]]=DF$1,BANCO10[[#This Row],[STATUS DA ETAPA]],"")</f>
        <v/>
      </c>
      <c r="DG457" s="42" t="str">
        <f>IF(BANCO10[[#This Row],[SOLUÇÃO]]=DG$1,BANCO10[[#This Row],[STATUS DA ETAPA]],"")</f>
        <v/>
      </c>
      <c r="DH457" s="42" t="str">
        <f>IF(BANCO10[[#This Row],[SOLUÇÃO]]=DH$1,BANCO10[[#This Row],[STATUS DA ETAPA]],"")</f>
        <v/>
      </c>
      <c r="DI457" s="42" t="str">
        <f>IF(BANCO10[[#This Row],[SOLUÇÃO]]=DI$1,BANCO10[[#This Row],[STATUS DA ETAPA]],"")</f>
        <v/>
      </c>
      <c r="DJ457" s="42" t="str">
        <f>IF(BANCO10[[#This Row],[SOLUÇÃO]]=DJ$1,BANCO10[[#This Row],[STATUS DA ETAPA]],"")</f>
        <v/>
      </c>
      <c r="DK457" s="42" t="str">
        <f>IF(BANCO10[[#This Row],[SOLUÇÃO]]=DK$1,BANCO10[[#This Row],[STATUS DA ETAPA]],"")</f>
        <v/>
      </c>
      <c r="DL457" s="42" t="str">
        <f>IF(BANCO10[[#This Row],[SOLUÇÃO]]=DL$1,BANCO10[[#This Row],[STATUS DA ETAPA]],"")</f>
        <v/>
      </c>
      <c r="DM457" s="42" t="str">
        <f>IF(BANCO10[[#This Row],[SOLUÇÃO]]=DM$1,BANCO10[[#This Row],[STATUS DA ETAPA]],"")</f>
        <v/>
      </c>
      <c r="DN457" s="65" t="e">
        <f>VLOOKUP(CL459,'[1]SAP TEC'!AC:AD,2,0)</f>
        <v>#N/A</v>
      </c>
      <c r="DP457" s="65" t="s">
        <v>99</v>
      </c>
      <c r="GA457" s="38"/>
      <c r="GB457" s="39"/>
      <c r="GC457" s="40"/>
      <c r="GD457" s="42"/>
      <c r="GE457" s="42"/>
      <c r="GF457" s="40"/>
      <c r="GG457" s="165"/>
      <c r="GH457" s="90"/>
      <c r="GI457" s="43"/>
      <c r="GJ457" s="44"/>
      <c r="GK457" s="166"/>
      <c r="GL457" s="166"/>
      <c r="GM457" s="166"/>
      <c r="GN457" s="42"/>
      <c r="GO457" s="91"/>
      <c r="GP457" s="42"/>
      <c r="GQ457" s="91"/>
      <c r="GR457" s="134"/>
      <c r="GS457" s="134"/>
      <c r="GT457" s="44"/>
      <c r="GU457" s="44"/>
      <c r="GV457" s="44"/>
      <c r="GW457" s="42"/>
      <c r="GX457" s="95"/>
      <c r="GY457" s="96"/>
      <c r="GZ457" s="168"/>
      <c r="HA457" s="168"/>
      <c r="HB457" s="168"/>
      <c r="HC457" s="93"/>
      <c r="HD457" s="168"/>
      <c r="HE457" s="110"/>
      <c r="HF457" s="94"/>
      <c r="HG457" s="38"/>
      <c r="HH457" s="38"/>
      <c r="HI457" s="38"/>
      <c r="HJ457" s="38"/>
      <c r="HK457" s="98"/>
      <c r="HL457" s="38"/>
      <c r="HM457" s="38"/>
      <c r="HN457" s="38"/>
      <c r="HO457" s="136"/>
      <c r="HP457" s="38"/>
      <c r="HQ457" s="38"/>
      <c r="HR457" s="38"/>
      <c r="HS457" s="38"/>
      <c r="HT457" s="63"/>
      <c r="HU457" s="63"/>
      <c r="HV457" s="71"/>
      <c r="HW457" s="63"/>
      <c r="HX457" s="44"/>
      <c r="HY457" s="42"/>
      <c r="HZ457" s="42"/>
      <c r="IA457" s="42"/>
      <c r="IB457" s="42"/>
      <c r="IC457" s="42"/>
      <c r="ID457" s="42"/>
      <c r="IE457" s="42"/>
      <c r="IF457" s="42"/>
      <c r="IG457" s="42"/>
      <c r="IH457" s="42"/>
      <c r="II457" s="42"/>
      <c r="IJ457" s="42"/>
      <c r="IK457" s="42"/>
      <c r="IL457" s="42"/>
      <c r="IM457" s="42"/>
      <c r="IN457" s="42"/>
      <c r="IO457" s="42"/>
      <c r="IP457" s="42"/>
      <c r="IQ457" s="42"/>
      <c r="IR457" s="42"/>
      <c r="IS457" s="42"/>
      <c r="IT457" s="42"/>
      <c r="IU457" s="42"/>
      <c r="IV457" s="42"/>
      <c r="IW457" s="42"/>
      <c r="IX457" s="42"/>
      <c r="IY457" s="42"/>
      <c r="IZ457" s="63"/>
    </row>
    <row r="458" spans="1:260" s="65" customFormat="1" ht="12" x14ac:dyDescent="0.25">
      <c r="A458" s="38" t="s">
        <v>118</v>
      </c>
      <c r="B458" s="39" t="s">
        <v>131</v>
      </c>
      <c r="C458" s="40" t="str">
        <f>IFERROR(VLOOKUP(BANCO10[[#This Row],[EMPRESA]],[1]!DADOS[#Data],2,FALSE),"")</f>
        <v>01.753.865/0001-91</v>
      </c>
      <c r="D458" s="40" t="s">
        <v>1244</v>
      </c>
      <c r="E458" s="42" t="str">
        <f>IFERROR(VLOOKUP(BANCO10[[#This Row],[EMPRESA]],[1]!DADOS[#Data],5,FALSE),"")</f>
        <v>ME</v>
      </c>
      <c r="F458" s="40" t="str">
        <f>IFERROR(IF(VLOOKUP(BANCO10[[#This Row],[EMPRESA]],[1]!DADOS[#Data],6,0)="","",(VLOOKUP(BANCO10[[#This Row],[EMPRESA]],[1]!DADOS[#Data],6,0))),"")</f>
        <v>CAPITAL LESTE 2</v>
      </c>
      <c r="G458" s="40" t="str">
        <f>IFERROR(IF(VLOOKUP(BANCO10[[#This Row],[EMPRESA]],[1]!DADOS[#Data],4)="","",(VLOOKUP($D458,[1]!DADOS[#Data],4,0))),"")</f>
        <v>MARVIPLA</v>
      </c>
      <c r="H458" s="43" t="s">
        <v>7</v>
      </c>
      <c r="I458" s="43" t="s">
        <v>134</v>
      </c>
      <c r="J458" s="38" t="s">
        <v>123</v>
      </c>
      <c r="K458" s="82" t="s">
        <v>1245</v>
      </c>
      <c r="L458" s="44" t="s">
        <v>136</v>
      </c>
      <c r="M458" s="44" t="s">
        <v>137</v>
      </c>
      <c r="N458" s="44" t="s">
        <v>123</v>
      </c>
      <c r="O458" s="38" t="s">
        <v>96</v>
      </c>
      <c r="P458" s="42">
        <v>76</v>
      </c>
      <c r="Q458" s="39"/>
      <c r="R458" s="45" t="s">
        <v>27</v>
      </c>
      <c r="S458" s="45">
        <v>45749</v>
      </c>
      <c r="T458" s="45" t="s">
        <v>27</v>
      </c>
      <c r="U458" s="45">
        <v>45755</v>
      </c>
      <c r="V458" s="45" t="s">
        <v>27</v>
      </c>
      <c r="W458" s="45">
        <v>45757</v>
      </c>
      <c r="X458" s="45" t="s">
        <v>27</v>
      </c>
      <c r="Y458" s="45">
        <v>45757</v>
      </c>
      <c r="Z458" s="46" t="s">
        <v>27</v>
      </c>
      <c r="AA458" s="47">
        <v>45709</v>
      </c>
      <c r="AB458" s="46" t="s">
        <v>126</v>
      </c>
      <c r="AC458" s="48"/>
      <c r="AD458" s="46" t="s">
        <v>126</v>
      </c>
      <c r="AE458" s="48"/>
      <c r="AF458" s="45" t="s">
        <v>123</v>
      </c>
      <c r="AG458" s="45"/>
      <c r="AH458" s="45" t="s">
        <v>123</v>
      </c>
      <c r="AI458" s="45"/>
      <c r="AJ458" s="45" t="s">
        <v>27</v>
      </c>
      <c r="AK458" s="45">
        <v>45708</v>
      </c>
      <c r="AL458" s="45" t="s">
        <v>123</v>
      </c>
      <c r="AM458" s="45"/>
      <c r="AN458" s="45" t="s">
        <v>123</v>
      </c>
      <c r="AO458" s="45"/>
      <c r="AP458" s="45" t="s">
        <v>123</v>
      </c>
      <c r="AQ458" s="45"/>
      <c r="AR458" s="45" t="s">
        <v>123</v>
      </c>
      <c r="AS458" s="45"/>
      <c r="AT458" s="49">
        <v>46022</v>
      </c>
      <c r="AU458" s="50">
        <v>46022</v>
      </c>
      <c r="AV458" s="66" t="s">
        <v>126</v>
      </c>
      <c r="AW458" s="66" t="s">
        <v>126</v>
      </c>
      <c r="AX458" s="51" t="s">
        <v>49</v>
      </c>
      <c r="AY458" s="52" t="s">
        <v>126</v>
      </c>
      <c r="AZ458" s="53">
        <v>14440</v>
      </c>
      <c r="BA458" s="52" t="s">
        <v>138</v>
      </c>
      <c r="BB458" s="81" t="s">
        <v>123</v>
      </c>
      <c r="BC458" s="52" t="s">
        <v>123</v>
      </c>
      <c r="BD458" s="52" t="s">
        <v>123</v>
      </c>
      <c r="BE458" s="55" t="s">
        <v>126</v>
      </c>
      <c r="BF458" s="55" t="s">
        <v>126</v>
      </c>
      <c r="BG458" s="55" t="s">
        <v>126</v>
      </c>
      <c r="BH458" s="55" t="s">
        <v>126</v>
      </c>
      <c r="BI458" s="68" t="s">
        <v>126</v>
      </c>
      <c r="BJ458" s="48"/>
      <c r="BK458" s="58" t="s">
        <v>126</v>
      </c>
      <c r="BL458" s="59"/>
      <c r="BM458" s="58" t="s">
        <v>126</v>
      </c>
      <c r="BN458" s="59"/>
      <c r="BO458" s="58" t="s">
        <v>126</v>
      </c>
      <c r="BP458" s="59"/>
      <c r="BQ458" s="58" t="s">
        <v>126</v>
      </c>
      <c r="BR458" s="59"/>
      <c r="BS458" s="69" t="s">
        <v>185</v>
      </c>
      <c r="BT458" s="38"/>
      <c r="BU458" s="61"/>
      <c r="BV458" s="61"/>
      <c r="BW458" s="61"/>
      <c r="BX458" s="61"/>
      <c r="BY458" s="61"/>
      <c r="BZ458" s="61"/>
      <c r="CA458" s="61"/>
      <c r="CB458" s="61"/>
      <c r="CC458" s="61"/>
      <c r="CD458" s="61"/>
      <c r="CE458" s="61"/>
      <c r="CF458" s="61"/>
      <c r="CG458" s="61"/>
      <c r="CH458" s="63">
        <f>YEAR(BANCO10[[#This Row],[DATA INÍCIO]])</f>
        <v>2025</v>
      </c>
      <c r="CI458" s="63">
        <f>MONTH(BANCO10[[#This Row],[DATA INÍCIO]])</f>
        <v>12</v>
      </c>
      <c r="CJ458" s="71" t="str">
        <f t="shared" si="8"/>
        <v>MARVIPLAST INDUSTRIA E COMERCIO LTDA01.753.865/0001-91</v>
      </c>
      <c r="CK458" s="63"/>
      <c r="CL458" s="63"/>
      <c r="CM458" s="42" t="str">
        <f>IF(BANCO10[[#This Row],[SOLUÇÃO]]=CM$1,BANCO10[[#This Row],[STATUS DA ETAPA]],"")</f>
        <v/>
      </c>
      <c r="CN458" s="42" t="str">
        <f>IF(BANCO10[[#This Row],[SOLUÇÃO]]=CN$1,BANCO10[[#This Row],[STATUS DA ETAPA]],"")</f>
        <v/>
      </c>
      <c r="CO458" s="42" t="str">
        <f>IF(BANCO10[[#This Row],[SOLUÇÃO]]=CO$1,BANCO10[[#This Row],[STATUS DA ETAPA]],"")</f>
        <v/>
      </c>
      <c r="CP458" s="42" t="str">
        <f>IF(BANCO10[[#This Row],[SOLUÇÃO]]=CP$1,BANCO10[[#This Row],[STATUS DA ETAPA]],"")</f>
        <v/>
      </c>
      <c r="CQ458" s="42" t="str">
        <f>IF(BANCO10[[#This Row],[SOLUÇÃO]]=CQ$1,BANCO10[[#This Row],[STATUS DA ETAPA]],"")</f>
        <v/>
      </c>
      <c r="CR458" s="42" t="str">
        <f>IF(BANCO10[[#This Row],[SOLUÇÃO]]=CR$1,BANCO10[[#This Row],[STATUS DA ETAPA]],"")</f>
        <v/>
      </c>
      <c r="CS458" s="42" t="str">
        <f>IF(BANCO10[[#This Row],[SOLUÇÃO]]=CS$1,BANCO10[[#This Row],[STATUS DA ETAPA]],"")</f>
        <v>AGUARDANDO SALDO</v>
      </c>
      <c r="CT458" s="42" t="str">
        <f>IF(BANCO10[[#This Row],[SOLUÇÃO]]=CT$1,BANCO10[[#This Row],[STATUS DA ETAPA]],"")</f>
        <v/>
      </c>
      <c r="CU458" s="42" t="str">
        <f>IF(BANCO10[[#This Row],[SOLUÇÃO]]=CU$1,BANCO10[[#This Row],[STATUS DA ETAPA]],"")</f>
        <v/>
      </c>
      <c r="CV458" s="42" t="str">
        <f>IF(BANCO10[[#This Row],[SOLUÇÃO]]=CV$1,BANCO10[[#This Row],[STATUS DA ETAPA]],"")</f>
        <v/>
      </c>
      <c r="CW458" s="42" t="str">
        <f>IF(BANCO10[[#This Row],[SOLUÇÃO]]=CW$1,BANCO10[[#This Row],[STATUS DA ETAPA]],"")</f>
        <v/>
      </c>
      <c r="CX458" s="42" t="str">
        <f>IF(BANCO10[[#This Row],[SOLUÇÃO]]=CX$1,BANCO10[[#This Row],[STATUS DA ETAPA]],"")</f>
        <v/>
      </c>
      <c r="CY458" s="42" t="str">
        <f>IF(BANCO10[[#This Row],[SOLUÇÃO]]=CY$1,BANCO10[[#This Row],[STATUS DA ETAPA]],"")</f>
        <v/>
      </c>
      <c r="CZ458" s="42" t="str">
        <f>IF(BANCO10[[#This Row],[SOLUÇÃO]]=CZ$1,BANCO10[[#This Row],[STATUS DA ETAPA]],"")</f>
        <v/>
      </c>
      <c r="DA458" s="42" t="str">
        <f>IF(BANCO10[[#This Row],[SOLUÇÃO]]=DA$1,BANCO10[[#This Row],[STATUS DA ETAPA]],"")</f>
        <v/>
      </c>
      <c r="DB458" s="42" t="str">
        <f>IF(BANCO10[[#This Row],[SOLUÇÃO]]=DB$1,BANCO10[[#This Row],[STATUS DA ETAPA]],"")</f>
        <v/>
      </c>
      <c r="DC458" s="42" t="str">
        <f>IF(BANCO10[[#This Row],[SOLUÇÃO]]=DC$1,BANCO10[[#This Row],[STATUS DA ETAPA]],"")</f>
        <v/>
      </c>
      <c r="DD458" s="42" t="str">
        <f>IF(BANCO10[[#This Row],[SOLUÇÃO]]=DD$1,BANCO10[[#This Row],[STATUS DA ETAPA]],"")</f>
        <v/>
      </c>
      <c r="DE458" s="42" t="str">
        <f>IF(BANCO10[[#This Row],[SOLUÇÃO]]=DE$1,BANCO10[[#This Row],[STATUS DA ETAPA]],"")</f>
        <v/>
      </c>
      <c r="DF458" s="42" t="str">
        <f>IF(BANCO10[[#This Row],[SOLUÇÃO]]=DF$1,BANCO10[[#This Row],[STATUS DA ETAPA]],"")</f>
        <v/>
      </c>
      <c r="DG458" s="42" t="str">
        <f>IF(BANCO10[[#This Row],[SOLUÇÃO]]=DG$1,BANCO10[[#This Row],[STATUS DA ETAPA]],"")</f>
        <v/>
      </c>
      <c r="DH458" s="42" t="str">
        <f>IF(BANCO10[[#This Row],[SOLUÇÃO]]=DH$1,BANCO10[[#This Row],[STATUS DA ETAPA]],"")</f>
        <v/>
      </c>
      <c r="DI458" s="42" t="str">
        <f>IF(BANCO10[[#This Row],[SOLUÇÃO]]=DI$1,BANCO10[[#This Row],[STATUS DA ETAPA]],"")</f>
        <v/>
      </c>
      <c r="DJ458" s="42" t="str">
        <f>IF(BANCO10[[#This Row],[SOLUÇÃO]]=DJ$1,BANCO10[[#This Row],[STATUS DA ETAPA]],"")</f>
        <v/>
      </c>
      <c r="DK458" s="42" t="str">
        <f>IF(BANCO10[[#This Row],[SOLUÇÃO]]=DK$1,BANCO10[[#This Row],[STATUS DA ETAPA]],"")</f>
        <v/>
      </c>
      <c r="DL458" s="42" t="str">
        <f>IF(BANCO10[[#This Row],[SOLUÇÃO]]=DL$1,BANCO10[[#This Row],[STATUS DA ETAPA]],"")</f>
        <v/>
      </c>
      <c r="DM458" s="42" t="str">
        <f>IF(BANCO10[[#This Row],[SOLUÇÃO]]=DM$1,BANCO10[[#This Row],[STATUS DA ETAPA]],"")</f>
        <v/>
      </c>
      <c r="DN458" s="65" t="e">
        <f>VLOOKUP(CL460,'[1]SAP TEC'!AC:AD,2,0)</f>
        <v>#N/A</v>
      </c>
      <c r="DP458" s="65" t="s">
        <v>100</v>
      </c>
      <c r="GA458" s="38"/>
      <c r="GB458" s="39"/>
      <c r="GC458" s="40"/>
      <c r="GD458" s="42"/>
      <c r="GE458" s="42"/>
      <c r="GF458" s="40"/>
      <c r="GG458" s="165"/>
      <c r="GH458" s="90"/>
      <c r="GI458" s="43"/>
      <c r="GJ458" s="44"/>
      <c r="GK458" s="166"/>
      <c r="GL458" s="166"/>
      <c r="GM458" s="166"/>
      <c r="GN458" s="42"/>
      <c r="GO458" s="91"/>
      <c r="GP458" s="42"/>
      <c r="GQ458" s="91"/>
      <c r="GR458" s="134"/>
      <c r="GS458" s="134"/>
      <c r="GT458" s="44"/>
      <c r="GU458" s="44"/>
      <c r="GV458" s="44"/>
      <c r="GW458" s="42"/>
      <c r="GX458" s="95"/>
      <c r="GY458" s="96"/>
      <c r="GZ458" s="167"/>
      <c r="HA458" s="167"/>
      <c r="HB458" s="167"/>
      <c r="HC458" s="93"/>
      <c r="HD458" s="167"/>
      <c r="HE458" s="110"/>
      <c r="HF458" s="94"/>
      <c r="HG458" s="38"/>
      <c r="HH458" s="38"/>
      <c r="HI458" s="38"/>
      <c r="HJ458" s="38"/>
      <c r="HK458" s="98"/>
      <c r="HL458" s="38"/>
      <c r="HM458" s="38"/>
      <c r="HN458" s="38"/>
      <c r="HO458" s="136"/>
      <c r="HP458" s="38"/>
      <c r="HQ458" s="38"/>
      <c r="HR458" s="38"/>
      <c r="HS458" s="38"/>
      <c r="HT458" s="63"/>
      <c r="HU458" s="63"/>
      <c r="HV458" s="71"/>
      <c r="HW458" s="63"/>
      <c r="HX458" s="44"/>
      <c r="HY458" s="42"/>
      <c r="HZ458" s="42"/>
      <c r="IA458" s="42"/>
      <c r="IB458" s="42"/>
      <c r="IC458" s="42"/>
      <c r="ID458" s="42"/>
      <c r="IE458" s="42"/>
      <c r="IF458" s="42"/>
      <c r="IG458" s="42"/>
      <c r="IH458" s="42"/>
      <c r="II458" s="42"/>
      <c r="IJ458" s="42"/>
      <c r="IK458" s="42"/>
      <c r="IL458" s="42"/>
      <c r="IM458" s="42"/>
      <c r="IN458" s="42"/>
      <c r="IO458" s="42"/>
      <c r="IP458" s="42"/>
      <c r="IQ458" s="42"/>
      <c r="IR458" s="42"/>
      <c r="IS458" s="42"/>
      <c r="IT458" s="42"/>
      <c r="IU458" s="42"/>
      <c r="IV458" s="42"/>
      <c r="IW458" s="42"/>
      <c r="IX458" s="42"/>
      <c r="IY458" s="42"/>
      <c r="IZ458" s="63"/>
    </row>
    <row r="459" spans="1:260" s="65" customFormat="1" ht="12" x14ac:dyDescent="0.25">
      <c r="A459" s="38" t="s">
        <v>118</v>
      </c>
      <c r="B459" s="39" t="s">
        <v>119</v>
      </c>
      <c r="C459" s="40" t="str">
        <f>IFERROR(VLOOKUP(BANCO10[[#This Row],[EMPRESA]],[1]!DADOS[#Data],2,FALSE),"")</f>
        <v>01.753.865/0001-91</v>
      </c>
      <c r="D459" s="42" t="s">
        <v>1244</v>
      </c>
      <c r="E459" s="42" t="str">
        <f>IFERROR(VLOOKUP(BANCO10[[#This Row],[EMPRESA]],[1]!DADOS[#Data],5,FALSE),"")</f>
        <v>ME</v>
      </c>
      <c r="F459" s="40" t="str">
        <f>IFERROR(IF(VLOOKUP(BANCO10[[#This Row],[EMPRESA]],[1]!DADOS[#Data],6,0)="","",(VLOOKUP(BANCO10[[#This Row],[EMPRESA]],[1]!DADOS[#Data],6,0))),"")</f>
        <v>CAPITAL LESTE 2</v>
      </c>
      <c r="G459" s="40"/>
      <c r="H459" s="43" t="s">
        <v>121</v>
      </c>
      <c r="I459" s="43" t="s">
        <v>145</v>
      </c>
      <c r="J459" s="43" t="s">
        <v>146</v>
      </c>
      <c r="K459" s="42" t="s">
        <v>1246</v>
      </c>
      <c r="L459" s="44" t="s">
        <v>123</v>
      </c>
      <c r="M459" s="44">
        <v>103</v>
      </c>
      <c r="N459" s="44" t="s">
        <v>123</v>
      </c>
      <c r="O459" s="42" t="s">
        <v>90</v>
      </c>
      <c r="P459" s="42">
        <v>4</v>
      </c>
      <c r="Q459" s="42" t="s">
        <v>205</v>
      </c>
      <c r="R459" s="45" t="s">
        <v>123</v>
      </c>
      <c r="S459" s="45"/>
      <c r="T459" s="45" t="s">
        <v>123</v>
      </c>
      <c r="U459" s="45"/>
      <c r="V459" s="45" t="s">
        <v>123</v>
      </c>
      <c r="W459" s="45"/>
      <c r="X459" s="45" t="s">
        <v>123</v>
      </c>
      <c r="Y459" s="45"/>
      <c r="Z459" s="46" t="s">
        <v>123</v>
      </c>
      <c r="AA459" s="47"/>
      <c r="AB459" s="46" t="s">
        <v>123</v>
      </c>
      <c r="AC459" s="48"/>
      <c r="AD459" s="46" t="s">
        <v>123</v>
      </c>
      <c r="AE459" s="48"/>
      <c r="AF459" s="45" t="s">
        <v>27</v>
      </c>
      <c r="AG459" s="45">
        <v>44790</v>
      </c>
      <c r="AH459" s="45" t="s">
        <v>126</v>
      </c>
      <c r="AI459" s="45"/>
      <c r="AJ459" s="45" t="s">
        <v>123</v>
      </c>
      <c r="AK459" s="45"/>
      <c r="AL459" s="45" t="s">
        <v>123</v>
      </c>
      <c r="AM459" s="45"/>
      <c r="AN459" s="45" t="s">
        <v>123</v>
      </c>
      <c r="AO459" s="45"/>
      <c r="AP459" s="45" t="s">
        <v>123</v>
      </c>
      <c r="AQ459" s="45"/>
      <c r="AR459" s="45" t="s">
        <v>123</v>
      </c>
      <c r="AS459" s="45"/>
      <c r="AT459" s="49">
        <v>44790</v>
      </c>
      <c r="AU459" s="49">
        <v>44790</v>
      </c>
      <c r="AV459" s="51" t="s">
        <v>123</v>
      </c>
      <c r="AW459" s="51" t="s">
        <v>123</v>
      </c>
      <c r="AX459" s="73" t="s">
        <v>49</v>
      </c>
      <c r="AY459" s="52" t="s">
        <v>123</v>
      </c>
      <c r="AZ459" s="53">
        <v>0</v>
      </c>
      <c r="BA459" s="52" t="s">
        <v>123</v>
      </c>
      <c r="BB459" s="81" t="s">
        <v>123</v>
      </c>
      <c r="BC459" s="52" t="s">
        <v>123</v>
      </c>
      <c r="BD459" s="52" t="s">
        <v>123</v>
      </c>
      <c r="BE459" s="55" t="s">
        <v>123</v>
      </c>
      <c r="BF459" s="55" t="s">
        <v>123</v>
      </c>
      <c r="BG459" s="55" t="s">
        <v>123</v>
      </c>
      <c r="BH459" s="55" t="s">
        <v>123</v>
      </c>
      <c r="BI459" s="138" t="s">
        <v>123</v>
      </c>
      <c r="BJ459" s="48"/>
      <c r="BK459" s="74"/>
      <c r="BL459" s="75"/>
      <c r="BM459" s="74"/>
      <c r="BN459" s="75"/>
      <c r="BO459" s="74" t="s">
        <v>123</v>
      </c>
      <c r="BP459" s="75"/>
      <c r="BQ459" s="74" t="s">
        <v>123</v>
      </c>
      <c r="BR459" s="75"/>
      <c r="BS459" s="60"/>
      <c r="BT459" s="38"/>
      <c r="BU459" s="61" t="s">
        <v>129</v>
      </c>
      <c r="BV459" s="61" t="s">
        <v>129</v>
      </c>
      <c r="BW459" s="61" t="s">
        <v>150</v>
      </c>
      <c r="BX459" s="61" t="s">
        <v>212</v>
      </c>
      <c r="BY459" s="62" t="s">
        <v>158</v>
      </c>
      <c r="BZ459" s="61" t="s">
        <v>260</v>
      </c>
      <c r="CA459" s="61" t="s">
        <v>129</v>
      </c>
      <c r="CB459" s="61" t="s">
        <v>129</v>
      </c>
      <c r="CC459" s="61" t="s">
        <v>129</v>
      </c>
      <c r="CD459" s="61" t="s">
        <v>129</v>
      </c>
      <c r="CE459" s="61" t="s">
        <v>129</v>
      </c>
      <c r="CF459" s="61" t="s">
        <v>129</v>
      </c>
      <c r="CG459" s="61" t="s">
        <v>129</v>
      </c>
      <c r="CH459" s="63">
        <f>YEAR(BANCO10[[#This Row],[DATA INÍCIO]])</f>
        <v>2022</v>
      </c>
      <c r="CI459" s="63">
        <f>MONTH(BANCO10[[#This Row],[DATA INÍCIO]])</f>
        <v>8</v>
      </c>
      <c r="CJ459" s="64" t="str">
        <f t="shared" si="8"/>
        <v>MARVIPLAST INDUSTRIA E COMERCIO LTDA01.753.865/0001-91</v>
      </c>
      <c r="CK459" s="63"/>
      <c r="CL459" s="42" t="s">
        <v>1246</v>
      </c>
      <c r="CM459" s="42" t="str">
        <f>IF(BANCO10[[#This Row],[SOLUÇÃO]]=CM$1,BANCO10[[#This Row],[STATUS DA ETAPA]],"")</f>
        <v>CONCLUÍDO</v>
      </c>
      <c r="CN459" s="42" t="str">
        <f>IF(BANCO10[[#This Row],[SOLUÇÃO]]=CN$1,BANCO10[[#This Row],[STATUS DA ETAPA]],"")</f>
        <v/>
      </c>
      <c r="CO459" s="42" t="str">
        <f>IF(BANCO10[[#This Row],[SOLUÇÃO]]=CO$1,BANCO10[[#This Row],[STATUS DA ETAPA]],"")</f>
        <v/>
      </c>
      <c r="CP459" s="42" t="str">
        <f>IF(BANCO10[[#This Row],[SOLUÇÃO]]=CP$1,BANCO10[[#This Row],[STATUS DA ETAPA]],"")</f>
        <v/>
      </c>
      <c r="CQ459" s="42" t="str">
        <f>IF(BANCO10[[#This Row],[SOLUÇÃO]]=CQ$1,BANCO10[[#This Row],[STATUS DA ETAPA]],"")</f>
        <v/>
      </c>
      <c r="CR459" s="42" t="str">
        <f>IF(BANCO10[[#This Row],[SOLUÇÃO]]=CR$1,BANCO10[[#This Row],[STATUS DA ETAPA]],"")</f>
        <v/>
      </c>
      <c r="CS459" s="42" t="str">
        <f>IF(BANCO10[[#This Row],[SOLUÇÃO]]=CS$1,BANCO10[[#This Row],[STATUS DA ETAPA]],"")</f>
        <v/>
      </c>
      <c r="CT459" s="42" t="str">
        <f>IF(BANCO10[[#This Row],[SOLUÇÃO]]=CT$1,BANCO10[[#This Row],[STATUS DA ETAPA]],"")</f>
        <v/>
      </c>
      <c r="CU459" s="42" t="str">
        <f>IF(BANCO10[[#This Row],[SOLUÇÃO]]=CU$1,BANCO10[[#This Row],[STATUS DA ETAPA]],"")</f>
        <v/>
      </c>
      <c r="CV459" s="42" t="str">
        <f>IF(BANCO10[[#This Row],[SOLUÇÃO]]=CV$1,BANCO10[[#This Row],[STATUS DA ETAPA]],"")</f>
        <v/>
      </c>
      <c r="CW459" s="42" t="str">
        <f>IF(BANCO10[[#This Row],[SOLUÇÃO]]=CW$1,BANCO10[[#This Row],[STATUS DA ETAPA]],"")</f>
        <v/>
      </c>
      <c r="CX459" s="42" t="str">
        <f>IF(BANCO10[[#This Row],[SOLUÇÃO]]=CX$1,BANCO10[[#This Row],[STATUS DA ETAPA]],"")</f>
        <v/>
      </c>
      <c r="CY459" s="42" t="str">
        <f>IF(BANCO10[[#This Row],[SOLUÇÃO]]=CY$1,BANCO10[[#This Row],[STATUS DA ETAPA]],"")</f>
        <v/>
      </c>
      <c r="CZ459" s="42" t="str">
        <f>IF(BANCO10[[#This Row],[SOLUÇÃO]]=CZ$1,BANCO10[[#This Row],[STATUS DA ETAPA]],"")</f>
        <v/>
      </c>
      <c r="DA459" s="42" t="str">
        <f>IF(BANCO10[[#This Row],[SOLUÇÃO]]=DA$1,BANCO10[[#This Row],[STATUS DA ETAPA]],"")</f>
        <v/>
      </c>
      <c r="DB459" s="42" t="str">
        <f>IF(BANCO10[[#This Row],[SOLUÇÃO]]=DB$1,BANCO10[[#This Row],[STATUS DA ETAPA]],"")</f>
        <v/>
      </c>
      <c r="DC459" s="42" t="str">
        <f>IF(BANCO10[[#This Row],[SOLUÇÃO]]=DC$1,BANCO10[[#This Row],[STATUS DA ETAPA]],"")</f>
        <v/>
      </c>
      <c r="DD459" s="42" t="str">
        <f>IF(BANCO10[[#This Row],[SOLUÇÃO]]=DD$1,BANCO10[[#This Row],[STATUS DA ETAPA]],"")</f>
        <v/>
      </c>
      <c r="DE459" s="42" t="str">
        <f>IF(BANCO10[[#This Row],[SOLUÇÃO]]=DE$1,BANCO10[[#This Row],[STATUS DA ETAPA]],"")</f>
        <v/>
      </c>
      <c r="DF459" s="42" t="str">
        <f>IF(BANCO10[[#This Row],[SOLUÇÃO]]=DF$1,BANCO10[[#This Row],[STATUS DA ETAPA]],"")</f>
        <v/>
      </c>
      <c r="DG459" s="42" t="str">
        <f>IF(BANCO10[[#This Row],[SOLUÇÃO]]=DG$1,BANCO10[[#This Row],[STATUS DA ETAPA]],"")</f>
        <v/>
      </c>
      <c r="DH459" s="42" t="str">
        <f>IF(BANCO10[[#This Row],[SOLUÇÃO]]=DH$1,BANCO10[[#This Row],[STATUS DA ETAPA]],"")</f>
        <v/>
      </c>
      <c r="DI459" s="42" t="str">
        <f>IF(BANCO10[[#This Row],[SOLUÇÃO]]=DI$1,BANCO10[[#This Row],[STATUS DA ETAPA]],"")</f>
        <v/>
      </c>
      <c r="DJ459" s="42" t="str">
        <f>IF(BANCO10[[#This Row],[SOLUÇÃO]]=DJ$1,BANCO10[[#This Row],[STATUS DA ETAPA]],"")</f>
        <v/>
      </c>
      <c r="DK459" s="42" t="str">
        <f>IF(BANCO10[[#This Row],[SOLUÇÃO]]=DK$1,BANCO10[[#This Row],[STATUS DA ETAPA]],"")</f>
        <v/>
      </c>
      <c r="DL459" s="42" t="str">
        <f>IF(BANCO10[[#This Row],[SOLUÇÃO]]=DL$1,BANCO10[[#This Row],[STATUS DA ETAPA]],"")</f>
        <v/>
      </c>
      <c r="DM459" s="42" t="str">
        <f>IF(BANCO10[[#This Row],[SOLUÇÃO]]=DM$1,BANCO10[[#This Row],[STATUS DA ETAPA]],"")</f>
        <v/>
      </c>
      <c r="DN459" s="65">
        <f>VLOOKUP(CL461,'[1]SAP TEC'!AC:AD,2,0)</f>
        <v>1856.25</v>
      </c>
      <c r="DP459" s="65" t="s">
        <v>101</v>
      </c>
      <c r="GA459" s="38"/>
      <c r="GB459" s="39"/>
      <c r="GC459" s="40"/>
      <c r="GD459" s="42"/>
      <c r="GE459" s="42"/>
      <c r="GF459" s="40"/>
      <c r="GG459" s="165"/>
      <c r="GH459" s="90"/>
      <c r="GI459" s="43"/>
      <c r="GJ459" s="44"/>
      <c r="GK459" s="166"/>
      <c r="GL459" s="166"/>
      <c r="GM459" s="166"/>
      <c r="GN459" s="42"/>
      <c r="GO459" s="91"/>
      <c r="GP459" s="42"/>
      <c r="GQ459" s="91"/>
      <c r="GR459" s="134"/>
      <c r="GS459" s="134"/>
      <c r="GT459" s="44"/>
      <c r="GU459" s="44"/>
      <c r="GV459" s="44"/>
      <c r="GW459" s="42"/>
      <c r="GX459" s="95"/>
      <c r="GY459" s="96"/>
      <c r="GZ459" s="168"/>
      <c r="HA459" s="168"/>
      <c r="HB459" s="168"/>
      <c r="HC459" s="93"/>
      <c r="HD459" s="168"/>
      <c r="HE459" s="110"/>
      <c r="HF459" s="94"/>
      <c r="HG459" s="38"/>
      <c r="HH459" s="38"/>
      <c r="HI459" s="38"/>
      <c r="HJ459" s="38"/>
      <c r="HK459" s="98"/>
      <c r="HL459" s="38"/>
      <c r="HM459" s="38"/>
      <c r="HN459" s="38"/>
      <c r="HO459" s="136"/>
      <c r="HP459" s="38"/>
      <c r="HQ459" s="38"/>
      <c r="HR459" s="38"/>
      <c r="HS459" s="38"/>
      <c r="HT459" s="63"/>
      <c r="HU459" s="63"/>
      <c r="HV459" s="71"/>
      <c r="HW459" s="63"/>
      <c r="HX459" s="44"/>
      <c r="HY459" s="42"/>
      <c r="HZ459" s="42"/>
      <c r="IA459" s="42"/>
      <c r="IB459" s="42"/>
      <c r="IC459" s="42"/>
      <c r="ID459" s="42"/>
      <c r="IE459" s="42"/>
      <c r="IF459" s="42"/>
      <c r="IG459" s="42"/>
      <c r="IH459" s="42"/>
      <c r="II459" s="42"/>
      <c r="IJ459" s="42"/>
      <c r="IK459" s="42"/>
      <c r="IL459" s="42"/>
      <c r="IM459" s="42"/>
      <c r="IN459" s="42"/>
      <c r="IO459" s="42"/>
      <c r="IP459" s="42"/>
      <c r="IQ459" s="42"/>
      <c r="IR459" s="42"/>
      <c r="IS459" s="42"/>
      <c r="IT459" s="42"/>
      <c r="IU459" s="42"/>
      <c r="IV459" s="42"/>
      <c r="IW459" s="42"/>
      <c r="IX459" s="42"/>
      <c r="IY459" s="42"/>
      <c r="IZ459" s="63"/>
    </row>
    <row r="460" spans="1:260" s="65" customFormat="1" ht="12" x14ac:dyDescent="0.25">
      <c r="A460" s="38" t="s">
        <v>118</v>
      </c>
      <c r="B460" s="39" t="s">
        <v>119</v>
      </c>
      <c r="C460" s="40" t="str">
        <f>IFERROR(VLOOKUP(BANCO10[[#This Row],[EMPRESA]],[1]!DADOS[#Data],2,FALSE),"")</f>
        <v>01.753.865/0001-91</v>
      </c>
      <c r="D460" s="42" t="s">
        <v>1244</v>
      </c>
      <c r="E460" s="42" t="str">
        <f>IFERROR(VLOOKUP(BANCO10[[#This Row],[EMPRESA]],[1]!DADOS[#Data],5,FALSE),"")</f>
        <v>ME</v>
      </c>
      <c r="F460" s="40" t="str">
        <f>IFERROR(IF(VLOOKUP(BANCO10[[#This Row],[EMPRESA]],[1]!DADOS[#Data],6,0)="","",(VLOOKUP(BANCO10[[#This Row],[EMPRESA]],[1]!DADOS[#Data],6,0))),"")</f>
        <v>CAPITAL LESTE 2</v>
      </c>
      <c r="G460" s="40" t="str">
        <f>IFERROR(IF(VLOOKUP(BANCO10[[#This Row],[EMPRESA]],[1]!DADOS[#Data],4)="","",(VLOOKUP($D460,[1]!DADOS[#Data],4,0))),"")</f>
        <v>MARVIPLA</v>
      </c>
      <c r="H460" s="43" t="s">
        <v>7</v>
      </c>
      <c r="I460" s="43" t="s">
        <v>145</v>
      </c>
      <c r="J460" s="43" t="s">
        <v>123</v>
      </c>
      <c r="K460" s="42" t="s">
        <v>1247</v>
      </c>
      <c r="L460" s="44" t="s">
        <v>123</v>
      </c>
      <c r="M460" s="44">
        <v>103</v>
      </c>
      <c r="N460" s="44" t="s">
        <v>123</v>
      </c>
      <c r="O460" s="42" t="s">
        <v>95</v>
      </c>
      <c r="P460" s="42">
        <v>60</v>
      </c>
      <c r="Q460" s="42" t="s">
        <v>168</v>
      </c>
      <c r="R460" s="45" t="s">
        <v>123</v>
      </c>
      <c r="S460" s="45"/>
      <c r="T460" s="45" t="s">
        <v>123</v>
      </c>
      <c r="U460" s="45"/>
      <c r="V460" s="45" t="s">
        <v>123</v>
      </c>
      <c r="W460" s="45"/>
      <c r="X460" s="45" t="s">
        <v>123</v>
      </c>
      <c r="Y460" s="45"/>
      <c r="Z460" s="46" t="s">
        <v>123</v>
      </c>
      <c r="AA460" s="47"/>
      <c r="AB460" s="46" t="s">
        <v>123</v>
      </c>
      <c r="AC460" s="48"/>
      <c r="AD460" s="46" t="s">
        <v>123</v>
      </c>
      <c r="AE460" s="48"/>
      <c r="AF460" s="45" t="s">
        <v>27</v>
      </c>
      <c r="AG460" s="45">
        <v>44790</v>
      </c>
      <c r="AH460" s="45" t="s">
        <v>27</v>
      </c>
      <c r="AI460" s="45">
        <v>44803</v>
      </c>
      <c r="AJ460" s="45" t="s">
        <v>123</v>
      </c>
      <c r="AK460" s="45"/>
      <c r="AL460" s="45" t="s">
        <v>123</v>
      </c>
      <c r="AM460" s="45"/>
      <c r="AN460" s="45" t="s">
        <v>123</v>
      </c>
      <c r="AO460" s="45"/>
      <c r="AP460" s="45" t="s">
        <v>123</v>
      </c>
      <c r="AQ460" s="45"/>
      <c r="AR460" s="45" t="s">
        <v>123</v>
      </c>
      <c r="AS460" s="45"/>
      <c r="AT460" s="49">
        <v>44831</v>
      </c>
      <c r="AU460" s="50">
        <v>44922</v>
      </c>
      <c r="AV460" s="51" t="s">
        <v>27</v>
      </c>
      <c r="AW460" s="51" t="s">
        <v>27</v>
      </c>
      <c r="AX460" s="73" t="s">
        <v>49</v>
      </c>
      <c r="AY460" s="52" t="s">
        <v>27</v>
      </c>
      <c r="AZ460" s="53">
        <v>0</v>
      </c>
      <c r="BA460" s="52" t="s">
        <v>123</v>
      </c>
      <c r="BB460" s="81" t="s">
        <v>123</v>
      </c>
      <c r="BC460" s="52" t="s">
        <v>123</v>
      </c>
      <c r="BD460" s="52" t="s">
        <v>123</v>
      </c>
      <c r="BE460" s="55" t="s">
        <v>123</v>
      </c>
      <c r="BF460" s="55" t="s">
        <v>123</v>
      </c>
      <c r="BG460" s="55" t="s">
        <v>27</v>
      </c>
      <c r="BH460" s="55" t="s">
        <v>123</v>
      </c>
      <c r="BI460" s="68" t="s">
        <v>123</v>
      </c>
      <c r="BJ460" s="48"/>
      <c r="BK460" s="74"/>
      <c r="BL460" s="75"/>
      <c r="BM460" s="74"/>
      <c r="BN460" s="75"/>
      <c r="BO460" s="74" t="s">
        <v>27</v>
      </c>
      <c r="BP460" s="75">
        <v>44922</v>
      </c>
      <c r="BQ460" s="74" t="s">
        <v>27</v>
      </c>
      <c r="BR460" s="75"/>
      <c r="BS460" s="60" t="s">
        <v>209</v>
      </c>
      <c r="BT460" s="38"/>
      <c r="BU460" s="61" t="s">
        <v>129</v>
      </c>
      <c r="BV460" s="61" t="s">
        <v>129</v>
      </c>
      <c r="BW460" s="61" t="s">
        <v>150</v>
      </c>
      <c r="BX460" s="61" t="s">
        <v>212</v>
      </c>
      <c r="BY460" s="62" t="s">
        <v>158</v>
      </c>
      <c r="BZ460" s="61" t="s">
        <v>260</v>
      </c>
      <c r="CA460" s="61" t="s">
        <v>129</v>
      </c>
      <c r="CB460" s="61" t="s">
        <v>129</v>
      </c>
      <c r="CC460" s="61" t="s">
        <v>129</v>
      </c>
      <c r="CD460" s="61" t="s">
        <v>129</v>
      </c>
      <c r="CE460" s="61" t="s">
        <v>129</v>
      </c>
      <c r="CF460" s="61" t="s">
        <v>129</v>
      </c>
      <c r="CG460" s="61" t="s">
        <v>129</v>
      </c>
      <c r="CH460" s="63">
        <f>YEAR(BANCO10[[#This Row],[DATA INÍCIO]])</f>
        <v>2022</v>
      </c>
      <c r="CI460" s="63">
        <f>MONTH(BANCO10[[#This Row],[DATA INÍCIO]])</f>
        <v>9</v>
      </c>
      <c r="CJ460" s="64" t="str">
        <f t="shared" si="8"/>
        <v>MARVIPLAST INDUSTRIA E COMERCIO LTDA01.753.865/0001-91</v>
      </c>
      <c r="CK460" s="63"/>
      <c r="CL460" s="42" t="s">
        <v>1247</v>
      </c>
      <c r="CM460" s="42" t="str">
        <f>IF(BANCO10[[#This Row],[SOLUÇÃO]]=CM$1,BANCO10[[#This Row],[STATUS DA ETAPA]],"")</f>
        <v/>
      </c>
      <c r="CN460" s="42" t="str">
        <f>IF(BANCO10[[#This Row],[SOLUÇÃO]]=CN$1,BANCO10[[#This Row],[STATUS DA ETAPA]],"")</f>
        <v/>
      </c>
      <c r="CO460" s="42" t="str">
        <f>IF(BANCO10[[#This Row],[SOLUÇÃO]]=CO$1,BANCO10[[#This Row],[STATUS DA ETAPA]],"")</f>
        <v/>
      </c>
      <c r="CP460" s="42" t="str">
        <f>IF(BANCO10[[#This Row],[SOLUÇÃO]]=CP$1,BANCO10[[#This Row],[STATUS DA ETAPA]],"")</f>
        <v/>
      </c>
      <c r="CQ460" s="42" t="str">
        <f>IF(BANCO10[[#This Row],[SOLUÇÃO]]=CQ$1,BANCO10[[#This Row],[STATUS DA ETAPA]],"")</f>
        <v/>
      </c>
      <c r="CR460" s="42" t="str">
        <f>IF(BANCO10[[#This Row],[SOLUÇÃO]]=CR$1,BANCO10[[#This Row],[STATUS DA ETAPA]],"")</f>
        <v>CONCLUÍDO</v>
      </c>
      <c r="CS460" s="42" t="str">
        <f>IF(BANCO10[[#This Row],[SOLUÇÃO]]=CS$1,BANCO10[[#This Row],[STATUS DA ETAPA]],"")</f>
        <v/>
      </c>
      <c r="CT460" s="42" t="str">
        <f>IF(BANCO10[[#This Row],[SOLUÇÃO]]=CT$1,BANCO10[[#This Row],[STATUS DA ETAPA]],"")</f>
        <v/>
      </c>
      <c r="CU460" s="42" t="str">
        <f>IF(BANCO10[[#This Row],[SOLUÇÃO]]=CU$1,BANCO10[[#This Row],[STATUS DA ETAPA]],"")</f>
        <v/>
      </c>
      <c r="CV460" s="42" t="str">
        <f>IF(BANCO10[[#This Row],[SOLUÇÃO]]=CV$1,BANCO10[[#This Row],[STATUS DA ETAPA]],"")</f>
        <v/>
      </c>
      <c r="CW460" s="42" t="str">
        <f>IF(BANCO10[[#This Row],[SOLUÇÃO]]=CW$1,BANCO10[[#This Row],[STATUS DA ETAPA]],"")</f>
        <v/>
      </c>
      <c r="CX460" s="42" t="str">
        <f>IF(BANCO10[[#This Row],[SOLUÇÃO]]=CX$1,BANCO10[[#This Row],[STATUS DA ETAPA]],"")</f>
        <v/>
      </c>
      <c r="CY460" s="42" t="str">
        <f>IF(BANCO10[[#This Row],[SOLUÇÃO]]=CY$1,BANCO10[[#This Row],[STATUS DA ETAPA]],"")</f>
        <v/>
      </c>
      <c r="CZ460" s="42" t="str">
        <f>IF(BANCO10[[#This Row],[SOLUÇÃO]]=CZ$1,BANCO10[[#This Row],[STATUS DA ETAPA]],"")</f>
        <v/>
      </c>
      <c r="DA460" s="42" t="str">
        <f>IF(BANCO10[[#This Row],[SOLUÇÃO]]=DA$1,BANCO10[[#This Row],[STATUS DA ETAPA]],"")</f>
        <v/>
      </c>
      <c r="DB460" s="42" t="str">
        <f>IF(BANCO10[[#This Row],[SOLUÇÃO]]=DB$1,BANCO10[[#This Row],[STATUS DA ETAPA]],"")</f>
        <v/>
      </c>
      <c r="DC460" s="42" t="str">
        <f>IF(BANCO10[[#This Row],[SOLUÇÃO]]=DC$1,BANCO10[[#This Row],[STATUS DA ETAPA]],"")</f>
        <v/>
      </c>
      <c r="DD460" s="42" t="str">
        <f>IF(BANCO10[[#This Row],[SOLUÇÃO]]=DD$1,BANCO10[[#This Row],[STATUS DA ETAPA]],"")</f>
        <v/>
      </c>
      <c r="DE460" s="42" t="str">
        <f>IF(BANCO10[[#This Row],[SOLUÇÃO]]=DE$1,BANCO10[[#This Row],[STATUS DA ETAPA]],"")</f>
        <v/>
      </c>
      <c r="DF460" s="42" t="str">
        <f>IF(BANCO10[[#This Row],[SOLUÇÃO]]=DF$1,BANCO10[[#This Row],[STATUS DA ETAPA]],"")</f>
        <v/>
      </c>
      <c r="DG460" s="42" t="str">
        <f>IF(BANCO10[[#This Row],[SOLUÇÃO]]=DG$1,BANCO10[[#This Row],[STATUS DA ETAPA]],"")</f>
        <v/>
      </c>
      <c r="DH460" s="42" t="str">
        <f>IF(BANCO10[[#This Row],[SOLUÇÃO]]=DH$1,BANCO10[[#This Row],[STATUS DA ETAPA]],"")</f>
        <v/>
      </c>
      <c r="DI460" s="42" t="str">
        <f>IF(BANCO10[[#This Row],[SOLUÇÃO]]=DI$1,BANCO10[[#This Row],[STATUS DA ETAPA]],"")</f>
        <v/>
      </c>
      <c r="DJ460" s="42" t="str">
        <f>IF(BANCO10[[#This Row],[SOLUÇÃO]]=DJ$1,BANCO10[[#This Row],[STATUS DA ETAPA]],"")</f>
        <v/>
      </c>
      <c r="DK460" s="42" t="str">
        <f>IF(BANCO10[[#This Row],[SOLUÇÃO]]=DK$1,BANCO10[[#This Row],[STATUS DA ETAPA]],"")</f>
        <v/>
      </c>
      <c r="DL460" s="42" t="str">
        <f>IF(BANCO10[[#This Row],[SOLUÇÃO]]=DL$1,BANCO10[[#This Row],[STATUS DA ETAPA]],"")</f>
        <v/>
      </c>
      <c r="DM460" s="42" t="str">
        <f>IF(BANCO10[[#This Row],[SOLUÇÃO]]=DM$1,BANCO10[[#This Row],[STATUS DA ETAPA]],"")</f>
        <v/>
      </c>
      <c r="DN460" s="65">
        <f>VLOOKUP(CL462,'[1]SAP TEC'!AC:AD,2,0)</f>
        <v>689.16</v>
      </c>
      <c r="DP460" s="65" t="s">
        <v>102</v>
      </c>
      <c r="GA460" s="38"/>
      <c r="GB460" s="39"/>
      <c r="GC460" s="40"/>
      <c r="GD460" s="42"/>
      <c r="GE460" s="42"/>
      <c r="GF460" s="40"/>
      <c r="GG460" s="165"/>
      <c r="GH460" s="90"/>
      <c r="GI460" s="43"/>
      <c r="GJ460" s="44"/>
      <c r="GK460" s="166"/>
      <c r="GL460" s="166"/>
      <c r="GM460" s="166"/>
      <c r="GN460" s="42"/>
      <c r="GO460" s="91"/>
      <c r="GP460" s="42"/>
      <c r="GQ460" s="91"/>
      <c r="GR460" s="134"/>
      <c r="GS460" s="134"/>
      <c r="GT460" s="44"/>
      <c r="GU460" s="44"/>
      <c r="GV460" s="44"/>
      <c r="GW460" s="42"/>
      <c r="GX460" s="95"/>
      <c r="GY460" s="96"/>
      <c r="GZ460" s="168"/>
      <c r="HA460" s="168"/>
      <c r="HB460" s="168"/>
      <c r="HC460" s="93"/>
      <c r="HD460" s="168"/>
      <c r="HE460" s="110"/>
      <c r="HF460" s="94"/>
      <c r="HG460" s="38"/>
      <c r="HH460" s="38"/>
      <c r="HI460" s="38"/>
      <c r="HJ460" s="38"/>
      <c r="HK460" s="98"/>
      <c r="HL460" s="38"/>
      <c r="HM460" s="38"/>
      <c r="HN460" s="38"/>
      <c r="HO460" s="136"/>
      <c r="HP460" s="38"/>
      <c r="HQ460" s="38"/>
      <c r="HR460" s="38"/>
      <c r="HS460" s="38"/>
      <c r="HT460" s="63"/>
      <c r="HU460" s="63"/>
      <c r="HV460" s="71"/>
      <c r="HW460" s="63"/>
      <c r="HX460" s="44"/>
      <c r="HY460" s="42"/>
      <c r="HZ460" s="42"/>
      <c r="IA460" s="42"/>
      <c r="IB460" s="42"/>
      <c r="IC460" s="42"/>
      <c r="ID460" s="42"/>
      <c r="IE460" s="42"/>
      <c r="IF460" s="42"/>
      <c r="IG460" s="42"/>
      <c r="IH460" s="42"/>
      <c r="II460" s="42"/>
      <c r="IJ460" s="42"/>
      <c r="IK460" s="42"/>
      <c r="IL460" s="42"/>
      <c r="IM460" s="42"/>
      <c r="IN460" s="42"/>
      <c r="IO460" s="42"/>
      <c r="IP460" s="42"/>
      <c r="IQ460" s="42"/>
      <c r="IR460" s="42"/>
      <c r="IS460" s="42"/>
      <c r="IT460" s="42"/>
      <c r="IU460" s="42"/>
      <c r="IV460" s="42"/>
      <c r="IW460" s="42"/>
      <c r="IX460" s="42"/>
      <c r="IY460" s="42"/>
      <c r="IZ460" s="63"/>
    </row>
    <row r="461" spans="1:260" s="65" customFormat="1" ht="12" x14ac:dyDescent="0.25">
      <c r="A461" s="38" t="s">
        <v>118</v>
      </c>
      <c r="B461" s="39" t="s">
        <v>119</v>
      </c>
      <c r="C461" s="40" t="str">
        <f>IFERROR(VLOOKUP(BANCO10[[#This Row],[EMPRESA]],[1]!DADOS[#Data],2,FALSE),"")</f>
        <v>01.753.865/0001-91</v>
      </c>
      <c r="D461" s="42" t="s">
        <v>1244</v>
      </c>
      <c r="E461" s="42" t="str">
        <f>IFERROR(VLOOKUP(BANCO10[[#This Row],[EMPRESA]],[1]!DADOS[#Data],5,FALSE),"")</f>
        <v>ME</v>
      </c>
      <c r="F461" s="40" t="str">
        <f>IFERROR(IF(VLOOKUP(BANCO10[[#This Row],[EMPRESA]],[1]!DADOS[#Data],6,0)="","",(VLOOKUP(BANCO10[[#This Row],[EMPRESA]],[1]!DADOS[#Data],6,0))),"")</f>
        <v>CAPITAL LESTE 2</v>
      </c>
      <c r="G461" s="40" t="s">
        <v>1248</v>
      </c>
      <c r="H461" s="43" t="s">
        <v>196</v>
      </c>
      <c r="I461" s="43" t="s">
        <v>145</v>
      </c>
      <c r="J461" s="43" t="s">
        <v>123</v>
      </c>
      <c r="K461" s="42" t="s">
        <v>1249</v>
      </c>
      <c r="L461" s="44">
        <v>13877974</v>
      </c>
      <c r="M461" s="44">
        <v>103</v>
      </c>
      <c r="N461" s="44" t="s">
        <v>123</v>
      </c>
      <c r="O461" s="42" t="s">
        <v>93</v>
      </c>
      <c r="P461" s="42">
        <v>100</v>
      </c>
      <c r="Q461" s="42" t="s">
        <v>148</v>
      </c>
      <c r="R461" s="45" t="s">
        <v>123</v>
      </c>
      <c r="S461" s="45"/>
      <c r="T461" s="45" t="s">
        <v>123</v>
      </c>
      <c r="U461" s="45"/>
      <c r="V461" s="45" t="s">
        <v>123</v>
      </c>
      <c r="W461" s="45"/>
      <c r="X461" s="45" t="s">
        <v>123</v>
      </c>
      <c r="Y461" s="45"/>
      <c r="Z461" s="46" t="s">
        <v>123</v>
      </c>
      <c r="AA461" s="47"/>
      <c r="AB461" s="46" t="s">
        <v>123</v>
      </c>
      <c r="AC461" s="48"/>
      <c r="AD461" s="46" t="s">
        <v>123</v>
      </c>
      <c r="AE461" s="48"/>
      <c r="AF461" s="45" t="s">
        <v>27</v>
      </c>
      <c r="AG461" s="45">
        <v>44790</v>
      </c>
      <c r="AH461" s="45" t="s">
        <v>27</v>
      </c>
      <c r="AI461" s="45">
        <v>44803</v>
      </c>
      <c r="AJ461" s="45" t="s">
        <v>27</v>
      </c>
      <c r="AK461" s="45">
        <v>45022</v>
      </c>
      <c r="AL461" s="45" t="s">
        <v>27</v>
      </c>
      <c r="AM461" s="45">
        <v>45022</v>
      </c>
      <c r="AN461" s="45" t="s">
        <v>27</v>
      </c>
      <c r="AO461" s="45"/>
      <c r="AP461" s="45" t="s">
        <v>123</v>
      </c>
      <c r="AQ461" s="45"/>
      <c r="AR461" s="45" t="s">
        <v>27</v>
      </c>
      <c r="AS461" s="45"/>
      <c r="AT461" s="49">
        <v>45090</v>
      </c>
      <c r="AU461" s="50">
        <v>45187</v>
      </c>
      <c r="AV461" s="51" t="s">
        <v>27</v>
      </c>
      <c r="AW461" s="51" t="s">
        <v>27</v>
      </c>
      <c r="AX461" s="73" t="s">
        <v>49</v>
      </c>
      <c r="AY461" s="52" t="s">
        <v>126</v>
      </c>
      <c r="AZ461" s="53">
        <v>0</v>
      </c>
      <c r="BA461" s="52"/>
      <c r="BB461" s="81"/>
      <c r="BC461" s="52" t="s">
        <v>123</v>
      </c>
      <c r="BD461" s="52" t="s">
        <v>123</v>
      </c>
      <c r="BE461" s="55" t="s">
        <v>123</v>
      </c>
      <c r="BF461" s="55" t="s">
        <v>123</v>
      </c>
      <c r="BG461" s="55" t="s">
        <v>27</v>
      </c>
      <c r="BH461" s="55" t="s">
        <v>123</v>
      </c>
      <c r="BI461" s="68" t="s">
        <v>123</v>
      </c>
      <c r="BJ461" s="48"/>
      <c r="BK461" s="74"/>
      <c r="BL461" s="75"/>
      <c r="BM461" s="74"/>
      <c r="BN461" s="75"/>
      <c r="BO461" s="74" t="s">
        <v>27</v>
      </c>
      <c r="BP461" s="75">
        <v>45187</v>
      </c>
      <c r="BQ461" s="74" t="s">
        <v>27</v>
      </c>
      <c r="BR461" s="75"/>
      <c r="BS461" s="60"/>
      <c r="BT461" s="38"/>
      <c r="BU461" s="61" t="s">
        <v>129</v>
      </c>
      <c r="BV461" s="61" t="s">
        <v>129</v>
      </c>
      <c r="BW461" s="61" t="s">
        <v>150</v>
      </c>
      <c r="BX461" s="61" t="s">
        <v>212</v>
      </c>
      <c r="BY461" s="62" t="s">
        <v>158</v>
      </c>
      <c r="BZ461" s="61" t="s">
        <v>260</v>
      </c>
      <c r="CA461" s="61" t="s">
        <v>129</v>
      </c>
      <c r="CB461" s="61" t="s">
        <v>129</v>
      </c>
      <c r="CC461" s="61" t="s">
        <v>129</v>
      </c>
      <c r="CD461" s="61" t="s">
        <v>129</v>
      </c>
      <c r="CE461" s="61" t="s">
        <v>129</v>
      </c>
      <c r="CF461" s="61" t="s">
        <v>129</v>
      </c>
      <c r="CG461" s="61" t="s">
        <v>129</v>
      </c>
      <c r="CH461" s="63">
        <f>YEAR(BANCO10[[#This Row],[DATA INÍCIO]])</f>
        <v>2023</v>
      </c>
      <c r="CI461" s="63">
        <f>MONTH(BANCO10[[#This Row],[DATA INÍCIO]])</f>
        <v>6</v>
      </c>
      <c r="CJ461" s="64" t="str">
        <f t="shared" si="8"/>
        <v>MARVIPLAST INDUSTRIA E COMERCIO LTDA01.753.865/0001-91</v>
      </c>
      <c r="CK461" s="63"/>
      <c r="CL461" s="42" t="s">
        <v>1249</v>
      </c>
      <c r="CM461" s="42" t="str">
        <f>IF(BANCO10[[#This Row],[SOLUÇÃO]]=CM$1,BANCO10[[#This Row],[STATUS DA ETAPA]],"")</f>
        <v/>
      </c>
      <c r="CN461" s="42" t="str">
        <f>IF(BANCO10[[#This Row],[SOLUÇÃO]]=CN$1,BANCO10[[#This Row],[STATUS DA ETAPA]],"")</f>
        <v/>
      </c>
      <c r="CO461" s="42" t="str">
        <f>IF(BANCO10[[#This Row],[SOLUÇÃO]]=CO$1,BANCO10[[#This Row],[STATUS DA ETAPA]],"")</f>
        <v/>
      </c>
      <c r="CP461" s="42" t="str">
        <f>IF(BANCO10[[#This Row],[SOLUÇÃO]]=CP$1,BANCO10[[#This Row],[STATUS DA ETAPA]],"")</f>
        <v>CONCLUÍDO</v>
      </c>
      <c r="CQ461" s="42" t="str">
        <f>IF(BANCO10[[#This Row],[SOLUÇÃO]]=CQ$1,BANCO10[[#This Row],[STATUS DA ETAPA]],"")</f>
        <v/>
      </c>
      <c r="CR461" s="42" t="str">
        <f>IF(BANCO10[[#This Row],[SOLUÇÃO]]=CR$1,BANCO10[[#This Row],[STATUS DA ETAPA]],"")</f>
        <v/>
      </c>
      <c r="CS461" s="42" t="str">
        <f>IF(BANCO10[[#This Row],[SOLUÇÃO]]=CS$1,BANCO10[[#This Row],[STATUS DA ETAPA]],"")</f>
        <v/>
      </c>
      <c r="CT461" s="42" t="str">
        <f>IF(BANCO10[[#This Row],[SOLUÇÃO]]=CT$1,BANCO10[[#This Row],[STATUS DA ETAPA]],"")</f>
        <v/>
      </c>
      <c r="CU461" s="42" t="str">
        <f>IF(BANCO10[[#This Row],[SOLUÇÃO]]=CU$1,BANCO10[[#This Row],[STATUS DA ETAPA]],"")</f>
        <v/>
      </c>
      <c r="CV461" s="42" t="str">
        <f>IF(BANCO10[[#This Row],[SOLUÇÃO]]=CV$1,BANCO10[[#This Row],[STATUS DA ETAPA]],"")</f>
        <v/>
      </c>
      <c r="CW461" s="42" t="str">
        <f>IF(BANCO10[[#This Row],[SOLUÇÃO]]=CW$1,BANCO10[[#This Row],[STATUS DA ETAPA]],"")</f>
        <v/>
      </c>
      <c r="CX461" s="42" t="str">
        <f>IF(BANCO10[[#This Row],[SOLUÇÃO]]=CX$1,BANCO10[[#This Row],[STATUS DA ETAPA]],"")</f>
        <v/>
      </c>
      <c r="CY461" s="42" t="str">
        <f>IF(BANCO10[[#This Row],[SOLUÇÃO]]=CY$1,BANCO10[[#This Row],[STATUS DA ETAPA]],"")</f>
        <v/>
      </c>
      <c r="CZ461" s="42" t="str">
        <f>IF(BANCO10[[#This Row],[SOLUÇÃO]]=CZ$1,BANCO10[[#This Row],[STATUS DA ETAPA]],"")</f>
        <v/>
      </c>
      <c r="DA461" s="42" t="str">
        <f>IF(BANCO10[[#This Row],[SOLUÇÃO]]=DA$1,BANCO10[[#This Row],[STATUS DA ETAPA]],"")</f>
        <v/>
      </c>
      <c r="DB461" s="42" t="str">
        <f>IF(BANCO10[[#This Row],[SOLUÇÃO]]=DB$1,BANCO10[[#This Row],[STATUS DA ETAPA]],"")</f>
        <v/>
      </c>
      <c r="DC461" s="42" t="str">
        <f>IF(BANCO10[[#This Row],[SOLUÇÃO]]=DC$1,BANCO10[[#This Row],[STATUS DA ETAPA]],"")</f>
        <v/>
      </c>
      <c r="DD461" s="42" t="str">
        <f>IF(BANCO10[[#This Row],[SOLUÇÃO]]=DD$1,BANCO10[[#This Row],[STATUS DA ETAPA]],"")</f>
        <v/>
      </c>
      <c r="DE461" s="42" t="str">
        <f>IF(BANCO10[[#This Row],[SOLUÇÃO]]=DE$1,BANCO10[[#This Row],[STATUS DA ETAPA]],"")</f>
        <v/>
      </c>
      <c r="DF461" s="42" t="str">
        <f>IF(BANCO10[[#This Row],[SOLUÇÃO]]=DF$1,BANCO10[[#This Row],[STATUS DA ETAPA]],"")</f>
        <v/>
      </c>
      <c r="DG461" s="42" t="str">
        <f>IF(BANCO10[[#This Row],[SOLUÇÃO]]=DG$1,BANCO10[[#This Row],[STATUS DA ETAPA]],"")</f>
        <v/>
      </c>
      <c r="DH461" s="42" t="str">
        <f>IF(BANCO10[[#This Row],[SOLUÇÃO]]=DH$1,BANCO10[[#This Row],[STATUS DA ETAPA]],"")</f>
        <v/>
      </c>
      <c r="DI461" s="42" t="str">
        <f>IF(BANCO10[[#This Row],[SOLUÇÃO]]=DI$1,BANCO10[[#This Row],[STATUS DA ETAPA]],"")</f>
        <v/>
      </c>
      <c r="DJ461" s="42" t="str">
        <f>IF(BANCO10[[#This Row],[SOLUÇÃO]]=DJ$1,BANCO10[[#This Row],[STATUS DA ETAPA]],"")</f>
        <v/>
      </c>
      <c r="DK461" s="42" t="str">
        <f>IF(BANCO10[[#This Row],[SOLUÇÃO]]=DK$1,BANCO10[[#This Row],[STATUS DA ETAPA]],"")</f>
        <v/>
      </c>
      <c r="DL461" s="42" t="str">
        <f>IF(BANCO10[[#This Row],[SOLUÇÃO]]=DL$1,BANCO10[[#This Row],[STATUS DA ETAPA]],"")</f>
        <v/>
      </c>
      <c r="DM461" s="42" t="str">
        <f>IF(BANCO10[[#This Row],[SOLUÇÃO]]=DM$1,BANCO10[[#This Row],[STATUS DA ETAPA]],"")</f>
        <v/>
      </c>
      <c r="DN461" s="65" t="e">
        <f>VLOOKUP(CL463,'[1]SAP TEC'!AC:AD,2,0)</f>
        <v>#N/A</v>
      </c>
      <c r="DP461" s="65" t="s">
        <v>103</v>
      </c>
      <c r="GA461" s="38"/>
      <c r="GB461" s="39"/>
      <c r="GC461" s="40"/>
      <c r="GD461" s="42"/>
      <c r="GE461" s="42"/>
      <c r="GF461" s="40"/>
      <c r="GG461" s="165"/>
      <c r="GH461" s="90"/>
      <c r="GI461" s="43"/>
      <c r="GJ461" s="44"/>
      <c r="GK461" s="166"/>
      <c r="GL461" s="166"/>
      <c r="GM461" s="166"/>
      <c r="GN461" s="42"/>
      <c r="GO461" s="91"/>
      <c r="GP461" s="42"/>
      <c r="GQ461" s="91"/>
      <c r="GR461" s="134"/>
      <c r="GS461" s="134"/>
      <c r="GT461" s="44"/>
      <c r="GU461" s="44"/>
      <c r="GV461" s="44"/>
      <c r="GW461" s="42"/>
      <c r="GX461" s="95"/>
      <c r="GY461" s="96"/>
      <c r="GZ461" s="167"/>
      <c r="HA461" s="167"/>
      <c r="HB461" s="167"/>
      <c r="HC461" s="93"/>
      <c r="HD461" s="167"/>
      <c r="HE461" s="110"/>
      <c r="HF461" s="94"/>
      <c r="HG461" s="38"/>
      <c r="HH461" s="38"/>
      <c r="HI461" s="38"/>
      <c r="HJ461" s="38"/>
      <c r="HK461" s="98"/>
      <c r="HL461" s="38"/>
      <c r="HM461" s="38"/>
      <c r="HN461" s="38"/>
      <c r="HO461" s="136"/>
      <c r="HP461" s="38"/>
      <c r="HQ461" s="38"/>
      <c r="HR461" s="38"/>
      <c r="HS461" s="38"/>
      <c r="HT461" s="63"/>
      <c r="HU461" s="63"/>
      <c r="HV461" s="71"/>
      <c r="HW461" s="63"/>
      <c r="HX461" s="44"/>
      <c r="HY461" s="42"/>
      <c r="HZ461" s="42"/>
      <c r="IA461" s="42"/>
      <c r="IB461" s="42"/>
      <c r="IC461" s="42"/>
      <c r="ID461" s="42"/>
      <c r="IE461" s="42"/>
      <c r="IF461" s="42"/>
      <c r="IG461" s="42"/>
      <c r="IH461" s="42"/>
      <c r="II461" s="42"/>
      <c r="IJ461" s="42"/>
      <c r="IK461" s="42"/>
      <c r="IL461" s="42"/>
      <c r="IM461" s="42"/>
      <c r="IN461" s="42"/>
      <c r="IO461" s="42"/>
      <c r="IP461" s="42"/>
      <c r="IQ461" s="42"/>
      <c r="IR461" s="42"/>
      <c r="IS461" s="42"/>
      <c r="IT461" s="42"/>
      <c r="IU461" s="42"/>
      <c r="IV461" s="42"/>
      <c r="IW461" s="42"/>
      <c r="IX461" s="42"/>
      <c r="IY461" s="42"/>
      <c r="IZ461" s="63"/>
    </row>
    <row r="462" spans="1:260" s="65" customFormat="1" ht="12" x14ac:dyDescent="0.25">
      <c r="A462" s="38" t="s">
        <v>118</v>
      </c>
      <c r="B462" s="39" t="s">
        <v>119</v>
      </c>
      <c r="C462" s="40" t="str">
        <f>IFERROR(VLOOKUP(BANCO10[[#This Row],[EMPRESA]],[1]!DADOS[#Data],2,FALSE),"")</f>
        <v>01.753.865/0001-91</v>
      </c>
      <c r="D462" s="42" t="s">
        <v>1244</v>
      </c>
      <c r="E462" s="42" t="str">
        <f>IFERROR(VLOOKUP(BANCO10[[#This Row],[EMPRESA]],[1]!DADOS[#Data],5,FALSE),"")</f>
        <v>ME</v>
      </c>
      <c r="F462" s="40" t="str">
        <f>IFERROR(IF(VLOOKUP(BANCO10[[#This Row],[EMPRESA]],[1]!DADOS[#Data],6,0)="","",(VLOOKUP(BANCO10[[#This Row],[EMPRESA]],[1]!DADOS[#Data],6,0))),"")</f>
        <v>CAPITAL LESTE 2</v>
      </c>
      <c r="G462" s="40" t="s">
        <v>1250</v>
      </c>
      <c r="H462" s="43" t="s">
        <v>196</v>
      </c>
      <c r="I462" s="43" t="s">
        <v>145</v>
      </c>
      <c r="J462" s="43" t="s">
        <v>123</v>
      </c>
      <c r="K462" s="42" t="s">
        <v>1251</v>
      </c>
      <c r="L462" s="44" t="s">
        <v>123</v>
      </c>
      <c r="M462" s="44">
        <v>604</v>
      </c>
      <c r="N462" s="44">
        <v>103</v>
      </c>
      <c r="O462" s="42" t="s">
        <v>92</v>
      </c>
      <c r="P462" s="42">
        <v>32</v>
      </c>
      <c r="Q462" s="42" t="s">
        <v>148</v>
      </c>
      <c r="R462" s="45" t="s">
        <v>123</v>
      </c>
      <c r="S462" s="45"/>
      <c r="T462" s="45" t="s">
        <v>123</v>
      </c>
      <c r="U462" s="45"/>
      <c r="V462" s="45" t="s">
        <v>123</v>
      </c>
      <c r="W462" s="45"/>
      <c r="X462" s="45" t="s">
        <v>123</v>
      </c>
      <c r="Y462" s="45"/>
      <c r="Z462" s="46" t="s">
        <v>123</v>
      </c>
      <c r="AA462" s="47"/>
      <c r="AB462" s="46" t="s">
        <v>123</v>
      </c>
      <c r="AC462" s="48"/>
      <c r="AD462" s="46" t="s">
        <v>123</v>
      </c>
      <c r="AE462" s="48"/>
      <c r="AF462" s="45" t="s">
        <v>27</v>
      </c>
      <c r="AG462" s="45">
        <v>44790</v>
      </c>
      <c r="AH462" s="45" t="s">
        <v>27</v>
      </c>
      <c r="AI462" s="45">
        <v>45378</v>
      </c>
      <c r="AJ462" s="45" t="s">
        <v>27</v>
      </c>
      <c r="AK462" s="45">
        <v>45378</v>
      </c>
      <c r="AL462" s="45" t="s">
        <v>27</v>
      </c>
      <c r="AM462" s="45">
        <v>45379</v>
      </c>
      <c r="AN462" s="45"/>
      <c r="AO462" s="45"/>
      <c r="AP462" s="45"/>
      <c r="AQ462" s="45"/>
      <c r="AR462" s="45" t="s">
        <v>27</v>
      </c>
      <c r="AS462" s="45"/>
      <c r="AT462" s="49">
        <v>45405</v>
      </c>
      <c r="AU462" s="50">
        <v>45496</v>
      </c>
      <c r="AV462" s="51" t="s">
        <v>27</v>
      </c>
      <c r="AW462" s="51" t="s">
        <v>27</v>
      </c>
      <c r="AX462" s="73" t="s">
        <v>182</v>
      </c>
      <c r="AY462" s="52" t="s">
        <v>126</v>
      </c>
      <c r="AZ462" s="53">
        <v>0</v>
      </c>
      <c r="BA462" s="52" t="s">
        <v>153</v>
      </c>
      <c r="BB462" s="81">
        <v>0</v>
      </c>
      <c r="BC462" s="52">
        <v>4702</v>
      </c>
      <c r="BD462" s="52">
        <v>0</v>
      </c>
      <c r="BE462" s="55" t="s">
        <v>123</v>
      </c>
      <c r="BF462" s="55" t="s">
        <v>123</v>
      </c>
      <c r="BG462" s="55" t="s">
        <v>27</v>
      </c>
      <c r="BH462" s="55" t="s">
        <v>123</v>
      </c>
      <c r="BI462" s="68" t="s">
        <v>123</v>
      </c>
      <c r="BJ462" s="48"/>
      <c r="BK462" s="74"/>
      <c r="BL462" s="75"/>
      <c r="BM462" s="74"/>
      <c r="BN462" s="75"/>
      <c r="BO462" s="74" t="s">
        <v>27</v>
      </c>
      <c r="BP462" s="75">
        <v>45554</v>
      </c>
      <c r="BQ462" s="74" t="s">
        <v>27</v>
      </c>
      <c r="BR462" s="75">
        <v>45625</v>
      </c>
      <c r="BS462" s="60"/>
      <c r="BT462" s="38"/>
      <c r="BU462" s="61" t="s">
        <v>129</v>
      </c>
      <c r="BV462" s="61" t="s">
        <v>129</v>
      </c>
      <c r="BW462" s="61" t="s">
        <v>150</v>
      </c>
      <c r="BX462" s="61" t="s">
        <v>212</v>
      </c>
      <c r="BY462" s="62" t="s">
        <v>158</v>
      </c>
      <c r="BZ462" s="61" t="s">
        <v>260</v>
      </c>
      <c r="CA462" s="61" t="s">
        <v>129</v>
      </c>
      <c r="CB462" s="61" t="s">
        <v>129</v>
      </c>
      <c r="CC462" s="61">
        <v>45391</v>
      </c>
      <c r="CD462" s="61" t="s">
        <v>158</v>
      </c>
      <c r="CE462" s="61" t="s">
        <v>129</v>
      </c>
      <c r="CF462" s="61"/>
      <c r="CG462" s="61" t="s">
        <v>970</v>
      </c>
      <c r="CH462" s="63">
        <f>YEAR(BANCO10[[#This Row],[DATA INÍCIO]])</f>
        <v>2024</v>
      </c>
      <c r="CI462" s="63">
        <f>MONTH(BANCO10[[#This Row],[DATA INÍCIO]])</f>
        <v>4</v>
      </c>
      <c r="CJ462" s="64" t="str">
        <f t="shared" si="8"/>
        <v>MARVIPLAST INDUSTRIA E COMERCIO LTDA01.753.865/0001-91</v>
      </c>
      <c r="CK462" s="63"/>
      <c r="CL462" s="42" t="s">
        <v>1252</v>
      </c>
      <c r="CM462" s="42" t="str">
        <f>IF(BANCO10[[#This Row],[SOLUÇÃO]]=CM$1,BANCO10[[#This Row],[STATUS DA ETAPA]],"")</f>
        <v/>
      </c>
      <c r="CN462" s="42" t="str">
        <f>IF(BANCO10[[#This Row],[SOLUÇÃO]]=CN$1,BANCO10[[#This Row],[STATUS DA ETAPA]],"")</f>
        <v/>
      </c>
      <c r="CO462" s="42" t="str">
        <f>IF(BANCO10[[#This Row],[SOLUÇÃO]]=CO$1,BANCO10[[#This Row],[STATUS DA ETAPA]],"")</f>
        <v>CONCLUÍDO</v>
      </c>
      <c r="CP462" s="42" t="str">
        <f>IF(BANCO10[[#This Row],[SOLUÇÃO]]=CP$1,BANCO10[[#This Row],[STATUS DA ETAPA]],"")</f>
        <v/>
      </c>
      <c r="CQ462" s="42" t="str">
        <f>IF(BANCO10[[#This Row],[SOLUÇÃO]]=CQ$1,BANCO10[[#This Row],[STATUS DA ETAPA]],"")</f>
        <v/>
      </c>
      <c r="CR462" s="42" t="str">
        <f>IF(BANCO10[[#This Row],[SOLUÇÃO]]=CR$1,BANCO10[[#This Row],[STATUS DA ETAPA]],"")</f>
        <v/>
      </c>
      <c r="CS462" s="42" t="str">
        <f>IF(BANCO10[[#This Row],[SOLUÇÃO]]=CS$1,BANCO10[[#This Row],[STATUS DA ETAPA]],"")</f>
        <v/>
      </c>
      <c r="CT462" s="42" t="str">
        <f>IF(BANCO10[[#This Row],[SOLUÇÃO]]=CT$1,BANCO10[[#This Row],[STATUS DA ETAPA]],"")</f>
        <v/>
      </c>
      <c r="CU462" s="42" t="str">
        <f>IF(BANCO10[[#This Row],[SOLUÇÃO]]=CU$1,BANCO10[[#This Row],[STATUS DA ETAPA]],"")</f>
        <v/>
      </c>
      <c r="CV462" s="42" t="str">
        <f>IF(BANCO10[[#This Row],[SOLUÇÃO]]=CV$1,BANCO10[[#This Row],[STATUS DA ETAPA]],"")</f>
        <v/>
      </c>
      <c r="CW462" s="42" t="str">
        <f>IF(BANCO10[[#This Row],[SOLUÇÃO]]=CW$1,BANCO10[[#This Row],[STATUS DA ETAPA]],"")</f>
        <v/>
      </c>
      <c r="CX462" s="42" t="str">
        <f>IF(BANCO10[[#This Row],[SOLUÇÃO]]=CX$1,BANCO10[[#This Row],[STATUS DA ETAPA]],"")</f>
        <v/>
      </c>
      <c r="CY462" s="42" t="str">
        <f>IF(BANCO10[[#This Row],[SOLUÇÃO]]=CY$1,BANCO10[[#This Row],[STATUS DA ETAPA]],"")</f>
        <v/>
      </c>
      <c r="CZ462" s="42" t="str">
        <f>IF(BANCO10[[#This Row],[SOLUÇÃO]]=CZ$1,BANCO10[[#This Row],[STATUS DA ETAPA]],"")</f>
        <v/>
      </c>
      <c r="DA462" s="42" t="str">
        <f>IF(BANCO10[[#This Row],[SOLUÇÃO]]=DA$1,BANCO10[[#This Row],[STATUS DA ETAPA]],"")</f>
        <v/>
      </c>
      <c r="DB462" s="42" t="str">
        <f>IF(BANCO10[[#This Row],[SOLUÇÃO]]=DB$1,BANCO10[[#This Row],[STATUS DA ETAPA]],"")</f>
        <v/>
      </c>
      <c r="DC462" s="42" t="str">
        <f>IF(BANCO10[[#This Row],[SOLUÇÃO]]=DC$1,BANCO10[[#This Row],[STATUS DA ETAPA]],"")</f>
        <v/>
      </c>
      <c r="DD462" s="42" t="str">
        <f>IF(BANCO10[[#This Row],[SOLUÇÃO]]=DD$1,BANCO10[[#This Row],[STATUS DA ETAPA]],"")</f>
        <v/>
      </c>
      <c r="DE462" s="42" t="str">
        <f>IF(BANCO10[[#This Row],[SOLUÇÃO]]=DE$1,BANCO10[[#This Row],[STATUS DA ETAPA]],"")</f>
        <v/>
      </c>
      <c r="DF462" s="42" t="str">
        <f>IF(BANCO10[[#This Row],[SOLUÇÃO]]=DF$1,BANCO10[[#This Row],[STATUS DA ETAPA]],"")</f>
        <v/>
      </c>
      <c r="DG462" s="42" t="str">
        <f>IF(BANCO10[[#This Row],[SOLUÇÃO]]=DG$1,BANCO10[[#This Row],[STATUS DA ETAPA]],"")</f>
        <v/>
      </c>
      <c r="DH462" s="42" t="str">
        <f>IF(BANCO10[[#This Row],[SOLUÇÃO]]=DH$1,BANCO10[[#This Row],[STATUS DA ETAPA]],"")</f>
        <v/>
      </c>
      <c r="DI462" s="42" t="str">
        <f>IF(BANCO10[[#This Row],[SOLUÇÃO]]=DI$1,BANCO10[[#This Row],[STATUS DA ETAPA]],"")</f>
        <v/>
      </c>
      <c r="DJ462" s="42" t="str">
        <f>IF(BANCO10[[#This Row],[SOLUÇÃO]]=DJ$1,BANCO10[[#This Row],[STATUS DA ETAPA]],"")</f>
        <v/>
      </c>
      <c r="DK462" s="42" t="str">
        <f>IF(BANCO10[[#This Row],[SOLUÇÃO]]=DK$1,BANCO10[[#This Row],[STATUS DA ETAPA]],"")</f>
        <v/>
      </c>
      <c r="DL462" s="42" t="str">
        <f>IF(BANCO10[[#This Row],[SOLUÇÃO]]=DL$1,BANCO10[[#This Row],[STATUS DA ETAPA]],"")</f>
        <v/>
      </c>
      <c r="DM462" s="42" t="str">
        <f>IF(BANCO10[[#This Row],[SOLUÇÃO]]=DM$1,BANCO10[[#This Row],[STATUS DA ETAPA]],"")</f>
        <v/>
      </c>
      <c r="DN462" s="65" t="e">
        <f>VLOOKUP(CL464,'[1]SAP TEC'!AC:AD,2,0)</f>
        <v>#N/A</v>
      </c>
      <c r="DP462" s="65" t="s">
        <v>104</v>
      </c>
      <c r="GA462" s="38"/>
      <c r="GB462" s="39"/>
      <c r="GC462" s="40"/>
      <c r="GD462" s="42"/>
      <c r="GE462" s="42"/>
      <c r="GF462" s="40"/>
      <c r="GG462" s="165"/>
      <c r="GH462" s="90"/>
      <c r="GI462" s="43"/>
      <c r="GJ462" s="44"/>
      <c r="GK462" s="166"/>
      <c r="GL462" s="166"/>
      <c r="GM462" s="166"/>
      <c r="GN462" s="42"/>
      <c r="GO462" s="91"/>
      <c r="GP462" s="42"/>
      <c r="GQ462" s="91"/>
      <c r="GR462" s="134"/>
      <c r="GS462" s="134"/>
      <c r="GT462" s="44"/>
      <c r="GU462" s="44"/>
      <c r="GV462" s="44"/>
      <c r="GW462" s="42"/>
      <c r="GX462" s="95"/>
      <c r="GY462" s="96"/>
      <c r="GZ462" s="168"/>
      <c r="HA462" s="168"/>
      <c r="HB462" s="168"/>
      <c r="HC462" s="93"/>
      <c r="HD462" s="168"/>
      <c r="HE462" s="110"/>
      <c r="HF462" s="94"/>
      <c r="HG462" s="38"/>
      <c r="HH462" s="38"/>
      <c r="HI462" s="38"/>
      <c r="HJ462" s="38"/>
      <c r="HK462" s="98"/>
      <c r="HL462" s="38"/>
      <c r="HM462" s="38"/>
      <c r="HN462" s="38"/>
      <c r="HO462" s="136"/>
      <c r="HP462" s="38"/>
      <c r="HQ462" s="38"/>
      <c r="HR462" s="38"/>
      <c r="HS462" s="38"/>
      <c r="HT462" s="63"/>
      <c r="HU462" s="63"/>
      <c r="HV462" s="71"/>
      <c r="HW462" s="63"/>
      <c r="HX462" s="44"/>
      <c r="HY462" s="42"/>
      <c r="HZ462" s="42"/>
      <c r="IA462" s="42"/>
      <c r="IB462" s="42"/>
      <c r="IC462" s="42"/>
      <c r="ID462" s="42"/>
      <c r="IE462" s="42"/>
      <c r="IF462" s="42"/>
      <c r="IG462" s="42"/>
      <c r="IH462" s="42"/>
      <c r="II462" s="42"/>
      <c r="IJ462" s="42"/>
      <c r="IK462" s="42"/>
      <c r="IL462" s="42"/>
      <c r="IM462" s="42"/>
      <c r="IN462" s="42"/>
      <c r="IO462" s="42"/>
      <c r="IP462" s="42"/>
      <c r="IQ462" s="42"/>
      <c r="IR462" s="42"/>
      <c r="IS462" s="42"/>
      <c r="IT462" s="42"/>
      <c r="IU462" s="42"/>
      <c r="IV462" s="42"/>
      <c r="IW462" s="42"/>
      <c r="IX462" s="42"/>
      <c r="IY462" s="42"/>
      <c r="IZ462" s="63"/>
    </row>
    <row r="463" spans="1:260" s="65" customFormat="1" ht="12" x14ac:dyDescent="0.25">
      <c r="A463" s="38" t="s">
        <v>118</v>
      </c>
      <c r="B463" s="39" t="s">
        <v>279</v>
      </c>
      <c r="C463" s="40" t="str">
        <f>IFERROR(VLOOKUP(BANCO10[[#This Row],[EMPRESA]],[1]!DADOS[#Data],2,FALSE),"")</f>
        <v>47.307.152/0001-03</v>
      </c>
      <c r="D463" s="42" t="s">
        <v>1253</v>
      </c>
      <c r="E463" s="42" t="str">
        <f>IFERROR(VLOOKUP(BANCO10[[#This Row],[EMPRESA]],[1]!DADOS[#Data],5,FALSE),"")</f>
        <v>EPP</v>
      </c>
      <c r="F463" s="40" t="str">
        <f>IFERROR(IF(VLOOKUP(BANCO10[[#This Row],[EMPRESA]],[1]!DADOS[#Data],6,0)="","",(VLOOKUP(BANCO10[[#This Row],[EMPRESA]],[1]!DADOS[#Data],6,0))),"")</f>
        <v>CAPITAL LESTE 1</v>
      </c>
      <c r="G463" s="40" t="str">
        <f>IFERROR(IF(VLOOKUP(BANCO10[[#This Row],[EMPRESA]],[1]!DADOS[#Data],4)="","",(VLOOKUP($D463,[1]!DADOS[#Data],4,0))),"")</f>
        <v>MASTER</v>
      </c>
      <c r="H463" s="43" t="s">
        <v>7</v>
      </c>
      <c r="I463" s="43" t="s">
        <v>122</v>
      </c>
      <c r="J463" s="43" t="s">
        <v>123</v>
      </c>
      <c r="K463" s="42" t="s">
        <v>123</v>
      </c>
      <c r="L463" s="44" t="s">
        <v>123</v>
      </c>
      <c r="M463" s="44" t="s">
        <v>137</v>
      </c>
      <c r="N463" s="44" t="s">
        <v>123</v>
      </c>
      <c r="O463" s="42" t="s">
        <v>96</v>
      </c>
      <c r="P463" s="42">
        <v>0</v>
      </c>
      <c r="Q463" s="42"/>
      <c r="R463" s="45" t="s">
        <v>123</v>
      </c>
      <c r="S463" s="45"/>
      <c r="T463" s="45"/>
      <c r="U463" s="45"/>
      <c r="V463" s="45" t="s">
        <v>123</v>
      </c>
      <c r="W463" s="45"/>
      <c r="X463" s="45" t="s">
        <v>123</v>
      </c>
      <c r="Y463" s="45"/>
      <c r="Z463" s="46" t="s">
        <v>27</v>
      </c>
      <c r="AA463" s="47">
        <v>45637</v>
      </c>
      <c r="AB463" s="46"/>
      <c r="AC463" s="48"/>
      <c r="AD463" s="46"/>
      <c r="AE463" s="48"/>
      <c r="AF463" s="45" t="s">
        <v>123</v>
      </c>
      <c r="AG463" s="45"/>
      <c r="AH463" s="45" t="s">
        <v>123</v>
      </c>
      <c r="AI463" s="45"/>
      <c r="AJ463" s="45" t="s">
        <v>123</v>
      </c>
      <c r="AK463" s="45"/>
      <c r="AL463" s="45" t="s">
        <v>123</v>
      </c>
      <c r="AM463" s="45"/>
      <c r="AN463" s="45" t="s">
        <v>123</v>
      </c>
      <c r="AO463" s="45"/>
      <c r="AP463" s="45" t="s">
        <v>123</v>
      </c>
      <c r="AQ463" s="45"/>
      <c r="AR463" s="45" t="s">
        <v>123</v>
      </c>
      <c r="AS463" s="45"/>
      <c r="AT463" s="49">
        <v>45963</v>
      </c>
      <c r="AU463" s="50">
        <v>45963</v>
      </c>
      <c r="AV463" s="51" t="s">
        <v>123</v>
      </c>
      <c r="AW463" s="51" t="s">
        <v>123</v>
      </c>
      <c r="AX463" s="51" t="s">
        <v>123</v>
      </c>
      <c r="AY463" s="52" t="s">
        <v>123</v>
      </c>
      <c r="AZ463" s="53">
        <v>0</v>
      </c>
      <c r="BA463" s="52" t="s">
        <v>123</v>
      </c>
      <c r="BB463" s="81" t="s">
        <v>123</v>
      </c>
      <c r="BC463" s="52" t="s">
        <v>123</v>
      </c>
      <c r="BD463" s="52" t="s">
        <v>123</v>
      </c>
      <c r="BE463" s="55" t="s">
        <v>123</v>
      </c>
      <c r="BF463" s="55" t="s">
        <v>123</v>
      </c>
      <c r="BG463" s="55" t="s">
        <v>123</v>
      </c>
      <c r="BH463" s="55" t="s">
        <v>123</v>
      </c>
      <c r="BI463" s="68" t="s">
        <v>123</v>
      </c>
      <c r="BJ463" s="57"/>
      <c r="BK463" s="58" t="s">
        <v>123</v>
      </c>
      <c r="BL463" s="59"/>
      <c r="BM463" s="58" t="s">
        <v>123</v>
      </c>
      <c r="BN463" s="59"/>
      <c r="BO463" s="58" t="s">
        <v>123</v>
      </c>
      <c r="BP463" s="59"/>
      <c r="BQ463" s="58" t="s">
        <v>123</v>
      </c>
      <c r="BR463" s="59"/>
      <c r="BS463" s="60"/>
      <c r="BT463" s="38"/>
      <c r="BU463" s="61" t="s">
        <v>129</v>
      </c>
      <c r="BV463" s="61" t="s">
        <v>129</v>
      </c>
      <c r="BW463" s="61" t="s">
        <v>284</v>
      </c>
      <c r="BX463" s="61" t="s">
        <v>1254</v>
      </c>
      <c r="BY463" s="62" t="s">
        <v>539</v>
      </c>
      <c r="BZ463" s="61"/>
      <c r="CA463" s="61" t="s">
        <v>129</v>
      </c>
      <c r="CB463" s="61" t="s">
        <v>129</v>
      </c>
      <c r="CC463" s="61" t="s">
        <v>129</v>
      </c>
      <c r="CD463" s="61" t="s">
        <v>129</v>
      </c>
      <c r="CE463" s="61" t="s">
        <v>129</v>
      </c>
      <c r="CF463" s="61" t="s">
        <v>129</v>
      </c>
      <c r="CG463" s="61" t="s">
        <v>836</v>
      </c>
      <c r="CH463" s="63">
        <f>YEAR(BANCO10[[#This Row],[DATA INÍCIO]])</f>
        <v>2025</v>
      </c>
      <c r="CI463" s="63">
        <f>MONTH(BANCO10[[#This Row],[DATA INÍCIO]])</f>
        <v>11</v>
      </c>
      <c r="CJ463" s="64" t="str">
        <f t="shared" si="8"/>
        <v>MASTERMETAL INDUSTRIA E COMERCIO47.307.152/0001-03</v>
      </c>
      <c r="CK463" s="63"/>
      <c r="CL463" s="42" t="s">
        <v>123</v>
      </c>
      <c r="CM463" s="42" t="str">
        <f>IF(BANCO10[[#This Row],[SOLUÇÃO]]=CM$1,BANCO10[[#This Row],[STATUS DA ETAPA]],"")</f>
        <v/>
      </c>
      <c r="CN463" s="42" t="str">
        <f>IF(BANCO10[[#This Row],[SOLUÇÃO]]=CN$1,BANCO10[[#This Row],[STATUS DA ETAPA]],"")</f>
        <v/>
      </c>
      <c r="CO463" s="42" t="str">
        <f>IF(BANCO10[[#This Row],[SOLUÇÃO]]=CO$1,BANCO10[[#This Row],[STATUS DA ETAPA]],"")</f>
        <v/>
      </c>
      <c r="CP463" s="42" t="str">
        <f>IF(BANCO10[[#This Row],[SOLUÇÃO]]=CP$1,BANCO10[[#This Row],[STATUS DA ETAPA]],"")</f>
        <v/>
      </c>
      <c r="CQ463" s="42" t="str">
        <f>IF(BANCO10[[#This Row],[SOLUÇÃO]]=CQ$1,BANCO10[[#This Row],[STATUS DA ETAPA]],"")</f>
        <v/>
      </c>
      <c r="CR463" s="42" t="str">
        <f>IF(BANCO10[[#This Row],[SOLUÇÃO]]=CR$1,BANCO10[[#This Row],[STATUS DA ETAPA]],"")</f>
        <v/>
      </c>
      <c r="CS463" s="42" t="str">
        <f>IF(BANCO10[[#This Row],[SOLUÇÃO]]=CS$1,BANCO10[[#This Row],[STATUS DA ETAPA]],"")</f>
        <v>CANCELADO</v>
      </c>
      <c r="CT463" s="42" t="str">
        <f>IF(BANCO10[[#This Row],[SOLUÇÃO]]=CT$1,BANCO10[[#This Row],[STATUS DA ETAPA]],"")</f>
        <v/>
      </c>
      <c r="CU463" s="42" t="str">
        <f>IF(BANCO10[[#This Row],[SOLUÇÃO]]=CU$1,BANCO10[[#This Row],[STATUS DA ETAPA]],"")</f>
        <v/>
      </c>
      <c r="CV463" s="42" t="str">
        <f>IF(BANCO10[[#This Row],[SOLUÇÃO]]=CV$1,BANCO10[[#This Row],[STATUS DA ETAPA]],"")</f>
        <v/>
      </c>
      <c r="CW463" s="42" t="str">
        <f>IF(BANCO10[[#This Row],[SOLUÇÃO]]=CW$1,BANCO10[[#This Row],[STATUS DA ETAPA]],"")</f>
        <v/>
      </c>
      <c r="CX463" s="42" t="str">
        <f>IF(BANCO10[[#This Row],[SOLUÇÃO]]=CX$1,BANCO10[[#This Row],[STATUS DA ETAPA]],"")</f>
        <v/>
      </c>
      <c r="CY463" s="42" t="str">
        <f>IF(BANCO10[[#This Row],[SOLUÇÃO]]=CY$1,BANCO10[[#This Row],[STATUS DA ETAPA]],"")</f>
        <v/>
      </c>
      <c r="CZ463" s="42" t="str">
        <f>IF(BANCO10[[#This Row],[SOLUÇÃO]]=CZ$1,BANCO10[[#This Row],[STATUS DA ETAPA]],"")</f>
        <v/>
      </c>
      <c r="DA463" s="42" t="str">
        <f>IF(BANCO10[[#This Row],[SOLUÇÃO]]=DA$1,BANCO10[[#This Row],[STATUS DA ETAPA]],"")</f>
        <v/>
      </c>
      <c r="DB463" s="42" t="str">
        <f>IF(BANCO10[[#This Row],[SOLUÇÃO]]=DB$1,BANCO10[[#This Row],[STATUS DA ETAPA]],"")</f>
        <v/>
      </c>
      <c r="DC463" s="42" t="str">
        <f>IF(BANCO10[[#This Row],[SOLUÇÃO]]=DC$1,BANCO10[[#This Row],[STATUS DA ETAPA]],"")</f>
        <v/>
      </c>
      <c r="DD463" s="42" t="str">
        <f>IF(BANCO10[[#This Row],[SOLUÇÃO]]=DD$1,BANCO10[[#This Row],[STATUS DA ETAPA]],"")</f>
        <v/>
      </c>
      <c r="DE463" s="42" t="str">
        <f>IF(BANCO10[[#This Row],[SOLUÇÃO]]=DE$1,BANCO10[[#This Row],[STATUS DA ETAPA]],"")</f>
        <v/>
      </c>
      <c r="DF463" s="42" t="str">
        <f>IF(BANCO10[[#This Row],[SOLUÇÃO]]=DF$1,BANCO10[[#This Row],[STATUS DA ETAPA]],"")</f>
        <v/>
      </c>
      <c r="DG463" s="42" t="str">
        <f>IF(BANCO10[[#This Row],[SOLUÇÃO]]=DG$1,BANCO10[[#This Row],[STATUS DA ETAPA]],"")</f>
        <v/>
      </c>
      <c r="DH463" s="42" t="str">
        <f>IF(BANCO10[[#This Row],[SOLUÇÃO]]=DH$1,BANCO10[[#This Row],[STATUS DA ETAPA]],"")</f>
        <v/>
      </c>
      <c r="DI463" s="42" t="str">
        <f>IF(BANCO10[[#This Row],[SOLUÇÃO]]=DI$1,BANCO10[[#This Row],[STATUS DA ETAPA]],"")</f>
        <v/>
      </c>
      <c r="DJ463" s="42" t="str">
        <f>IF(BANCO10[[#This Row],[SOLUÇÃO]]=DJ$1,BANCO10[[#This Row],[STATUS DA ETAPA]],"")</f>
        <v/>
      </c>
      <c r="DK463" s="42" t="str">
        <f>IF(BANCO10[[#This Row],[SOLUÇÃO]]=DK$1,BANCO10[[#This Row],[STATUS DA ETAPA]],"")</f>
        <v/>
      </c>
      <c r="DL463" s="42" t="str">
        <f>IF(BANCO10[[#This Row],[SOLUÇÃO]]=DL$1,BANCO10[[#This Row],[STATUS DA ETAPA]],"")</f>
        <v/>
      </c>
      <c r="DM463" s="42" t="str">
        <f>IF(BANCO10[[#This Row],[SOLUÇÃO]]=DM$1,BANCO10[[#This Row],[STATUS DA ETAPA]],"")</f>
        <v/>
      </c>
      <c r="DN463" s="65" t="e">
        <f>VLOOKUP(CL465,'[1]SAP TEC'!AC:AD,2,0)</f>
        <v>#N/A</v>
      </c>
      <c r="DP463" s="65" t="s">
        <v>105</v>
      </c>
      <c r="GA463" s="38"/>
      <c r="GB463" s="39"/>
      <c r="GC463" s="40"/>
      <c r="GD463" s="42"/>
      <c r="GE463" s="42"/>
      <c r="GF463" s="40"/>
      <c r="GG463" s="165"/>
      <c r="GH463" s="90"/>
      <c r="GI463" s="43"/>
      <c r="GJ463" s="44"/>
      <c r="GK463" s="166"/>
      <c r="GL463" s="166"/>
      <c r="GM463" s="166"/>
      <c r="GN463" s="42"/>
      <c r="GO463" s="91"/>
      <c r="GP463" s="42"/>
      <c r="GQ463" s="91"/>
      <c r="GR463" s="134"/>
      <c r="GS463" s="134"/>
      <c r="GT463" s="44"/>
      <c r="GU463" s="44"/>
      <c r="GV463" s="44"/>
      <c r="GW463" s="42"/>
      <c r="GX463" s="95"/>
      <c r="GY463" s="96"/>
      <c r="GZ463" s="167"/>
      <c r="HA463" s="167"/>
      <c r="HB463" s="167"/>
      <c r="HC463" s="93"/>
      <c r="HD463" s="167"/>
      <c r="HE463" s="110"/>
      <c r="HF463" s="94"/>
      <c r="HG463" s="38"/>
      <c r="HH463" s="38"/>
      <c r="HI463" s="38"/>
      <c r="HJ463" s="38"/>
      <c r="HK463" s="98"/>
      <c r="HL463" s="38"/>
      <c r="HM463" s="38"/>
      <c r="HN463" s="38"/>
      <c r="HO463" s="136"/>
      <c r="HP463" s="38"/>
      <c r="HQ463" s="38"/>
      <c r="HR463" s="38"/>
      <c r="HS463" s="38"/>
      <c r="HT463" s="63"/>
      <c r="HU463" s="63"/>
      <c r="HV463" s="71"/>
      <c r="HW463" s="63"/>
      <c r="HX463" s="44"/>
      <c r="HY463" s="42"/>
      <c r="HZ463" s="42"/>
      <c r="IA463" s="42"/>
      <c r="IB463" s="42"/>
      <c r="IC463" s="42"/>
      <c r="ID463" s="42"/>
      <c r="IE463" s="42"/>
      <c r="IF463" s="42"/>
      <c r="IG463" s="42"/>
      <c r="IH463" s="42"/>
      <c r="II463" s="42"/>
      <c r="IJ463" s="42"/>
      <c r="IK463" s="42"/>
      <c r="IL463" s="42"/>
      <c r="IM463" s="42"/>
      <c r="IN463" s="42"/>
      <c r="IO463" s="42"/>
      <c r="IP463" s="42"/>
      <c r="IQ463" s="42"/>
      <c r="IR463" s="42"/>
      <c r="IS463" s="42"/>
      <c r="IT463" s="42"/>
      <c r="IU463" s="42"/>
      <c r="IV463" s="42"/>
      <c r="IW463" s="42"/>
      <c r="IX463" s="42"/>
      <c r="IY463" s="42"/>
      <c r="IZ463" s="63"/>
    </row>
    <row r="464" spans="1:260" s="65" customFormat="1" ht="12" x14ac:dyDescent="0.25">
      <c r="A464" s="38" t="s">
        <v>118</v>
      </c>
      <c r="B464" s="39" t="s">
        <v>131</v>
      </c>
      <c r="C464" s="40" t="str">
        <f>IFERROR(VLOOKUP(BANCO10[[#This Row],[EMPRESA]],[1]!DADOS[#Data],2,FALSE),"")</f>
        <v>01.948.130/0001-13</v>
      </c>
      <c r="D464" s="40" t="s">
        <v>1255</v>
      </c>
      <c r="E464" s="42" t="str">
        <f>IFERROR(VLOOKUP(BANCO10[[#This Row],[EMPRESA]],[1]!DADOS[#Data],5,FALSE),"")</f>
        <v>EPP</v>
      </c>
      <c r="F464" s="40" t="str">
        <f>IFERROR(IF(VLOOKUP(BANCO10[[#This Row],[EMPRESA]],[1]!DADOS[#Data],6,0)="","",(VLOOKUP(BANCO10[[#This Row],[EMPRESA]],[1]!DADOS[#Data],6,0))),"")</f>
        <v>CAPITAL LESTE 1</v>
      </c>
      <c r="G464" s="40" t="str">
        <f>IFERROR(IF(VLOOKUP(BANCO10[[#This Row],[EMPRESA]],[1]!DADOS[#Data],4)="","",(VLOOKUP($D464,[1]!DADOS[#Data],4,0))),"")</f>
        <v>MAXI</v>
      </c>
      <c r="H464" s="43" t="s">
        <v>7</v>
      </c>
      <c r="I464" s="43" t="s">
        <v>145</v>
      </c>
      <c r="J464" s="43" t="s">
        <v>123</v>
      </c>
      <c r="K464" s="44" t="s">
        <v>1256</v>
      </c>
      <c r="L464" s="44" t="s">
        <v>136</v>
      </c>
      <c r="M464" s="44" t="s">
        <v>137</v>
      </c>
      <c r="N464" s="44" t="s">
        <v>123</v>
      </c>
      <c r="O464" s="42" t="s">
        <v>96</v>
      </c>
      <c r="P464" s="42">
        <v>106</v>
      </c>
      <c r="Q464" s="39" t="s">
        <v>205</v>
      </c>
      <c r="R464" s="45" t="s">
        <v>27</v>
      </c>
      <c r="S464" s="45">
        <v>45679</v>
      </c>
      <c r="T464" s="45" t="s">
        <v>27</v>
      </c>
      <c r="U464" s="45">
        <v>45681</v>
      </c>
      <c r="V464" s="45" t="s">
        <v>27</v>
      </c>
      <c r="W464" s="45">
        <v>45687</v>
      </c>
      <c r="X464" s="45" t="s">
        <v>27</v>
      </c>
      <c r="Y464" s="45">
        <v>45687</v>
      </c>
      <c r="Z464" s="46" t="s">
        <v>27</v>
      </c>
      <c r="AA464" s="47">
        <v>45687</v>
      </c>
      <c r="AB464" s="46" t="s">
        <v>27</v>
      </c>
      <c r="AC464" s="48">
        <v>45694</v>
      </c>
      <c r="AD464" s="46" t="s">
        <v>27</v>
      </c>
      <c r="AE464" s="48">
        <v>45695</v>
      </c>
      <c r="AF464" s="45" t="s">
        <v>123</v>
      </c>
      <c r="AG464" s="45"/>
      <c r="AH464" s="45" t="s">
        <v>27</v>
      </c>
      <c r="AI464" s="45"/>
      <c r="AJ464" s="45" t="s">
        <v>27</v>
      </c>
      <c r="AK464" s="45">
        <v>45708</v>
      </c>
      <c r="AL464" s="45" t="s">
        <v>123</v>
      </c>
      <c r="AM464" s="45"/>
      <c r="AN464" s="45" t="s">
        <v>123</v>
      </c>
      <c r="AO464" s="45"/>
      <c r="AP464" s="45" t="s">
        <v>123</v>
      </c>
      <c r="AQ464" s="45"/>
      <c r="AR464" s="45" t="s">
        <v>123</v>
      </c>
      <c r="AS464" s="45"/>
      <c r="AT464" s="49">
        <v>45786</v>
      </c>
      <c r="AU464" s="50">
        <v>45869</v>
      </c>
      <c r="AV464" s="66" t="s">
        <v>27</v>
      </c>
      <c r="AW464" s="66" t="s">
        <v>126</v>
      </c>
      <c r="AX464" s="51" t="s">
        <v>49</v>
      </c>
      <c r="AY464" s="52" t="s">
        <v>126</v>
      </c>
      <c r="AZ464" s="53">
        <v>20140</v>
      </c>
      <c r="BA464" s="52" t="s">
        <v>153</v>
      </c>
      <c r="BB464" s="81">
        <v>594925</v>
      </c>
      <c r="BC464" s="52" t="s">
        <v>123</v>
      </c>
      <c r="BD464" s="52" t="s">
        <v>123</v>
      </c>
      <c r="BE464" s="55" t="s">
        <v>126</v>
      </c>
      <c r="BF464" s="55" t="s">
        <v>126</v>
      </c>
      <c r="BG464" s="55" t="s">
        <v>126</v>
      </c>
      <c r="BH464" s="55" t="s">
        <v>27</v>
      </c>
      <c r="BI464" s="68" t="s">
        <v>126</v>
      </c>
      <c r="BJ464" s="48"/>
      <c r="BK464" s="58" t="s">
        <v>123</v>
      </c>
      <c r="BL464" s="59"/>
      <c r="BM464" s="58" t="s">
        <v>123</v>
      </c>
      <c r="BN464" s="59"/>
      <c r="BO464" s="58" t="s">
        <v>126</v>
      </c>
      <c r="BP464" s="59"/>
      <c r="BQ464" s="58" t="s">
        <v>126</v>
      </c>
      <c r="BR464" s="59"/>
      <c r="BS464" s="137" t="s">
        <v>819</v>
      </c>
      <c r="BT464" s="38"/>
      <c r="BU464" s="61"/>
      <c r="BV464" s="61"/>
      <c r="BW464" s="61"/>
      <c r="BX464" s="61"/>
      <c r="BY464" s="61"/>
      <c r="BZ464" s="61"/>
      <c r="CA464" s="61"/>
      <c r="CB464" s="61"/>
      <c r="CC464" s="61"/>
      <c r="CD464" s="61"/>
      <c r="CE464" s="61"/>
      <c r="CF464" s="61"/>
      <c r="CG464" s="61"/>
      <c r="CH464" s="63">
        <f>YEAR(BANCO10[[#This Row],[DATA INÍCIO]])</f>
        <v>2025</v>
      </c>
      <c r="CI464" s="63">
        <f>MONTH(BANCO10[[#This Row],[DATA INÍCIO]])</f>
        <v>5</v>
      </c>
      <c r="CJ464" s="71" t="str">
        <f t="shared" si="8"/>
        <v>MAXI EMBALAGENS LTDA01.948.130/0001-13</v>
      </c>
      <c r="CK464" s="63"/>
      <c r="CL464" s="63"/>
      <c r="CM464" s="42" t="str">
        <f>IF(BANCO10[[#This Row],[SOLUÇÃO]]=CM$1,BANCO10[[#This Row],[STATUS DA ETAPA]],"")</f>
        <v/>
      </c>
      <c r="CN464" s="42" t="str">
        <f>IF(BANCO10[[#This Row],[SOLUÇÃO]]=CN$1,BANCO10[[#This Row],[STATUS DA ETAPA]],"")</f>
        <v/>
      </c>
      <c r="CO464" s="42" t="str">
        <f>IF(BANCO10[[#This Row],[SOLUÇÃO]]=CO$1,BANCO10[[#This Row],[STATUS DA ETAPA]],"")</f>
        <v/>
      </c>
      <c r="CP464" s="42" t="str">
        <f>IF(BANCO10[[#This Row],[SOLUÇÃO]]=CP$1,BANCO10[[#This Row],[STATUS DA ETAPA]],"")</f>
        <v/>
      </c>
      <c r="CQ464" s="42" t="str">
        <f>IF(BANCO10[[#This Row],[SOLUÇÃO]]=CQ$1,BANCO10[[#This Row],[STATUS DA ETAPA]],"")</f>
        <v/>
      </c>
      <c r="CR464" s="42" t="str">
        <f>IF(BANCO10[[#This Row],[SOLUÇÃO]]=CR$1,BANCO10[[#This Row],[STATUS DA ETAPA]],"")</f>
        <v/>
      </c>
      <c r="CS464" s="42" t="str">
        <f>IF(BANCO10[[#This Row],[SOLUÇÃO]]=CS$1,BANCO10[[#This Row],[STATUS DA ETAPA]],"")</f>
        <v>CONCLUÍDO</v>
      </c>
      <c r="CT464" s="42" t="str">
        <f>IF(BANCO10[[#This Row],[SOLUÇÃO]]=CT$1,BANCO10[[#This Row],[STATUS DA ETAPA]],"")</f>
        <v/>
      </c>
      <c r="CU464" s="42" t="str">
        <f>IF(BANCO10[[#This Row],[SOLUÇÃO]]=CU$1,BANCO10[[#This Row],[STATUS DA ETAPA]],"")</f>
        <v/>
      </c>
      <c r="CV464" s="42" t="str">
        <f>IF(BANCO10[[#This Row],[SOLUÇÃO]]=CV$1,BANCO10[[#This Row],[STATUS DA ETAPA]],"")</f>
        <v/>
      </c>
      <c r="CW464" s="42" t="str">
        <f>IF(BANCO10[[#This Row],[SOLUÇÃO]]=CW$1,BANCO10[[#This Row],[STATUS DA ETAPA]],"")</f>
        <v/>
      </c>
      <c r="CX464" s="42" t="str">
        <f>IF(BANCO10[[#This Row],[SOLUÇÃO]]=CX$1,BANCO10[[#This Row],[STATUS DA ETAPA]],"")</f>
        <v/>
      </c>
      <c r="CY464" s="42" t="str">
        <f>IF(BANCO10[[#This Row],[SOLUÇÃO]]=CY$1,BANCO10[[#This Row],[STATUS DA ETAPA]],"")</f>
        <v/>
      </c>
      <c r="CZ464" s="42" t="str">
        <f>IF(BANCO10[[#This Row],[SOLUÇÃO]]=CZ$1,BANCO10[[#This Row],[STATUS DA ETAPA]],"")</f>
        <v/>
      </c>
      <c r="DA464" s="42" t="str">
        <f>IF(BANCO10[[#This Row],[SOLUÇÃO]]=DA$1,BANCO10[[#This Row],[STATUS DA ETAPA]],"")</f>
        <v/>
      </c>
      <c r="DB464" s="42" t="str">
        <f>IF(BANCO10[[#This Row],[SOLUÇÃO]]=DB$1,BANCO10[[#This Row],[STATUS DA ETAPA]],"")</f>
        <v/>
      </c>
      <c r="DC464" s="42" t="str">
        <f>IF(BANCO10[[#This Row],[SOLUÇÃO]]=DC$1,BANCO10[[#This Row],[STATUS DA ETAPA]],"")</f>
        <v/>
      </c>
      <c r="DD464" s="42" t="str">
        <f>IF(BANCO10[[#This Row],[SOLUÇÃO]]=DD$1,BANCO10[[#This Row],[STATUS DA ETAPA]],"")</f>
        <v/>
      </c>
      <c r="DE464" s="42" t="str">
        <f>IF(BANCO10[[#This Row],[SOLUÇÃO]]=DE$1,BANCO10[[#This Row],[STATUS DA ETAPA]],"")</f>
        <v/>
      </c>
      <c r="DF464" s="42" t="str">
        <f>IF(BANCO10[[#This Row],[SOLUÇÃO]]=DF$1,BANCO10[[#This Row],[STATUS DA ETAPA]],"")</f>
        <v/>
      </c>
      <c r="DG464" s="42" t="str">
        <f>IF(BANCO10[[#This Row],[SOLUÇÃO]]=DG$1,BANCO10[[#This Row],[STATUS DA ETAPA]],"")</f>
        <v/>
      </c>
      <c r="DH464" s="42" t="str">
        <f>IF(BANCO10[[#This Row],[SOLUÇÃO]]=DH$1,BANCO10[[#This Row],[STATUS DA ETAPA]],"")</f>
        <v/>
      </c>
      <c r="DI464" s="42" t="str">
        <f>IF(BANCO10[[#This Row],[SOLUÇÃO]]=DI$1,BANCO10[[#This Row],[STATUS DA ETAPA]],"")</f>
        <v/>
      </c>
      <c r="DJ464" s="42" t="str">
        <f>IF(BANCO10[[#This Row],[SOLUÇÃO]]=DJ$1,BANCO10[[#This Row],[STATUS DA ETAPA]],"")</f>
        <v/>
      </c>
      <c r="DK464" s="42" t="str">
        <f>IF(BANCO10[[#This Row],[SOLUÇÃO]]=DK$1,BANCO10[[#This Row],[STATUS DA ETAPA]],"")</f>
        <v/>
      </c>
      <c r="DL464" s="42" t="str">
        <f>IF(BANCO10[[#This Row],[SOLUÇÃO]]=DL$1,BANCO10[[#This Row],[STATUS DA ETAPA]],"")</f>
        <v/>
      </c>
      <c r="DM464" s="42" t="str">
        <f>IF(BANCO10[[#This Row],[SOLUÇÃO]]=DM$1,BANCO10[[#This Row],[STATUS DA ETAPA]],"")</f>
        <v/>
      </c>
      <c r="DN464" s="65" t="e">
        <f>VLOOKUP(CL466,'[1]SAP TEC'!AC:AD,2,0)</f>
        <v>#N/A</v>
      </c>
      <c r="DP464" s="65" t="s">
        <v>106</v>
      </c>
      <c r="GA464" s="38"/>
      <c r="GB464" s="39"/>
      <c r="GC464" s="40"/>
      <c r="GD464" s="42"/>
      <c r="GE464" s="42"/>
      <c r="GF464" s="40"/>
      <c r="GG464" s="165"/>
      <c r="GH464" s="90"/>
      <c r="GI464" s="43"/>
      <c r="GJ464" s="44"/>
      <c r="GK464" s="166"/>
      <c r="GL464" s="166"/>
      <c r="GM464" s="166"/>
      <c r="GN464" s="42"/>
      <c r="GO464" s="91"/>
      <c r="GP464" s="42"/>
      <c r="GQ464" s="91"/>
      <c r="GR464" s="134"/>
      <c r="GS464" s="134"/>
      <c r="GT464" s="44"/>
      <c r="GU464" s="44"/>
      <c r="GV464" s="44"/>
      <c r="GW464" s="42"/>
      <c r="GX464" s="95"/>
      <c r="GY464" s="96"/>
      <c r="GZ464" s="167"/>
      <c r="HA464" s="167"/>
      <c r="HB464" s="167"/>
      <c r="HC464" s="93"/>
      <c r="HD464" s="167"/>
      <c r="HE464" s="110"/>
      <c r="HF464" s="94"/>
      <c r="HG464" s="38"/>
      <c r="HH464" s="38"/>
      <c r="HI464" s="38"/>
      <c r="HJ464" s="38"/>
      <c r="HK464" s="98"/>
      <c r="HL464" s="38"/>
      <c r="HM464" s="38"/>
      <c r="HN464" s="38"/>
      <c r="HO464" s="136"/>
      <c r="HP464" s="38"/>
      <c r="HQ464" s="38"/>
      <c r="HR464" s="38"/>
      <c r="HS464" s="38"/>
      <c r="HT464" s="63"/>
      <c r="HU464" s="63"/>
      <c r="HV464" s="71"/>
      <c r="HW464" s="63"/>
      <c r="HX464" s="44"/>
      <c r="HY464" s="42"/>
      <c r="HZ464" s="42"/>
      <c r="IA464" s="42"/>
      <c r="IB464" s="42"/>
      <c r="IC464" s="42"/>
      <c r="ID464" s="42"/>
      <c r="IE464" s="42"/>
      <c r="IF464" s="42"/>
      <c r="IG464" s="42"/>
      <c r="IH464" s="42"/>
      <c r="II464" s="42"/>
      <c r="IJ464" s="42"/>
      <c r="IK464" s="42"/>
      <c r="IL464" s="42"/>
      <c r="IM464" s="42"/>
      <c r="IN464" s="42"/>
      <c r="IO464" s="42"/>
      <c r="IP464" s="42"/>
      <c r="IQ464" s="42"/>
      <c r="IR464" s="42"/>
      <c r="IS464" s="42"/>
      <c r="IT464" s="42"/>
      <c r="IU464" s="42"/>
      <c r="IV464" s="42"/>
      <c r="IW464" s="42"/>
      <c r="IX464" s="42"/>
      <c r="IY464" s="42"/>
      <c r="IZ464" s="63"/>
    </row>
    <row r="465" spans="1:335" s="65" customFormat="1" ht="12" x14ac:dyDescent="0.25">
      <c r="A465" s="38" t="s">
        <v>118</v>
      </c>
      <c r="B465" s="39" t="s">
        <v>131</v>
      </c>
      <c r="C465" s="40" t="str">
        <f>IFERROR(VLOOKUP(BANCO10[[#This Row],[EMPRESA]],[1]!DADOS[#Data],2,FALSE),"")</f>
        <v>01.948.130/0001-13</v>
      </c>
      <c r="D465" s="40" t="s">
        <v>1255</v>
      </c>
      <c r="E465" s="42" t="str">
        <f>IFERROR(VLOOKUP(BANCO10[[#This Row],[EMPRESA]],[1]!DADOS[#Data],5,FALSE),"")</f>
        <v>EPP</v>
      </c>
      <c r="F465" s="40" t="str">
        <f>IFERROR(IF(VLOOKUP(BANCO10[[#This Row],[EMPRESA]],[1]!DADOS[#Data],6,0)="","",(VLOOKUP(BANCO10[[#This Row],[EMPRESA]],[1]!DADOS[#Data],6,0))),"")</f>
        <v>CAPITAL LESTE 1</v>
      </c>
      <c r="G465" s="40"/>
      <c r="H465" s="43" t="s">
        <v>121</v>
      </c>
      <c r="I465" s="43" t="s">
        <v>145</v>
      </c>
      <c r="J465" s="43" t="s">
        <v>146</v>
      </c>
      <c r="K465" s="44" t="s">
        <v>1257</v>
      </c>
      <c r="L465" s="44" t="s">
        <v>123</v>
      </c>
      <c r="M465" s="44" t="s">
        <v>137</v>
      </c>
      <c r="N465" s="44" t="s">
        <v>123</v>
      </c>
      <c r="O465" s="42" t="s">
        <v>90</v>
      </c>
      <c r="P465" s="42">
        <v>4</v>
      </c>
      <c r="Q465" s="39" t="s">
        <v>930</v>
      </c>
      <c r="R465" s="45" t="s">
        <v>123</v>
      </c>
      <c r="S465" s="45"/>
      <c r="T465" s="45" t="s">
        <v>123</v>
      </c>
      <c r="U465" s="45"/>
      <c r="V465" s="45" t="s">
        <v>123</v>
      </c>
      <c r="W465" s="45"/>
      <c r="X465" s="45" t="s">
        <v>123</v>
      </c>
      <c r="Y465" s="45"/>
      <c r="Z465" s="46" t="s">
        <v>123</v>
      </c>
      <c r="AA465" s="47"/>
      <c r="AB465" s="46" t="s">
        <v>123</v>
      </c>
      <c r="AC465" s="48"/>
      <c r="AD465" s="46" t="s">
        <v>123</v>
      </c>
      <c r="AE465" s="48"/>
      <c r="AF465" s="45" t="s">
        <v>126</v>
      </c>
      <c r="AG465" s="45"/>
      <c r="AH465" s="45" t="s">
        <v>126</v>
      </c>
      <c r="AI465" s="45"/>
      <c r="AJ465" s="45" t="s">
        <v>27</v>
      </c>
      <c r="AK465" s="45">
        <v>45708</v>
      </c>
      <c r="AL465" s="45" t="s">
        <v>123</v>
      </c>
      <c r="AM465" s="45"/>
      <c r="AN465" s="45" t="s">
        <v>123</v>
      </c>
      <c r="AO465" s="45"/>
      <c r="AP465" s="45" t="s">
        <v>123</v>
      </c>
      <c r="AQ465" s="45"/>
      <c r="AR465" s="45" t="s">
        <v>123</v>
      </c>
      <c r="AS465" s="45"/>
      <c r="AT465" s="49">
        <v>45679</v>
      </c>
      <c r="AU465" s="50">
        <v>45679</v>
      </c>
      <c r="AV465" s="66" t="s">
        <v>123</v>
      </c>
      <c r="AW465" s="66" t="s">
        <v>123</v>
      </c>
      <c r="AX465" s="51" t="s">
        <v>49</v>
      </c>
      <c r="AY465" s="52" t="s">
        <v>27</v>
      </c>
      <c r="AZ465" s="53">
        <v>0</v>
      </c>
      <c r="BA465" s="52" t="s">
        <v>123</v>
      </c>
      <c r="BB465" s="81" t="s">
        <v>123</v>
      </c>
      <c r="BC465" s="52" t="s">
        <v>123</v>
      </c>
      <c r="BD465" s="52" t="s">
        <v>123</v>
      </c>
      <c r="BE465" s="55" t="s">
        <v>123</v>
      </c>
      <c r="BF465" s="55" t="s">
        <v>123</v>
      </c>
      <c r="BG465" s="55" t="s">
        <v>123</v>
      </c>
      <c r="BH465" s="55" t="s">
        <v>123</v>
      </c>
      <c r="BI465" s="56" t="s">
        <v>123</v>
      </c>
      <c r="BJ465" s="48"/>
      <c r="BK465" s="58" t="s">
        <v>123</v>
      </c>
      <c r="BL465" s="59"/>
      <c r="BM465" s="58" t="s">
        <v>123</v>
      </c>
      <c r="BN465" s="59"/>
      <c r="BO465" s="58" t="s">
        <v>123</v>
      </c>
      <c r="BP465" s="59"/>
      <c r="BQ465" s="58" t="s">
        <v>123</v>
      </c>
      <c r="BR465" s="59"/>
      <c r="BS465" s="69"/>
      <c r="BT465" s="38"/>
      <c r="BU465" s="61"/>
      <c r="BV465" s="61"/>
      <c r="BW465" s="61"/>
      <c r="BX465" s="61"/>
      <c r="BY465" s="61"/>
      <c r="BZ465" s="61"/>
      <c r="CA465" s="61"/>
      <c r="CB465" s="61"/>
      <c r="CC465" s="61"/>
      <c r="CD465" s="61"/>
      <c r="CE465" s="61"/>
      <c r="CF465" s="61"/>
      <c r="CG465" s="61"/>
      <c r="CH465" s="63">
        <f>YEAR(BANCO10[[#This Row],[DATA INÍCIO]])</f>
        <v>2025</v>
      </c>
      <c r="CI465" s="63">
        <f>MONTH(BANCO10[[#This Row],[DATA INÍCIO]])</f>
        <v>1</v>
      </c>
      <c r="CJ465" s="71" t="str">
        <f t="shared" si="8"/>
        <v>MAXI EMBALAGENS LTDA01.948.130/0001-13</v>
      </c>
      <c r="CK465" s="63"/>
      <c r="CL465" s="63"/>
      <c r="CM465" s="42" t="str">
        <f>IF(BANCO10[[#This Row],[SOLUÇÃO]]=CM$1,BANCO10[[#This Row],[STATUS DA ETAPA]],"")</f>
        <v>CONCLUÍDO</v>
      </c>
      <c r="CN465" s="42" t="str">
        <f>IF(BANCO10[[#This Row],[SOLUÇÃO]]=CN$1,BANCO10[[#This Row],[STATUS DA ETAPA]],"")</f>
        <v/>
      </c>
      <c r="CO465" s="42" t="str">
        <f>IF(BANCO10[[#This Row],[SOLUÇÃO]]=CO$1,BANCO10[[#This Row],[STATUS DA ETAPA]],"")</f>
        <v/>
      </c>
      <c r="CP465" s="42" t="str">
        <f>IF(BANCO10[[#This Row],[SOLUÇÃO]]=CP$1,BANCO10[[#This Row],[STATUS DA ETAPA]],"")</f>
        <v/>
      </c>
      <c r="CQ465" s="42" t="str">
        <f>IF(BANCO10[[#This Row],[SOLUÇÃO]]=CQ$1,BANCO10[[#This Row],[STATUS DA ETAPA]],"")</f>
        <v/>
      </c>
      <c r="CR465" s="42" t="str">
        <f>IF(BANCO10[[#This Row],[SOLUÇÃO]]=CR$1,BANCO10[[#This Row],[STATUS DA ETAPA]],"")</f>
        <v/>
      </c>
      <c r="CS465" s="42" t="str">
        <f>IF(BANCO10[[#This Row],[SOLUÇÃO]]=CS$1,BANCO10[[#This Row],[STATUS DA ETAPA]],"")</f>
        <v/>
      </c>
      <c r="CT465" s="42" t="str">
        <f>IF(BANCO10[[#This Row],[SOLUÇÃO]]=CT$1,BANCO10[[#This Row],[STATUS DA ETAPA]],"")</f>
        <v/>
      </c>
      <c r="CU465" s="42" t="str">
        <f>IF(BANCO10[[#This Row],[SOLUÇÃO]]=CU$1,BANCO10[[#This Row],[STATUS DA ETAPA]],"")</f>
        <v/>
      </c>
      <c r="CV465" s="42" t="str">
        <f>IF(BANCO10[[#This Row],[SOLUÇÃO]]=CV$1,BANCO10[[#This Row],[STATUS DA ETAPA]],"")</f>
        <v/>
      </c>
      <c r="CW465" s="42" t="str">
        <f>IF(BANCO10[[#This Row],[SOLUÇÃO]]=CW$1,BANCO10[[#This Row],[STATUS DA ETAPA]],"")</f>
        <v/>
      </c>
      <c r="CX465" s="42" t="str">
        <f>IF(BANCO10[[#This Row],[SOLUÇÃO]]=CX$1,BANCO10[[#This Row],[STATUS DA ETAPA]],"")</f>
        <v/>
      </c>
      <c r="CY465" s="42" t="str">
        <f>IF(BANCO10[[#This Row],[SOLUÇÃO]]=CY$1,BANCO10[[#This Row],[STATUS DA ETAPA]],"")</f>
        <v/>
      </c>
      <c r="CZ465" s="42" t="str">
        <f>IF(BANCO10[[#This Row],[SOLUÇÃO]]=CZ$1,BANCO10[[#This Row],[STATUS DA ETAPA]],"")</f>
        <v/>
      </c>
      <c r="DA465" s="42" t="str">
        <f>IF(BANCO10[[#This Row],[SOLUÇÃO]]=DA$1,BANCO10[[#This Row],[STATUS DA ETAPA]],"")</f>
        <v/>
      </c>
      <c r="DB465" s="42" t="str">
        <f>IF(BANCO10[[#This Row],[SOLUÇÃO]]=DB$1,BANCO10[[#This Row],[STATUS DA ETAPA]],"")</f>
        <v/>
      </c>
      <c r="DC465" s="42" t="str">
        <f>IF(BANCO10[[#This Row],[SOLUÇÃO]]=DC$1,BANCO10[[#This Row],[STATUS DA ETAPA]],"")</f>
        <v/>
      </c>
      <c r="DD465" s="42" t="str">
        <f>IF(BANCO10[[#This Row],[SOLUÇÃO]]=DD$1,BANCO10[[#This Row],[STATUS DA ETAPA]],"")</f>
        <v/>
      </c>
      <c r="DE465" s="42" t="str">
        <f>IF(BANCO10[[#This Row],[SOLUÇÃO]]=DE$1,BANCO10[[#This Row],[STATUS DA ETAPA]],"")</f>
        <v/>
      </c>
      <c r="DF465" s="42" t="str">
        <f>IF(BANCO10[[#This Row],[SOLUÇÃO]]=DF$1,BANCO10[[#This Row],[STATUS DA ETAPA]],"")</f>
        <v/>
      </c>
      <c r="DG465" s="42" t="str">
        <f>IF(BANCO10[[#This Row],[SOLUÇÃO]]=DG$1,BANCO10[[#This Row],[STATUS DA ETAPA]],"")</f>
        <v/>
      </c>
      <c r="DH465" s="42" t="str">
        <f>IF(BANCO10[[#This Row],[SOLUÇÃO]]=DH$1,BANCO10[[#This Row],[STATUS DA ETAPA]],"")</f>
        <v/>
      </c>
      <c r="DI465" s="42" t="str">
        <f>IF(BANCO10[[#This Row],[SOLUÇÃO]]=DI$1,BANCO10[[#This Row],[STATUS DA ETAPA]],"")</f>
        <v/>
      </c>
      <c r="DJ465" s="42" t="str">
        <f>IF(BANCO10[[#This Row],[SOLUÇÃO]]=DJ$1,BANCO10[[#This Row],[STATUS DA ETAPA]],"")</f>
        <v/>
      </c>
      <c r="DK465" s="42" t="str">
        <f>IF(BANCO10[[#This Row],[SOLUÇÃO]]=DK$1,BANCO10[[#This Row],[STATUS DA ETAPA]],"")</f>
        <v/>
      </c>
      <c r="DL465" s="42" t="str">
        <f>IF(BANCO10[[#This Row],[SOLUÇÃO]]=DL$1,BANCO10[[#This Row],[STATUS DA ETAPA]],"")</f>
        <v/>
      </c>
      <c r="DM465" s="42" t="str">
        <f>IF(BANCO10[[#This Row],[SOLUÇÃO]]=DM$1,BANCO10[[#This Row],[STATUS DA ETAPA]],"")</f>
        <v/>
      </c>
      <c r="DN465" s="65" t="e">
        <f>VLOOKUP(CL467,'[1]SAP TEC'!AC:AD,2,0)</f>
        <v>#N/A</v>
      </c>
      <c r="DP465" s="65" t="s">
        <v>107</v>
      </c>
      <c r="GA465" s="38"/>
      <c r="GB465" s="39"/>
      <c r="GC465" s="40"/>
      <c r="GD465" s="42"/>
      <c r="GE465" s="42"/>
      <c r="GF465" s="40"/>
      <c r="GG465" s="165"/>
      <c r="GH465" s="90"/>
      <c r="GI465" s="43"/>
      <c r="GJ465" s="44"/>
      <c r="GK465" s="166"/>
      <c r="GL465" s="166"/>
      <c r="GM465" s="166"/>
      <c r="GN465" s="42"/>
      <c r="GO465" s="91"/>
      <c r="GP465" s="42"/>
      <c r="GQ465" s="91"/>
      <c r="GR465" s="134"/>
      <c r="GS465" s="134"/>
      <c r="GT465" s="44"/>
      <c r="GU465" s="44"/>
      <c r="GV465" s="44"/>
      <c r="GW465" s="42"/>
      <c r="GX465" s="95"/>
      <c r="GY465" s="96"/>
      <c r="GZ465" s="168"/>
      <c r="HA465" s="168"/>
      <c r="HB465" s="168"/>
      <c r="HC465" s="93"/>
      <c r="HD465" s="168"/>
      <c r="HE465" s="110"/>
      <c r="HF465" s="94"/>
      <c r="HG465" s="38"/>
      <c r="HH465" s="38"/>
      <c r="HI465" s="38"/>
      <c r="HJ465" s="38"/>
      <c r="HK465" s="98"/>
      <c r="HL465" s="38"/>
      <c r="HM465" s="38"/>
      <c r="HN465" s="38"/>
      <c r="HO465" s="136"/>
      <c r="HP465" s="38"/>
      <c r="HQ465" s="38"/>
      <c r="HR465" s="38"/>
      <c r="HS465" s="38"/>
      <c r="HT465" s="63"/>
      <c r="HU465" s="63"/>
      <c r="HV465" s="71"/>
      <c r="HW465" s="63"/>
      <c r="HX465" s="44"/>
      <c r="HY465" s="42"/>
      <c r="HZ465" s="42"/>
      <c r="IA465" s="42"/>
      <c r="IB465" s="42"/>
      <c r="IC465" s="42"/>
      <c r="ID465" s="42"/>
      <c r="IE465" s="42"/>
      <c r="IF465" s="42"/>
      <c r="IG465" s="42"/>
      <c r="IH465" s="42"/>
      <c r="II465" s="42"/>
      <c r="IJ465" s="42"/>
      <c r="IK465" s="42"/>
      <c r="IL465" s="42"/>
      <c r="IM465" s="42"/>
      <c r="IN465" s="42"/>
      <c r="IO465" s="42"/>
      <c r="IP465" s="42"/>
      <c r="IQ465" s="42"/>
      <c r="IR465" s="42"/>
      <c r="IS465" s="42"/>
      <c r="IT465" s="42"/>
      <c r="IU465" s="42"/>
      <c r="IV465" s="42"/>
      <c r="IW465" s="42"/>
      <c r="IX465" s="42"/>
      <c r="IY465" s="42"/>
      <c r="IZ465" s="63"/>
    </row>
    <row r="466" spans="1:335" s="65" customFormat="1" ht="12" x14ac:dyDescent="0.25">
      <c r="A466" s="38" t="s">
        <v>118</v>
      </c>
      <c r="B466" s="39" t="s">
        <v>131</v>
      </c>
      <c r="C466" s="40" t="str">
        <f>IFERROR(VLOOKUP(BANCO10[[#This Row],[EMPRESA]],[1]!DADOS[#Data],2,FALSE),"")</f>
        <v>09.345.750/0001-70</v>
      </c>
      <c r="D466" s="40" t="s">
        <v>1258</v>
      </c>
      <c r="E466" s="42" t="str">
        <f>IFERROR(VLOOKUP(BANCO10[[#This Row],[EMPRESA]],[1]!DADOS[#Data],5,FALSE),"")</f>
        <v>EPP</v>
      </c>
      <c r="F466" s="40" t="str">
        <f>IFERROR(IF(VLOOKUP(BANCO10[[#This Row],[EMPRESA]],[1]!DADOS[#Data],6,0)="","",(VLOOKUP(BANCO10[[#This Row],[EMPRESA]],[1]!DADOS[#Data],6,0))),"")</f>
        <v>CAPITAL LESTE 1</v>
      </c>
      <c r="G466" s="40" t="str">
        <f>IFERROR(IF(VLOOKUP(BANCO10[[#This Row],[EMPRESA]],[1]!DADOS[#Data],4)="","",(VLOOKUP($D466,[1]!DADOS[#Data],4,0))),"")</f>
        <v>MAXIPOL</v>
      </c>
      <c r="H466" s="43" t="s">
        <v>7</v>
      </c>
      <c r="I466" s="43" t="s">
        <v>145</v>
      </c>
      <c r="J466" s="43" t="s">
        <v>123</v>
      </c>
      <c r="K466" s="44" t="s">
        <v>1259</v>
      </c>
      <c r="L466" s="44" t="s">
        <v>1260</v>
      </c>
      <c r="M466" s="44" t="s">
        <v>137</v>
      </c>
      <c r="N466" s="44" t="s">
        <v>123</v>
      </c>
      <c r="O466" s="42" t="s">
        <v>96</v>
      </c>
      <c r="P466" s="42">
        <v>106</v>
      </c>
      <c r="Q466" s="39" t="s">
        <v>536</v>
      </c>
      <c r="R466" s="45" t="s">
        <v>27</v>
      </c>
      <c r="S466" s="45">
        <v>45700</v>
      </c>
      <c r="T466" s="45" t="s">
        <v>27</v>
      </c>
      <c r="U466" s="45">
        <v>45700</v>
      </c>
      <c r="V466" s="45" t="s">
        <v>27</v>
      </c>
      <c r="W466" s="45">
        <v>45705</v>
      </c>
      <c r="X466" s="45" t="s">
        <v>27</v>
      </c>
      <c r="Y466" s="45">
        <v>45708</v>
      </c>
      <c r="Z466" s="46" t="s">
        <v>27</v>
      </c>
      <c r="AA466" s="47">
        <v>45700</v>
      </c>
      <c r="AB466" s="46" t="s">
        <v>27</v>
      </c>
      <c r="AC466" s="48">
        <v>45694</v>
      </c>
      <c r="AD466" s="46" t="s">
        <v>27</v>
      </c>
      <c r="AE466" s="48">
        <v>45695</v>
      </c>
      <c r="AF466" s="45" t="s">
        <v>123</v>
      </c>
      <c r="AG466" s="45"/>
      <c r="AH466" s="45" t="s">
        <v>27</v>
      </c>
      <c r="AI466" s="45"/>
      <c r="AJ466" s="45" t="s">
        <v>126</v>
      </c>
      <c r="AK466" s="45"/>
      <c r="AL466" s="45" t="s">
        <v>123</v>
      </c>
      <c r="AM466" s="45"/>
      <c r="AN466" s="45" t="s">
        <v>123</v>
      </c>
      <c r="AO466" s="45"/>
      <c r="AP466" s="45" t="s">
        <v>123</v>
      </c>
      <c r="AQ466" s="45"/>
      <c r="AR466" s="45" t="s">
        <v>123</v>
      </c>
      <c r="AS466" s="45"/>
      <c r="AT466" s="49">
        <v>45792</v>
      </c>
      <c r="AU466" s="50">
        <v>45869</v>
      </c>
      <c r="AV466" s="66" t="s">
        <v>27</v>
      </c>
      <c r="AW466" s="66" t="s">
        <v>126</v>
      </c>
      <c r="AX466" s="51" t="s">
        <v>49</v>
      </c>
      <c r="AY466" s="52" t="s">
        <v>126</v>
      </c>
      <c r="AZ466" s="53">
        <v>20140</v>
      </c>
      <c r="BA466" s="52" t="s">
        <v>153</v>
      </c>
      <c r="BB466" s="81">
        <v>664956</v>
      </c>
      <c r="BC466" s="52" t="s">
        <v>123</v>
      </c>
      <c r="BD466" s="52" t="s">
        <v>123</v>
      </c>
      <c r="BE466" s="55" t="s">
        <v>126</v>
      </c>
      <c r="BF466" s="55" t="s">
        <v>126</v>
      </c>
      <c r="BG466" s="55" t="s">
        <v>126</v>
      </c>
      <c r="BH466" s="55" t="s">
        <v>27</v>
      </c>
      <c r="BI466" s="68" t="s">
        <v>126</v>
      </c>
      <c r="BJ466" s="48"/>
      <c r="BK466" s="58" t="s">
        <v>123</v>
      </c>
      <c r="BL466" s="59"/>
      <c r="BM466" s="58" t="s">
        <v>123</v>
      </c>
      <c r="BN466" s="59"/>
      <c r="BO466" s="58" t="s">
        <v>126</v>
      </c>
      <c r="BP466" s="59"/>
      <c r="BQ466" s="58" t="s">
        <v>126</v>
      </c>
      <c r="BR466" s="59"/>
      <c r="BS466" s="137" t="s">
        <v>819</v>
      </c>
      <c r="BT466" s="63" t="s">
        <v>595</v>
      </c>
      <c r="BU466" s="61"/>
      <c r="BV466" s="61"/>
      <c r="BW466" s="61"/>
      <c r="BX466" s="61"/>
      <c r="BY466" s="61"/>
      <c r="BZ466" s="61"/>
      <c r="CA466" s="61"/>
      <c r="CB466" s="61"/>
      <c r="CC466" s="61"/>
      <c r="CD466" s="61"/>
      <c r="CE466" s="61"/>
      <c r="CF466" s="61"/>
      <c r="CG466" s="61"/>
      <c r="CH466" s="63">
        <f>YEAR(BANCO10[[#This Row],[DATA INÍCIO]])</f>
        <v>2025</v>
      </c>
      <c r="CI466" s="63">
        <f>MONTH(BANCO10[[#This Row],[DATA INÍCIO]])</f>
        <v>5</v>
      </c>
      <c r="CJ466" s="71" t="str">
        <f t="shared" si="8"/>
        <v>MAXIPOL INDUSTRIA E COMERCIO DE PLASTICOS LTDA09.345.750/0001-70</v>
      </c>
      <c r="CK466" s="63"/>
      <c r="CL466" s="63"/>
      <c r="CM466" s="42" t="str">
        <f>IF(BANCO10[[#This Row],[SOLUÇÃO]]=CM$1,BANCO10[[#This Row],[STATUS DA ETAPA]],"")</f>
        <v/>
      </c>
      <c r="CN466" s="42" t="str">
        <f>IF(BANCO10[[#This Row],[SOLUÇÃO]]=CN$1,BANCO10[[#This Row],[STATUS DA ETAPA]],"")</f>
        <v/>
      </c>
      <c r="CO466" s="42" t="str">
        <f>IF(BANCO10[[#This Row],[SOLUÇÃO]]=CO$1,BANCO10[[#This Row],[STATUS DA ETAPA]],"")</f>
        <v/>
      </c>
      <c r="CP466" s="42" t="str">
        <f>IF(BANCO10[[#This Row],[SOLUÇÃO]]=CP$1,BANCO10[[#This Row],[STATUS DA ETAPA]],"")</f>
        <v/>
      </c>
      <c r="CQ466" s="42" t="str">
        <f>IF(BANCO10[[#This Row],[SOLUÇÃO]]=CQ$1,BANCO10[[#This Row],[STATUS DA ETAPA]],"")</f>
        <v/>
      </c>
      <c r="CR466" s="42" t="str">
        <f>IF(BANCO10[[#This Row],[SOLUÇÃO]]=CR$1,BANCO10[[#This Row],[STATUS DA ETAPA]],"")</f>
        <v/>
      </c>
      <c r="CS466" s="42" t="str">
        <f>IF(BANCO10[[#This Row],[SOLUÇÃO]]=CS$1,BANCO10[[#This Row],[STATUS DA ETAPA]],"")</f>
        <v>CONCLUÍDO</v>
      </c>
      <c r="CT466" s="42" t="str">
        <f>IF(BANCO10[[#This Row],[SOLUÇÃO]]=CT$1,BANCO10[[#This Row],[STATUS DA ETAPA]],"")</f>
        <v/>
      </c>
      <c r="CU466" s="42" t="str">
        <f>IF(BANCO10[[#This Row],[SOLUÇÃO]]=CU$1,BANCO10[[#This Row],[STATUS DA ETAPA]],"")</f>
        <v/>
      </c>
      <c r="CV466" s="42" t="str">
        <f>IF(BANCO10[[#This Row],[SOLUÇÃO]]=CV$1,BANCO10[[#This Row],[STATUS DA ETAPA]],"")</f>
        <v/>
      </c>
      <c r="CW466" s="42" t="str">
        <f>IF(BANCO10[[#This Row],[SOLUÇÃO]]=CW$1,BANCO10[[#This Row],[STATUS DA ETAPA]],"")</f>
        <v/>
      </c>
      <c r="CX466" s="42" t="str">
        <f>IF(BANCO10[[#This Row],[SOLUÇÃO]]=CX$1,BANCO10[[#This Row],[STATUS DA ETAPA]],"")</f>
        <v/>
      </c>
      <c r="CY466" s="42" t="str">
        <f>IF(BANCO10[[#This Row],[SOLUÇÃO]]=CY$1,BANCO10[[#This Row],[STATUS DA ETAPA]],"")</f>
        <v/>
      </c>
      <c r="CZ466" s="42" t="str">
        <f>IF(BANCO10[[#This Row],[SOLUÇÃO]]=CZ$1,BANCO10[[#This Row],[STATUS DA ETAPA]],"")</f>
        <v/>
      </c>
      <c r="DA466" s="42" t="str">
        <f>IF(BANCO10[[#This Row],[SOLUÇÃO]]=DA$1,BANCO10[[#This Row],[STATUS DA ETAPA]],"")</f>
        <v/>
      </c>
      <c r="DB466" s="42" t="str">
        <f>IF(BANCO10[[#This Row],[SOLUÇÃO]]=DB$1,BANCO10[[#This Row],[STATUS DA ETAPA]],"")</f>
        <v/>
      </c>
      <c r="DC466" s="42" t="str">
        <f>IF(BANCO10[[#This Row],[SOLUÇÃO]]=DC$1,BANCO10[[#This Row],[STATUS DA ETAPA]],"")</f>
        <v/>
      </c>
      <c r="DD466" s="42" t="str">
        <f>IF(BANCO10[[#This Row],[SOLUÇÃO]]=DD$1,BANCO10[[#This Row],[STATUS DA ETAPA]],"")</f>
        <v/>
      </c>
      <c r="DE466" s="42" t="str">
        <f>IF(BANCO10[[#This Row],[SOLUÇÃO]]=DE$1,BANCO10[[#This Row],[STATUS DA ETAPA]],"")</f>
        <v/>
      </c>
      <c r="DF466" s="42" t="str">
        <f>IF(BANCO10[[#This Row],[SOLUÇÃO]]=DF$1,BANCO10[[#This Row],[STATUS DA ETAPA]],"")</f>
        <v/>
      </c>
      <c r="DG466" s="42" t="str">
        <f>IF(BANCO10[[#This Row],[SOLUÇÃO]]=DG$1,BANCO10[[#This Row],[STATUS DA ETAPA]],"")</f>
        <v/>
      </c>
      <c r="DH466" s="42" t="str">
        <f>IF(BANCO10[[#This Row],[SOLUÇÃO]]=DH$1,BANCO10[[#This Row],[STATUS DA ETAPA]],"")</f>
        <v/>
      </c>
      <c r="DI466" s="42" t="str">
        <f>IF(BANCO10[[#This Row],[SOLUÇÃO]]=DI$1,BANCO10[[#This Row],[STATUS DA ETAPA]],"")</f>
        <v/>
      </c>
      <c r="DJ466" s="42" t="str">
        <f>IF(BANCO10[[#This Row],[SOLUÇÃO]]=DJ$1,BANCO10[[#This Row],[STATUS DA ETAPA]],"")</f>
        <v/>
      </c>
      <c r="DK466" s="42" t="str">
        <f>IF(BANCO10[[#This Row],[SOLUÇÃO]]=DK$1,BANCO10[[#This Row],[STATUS DA ETAPA]],"")</f>
        <v/>
      </c>
      <c r="DL466" s="42" t="str">
        <f>IF(BANCO10[[#This Row],[SOLUÇÃO]]=DL$1,BANCO10[[#This Row],[STATUS DA ETAPA]],"")</f>
        <v/>
      </c>
      <c r="DM466" s="42" t="str">
        <f>IF(BANCO10[[#This Row],[SOLUÇÃO]]=DM$1,BANCO10[[#This Row],[STATUS DA ETAPA]],"")</f>
        <v/>
      </c>
      <c r="DN466" s="65">
        <f>VLOOKUP(CL468,'[1]SAP TEC'!AC:AD,2,0)</f>
        <v>2014</v>
      </c>
      <c r="DP466" s="65" t="s">
        <v>108</v>
      </c>
      <c r="GA466" s="38"/>
      <c r="GB466" s="39"/>
      <c r="GC466" s="40"/>
      <c r="GD466" s="42"/>
      <c r="GE466" s="42"/>
      <c r="GF466" s="40"/>
      <c r="GG466" s="165"/>
      <c r="GH466" s="90"/>
      <c r="GI466" s="43"/>
      <c r="GJ466" s="44"/>
      <c r="GK466" s="166"/>
      <c r="GL466" s="166"/>
      <c r="GM466" s="166"/>
      <c r="GN466" s="42"/>
      <c r="GO466" s="91"/>
      <c r="GP466" s="42"/>
      <c r="GQ466" s="91"/>
      <c r="GR466" s="134"/>
      <c r="GS466" s="134"/>
      <c r="GT466" s="44"/>
      <c r="GU466" s="44"/>
      <c r="GV466" s="44"/>
      <c r="GW466" s="42"/>
      <c r="GX466" s="95"/>
      <c r="GY466" s="96"/>
      <c r="GZ466" s="167"/>
      <c r="HA466" s="167"/>
      <c r="HB466" s="167"/>
      <c r="HC466" s="93"/>
      <c r="HD466" s="167"/>
      <c r="HE466" s="110"/>
      <c r="HF466" s="94"/>
      <c r="HG466" s="38"/>
      <c r="HH466" s="38"/>
      <c r="HI466" s="38"/>
      <c r="HJ466" s="38"/>
      <c r="HK466" s="98"/>
      <c r="HL466" s="38"/>
      <c r="HM466" s="38"/>
      <c r="HN466" s="38"/>
      <c r="HO466" s="136"/>
      <c r="HP466" s="38"/>
      <c r="HQ466" s="38"/>
      <c r="HR466" s="38"/>
      <c r="HS466" s="38"/>
      <c r="HT466" s="63"/>
      <c r="HU466" s="63"/>
      <c r="HV466" s="71"/>
      <c r="HW466" s="63"/>
      <c r="HX466" s="44"/>
      <c r="HY466" s="42"/>
      <c r="HZ466" s="42"/>
      <c r="IA466" s="42"/>
      <c r="IB466" s="42"/>
      <c r="IC466" s="42"/>
      <c r="ID466" s="42"/>
      <c r="IE466" s="42"/>
      <c r="IF466" s="42"/>
      <c r="IG466" s="42"/>
      <c r="IH466" s="42"/>
      <c r="II466" s="42"/>
      <c r="IJ466" s="42"/>
      <c r="IK466" s="42"/>
      <c r="IL466" s="42"/>
      <c r="IM466" s="42"/>
      <c r="IN466" s="42"/>
      <c r="IO466" s="42"/>
      <c r="IP466" s="42"/>
      <c r="IQ466" s="42"/>
      <c r="IR466" s="42"/>
      <c r="IS466" s="42"/>
      <c r="IT466" s="42"/>
      <c r="IU466" s="42"/>
      <c r="IV466" s="42"/>
      <c r="IW466" s="42"/>
      <c r="IX466" s="42"/>
      <c r="IY466" s="42"/>
      <c r="IZ466" s="63"/>
    </row>
    <row r="467" spans="1:335" s="65" customFormat="1" ht="12" x14ac:dyDescent="0.25">
      <c r="A467" s="38" t="s">
        <v>118</v>
      </c>
      <c r="B467" s="39" t="s">
        <v>131</v>
      </c>
      <c r="C467" s="40" t="str">
        <f>IFERROR(VLOOKUP(BANCO10[[#This Row],[EMPRESA]],[1]!DADOS[#Data],2,FALSE),"")</f>
        <v>37.882.329/0001-33</v>
      </c>
      <c r="D467" s="42" t="s">
        <v>1261</v>
      </c>
      <c r="E467" s="42" t="str">
        <f>IFERROR(VLOOKUP(BANCO10[[#This Row],[EMPRESA]],[1]!DADOS[#Data],5,FALSE),"")</f>
        <v>EPP</v>
      </c>
      <c r="F467" s="40" t="str">
        <f>IFERROR(IF(VLOOKUP(BANCO10[[#This Row],[EMPRESA]],[1]!DADOS[#Data],6,0)="","",(VLOOKUP(BANCO10[[#This Row],[EMPRESA]],[1]!DADOS[#Data],6,0))),"")</f>
        <v>CAPITAL LESTE 1</v>
      </c>
      <c r="G467" s="40"/>
      <c r="H467" s="43" t="s">
        <v>121</v>
      </c>
      <c r="I467" s="43" t="s">
        <v>145</v>
      </c>
      <c r="J467" s="43" t="s">
        <v>146</v>
      </c>
      <c r="K467" s="42" t="s">
        <v>1262</v>
      </c>
      <c r="L467" s="44" t="s">
        <v>123</v>
      </c>
      <c r="M467" s="44">
        <v>103</v>
      </c>
      <c r="N467" s="44" t="s">
        <v>123</v>
      </c>
      <c r="O467" s="42" t="s">
        <v>90</v>
      </c>
      <c r="P467" s="42">
        <v>4</v>
      </c>
      <c r="Q467" s="42" t="s">
        <v>188</v>
      </c>
      <c r="R467" s="45" t="s">
        <v>123</v>
      </c>
      <c r="S467" s="45"/>
      <c r="T467" s="45" t="s">
        <v>123</v>
      </c>
      <c r="U467" s="45"/>
      <c r="V467" s="45" t="s">
        <v>123</v>
      </c>
      <c r="W467" s="45"/>
      <c r="X467" s="45" t="s">
        <v>123</v>
      </c>
      <c r="Y467" s="45"/>
      <c r="Z467" s="46" t="s">
        <v>123</v>
      </c>
      <c r="AA467" s="47"/>
      <c r="AB467" s="46" t="s">
        <v>123</v>
      </c>
      <c r="AC467" s="48"/>
      <c r="AD467" s="46" t="s">
        <v>123</v>
      </c>
      <c r="AE467" s="48"/>
      <c r="AF467" s="45" t="s">
        <v>123</v>
      </c>
      <c r="AG467" s="45"/>
      <c r="AH467" s="45" t="s">
        <v>123</v>
      </c>
      <c r="AI467" s="45"/>
      <c r="AJ467" s="45" t="s">
        <v>123</v>
      </c>
      <c r="AK467" s="45"/>
      <c r="AL467" s="45" t="s">
        <v>123</v>
      </c>
      <c r="AM467" s="45"/>
      <c r="AN467" s="45" t="s">
        <v>123</v>
      </c>
      <c r="AO467" s="45"/>
      <c r="AP467" s="45" t="s">
        <v>123</v>
      </c>
      <c r="AQ467" s="45"/>
      <c r="AR467" s="45" t="s">
        <v>123</v>
      </c>
      <c r="AS467" s="45"/>
      <c r="AT467" s="49">
        <v>45408</v>
      </c>
      <c r="AU467" s="50">
        <v>45408</v>
      </c>
      <c r="AV467" s="66" t="s">
        <v>123</v>
      </c>
      <c r="AW467" s="66" t="s">
        <v>123</v>
      </c>
      <c r="AX467" s="51" t="s">
        <v>49</v>
      </c>
      <c r="AY467" s="52" t="s">
        <v>123</v>
      </c>
      <c r="AZ467" s="53">
        <v>0</v>
      </c>
      <c r="BA467" s="52" t="s">
        <v>123</v>
      </c>
      <c r="BB467" s="81" t="s">
        <v>123</v>
      </c>
      <c r="BC467" s="52" t="s">
        <v>123</v>
      </c>
      <c r="BD467" s="52" t="s">
        <v>123</v>
      </c>
      <c r="BE467" s="55" t="s">
        <v>123</v>
      </c>
      <c r="BF467" s="55" t="s">
        <v>123</v>
      </c>
      <c r="BG467" s="55" t="s">
        <v>123</v>
      </c>
      <c r="BH467" s="55" t="s">
        <v>123</v>
      </c>
      <c r="BI467" s="56" t="s">
        <v>123</v>
      </c>
      <c r="BJ467" s="48"/>
      <c r="BK467" s="74"/>
      <c r="BL467" s="75"/>
      <c r="BM467" s="74"/>
      <c r="BN467" s="75"/>
      <c r="BO467" s="74" t="s">
        <v>123</v>
      </c>
      <c r="BP467" s="75"/>
      <c r="BQ467" s="74" t="s">
        <v>123</v>
      </c>
      <c r="BR467" s="75"/>
      <c r="BS467" s="60" t="s">
        <v>1263</v>
      </c>
      <c r="BT467" s="38" t="s">
        <v>131</v>
      </c>
      <c r="BU467" s="61"/>
      <c r="BV467" s="61"/>
      <c r="BW467" s="61"/>
      <c r="BX467" s="61"/>
      <c r="BY467" s="62"/>
      <c r="BZ467" s="61"/>
      <c r="CA467" s="61"/>
      <c r="CB467" s="61"/>
      <c r="CC467" s="61">
        <v>45407</v>
      </c>
      <c r="CD467" s="61"/>
      <c r="CE467" s="61"/>
      <c r="CF467" s="61"/>
      <c r="CG467" s="61" t="s">
        <v>1264</v>
      </c>
      <c r="CH467" s="63">
        <f>YEAR(BANCO10[[#This Row],[DATA INÍCIO]])</f>
        <v>2024</v>
      </c>
      <c r="CI467" s="63">
        <f>MONTH(BANCO10[[#This Row],[DATA INÍCIO]])</f>
        <v>4</v>
      </c>
      <c r="CJ467" s="64" t="str">
        <f t="shared" si="8"/>
        <v>MCA ILUMINACAO E DECORACAO LTDA37.882.329/0001-33</v>
      </c>
      <c r="CK467" s="63"/>
      <c r="CL467" s="42" t="s">
        <v>1262</v>
      </c>
      <c r="CM467" s="42" t="str">
        <f>IF(BANCO10[[#This Row],[SOLUÇÃO]]=CM$1,BANCO10[[#This Row],[STATUS DA ETAPA]],"")</f>
        <v>CONCLUÍDO</v>
      </c>
      <c r="CN467" s="42" t="str">
        <f>IF(BANCO10[[#This Row],[SOLUÇÃO]]=CN$1,BANCO10[[#This Row],[STATUS DA ETAPA]],"")</f>
        <v/>
      </c>
      <c r="CO467" s="42" t="str">
        <f>IF(BANCO10[[#This Row],[SOLUÇÃO]]=CO$1,BANCO10[[#This Row],[STATUS DA ETAPA]],"")</f>
        <v/>
      </c>
      <c r="CP467" s="42" t="str">
        <f>IF(BANCO10[[#This Row],[SOLUÇÃO]]=CP$1,BANCO10[[#This Row],[STATUS DA ETAPA]],"")</f>
        <v/>
      </c>
      <c r="CQ467" s="42" t="str">
        <f>IF(BANCO10[[#This Row],[SOLUÇÃO]]=CQ$1,BANCO10[[#This Row],[STATUS DA ETAPA]],"")</f>
        <v/>
      </c>
      <c r="CR467" s="42" t="str">
        <f>IF(BANCO10[[#This Row],[SOLUÇÃO]]=CR$1,BANCO10[[#This Row],[STATUS DA ETAPA]],"")</f>
        <v/>
      </c>
      <c r="CS467" s="42" t="str">
        <f>IF(BANCO10[[#This Row],[SOLUÇÃO]]=CS$1,BANCO10[[#This Row],[STATUS DA ETAPA]],"")</f>
        <v/>
      </c>
      <c r="CT467" s="42" t="str">
        <f>IF(BANCO10[[#This Row],[SOLUÇÃO]]=CT$1,BANCO10[[#This Row],[STATUS DA ETAPA]],"")</f>
        <v/>
      </c>
      <c r="CU467" s="42" t="str">
        <f>IF(BANCO10[[#This Row],[SOLUÇÃO]]=CU$1,BANCO10[[#This Row],[STATUS DA ETAPA]],"")</f>
        <v/>
      </c>
      <c r="CV467" s="42" t="str">
        <f>IF(BANCO10[[#This Row],[SOLUÇÃO]]=CV$1,BANCO10[[#This Row],[STATUS DA ETAPA]],"")</f>
        <v/>
      </c>
      <c r="CW467" s="42" t="str">
        <f>IF(BANCO10[[#This Row],[SOLUÇÃO]]=CW$1,BANCO10[[#This Row],[STATUS DA ETAPA]],"")</f>
        <v/>
      </c>
      <c r="CX467" s="42" t="str">
        <f>IF(BANCO10[[#This Row],[SOLUÇÃO]]=CX$1,BANCO10[[#This Row],[STATUS DA ETAPA]],"")</f>
        <v/>
      </c>
      <c r="CY467" s="42" t="str">
        <f>IF(BANCO10[[#This Row],[SOLUÇÃO]]=CY$1,BANCO10[[#This Row],[STATUS DA ETAPA]],"")</f>
        <v/>
      </c>
      <c r="CZ467" s="42" t="str">
        <f>IF(BANCO10[[#This Row],[SOLUÇÃO]]=CZ$1,BANCO10[[#This Row],[STATUS DA ETAPA]],"")</f>
        <v/>
      </c>
      <c r="DA467" s="42" t="str">
        <f>IF(BANCO10[[#This Row],[SOLUÇÃO]]=DA$1,BANCO10[[#This Row],[STATUS DA ETAPA]],"")</f>
        <v/>
      </c>
      <c r="DB467" s="42" t="str">
        <f>IF(BANCO10[[#This Row],[SOLUÇÃO]]=DB$1,BANCO10[[#This Row],[STATUS DA ETAPA]],"")</f>
        <v/>
      </c>
      <c r="DC467" s="42" t="str">
        <f>IF(BANCO10[[#This Row],[SOLUÇÃO]]=DC$1,BANCO10[[#This Row],[STATUS DA ETAPA]],"")</f>
        <v/>
      </c>
      <c r="DD467" s="42" t="str">
        <f>IF(BANCO10[[#This Row],[SOLUÇÃO]]=DD$1,BANCO10[[#This Row],[STATUS DA ETAPA]],"")</f>
        <v/>
      </c>
      <c r="DE467" s="42" t="str">
        <f>IF(BANCO10[[#This Row],[SOLUÇÃO]]=DE$1,BANCO10[[#This Row],[STATUS DA ETAPA]],"")</f>
        <v/>
      </c>
      <c r="DF467" s="42" t="str">
        <f>IF(BANCO10[[#This Row],[SOLUÇÃO]]=DF$1,BANCO10[[#This Row],[STATUS DA ETAPA]],"")</f>
        <v/>
      </c>
      <c r="DG467" s="42" t="str">
        <f>IF(BANCO10[[#This Row],[SOLUÇÃO]]=DG$1,BANCO10[[#This Row],[STATUS DA ETAPA]],"")</f>
        <v/>
      </c>
      <c r="DH467" s="42" t="str">
        <f>IF(BANCO10[[#This Row],[SOLUÇÃO]]=DH$1,BANCO10[[#This Row],[STATUS DA ETAPA]],"")</f>
        <v/>
      </c>
      <c r="DI467" s="42" t="str">
        <f>IF(BANCO10[[#This Row],[SOLUÇÃO]]=DI$1,BANCO10[[#This Row],[STATUS DA ETAPA]],"")</f>
        <v/>
      </c>
      <c r="DJ467" s="42" t="str">
        <f>IF(BANCO10[[#This Row],[SOLUÇÃO]]=DJ$1,BANCO10[[#This Row],[STATUS DA ETAPA]],"")</f>
        <v/>
      </c>
      <c r="DK467" s="42" t="str">
        <f>IF(BANCO10[[#This Row],[SOLUÇÃO]]=DK$1,BANCO10[[#This Row],[STATUS DA ETAPA]],"")</f>
        <v/>
      </c>
      <c r="DL467" s="42" t="str">
        <f>IF(BANCO10[[#This Row],[SOLUÇÃO]]=DL$1,BANCO10[[#This Row],[STATUS DA ETAPA]],"")</f>
        <v/>
      </c>
      <c r="DM467" s="42" t="str">
        <f>IF(BANCO10[[#This Row],[SOLUÇÃO]]=DM$1,BANCO10[[#This Row],[STATUS DA ETAPA]],"")</f>
        <v/>
      </c>
      <c r="DN467" s="65" t="e">
        <f>VLOOKUP(CL469,'[1]SAP TEC'!AC:AD,2,0)</f>
        <v>#N/A</v>
      </c>
      <c r="DP467" s="65" t="s">
        <v>109</v>
      </c>
      <c r="GA467" s="38"/>
      <c r="GB467" s="39"/>
      <c r="GC467" s="40"/>
      <c r="GD467" s="42"/>
      <c r="GE467" s="42"/>
      <c r="GF467" s="40"/>
      <c r="GG467" s="165"/>
      <c r="GH467" s="90"/>
      <c r="GI467" s="43"/>
      <c r="GJ467" s="44"/>
      <c r="GK467" s="166"/>
      <c r="GL467" s="166"/>
      <c r="GM467" s="166"/>
      <c r="GN467" s="42"/>
      <c r="GO467" s="91"/>
      <c r="GP467" s="42"/>
      <c r="GQ467" s="91"/>
      <c r="GR467" s="134"/>
      <c r="GS467" s="134"/>
      <c r="GT467" s="44"/>
      <c r="GU467" s="44"/>
      <c r="GV467" s="44"/>
      <c r="GW467" s="42"/>
      <c r="GX467" s="95"/>
      <c r="GY467" s="96"/>
      <c r="GZ467" s="168"/>
      <c r="HA467" s="168"/>
      <c r="HB467" s="168"/>
      <c r="HC467" s="93"/>
      <c r="HD467" s="168"/>
      <c r="HE467" s="110"/>
      <c r="HF467" s="94"/>
      <c r="HG467" s="38"/>
      <c r="HH467" s="38"/>
      <c r="HI467" s="38"/>
      <c r="HJ467" s="38"/>
      <c r="HK467" s="98"/>
      <c r="HL467" s="38"/>
      <c r="HM467" s="38"/>
      <c r="HN467" s="38"/>
      <c r="HO467" s="136"/>
      <c r="HP467" s="38"/>
      <c r="HQ467" s="38"/>
      <c r="HR467" s="38"/>
      <c r="HS467" s="38"/>
      <c r="HT467" s="63"/>
      <c r="HU467" s="63"/>
      <c r="HV467" s="71"/>
      <c r="HW467" s="63"/>
      <c r="HX467" s="44"/>
      <c r="HY467" s="42"/>
      <c r="HZ467" s="42"/>
      <c r="IA467" s="42"/>
      <c r="IB467" s="42"/>
      <c r="IC467" s="42"/>
      <c r="ID467" s="42"/>
      <c r="IE467" s="42"/>
      <c r="IF467" s="42"/>
      <c r="IG467" s="42"/>
      <c r="IH467" s="42"/>
      <c r="II467" s="42"/>
      <c r="IJ467" s="42"/>
      <c r="IK467" s="42"/>
      <c r="IL467" s="42"/>
      <c r="IM467" s="42"/>
      <c r="IN467" s="42"/>
      <c r="IO467" s="42"/>
      <c r="IP467" s="42"/>
      <c r="IQ467" s="42"/>
      <c r="IR467" s="42"/>
      <c r="IS467" s="42"/>
      <c r="IT467" s="42"/>
      <c r="IU467" s="42"/>
      <c r="IV467" s="42"/>
      <c r="IW467" s="42"/>
      <c r="IX467" s="42"/>
      <c r="IY467" s="42"/>
      <c r="IZ467" s="63"/>
    </row>
    <row r="468" spans="1:335" s="65" customFormat="1" ht="12" x14ac:dyDescent="0.25">
      <c r="A468" s="38" t="s">
        <v>118</v>
      </c>
      <c r="B468" s="39" t="s">
        <v>131</v>
      </c>
      <c r="C468" s="38" t="str">
        <f>IFERROR(VLOOKUP(BANCO10[[#This Row],[EMPRESA]],[1]!DADOS[#Data],2,FALSE),"")</f>
        <v>37.882.329/0001-33</v>
      </c>
      <c r="D468" s="42" t="s">
        <v>1261</v>
      </c>
      <c r="E468" s="42" t="str">
        <f>IFERROR(VLOOKUP(BANCO10[[#This Row],[EMPRESA]],[1]!DADOS[#Data],5,FALSE),"")</f>
        <v>EPP</v>
      </c>
      <c r="F468" s="40" t="str">
        <f>IFERROR(IF(VLOOKUP(BANCO10[[#This Row],[EMPRESA]],[1]!DADOS[#Data],6,0)="","",(VLOOKUP(BANCO10[[#This Row],[EMPRESA]],[1]!DADOS[#Data],6,0))),"")</f>
        <v>CAPITAL LESTE 1</v>
      </c>
      <c r="G468" s="40" t="str">
        <f>IFERROR(IF(VLOOKUP(BANCO10[[#This Row],[EMPRESA]],[1]!DADOS[#Data],4)="","",(VLOOKUP($D468,[1]!DADOS[#Data],4,0))),"")</f>
        <v>MCA</v>
      </c>
      <c r="H468" s="43" t="s">
        <v>7</v>
      </c>
      <c r="I468" s="43" t="s">
        <v>145</v>
      </c>
      <c r="J468" s="43" t="s">
        <v>123</v>
      </c>
      <c r="K468" s="42" t="s">
        <v>1265</v>
      </c>
      <c r="L468" s="44" t="s">
        <v>1266</v>
      </c>
      <c r="M468" s="44">
        <v>103</v>
      </c>
      <c r="N468" s="44" t="s">
        <v>123</v>
      </c>
      <c r="O468" s="42" t="s">
        <v>96</v>
      </c>
      <c r="P468" s="42">
        <v>106</v>
      </c>
      <c r="Q468" s="42" t="s">
        <v>188</v>
      </c>
      <c r="R468" s="45" t="s">
        <v>27</v>
      </c>
      <c r="S468" s="45">
        <v>45383</v>
      </c>
      <c r="T468" s="45" t="s">
        <v>27</v>
      </c>
      <c r="U468" s="45">
        <v>45383</v>
      </c>
      <c r="V468" s="45" t="s">
        <v>27</v>
      </c>
      <c r="W468" s="45">
        <v>45383</v>
      </c>
      <c r="X468" s="45" t="s">
        <v>27</v>
      </c>
      <c r="Y468" s="45">
        <v>45383</v>
      </c>
      <c r="Z468" s="46" t="s">
        <v>27</v>
      </c>
      <c r="AA468" s="47">
        <v>45536</v>
      </c>
      <c r="AB468" s="46" t="s">
        <v>27</v>
      </c>
      <c r="AC468" s="48">
        <v>45536</v>
      </c>
      <c r="AD468" s="46" t="s">
        <v>27</v>
      </c>
      <c r="AE468" s="48">
        <v>45536</v>
      </c>
      <c r="AF468" s="45" t="s">
        <v>27</v>
      </c>
      <c r="AG468" s="45">
        <v>45491</v>
      </c>
      <c r="AH468" s="45" t="s">
        <v>27</v>
      </c>
      <c r="AI468" s="45">
        <v>45503</v>
      </c>
      <c r="AJ468" s="45" t="s">
        <v>27</v>
      </c>
      <c r="AK468" s="45">
        <v>45536</v>
      </c>
      <c r="AL468" s="45" t="s">
        <v>123</v>
      </c>
      <c r="AM468" s="45"/>
      <c r="AN468" s="45" t="s">
        <v>123</v>
      </c>
      <c r="AO468" s="45"/>
      <c r="AP468" s="45" t="s">
        <v>123</v>
      </c>
      <c r="AQ468" s="45"/>
      <c r="AR468" s="45" t="s">
        <v>123</v>
      </c>
      <c r="AS468" s="45"/>
      <c r="AT468" s="49">
        <v>45454</v>
      </c>
      <c r="AU468" s="50">
        <v>45595</v>
      </c>
      <c r="AV468" s="66" t="s">
        <v>27</v>
      </c>
      <c r="AW468" s="66" t="s">
        <v>27</v>
      </c>
      <c r="AX468" s="51" t="s">
        <v>49</v>
      </c>
      <c r="AY468" s="52" t="s">
        <v>126</v>
      </c>
      <c r="AZ468" s="53">
        <v>0</v>
      </c>
      <c r="BA468" s="52" t="s">
        <v>153</v>
      </c>
      <c r="BB468" s="81">
        <v>552025</v>
      </c>
      <c r="BC468" s="52" t="s">
        <v>123</v>
      </c>
      <c r="BD468" s="52" t="s">
        <v>123</v>
      </c>
      <c r="BE468" s="55" t="s">
        <v>27</v>
      </c>
      <c r="BF468" s="55" t="s">
        <v>27</v>
      </c>
      <c r="BG468" s="55" t="s">
        <v>27</v>
      </c>
      <c r="BH468" s="55" t="s">
        <v>27</v>
      </c>
      <c r="BI468" s="68" t="s">
        <v>27</v>
      </c>
      <c r="BJ468" s="48">
        <v>45629</v>
      </c>
      <c r="BK468" s="74"/>
      <c r="BL468" s="59"/>
      <c r="BM468" s="74"/>
      <c r="BN468" s="59"/>
      <c r="BO468" s="74" t="s">
        <v>27</v>
      </c>
      <c r="BP468" s="59">
        <v>45629</v>
      </c>
      <c r="BQ468" s="74" t="s">
        <v>27</v>
      </c>
      <c r="BR468" s="75">
        <v>45625</v>
      </c>
      <c r="BS468" s="60" t="s">
        <v>1267</v>
      </c>
      <c r="BT468" s="38" t="s">
        <v>131</v>
      </c>
      <c r="BU468" s="61"/>
      <c r="BV468" s="61"/>
      <c r="BW468" s="61"/>
      <c r="BX468" s="61"/>
      <c r="BY468" s="62"/>
      <c r="BZ468" s="61"/>
      <c r="CA468" s="61"/>
      <c r="CB468" s="61"/>
      <c r="CC468" s="61"/>
      <c r="CD468" s="61"/>
      <c r="CE468" s="61"/>
      <c r="CF468" s="61"/>
      <c r="CG468" s="61" t="s">
        <v>1264</v>
      </c>
      <c r="CH468" s="63">
        <f>YEAR(BANCO10[[#This Row],[DATA INÍCIO]])</f>
        <v>2024</v>
      </c>
      <c r="CI468" s="63">
        <f>MONTH(BANCO10[[#This Row],[DATA INÍCIO]])</f>
        <v>6</v>
      </c>
      <c r="CJ468" s="71" t="str">
        <f t="shared" si="8"/>
        <v>MCA ILUMINACAO E DECORACAO LTDA37.882.329/0001-33</v>
      </c>
      <c r="CK468" s="63"/>
      <c r="CL468" s="42" t="s">
        <v>1265</v>
      </c>
      <c r="CM468" s="42" t="str">
        <f>IF(BANCO10[[#This Row],[SOLUÇÃO]]=CM$1,BANCO10[[#This Row],[STATUS DA ETAPA]],"")</f>
        <v/>
      </c>
      <c r="CN468" s="42" t="str">
        <f>IF(BANCO10[[#This Row],[SOLUÇÃO]]=CN$1,BANCO10[[#This Row],[STATUS DA ETAPA]],"")</f>
        <v/>
      </c>
      <c r="CO468" s="42" t="str">
        <f>IF(BANCO10[[#This Row],[SOLUÇÃO]]=CO$1,BANCO10[[#This Row],[STATUS DA ETAPA]],"")</f>
        <v/>
      </c>
      <c r="CP468" s="42" t="str">
        <f>IF(BANCO10[[#This Row],[SOLUÇÃO]]=CP$1,BANCO10[[#This Row],[STATUS DA ETAPA]],"")</f>
        <v/>
      </c>
      <c r="CQ468" s="42" t="str">
        <f>IF(BANCO10[[#This Row],[SOLUÇÃO]]=CQ$1,BANCO10[[#This Row],[STATUS DA ETAPA]],"")</f>
        <v/>
      </c>
      <c r="CR468" s="42" t="str">
        <f>IF(BANCO10[[#This Row],[SOLUÇÃO]]=CR$1,BANCO10[[#This Row],[STATUS DA ETAPA]],"")</f>
        <v/>
      </c>
      <c r="CS468" s="42" t="str">
        <f>IF(BANCO10[[#This Row],[SOLUÇÃO]]=CS$1,BANCO10[[#This Row],[STATUS DA ETAPA]],"")</f>
        <v>CONCLUÍDO</v>
      </c>
      <c r="CT468" s="42" t="str">
        <f>IF(BANCO10[[#This Row],[SOLUÇÃO]]=CT$1,BANCO10[[#This Row],[STATUS DA ETAPA]],"")</f>
        <v/>
      </c>
      <c r="CU468" s="42" t="str">
        <f>IF(BANCO10[[#This Row],[SOLUÇÃO]]=CU$1,BANCO10[[#This Row],[STATUS DA ETAPA]],"")</f>
        <v/>
      </c>
      <c r="CV468" s="42" t="str">
        <f>IF(BANCO10[[#This Row],[SOLUÇÃO]]=CV$1,BANCO10[[#This Row],[STATUS DA ETAPA]],"")</f>
        <v/>
      </c>
      <c r="CW468" s="42" t="str">
        <f>IF(BANCO10[[#This Row],[SOLUÇÃO]]=CW$1,BANCO10[[#This Row],[STATUS DA ETAPA]],"")</f>
        <v/>
      </c>
      <c r="CX468" s="42" t="str">
        <f>IF(BANCO10[[#This Row],[SOLUÇÃO]]=CX$1,BANCO10[[#This Row],[STATUS DA ETAPA]],"")</f>
        <v/>
      </c>
      <c r="CY468" s="42" t="str">
        <f>IF(BANCO10[[#This Row],[SOLUÇÃO]]=CY$1,BANCO10[[#This Row],[STATUS DA ETAPA]],"")</f>
        <v/>
      </c>
      <c r="CZ468" s="42" t="str">
        <f>IF(BANCO10[[#This Row],[SOLUÇÃO]]=CZ$1,BANCO10[[#This Row],[STATUS DA ETAPA]],"")</f>
        <v/>
      </c>
      <c r="DA468" s="42" t="str">
        <f>IF(BANCO10[[#This Row],[SOLUÇÃO]]=DA$1,BANCO10[[#This Row],[STATUS DA ETAPA]],"")</f>
        <v/>
      </c>
      <c r="DB468" s="42" t="str">
        <f>IF(BANCO10[[#This Row],[SOLUÇÃO]]=DB$1,BANCO10[[#This Row],[STATUS DA ETAPA]],"")</f>
        <v/>
      </c>
      <c r="DC468" s="42" t="str">
        <f>IF(BANCO10[[#This Row],[SOLUÇÃO]]=DC$1,BANCO10[[#This Row],[STATUS DA ETAPA]],"")</f>
        <v/>
      </c>
      <c r="DD468" s="42" t="str">
        <f>IF(BANCO10[[#This Row],[SOLUÇÃO]]=DD$1,BANCO10[[#This Row],[STATUS DA ETAPA]],"")</f>
        <v/>
      </c>
      <c r="DE468" s="42" t="str">
        <f>IF(BANCO10[[#This Row],[SOLUÇÃO]]=DE$1,BANCO10[[#This Row],[STATUS DA ETAPA]],"")</f>
        <v/>
      </c>
      <c r="DF468" s="42" t="str">
        <f>IF(BANCO10[[#This Row],[SOLUÇÃO]]=DF$1,BANCO10[[#This Row],[STATUS DA ETAPA]],"")</f>
        <v/>
      </c>
      <c r="DG468" s="42" t="str">
        <f>IF(BANCO10[[#This Row],[SOLUÇÃO]]=DG$1,BANCO10[[#This Row],[STATUS DA ETAPA]],"")</f>
        <v/>
      </c>
      <c r="DH468" s="42" t="str">
        <f>IF(BANCO10[[#This Row],[SOLUÇÃO]]=DH$1,BANCO10[[#This Row],[STATUS DA ETAPA]],"")</f>
        <v/>
      </c>
      <c r="DI468" s="42" t="str">
        <f>IF(BANCO10[[#This Row],[SOLUÇÃO]]=DI$1,BANCO10[[#This Row],[STATUS DA ETAPA]],"")</f>
        <v/>
      </c>
      <c r="DJ468" s="42" t="str">
        <f>IF(BANCO10[[#This Row],[SOLUÇÃO]]=DJ$1,BANCO10[[#This Row],[STATUS DA ETAPA]],"")</f>
        <v/>
      </c>
      <c r="DK468" s="42" t="str">
        <f>IF(BANCO10[[#This Row],[SOLUÇÃO]]=DK$1,BANCO10[[#This Row],[STATUS DA ETAPA]],"")</f>
        <v/>
      </c>
      <c r="DL468" s="42" t="str">
        <f>IF(BANCO10[[#This Row],[SOLUÇÃO]]=DL$1,BANCO10[[#This Row],[STATUS DA ETAPA]],"")</f>
        <v/>
      </c>
      <c r="DM468" s="42" t="str">
        <f>IF(BANCO10[[#This Row],[SOLUÇÃO]]=DM$1,BANCO10[[#This Row],[STATUS DA ETAPA]],"")</f>
        <v/>
      </c>
      <c r="DN468" s="65" t="e">
        <f>VLOOKUP(CL470,'[1]SAP TEC'!AC:AD,2,0)</f>
        <v>#N/A</v>
      </c>
      <c r="DP468" s="65" t="s">
        <v>110</v>
      </c>
      <c r="GA468" s="38"/>
      <c r="GB468" s="39"/>
      <c r="GC468" s="40"/>
      <c r="GD468" s="42"/>
      <c r="GE468" s="42"/>
      <c r="GF468" s="40"/>
      <c r="GG468" s="165"/>
      <c r="GH468" s="90"/>
      <c r="GI468" s="43"/>
      <c r="GJ468" s="44"/>
      <c r="GK468" s="166"/>
      <c r="GL468" s="166"/>
      <c r="GM468" s="166"/>
      <c r="GN468" s="42"/>
      <c r="GO468" s="91"/>
      <c r="GP468" s="42"/>
      <c r="GQ468" s="91"/>
      <c r="GR468" s="134"/>
      <c r="GS468" s="134"/>
      <c r="GT468" s="44"/>
      <c r="GU468" s="44"/>
      <c r="GV468" s="44"/>
      <c r="GW468" s="42"/>
      <c r="GX468" s="95"/>
      <c r="GY468" s="96"/>
      <c r="GZ468" s="168"/>
      <c r="HA468" s="168"/>
      <c r="HB468" s="168"/>
      <c r="HC468" s="93"/>
      <c r="HD468" s="168"/>
      <c r="HE468" s="110"/>
      <c r="HF468" s="94"/>
      <c r="HG468" s="38"/>
      <c r="HH468" s="38"/>
      <c r="HI468" s="38"/>
      <c r="HJ468" s="38"/>
      <c r="HK468" s="98"/>
      <c r="HL468" s="38"/>
      <c r="HM468" s="38"/>
      <c r="HN468" s="38"/>
      <c r="HO468" s="136"/>
      <c r="HP468" s="38"/>
      <c r="HQ468" s="38"/>
      <c r="HR468" s="38"/>
      <c r="HS468" s="38"/>
      <c r="HT468" s="63"/>
      <c r="HU468" s="63"/>
      <c r="HV468" s="71"/>
      <c r="HW468" s="63"/>
      <c r="HX468" s="44"/>
      <c r="HY468" s="42"/>
      <c r="HZ468" s="42"/>
      <c r="IA468" s="42"/>
      <c r="IB468" s="42"/>
      <c r="IC468" s="42"/>
      <c r="ID468" s="42"/>
      <c r="IE468" s="42"/>
      <c r="IF468" s="42"/>
      <c r="IG468" s="42"/>
      <c r="IH468" s="42"/>
      <c r="II468" s="42"/>
      <c r="IJ468" s="42"/>
      <c r="IK468" s="42"/>
      <c r="IL468" s="42"/>
      <c r="IM468" s="42"/>
      <c r="IN468" s="42"/>
      <c r="IO468" s="42"/>
      <c r="IP468" s="42"/>
      <c r="IQ468" s="42"/>
      <c r="IR468" s="42"/>
      <c r="IS468" s="42"/>
      <c r="IT468" s="42"/>
      <c r="IU468" s="42"/>
      <c r="IV468" s="42"/>
      <c r="IW468" s="42"/>
      <c r="IX468" s="42"/>
      <c r="IY468" s="42"/>
      <c r="IZ468" s="63"/>
    </row>
    <row r="469" spans="1:335" s="65" customFormat="1" ht="12" x14ac:dyDescent="0.25">
      <c r="A469" s="38" t="s">
        <v>118</v>
      </c>
      <c r="B469" s="39" t="s">
        <v>131</v>
      </c>
      <c r="C469" s="40" t="str">
        <f>IFERROR(VLOOKUP(BANCO10[[#This Row],[EMPRESA]],[1]!DADOS[#Data],2,FALSE),"")</f>
        <v>37.882.329/0001-33</v>
      </c>
      <c r="D469" s="40" t="s">
        <v>1261</v>
      </c>
      <c r="E469" s="42" t="str">
        <f>IFERROR(VLOOKUP(BANCO10[[#This Row],[EMPRESA]],[1]!DADOS[#Data],5,FALSE),"")</f>
        <v>EPP</v>
      </c>
      <c r="F469" s="40" t="str">
        <f>IFERROR(IF(VLOOKUP(BANCO10[[#This Row],[EMPRESA]],[1]!DADOS[#Data],6,0)="","",(VLOOKUP(BANCO10[[#This Row],[EMPRESA]],[1]!DADOS[#Data],6,0))),"")</f>
        <v>CAPITAL LESTE 1</v>
      </c>
      <c r="G469" s="40" t="str">
        <f>IFERROR(IF(VLOOKUP(BANCO10[[#This Row],[EMPRESA]],[1]!DADOS[#Data],4)="","",(VLOOKUP($D469,[1]!DADOS[#Data],4,0))),"")</f>
        <v>MCA</v>
      </c>
      <c r="H469" s="43" t="s">
        <v>178</v>
      </c>
      <c r="I469" s="43" t="s">
        <v>145</v>
      </c>
      <c r="J469" s="44" t="s">
        <v>123</v>
      </c>
      <c r="K469" s="44" t="s">
        <v>1268</v>
      </c>
      <c r="L469" s="44" t="s">
        <v>123</v>
      </c>
      <c r="M469" s="44" t="s">
        <v>137</v>
      </c>
      <c r="N469" s="44" t="s">
        <v>123</v>
      </c>
      <c r="O469" s="42" t="s">
        <v>180</v>
      </c>
      <c r="P469" s="42">
        <v>4</v>
      </c>
      <c r="Q469" s="39" t="s">
        <v>181</v>
      </c>
      <c r="R469" s="45" t="s">
        <v>123</v>
      </c>
      <c r="S469" s="45"/>
      <c r="T469" s="45" t="s">
        <v>123</v>
      </c>
      <c r="U469" s="45"/>
      <c r="V469" s="45" t="s">
        <v>123</v>
      </c>
      <c r="W469" s="45"/>
      <c r="X469" s="45" t="s">
        <v>123</v>
      </c>
      <c r="Y469" s="45"/>
      <c r="Z469" s="46" t="s">
        <v>123</v>
      </c>
      <c r="AA469" s="47"/>
      <c r="AB469" s="46" t="s">
        <v>123</v>
      </c>
      <c r="AC469" s="48"/>
      <c r="AD469" s="46" t="s">
        <v>123</v>
      </c>
      <c r="AE469" s="48"/>
      <c r="AF469" s="45" t="s">
        <v>123</v>
      </c>
      <c r="AG469" s="45"/>
      <c r="AH469" s="45" t="s">
        <v>123</v>
      </c>
      <c r="AI469" s="45" t="s">
        <v>123</v>
      </c>
      <c r="AJ469" s="45" t="s">
        <v>123</v>
      </c>
      <c r="AK469" s="45"/>
      <c r="AL469" s="45" t="s">
        <v>123</v>
      </c>
      <c r="AM469" s="45"/>
      <c r="AN469" s="45" t="s">
        <v>123</v>
      </c>
      <c r="AO469" s="45"/>
      <c r="AP469" s="45" t="s">
        <v>123</v>
      </c>
      <c r="AQ469" s="45"/>
      <c r="AR469" s="45" t="s">
        <v>123</v>
      </c>
      <c r="AS469" s="45"/>
      <c r="AT469" s="49">
        <v>45636</v>
      </c>
      <c r="AU469" s="50">
        <v>45636</v>
      </c>
      <c r="AV469" s="66" t="s">
        <v>123</v>
      </c>
      <c r="AW469" s="66" t="s">
        <v>123</v>
      </c>
      <c r="AX469" s="51" t="s">
        <v>182</v>
      </c>
      <c r="AY469" s="52" t="s">
        <v>126</v>
      </c>
      <c r="AZ469" s="53">
        <v>0</v>
      </c>
      <c r="BA469" s="52" t="s">
        <v>123</v>
      </c>
      <c r="BB469" s="81" t="s">
        <v>123</v>
      </c>
      <c r="BC469" s="52" t="s">
        <v>123</v>
      </c>
      <c r="BD469" s="52" t="s">
        <v>123</v>
      </c>
      <c r="BE469" s="55" t="s">
        <v>123</v>
      </c>
      <c r="BF469" s="55" t="s">
        <v>123</v>
      </c>
      <c r="BG469" s="55" t="s">
        <v>123</v>
      </c>
      <c r="BH469" s="55" t="s">
        <v>27</v>
      </c>
      <c r="BI469" s="68" t="s">
        <v>126</v>
      </c>
      <c r="BJ469" s="48"/>
      <c r="BK469" s="74" t="s">
        <v>126</v>
      </c>
      <c r="BL469" s="59"/>
      <c r="BM469" s="74" t="s">
        <v>126</v>
      </c>
      <c r="BN469" s="59"/>
      <c r="BO469" s="74" t="s">
        <v>126</v>
      </c>
      <c r="BP469" s="77"/>
      <c r="BQ469" s="78" t="s">
        <v>126</v>
      </c>
      <c r="BR469" s="79"/>
      <c r="BS469" s="69"/>
      <c r="BT469" s="38"/>
      <c r="BU469" s="61"/>
      <c r="BV469" s="61"/>
      <c r="BW469" s="61"/>
      <c r="BX469" s="61"/>
      <c r="BY469" s="61"/>
      <c r="BZ469" s="61"/>
      <c r="CA469" s="61"/>
      <c r="CB469" s="61"/>
      <c r="CC469" s="61"/>
      <c r="CD469" s="61"/>
      <c r="CE469" s="61"/>
      <c r="CF469" s="61"/>
      <c r="CG469" s="61"/>
      <c r="CH469" s="63">
        <f>YEAR(BANCO10[[#This Row],[DATA INÍCIO]])</f>
        <v>2024</v>
      </c>
      <c r="CI469" s="63">
        <f>MONTH(BANCO10[[#This Row],[DATA INÍCIO]])</f>
        <v>12</v>
      </c>
      <c r="CJ469" s="71" t="str">
        <f t="shared" si="8"/>
        <v>MCA ILUMINACAO E DECORACAO LTDA37.882.329/0001-33</v>
      </c>
      <c r="CK469" s="63"/>
      <c r="CL469" s="63"/>
      <c r="CM469" s="42" t="str">
        <f>IF(BANCO10[[#This Row],[SOLUÇÃO]]=CM$1,BANCO10[[#This Row],[STATUS DA ETAPA]],"")</f>
        <v/>
      </c>
      <c r="CN469" s="42" t="str">
        <f>IF(BANCO10[[#This Row],[SOLUÇÃO]]=CN$1,BANCO10[[#This Row],[STATUS DA ETAPA]],"")</f>
        <v/>
      </c>
      <c r="CO469" s="42" t="str">
        <f>IF(BANCO10[[#This Row],[SOLUÇÃO]]=CO$1,BANCO10[[#This Row],[STATUS DA ETAPA]],"")</f>
        <v/>
      </c>
      <c r="CP469" s="42" t="str">
        <f>IF(BANCO10[[#This Row],[SOLUÇÃO]]=CP$1,BANCO10[[#This Row],[STATUS DA ETAPA]],"")</f>
        <v/>
      </c>
      <c r="CQ469" s="42" t="str">
        <f>IF(BANCO10[[#This Row],[SOLUÇÃO]]=CQ$1,BANCO10[[#This Row],[STATUS DA ETAPA]],"")</f>
        <v/>
      </c>
      <c r="CR469" s="42" t="str">
        <f>IF(BANCO10[[#This Row],[SOLUÇÃO]]=CR$1,BANCO10[[#This Row],[STATUS DA ETAPA]],"")</f>
        <v/>
      </c>
      <c r="CS469" s="42" t="str">
        <f>IF(BANCO10[[#This Row],[SOLUÇÃO]]=CS$1,BANCO10[[#This Row],[STATUS DA ETAPA]],"")</f>
        <v/>
      </c>
      <c r="CT469" s="42" t="str">
        <f>IF(BANCO10[[#This Row],[SOLUÇÃO]]=CT$1,BANCO10[[#This Row],[STATUS DA ETAPA]],"")</f>
        <v/>
      </c>
      <c r="CU469" s="42" t="str">
        <f>IF(BANCO10[[#This Row],[SOLUÇÃO]]=CU$1,BANCO10[[#This Row],[STATUS DA ETAPA]],"")</f>
        <v/>
      </c>
      <c r="CV469" s="42" t="str">
        <f>IF(BANCO10[[#This Row],[SOLUÇÃO]]=CV$1,BANCO10[[#This Row],[STATUS DA ETAPA]],"")</f>
        <v/>
      </c>
      <c r="CW469" s="42" t="str">
        <f>IF(BANCO10[[#This Row],[SOLUÇÃO]]=CW$1,BANCO10[[#This Row],[STATUS DA ETAPA]],"")</f>
        <v/>
      </c>
      <c r="CX469" s="42" t="str">
        <f>IF(BANCO10[[#This Row],[SOLUÇÃO]]=CX$1,BANCO10[[#This Row],[STATUS DA ETAPA]],"")</f>
        <v/>
      </c>
      <c r="CY469" s="42" t="str">
        <f>IF(BANCO10[[#This Row],[SOLUÇÃO]]=CY$1,BANCO10[[#This Row],[STATUS DA ETAPA]],"")</f>
        <v/>
      </c>
      <c r="CZ469" s="42" t="str">
        <f>IF(BANCO10[[#This Row],[SOLUÇÃO]]=CZ$1,BANCO10[[#This Row],[STATUS DA ETAPA]],"")</f>
        <v/>
      </c>
      <c r="DA469" s="42" t="str">
        <f>IF(BANCO10[[#This Row],[SOLUÇÃO]]=DA$1,BANCO10[[#This Row],[STATUS DA ETAPA]],"")</f>
        <v/>
      </c>
      <c r="DB469" s="42" t="str">
        <f>IF(BANCO10[[#This Row],[SOLUÇÃO]]=DB$1,BANCO10[[#This Row],[STATUS DA ETAPA]],"")</f>
        <v/>
      </c>
      <c r="DC469" s="42" t="str">
        <f>IF(BANCO10[[#This Row],[SOLUÇÃO]]=DC$1,BANCO10[[#This Row],[STATUS DA ETAPA]],"")</f>
        <v/>
      </c>
      <c r="DD469" s="42" t="str">
        <f>IF(BANCO10[[#This Row],[SOLUÇÃO]]=DD$1,BANCO10[[#This Row],[STATUS DA ETAPA]],"")</f>
        <v/>
      </c>
      <c r="DE469" s="42" t="str">
        <f>IF(BANCO10[[#This Row],[SOLUÇÃO]]=DE$1,BANCO10[[#This Row],[STATUS DA ETAPA]],"")</f>
        <v/>
      </c>
      <c r="DF469" s="42" t="str">
        <f>IF(BANCO10[[#This Row],[SOLUÇÃO]]=DF$1,BANCO10[[#This Row],[STATUS DA ETAPA]],"")</f>
        <v/>
      </c>
      <c r="DG469" s="42" t="str">
        <f>IF(BANCO10[[#This Row],[SOLUÇÃO]]=DG$1,BANCO10[[#This Row],[STATUS DA ETAPA]],"")</f>
        <v/>
      </c>
      <c r="DH469" s="42" t="str">
        <f>IF(BANCO10[[#This Row],[SOLUÇÃO]]=DH$1,BANCO10[[#This Row],[STATUS DA ETAPA]],"")</f>
        <v/>
      </c>
      <c r="DI469" s="42" t="str">
        <f>IF(BANCO10[[#This Row],[SOLUÇÃO]]=DI$1,BANCO10[[#This Row],[STATUS DA ETAPA]],"")</f>
        <v/>
      </c>
      <c r="DJ469" s="42" t="str">
        <f>IF(BANCO10[[#This Row],[SOLUÇÃO]]=DJ$1,BANCO10[[#This Row],[STATUS DA ETAPA]],"")</f>
        <v/>
      </c>
      <c r="DK469" s="42" t="str">
        <f>IF(BANCO10[[#This Row],[SOLUÇÃO]]=DK$1,BANCO10[[#This Row],[STATUS DA ETAPA]],"")</f>
        <v/>
      </c>
      <c r="DL469" s="42" t="str">
        <f>IF(BANCO10[[#This Row],[SOLUÇÃO]]=DL$1,BANCO10[[#This Row],[STATUS DA ETAPA]],"")</f>
        <v/>
      </c>
      <c r="DM469" s="42" t="str">
        <f>IF(BANCO10[[#This Row],[SOLUÇÃO]]=DM$1,BANCO10[[#This Row],[STATUS DA ETAPA]],"")</f>
        <v/>
      </c>
      <c r="DN469" s="65" t="e">
        <f>VLOOKUP(CL471,'[1]SAP TEC'!AC:AD,2,0)</f>
        <v>#N/A</v>
      </c>
      <c r="DP469" s="65" t="s">
        <v>111</v>
      </c>
      <c r="GA469" s="38"/>
      <c r="GB469" s="39"/>
      <c r="GC469" s="40"/>
      <c r="GD469" s="42"/>
      <c r="GE469" s="42"/>
      <c r="GF469" s="40"/>
      <c r="GG469" s="165"/>
      <c r="GH469" s="90"/>
      <c r="GI469" s="43"/>
      <c r="GJ469" s="44"/>
      <c r="GK469" s="166"/>
      <c r="GL469" s="166"/>
      <c r="GM469" s="166"/>
      <c r="GN469" s="42"/>
      <c r="GO469" s="91"/>
      <c r="GP469" s="42"/>
      <c r="GQ469" s="91"/>
      <c r="GR469" s="134"/>
      <c r="GS469" s="134"/>
      <c r="GT469" s="44"/>
      <c r="GU469" s="44"/>
      <c r="GV469" s="44"/>
      <c r="GW469" s="42"/>
      <c r="GX469" s="95"/>
      <c r="GY469" s="96"/>
      <c r="GZ469" s="168"/>
      <c r="HA469" s="168"/>
      <c r="HB469" s="168"/>
      <c r="HC469" s="93"/>
      <c r="HD469" s="168"/>
      <c r="HE469" s="110"/>
      <c r="HF469" s="94"/>
      <c r="HG469" s="38"/>
      <c r="HH469" s="38"/>
      <c r="HI469" s="38"/>
      <c r="HJ469" s="38"/>
      <c r="HK469" s="98"/>
      <c r="HL469" s="38"/>
      <c r="HM469" s="38"/>
      <c r="HN469" s="38"/>
      <c r="HO469" s="136"/>
      <c r="HP469" s="38"/>
      <c r="HQ469" s="38"/>
      <c r="HR469" s="38"/>
      <c r="HS469" s="38"/>
      <c r="HT469" s="63"/>
      <c r="HU469" s="63"/>
      <c r="HV469" s="71"/>
      <c r="HW469" s="63"/>
      <c r="HX469" s="44"/>
      <c r="HY469" s="42"/>
      <c r="HZ469" s="42"/>
      <c r="IA469" s="42"/>
      <c r="IB469" s="42"/>
      <c r="IC469" s="42"/>
      <c r="ID469" s="42"/>
      <c r="IE469" s="42"/>
      <c r="IF469" s="42"/>
      <c r="IG469" s="42"/>
      <c r="IH469" s="42"/>
      <c r="II469" s="42"/>
      <c r="IJ469" s="42"/>
      <c r="IK469" s="42"/>
      <c r="IL469" s="42"/>
      <c r="IM469" s="42"/>
      <c r="IN469" s="42"/>
      <c r="IO469" s="42"/>
      <c r="IP469" s="42"/>
      <c r="IQ469" s="42"/>
      <c r="IR469" s="42"/>
      <c r="IS469" s="42"/>
      <c r="IT469" s="42"/>
      <c r="IU469" s="42"/>
      <c r="IV469" s="42"/>
      <c r="IW469" s="42"/>
      <c r="IX469" s="42"/>
      <c r="IY469" s="42"/>
      <c r="IZ469" s="63"/>
    </row>
    <row r="470" spans="1:335" s="117" customFormat="1" ht="12" x14ac:dyDescent="0.25">
      <c r="A470" s="38" t="s">
        <v>118</v>
      </c>
      <c r="B470" s="38" t="s">
        <v>131</v>
      </c>
      <c r="C470" s="40" t="str">
        <f>IFERROR(VLOOKUP(BANCO10[[#This Row],[EMPRESA]],[1]!DADOS[#Data],2,FALSE),"")</f>
        <v>49.031.776/0001-68</v>
      </c>
      <c r="D470" s="40" t="s">
        <v>1269</v>
      </c>
      <c r="E470" s="42" t="str">
        <f>IFERROR(VLOOKUP(BANCO10[[#This Row],[EMPRESA]],[1]!DADOS[#Data],5,FALSE),"")</f>
        <v>DEMAIS</v>
      </c>
      <c r="F470" s="40" t="str">
        <f>IFERROR(IF(VLOOKUP(BANCO10[[#This Row],[EMPRESA]],[1]!DADOS[#Data],6,0)="","",(VLOOKUP(BANCO10[[#This Row],[EMPRESA]],[1]!DADOS[#Data],6,0))),"")</f>
        <v>N/A</v>
      </c>
      <c r="G470" s="40" t="s">
        <v>1270</v>
      </c>
      <c r="H470" s="43" t="s">
        <v>7</v>
      </c>
      <c r="I470" s="38" t="s">
        <v>306</v>
      </c>
      <c r="J470" s="38" t="s">
        <v>123</v>
      </c>
      <c r="K470" s="38" t="s">
        <v>1271</v>
      </c>
      <c r="L470" s="44" t="s">
        <v>136</v>
      </c>
      <c r="M470" s="44" t="s">
        <v>137</v>
      </c>
      <c r="N470" s="44" t="s">
        <v>123</v>
      </c>
      <c r="O470" s="38" t="s">
        <v>96</v>
      </c>
      <c r="P470" s="216">
        <v>116</v>
      </c>
      <c r="Q470" s="39" t="s">
        <v>148</v>
      </c>
      <c r="R470" s="45" t="s">
        <v>27</v>
      </c>
      <c r="S470" s="45">
        <v>45757</v>
      </c>
      <c r="T470" s="45" t="s">
        <v>27</v>
      </c>
      <c r="U470" s="45">
        <v>45757</v>
      </c>
      <c r="V470" s="45" t="s">
        <v>27</v>
      </c>
      <c r="W470" s="45">
        <v>45757</v>
      </c>
      <c r="X470" s="45" t="s">
        <v>27</v>
      </c>
      <c r="Y470" s="45">
        <v>45757</v>
      </c>
      <c r="Z470" s="46" t="s">
        <v>27</v>
      </c>
      <c r="AA470" s="47">
        <v>45757</v>
      </c>
      <c r="AB470" s="46" t="s">
        <v>27</v>
      </c>
      <c r="AC470" s="48"/>
      <c r="AD470" s="46" t="s">
        <v>27</v>
      </c>
      <c r="AE470" s="48"/>
      <c r="AF470" s="45" t="s">
        <v>123</v>
      </c>
      <c r="AG470" s="45"/>
      <c r="AH470" s="45" t="s">
        <v>27</v>
      </c>
      <c r="AI470" s="45"/>
      <c r="AJ470" s="45" t="s">
        <v>27</v>
      </c>
      <c r="AK470" s="45">
        <v>45708</v>
      </c>
      <c r="AL470" s="45" t="s">
        <v>123</v>
      </c>
      <c r="AM470" s="45"/>
      <c r="AN470" s="45" t="s">
        <v>123</v>
      </c>
      <c r="AO470" s="45"/>
      <c r="AP470" s="45" t="s">
        <v>123</v>
      </c>
      <c r="AQ470" s="45"/>
      <c r="AR470" s="45" t="s">
        <v>123</v>
      </c>
      <c r="AS470" s="45"/>
      <c r="AT470" s="49">
        <v>45896</v>
      </c>
      <c r="AU470" s="50">
        <v>45980</v>
      </c>
      <c r="AV470" s="86" t="s">
        <v>27</v>
      </c>
      <c r="AW470" s="66" t="s">
        <v>126</v>
      </c>
      <c r="AX470" s="51" t="s">
        <v>49</v>
      </c>
      <c r="AY470" s="52" t="s">
        <v>126</v>
      </c>
      <c r="AZ470" s="53">
        <v>22040</v>
      </c>
      <c r="BA470" s="52" t="s">
        <v>153</v>
      </c>
      <c r="BB470" s="81">
        <v>678856</v>
      </c>
      <c r="BC470" s="52" t="s">
        <v>123</v>
      </c>
      <c r="BD470" s="52" t="s">
        <v>123</v>
      </c>
      <c r="BE470" s="67" t="s">
        <v>126</v>
      </c>
      <c r="BF470" s="67" t="s">
        <v>126</v>
      </c>
      <c r="BG470" s="67" t="s">
        <v>126</v>
      </c>
      <c r="BH470" s="67" t="s">
        <v>126</v>
      </c>
      <c r="BI470" s="68" t="s">
        <v>126</v>
      </c>
      <c r="BJ470" s="48"/>
      <c r="BK470" s="58" t="s">
        <v>123</v>
      </c>
      <c r="BL470" s="59"/>
      <c r="BM470" s="58" t="s">
        <v>123</v>
      </c>
      <c r="BN470" s="59"/>
      <c r="BO470" s="58" t="s">
        <v>126</v>
      </c>
      <c r="BP470" s="59"/>
      <c r="BQ470" s="58" t="s">
        <v>126</v>
      </c>
      <c r="BR470" s="59"/>
      <c r="BS470" s="69" t="s">
        <v>185</v>
      </c>
      <c r="BT470" s="38"/>
      <c r="BU470" s="61"/>
      <c r="BV470" s="61"/>
      <c r="BW470" s="61"/>
      <c r="BX470" s="61"/>
      <c r="BY470" s="61"/>
      <c r="BZ470" s="61"/>
      <c r="CA470" s="61"/>
      <c r="CB470" s="61"/>
      <c r="CC470" s="61"/>
      <c r="CD470" s="61"/>
      <c r="CE470" s="61"/>
      <c r="CF470" s="61"/>
      <c r="CG470" s="61"/>
      <c r="CH470" s="63">
        <f>YEAR(BANCO10[[#This Row],[DATA INÍCIO]])</f>
        <v>2025</v>
      </c>
      <c r="CI470" s="63">
        <f>MONTH(BANCO10[[#This Row],[DATA INÍCIO]])</f>
        <v>8</v>
      </c>
      <c r="CJ470" s="71" t="str">
        <f t="shared" si="8"/>
        <v>MECALOR SOLUCOES EM ENGENHARIA TERMICA S.A.49.031.776/0001-68</v>
      </c>
      <c r="CK470" s="63"/>
      <c r="CL470" s="63"/>
      <c r="CM470" s="42" t="str">
        <f>IF(BANCO10[[#This Row],[SOLUÇÃO]]=CM$1,BANCO10[[#This Row],[STATUS DA ETAPA]],"")</f>
        <v/>
      </c>
      <c r="CN470" s="42" t="str">
        <f>IF(BANCO10[[#This Row],[SOLUÇÃO]]=CN$1,BANCO10[[#This Row],[STATUS DA ETAPA]],"")</f>
        <v/>
      </c>
      <c r="CO470" s="42" t="str">
        <f>IF(BANCO10[[#This Row],[SOLUÇÃO]]=CO$1,BANCO10[[#This Row],[STATUS DA ETAPA]],"")</f>
        <v/>
      </c>
      <c r="CP470" s="42" t="str">
        <f>IF(BANCO10[[#This Row],[SOLUÇÃO]]=CP$1,BANCO10[[#This Row],[STATUS DA ETAPA]],"")</f>
        <v/>
      </c>
      <c r="CQ470" s="42" t="str">
        <f>IF(BANCO10[[#This Row],[SOLUÇÃO]]=CQ$1,BANCO10[[#This Row],[STATUS DA ETAPA]],"")</f>
        <v/>
      </c>
      <c r="CR470" s="42" t="str">
        <f>IF(BANCO10[[#This Row],[SOLUÇÃO]]=CR$1,BANCO10[[#This Row],[STATUS DA ETAPA]],"")</f>
        <v/>
      </c>
      <c r="CS470" s="42" t="str">
        <f>IF(BANCO10[[#This Row],[SOLUÇÃO]]=CS$1,BANCO10[[#This Row],[STATUS DA ETAPA]],"")</f>
        <v>EM ANDAMENTO</v>
      </c>
      <c r="CT470" s="42" t="str">
        <f>IF(BANCO10[[#This Row],[SOLUÇÃO]]=CT$1,BANCO10[[#This Row],[STATUS DA ETAPA]],"")</f>
        <v/>
      </c>
      <c r="CU470" s="42" t="str">
        <f>IF(BANCO10[[#This Row],[SOLUÇÃO]]=CU$1,BANCO10[[#This Row],[STATUS DA ETAPA]],"")</f>
        <v/>
      </c>
      <c r="CV470" s="42" t="str">
        <f>IF(BANCO10[[#This Row],[SOLUÇÃO]]=CV$1,BANCO10[[#This Row],[STATUS DA ETAPA]],"")</f>
        <v/>
      </c>
      <c r="CW470" s="42" t="str">
        <f>IF(BANCO10[[#This Row],[SOLUÇÃO]]=CW$1,BANCO10[[#This Row],[STATUS DA ETAPA]],"")</f>
        <v/>
      </c>
      <c r="CX470" s="42" t="str">
        <f>IF(BANCO10[[#This Row],[SOLUÇÃO]]=CX$1,BANCO10[[#This Row],[STATUS DA ETAPA]],"")</f>
        <v/>
      </c>
      <c r="CY470" s="42" t="str">
        <f>IF(BANCO10[[#This Row],[SOLUÇÃO]]=CY$1,BANCO10[[#This Row],[STATUS DA ETAPA]],"")</f>
        <v/>
      </c>
      <c r="CZ470" s="42" t="str">
        <f>IF(BANCO10[[#This Row],[SOLUÇÃO]]=CZ$1,BANCO10[[#This Row],[STATUS DA ETAPA]],"")</f>
        <v/>
      </c>
      <c r="DA470" s="42" t="str">
        <f>IF(BANCO10[[#This Row],[SOLUÇÃO]]=DA$1,BANCO10[[#This Row],[STATUS DA ETAPA]],"")</f>
        <v/>
      </c>
      <c r="DB470" s="42" t="str">
        <f>IF(BANCO10[[#This Row],[SOLUÇÃO]]=DB$1,BANCO10[[#This Row],[STATUS DA ETAPA]],"")</f>
        <v/>
      </c>
      <c r="DC470" s="42" t="str">
        <f>IF(BANCO10[[#This Row],[SOLUÇÃO]]=DC$1,BANCO10[[#This Row],[STATUS DA ETAPA]],"")</f>
        <v/>
      </c>
      <c r="DD470" s="42" t="str">
        <f>IF(BANCO10[[#This Row],[SOLUÇÃO]]=DD$1,BANCO10[[#This Row],[STATUS DA ETAPA]],"")</f>
        <v/>
      </c>
      <c r="DE470" s="42" t="str">
        <f>IF(BANCO10[[#This Row],[SOLUÇÃO]]=DE$1,BANCO10[[#This Row],[STATUS DA ETAPA]],"")</f>
        <v/>
      </c>
      <c r="DF470" s="42" t="str">
        <f>IF(BANCO10[[#This Row],[SOLUÇÃO]]=DF$1,BANCO10[[#This Row],[STATUS DA ETAPA]],"")</f>
        <v/>
      </c>
      <c r="DG470" s="42" t="str">
        <f>IF(BANCO10[[#This Row],[SOLUÇÃO]]=DG$1,BANCO10[[#This Row],[STATUS DA ETAPA]],"")</f>
        <v/>
      </c>
      <c r="DH470" s="42" t="str">
        <f>IF(BANCO10[[#This Row],[SOLUÇÃO]]=DH$1,BANCO10[[#This Row],[STATUS DA ETAPA]],"")</f>
        <v/>
      </c>
      <c r="DI470" s="42" t="str">
        <f>IF(BANCO10[[#This Row],[SOLUÇÃO]]=DI$1,BANCO10[[#This Row],[STATUS DA ETAPA]],"")</f>
        <v/>
      </c>
      <c r="DJ470" s="42" t="str">
        <f>IF(BANCO10[[#This Row],[SOLUÇÃO]]=DJ$1,BANCO10[[#This Row],[STATUS DA ETAPA]],"")</f>
        <v/>
      </c>
      <c r="DK470" s="42" t="str">
        <f>IF(BANCO10[[#This Row],[SOLUÇÃO]]=DK$1,BANCO10[[#This Row],[STATUS DA ETAPA]],"")</f>
        <v/>
      </c>
      <c r="DL470" s="42" t="str">
        <f>IF(BANCO10[[#This Row],[SOLUÇÃO]]=DL$1,BANCO10[[#This Row],[STATUS DA ETAPA]],"")</f>
        <v/>
      </c>
      <c r="DM470" s="42" t="str">
        <f>IF(BANCO10[[#This Row],[SOLUÇÃO]]=DM$1,BANCO10[[#This Row],[STATUS DA ETAPA]],"")</f>
        <v/>
      </c>
      <c r="DN470" s="65" t="e">
        <f>VLOOKUP(CL472,'[1]SAP TEC'!AC:AD,2,0)</f>
        <v>#N/A</v>
      </c>
      <c r="DO470" s="65"/>
      <c r="DP470" s="65" t="s">
        <v>112</v>
      </c>
      <c r="DQ470" s="65"/>
      <c r="DR470" s="65"/>
      <c r="DS470" s="65"/>
      <c r="DT470" s="65"/>
      <c r="DU470" s="65"/>
      <c r="DV470" s="65"/>
      <c r="DW470" s="65"/>
      <c r="DX470" s="65"/>
      <c r="DY470" s="65"/>
      <c r="DZ470" s="65"/>
      <c r="EA470" s="65"/>
      <c r="EB470" s="65"/>
      <c r="EC470" s="65"/>
      <c r="ED470" s="65"/>
      <c r="EE470" s="65"/>
      <c r="EF470" s="65"/>
      <c r="EG470" s="65"/>
      <c r="EH470" s="65"/>
      <c r="EI470" s="65"/>
      <c r="EJ470" s="65"/>
      <c r="EK470" s="65"/>
      <c r="EL470" s="65"/>
      <c r="EM470" s="65"/>
      <c r="EN470" s="65"/>
      <c r="EO470" s="65"/>
      <c r="EP470" s="65"/>
      <c r="EQ470" s="65"/>
      <c r="ER470" s="65"/>
      <c r="ES470" s="65"/>
      <c r="ET470" s="65"/>
      <c r="EU470" s="65"/>
      <c r="EV470" s="65"/>
      <c r="EW470" s="65"/>
      <c r="EX470" s="65"/>
      <c r="EY470" s="65"/>
      <c r="EZ470" s="65"/>
      <c r="FA470" s="65"/>
      <c r="FB470" s="65"/>
      <c r="FC470" s="65"/>
      <c r="FD470" s="65"/>
      <c r="FE470" s="65"/>
      <c r="FF470" s="65"/>
      <c r="FG470" s="65"/>
      <c r="FH470" s="65"/>
      <c r="FI470" s="65"/>
      <c r="FJ470" s="65"/>
      <c r="FK470" s="65"/>
      <c r="FL470" s="65"/>
      <c r="FM470" s="65"/>
      <c r="FN470" s="65"/>
      <c r="FO470" s="65"/>
      <c r="FP470" s="65"/>
      <c r="FQ470" s="65"/>
      <c r="FR470" s="65"/>
      <c r="FS470" s="65"/>
      <c r="FT470" s="65"/>
      <c r="FU470" s="65"/>
      <c r="FV470" s="65"/>
      <c r="FW470" s="65"/>
      <c r="FX470" s="65"/>
      <c r="FY470" s="65"/>
      <c r="FZ470" s="65"/>
      <c r="GA470" s="38"/>
      <c r="GB470" s="39"/>
      <c r="GC470" s="40"/>
      <c r="GD470" s="42"/>
      <c r="GE470" s="42"/>
      <c r="GF470" s="40"/>
      <c r="GG470" s="165"/>
      <c r="GH470" s="90"/>
      <c r="GI470" s="43"/>
      <c r="GJ470" s="44"/>
      <c r="GK470" s="166"/>
      <c r="GL470" s="166"/>
      <c r="GM470" s="166"/>
      <c r="GN470" s="42"/>
      <c r="GO470" s="91"/>
      <c r="GP470" s="42"/>
      <c r="GQ470" s="91"/>
      <c r="GR470" s="134"/>
      <c r="GS470" s="134"/>
      <c r="GT470" s="44"/>
      <c r="GU470" s="44"/>
      <c r="GV470" s="44"/>
      <c r="GW470" s="42"/>
      <c r="GX470" s="95"/>
      <c r="GY470" s="96"/>
      <c r="GZ470" s="167"/>
      <c r="HA470" s="167"/>
      <c r="HB470" s="167"/>
      <c r="HC470" s="93"/>
      <c r="HD470" s="167"/>
      <c r="HE470" s="110"/>
      <c r="HF470" s="94"/>
      <c r="HG470" s="38"/>
      <c r="HH470" s="38"/>
      <c r="HI470" s="38"/>
      <c r="HJ470" s="38"/>
      <c r="HK470" s="98"/>
      <c r="HL470" s="38"/>
      <c r="HM470" s="38"/>
      <c r="HN470" s="38"/>
      <c r="HO470" s="136"/>
      <c r="HP470" s="38"/>
      <c r="HQ470" s="38"/>
      <c r="HR470" s="38"/>
      <c r="HS470" s="38"/>
      <c r="HT470" s="63"/>
      <c r="HU470" s="63"/>
      <c r="HV470" s="71"/>
      <c r="HW470" s="63"/>
      <c r="HX470" s="44"/>
      <c r="HY470" s="42"/>
      <c r="HZ470" s="42"/>
      <c r="IA470" s="42"/>
      <c r="IB470" s="42"/>
      <c r="IC470" s="42"/>
      <c r="ID470" s="42"/>
      <c r="IE470" s="42"/>
      <c r="IF470" s="42"/>
      <c r="IG470" s="42"/>
      <c r="IH470" s="42"/>
      <c r="II470" s="42"/>
      <c r="IJ470" s="42"/>
      <c r="IK470" s="42"/>
      <c r="IL470" s="42"/>
      <c r="IM470" s="42"/>
      <c r="IN470" s="42"/>
      <c r="IO470" s="42"/>
      <c r="IP470" s="42"/>
      <c r="IQ470" s="42"/>
      <c r="IR470" s="42"/>
      <c r="IS470" s="42"/>
      <c r="IT470" s="42"/>
      <c r="IU470" s="42"/>
      <c r="IV470" s="42"/>
      <c r="IW470" s="42"/>
      <c r="IX470" s="42"/>
      <c r="IY470" s="42"/>
      <c r="IZ470" s="63"/>
      <c r="JA470" s="65"/>
      <c r="JB470" s="65"/>
      <c r="JC470" s="65"/>
      <c r="JD470" s="65"/>
      <c r="JE470" s="65"/>
      <c r="JF470" s="65"/>
      <c r="JG470" s="65"/>
      <c r="JH470" s="65"/>
      <c r="JI470" s="65"/>
      <c r="JJ470" s="65"/>
      <c r="JK470" s="65"/>
      <c r="JL470" s="65"/>
      <c r="JM470" s="65"/>
      <c r="JN470" s="65"/>
      <c r="JO470" s="65"/>
      <c r="JP470" s="65"/>
      <c r="JQ470" s="65"/>
      <c r="JR470" s="65"/>
      <c r="JS470" s="65"/>
      <c r="JT470" s="65"/>
      <c r="JU470" s="65"/>
      <c r="JV470" s="65"/>
      <c r="JW470" s="65"/>
      <c r="JX470" s="65"/>
      <c r="JY470" s="65"/>
      <c r="JZ470" s="65"/>
      <c r="KA470" s="65"/>
      <c r="KB470" s="65"/>
      <c r="KC470" s="65"/>
      <c r="KD470" s="65"/>
      <c r="KE470" s="65"/>
      <c r="KF470" s="65"/>
      <c r="KG470" s="65"/>
      <c r="KH470" s="65"/>
      <c r="KI470" s="65"/>
      <c r="KJ470" s="65"/>
      <c r="KK470" s="65"/>
      <c r="KL470" s="65"/>
      <c r="KM470" s="65"/>
      <c r="KN470" s="65"/>
      <c r="KO470" s="65"/>
      <c r="KP470" s="65"/>
      <c r="KQ470" s="65"/>
      <c r="KR470" s="65"/>
      <c r="KS470" s="65"/>
      <c r="KT470" s="65"/>
      <c r="KU470" s="65"/>
      <c r="KV470" s="65"/>
      <c r="KW470" s="65"/>
      <c r="KX470" s="65"/>
      <c r="KY470" s="65"/>
      <c r="KZ470" s="65"/>
      <c r="LA470" s="65"/>
      <c r="LB470" s="65"/>
      <c r="LC470" s="65"/>
      <c r="LD470" s="65"/>
      <c r="LE470" s="65"/>
      <c r="LF470" s="65"/>
      <c r="LG470" s="65"/>
      <c r="LH470" s="65"/>
      <c r="LI470" s="65"/>
      <c r="LJ470" s="65"/>
      <c r="LK470" s="65"/>
      <c r="LL470" s="65"/>
      <c r="LM470" s="65"/>
      <c r="LN470" s="65"/>
      <c r="LO470" s="65"/>
      <c r="LP470" s="65"/>
      <c r="LQ470" s="65"/>
      <c r="LR470" s="65"/>
      <c r="LS470" s="65"/>
      <c r="LT470" s="65"/>
      <c r="LU470" s="65"/>
      <c r="LV470" s="65"/>
      <c r="LW470" s="65"/>
    </row>
    <row r="471" spans="1:335" s="65" customFormat="1" ht="12" x14ac:dyDescent="0.25">
      <c r="A471" s="38" t="s">
        <v>118</v>
      </c>
      <c r="B471" s="39" t="s">
        <v>383</v>
      </c>
      <c r="C471" s="40" t="str">
        <f>IFERROR(VLOOKUP(BANCO10[[#This Row],[EMPRESA]],[1]!DADOS[#Data],2,FALSE),"")</f>
        <v>49.031.776/0001-68</v>
      </c>
      <c r="D471" s="40" t="s">
        <v>1269</v>
      </c>
      <c r="E471" s="42" t="str">
        <f>IFERROR(VLOOKUP(BANCO10[[#This Row],[EMPRESA]],[1]!DADOS[#Data],5,FALSE),"")</f>
        <v>DEMAIS</v>
      </c>
      <c r="F471" s="40" t="str">
        <f>IFERROR(IF(VLOOKUP(BANCO10[[#This Row],[EMPRESA]],[1]!DADOS[#Data],6,0)="","",(VLOOKUP(BANCO10[[#This Row],[EMPRESA]],[1]!DADOS[#Data],6,0))),"")</f>
        <v>N/A</v>
      </c>
      <c r="G471" s="40" t="s">
        <v>1272</v>
      </c>
      <c r="H471" s="43" t="s">
        <v>7</v>
      </c>
      <c r="I471" s="43" t="s">
        <v>145</v>
      </c>
      <c r="J471" s="43" t="s">
        <v>123</v>
      </c>
      <c r="K471" s="44" t="s">
        <v>1273</v>
      </c>
      <c r="L471" s="44" t="s">
        <v>136</v>
      </c>
      <c r="M471" s="44" t="s">
        <v>137</v>
      </c>
      <c r="N471" s="44" t="s">
        <v>123</v>
      </c>
      <c r="O471" s="39" t="s">
        <v>1274</v>
      </c>
      <c r="P471" s="216">
        <v>48</v>
      </c>
      <c r="Q471" s="39" t="s">
        <v>148</v>
      </c>
      <c r="R471" s="45" t="s">
        <v>126</v>
      </c>
      <c r="S471" s="45"/>
      <c r="T471" s="45" t="s">
        <v>126</v>
      </c>
      <c r="U471" s="45"/>
      <c r="V471" s="45" t="s">
        <v>126</v>
      </c>
      <c r="W471" s="45"/>
      <c r="X471" s="45" t="s">
        <v>126</v>
      </c>
      <c r="Y471" s="45"/>
      <c r="Z471" s="46" t="s">
        <v>126</v>
      </c>
      <c r="AA471" s="47"/>
      <c r="AB471" s="46" t="s">
        <v>126</v>
      </c>
      <c r="AC471" s="48"/>
      <c r="AD471" s="46" t="s">
        <v>126</v>
      </c>
      <c r="AE471" s="48"/>
      <c r="AF471" s="45" t="s">
        <v>126</v>
      </c>
      <c r="AG471" s="45"/>
      <c r="AH471" s="45" t="s">
        <v>126</v>
      </c>
      <c r="AI471" s="45"/>
      <c r="AJ471" s="45" t="s">
        <v>27</v>
      </c>
      <c r="AK471" s="45">
        <v>45708</v>
      </c>
      <c r="AL471" s="45" t="s">
        <v>123</v>
      </c>
      <c r="AM471" s="45"/>
      <c r="AN471" s="45" t="s">
        <v>123</v>
      </c>
      <c r="AO471" s="45"/>
      <c r="AP471" s="45" t="s">
        <v>123</v>
      </c>
      <c r="AQ471" s="45"/>
      <c r="AR471" s="45" t="s">
        <v>123</v>
      </c>
      <c r="AS471" s="45"/>
      <c r="AT471" s="49">
        <v>45770</v>
      </c>
      <c r="AU471" s="50">
        <v>45807</v>
      </c>
      <c r="AV471" s="51" t="s">
        <v>27</v>
      </c>
      <c r="AW471" s="51" t="s">
        <v>126</v>
      </c>
      <c r="AX471" s="73" t="s">
        <v>49</v>
      </c>
      <c r="AY471" s="52" t="s">
        <v>126</v>
      </c>
      <c r="AZ471" s="53">
        <v>15168</v>
      </c>
      <c r="BA471" s="52" t="s">
        <v>153</v>
      </c>
      <c r="BB471" s="81" t="s">
        <v>123</v>
      </c>
      <c r="BC471" s="52" t="s">
        <v>123</v>
      </c>
      <c r="BD471" s="52" t="s">
        <v>123</v>
      </c>
      <c r="BE471" s="55" t="s">
        <v>123</v>
      </c>
      <c r="BF471" s="55" t="s">
        <v>123</v>
      </c>
      <c r="BG471" s="55" t="s">
        <v>123</v>
      </c>
      <c r="BH471" s="55" t="s">
        <v>123</v>
      </c>
      <c r="BI471" s="68" t="s">
        <v>126</v>
      </c>
      <c r="BJ471" s="48"/>
      <c r="BK471" s="58" t="s">
        <v>123</v>
      </c>
      <c r="BL471" s="59"/>
      <c r="BM471" s="58" t="s">
        <v>123</v>
      </c>
      <c r="BN471" s="59"/>
      <c r="BO471" s="58" t="s">
        <v>126</v>
      </c>
      <c r="BP471" s="59"/>
      <c r="BQ471" s="58" t="s">
        <v>126</v>
      </c>
      <c r="BR471" s="59"/>
      <c r="BS471" s="69"/>
      <c r="BT471" s="38"/>
      <c r="BU471" s="61"/>
      <c r="BV471" s="61"/>
      <c r="BW471" s="61"/>
      <c r="BX471" s="61"/>
      <c r="BY471" s="61"/>
      <c r="BZ471" s="61"/>
      <c r="CA471" s="61"/>
      <c r="CB471" s="61"/>
      <c r="CC471" s="61"/>
      <c r="CD471" s="61"/>
      <c r="CE471" s="61"/>
      <c r="CF471" s="61"/>
      <c r="CG471" s="61"/>
      <c r="CH471" s="63">
        <f>YEAR(BANCO10[[#This Row],[DATA INÍCIO]])</f>
        <v>2025</v>
      </c>
      <c r="CI471" s="63">
        <f>MONTH(BANCO10[[#This Row],[DATA INÍCIO]])</f>
        <v>4</v>
      </c>
      <c r="CJ471" s="71" t="str">
        <f t="shared" si="8"/>
        <v>MECALOR SOLUCOES EM ENGENHARIA TERMICA S.A.49.031.776/0001-68</v>
      </c>
      <c r="CK471" s="63"/>
      <c r="CL471" s="63"/>
      <c r="CM471" s="42" t="str">
        <f>IF(BANCO10[[#This Row],[SOLUÇÃO]]=CM$1,BANCO10[[#This Row],[STATUS DA ETAPA]],"")</f>
        <v/>
      </c>
      <c r="CN471" s="42" t="str">
        <f>IF(BANCO10[[#This Row],[SOLUÇÃO]]=CN$1,BANCO10[[#This Row],[STATUS DA ETAPA]],"")</f>
        <v/>
      </c>
      <c r="CO471" s="42" t="str">
        <f>IF(BANCO10[[#This Row],[SOLUÇÃO]]=CO$1,BANCO10[[#This Row],[STATUS DA ETAPA]],"")</f>
        <v/>
      </c>
      <c r="CP471" s="42" t="str">
        <f>IF(BANCO10[[#This Row],[SOLUÇÃO]]=CP$1,BANCO10[[#This Row],[STATUS DA ETAPA]],"")</f>
        <v/>
      </c>
      <c r="CQ471" s="42" t="str">
        <f>IF(BANCO10[[#This Row],[SOLUÇÃO]]=CQ$1,BANCO10[[#This Row],[STATUS DA ETAPA]],"")</f>
        <v/>
      </c>
      <c r="CR471" s="42" t="str">
        <f>IF(BANCO10[[#This Row],[SOLUÇÃO]]=CR$1,BANCO10[[#This Row],[STATUS DA ETAPA]],"")</f>
        <v/>
      </c>
      <c r="CS471" s="42" t="str">
        <f>IF(BANCO10[[#This Row],[SOLUÇÃO]]=CS$1,BANCO10[[#This Row],[STATUS DA ETAPA]],"")</f>
        <v/>
      </c>
      <c r="CT471" s="42" t="str">
        <f>IF(BANCO10[[#This Row],[SOLUÇÃO]]=CT$1,BANCO10[[#This Row],[STATUS DA ETAPA]],"")</f>
        <v/>
      </c>
      <c r="CU471" s="42" t="str">
        <f>IF(BANCO10[[#This Row],[SOLUÇÃO]]=CU$1,BANCO10[[#This Row],[STATUS DA ETAPA]],"")</f>
        <v/>
      </c>
      <c r="CV471" s="42" t="str">
        <f>IF(BANCO10[[#This Row],[SOLUÇÃO]]=CV$1,BANCO10[[#This Row],[STATUS DA ETAPA]],"")</f>
        <v/>
      </c>
      <c r="CW471" s="42" t="str">
        <f>IF(BANCO10[[#This Row],[SOLUÇÃO]]=CW$1,BANCO10[[#This Row],[STATUS DA ETAPA]],"")</f>
        <v/>
      </c>
      <c r="CX471" s="42" t="str">
        <f>IF(BANCO10[[#This Row],[SOLUÇÃO]]=CX$1,BANCO10[[#This Row],[STATUS DA ETAPA]],"")</f>
        <v/>
      </c>
      <c r="CY471" s="42" t="str">
        <f>IF(BANCO10[[#This Row],[SOLUÇÃO]]=CY$1,BANCO10[[#This Row],[STATUS DA ETAPA]],"")</f>
        <v/>
      </c>
      <c r="CZ471" s="42" t="str">
        <f>IF(BANCO10[[#This Row],[SOLUÇÃO]]=CZ$1,BANCO10[[#This Row],[STATUS DA ETAPA]],"")</f>
        <v/>
      </c>
      <c r="DA471" s="42" t="str">
        <f>IF(BANCO10[[#This Row],[SOLUÇÃO]]=DA$1,BANCO10[[#This Row],[STATUS DA ETAPA]],"")</f>
        <v/>
      </c>
      <c r="DB471" s="42" t="str">
        <f>IF(BANCO10[[#This Row],[SOLUÇÃO]]=DB$1,BANCO10[[#This Row],[STATUS DA ETAPA]],"")</f>
        <v/>
      </c>
      <c r="DC471" s="42" t="str">
        <f>IF(BANCO10[[#This Row],[SOLUÇÃO]]=DC$1,BANCO10[[#This Row],[STATUS DA ETAPA]],"")</f>
        <v/>
      </c>
      <c r="DD471" s="42" t="str">
        <f>IF(BANCO10[[#This Row],[SOLUÇÃO]]=DD$1,BANCO10[[#This Row],[STATUS DA ETAPA]],"")</f>
        <v/>
      </c>
      <c r="DE471" s="42" t="str">
        <f>IF(BANCO10[[#This Row],[SOLUÇÃO]]=DE$1,BANCO10[[#This Row],[STATUS DA ETAPA]],"")</f>
        <v/>
      </c>
      <c r="DF471" s="42" t="str">
        <f>IF(BANCO10[[#This Row],[SOLUÇÃO]]=DF$1,BANCO10[[#This Row],[STATUS DA ETAPA]],"")</f>
        <v/>
      </c>
      <c r="DG471" s="42" t="str">
        <f>IF(BANCO10[[#This Row],[SOLUÇÃO]]=DG$1,BANCO10[[#This Row],[STATUS DA ETAPA]],"")</f>
        <v/>
      </c>
      <c r="DH471" s="42" t="str">
        <f>IF(BANCO10[[#This Row],[SOLUÇÃO]]=DH$1,BANCO10[[#This Row],[STATUS DA ETAPA]],"")</f>
        <v/>
      </c>
      <c r="DI471" s="42" t="str">
        <f>IF(BANCO10[[#This Row],[SOLUÇÃO]]=DI$1,BANCO10[[#This Row],[STATUS DA ETAPA]],"")</f>
        <v/>
      </c>
      <c r="DJ471" s="42" t="str">
        <f>IF(BANCO10[[#This Row],[SOLUÇÃO]]=DJ$1,BANCO10[[#This Row],[STATUS DA ETAPA]],"")</f>
        <v/>
      </c>
      <c r="DK471" s="42" t="str">
        <f>IF(BANCO10[[#This Row],[SOLUÇÃO]]=DK$1,BANCO10[[#This Row],[STATUS DA ETAPA]],"")</f>
        <v/>
      </c>
      <c r="DL471" s="42" t="str">
        <f>IF(BANCO10[[#This Row],[SOLUÇÃO]]=DL$1,BANCO10[[#This Row],[STATUS DA ETAPA]],"")</f>
        <v/>
      </c>
      <c r="DM471" s="42" t="str">
        <f>IF(BANCO10[[#This Row],[SOLUÇÃO]]=DM$1,BANCO10[[#This Row],[STATUS DA ETAPA]],"")</f>
        <v/>
      </c>
      <c r="DN471" s="65">
        <f>VLOOKUP(CL473,'[1]SAP TEC'!AC:AD,2,0)</f>
        <v>4648.8</v>
      </c>
      <c r="DP471" s="65" t="s">
        <v>113</v>
      </c>
      <c r="GA471" s="38"/>
      <c r="GB471" s="39"/>
      <c r="GC471" s="40"/>
      <c r="GD471" s="42"/>
      <c r="GE471" s="42"/>
      <c r="GF471" s="40"/>
      <c r="GG471" s="165"/>
      <c r="GH471" s="90"/>
      <c r="GI471" s="43"/>
      <c r="GJ471" s="44"/>
      <c r="GK471" s="166"/>
      <c r="GL471" s="166"/>
      <c r="GM471" s="166"/>
      <c r="GN471" s="42"/>
      <c r="GO471" s="91"/>
      <c r="GP471" s="42"/>
      <c r="GQ471" s="91"/>
      <c r="GR471" s="134"/>
      <c r="GS471" s="134"/>
      <c r="GT471" s="44"/>
      <c r="GU471" s="44"/>
      <c r="GV471" s="44"/>
      <c r="GW471" s="42"/>
      <c r="GX471" s="95"/>
      <c r="GY471" s="96"/>
      <c r="GZ471" s="167"/>
      <c r="HA471" s="167"/>
      <c r="HB471" s="167"/>
      <c r="HC471" s="93"/>
      <c r="HD471" s="167"/>
      <c r="HE471" s="110"/>
      <c r="HF471" s="94"/>
      <c r="HG471" s="38"/>
      <c r="HH471" s="38"/>
      <c r="HI471" s="38"/>
      <c r="HJ471" s="38"/>
      <c r="HK471" s="98"/>
      <c r="HL471" s="38"/>
      <c r="HM471" s="38"/>
      <c r="HN471" s="38"/>
      <c r="HO471" s="136"/>
      <c r="HP471" s="38"/>
      <c r="HQ471" s="38"/>
      <c r="HR471" s="38"/>
      <c r="HS471" s="38"/>
      <c r="HT471" s="63"/>
      <c r="HU471" s="63"/>
      <c r="HV471" s="71"/>
      <c r="HW471" s="63"/>
      <c r="HX471" s="44"/>
      <c r="HY471" s="42"/>
      <c r="HZ471" s="42"/>
      <c r="IA471" s="42"/>
      <c r="IB471" s="42"/>
      <c r="IC471" s="42"/>
      <c r="ID471" s="42"/>
      <c r="IE471" s="42"/>
      <c r="IF471" s="42"/>
      <c r="IG471" s="42"/>
      <c r="IH471" s="42"/>
      <c r="II471" s="42"/>
      <c r="IJ471" s="42"/>
      <c r="IK471" s="42"/>
      <c r="IL471" s="42"/>
      <c r="IM471" s="42"/>
      <c r="IN471" s="42"/>
      <c r="IO471" s="42"/>
      <c r="IP471" s="42"/>
      <c r="IQ471" s="42"/>
      <c r="IR471" s="42"/>
      <c r="IS471" s="42"/>
      <c r="IT471" s="42"/>
      <c r="IU471" s="42"/>
      <c r="IV471" s="42"/>
      <c r="IW471" s="42"/>
      <c r="IX471" s="42"/>
      <c r="IY471" s="42"/>
      <c r="IZ471" s="63"/>
    </row>
    <row r="472" spans="1:335" s="65" customFormat="1" ht="12" x14ac:dyDescent="0.25">
      <c r="A472" s="38" t="s">
        <v>118</v>
      </c>
      <c r="B472" s="39" t="s">
        <v>383</v>
      </c>
      <c r="C472" s="40" t="str">
        <f>IFERROR(VLOOKUP(BANCO10[[#This Row],[EMPRESA]],[1]!DADOS[#Data],2,FALSE),"")</f>
        <v>49.031.776/0001-68</v>
      </c>
      <c r="D472" s="42" t="s">
        <v>1269</v>
      </c>
      <c r="E472" s="42" t="str">
        <f>IFERROR(VLOOKUP(BANCO10[[#This Row],[EMPRESA]],[1]!DADOS[#Data],5,FALSE),"")</f>
        <v>DEMAIS</v>
      </c>
      <c r="F472" s="40" t="str">
        <f>IFERROR(IF(VLOOKUP(BANCO10[[#This Row],[EMPRESA]],[1]!DADOS[#Data],6,0)="","",(VLOOKUP(BANCO10[[#This Row],[EMPRESA]],[1]!DADOS[#Data],6,0))),"")</f>
        <v>N/A</v>
      </c>
      <c r="G472" s="40" t="s">
        <v>1275</v>
      </c>
      <c r="H472" s="43" t="s">
        <v>7</v>
      </c>
      <c r="I472" s="43" t="s">
        <v>145</v>
      </c>
      <c r="J472" s="43" t="s">
        <v>123</v>
      </c>
      <c r="K472" s="44" t="s">
        <v>1276</v>
      </c>
      <c r="L472" s="44" t="s">
        <v>136</v>
      </c>
      <c r="M472" s="44" t="s">
        <v>137</v>
      </c>
      <c r="N472" s="44" t="s">
        <v>123</v>
      </c>
      <c r="O472" s="39" t="s">
        <v>1274</v>
      </c>
      <c r="P472" s="216">
        <v>72</v>
      </c>
      <c r="Q472" s="42" t="s">
        <v>148</v>
      </c>
      <c r="R472" s="45" t="s">
        <v>123</v>
      </c>
      <c r="S472" s="45"/>
      <c r="T472" s="45" t="s">
        <v>123</v>
      </c>
      <c r="U472" s="45"/>
      <c r="V472" s="45" t="s">
        <v>123</v>
      </c>
      <c r="W472" s="45"/>
      <c r="X472" s="45" t="s">
        <v>123</v>
      </c>
      <c r="Y472" s="45"/>
      <c r="Z472" s="46" t="s">
        <v>123</v>
      </c>
      <c r="AA472" s="47"/>
      <c r="AB472" s="46" t="s">
        <v>123</v>
      </c>
      <c r="AC472" s="48"/>
      <c r="AD472" s="46" t="s">
        <v>123</v>
      </c>
      <c r="AE472" s="48"/>
      <c r="AF472" s="45" t="s">
        <v>123</v>
      </c>
      <c r="AG472" s="45"/>
      <c r="AH472" s="45" t="s">
        <v>123</v>
      </c>
      <c r="AI472" s="45"/>
      <c r="AJ472" s="45" t="s">
        <v>123</v>
      </c>
      <c r="AK472" s="45"/>
      <c r="AL472" s="45" t="s">
        <v>123</v>
      </c>
      <c r="AM472" s="45"/>
      <c r="AN472" s="45" t="s">
        <v>123</v>
      </c>
      <c r="AO472" s="45"/>
      <c r="AP472" s="45" t="s">
        <v>123</v>
      </c>
      <c r="AQ472" s="45"/>
      <c r="AR472" s="45"/>
      <c r="AS472" s="45"/>
      <c r="AT472" s="49">
        <v>45812</v>
      </c>
      <c r="AU472" s="50">
        <v>45884</v>
      </c>
      <c r="AV472" s="51" t="s">
        <v>27</v>
      </c>
      <c r="AW472" s="51" t="s">
        <v>27</v>
      </c>
      <c r="AX472" s="73" t="s">
        <v>49</v>
      </c>
      <c r="AY472" s="52" t="s">
        <v>126</v>
      </c>
      <c r="AZ472" s="53">
        <v>0</v>
      </c>
      <c r="BA472" s="52" t="s">
        <v>153</v>
      </c>
      <c r="BB472" s="81" t="s">
        <v>123</v>
      </c>
      <c r="BC472" s="52" t="s">
        <v>123</v>
      </c>
      <c r="BD472" s="52" t="s">
        <v>123</v>
      </c>
      <c r="BE472" s="55" t="s">
        <v>123</v>
      </c>
      <c r="BF472" s="55" t="s">
        <v>123</v>
      </c>
      <c r="BG472" s="55" t="s">
        <v>123</v>
      </c>
      <c r="BH472" s="55" t="s">
        <v>123</v>
      </c>
      <c r="BI472" s="68" t="s">
        <v>126</v>
      </c>
      <c r="BJ472" s="48"/>
      <c r="BK472" s="58" t="s">
        <v>123</v>
      </c>
      <c r="BL472" s="59"/>
      <c r="BM472" s="58" t="s">
        <v>123</v>
      </c>
      <c r="BN472" s="59"/>
      <c r="BO472" s="58" t="s">
        <v>126</v>
      </c>
      <c r="BP472" s="59"/>
      <c r="BQ472" s="58" t="s">
        <v>126</v>
      </c>
      <c r="BR472" s="59"/>
      <c r="BS472" s="69"/>
      <c r="BT472" s="38"/>
      <c r="BU472" s="61"/>
      <c r="BV472" s="61"/>
      <c r="BW472" s="61"/>
      <c r="BX472" s="61"/>
      <c r="BY472" s="62"/>
      <c r="BZ472" s="61"/>
      <c r="CA472" s="61"/>
      <c r="CB472" s="61"/>
      <c r="CC472" s="61"/>
      <c r="CD472" s="61"/>
      <c r="CE472" s="61"/>
      <c r="CF472" s="61"/>
      <c r="CG472" s="61"/>
      <c r="CH472" s="63">
        <f>YEAR(BANCO10[[#This Row],[DATA INÍCIO]])</f>
        <v>2025</v>
      </c>
      <c r="CI472" s="63">
        <f>MONTH(BANCO10[[#This Row],[DATA INÍCIO]])</f>
        <v>6</v>
      </c>
      <c r="CJ472" s="71" t="str">
        <f t="shared" si="8"/>
        <v>MECALOR SOLUCOES EM ENGENHARIA TERMICA S.A.49.031.776/0001-68</v>
      </c>
      <c r="CK472" s="63"/>
      <c r="CL472" s="42"/>
      <c r="CM472" s="42" t="str">
        <f>IF(BANCO10[[#This Row],[SOLUÇÃO]]=CM$1,BANCO10[[#This Row],[STATUS DA ETAPA]],"")</f>
        <v/>
      </c>
      <c r="CN472" s="42" t="str">
        <f>IF(BANCO10[[#This Row],[SOLUÇÃO]]=CN$1,BANCO10[[#This Row],[STATUS DA ETAPA]],"")</f>
        <v/>
      </c>
      <c r="CO472" s="42" t="str">
        <f>IF(BANCO10[[#This Row],[SOLUÇÃO]]=CO$1,BANCO10[[#This Row],[STATUS DA ETAPA]],"")</f>
        <v/>
      </c>
      <c r="CP472" s="42" t="str">
        <f>IF(BANCO10[[#This Row],[SOLUÇÃO]]=CP$1,BANCO10[[#This Row],[STATUS DA ETAPA]],"")</f>
        <v/>
      </c>
      <c r="CQ472" s="42" t="str">
        <f>IF(BANCO10[[#This Row],[SOLUÇÃO]]=CQ$1,BANCO10[[#This Row],[STATUS DA ETAPA]],"")</f>
        <v/>
      </c>
      <c r="CR472" s="42" t="str">
        <f>IF(BANCO10[[#This Row],[SOLUÇÃO]]=CR$1,BANCO10[[#This Row],[STATUS DA ETAPA]],"")</f>
        <v/>
      </c>
      <c r="CS472" s="42" t="str">
        <f>IF(BANCO10[[#This Row],[SOLUÇÃO]]=CS$1,BANCO10[[#This Row],[STATUS DA ETAPA]],"")</f>
        <v/>
      </c>
      <c r="CT472" s="42" t="str">
        <f>IF(BANCO10[[#This Row],[SOLUÇÃO]]=CT$1,BANCO10[[#This Row],[STATUS DA ETAPA]],"")</f>
        <v/>
      </c>
      <c r="CU472" s="42" t="str">
        <f>IF(BANCO10[[#This Row],[SOLUÇÃO]]=CU$1,BANCO10[[#This Row],[STATUS DA ETAPA]],"")</f>
        <v/>
      </c>
      <c r="CV472" s="42" t="str">
        <f>IF(BANCO10[[#This Row],[SOLUÇÃO]]=CV$1,BANCO10[[#This Row],[STATUS DA ETAPA]],"")</f>
        <v/>
      </c>
      <c r="CW472" s="42" t="str">
        <f>IF(BANCO10[[#This Row],[SOLUÇÃO]]=CW$1,BANCO10[[#This Row],[STATUS DA ETAPA]],"")</f>
        <v/>
      </c>
      <c r="CX472" s="42" t="str">
        <f>IF(BANCO10[[#This Row],[SOLUÇÃO]]=CX$1,BANCO10[[#This Row],[STATUS DA ETAPA]],"")</f>
        <v/>
      </c>
      <c r="CY472" s="42" t="str">
        <f>IF(BANCO10[[#This Row],[SOLUÇÃO]]=CY$1,BANCO10[[#This Row],[STATUS DA ETAPA]],"")</f>
        <v/>
      </c>
      <c r="CZ472" s="42" t="str">
        <f>IF(BANCO10[[#This Row],[SOLUÇÃO]]=CZ$1,BANCO10[[#This Row],[STATUS DA ETAPA]],"")</f>
        <v/>
      </c>
      <c r="DA472" s="42" t="str">
        <f>IF(BANCO10[[#This Row],[SOLUÇÃO]]=DA$1,BANCO10[[#This Row],[STATUS DA ETAPA]],"")</f>
        <v/>
      </c>
      <c r="DB472" s="42" t="str">
        <f>IF(BANCO10[[#This Row],[SOLUÇÃO]]=DB$1,BANCO10[[#This Row],[STATUS DA ETAPA]],"")</f>
        <v/>
      </c>
      <c r="DC472" s="42" t="str">
        <f>IF(BANCO10[[#This Row],[SOLUÇÃO]]=DC$1,BANCO10[[#This Row],[STATUS DA ETAPA]],"")</f>
        <v/>
      </c>
      <c r="DD472" s="42" t="str">
        <f>IF(BANCO10[[#This Row],[SOLUÇÃO]]=DD$1,BANCO10[[#This Row],[STATUS DA ETAPA]],"")</f>
        <v/>
      </c>
      <c r="DE472" s="42" t="str">
        <f>IF(BANCO10[[#This Row],[SOLUÇÃO]]=DE$1,BANCO10[[#This Row],[STATUS DA ETAPA]],"")</f>
        <v/>
      </c>
      <c r="DF472" s="42" t="str">
        <f>IF(BANCO10[[#This Row],[SOLUÇÃO]]=DF$1,BANCO10[[#This Row],[STATUS DA ETAPA]],"")</f>
        <v/>
      </c>
      <c r="DG472" s="42" t="str">
        <f>IF(BANCO10[[#This Row],[SOLUÇÃO]]=DG$1,BANCO10[[#This Row],[STATUS DA ETAPA]],"")</f>
        <v/>
      </c>
      <c r="DH472" s="42" t="str">
        <f>IF(BANCO10[[#This Row],[SOLUÇÃO]]=DH$1,BANCO10[[#This Row],[STATUS DA ETAPA]],"")</f>
        <v/>
      </c>
      <c r="DI472" s="42" t="str">
        <f>IF(BANCO10[[#This Row],[SOLUÇÃO]]=DI$1,BANCO10[[#This Row],[STATUS DA ETAPA]],"")</f>
        <v/>
      </c>
      <c r="DJ472" s="42" t="str">
        <f>IF(BANCO10[[#This Row],[SOLUÇÃO]]=DJ$1,BANCO10[[#This Row],[STATUS DA ETAPA]],"")</f>
        <v/>
      </c>
      <c r="DK472" s="42" t="str">
        <f>IF(BANCO10[[#This Row],[SOLUÇÃO]]=DK$1,BANCO10[[#This Row],[STATUS DA ETAPA]],"")</f>
        <v/>
      </c>
      <c r="DL472" s="42" t="str">
        <f>IF(BANCO10[[#This Row],[SOLUÇÃO]]=DL$1,BANCO10[[#This Row],[STATUS DA ETAPA]],"")</f>
        <v/>
      </c>
      <c r="DM472" s="42" t="str">
        <f>IF(BANCO10[[#This Row],[SOLUÇÃO]]=DM$1,BANCO10[[#This Row],[STATUS DA ETAPA]],"")</f>
        <v/>
      </c>
      <c r="DN472" s="65">
        <f>VLOOKUP(CL474,'[1]SAP TEC'!AC:AD,2,0)</f>
        <v>587.66</v>
      </c>
      <c r="DP472" s="65" t="s">
        <v>114</v>
      </c>
      <c r="GA472" s="38"/>
      <c r="GB472" s="39"/>
      <c r="GC472" s="40"/>
      <c r="GD472" s="42"/>
      <c r="GE472" s="42"/>
      <c r="GF472" s="40"/>
      <c r="GG472" s="165"/>
      <c r="GH472" s="90"/>
      <c r="GI472" s="43"/>
      <c r="GJ472" s="44"/>
      <c r="GK472" s="166"/>
      <c r="GL472" s="166"/>
      <c r="GM472" s="166"/>
      <c r="GN472" s="42"/>
      <c r="GO472" s="91"/>
      <c r="GP472" s="42"/>
      <c r="GQ472" s="91"/>
      <c r="GR472" s="134"/>
      <c r="GS472" s="134"/>
      <c r="GT472" s="44"/>
      <c r="GU472" s="44"/>
      <c r="GV472" s="44"/>
      <c r="GW472" s="42"/>
      <c r="GX472" s="95"/>
      <c r="GY472" s="96"/>
      <c r="GZ472" s="168"/>
      <c r="HA472" s="168"/>
      <c r="HB472" s="168"/>
      <c r="HC472" s="93"/>
      <c r="HD472" s="168"/>
      <c r="HE472" s="110"/>
      <c r="HF472" s="94"/>
      <c r="HG472" s="38"/>
      <c r="HH472" s="38"/>
      <c r="HI472" s="38"/>
      <c r="HJ472" s="38"/>
      <c r="HK472" s="98"/>
      <c r="HL472" s="38"/>
      <c r="HM472" s="38"/>
      <c r="HN472" s="38"/>
      <c r="HO472" s="136"/>
      <c r="HP472" s="38"/>
      <c r="HQ472" s="38"/>
      <c r="HR472" s="38"/>
      <c r="HS472" s="38"/>
      <c r="HT472" s="63"/>
      <c r="HU472" s="63"/>
      <c r="HV472" s="71"/>
      <c r="HW472" s="63"/>
      <c r="HX472" s="44"/>
      <c r="HY472" s="42"/>
      <c r="HZ472" s="42"/>
      <c r="IA472" s="42"/>
      <c r="IB472" s="42"/>
      <c r="IC472" s="42"/>
      <c r="ID472" s="42"/>
      <c r="IE472" s="42"/>
      <c r="IF472" s="42"/>
      <c r="IG472" s="42"/>
      <c r="IH472" s="42"/>
      <c r="II472" s="42"/>
      <c r="IJ472" s="42"/>
      <c r="IK472" s="42"/>
      <c r="IL472" s="42"/>
      <c r="IM472" s="42"/>
      <c r="IN472" s="42"/>
      <c r="IO472" s="42"/>
      <c r="IP472" s="42"/>
      <c r="IQ472" s="42"/>
      <c r="IR472" s="42"/>
      <c r="IS472" s="42"/>
      <c r="IT472" s="42"/>
      <c r="IU472" s="42"/>
      <c r="IV472" s="42"/>
      <c r="IW472" s="42"/>
      <c r="IX472" s="42"/>
      <c r="IY472" s="42"/>
      <c r="IZ472" s="63"/>
    </row>
    <row r="473" spans="1:335" s="65" customFormat="1" ht="12" x14ac:dyDescent="0.25">
      <c r="A473" s="38" t="s">
        <v>118</v>
      </c>
      <c r="B473" s="39" t="s">
        <v>383</v>
      </c>
      <c r="C473" s="40" t="str">
        <f>IFERROR(VLOOKUP(BANCO10[[#This Row],[EMPRESA]],[1]!DADOS[#Data],2,FALSE),"")</f>
        <v>49.031.776/0001-68</v>
      </c>
      <c r="D473" s="42" t="s">
        <v>1269</v>
      </c>
      <c r="E473" s="42" t="str">
        <f>IFERROR(VLOOKUP(BANCO10[[#This Row],[EMPRESA]],[1]!DADOS[#Data],5,FALSE),"")</f>
        <v>DEMAIS</v>
      </c>
      <c r="F473" s="40" t="str">
        <f>IFERROR(IF(VLOOKUP(BANCO10[[#This Row],[EMPRESA]],[1]!DADOS[#Data],6,0)="","",(VLOOKUP(BANCO10[[#This Row],[EMPRESA]],[1]!DADOS[#Data],6,0))),"")</f>
        <v>N/A</v>
      </c>
      <c r="G473" s="40" t="s">
        <v>1277</v>
      </c>
      <c r="H473" s="43" t="s">
        <v>7</v>
      </c>
      <c r="I473" s="43" t="s">
        <v>145</v>
      </c>
      <c r="J473" s="43" t="s">
        <v>123</v>
      </c>
      <c r="K473" s="42" t="s">
        <v>1278</v>
      </c>
      <c r="L473" s="44">
        <v>13234458</v>
      </c>
      <c r="M473" s="44">
        <v>103</v>
      </c>
      <c r="N473" s="44" t="s">
        <v>123</v>
      </c>
      <c r="O473" s="42" t="s">
        <v>99</v>
      </c>
      <c r="P473" s="42">
        <v>104</v>
      </c>
      <c r="Q473" s="42" t="s">
        <v>282</v>
      </c>
      <c r="R473" s="45" t="s">
        <v>123</v>
      </c>
      <c r="S473" s="45"/>
      <c r="T473" s="45" t="s">
        <v>123</v>
      </c>
      <c r="U473" s="45"/>
      <c r="V473" s="45" t="s">
        <v>123</v>
      </c>
      <c r="W473" s="45"/>
      <c r="X473" s="45" t="s">
        <v>123</v>
      </c>
      <c r="Y473" s="45"/>
      <c r="Z473" s="46" t="s">
        <v>123</v>
      </c>
      <c r="AA473" s="47"/>
      <c r="AB473" s="46" t="s">
        <v>123</v>
      </c>
      <c r="AC473" s="48"/>
      <c r="AD473" s="46" t="s">
        <v>123</v>
      </c>
      <c r="AE473" s="48"/>
      <c r="AF473" s="45" t="s">
        <v>27</v>
      </c>
      <c r="AG473" s="45">
        <v>44928</v>
      </c>
      <c r="AH473" s="45" t="s">
        <v>126</v>
      </c>
      <c r="AI473" s="45">
        <v>44928</v>
      </c>
      <c r="AJ473" s="45" t="s">
        <v>27</v>
      </c>
      <c r="AK473" s="45">
        <v>44928</v>
      </c>
      <c r="AL473" s="45" t="s">
        <v>123</v>
      </c>
      <c r="AM473" s="45"/>
      <c r="AN473" s="45" t="s">
        <v>123</v>
      </c>
      <c r="AO473" s="45"/>
      <c r="AP473" s="45" t="s">
        <v>123</v>
      </c>
      <c r="AQ473" s="45"/>
      <c r="AR473" s="45" t="s">
        <v>123</v>
      </c>
      <c r="AS473" s="45"/>
      <c r="AT473" s="133">
        <v>44946</v>
      </c>
      <c r="AU473" s="99">
        <v>45013</v>
      </c>
      <c r="AV473" s="51" t="s">
        <v>27</v>
      </c>
      <c r="AW473" s="51" t="s">
        <v>27</v>
      </c>
      <c r="AX473" s="73" t="s">
        <v>49</v>
      </c>
      <c r="AY473" s="52" t="s">
        <v>126</v>
      </c>
      <c r="AZ473" s="53">
        <v>0</v>
      </c>
      <c r="BA473" s="52" t="s">
        <v>153</v>
      </c>
      <c r="BB473" s="81" t="s">
        <v>123</v>
      </c>
      <c r="BC473" s="52" t="s">
        <v>123</v>
      </c>
      <c r="BD473" s="52" t="s">
        <v>123</v>
      </c>
      <c r="BE473" s="55" t="s">
        <v>123</v>
      </c>
      <c r="BF473" s="55" t="s">
        <v>123</v>
      </c>
      <c r="BG473" s="55" t="s">
        <v>123</v>
      </c>
      <c r="BH473" s="55" t="s">
        <v>123</v>
      </c>
      <c r="BI473" s="68" t="s">
        <v>126</v>
      </c>
      <c r="BJ473" s="48"/>
      <c r="BK473" s="58" t="s">
        <v>123</v>
      </c>
      <c r="BL473" s="59"/>
      <c r="BM473" s="58" t="s">
        <v>123</v>
      </c>
      <c r="BN473" s="75"/>
      <c r="BO473" s="74" t="s">
        <v>27</v>
      </c>
      <c r="BP473" s="75">
        <v>45083</v>
      </c>
      <c r="BQ473" s="74" t="s">
        <v>27</v>
      </c>
      <c r="BR473" s="75"/>
      <c r="BS473" s="60"/>
      <c r="BT473" s="38"/>
      <c r="BU473" s="61" t="s">
        <v>129</v>
      </c>
      <c r="BV473" s="61" t="s">
        <v>129</v>
      </c>
      <c r="BW473" s="61" t="s">
        <v>1279</v>
      </c>
      <c r="BX473" s="61" t="s">
        <v>129</v>
      </c>
      <c r="BY473" s="62" t="s">
        <v>129</v>
      </c>
      <c r="BZ473" s="61" t="s">
        <v>129</v>
      </c>
      <c r="CA473" s="61" t="s">
        <v>129</v>
      </c>
      <c r="CB473" s="61" t="s">
        <v>129</v>
      </c>
      <c r="CC473" s="61" t="s">
        <v>129</v>
      </c>
      <c r="CD473" s="61" t="s">
        <v>129</v>
      </c>
      <c r="CE473" s="61" t="s">
        <v>129</v>
      </c>
      <c r="CF473" s="61" t="s">
        <v>129</v>
      </c>
      <c r="CG473" s="61" t="s">
        <v>129</v>
      </c>
      <c r="CH473" s="63">
        <f>YEAR(BANCO10[[#This Row],[DATA INÍCIO]])</f>
        <v>2023</v>
      </c>
      <c r="CI473" s="63">
        <f>MONTH(BANCO10[[#This Row],[DATA INÍCIO]])</f>
        <v>1</v>
      </c>
      <c r="CJ473" s="64" t="str">
        <f t="shared" si="8"/>
        <v>MECALOR SOLUCOES EM ENGENHARIA TERMICA S.A.49.031.776/0001-68</v>
      </c>
      <c r="CK473" s="63"/>
      <c r="CL473" s="42" t="s">
        <v>1278</v>
      </c>
      <c r="CM473" s="42" t="str">
        <f>IF(BANCO10[[#This Row],[SOLUÇÃO]]=CM$1,BANCO10[[#This Row],[STATUS DA ETAPA]],"")</f>
        <v/>
      </c>
      <c r="CN473" s="42" t="str">
        <f>IF(BANCO10[[#This Row],[SOLUÇÃO]]=CN$1,BANCO10[[#This Row],[STATUS DA ETAPA]],"")</f>
        <v/>
      </c>
      <c r="CO473" s="42" t="str">
        <f>IF(BANCO10[[#This Row],[SOLUÇÃO]]=CO$1,BANCO10[[#This Row],[STATUS DA ETAPA]],"")</f>
        <v/>
      </c>
      <c r="CP473" s="42" t="str">
        <f>IF(BANCO10[[#This Row],[SOLUÇÃO]]=CP$1,BANCO10[[#This Row],[STATUS DA ETAPA]],"")</f>
        <v/>
      </c>
      <c r="CQ473" s="42" t="str">
        <f>IF(BANCO10[[#This Row],[SOLUÇÃO]]=CQ$1,BANCO10[[#This Row],[STATUS DA ETAPA]],"")</f>
        <v/>
      </c>
      <c r="CR473" s="42" t="str">
        <f>IF(BANCO10[[#This Row],[SOLUÇÃO]]=CR$1,BANCO10[[#This Row],[STATUS DA ETAPA]],"")</f>
        <v/>
      </c>
      <c r="CS473" s="42" t="str">
        <f>IF(BANCO10[[#This Row],[SOLUÇÃO]]=CS$1,BANCO10[[#This Row],[STATUS DA ETAPA]],"")</f>
        <v/>
      </c>
      <c r="CT473" s="42" t="str">
        <f>IF(BANCO10[[#This Row],[SOLUÇÃO]]=CT$1,BANCO10[[#This Row],[STATUS DA ETAPA]],"")</f>
        <v/>
      </c>
      <c r="CU473" s="42" t="str">
        <f>IF(BANCO10[[#This Row],[SOLUÇÃO]]=CU$1,BANCO10[[#This Row],[STATUS DA ETAPA]],"")</f>
        <v/>
      </c>
      <c r="CV473" s="42" t="str">
        <f>IF(BANCO10[[#This Row],[SOLUÇÃO]]=CV$1,BANCO10[[#This Row],[STATUS DA ETAPA]],"")</f>
        <v>CONCLUÍDO</v>
      </c>
      <c r="CW473" s="42" t="str">
        <f>IF(BANCO10[[#This Row],[SOLUÇÃO]]=CW$1,BANCO10[[#This Row],[STATUS DA ETAPA]],"")</f>
        <v/>
      </c>
      <c r="CX473" s="42" t="str">
        <f>IF(BANCO10[[#This Row],[SOLUÇÃO]]=CX$1,BANCO10[[#This Row],[STATUS DA ETAPA]],"")</f>
        <v/>
      </c>
      <c r="CY473" s="42" t="str">
        <f>IF(BANCO10[[#This Row],[SOLUÇÃO]]=CY$1,BANCO10[[#This Row],[STATUS DA ETAPA]],"")</f>
        <v/>
      </c>
      <c r="CZ473" s="42" t="str">
        <f>IF(BANCO10[[#This Row],[SOLUÇÃO]]=CZ$1,BANCO10[[#This Row],[STATUS DA ETAPA]],"")</f>
        <v/>
      </c>
      <c r="DA473" s="42" t="str">
        <f>IF(BANCO10[[#This Row],[SOLUÇÃO]]=DA$1,BANCO10[[#This Row],[STATUS DA ETAPA]],"")</f>
        <v/>
      </c>
      <c r="DB473" s="42" t="str">
        <f>IF(BANCO10[[#This Row],[SOLUÇÃO]]=DB$1,BANCO10[[#This Row],[STATUS DA ETAPA]],"")</f>
        <v/>
      </c>
      <c r="DC473" s="42" t="str">
        <f>IF(BANCO10[[#This Row],[SOLUÇÃO]]=DC$1,BANCO10[[#This Row],[STATUS DA ETAPA]],"")</f>
        <v/>
      </c>
      <c r="DD473" s="42" t="str">
        <f>IF(BANCO10[[#This Row],[SOLUÇÃO]]=DD$1,BANCO10[[#This Row],[STATUS DA ETAPA]],"")</f>
        <v/>
      </c>
      <c r="DE473" s="42" t="str">
        <f>IF(BANCO10[[#This Row],[SOLUÇÃO]]=DE$1,BANCO10[[#This Row],[STATUS DA ETAPA]],"")</f>
        <v/>
      </c>
      <c r="DF473" s="42" t="str">
        <f>IF(BANCO10[[#This Row],[SOLUÇÃO]]=DF$1,BANCO10[[#This Row],[STATUS DA ETAPA]],"")</f>
        <v/>
      </c>
      <c r="DG473" s="42" t="str">
        <f>IF(BANCO10[[#This Row],[SOLUÇÃO]]=DG$1,BANCO10[[#This Row],[STATUS DA ETAPA]],"")</f>
        <v/>
      </c>
      <c r="DH473" s="42" t="str">
        <f>IF(BANCO10[[#This Row],[SOLUÇÃO]]=DH$1,BANCO10[[#This Row],[STATUS DA ETAPA]],"")</f>
        <v/>
      </c>
      <c r="DI473" s="42" t="str">
        <f>IF(BANCO10[[#This Row],[SOLUÇÃO]]=DI$1,BANCO10[[#This Row],[STATUS DA ETAPA]],"")</f>
        <v/>
      </c>
      <c r="DJ473" s="42" t="str">
        <f>IF(BANCO10[[#This Row],[SOLUÇÃO]]=DJ$1,BANCO10[[#This Row],[STATUS DA ETAPA]],"")</f>
        <v/>
      </c>
      <c r="DK473" s="42" t="str">
        <f>IF(BANCO10[[#This Row],[SOLUÇÃO]]=DK$1,BANCO10[[#This Row],[STATUS DA ETAPA]],"")</f>
        <v/>
      </c>
      <c r="DL473" s="42" t="str">
        <f>IF(BANCO10[[#This Row],[SOLUÇÃO]]=DL$1,BANCO10[[#This Row],[STATUS DA ETAPA]],"")</f>
        <v/>
      </c>
      <c r="DM473" s="42" t="str">
        <f>IF(BANCO10[[#This Row],[SOLUÇÃO]]=DM$1,BANCO10[[#This Row],[STATUS DA ETAPA]],"")</f>
        <v/>
      </c>
      <c r="DN473" s="65">
        <f>VLOOKUP(CL475,'[1]SAP TEC'!AC:AD,2,0)</f>
        <v>1670.11</v>
      </c>
      <c r="DP473" s="65" t="s">
        <v>115</v>
      </c>
      <c r="GA473" s="38"/>
      <c r="GB473" s="39"/>
      <c r="GC473" s="40"/>
      <c r="GD473" s="42"/>
      <c r="GE473" s="42"/>
      <c r="GF473" s="40"/>
      <c r="GG473" s="165"/>
      <c r="GH473" s="90"/>
      <c r="GI473" s="43"/>
      <c r="GJ473" s="44"/>
      <c r="GK473" s="166"/>
      <c r="GL473" s="166"/>
      <c r="GM473" s="166"/>
      <c r="GN473" s="42"/>
      <c r="GO473" s="91"/>
      <c r="GP473" s="42"/>
      <c r="GQ473" s="91"/>
      <c r="GR473" s="134"/>
      <c r="GS473" s="134"/>
      <c r="GT473" s="44"/>
      <c r="GU473" s="44"/>
      <c r="GV473" s="44"/>
      <c r="GW473" s="42"/>
      <c r="GX473" s="95"/>
      <c r="GY473" s="96"/>
      <c r="GZ473" s="167"/>
      <c r="HA473" s="167"/>
      <c r="HB473" s="167"/>
      <c r="HC473" s="93"/>
      <c r="HD473" s="167"/>
      <c r="HE473" s="110"/>
      <c r="HF473" s="94"/>
      <c r="HG473" s="38"/>
      <c r="HH473" s="38"/>
      <c r="HI473" s="38"/>
      <c r="HJ473" s="38"/>
      <c r="HK473" s="98"/>
      <c r="HL473" s="38"/>
      <c r="HM473" s="38"/>
      <c r="HN473" s="38"/>
      <c r="HO473" s="136"/>
      <c r="HP473" s="38"/>
      <c r="HQ473" s="38"/>
      <c r="HR473" s="38"/>
      <c r="HS473" s="38"/>
      <c r="HT473" s="63"/>
      <c r="HU473" s="63"/>
      <c r="HV473" s="71"/>
      <c r="HW473" s="63"/>
      <c r="HX473" s="44"/>
      <c r="HY473" s="42"/>
      <c r="HZ473" s="42"/>
      <c r="IA473" s="42"/>
      <c r="IB473" s="42"/>
      <c r="IC473" s="42"/>
      <c r="ID473" s="42"/>
      <c r="IE473" s="42"/>
      <c r="IF473" s="42"/>
      <c r="IG473" s="42"/>
      <c r="IH473" s="42"/>
      <c r="II473" s="42"/>
      <c r="IJ473" s="42"/>
      <c r="IK473" s="42"/>
      <c r="IL473" s="42"/>
      <c r="IM473" s="42"/>
      <c r="IN473" s="42"/>
      <c r="IO473" s="42"/>
      <c r="IP473" s="42"/>
      <c r="IQ473" s="42"/>
      <c r="IR473" s="42"/>
      <c r="IS473" s="42"/>
      <c r="IT473" s="42"/>
      <c r="IU473" s="42"/>
      <c r="IV473" s="42"/>
      <c r="IW473" s="42"/>
      <c r="IX473" s="42"/>
      <c r="IY473" s="42"/>
      <c r="IZ473" s="63"/>
    </row>
    <row r="474" spans="1:335" s="65" customFormat="1" ht="12" x14ac:dyDescent="0.25">
      <c r="A474" s="38" t="s">
        <v>118</v>
      </c>
      <c r="B474" s="39" t="s">
        <v>476</v>
      </c>
      <c r="C474" s="40" t="str">
        <f>IFERROR(VLOOKUP(BANCO10[[#This Row],[EMPRESA]],[1]!DADOS[#Data],2,FALSE),"")</f>
        <v>49.031.776/0001-68</v>
      </c>
      <c r="D474" s="42" t="s">
        <v>1269</v>
      </c>
      <c r="E474" s="42" t="str">
        <f>IFERROR(VLOOKUP(BANCO10[[#This Row],[EMPRESA]],[1]!DADOS[#Data],5,FALSE),"")</f>
        <v>DEMAIS</v>
      </c>
      <c r="F474" s="40" t="str">
        <f>IFERROR(IF(VLOOKUP(BANCO10[[#This Row],[EMPRESA]],[1]!DADOS[#Data],6,0)="","",(VLOOKUP(BANCO10[[#This Row],[EMPRESA]],[1]!DADOS[#Data],6,0))),"")</f>
        <v>N/A</v>
      </c>
      <c r="G474" s="40" t="s">
        <v>1280</v>
      </c>
      <c r="H474" s="43" t="s">
        <v>7</v>
      </c>
      <c r="I474" s="43" t="s">
        <v>145</v>
      </c>
      <c r="J474" s="43" t="s">
        <v>123</v>
      </c>
      <c r="K474" s="42" t="s">
        <v>1281</v>
      </c>
      <c r="L474" s="44">
        <v>13825068</v>
      </c>
      <c r="M474" s="44">
        <v>103</v>
      </c>
      <c r="N474" s="44" t="s">
        <v>123</v>
      </c>
      <c r="O474" s="42" t="s">
        <v>96</v>
      </c>
      <c r="P474" s="42">
        <v>217</v>
      </c>
      <c r="Q474" s="42" t="s">
        <v>282</v>
      </c>
      <c r="R474" s="45" t="s">
        <v>123</v>
      </c>
      <c r="S474" s="45"/>
      <c r="T474" s="45" t="s">
        <v>123</v>
      </c>
      <c r="U474" s="45"/>
      <c r="V474" s="45" t="s">
        <v>123</v>
      </c>
      <c r="W474" s="45"/>
      <c r="X474" s="45" t="s">
        <v>123</v>
      </c>
      <c r="Y474" s="45"/>
      <c r="Z474" s="46" t="s">
        <v>123</v>
      </c>
      <c r="AA474" s="47"/>
      <c r="AB474" s="46" t="s">
        <v>123</v>
      </c>
      <c r="AC474" s="48"/>
      <c r="AD474" s="46" t="s">
        <v>123</v>
      </c>
      <c r="AE474" s="48"/>
      <c r="AF474" s="45" t="s">
        <v>27</v>
      </c>
      <c r="AG474" s="45">
        <v>44928</v>
      </c>
      <c r="AH474" s="45" t="s">
        <v>126</v>
      </c>
      <c r="AI474" s="45">
        <v>44928</v>
      </c>
      <c r="AJ474" s="45" t="s">
        <v>27</v>
      </c>
      <c r="AK474" s="45">
        <v>44928</v>
      </c>
      <c r="AL474" s="45" t="s">
        <v>123</v>
      </c>
      <c r="AM474" s="45"/>
      <c r="AN474" s="45" t="s">
        <v>123</v>
      </c>
      <c r="AO474" s="45"/>
      <c r="AP474" s="45" t="s">
        <v>123</v>
      </c>
      <c r="AQ474" s="45"/>
      <c r="AR474" s="45" t="s">
        <v>123</v>
      </c>
      <c r="AS474" s="45"/>
      <c r="AT474" s="133">
        <v>45069</v>
      </c>
      <c r="AU474" s="99">
        <v>45272</v>
      </c>
      <c r="AV474" s="51" t="s">
        <v>27</v>
      </c>
      <c r="AW474" s="51" t="s">
        <v>27</v>
      </c>
      <c r="AX474" s="73" t="s">
        <v>49</v>
      </c>
      <c r="AY474" s="52" t="s">
        <v>126</v>
      </c>
      <c r="AZ474" s="53">
        <v>0</v>
      </c>
      <c r="BA474" s="52" t="s">
        <v>153</v>
      </c>
      <c r="BB474" s="81" t="s">
        <v>123</v>
      </c>
      <c r="BC474" s="52" t="s">
        <v>123</v>
      </c>
      <c r="BD474" s="52" t="s">
        <v>123</v>
      </c>
      <c r="BE474" s="55" t="s">
        <v>123</v>
      </c>
      <c r="BF474" s="55" t="s">
        <v>123</v>
      </c>
      <c r="BG474" s="55" t="s">
        <v>123</v>
      </c>
      <c r="BH474" s="55" t="s">
        <v>123</v>
      </c>
      <c r="BI474" s="68" t="s">
        <v>126</v>
      </c>
      <c r="BJ474" s="48"/>
      <c r="BK474" s="58" t="s">
        <v>123</v>
      </c>
      <c r="BL474" s="59"/>
      <c r="BM474" s="58" t="s">
        <v>123</v>
      </c>
      <c r="BN474" s="75"/>
      <c r="BO474" s="74" t="s">
        <v>27</v>
      </c>
      <c r="BP474" s="75">
        <v>45640</v>
      </c>
      <c r="BQ474" s="74" t="s">
        <v>27</v>
      </c>
      <c r="BR474" s="75">
        <v>45649</v>
      </c>
      <c r="BS474" s="60"/>
      <c r="BT474" s="38"/>
      <c r="BU474" s="61" t="s">
        <v>129</v>
      </c>
      <c r="BV474" s="61" t="s">
        <v>129</v>
      </c>
      <c r="BW474" s="61" t="s">
        <v>170</v>
      </c>
      <c r="BX474" s="61" t="s">
        <v>129</v>
      </c>
      <c r="BY474" s="62" t="s">
        <v>129</v>
      </c>
      <c r="BZ474" s="61" t="s">
        <v>129</v>
      </c>
      <c r="CA474" s="61" t="s">
        <v>129</v>
      </c>
      <c r="CB474" s="61" t="s">
        <v>129</v>
      </c>
      <c r="CC474" s="61" t="s">
        <v>129</v>
      </c>
      <c r="CD474" s="61" t="s">
        <v>129</v>
      </c>
      <c r="CE474" s="61" t="s">
        <v>129</v>
      </c>
      <c r="CF474" s="61" t="s">
        <v>129</v>
      </c>
      <c r="CG474" s="61" t="s">
        <v>129</v>
      </c>
      <c r="CH474" s="63">
        <f>YEAR(BANCO10[[#This Row],[DATA INÍCIO]])</f>
        <v>2023</v>
      </c>
      <c r="CI474" s="63">
        <f>MONTH(BANCO10[[#This Row],[DATA INÍCIO]])</f>
        <v>5</v>
      </c>
      <c r="CJ474" s="64" t="str">
        <f t="shared" si="8"/>
        <v>MECALOR SOLUCOES EM ENGENHARIA TERMICA S.A.49.031.776/0001-68</v>
      </c>
      <c r="CK474" s="63"/>
      <c r="CL474" s="42" t="s">
        <v>1281</v>
      </c>
      <c r="CM474" s="42" t="str">
        <f>IF(BANCO10[[#This Row],[SOLUÇÃO]]=CM$1,BANCO10[[#This Row],[STATUS DA ETAPA]],"")</f>
        <v/>
      </c>
      <c r="CN474" s="42" t="str">
        <f>IF(BANCO10[[#This Row],[SOLUÇÃO]]=CN$1,BANCO10[[#This Row],[STATUS DA ETAPA]],"")</f>
        <v/>
      </c>
      <c r="CO474" s="42" t="str">
        <f>IF(BANCO10[[#This Row],[SOLUÇÃO]]=CO$1,BANCO10[[#This Row],[STATUS DA ETAPA]],"")</f>
        <v/>
      </c>
      <c r="CP474" s="42" t="str">
        <f>IF(BANCO10[[#This Row],[SOLUÇÃO]]=CP$1,BANCO10[[#This Row],[STATUS DA ETAPA]],"")</f>
        <v/>
      </c>
      <c r="CQ474" s="42" t="str">
        <f>IF(BANCO10[[#This Row],[SOLUÇÃO]]=CQ$1,BANCO10[[#This Row],[STATUS DA ETAPA]],"")</f>
        <v/>
      </c>
      <c r="CR474" s="42" t="str">
        <f>IF(BANCO10[[#This Row],[SOLUÇÃO]]=CR$1,BANCO10[[#This Row],[STATUS DA ETAPA]],"")</f>
        <v/>
      </c>
      <c r="CS474" s="42" t="str">
        <f>IF(BANCO10[[#This Row],[SOLUÇÃO]]=CS$1,BANCO10[[#This Row],[STATUS DA ETAPA]],"")</f>
        <v>CONCLUÍDO</v>
      </c>
      <c r="CT474" s="42" t="str">
        <f>IF(BANCO10[[#This Row],[SOLUÇÃO]]=CT$1,BANCO10[[#This Row],[STATUS DA ETAPA]],"")</f>
        <v/>
      </c>
      <c r="CU474" s="42" t="str">
        <f>IF(BANCO10[[#This Row],[SOLUÇÃO]]=CU$1,BANCO10[[#This Row],[STATUS DA ETAPA]],"")</f>
        <v/>
      </c>
      <c r="CV474" s="42" t="str">
        <f>IF(BANCO10[[#This Row],[SOLUÇÃO]]=CV$1,BANCO10[[#This Row],[STATUS DA ETAPA]],"")</f>
        <v/>
      </c>
      <c r="CW474" s="42" t="str">
        <f>IF(BANCO10[[#This Row],[SOLUÇÃO]]=CW$1,BANCO10[[#This Row],[STATUS DA ETAPA]],"")</f>
        <v/>
      </c>
      <c r="CX474" s="42" t="str">
        <f>IF(BANCO10[[#This Row],[SOLUÇÃO]]=CX$1,BANCO10[[#This Row],[STATUS DA ETAPA]],"")</f>
        <v/>
      </c>
      <c r="CY474" s="42" t="str">
        <f>IF(BANCO10[[#This Row],[SOLUÇÃO]]=CY$1,BANCO10[[#This Row],[STATUS DA ETAPA]],"")</f>
        <v/>
      </c>
      <c r="CZ474" s="42" t="str">
        <f>IF(BANCO10[[#This Row],[SOLUÇÃO]]=CZ$1,BANCO10[[#This Row],[STATUS DA ETAPA]],"")</f>
        <v/>
      </c>
      <c r="DA474" s="42" t="str">
        <f>IF(BANCO10[[#This Row],[SOLUÇÃO]]=DA$1,BANCO10[[#This Row],[STATUS DA ETAPA]],"")</f>
        <v/>
      </c>
      <c r="DB474" s="42" t="str">
        <f>IF(BANCO10[[#This Row],[SOLUÇÃO]]=DB$1,BANCO10[[#This Row],[STATUS DA ETAPA]],"")</f>
        <v/>
      </c>
      <c r="DC474" s="42" t="str">
        <f>IF(BANCO10[[#This Row],[SOLUÇÃO]]=DC$1,BANCO10[[#This Row],[STATUS DA ETAPA]],"")</f>
        <v/>
      </c>
      <c r="DD474" s="42" t="str">
        <f>IF(BANCO10[[#This Row],[SOLUÇÃO]]=DD$1,BANCO10[[#This Row],[STATUS DA ETAPA]],"")</f>
        <v/>
      </c>
      <c r="DE474" s="42" t="str">
        <f>IF(BANCO10[[#This Row],[SOLUÇÃO]]=DE$1,BANCO10[[#This Row],[STATUS DA ETAPA]],"")</f>
        <v/>
      </c>
      <c r="DF474" s="42" t="str">
        <f>IF(BANCO10[[#This Row],[SOLUÇÃO]]=DF$1,BANCO10[[#This Row],[STATUS DA ETAPA]],"")</f>
        <v/>
      </c>
      <c r="DG474" s="42" t="str">
        <f>IF(BANCO10[[#This Row],[SOLUÇÃO]]=DG$1,BANCO10[[#This Row],[STATUS DA ETAPA]],"")</f>
        <v/>
      </c>
      <c r="DH474" s="42" t="str">
        <f>IF(BANCO10[[#This Row],[SOLUÇÃO]]=DH$1,BANCO10[[#This Row],[STATUS DA ETAPA]],"")</f>
        <v/>
      </c>
      <c r="DI474" s="42" t="str">
        <f>IF(BANCO10[[#This Row],[SOLUÇÃO]]=DI$1,BANCO10[[#This Row],[STATUS DA ETAPA]],"")</f>
        <v/>
      </c>
      <c r="DJ474" s="42" t="str">
        <f>IF(BANCO10[[#This Row],[SOLUÇÃO]]=DJ$1,BANCO10[[#This Row],[STATUS DA ETAPA]],"")</f>
        <v/>
      </c>
      <c r="DK474" s="42" t="str">
        <f>IF(BANCO10[[#This Row],[SOLUÇÃO]]=DK$1,BANCO10[[#This Row],[STATUS DA ETAPA]],"")</f>
        <v/>
      </c>
      <c r="DL474" s="42" t="str">
        <f>IF(BANCO10[[#This Row],[SOLUÇÃO]]=DL$1,BANCO10[[#This Row],[STATUS DA ETAPA]],"")</f>
        <v/>
      </c>
      <c r="DM474" s="42" t="str">
        <f>IF(BANCO10[[#This Row],[SOLUÇÃO]]=DM$1,BANCO10[[#This Row],[STATUS DA ETAPA]],"")</f>
        <v/>
      </c>
      <c r="DN474" s="65">
        <f>VLOOKUP(CL476,'[1]SAP TEC'!AC:AD,2,0)</f>
        <v>1670.11</v>
      </c>
      <c r="DP474" s="65" t="s">
        <v>116</v>
      </c>
      <c r="GA474" s="38"/>
      <c r="GB474" s="39"/>
      <c r="GC474" s="40"/>
      <c r="GD474" s="42"/>
      <c r="GE474" s="42"/>
      <c r="GF474" s="40"/>
      <c r="GG474" s="165"/>
      <c r="GH474" s="90"/>
      <c r="GI474" s="43"/>
      <c r="GJ474" s="44"/>
      <c r="GK474" s="166"/>
      <c r="GL474" s="166"/>
      <c r="GM474" s="166"/>
      <c r="GN474" s="42"/>
      <c r="GO474" s="91"/>
      <c r="GP474" s="42"/>
      <c r="GQ474" s="91"/>
      <c r="GR474" s="134"/>
      <c r="GS474" s="134"/>
      <c r="GT474" s="44"/>
      <c r="GU474" s="44"/>
      <c r="GV474" s="44"/>
      <c r="GW474" s="42"/>
      <c r="GX474" s="95"/>
      <c r="GY474" s="96"/>
      <c r="GZ474" s="168"/>
      <c r="HA474" s="168"/>
      <c r="HB474" s="168"/>
      <c r="HC474" s="93"/>
      <c r="HD474" s="168"/>
      <c r="HE474" s="110"/>
      <c r="HF474" s="94"/>
      <c r="HG474" s="38"/>
      <c r="HH474" s="38"/>
      <c r="HI474" s="38"/>
      <c r="HJ474" s="38"/>
      <c r="HK474" s="98"/>
      <c r="HL474" s="38"/>
      <c r="HM474" s="38"/>
      <c r="HN474" s="38"/>
      <c r="HO474" s="136"/>
      <c r="HP474" s="38"/>
      <c r="HQ474" s="38"/>
      <c r="HR474" s="38"/>
      <c r="HS474" s="38"/>
      <c r="HT474" s="63"/>
      <c r="HU474" s="63"/>
      <c r="HV474" s="71"/>
      <c r="HW474" s="63"/>
      <c r="HX474" s="44"/>
      <c r="HY474" s="42"/>
      <c r="HZ474" s="42"/>
      <c r="IA474" s="42"/>
      <c r="IB474" s="42"/>
      <c r="IC474" s="42"/>
      <c r="ID474" s="42"/>
      <c r="IE474" s="42"/>
      <c r="IF474" s="42"/>
      <c r="IG474" s="42"/>
      <c r="IH474" s="42"/>
      <c r="II474" s="42"/>
      <c r="IJ474" s="42"/>
      <c r="IK474" s="42"/>
      <c r="IL474" s="42"/>
      <c r="IM474" s="42"/>
      <c r="IN474" s="42"/>
      <c r="IO474" s="42"/>
      <c r="IP474" s="42"/>
      <c r="IQ474" s="42"/>
      <c r="IR474" s="42"/>
      <c r="IS474" s="42"/>
      <c r="IT474" s="42"/>
      <c r="IU474" s="42"/>
      <c r="IV474" s="42"/>
      <c r="IW474" s="42"/>
      <c r="IX474" s="42"/>
      <c r="IY474" s="42"/>
      <c r="IZ474" s="63"/>
    </row>
    <row r="475" spans="1:335" s="65" customFormat="1" ht="12" x14ac:dyDescent="0.25">
      <c r="A475" s="38" t="s">
        <v>118</v>
      </c>
      <c r="B475" s="39" t="s">
        <v>383</v>
      </c>
      <c r="C475" s="40" t="str">
        <f>IFERROR(VLOOKUP(BANCO10[[#This Row],[EMPRESA]],[1]!DADOS[#Data],2,FALSE),"")</f>
        <v>49.031.776/0001-68</v>
      </c>
      <c r="D475" s="42" t="s">
        <v>1269</v>
      </c>
      <c r="E475" s="42" t="str">
        <f>IFERROR(VLOOKUP(BANCO10[[#This Row],[EMPRESA]],[1]!DADOS[#Data],5,FALSE),"")</f>
        <v>DEMAIS</v>
      </c>
      <c r="F475" s="40" t="str">
        <f>IFERROR(IF(VLOOKUP(BANCO10[[#This Row],[EMPRESA]],[1]!DADOS[#Data],6,0)="","",(VLOOKUP(BANCO10[[#This Row],[EMPRESA]],[1]!DADOS[#Data],6,0))),"")</f>
        <v>N/A</v>
      </c>
      <c r="G475" s="40" t="s">
        <v>1282</v>
      </c>
      <c r="H475" s="43" t="s">
        <v>7</v>
      </c>
      <c r="I475" s="43" t="s">
        <v>145</v>
      </c>
      <c r="J475" s="43" t="s">
        <v>123</v>
      </c>
      <c r="K475" s="42" t="s">
        <v>1283</v>
      </c>
      <c r="L475" s="44" t="s">
        <v>136</v>
      </c>
      <c r="M475" s="44">
        <v>103</v>
      </c>
      <c r="N475" s="44" t="s">
        <v>123</v>
      </c>
      <c r="O475" s="42" t="s">
        <v>115</v>
      </c>
      <c r="P475" s="42">
        <v>64</v>
      </c>
      <c r="Q475" s="42" t="s">
        <v>173</v>
      </c>
      <c r="R475" s="45" t="s">
        <v>123</v>
      </c>
      <c r="S475" s="45"/>
      <c r="T475" s="45" t="s">
        <v>123</v>
      </c>
      <c r="U475" s="45"/>
      <c r="V475" s="45" t="s">
        <v>123</v>
      </c>
      <c r="W475" s="45"/>
      <c r="X475" s="45" t="s">
        <v>123</v>
      </c>
      <c r="Y475" s="45"/>
      <c r="Z475" s="46" t="s">
        <v>123</v>
      </c>
      <c r="AA475" s="47"/>
      <c r="AB475" s="46" t="s">
        <v>123</v>
      </c>
      <c r="AC475" s="48"/>
      <c r="AD475" s="46" t="s">
        <v>123</v>
      </c>
      <c r="AE475" s="48"/>
      <c r="AF475" s="45" t="s">
        <v>27</v>
      </c>
      <c r="AG475" s="45">
        <v>44928</v>
      </c>
      <c r="AH475" s="45" t="s">
        <v>126</v>
      </c>
      <c r="AI475" s="45">
        <v>44928</v>
      </c>
      <c r="AJ475" s="45" t="s">
        <v>27</v>
      </c>
      <c r="AK475" s="45">
        <v>44928</v>
      </c>
      <c r="AL475" s="45" t="s">
        <v>123</v>
      </c>
      <c r="AM475" s="45"/>
      <c r="AN475" s="45" t="s">
        <v>123</v>
      </c>
      <c r="AO475" s="45"/>
      <c r="AP475" s="45" t="s">
        <v>123</v>
      </c>
      <c r="AQ475" s="45"/>
      <c r="AR475" s="45" t="s">
        <v>123</v>
      </c>
      <c r="AS475" s="45"/>
      <c r="AT475" s="49">
        <v>45377</v>
      </c>
      <c r="AU475" s="50">
        <v>45426</v>
      </c>
      <c r="AV475" s="51" t="s">
        <v>27</v>
      </c>
      <c r="AW475" s="51" t="s">
        <v>27</v>
      </c>
      <c r="AX475" s="73" t="s">
        <v>49</v>
      </c>
      <c r="AY475" s="52" t="s">
        <v>126</v>
      </c>
      <c r="AZ475" s="53">
        <v>0</v>
      </c>
      <c r="BA475" s="52" t="s">
        <v>153</v>
      </c>
      <c r="BB475" s="81" t="s">
        <v>123</v>
      </c>
      <c r="BC475" s="52" t="s">
        <v>123</v>
      </c>
      <c r="BD475" s="52" t="s">
        <v>123</v>
      </c>
      <c r="BE475" s="55" t="s">
        <v>123</v>
      </c>
      <c r="BF475" s="55" t="s">
        <v>123</v>
      </c>
      <c r="BG475" s="55" t="s">
        <v>123</v>
      </c>
      <c r="BH475" s="55" t="s">
        <v>123</v>
      </c>
      <c r="BI475" s="68" t="s">
        <v>126</v>
      </c>
      <c r="BJ475" s="48"/>
      <c r="BK475" s="58" t="s">
        <v>123</v>
      </c>
      <c r="BL475" s="59"/>
      <c r="BM475" s="58" t="s">
        <v>123</v>
      </c>
      <c r="BN475" s="75"/>
      <c r="BO475" s="74" t="s">
        <v>27</v>
      </c>
      <c r="BP475" s="75">
        <v>45426</v>
      </c>
      <c r="BQ475" s="74" t="s">
        <v>123</v>
      </c>
      <c r="BR475" s="75"/>
      <c r="BS475" s="60"/>
      <c r="BT475" s="38"/>
      <c r="BU475" s="61"/>
      <c r="BV475" s="61"/>
      <c r="BW475" s="61"/>
      <c r="BX475" s="61"/>
      <c r="BY475" s="62"/>
      <c r="BZ475" s="61"/>
      <c r="CA475" s="61"/>
      <c r="CB475" s="61"/>
      <c r="CC475" s="61">
        <v>45412</v>
      </c>
      <c r="CD475" s="61"/>
      <c r="CE475" s="61"/>
      <c r="CF475" s="61"/>
      <c r="CG475" s="61" t="s">
        <v>1284</v>
      </c>
      <c r="CH475" s="63">
        <f>YEAR(BANCO10[[#This Row],[DATA INÍCIO]])</f>
        <v>2024</v>
      </c>
      <c r="CI475" s="63">
        <f>MONTH(BANCO10[[#This Row],[DATA INÍCIO]])</f>
        <v>3</v>
      </c>
      <c r="CJ475" s="64" t="str">
        <f t="shared" si="8"/>
        <v>MECALOR SOLUCOES EM ENGENHARIA TERMICA S.A.49.031.776/0001-68</v>
      </c>
      <c r="CK475" s="63"/>
      <c r="CL475" s="42" t="s">
        <v>1285</v>
      </c>
      <c r="CM475" s="42" t="str">
        <f>IF(BANCO10[[#This Row],[SOLUÇÃO]]=CM$1,BANCO10[[#This Row],[STATUS DA ETAPA]],"")</f>
        <v/>
      </c>
      <c r="CN475" s="42" t="str">
        <f>IF(BANCO10[[#This Row],[SOLUÇÃO]]=CN$1,BANCO10[[#This Row],[STATUS DA ETAPA]],"")</f>
        <v/>
      </c>
      <c r="CO475" s="42" t="str">
        <f>IF(BANCO10[[#This Row],[SOLUÇÃO]]=CO$1,BANCO10[[#This Row],[STATUS DA ETAPA]],"")</f>
        <v/>
      </c>
      <c r="CP475" s="42" t="str">
        <f>IF(BANCO10[[#This Row],[SOLUÇÃO]]=CP$1,BANCO10[[#This Row],[STATUS DA ETAPA]],"")</f>
        <v/>
      </c>
      <c r="CQ475" s="42" t="str">
        <f>IF(BANCO10[[#This Row],[SOLUÇÃO]]=CQ$1,BANCO10[[#This Row],[STATUS DA ETAPA]],"")</f>
        <v/>
      </c>
      <c r="CR475" s="42" t="str">
        <f>IF(BANCO10[[#This Row],[SOLUÇÃO]]=CR$1,BANCO10[[#This Row],[STATUS DA ETAPA]],"")</f>
        <v/>
      </c>
      <c r="CS475" s="42" t="str">
        <f>IF(BANCO10[[#This Row],[SOLUÇÃO]]=CS$1,BANCO10[[#This Row],[STATUS DA ETAPA]],"")</f>
        <v/>
      </c>
      <c r="CT475" s="42" t="str">
        <f>IF(BANCO10[[#This Row],[SOLUÇÃO]]=CT$1,BANCO10[[#This Row],[STATUS DA ETAPA]],"")</f>
        <v/>
      </c>
      <c r="CU475" s="42" t="str">
        <f>IF(BANCO10[[#This Row],[SOLUÇÃO]]=CU$1,BANCO10[[#This Row],[STATUS DA ETAPA]],"")</f>
        <v/>
      </c>
      <c r="CV475" s="42" t="str">
        <f>IF(BANCO10[[#This Row],[SOLUÇÃO]]=CV$1,BANCO10[[#This Row],[STATUS DA ETAPA]],"")</f>
        <v/>
      </c>
      <c r="CW475" s="42" t="str">
        <f>IF(BANCO10[[#This Row],[SOLUÇÃO]]=CW$1,BANCO10[[#This Row],[STATUS DA ETAPA]],"")</f>
        <v/>
      </c>
      <c r="CX475" s="42" t="str">
        <f>IF(BANCO10[[#This Row],[SOLUÇÃO]]=CX$1,BANCO10[[#This Row],[STATUS DA ETAPA]],"")</f>
        <v/>
      </c>
      <c r="CY475" s="42" t="str">
        <f>IF(BANCO10[[#This Row],[SOLUÇÃO]]=CY$1,BANCO10[[#This Row],[STATUS DA ETAPA]],"")</f>
        <v/>
      </c>
      <c r="CZ475" s="42" t="str">
        <f>IF(BANCO10[[#This Row],[SOLUÇÃO]]=CZ$1,BANCO10[[#This Row],[STATUS DA ETAPA]],"")</f>
        <v/>
      </c>
      <c r="DA475" s="42" t="str">
        <f>IF(BANCO10[[#This Row],[SOLUÇÃO]]=DA$1,BANCO10[[#This Row],[STATUS DA ETAPA]],"")</f>
        <v/>
      </c>
      <c r="DB475" s="42" t="str">
        <f>IF(BANCO10[[#This Row],[SOLUÇÃO]]=DB$1,BANCO10[[#This Row],[STATUS DA ETAPA]],"")</f>
        <v/>
      </c>
      <c r="DC475" s="42" t="str">
        <f>IF(BANCO10[[#This Row],[SOLUÇÃO]]=DC$1,BANCO10[[#This Row],[STATUS DA ETAPA]],"")</f>
        <v/>
      </c>
      <c r="DD475" s="42" t="str">
        <f>IF(BANCO10[[#This Row],[SOLUÇÃO]]=DD$1,BANCO10[[#This Row],[STATUS DA ETAPA]],"")</f>
        <v/>
      </c>
      <c r="DE475" s="42" t="str">
        <f>IF(BANCO10[[#This Row],[SOLUÇÃO]]=DE$1,BANCO10[[#This Row],[STATUS DA ETAPA]],"")</f>
        <v/>
      </c>
      <c r="DF475" s="42" t="str">
        <f>IF(BANCO10[[#This Row],[SOLUÇÃO]]=DF$1,BANCO10[[#This Row],[STATUS DA ETAPA]],"")</f>
        <v/>
      </c>
      <c r="DG475" s="42" t="str">
        <f>IF(BANCO10[[#This Row],[SOLUÇÃO]]=DG$1,BANCO10[[#This Row],[STATUS DA ETAPA]],"")</f>
        <v/>
      </c>
      <c r="DH475" s="42" t="str">
        <f>IF(BANCO10[[#This Row],[SOLUÇÃO]]=DH$1,BANCO10[[#This Row],[STATUS DA ETAPA]],"")</f>
        <v/>
      </c>
      <c r="DI475" s="42" t="str">
        <f>IF(BANCO10[[#This Row],[SOLUÇÃO]]=DI$1,BANCO10[[#This Row],[STATUS DA ETAPA]],"")</f>
        <v/>
      </c>
      <c r="DJ475" s="42" t="str">
        <f>IF(BANCO10[[#This Row],[SOLUÇÃO]]=DJ$1,BANCO10[[#This Row],[STATUS DA ETAPA]],"")</f>
        <v/>
      </c>
      <c r="DK475" s="42" t="str">
        <f>IF(BANCO10[[#This Row],[SOLUÇÃO]]=DK$1,BANCO10[[#This Row],[STATUS DA ETAPA]],"")</f>
        <v/>
      </c>
      <c r="DL475" s="42" t="str">
        <f>IF(BANCO10[[#This Row],[SOLUÇÃO]]=DL$1,BANCO10[[#This Row],[STATUS DA ETAPA]],"")</f>
        <v>CONCLUÍDO</v>
      </c>
      <c r="DM475" s="42" t="str">
        <f>IF(BANCO10[[#This Row],[SOLUÇÃO]]=DM$1,BANCO10[[#This Row],[STATUS DA ETAPA]],"")</f>
        <v/>
      </c>
      <c r="DN475" s="65">
        <f>VLOOKUP(CL477,'[1]SAP TEC'!AC:AD,2,0)</f>
        <v>3890.69</v>
      </c>
      <c r="GA475" s="38"/>
      <c r="GB475" s="39"/>
      <c r="GC475" s="40"/>
      <c r="GD475" s="42"/>
      <c r="GE475" s="42"/>
      <c r="GF475" s="40"/>
      <c r="GG475" s="165"/>
      <c r="GH475" s="90"/>
      <c r="GI475" s="43"/>
      <c r="GJ475" s="44"/>
      <c r="GK475" s="166"/>
      <c r="GL475" s="166"/>
      <c r="GM475" s="166"/>
      <c r="GN475" s="42"/>
      <c r="GO475" s="91"/>
      <c r="GP475" s="42"/>
      <c r="GQ475" s="91"/>
      <c r="GR475" s="134"/>
      <c r="GS475" s="134"/>
      <c r="GT475" s="44"/>
      <c r="GU475" s="44"/>
      <c r="GV475" s="44"/>
      <c r="GW475" s="42"/>
      <c r="GX475" s="95"/>
      <c r="GY475" s="96"/>
      <c r="GZ475" s="167"/>
      <c r="HA475" s="167"/>
      <c r="HB475" s="167"/>
      <c r="HC475" s="93"/>
      <c r="HD475" s="167"/>
      <c r="HE475" s="110"/>
      <c r="HF475" s="94"/>
      <c r="HG475" s="38"/>
      <c r="HH475" s="38"/>
      <c r="HI475" s="38"/>
      <c r="HJ475" s="38"/>
      <c r="HK475" s="98"/>
      <c r="HL475" s="38"/>
      <c r="HM475" s="38"/>
      <c r="HN475" s="38"/>
      <c r="HO475" s="136"/>
      <c r="HP475" s="38"/>
      <c r="HQ475" s="38"/>
      <c r="HR475" s="38"/>
      <c r="HS475" s="38"/>
      <c r="HT475" s="63"/>
      <c r="HU475" s="63"/>
      <c r="HV475" s="71"/>
      <c r="HW475" s="63"/>
      <c r="HX475" s="44"/>
      <c r="HY475" s="42"/>
      <c r="HZ475" s="42"/>
      <c r="IA475" s="42"/>
      <c r="IB475" s="42"/>
      <c r="IC475" s="42"/>
      <c r="ID475" s="42"/>
      <c r="IE475" s="42"/>
      <c r="IF475" s="42"/>
      <c r="IG475" s="42"/>
      <c r="IH475" s="42"/>
      <c r="II475" s="42"/>
      <c r="IJ475" s="42"/>
      <c r="IK475" s="42"/>
      <c r="IL475" s="42"/>
      <c r="IM475" s="42"/>
      <c r="IN475" s="42"/>
      <c r="IO475" s="42"/>
      <c r="IP475" s="42"/>
      <c r="IQ475" s="42"/>
      <c r="IR475" s="42"/>
      <c r="IS475" s="42"/>
      <c r="IT475" s="42"/>
      <c r="IU475" s="42"/>
      <c r="IV475" s="42"/>
      <c r="IW475" s="42"/>
      <c r="IX475" s="42"/>
      <c r="IY475" s="42"/>
      <c r="IZ475" s="63"/>
    </row>
    <row r="476" spans="1:335" s="65" customFormat="1" ht="12" x14ac:dyDescent="0.25">
      <c r="A476" s="38" t="s">
        <v>118</v>
      </c>
      <c r="B476" s="39" t="s">
        <v>383</v>
      </c>
      <c r="C476" s="40" t="str">
        <f>IFERROR(VLOOKUP(BANCO10[[#This Row],[EMPRESA]],[1]!DADOS[#Data],2,FALSE),"")</f>
        <v>49.031.776/0001-68</v>
      </c>
      <c r="D476" s="42" t="s">
        <v>1269</v>
      </c>
      <c r="E476" s="42" t="str">
        <f>IFERROR(VLOOKUP(BANCO10[[#This Row],[EMPRESA]],[1]!DADOS[#Data],5,FALSE),"")</f>
        <v>DEMAIS</v>
      </c>
      <c r="F476" s="40" t="str">
        <f>IFERROR(IF(VLOOKUP(BANCO10[[#This Row],[EMPRESA]],[1]!DADOS[#Data],6,0)="","",(VLOOKUP(BANCO10[[#This Row],[EMPRESA]],[1]!DADOS[#Data],6,0))),"")</f>
        <v>N/A</v>
      </c>
      <c r="G476" s="40" t="s">
        <v>1286</v>
      </c>
      <c r="H476" s="43" t="s">
        <v>7</v>
      </c>
      <c r="I476" s="43" t="s">
        <v>145</v>
      </c>
      <c r="J476" s="43" t="s">
        <v>123</v>
      </c>
      <c r="K476" s="42" t="s">
        <v>1287</v>
      </c>
      <c r="L476" s="44" t="s">
        <v>136</v>
      </c>
      <c r="M476" s="44">
        <v>103</v>
      </c>
      <c r="N476" s="44" t="s">
        <v>123</v>
      </c>
      <c r="O476" s="42" t="s">
        <v>116</v>
      </c>
      <c r="P476" s="42">
        <v>100</v>
      </c>
      <c r="Q476" s="42" t="s">
        <v>125</v>
      </c>
      <c r="R476" s="45" t="s">
        <v>123</v>
      </c>
      <c r="S476" s="45"/>
      <c r="T476" s="45" t="s">
        <v>123</v>
      </c>
      <c r="U476" s="45"/>
      <c r="V476" s="45" t="s">
        <v>123</v>
      </c>
      <c r="W476" s="45"/>
      <c r="X476" s="45" t="s">
        <v>123</v>
      </c>
      <c r="Y476" s="45"/>
      <c r="Z476" s="46" t="s">
        <v>123</v>
      </c>
      <c r="AA476" s="47"/>
      <c r="AB476" s="46" t="s">
        <v>123</v>
      </c>
      <c r="AC476" s="48"/>
      <c r="AD476" s="46" t="s">
        <v>123</v>
      </c>
      <c r="AE476" s="48"/>
      <c r="AF476" s="45" t="s">
        <v>27</v>
      </c>
      <c r="AG476" s="45">
        <v>44928</v>
      </c>
      <c r="AH476" s="45" t="s">
        <v>126</v>
      </c>
      <c r="AI476" s="45">
        <v>44928</v>
      </c>
      <c r="AJ476" s="45" t="s">
        <v>27</v>
      </c>
      <c r="AK476" s="45">
        <v>44928</v>
      </c>
      <c r="AL476" s="45" t="s">
        <v>123</v>
      </c>
      <c r="AM476" s="45"/>
      <c r="AN476" s="45" t="s">
        <v>123</v>
      </c>
      <c r="AO476" s="45"/>
      <c r="AP476" s="45" t="s">
        <v>123</v>
      </c>
      <c r="AQ476" s="45"/>
      <c r="AR476" s="45" t="s">
        <v>123</v>
      </c>
      <c r="AS476" s="45"/>
      <c r="AT476" s="133">
        <v>45377</v>
      </c>
      <c r="AU476" s="99">
        <v>45475</v>
      </c>
      <c r="AV476" s="51" t="s">
        <v>27</v>
      </c>
      <c r="AW476" s="51" t="s">
        <v>27</v>
      </c>
      <c r="AX476" s="73" t="s">
        <v>49</v>
      </c>
      <c r="AY476" s="52" t="s">
        <v>126</v>
      </c>
      <c r="AZ476" s="53">
        <v>0</v>
      </c>
      <c r="BA476" s="52" t="s">
        <v>153</v>
      </c>
      <c r="BB476" s="81" t="s">
        <v>123</v>
      </c>
      <c r="BC476" s="52" t="s">
        <v>123</v>
      </c>
      <c r="BD476" s="52" t="s">
        <v>123</v>
      </c>
      <c r="BE476" s="55" t="s">
        <v>123</v>
      </c>
      <c r="BF476" s="55" t="s">
        <v>123</v>
      </c>
      <c r="BG476" s="55" t="s">
        <v>123</v>
      </c>
      <c r="BH476" s="55" t="s">
        <v>123</v>
      </c>
      <c r="BI476" s="68" t="s">
        <v>126</v>
      </c>
      <c r="BJ476" s="48"/>
      <c r="BK476" s="58" t="s">
        <v>123</v>
      </c>
      <c r="BL476" s="59"/>
      <c r="BM476" s="58" t="s">
        <v>123</v>
      </c>
      <c r="BN476" s="75"/>
      <c r="BO476" s="74" t="s">
        <v>27</v>
      </c>
      <c r="BP476" s="75">
        <v>45475</v>
      </c>
      <c r="BQ476" s="74" t="s">
        <v>123</v>
      </c>
      <c r="BR476" s="75"/>
      <c r="BS476" s="60"/>
      <c r="BT476" s="38"/>
      <c r="BU476" s="61"/>
      <c r="BV476" s="61"/>
      <c r="BW476" s="61"/>
      <c r="BX476" s="61"/>
      <c r="BY476" s="62"/>
      <c r="BZ476" s="61"/>
      <c r="CA476" s="61"/>
      <c r="CB476" s="61"/>
      <c r="CC476" s="61">
        <v>45412</v>
      </c>
      <c r="CD476" s="61"/>
      <c r="CE476" s="61"/>
      <c r="CF476" s="61"/>
      <c r="CG476" s="61" t="s">
        <v>1284</v>
      </c>
      <c r="CH476" s="63">
        <f>YEAR(BANCO10[[#This Row],[DATA INÍCIO]])</f>
        <v>2024</v>
      </c>
      <c r="CI476" s="63">
        <f>MONTH(BANCO10[[#This Row],[DATA INÍCIO]])</f>
        <v>3</v>
      </c>
      <c r="CJ476" s="64" t="str">
        <f t="shared" si="8"/>
        <v>MECALOR SOLUCOES EM ENGENHARIA TERMICA S.A.49.031.776/0001-68</v>
      </c>
      <c r="CK476" s="63"/>
      <c r="CL476" s="42" t="s">
        <v>1285</v>
      </c>
      <c r="CM476" s="42" t="str">
        <f>IF(BANCO10[[#This Row],[SOLUÇÃO]]=CM$1,BANCO10[[#This Row],[STATUS DA ETAPA]],"")</f>
        <v/>
      </c>
      <c r="CN476" s="42" t="str">
        <f>IF(BANCO10[[#This Row],[SOLUÇÃO]]=CN$1,BANCO10[[#This Row],[STATUS DA ETAPA]],"")</f>
        <v/>
      </c>
      <c r="CO476" s="42" t="str">
        <f>IF(BANCO10[[#This Row],[SOLUÇÃO]]=CO$1,BANCO10[[#This Row],[STATUS DA ETAPA]],"")</f>
        <v/>
      </c>
      <c r="CP476" s="42" t="str">
        <f>IF(BANCO10[[#This Row],[SOLUÇÃO]]=CP$1,BANCO10[[#This Row],[STATUS DA ETAPA]],"")</f>
        <v/>
      </c>
      <c r="CQ476" s="42" t="str">
        <f>IF(BANCO10[[#This Row],[SOLUÇÃO]]=CQ$1,BANCO10[[#This Row],[STATUS DA ETAPA]],"")</f>
        <v/>
      </c>
      <c r="CR476" s="42" t="str">
        <f>IF(BANCO10[[#This Row],[SOLUÇÃO]]=CR$1,BANCO10[[#This Row],[STATUS DA ETAPA]],"")</f>
        <v/>
      </c>
      <c r="CS476" s="42" t="str">
        <f>IF(BANCO10[[#This Row],[SOLUÇÃO]]=CS$1,BANCO10[[#This Row],[STATUS DA ETAPA]],"")</f>
        <v/>
      </c>
      <c r="CT476" s="42" t="str">
        <f>IF(BANCO10[[#This Row],[SOLUÇÃO]]=CT$1,BANCO10[[#This Row],[STATUS DA ETAPA]],"")</f>
        <v/>
      </c>
      <c r="CU476" s="42" t="str">
        <f>IF(BANCO10[[#This Row],[SOLUÇÃO]]=CU$1,BANCO10[[#This Row],[STATUS DA ETAPA]],"")</f>
        <v/>
      </c>
      <c r="CV476" s="42" t="str">
        <f>IF(BANCO10[[#This Row],[SOLUÇÃO]]=CV$1,BANCO10[[#This Row],[STATUS DA ETAPA]],"")</f>
        <v/>
      </c>
      <c r="CW476" s="42" t="str">
        <f>IF(BANCO10[[#This Row],[SOLUÇÃO]]=CW$1,BANCO10[[#This Row],[STATUS DA ETAPA]],"")</f>
        <v/>
      </c>
      <c r="CX476" s="42" t="str">
        <f>IF(BANCO10[[#This Row],[SOLUÇÃO]]=CX$1,BANCO10[[#This Row],[STATUS DA ETAPA]],"")</f>
        <v/>
      </c>
      <c r="CY476" s="42" t="str">
        <f>IF(BANCO10[[#This Row],[SOLUÇÃO]]=CY$1,BANCO10[[#This Row],[STATUS DA ETAPA]],"")</f>
        <v/>
      </c>
      <c r="CZ476" s="42" t="str">
        <f>IF(BANCO10[[#This Row],[SOLUÇÃO]]=CZ$1,BANCO10[[#This Row],[STATUS DA ETAPA]],"")</f>
        <v/>
      </c>
      <c r="DA476" s="42" t="str">
        <f>IF(BANCO10[[#This Row],[SOLUÇÃO]]=DA$1,BANCO10[[#This Row],[STATUS DA ETAPA]],"")</f>
        <v/>
      </c>
      <c r="DB476" s="42" t="str">
        <f>IF(BANCO10[[#This Row],[SOLUÇÃO]]=DB$1,BANCO10[[#This Row],[STATUS DA ETAPA]],"")</f>
        <v/>
      </c>
      <c r="DC476" s="42" t="str">
        <f>IF(BANCO10[[#This Row],[SOLUÇÃO]]=DC$1,BANCO10[[#This Row],[STATUS DA ETAPA]],"")</f>
        <v/>
      </c>
      <c r="DD476" s="42" t="str">
        <f>IF(BANCO10[[#This Row],[SOLUÇÃO]]=DD$1,BANCO10[[#This Row],[STATUS DA ETAPA]],"")</f>
        <v/>
      </c>
      <c r="DE476" s="42" t="str">
        <f>IF(BANCO10[[#This Row],[SOLUÇÃO]]=DE$1,BANCO10[[#This Row],[STATUS DA ETAPA]],"")</f>
        <v/>
      </c>
      <c r="DF476" s="42" t="str">
        <f>IF(BANCO10[[#This Row],[SOLUÇÃO]]=DF$1,BANCO10[[#This Row],[STATUS DA ETAPA]],"")</f>
        <v/>
      </c>
      <c r="DG476" s="42" t="str">
        <f>IF(BANCO10[[#This Row],[SOLUÇÃO]]=DG$1,BANCO10[[#This Row],[STATUS DA ETAPA]],"")</f>
        <v/>
      </c>
      <c r="DH476" s="42" t="str">
        <f>IF(BANCO10[[#This Row],[SOLUÇÃO]]=DH$1,BANCO10[[#This Row],[STATUS DA ETAPA]],"")</f>
        <v/>
      </c>
      <c r="DI476" s="42" t="str">
        <f>IF(BANCO10[[#This Row],[SOLUÇÃO]]=DI$1,BANCO10[[#This Row],[STATUS DA ETAPA]],"")</f>
        <v/>
      </c>
      <c r="DJ476" s="42" t="str">
        <f>IF(BANCO10[[#This Row],[SOLUÇÃO]]=DJ$1,BANCO10[[#This Row],[STATUS DA ETAPA]],"")</f>
        <v/>
      </c>
      <c r="DK476" s="42" t="str">
        <f>IF(BANCO10[[#This Row],[SOLUÇÃO]]=DK$1,BANCO10[[#This Row],[STATUS DA ETAPA]],"")</f>
        <v/>
      </c>
      <c r="DL476" s="42" t="str">
        <f>IF(BANCO10[[#This Row],[SOLUÇÃO]]=DL$1,BANCO10[[#This Row],[STATUS DA ETAPA]],"")</f>
        <v/>
      </c>
      <c r="DM476" s="42" t="str">
        <f>IF(BANCO10[[#This Row],[SOLUÇÃO]]=DM$1,BANCO10[[#This Row],[STATUS DA ETAPA]],"")</f>
        <v>CONCLUÍDO</v>
      </c>
      <c r="DN476" s="65">
        <f>VLOOKUP(CL478,'[1]SAP TEC'!AC:AD,2,0)</f>
        <v>3890.69</v>
      </c>
      <c r="GA476" s="38"/>
      <c r="GB476" s="39"/>
      <c r="GC476" s="40"/>
      <c r="GD476" s="42"/>
      <c r="GE476" s="42"/>
      <c r="GF476" s="40"/>
      <c r="GG476" s="165"/>
      <c r="GH476" s="90"/>
      <c r="GI476" s="43"/>
      <c r="GJ476" s="44"/>
      <c r="GK476" s="166"/>
      <c r="GL476" s="166"/>
      <c r="GM476" s="166"/>
      <c r="GN476" s="42"/>
      <c r="GO476" s="91"/>
      <c r="GP476" s="42"/>
      <c r="GQ476" s="91"/>
      <c r="GR476" s="134"/>
      <c r="GS476" s="134"/>
      <c r="GT476" s="44"/>
      <c r="GU476" s="44"/>
      <c r="GV476" s="44"/>
      <c r="GW476" s="42"/>
      <c r="GX476" s="95"/>
      <c r="GY476" s="96"/>
      <c r="GZ476" s="168"/>
      <c r="HA476" s="168"/>
      <c r="HB476" s="168"/>
      <c r="HC476" s="93"/>
      <c r="HD476" s="168"/>
      <c r="HE476" s="110"/>
      <c r="HF476" s="94"/>
      <c r="HG476" s="38"/>
      <c r="HH476" s="38"/>
      <c r="HI476" s="38"/>
      <c r="HJ476" s="38"/>
      <c r="HK476" s="98"/>
      <c r="HL476" s="38"/>
      <c r="HM476" s="38"/>
      <c r="HN476" s="38"/>
      <c r="HO476" s="136"/>
      <c r="HP476" s="38"/>
      <c r="HQ476" s="38"/>
      <c r="HR476" s="38"/>
      <c r="HS476" s="38"/>
      <c r="HT476" s="63"/>
      <c r="HU476" s="63"/>
      <c r="HV476" s="71"/>
      <c r="HW476" s="63"/>
      <c r="HX476" s="44"/>
      <c r="HY476" s="42"/>
      <c r="HZ476" s="42"/>
      <c r="IA476" s="42"/>
      <c r="IB476" s="42"/>
      <c r="IC476" s="42"/>
      <c r="ID476" s="42"/>
      <c r="IE476" s="42"/>
      <c r="IF476" s="42"/>
      <c r="IG476" s="42"/>
      <c r="IH476" s="42"/>
      <c r="II476" s="42"/>
      <c r="IJ476" s="42"/>
      <c r="IK476" s="42"/>
      <c r="IL476" s="42"/>
      <c r="IM476" s="42"/>
      <c r="IN476" s="42"/>
      <c r="IO476" s="42"/>
      <c r="IP476" s="42"/>
      <c r="IQ476" s="42"/>
      <c r="IR476" s="42"/>
      <c r="IS476" s="42"/>
      <c r="IT476" s="42"/>
      <c r="IU476" s="42"/>
      <c r="IV476" s="42"/>
      <c r="IW476" s="42"/>
      <c r="IX476" s="42"/>
      <c r="IY476" s="42"/>
      <c r="IZ476" s="63"/>
    </row>
    <row r="477" spans="1:335" s="65" customFormat="1" ht="12" x14ac:dyDescent="0.25">
      <c r="A477" s="38" t="s">
        <v>118</v>
      </c>
      <c r="B477" s="39" t="s">
        <v>383</v>
      </c>
      <c r="C477" s="40" t="str">
        <f>IFERROR(VLOOKUP(BANCO10[[#This Row],[EMPRESA]],[1]!DADOS[#Data],2,FALSE),"")</f>
        <v>49.031.776/0001-68</v>
      </c>
      <c r="D477" s="42" t="s">
        <v>1269</v>
      </c>
      <c r="E477" s="42" t="str">
        <f>IFERROR(VLOOKUP(BANCO10[[#This Row],[EMPRESA]],[1]!DADOS[#Data],5,FALSE),"")</f>
        <v>DEMAIS</v>
      </c>
      <c r="F477" s="40" t="str">
        <f>IFERROR(IF(VLOOKUP(BANCO10[[#This Row],[EMPRESA]],[1]!DADOS[#Data],6,0)="","",(VLOOKUP(BANCO10[[#This Row],[EMPRESA]],[1]!DADOS[#Data],6,0))),"")</f>
        <v>N/A</v>
      </c>
      <c r="G477" s="40" t="s">
        <v>1288</v>
      </c>
      <c r="H477" s="43" t="s">
        <v>7</v>
      </c>
      <c r="I477" s="43" t="s">
        <v>145</v>
      </c>
      <c r="J477" s="43" t="s">
        <v>123</v>
      </c>
      <c r="K477" s="44" t="s">
        <v>1289</v>
      </c>
      <c r="L477" s="44" t="s">
        <v>1290</v>
      </c>
      <c r="M477" s="44">
        <v>103</v>
      </c>
      <c r="N477" s="44" t="s">
        <v>123</v>
      </c>
      <c r="O477" s="42" t="s">
        <v>100</v>
      </c>
      <c r="P477" s="42">
        <v>180</v>
      </c>
      <c r="Q477" s="42" t="s">
        <v>148</v>
      </c>
      <c r="R477" s="45" t="s">
        <v>123</v>
      </c>
      <c r="S477" s="45"/>
      <c r="T477" s="45" t="s">
        <v>123</v>
      </c>
      <c r="U477" s="45"/>
      <c r="V477" s="45" t="s">
        <v>123</v>
      </c>
      <c r="W477" s="45"/>
      <c r="X477" s="45" t="s">
        <v>123</v>
      </c>
      <c r="Y477" s="45"/>
      <c r="Z477" s="46" t="s">
        <v>123</v>
      </c>
      <c r="AA477" s="47"/>
      <c r="AB477" s="46" t="s">
        <v>123</v>
      </c>
      <c r="AC477" s="48"/>
      <c r="AD477" s="46" t="s">
        <v>123</v>
      </c>
      <c r="AE477" s="48"/>
      <c r="AF477" s="45" t="s">
        <v>27</v>
      </c>
      <c r="AG477" s="45">
        <v>44928</v>
      </c>
      <c r="AH477" s="45" t="s">
        <v>126</v>
      </c>
      <c r="AI477" s="45">
        <v>44928</v>
      </c>
      <c r="AJ477" s="45" t="s">
        <v>27</v>
      </c>
      <c r="AK477" s="45">
        <v>44928</v>
      </c>
      <c r="AL477" s="45" t="s">
        <v>123</v>
      </c>
      <c r="AM477" s="45"/>
      <c r="AN477" s="45" t="s">
        <v>123</v>
      </c>
      <c r="AO477" s="45"/>
      <c r="AP477" s="45" t="s">
        <v>123</v>
      </c>
      <c r="AQ477" s="45"/>
      <c r="AR477" s="45" t="s">
        <v>123</v>
      </c>
      <c r="AS477" s="45"/>
      <c r="AT477" s="133">
        <v>45447</v>
      </c>
      <c r="AU477" s="99">
        <v>45629</v>
      </c>
      <c r="AV477" s="51" t="s">
        <v>27</v>
      </c>
      <c r="AW477" s="51" t="s">
        <v>27</v>
      </c>
      <c r="AX477" s="73" t="s">
        <v>49</v>
      </c>
      <c r="AY477" s="52" t="s">
        <v>126</v>
      </c>
      <c r="AZ477" s="53">
        <v>0</v>
      </c>
      <c r="BA477" s="52" t="s">
        <v>153</v>
      </c>
      <c r="BB477" s="81" t="s">
        <v>123</v>
      </c>
      <c r="BC477" s="52" t="s">
        <v>123</v>
      </c>
      <c r="BD477" s="52" t="s">
        <v>123</v>
      </c>
      <c r="BE477" s="55" t="s">
        <v>123</v>
      </c>
      <c r="BF477" s="55" t="s">
        <v>123</v>
      </c>
      <c r="BG477" s="55" t="s">
        <v>123</v>
      </c>
      <c r="BH477" s="55" t="s">
        <v>123</v>
      </c>
      <c r="BI477" s="68" t="s">
        <v>126</v>
      </c>
      <c r="BJ477" s="48"/>
      <c r="BK477" s="58" t="s">
        <v>123</v>
      </c>
      <c r="BL477" s="59"/>
      <c r="BM477" s="58" t="s">
        <v>123</v>
      </c>
      <c r="BN477" s="59"/>
      <c r="BO477" s="74" t="s">
        <v>27</v>
      </c>
      <c r="BP477" s="59">
        <v>45629</v>
      </c>
      <c r="BQ477" s="74" t="s">
        <v>123</v>
      </c>
      <c r="BR477" s="59"/>
      <c r="BS477" s="70" t="s">
        <v>1291</v>
      </c>
      <c r="BT477" s="38" t="s">
        <v>552</v>
      </c>
      <c r="BU477" s="61"/>
      <c r="BV477" s="61"/>
      <c r="BW477" s="61"/>
      <c r="BX477" s="61"/>
      <c r="BY477" s="62"/>
      <c r="BZ477" s="61"/>
      <c r="CA477" s="61"/>
      <c r="CB477" s="61"/>
      <c r="CC477" s="61">
        <v>45514</v>
      </c>
      <c r="CD477" s="61" t="s">
        <v>158</v>
      </c>
      <c r="CE477" s="61" t="s">
        <v>129</v>
      </c>
      <c r="CF477" s="61"/>
      <c r="CG477" s="61" t="s">
        <v>955</v>
      </c>
      <c r="CH477" s="63">
        <f>YEAR(BANCO10[[#This Row],[DATA INÍCIO]])</f>
        <v>2024</v>
      </c>
      <c r="CI477" s="63">
        <f>MONTH(BANCO10[[#This Row],[DATA INÍCIO]])</f>
        <v>6</v>
      </c>
      <c r="CJ477" s="71"/>
      <c r="CK477" s="63"/>
      <c r="CL477" s="44" t="s">
        <v>1292</v>
      </c>
      <c r="CM477" s="42" t="str">
        <f>IF(BANCO10[[#This Row],[SOLUÇÃO]]=CM$1,BANCO10[[#This Row],[STATUS DA ETAPA]],"")</f>
        <v/>
      </c>
      <c r="CN477" s="42" t="str">
        <f>IF(BANCO10[[#This Row],[SOLUÇÃO]]=CN$1,BANCO10[[#This Row],[STATUS DA ETAPA]],"")</f>
        <v/>
      </c>
      <c r="CO477" s="42" t="str">
        <f>IF(BANCO10[[#This Row],[SOLUÇÃO]]=CO$1,BANCO10[[#This Row],[STATUS DA ETAPA]],"")</f>
        <v/>
      </c>
      <c r="CP477" s="42" t="str">
        <f>IF(BANCO10[[#This Row],[SOLUÇÃO]]=CP$1,BANCO10[[#This Row],[STATUS DA ETAPA]],"")</f>
        <v/>
      </c>
      <c r="CQ477" s="42" t="str">
        <f>IF(BANCO10[[#This Row],[SOLUÇÃO]]=CQ$1,BANCO10[[#This Row],[STATUS DA ETAPA]],"")</f>
        <v/>
      </c>
      <c r="CR477" s="42" t="str">
        <f>IF(BANCO10[[#This Row],[SOLUÇÃO]]=CR$1,BANCO10[[#This Row],[STATUS DA ETAPA]],"")</f>
        <v/>
      </c>
      <c r="CS477" s="42" t="str">
        <f>IF(BANCO10[[#This Row],[SOLUÇÃO]]=CS$1,BANCO10[[#This Row],[STATUS DA ETAPA]],"")</f>
        <v/>
      </c>
      <c r="CT477" s="42" t="str">
        <f>IF(BANCO10[[#This Row],[SOLUÇÃO]]=CT$1,BANCO10[[#This Row],[STATUS DA ETAPA]],"")</f>
        <v/>
      </c>
      <c r="CU477" s="42" t="str">
        <f>IF(BANCO10[[#This Row],[SOLUÇÃO]]=CU$1,BANCO10[[#This Row],[STATUS DA ETAPA]],"")</f>
        <v/>
      </c>
      <c r="CV477" s="42" t="str">
        <f>IF(BANCO10[[#This Row],[SOLUÇÃO]]=CV$1,BANCO10[[#This Row],[STATUS DA ETAPA]],"")</f>
        <v/>
      </c>
      <c r="CW477" s="42" t="str">
        <f>IF(BANCO10[[#This Row],[SOLUÇÃO]]=CW$1,BANCO10[[#This Row],[STATUS DA ETAPA]],"")</f>
        <v>CONCLUÍDO</v>
      </c>
      <c r="CX477" s="42" t="str">
        <f>IF(BANCO10[[#This Row],[SOLUÇÃO]]=CX$1,BANCO10[[#This Row],[STATUS DA ETAPA]],"")</f>
        <v/>
      </c>
      <c r="CY477" s="42" t="str">
        <f>IF(BANCO10[[#This Row],[SOLUÇÃO]]=CY$1,BANCO10[[#This Row],[STATUS DA ETAPA]],"")</f>
        <v/>
      </c>
      <c r="CZ477" s="42" t="str">
        <f>IF(BANCO10[[#This Row],[SOLUÇÃO]]=CZ$1,BANCO10[[#This Row],[STATUS DA ETAPA]],"")</f>
        <v/>
      </c>
      <c r="DA477" s="42" t="str">
        <f>IF(BANCO10[[#This Row],[SOLUÇÃO]]=DA$1,BANCO10[[#This Row],[STATUS DA ETAPA]],"")</f>
        <v/>
      </c>
      <c r="DB477" s="42" t="str">
        <f>IF(BANCO10[[#This Row],[SOLUÇÃO]]=DB$1,BANCO10[[#This Row],[STATUS DA ETAPA]],"")</f>
        <v/>
      </c>
      <c r="DC477" s="42" t="str">
        <f>IF(BANCO10[[#This Row],[SOLUÇÃO]]=DC$1,BANCO10[[#This Row],[STATUS DA ETAPA]],"")</f>
        <v/>
      </c>
      <c r="DD477" s="42" t="str">
        <f>IF(BANCO10[[#This Row],[SOLUÇÃO]]=DD$1,BANCO10[[#This Row],[STATUS DA ETAPA]],"")</f>
        <v/>
      </c>
      <c r="DE477" s="42" t="str">
        <f>IF(BANCO10[[#This Row],[SOLUÇÃO]]=DE$1,BANCO10[[#This Row],[STATUS DA ETAPA]],"")</f>
        <v/>
      </c>
      <c r="DF477" s="42" t="str">
        <f>IF(BANCO10[[#This Row],[SOLUÇÃO]]=DF$1,BANCO10[[#This Row],[STATUS DA ETAPA]],"")</f>
        <v/>
      </c>
      <c r="DG477" s="42" t="str">
        <f>IF(BANCO10[[#This Row],[SOLUÇÃO]]=DG$1,BANCO10[[#This Row],[STATUS DA ETAPA]],"")</f>
        <v/>
      </c>
      <c r="DH477" s="42" t="str">
        <f>IF(BANCO10[[#This Row],[SOLUÇÃO]]=DH$1,BANCO10[[#This Row],[STATUS DA ETAPA]],"")</f>
        <v/>
      </c>
      <c r="DI477" s="42" t="str">
        <f>IF(BANCO10[[#This Row],[SOLUÇÃO]]=DI$1,BANCO10[[#This Row],[STATUS DA ETAPA]],"")</f>
        <v/>
      </c>
      <c r="DJ477" s="42" t="str">
        <f>IF(BANCO10[[#This Row],[SOLUÇÃO]]=DJ$1,BANCO10[[#This Row],[STATUS DA ETAPA]],"")</f>
        <v/>
      </c>
      <c r="DK477" s="42" t="str">
        <f>IF(BANCO10[[#This Row],[SOLUÇÃO]]=DK$1,BANCO10[[#This Row],[STATUS DA ETAPA]],"")</f>
        <v/>
      </c>
      <c r="DL477" s="42" t="str">
        <f>IF(BANCO10[[#This Row],[SOLUÇÃO]]=DL$1,BANCO10[[#This Row],[STATUS DA ETAPA]],"")</f>
        <v/>
      </c>
      <c r="DM477" s="42" t="str">
        <f>IF(BANCO10[[#This Row],[SOLUÇÃO]]=DM$1,BANCO10[[#This Row],[STATUS DA ETAPA]],"")</f>
        <v/>
      </c>
      <c r="DN477" s="65" t="e">
        <f>VLOOKUP(CL479,'[1]SAP TEC'!AC:AD,2,0)</f>
        <v>#N/A</v>
      </c>
      <c r="GA477" s="38"/>
      <c r="GB477" s="39"/>
      <c r="GC477" s="40"/>
      <c r="GD477" s="42"/>
      <c r="GE477" s="42"/>
      <c r="GF477" s="40"/>
      <c r="GG477" s="165"/>
      <c r="GH477" s="90"/>
      <c r="GI477" s="43"/>
      <c r="GJ477" s="44"/>
      <c r="GK477" s="166"/>
      <c r="GL477" s="166"/>
      <c r="GM477" s="166"/>
      <c r="GN477" s="42"/>
      <c r="GO477" s="91"/>
      <c r="GP477" s="42"/>
      <c r="GQ477" s="91"/>
      <c r="GR477" s="134"/>
      <c r="GS477" s="134"/>
      <c r="GT477" s="44"/>
      <c r="GU477" s="44"/>
      <c r="GV477" s="44"/>
      <c r="GW477" s="42"/>
      <c r="GX477" s="95"/>
      <c r="GY477" s="96"/>
      <c r="GZ477" s="168"/>
      <c r="HA477" s="168"/>
      <c r="HB477" s="168"/>
      <c r="HC477" s="93"/>
      <c r="HD477" s="168"/>
      <c r="HE477" s="110"/>
      <c r="HF477" s="94"/>
      <c r="HG477" s="38"/>
      <c r="HH477" s="38"/>
      <c r="HI477" s="38"/>
      <c r="HJ477" s="38"/>
      <c r="HK477" s="98"/>
      <c r="HL477" s="38"/>
      <c r="HM477" s="38"/>
      <c r="HN477" s="38"/>
      <c r="HO477" s="136"/>
      <c r="HP477" s="38"/>
      <c r="HQ477" s="38"/>
      <c r="HR477" s="38"/>
      <c r="HS477" s="38"/>
      <c r="HT477" s="63"/>
      <c r="HU477" s="63"/>
      <c r="HV477" s="71"/>
      <c r="HW477" s="63"/>
      <c r="HX477" s="44"/>
      <c r="HY477" s="42"/>
      <c r="HZ477" s="42"/>
      <c r="IA477" s="42"/>
      <c r="IB477" s="42"/>
      <c r="IC477" s="42"/>
      <c r="ID477" s="42"/>
      <c r="IE477" s="42"/>
      <c r="IF477" s="42"/>
      <c r="IG477" s="42"/>
      <c r="IH477" s="42"/>
      <c r="II477" s="42"/>
      <c r="IJ477" s="42"/>
      <c r="IK477" s="42"/>
      <c r="IL477" s="42"/>
      <c r="IM477" s="42"/>
      <c r="IN477" s="42"/>
      <c r="IO477" s="42"/>
      <c r="IP477" s="42"/>
      <c r="IQ477" s="42"/>
      <c r="IR477" s="42"/>
      <c r="IS477" s="42"/>
      <c r="IT477" s="42"/>
      <c r="IU477" s="42"/>
      <c r="IV477" s="42"/>
      <c r="IW477" s="42"/>
      <c r="IX477" s="42"/>
      <c r="IY477" s="42"/>
      <c r="IZ477" s="63"/>
    </row>
    <row r="478" spans="1:335" s="65" customFormat="1" ht="12" x14ac:dyDescent="0.25">
      <c r="A478" s="38" t="s">
        <v>118</v>
      </c>
      <c r="B478" s="39" t="s">
        <v>383</v>
      </c>
      <c r="C478" s="40" t="str">
        <f>IFERROR(VLOOKUP(BANCO10[[#This Row],[EMPRESA]],[1]!DADOS[#Data],2,FALSE),"")</f>
        <v>49.031.776/0001-68</v>
      </c>
      <c r="D478" s="42" t="s">
        <v>1269</v>
      </c>
      <c r="E478" s="42" t="str">
        <f>IFERROR(VLOOKUP(BANCO10[[#This Row],[EMPRESA]],[1]!DADOS[#Data],5,FALSE),"")</f>
        <v>DEMAIS</v>
      </c>
      <c r="F478" s="40" t="str">
        <f>IFERROR(IF(VLOOKUP(BANCO10[[#This Row],[EMPRESA]],[1]!DADOS[#Data],6,0)="","",(VLOOKUP(BANCO10[[#This Row],[EMPRESA]],[1]!DADOS[#Data],6,0))),"")</f>
        <v>N/A</v>
      </c>
      <c r="G478" s="40" t="s">
        <v>1293</v>
      </c>
      <c r="H478" s="43" t="s">
        <v>7</v>
      </c>
      <c r="I478" s="43" t="s">
        <v>145</v>
      </c>
      <c r="J478" s="43" t="s">
        <v>123</v>
      </c>
      <c r="K478" s="44" t="s">
        <v>1294</v>
      </c>
      <c r="L478" s="44" t="s">
        <v>1290</v>
      </c>
      <c r="M478" s="44">
        <v>103</v>
      </c>
      <c r="N478" s="44" t="s">
        <v>123</v>
      </c>
      <c r="O478" s="42" t="s">
        <v>101</v>
      </c>
      <c r="P478" s="42">
        <v>160</v>
      </c>
      <c r="Q478" s="42" t="s">
        <v>148</v>
      </c>
      <c r="R478" s="45" t="s">
        <v>123</v>
      </c>
      <c r="S478" s="45"/>
      <c r="T478" s="45" t="s">
        <v>123</v>
      </c>
      <c r="U478" s="45"/>
      <c r="V478" s="45" t="s">
        <v>123</v>
      </c>
      <c r="W478" s="45"/>
      <c r="X478" s="45" t="s">
        <v>123</v>
      </c>
      <c r="Y478" s="45"/>
      <c r="Z478" s="46" t="s">
        <v>123</v>
      </c>
      <c r="AA478" s="47"/>
      <c r="AB478" s="46" t="s">
        <v>123</v>
      </c>
      <c r="AC478" s="48"/>
      <c r="AD478" s="46" t="s">
        <v>123</v>
      </c>
      <c r="AE478" s="48"/>
      <c r="AF478" s="45" t="s">
        <v>27</v>
      </c>
      <c r="AG478" s="45">
        <v>44928</v>
      </c>
      <c r="AH478" s="45" t="s">
        <v>126</v>
      </c>
      <c r="AI478" s="45">
        <v>44928</v>
      </c>
      <c r="AJ478" s="45" t="s">
        <v>27</v>
      </c>
      <c r="AK478" s="45">
        <v>44928</v>
      </c>
      <c r="AL478" s="45" t="s">
        <v>123</v>
      </c>
      <c r="AM478" s="45"/>
      <c r="AN478" s="45" t="s">
        <v>123</v>
      </c>
      <c r="AO478" s="45"/>
      <c r="AP478" s="45" t="s">
        <v>123</v>
      </c>
      <c r="AQ478" s="45"/>
      <c r="AR478" s="45" t="s">
        <v>123</v>
      </c>
      <c r="AS478" s="45"/>
      <c r="AT478" s="133">
        <v>45482</v>
      </c>
      <c r="AU478" s="99">
        <v>45629</v>
      </c>
      <c r="AV478" s="51" t="s">
        <v>27</v>
      </c>
      <c r="AW478" s="51" t="s">
        <v>27</v>
      </c>
      <c r="AX478" s="73" t="s">
        <v>49</v>
      </c>
      <c r="AY478" s="52" t="s">
        <v>126</v>
      </c>
      <c r="AZ478" s="53">
        <v>0</v>
      </c>
      <c r="BA478" s="52" t="s">
        <v>153</v>
      </c>
      <c r="BB478" s="81" t="s">
        <v>123</v>
      </c>
      <c r="BC478" s="52" t="s">
        <v>123</v>
      </c>
      <c r="BD478" s="52" t="s">
        <v>123</v>
      </c>
      <c r="BE478" s="55" t="s">
        <v>123</v>
      </c>
      <c r="BF478" s="55" t="s">
        <v>123</v>
      </c>
      <c r="BG478" s="55" t="s">
        <v>123</v>
      </c>
      <c r="BH478" s="55" t="s">
        <v>123</v>
      </c>
      <c r="BI478" s="48" t="s">
        <v>126</v>
      </c>
      <c r="BJ478" s="48"/>
      <c r="BK478" s="58" t="s">
        <v>123</v>
      </c>
      <c r="BL478" s="59"/>
      <c r="BM478" s="58" t="s">
        <v>123</v>
      </c>
      <c r="BN478" s="59"/>
      <c r="BO478" s="74" t="s">
        <v>27</v>
      </c>
      <c r="BP478" s="59">
        <v>45629</v>
      </c>
      <c r="BQ478" s="74" t="s">
        <v>126</v>
      </c>
      <c r="BR478" s="140"/>
      <c r="BS478" s="70" t="s">
        <v>1291</v>
      </c>
      <c r="BT478" s="38" t="s">
        <v>552</v>
      </c>
      <c r="BU478" s="61"/>
      <c r="BV478" s="61"/>
      <c r="BW478" s="61"/>
      <c r="BX478" s="61"/>
      <c r="BY478" s="62"/>
      <c r="BZ478" s="61"/>
      <c r="CA478" s="61"/>
      <c r="CB478" s="61"/>
      <c r="CC478" s="61">
        <v>45514</v>
      </c>
      <c r="CD478" s="61" t="s">
        <v>158</v>
      </c>
      <c r="CE478" s="61" t="s">
        <v>129</v>
      </c>
      <c r="CF478" s="61"/>
      <c r="CG478" s="61" t="s">
        <v>955</v>
      </c>
      <c r="CH478" s="63">
        <f>YEAR(BANCO10[[#This Row],[DATA INÍCIO]])</f>
        <v>2024</v>
      </c>
      <c r="CI478" s="63">
        <f>MONTH(BANCO10[[#This Row],[DATA INÍCIO]])</f>
        <v>7</v>
      </c>
      <c r="CJ478" s="71"/>
      <c r="CK478" s="63"/>
      <c r="CL478" s="44" t="s">
        <v>1292</v>
      </c>
      <c r="CM478" s="42" t="str">
        <f>IF(BANCO10[[#This Row],[SOLUÇÃO]]=CM$1,BANCO10[[#This Row],[STATUS DA ETAPA]],"")</f>
        <v/>
      </c>
      <c r="CN478" s="42" t="str">
        <f>IF(BANCO10[[#This Row],[SOLUÇÃO]]=CN$1,BANCO10[[#This Row],[STATUS DA ETAPA]],"")</f>
        <v/>
      </c>
      <c r="CO478" s="42" t="str">
        <f>IF(BANCO10[[#This Row],[SOLUÇÃO]]=CO$1,BANCO10[[#This Row],[STATUS DA ETAPA]],"")</f>
        <v/>
      </c>
      <c r="CP478" s="42" t="str">
        <f>IF(BANCO10[[#This Row],[SOLUÇÃO]]=CP$1,BANCO10[[#This Row],[STATUS DA ETAPA]],"")</f>
        <v/>
      </c>
      <c r="CQ478" s="42" t="str">
        <f>IF(BANCO10[[#This Row],[SOLUÇÃO]]=CQ$1,BANCO10[[#This Row],[STATUS DA ETAPA]],"")</f>
        <v/>
      </c>
      <c r="CR478" s="42" t="str">
        <f>IF(BANCO10[[#This Row],[SOLUÇÃO]]=CR$1,BANCO10[[#This Row],[STATUS DA ETAPA]],"")</f>
        <v/>
      </c>
      <c r="CS478" s="42" t="str">
        <f>IF(BANCO10[[#This Row],[SOLUÇÃO]]=CS$1,BANCO10[[#This Row],[STATUS DA ETAPA]],"")</f>
        <v/>
      </c>
      <c r="CT478" s="42" t="str">
        <f>IF(BANCO10[[#This Row],[SOLUÇÃO]]=CT$1,BANCO10[[#This Row],[STATUS DA ETAPA]],"")</f>
        <v/>
      </c>
      <c r="CU478" s="42" t="str">
        <f>IF(BANCO10[[#This Row],[SOLUÇÃO]]=CU$1,BANCO10[[#This Row],[STATUS DA ETAPA]],"")</f>
        <v/>
      </c>
      <c r="CV478" s="42" t="str">
        <f>IF(BANCO10[[#This Row],[SOLUÇÃO]]=CV$1,BANCO10[[#This Row],[STATUS DA ETAPA]],"")</f>
        <v/>
      </c>
      <c r="CW478" s="42" t="str">
        <f>IF(BANCO10[[#This Row],[SOLUÇÃO]]=CW$1,BANCO10[[#This Row],[STATUS DA ETAPA]],"")</f>
        <v/>
      </c>
      <c r="CX478" s="42" t="str">
        <f>IF(BANCO10[[#This Row],[SOLUÇÃO]]=CX$1,BANCO10[[#This Row],[STATUS DA ETAPA]],"")</f>
        <v>CONCLUÍDO</v>
      </c>
      <c r="CY478" s="42" t="str">
        <f>IF(BANCO10[[#This Row],[SOLUÇÃO]]=CY$1,BANCO10[[#This Row],[STATUS DA ETAPA]],"")</f>
        <v/>
      </c>
      <c r="CZ478" s="42" t="str">
        <f>IF(BANCO10[[#This Row],[SOLUÇÃO]]=CZ$1,BANCO10[[#This Row],[STATUS DA ETAPA]],"")</f>
        <v/>
      </c>
      <c r="DA478" s="42" t="str">
        <f>IF(BANCO10[[#This Row],[SOLUÇÃO]]=DA$1,BANCO10[[#This Row],[STATUS DA ETAPA]],"")</f>
        <v/>
      </c>
      <c r="DB478" s="42" t="str">
        <f>IF(BANCO10[[#This Row],[SOLUÇÃO]]=DB$1,BANCO10[[#This Row],[STATUS DA ETAPA]],"")</f>
        <v/>
      </c>
      <c r="DC478" s="42" t="str">
        <f>IF(BANCO10[[#This Row],[SOLUÇÃO]]=DC$1,BANCO10[[#This Row],[STATUS DA ETAPA]],"")</f>
        <v/>
      </c>
      <c r="DD478" s="42" t="str">
        <f>IF(BANCO10[[#This Row],[SOLUÇÃO]]=DD$1,BANCO10[[#This Row],[STATUS DA ETAPA]],"")</f>
        <v/>
      </c>
      <c r="DE478" s="42" t="str">
        <f>IF(BANCO10[[#This Row],[SOLUÇÃO]]=DE$1,BANCO10[[#This Row],[STATUS DA ETAPA]],"")</f>
        <v/>
      </c>
      <c r="DF478" s="42" t="str">
        <f>IF(BANCO10[[#This Row],[SOLUÇÃO]]=DF$1,BANCO10[[#This Row],[STATUS DA ETAPA]],"")</f>
        <v/>
      </c>
      <c r="DG478" s="42" t="str">
        <f>IF(BANCO10[[#This Row],[SOLUÇÃO]]=DG$1,BANCO10[[#This Row],[STATUS DA ETAPA]],"")</f>
        <v/>
      </c>
      <c r="DH478" s="42" t="str">
        <f>IF(BANCO10[[#This Row],[SOLUÇÃO]]=DH$1,BANCO10[[#This Row],[STATUS DA ETAPA]],"")</f>
        <v/>
      </c>
      <c r="DI478" s="42" t="str">
        <f>IF(BANCO10[[#This Row],[SOLUÇÃO]]=DI$1,BANCO10[[#This Row],[STATUS DA ETAPA]],"")</f>
        <v/>
      </c>
      <c r="DJ478" s="42" t="str">
        <f>IF(BANCO10[[#This Row],[SOLUÇÃO]]=DJ$1,BANCO10[[#This Row],[STATUS DA ETAPA]],"")</f>
        <v/>
      </c>
      <c r="DK478" s="42" t="str">
        <f>IF(BANCO10[[#This Row],[SOLUÇÃO]]=DK$1,BANCO10[[#This Row],[STATUS DA ETAPA]],"")</f>
        <v/>
      </c>
      <c r="DL478" s="42" t="str">
        <f>IF(BANCO10[[#This Row],[SOLUÇÃO]]=DL$1,BANCO10[[#This Row],[STATUS DA ETAPA]],"")</f>
        <v/>
      </c>
      <c r="DM478" s="42" t="str">
        <f>IF(BANCO10[[#This Row],[SOLUÇÃO]]=DM$1,BANCO10[[#This Row],[STATUS DA ETAPA]],"")</f>
        <v/>
      </c>
      <c r="DN478" s="65" t="e">
        <f>VLOOKUP(CL480,'[1]SAP TEC'!AC:AD,2,0)</f>
        <v>#N/A</v>
      </c>
      <c r="GA478" s="38"/>
      <c r="GB478" s="39"/>
      <c r="GC478" s="40"/>
      <c r="GD478" s="42"/>
      <c r="GE478" s="42"/>
      <c r="GF478" s="40"/>
      <c r="GG478" s="165"/>
      <c r="GH478" s="90"/>
      <c r="GI478" s="43"/>
      <c r="GJ478" s="44"/>
      <c r="GK478" s="166"/>
      <c r="GL478" s="166"/>
      <c r="GM478" s="166"/>
      <c r="GN478" s="42"/>
      <c r="GO478" s="91"/>
      <c r="GP478" s="42"/>
      <c r="GQ478" s="91"/>
      <c r="GR478" s="134"/>
      <c r="GS478" s="134"/>
      <c r="GT478" s="44"/>
      <c r="GU478" s="44"/>
      <c r="GV478" s="44"/>
      <c r="GW478" s="42"/>
      <c r="GX478" s="95"/>
      <c r="GY478" s="96"/>
      <c r="GZ478" s="167"/>
      <c r="HA478" s="167"/>
      <c r="HB478" s="167"/>
      <c r="HC478" s="93"/>
      <c r="HD478" s="167"/>
      <c r="HE478" s="110"/>
      <c r="HF478" s="94"/>
      <c r="HG478" s="38"/>
      <c r="HH478" s="38"/>
      <c r="HI478" s="38"/>
      <c r="HJ478" s="38"/>
      <c r="HK478" s="98"/>
      <c r="HL478" s="38"/>
      <c r="HM478" s="38"/>
      <c r="HN478" s="38"/>
      <c r="HO478" s="136"/>
      <c r="HP478" s="38"/>
      <c r="HQ478" s="38"/>
      <c r="HR478" s="38"/>
      <c r="HS478" s="38"/>
      <c r="HT478" s="63"/>
      <c r="HU478" s="63"/>
      <c r="HV478" s="71"/>
      <c r="HW478" s="63"/>
      <c r="HX478" s="44"/>
      <c r="HY478" s="42"/>
      <c r="HZ478" s="42"/>
      <c r="IA478" s="42"/>
      <c r="IB478" s="42"/>
      <c r="IC478" s="42"/>
      <c r="ID478" s="42"/>
      <c r="IE478" s="42"/>
      <c r="IF478" s="42"/>
      <c r="IG478" s="42"/>
      <c r="IH478" s="42"/>
      <c r="II478" s="42"/>
      <c r="IJ478" s="42"/>
      <c r="IK478" s="42"/>
      <c r="IL478" s="42"/>
      <c r="IM478" s="42"/>
      <c r="IN478" s="42"/>
      <c r="IO478" s="42"/>
      <c r="IP478" s="42"/>
      <c r="IQ478" s="42"/>
      <c r="IR478" s="42"/>
      <c r="IS478" s="42"/>
      <c r="IT478" s="42"/>
      <c r="IU478" s="42"/>
      <c r="IV478" s="42"/>
      <c r="IW478" s="42"/>
      <c r="IX478" s="42"/>
      <c r="IY478" s="42"/>
      <c r="IZ478" s="63"/>
    </row>
    <row r="479" spans="1:335" s="65" customFormat="1" ht="15.75" customHeight="1" x14ac:dyDescent="0.25">
      <c r="A479" s="38" t="s">
        <v>118</v>
      </c>
      <c r="B479" s="39" t="s">
        <v>131</v>
      </c>
      <c r="C479" s="40" t="str">
        <f>IFERROR(VLOOKUP(BANCO10[[#This Row],[EMPRESA]],[1]!DADOS[#Data],2,FALSE),"")</f>
        <v>49.031.776/0001-68</v>
      </c>
      <c r="D479" s="40" t="s">
        <v>1269</v>
      </c>
      <c r="E479" s="42" t="str">
        <f>IFERROR(VLOOKUP(BANCO10[[#This Row],[EMPRESA]],[1]!DADOS[#Data],5,FALSE),"")</f>
        <v>DEMAIS</v>
      </c>
      <c r="F479" s="40" t="str">
        <f>IFERROR(IF(VLOOKUP(BANCO10[[#This Row],[EMPRESA]],[1]!DADOS[#Data],6,0)="","",(VLOOKUP(BANCO10[[#This Row],[EMPRESA]],[1]!DADOS[#Data],6,0))),"")</f>
        <v>N/A</v>
      </c>
      <c r="G479" s="40" t="s">
        <v>1295</v>
      </c>
      <c r="H479" s="43" t="s">
        <v>154</v>
      </c>
      <c r="I479" s="38" t="s">
        <v>1296</v>
      </c>
      <c r="J479" s="43" t="s">
        <v>123</v>
      </c>
      <c r="K479" s="44" t="s">
        <v>1297</v>
      </c>
      <c r="L479" s="44" t="s">
        <v>136</v>
      </c>
      <c r="M479" s="44">
        <v>103</v>
      </c>
      <c r="N479" s="44" t="s">
        <v>123</v>
      </c>
      <c r="O479" s="42" t="s">
        <v>336</v>
      </c>
      <c r="P479" s="42">
        <v>64</v>
      </c>
      <c r="Q479" s="39"/>
      <c r="R479" s="45" t="s">
        <v>27</v>
      </c>
      <c r="S479" s="45">
        <v>45890</v>
      </c>
      <c r="T479" s="45" t="s">
        <v>27</v>
      </c>
      <c r="U479" s="45">
        <v>45890</v>
      </c>
      <c r="V479" s="45" t="s">
        <v>27</v>
      </c>
      <c r="W479" s="45">
        <v>45896</v>
      </c>
      <c r="X479" s="45" t="s">
        <v>27</v>
      </c>
      <c r="Y479" s="45">
        <v>45896</v>
      </c>
      <c r="Z479" s="46" t="s">
        <v>27</v>
      </c>
      <c r="AA479" s="47">
        <v>45898</v>
      </c>
      <c r="AB479" s="46" t="s">
        <v>27</v>
      </c>
      <c r="AC479" s="48">
        <v>45898</v>
      </c>
      <c r="AD479" s="46" t="s">
        <v>27</v>
      </c>
      <c r="AE479" s="48">
        <v>45898</v>
      </c>
      <c r="AF479" s="45" t="s">
        <v>123</v>
      </c>
      <c r="AG479" s="45"/>
      <c r="AH479" s="45" t="s">
        <v>126</v>
      </c>
      <c r="AI479" s="45"/>
      <c r="AJ479" s="45"/>
      <c r="AK479" s="45"/>
      <c r="AL479" s="45" t="s">
        <v>123</v>
      </c>
      <c r="AM479" s="45"/>
      <c r="AN479" s="45" t="s">
        <v>126</v>
      </c>
      <c r="AO479" s="45"/>
      <c r="AP479" s="45" t="s">
        <v>126</v>
      </c>
      <c r="AQ479" s="45"/>
      <c r="AR479" s="45" t="s">
        <v>126</v>
      </c>
      <c r="AS479" s="45"/>
      <c r="AT479" s="49">
        <v>46022</v>
      </c>
      <c r="AU479" s="50">
        <v>46022</v>
      </c>
      <c r="AV479" s="66" t="s">
        <v>126</v>
      </c>
      <c r="AW479" s="66" t="s">
        <v>126</v>
      </c>
      <c r="AX479" s="51" t="s">
        <v>49</v>
      </c>
      <c r="AY479" s="52" t="s">
        <v>126</v>
      </c>
      <c r="AZ479" s="53">
        <v>17000</v>
      </c>
      <c r="BA479" s="52" t="s">
        <v>138</v>
      </c>
      <c r="BB479" s="42" t="s">
        <v>1298</v>
      </c>
      <c r="BC479" s="52" t="s">
        <v>123</v>
      </c>
      <c r="BD479" s="52" t="s">
        <v>123</v>
      </c>
      <c r="BE479" s="55" t="s">
        <v>126</v>
      </c>
      <c r="BF479" s="55" t="s">
        <v>126</v>
      </c>
      <c r="BG479" s="55" t="s">
        <v>126</v>
      </c>
      <c r="BH479" s="55" t="s">
        <v>126</v>
      </c>
      <c r="BI479" s="68" t="s">
        <v>126</v>
      </c>
      <c r="BJ479" s="48"/>
      <c r="BK479" s="58" t="s">
        <v>126</v>
      </c>
      <c r="BL479" s="59"/>
      <c r="BM479" s="58" t="s">
        <v>126</v>
      </c>
      <c r="BN479" s="59"/>
      <c r="BO479" s="58" t="s">
        <v>126</v>
      </c>
      <c r="BP479" s="59"/>
      <c r="BQ479" s="58" t="s">
        <v>126</v>
      </c>
      <c r="BR479" s="59"/>
      <c r="BS479" s="69"/>
      <c r="BT479" s="38"/>
      <c r="BU479" s="61"/>
      <c r="BV479" s="61"/>
      <c r="BW479" s="61"/>
      <c r="BX479" s="61"/>
      <c r="BY479" s="61"/>
      <c r="BZ479" s="61"/>
      <c r="CA479" s="61"/>
      <c r="CB479" s="61"/>
      <c r="CC479" s="61"/>
      <c r="CD479" s="61"/>
      <c r="CE479" s="61"/>
      <c r="CF479" s="61"/>
      <c r="CG479" s="61"/>
      <c r="CH479" s="63">
        <f>YEAR(BANCO10[[#This Row],[DATA INÍCIO]])</f>
        <v>2025</v>
      </c>
      <c r="CI479" s="63">
        <f>MONTH(BANCO10[[#This Row],[DATA INÍCIO]])</f>
        <v>12</v>
      </c>
      <c r="CJ479" s="71" t="str">
        <f t="shared" ref="CJ479:CJ542" si="9">CONCATENATE(D479,C479)</f>
        <v>MECALOR SOLUCOES EM ENGENHARIA TERMICA S.A.49.031.776/0001-68</v>
      </c>
      <c r="CK479" s="63"/>
      <c r="CL479" s="63"/>
      <c r="CM479" s="42" t="str">
        <f>IF(BANCO10[[#This Row],[SOLUÇÃO]]=CM$1,BANCO10[[#This Row],[STATUS DA ETAPA]],"")</f>
        <v/>
      </c>
      <c r="CN479" s="42" t="str">
        <f>IF(BANCO10[[#This Row],[SOLUÇÃO]]=CN$1,BANCO10[[#This Row],[STATUS DA ETAPA]],"")</f>
        <v/>
      </c>
      <c r="CO479" s="42" t="str">
        <f>IF(BANCO10[[#This Row],[SOLUÇÃO]]=CO$1,BANCO10[[#This Row],[STATUS DA ETAPA]],"")</f>
        <v/>
      </c>
      <c r="CP479" s="42" t="str">
        <f>IF(BANCO10[[#This Row],[SOLUÇÃO]]=CP$1,BANCO10[[#This Row],[STATUS DA ETAPA]],"")</f>
        <v/>
      </c>
      <c r="CQ479" s="42" t="str">
        <f>IF(BANCO10[[#This Row],[SOLUÇÃO]]=CQ$1,BANCO10[[#This Row],[STATUS DA ETAPA]],"")</f>
        <v/>
      </c>
      <c r="CR479" s="42" t="str">
        <f>IF(BANCO10[[#This Row],[SOLUÇÃO]]=CR$1,BANCO10[[#This Row],[STATUS DA ETAPA]],"")</f>
        <v/>
      </c>
      <c r="CS479" s="42" t="str">
        <f>IF(BANCO10[[#This Row],[SOLUÇÃO]]=CS$1,BANCO10[[#This Row],[STATUS DA ETAPA]],"")</f>
        <v/>
      </c>
      <c r="CT479" s="42" t="str">
        <f>IF(BANCO10[[#This Row],[SOLUÇÃO]]=CT$1,BANCO10[[#This Row],[STATUS DA ETAPA]],"")</f>
        <v/>
      </c>
      <c r="CU479" s="42" t="str">
        <f>IF(BANCO10[[#This Row],[SOLUÇÃO]]=CU$1,BANCO10[[#This Row],[STATUS DA ETAPA]],"")</f>
        <v/>
      </c>
      <c r="CV479" s="42" t="str">
        <f>IF(BANCO10[[#This Row],[SOLUÇÃO]]=CV$1,BANCO10[[#This Row],[STATUS DA ETAPA]],"")</f>
        <v/>
      </c>
      <c r="CW479" s="42" t="str">
        <f>IF(BANCO10[[#This Row],[SOLUÇÃO]]=CW$1,BANCO10[[#This Row],[STATUS DA ETAPA]],"")</f>
        <v/>
      </c>
      <c r="CX479" s="42" t="str">
        <f>IF(BANCO10[[#This Row],[SOLUÇÃO]]=CX$1,BANCO10[[#This Row],[STATUS DA ETAPA]],"")</f>
        <v/>
      </c>
      <c r="CY479" s="42" t="str">
        <f>IF(BANCO10[[#This Row],[SOLUÇÃO]]=CY$1,BANCO10[[#This Row],[STATUS DA ETAPA]],"")</f>
        <v/>
      </c>
      <c r="CZ479" s="42" t="str">
        <f>IF(BANCO10[[#This Row],[SOLUÇÃO]]=CZ$1,BANCO10[[#This Row],[STATUS DA ETAPA]],"")</f>
        <v/>
      </c>
      <c r="DA479" s="42" t="str">
        <f>IF(BANCO10[[#This Row],[SOLUÇÃO]]=DA$1,BANCO10[[#This Row],[STATUS DA ETAPA]],"")</f>
        <v/>
      </c>
      <c r="DB479" s="42" t="str">
        <f>IF(BANCO10[[#This Row],[SOLUÇÃO]]=DB$1,BANCO10[[#This Row],[STATUS DA ETAPA]],"")</f>
        <v/>
      </c>
      <c r="DC479" s="42" t="str">
        <f>IF(BANCO10[[#This Row],[SOLUÇÃO]]=DC$1,BANCO10[[#This Row],[STATUS DA ETAPA]],"")</f>
        <v/>
      </c>
      <c r="DD479" s="42" t="str">
        <f>IF(BANCO10[[#This Row],[SOLUÇÃO]]=DD$1,BANCO10[[#This Row],[STATUS DA ETAPA]],"")</f>
        <v/>
      </c>
      <c r="DE479" s="42" t="str">
        <f>IF(BANCO10[[#This Row],[SOLUÇÃO]]=DE$1,BANCO10[[#This Row],[STATUS DA ETAPA]],"")</f>
        <v/>
      </c>
      <c r="DF479" s="42" t="str">
        <f>IF(BANCO10[[#This Row],[SOLUÇÃO]]=DF$1,BANCO10[[#This Row],[STATUS DA ETAPA]],"")</f>
        <v/>
      </c>
      <c r="DG479" s="42" t="str">
        <f>IF(BANCO10[[#This Row],[SOLUÇÃO]]=DG$1,BANCO10[[#This Row],[STATUS DA ETAPA]],"")</f>
        <v/>
      </c>
      <c r="DH479" s="42" t="str">
        <f>IF(BANCO10[[#This Row],[SOLUÇÃO]]=DH$1,BANCO10[[#This Row],[STATUS DA ETAPA]],"")</f>
        <v/>
      </c>
      <c r="DI479" s="42" t="str">
        <f>IF(BANCO10[[#This Row],[SOLUÇÃO]]=DI$1,BANCO10[[#This Row],[STATUS DA ETAPA]],"")</f>
        <v/>
      </c>
      <c r="DJ479" s="42" t="str">
        <f>IF(BANCO10[[#This Row],[SOLUÇÃO]]=DJ$1,BANCO10[[#This Row],[STATUS DA ETAPA]],"")</f>
        <v/>
      </c>
      <c r="DK479" s="42" t="str">
        <f>IF(BANCO10[[#This Row],[SOLUÇÃO]]=DK$1,BANCO10[[#This Row],[STATUS DA ETAPA]],"")</f>
        <v/>
      </c>
      <c r="DL479" s="42" t="str">
        <f>IF(BANCO10[[#This Row],[SOLUÇÃO]]=DL$1,BANCO10[[#This Row],[STATUS DA ETAPA]],"")</f>
        <v/>
      </c>
      <c r="DM479" s="42" t="str">
        <f>IF(BANCO10[[#This Row],[SOLUÇÃO]]=DM$1,BANCO10[[#This Row],[STATUS DA ETAPA]],"")</f>
        <v/>
      </c>
      <c r="DN479" s="65" t="e">
        <f>VLOOKUP(CL481,'[1]SAP TEC'!AC:AD,2,0)</f>
        <v>#N/A</v>
      </c>
      <c r="GA479" s="38"/>
      <c r="GB479" s="39"/>
      <c r="GC479" s="40"/>
      <c r="GD479" s="42"/>
      <c r="GE479" s="42"/>
      <c r="GF479" s="40"/>
      <c r="GG479" s="165"/>
      <c r="GH479" s="90"/>
      <c r="GI479" s="43"/>
      <c r="GJ479" s="44"/>
      <c r="GK479" s="166"/>
      <c r="GL479" s="166"/>
      <c r="GM479" s="166"/>
      <c r="GN479" s="42"/>
      <c r="GO479" s="91"/>
      <c r="GP479" s="42"/>
      <c r="GQ479" s="91"/>
      <c r="GR479" s="134"/>
      <c r="GS479" s="134"/>
      <c r="GT479" s="44"/>
      <c r="GU479" s="44"/>
      <c r="GV479" s="44"/>
      <c r="GW479" s="42"/>
      <c r="GX479" s="95"/>
      <c r="GY479" s="96"/>
      <c r="GZ479" s="167"/>
      <c r="HA479" s="167"/>
      <c r="HB479" s="167"/>
      <c r="HC479" s="93"/>
      <c r="HD479" s="167"/>
      <c r="HE479" s="110"/>
      <c r="HF479" s="94"/>
      <c r="HG479" s="38"/>
      <c r="HH479" s="38"/>
      <c r="HI479" s="38"/>
      <c r="HJ479" s="38"/>
      <c r="HK479" s="98"/>
      <c r="HL479" s="38"/>
      <c r="HM479" s="38"/>
      <c r="HN479" s="38"/>
      <c r="HO479" s="136"/>
      <c r="HP479" s="38"/>
      <c r="HQ479" s="38"/>
      <c r="HR479" s="38"/>
      <c r="HS479" s="38"/>
      <c r="HT479" s="63"/>
      <c r="HU479" s="63"/>
      <c r="HV479" s="71"/>
      <c r="HW479" s="63"/>
      <c r="HX479" s="44"/>
      <c r="HY479" s="42"/>
      <c r="HZ479" s="42"/>
      <c r="IA479" s="42"/>
      <c r="IB479" s="42"/>
      <c r="IC479" s="42"/>
      <c r="ID479" s="42"/>
      <c r="IE479" s="42"/>
      <c r="IF479" s="42"/>
      <c r="IG479" s="42"/>
      <c r="IH479" s="42"/>
      <c r="II479" s="42"/>
      <c r="IJ479" s="42"/>
      <c r="IK479" s="42"/>
      <c r="IL479" s="42"/>
      <c r="IM479" s="42"/>
      <c r="IN479" s="42"/>
      <c r="IO479" s="42"/>
      <c r="IP479" s="42"/>
      <c r="IQ479" s="42"/>
      <c r="IR479" s="42"/>
      <c r="IS479" s="42"/>
      <c r="IT479" s="42"/>
      <c r="IU479" s="42"/>
      <c r="IV479" s="42"/>
      <c r="IW479" s="42"/>
      <c r="IX479" s="42"/>
      <c r="IY479" s="42"/>
      <c r="IZ479" s="63"/>
    </row>
    <row r="480" spans="1:335" s="65" customFormat="1" ht="12" x14ac:dyDescent="0.25">
      <c r="A480" s="38" t="s">
        <v>118</v>
      </c>
      <c r="B480" s="39" t="s">
        <v>119</v>
      </c>
      <c r="C480" s="40" t="str">
        <f>IFERROR(VLOOKUP(BANCO10[[#This Row],[EMPRESA]],[1]!DADOS[#Data],2,FALSE),"")</f>
        <v>01.409.395/0001-43</v>
      </c>
      <c r="D480" s="42" t="s">
        <v>1299</v>
      </c>
      <c r="E480" s="42" t="str">
        <f>IFERROR(VLOOKUP(BANCO10[[#This Row],[EMPRESA]],[1]!DADOS[#Data],5,FALSE),"")</f>
        <v>ME</v>
      </c>
      <c r="F480" s="40" t="str">
        <f>IFERROR(IF(VLOOKUP(BANCO10[[#This Row],[EMPRESA]],[1]!DADOS[#Data],6,0)="","",(VLOOKUP(BANCO10[[#This Row],[EMPRESA]],[1]!DADOS[#Data],6,0))),"")</f>
        <v>CAPITAL LESTE 1</v>
      </c>
      <c r="G480" s="40" t="str">
        <f>IFERROR(IF(VLOOKUP(BANCO10[[#This Row],[EMPRESA]],[1]!DADOS[#Data],4)="","",(VLOOKUP($D480,[1]!DADOS[#Data],4,0))),"")</f>
        <v>CIPO</v>
      </c>
      <c r="H480" s="43" t="s">
        <v>7</v>
      </c>
      <c r="I480" s="43" t="s">
        <v>122</v>
      </c>
      <c r="J480" s="43" t="s">
        <v>123</v>
      </c>
      <c r="K480" s="42" t="s">
        <v>1300</v>
      </c>
      <c r="L480" s="44" t="s">
        <v>1301</v>
      </c>
      <c r="M480" s="44" t="s">
        <v>137</v>
      </c>
      <c r="N480" s="44" t="s">
        <v>123</v>
      </c>
      <c r="O480" s="42" t="s">
        <v>95</v>
      </c>
      <c r="P480" s="42">
        <v>60</v>
      </c>
      <c r="Q480" s="42"/>
      <c r="R480" s="45" t="s">
        <v>123</v>
      </c>
      <c r="S480" s="45"/>
      <c r="T480" s="45" t="s">
        <v>123</v>
      </c>
      <c r="U480" s="45"/>
      <c r="V480" s="45" t="s">
        <v>123</v>
      </c>
      <c r="W480" s="45"/>
      <c r="X480" s="45" t="s">
        <v>123</v>
      </c>
      <c r="Y480" s="45"/>
      <c r="Z480" s="46" t="s">
        <v>123</v>
      </c>
      <c r="AA480" s="47"/>
      <c r="AB480" s="46" t="s">
        <v>123</v>
      </c>
      <c r="AC480" s="48"/>
      <c r="AD480" s="46" t="s">
        <v>123</v>
      </c>
      <c r="AE480" s="48"/>
      <c r="AF480" s="45" t="s">
        <v>123</v>
      </c>
      <c r="AG480" s="45"/>
      <c r="AH480" s="45" t="s">
        <v>123</v>
      </c>
      <c r="AI480" s="45"/>
      <c r="AJ480" s="45" t="s">
        <v>123</v>
      </c>
      <c r="AK480" s="45"/>
      <c r="AL480" s="45" t="s">
        <v>123</v>
      </c>
      <c r="AM480" s="45"/>
      <c r="AN480" s="45" t="s">
        <v>123</v>
      </c>
      <c r="AO480" s="45"/>
      <c r="AP480" s="45" t="s">
        <v>123</v>
      </c>
      <c r="AQ480" s="45"/>
      <c r="AR480" s="45" t="s">
        <v>123</v>
      </c>
      <c r="AS480" s="45"/>
      <c r="AT480" s="49">
        <v>45963</v>
      </c>
      <c r="AU480" s="50">
        <v>45963</v>
      </c>
      <c r="AV480" s="51" t="s">
        <v>123</v>
      </c>
      <c r="AW480" s="51" t="s">
        <v>123</v>
      </c>
      <c r="AX480" s="51" t="s">
        <v>123</v>
      </c>
      <c r="AY480" s="52" t="s">
        <v>123</v>
      </c>
      <c r="AZ480" s="53">
        <v>0</v>
      </c>
      <c r="BA480" s="52" t="s">
        <v>123</v>
      </c>
      <c r="BB480" s="81" t="s">
        <v>123</v>
      </c>
      <c r="BC480" s="52" t="s">
        <v>123</v>
      </c>
      <c r="BD480" s="52" t="s">
        <v>123</v>
      </c>
      <c r="BE480" s="55" t="s">
        <v>123</v>
      </c>
      <c r="BF480" s="55" t="s">
        <v>123</v>
      </c>
      <c r="BG480" s="55" t="s">
        <v>123</v>
      </c>
      <c r="BH480" s="55" t="s">
        <v>123</v>
      </c>
      <c r="BI480" s="68" t="s">
        <v>123</v>
      </c>
      <c r="BJ480" s="57"/>
      <c r="BK480" s="58" t="s">
        <v>123</v>
      </c>
      <c r="BL480" s="59"/>
      <c r="BM480" s="58" t="s">
        <v>123</v>
      </c>
      <c r="BN480" s="59"/>
      <c r="BO480" s="58" t="s">
        <v>123</v>
      </c>
      <c r="BP480" s="59"/>
      <c r="BQ480" s="58" t="s">
        <v>123</v>
      </c>
      <c r="BR480" s="59"/>
      <c r="BS480" s="60" t="s">
        <v>1302</v>
      </c>
      <c r="BT480" s="38"/>
      <c r="BU480" s="61" t="s">
        <v>129</v>
      </c>
      <c r="BV480" s="61" t="s">
        <v>129</v>
      </c>
      <c r="BW480" s="61" t="s">
        <v>129</v>
      </c>
      <c r="BX480" s="61" t="s">
        <v>129</v>
      </c>
      <c r="BY480" s="62" t="s">
        <v>129</v>
      </c>
      <c r="BZ480" s="61"/>
      <c r="CA480" s="61" t="s">
        <v>129</v>
      </c>
      <c r="CB480" s="61" t="s">
        <v>129</v>
      </c>
      <c r="CC480" s="61" t="s">
        <v>129</v>
      </c>
      <c r="CD480" s="61" t="s">
        <v>129</v>
      </c>
      <c r="CE480" s="61" t="s">
        <v>129</v>
      </c>
      <c r="CF480" s="61" t="s">
        <v>129</v>
      </c>
      <c r="CG480" s="61" t="s">
        <v>129</v>
      </c>
      <c r="CH480" s="63">
        <f>YEAR(BANCO10[[#This Row],[DATA INÍCIO]])</f>
        <v>2025</v>
      </c>
      <c r="CI480" s="63">
        <f>MONTH(BANCO10[[#This Row],[DATA INÍCIO]])</f>
        <v>11</v>
      </c>
      <c r="CJ480" s="64" t="str">
        <f t="shared" si="9"/>
        <v>MECANICA E AUTO PECAS CIPO LTDA01.409.395/0001-43</v>
      </c>
      <c r="CK480" s="63"/>
      <c r="CL480" s="42" t="s">
        <v>1300</v>
      </c>
      <c r="CM480" s="42" t="str">
        <f>IF(BANCO10[[#This Row],[SOLUÇÃO]]=CM$1,BANCO10[[#This Row],[STATUS DA ETAPA]],"")</f>
        <v/>
      </c>
      <c r="CN480" s="42" t="str">
        <f>IF(BANCO10[[#This Row],[SOLUÇÃO]]=CN$1,BANCO10[[#This Row],[STATUS DA ETAPA]],"")</f>
        <v/>
      </c>
      <c r="CO480" s="42" t="str">
        <f>IF(BANCO10[[#This Row],[SOLUÇÃO]]=CO$1,BANCO10[[#This Row],[STATUS DA ETAPA]],"")</f>
        <v/>
      </c>
      <c r="CP480" s="42" t="str">
        <f>IF(BANCO10[[#This Row],[SOLUÇÃO]]=CP$1,BANCO10[[#This Row],[STATUS DA ETAPA]],"")</f>
        <v/>
      </c>
      <c r="CQ480" s="42" t="str">
        <f>IF(BANCO10[[#This Row],[SOLUÇÃO]]=CQ$1,BANCO10[[#This Row],[STATUS DA ETAPA]],"")</f>
        <v/>
      </c>
      <c r="CR480" s="42" t="str">
        <f>IF(BANCO10[[#This Row],[SOLUÇÃO]]=CR$1,BANCO10[[#This Row],[STATUS DA ETAPA]],"")</f>
        <v>CANCELADO</v>
      </c>
      <c r="CS480" s="42" t="str">
        <f>IF(BANCO10[[#This Row],[SOLUÇÃO]]=CS$1,BANCO10[[#This Row],[STATUS DA ETAPA]],"")</f>
        <v/>
      </c>
      <c r="CT480" s="42" t="str">
        <f>IF(BANCO10[[#This Row],[SOLUÇÃO]]=CT$1,BANCO10[[#This Row],[STATUS DA ETAPA]],"")</f>
        <v/>
      </c>
      <c r="CU480" s="42" t="str">
        <f>IF(BANCO10[[#This Row],[SOLUÇÃO]]=CU$1,BANCO10[[#This Row],[STATUS DA ETAPA]],"")</f>
        <v/>
      </c>
      <c r="CV480" s="42" t="str">
        <f>IF(BANCO10[[#This Row],[SOLUÇÃO]]=CV$1,BANCO10[[#This Row],[STATUS DA ETAPA]],"")</f>
        <v/>
      </c>
      <c r="CW480" s="42" t="str">
        <f>IF(BANCO10[[#This Row],[SOLUÇÃO]]=CW$1,BANCO10[[#This Row],[STATUS DA ETAPA]],"")</f>
        <v/>
      </c>
      <c r="CX480" s="42" t="str">
        <f>IF(BANCO10[[#This Row],[SOLUÇÃO]]=CX$1,BANCO10[[#This Row],[STATUS DA ETAPA]],"")</f>
        <v/>
      </c>
      <c r="CY480" s="42" t="str">
        <f>IF(BANCO10[[#This Row],[SOLUÇÃO]]=CY$1,BANCO10[[#This Row],[STATUS DA ETAPA]],"")</f>
        <v/>
      </c>
      <c r="CZ480" s="42" t="str">
        <f>IF(BANCO10[[#This Row],[SOLUÇÃO]]=CZ$1,BANCO10[[#This Row],[STATUS DA ETAPA]],"")</f>
        <v/>
      </c>
      <c r="DA480" s="42" t="str">
        <f>IF(BANCO10[[#This Row],[SOLUÇÃO]]=DA$1,BANCO10[[#This Row],[STATUS DA ETAPA]],"")</f>
        <v/>
      </c>
      <c r="DB480" s="42" t="str">
        <f>IF(BANCO10[[#This Row],[SOLUÇÃO]]=DB$1,BANCO10[[#This Row],[STATUS DA ETAPA]],"")</f>
        <v/>
      </c>
      <c r="DC480" s="42" t="str">
        <f>IF(BANCO10[[#This Row],[SOLUÇÃO]]=DC$1,BANCO10[[#This Row],[STATUS DA ETAPA]],"")</f>
        <v/>
      </c>
      <c r="DD480" s="42" t="str">
        <f>IF(BANCO10[[#This Row],[SOLUÇÃO]]=DD$1,BANCO10[[#This Row],[STATUS DA ETAPA]],"")</f>
        <v/>
      </c>
      <c r="DE480" s="42" t="str">
        <f>IF(BANCO10[[#This Row],[SOLUÇÃO]]=DE$1,BANCO10[[#This Row],[STATUS DA ETAPA]],"")</f>
        <v/>
      </c>
      <c r="DF480" s="42" t="str">
        <f>IF(BANCO10[[#This Row],[SOLUÇÃO]]=DF$1,BANCO10[[#This Row],[STATUS DA ETAPA]],"")</f>
        <v/>
      </c>
      <c r="DG480" s="42" t="str">
        <f>IF(BANCO10[[#This Row],[SOLUÇÃO]]=DG$1,BANCO10[[#This Row],[STATUS DA ETAPA]],"")</f>
        <v/>
      </c>
      <c r="DH480" s="42" t="str">
        <f>IF(BANCO10[[#This Row],[SOLUÇÃO]]=DH$1,BANCO10[[#This Row],[STATUS DA ETAPA]],"")</f>
        <v/>
      </c>
      <c r="DI480" s="42" t="str">
        <f>IF(BANCO10[[#This Row],[SOLUÇÃO]]=DI$1,BANCO10[[#This Row],[STATUS DA ETAPA]],"")</f>
        <v/>
      </c>
      <c r="DJ480" s="42" t="str">
        <f>IF(BANCO10[[#This Row],[SOLUÇÃO]]=DJ$1,BANCO10[[#This Row],[STATUS DA ETAPA]],"")</f>
        <v/>
      </c>
      <c r="DK480" s="42" t="str">
        <f>IF(BANCO10[[#This Row],[SOLUÇÃO]]=DK$1,BANCO10[[#This Row],[STATUS DA ETAPA]],"")</f>
        <v/>
      </c>
      <c r="DL480" s="42" t="str">
        <f>IF(BANCO10[[#This Row],[SOLUÇÃO]]=DL$1,BANCO10[[#This Row],[STATUS DA ETAPA]],"")</f>
        <v/>
      </c>
      <c r="DM480" s="42" t="str">
        <f>IF(BANCO10[[#This Row],[SOLUÇÃO]]=DM$1,BANCO10[[#This Row],[STATUS DA ETAPA]],"")</f>
        <v/>
      </c>
      <c r="DN480" s="65" t="e">
        <f>VLOOKUP(CL482,'[1]SAP TEC'!AC:AD,2,0)</f>
        <v>#N/A</v>
      </c>
      <c r="GA480" s="38"/>
      <c r="GB480" s="39"/>
      <c r="GC480" s="40"/>
      <c r="GD480" s="42"/>
      <c r="GE480" s="42"/>
      <c r="GF480" s="40"/>
      <c r="GG480" s="165"/>
      <c r="GH480" s="90"/>
      <c r="GI480" s="43"/>
      <c r="GJ480" s="44"/>
      <c r="GK480" s="166"/>
      <c r="GL480" s="166"/>
      <c r="GM480" s="166"/>
      <c r="GN480" s="42"/>
      <c r="GO480" s="91"/>
      <c r="GP480" s="42"/>
      <c r="GQ480" s="91"/>
      <c r="GR480" s="134"/>
      <c r="GS480" s="134"/>
      <c r="GT480" s="44"/>
      <c r="GU480" s="44"/>
      <c r="GV480" s="44"/>
      <c r="GW480" s="42"/>
      <c r="GX480" s="95"/>
      <c r="GY480" s="96"/>
      <c r="GZ480" s="168"/>
      <c r="HA480" s="168"/>
      <c r="HB480" s="168"/>
      <c r="HC480" s="93"/>
      <c r="HD480" s="168"/>
      <c r="HE480" s="110"/>
      <c r="HF480" s="94"/>
      <c r="HG480" s="38"/>
      <c r="HH480" s="38"/>
      <c r="HI480" s="38"/>
      <c r="HJ480" s="38"/>
      <c r="HK480" s="98"/>
      <c r="HL480" s="38"/>
      <c r="HM480" s="38"/>
      <c r="HN480" s="38"/>
      <c r="HO480" s="136"/>
      <c r="HP480" s="38"/>
      <c r="HQ480" s="38"/>
      <c r="HR480" s="38"/>
      <c r="HS480" s="38"/>
      <c r="HT480" s="63"/>
      <c r="HU480" s="63"/>
      <c r="HV480" s="71"/>
      <c r="HW480" s="63"/>
      <c r="HX480" s="44"/>
      <c r="HY480" s="42"/>
      <c r="HZ480" s="42"/>
      <c r="IA480" s="42"/>
      <c r="IB480" s="42"/>
      <c r="IC480" s="42"/>
      <c r="ID480" s="42"/>
      <c r="IE480" s="42"/>
      <c r="IF480" s="42"/>
      <c r="IG480" s="42"/>
      <c r="IH480" s="42"/>
      <c r="II480" s="42"/>
      <c r="IJ480" s="42"/>
      <c r="IK480" s="42"/>
      <c r="IL480" s="42"/>
      <c r="IM480" s="42"/>
      <c r="IN480" s="42"/>
      <c r="IO480" s="42"/>
      <c r="IP480" s="42"/>
      <c r="IQ480" s="42"/>
      <c r="IR480" s="42"/>
      <c r="IS480" s="42"/>
      <c r="IT480" s="42"/>
      <c r="IU480" s="42"/>
      <c r="IV480" s="42"/>
      <c r="IW480" s="42"/>
      <c r="IX480" s="42"/>
      <c r="IY480" s="42"/>
      <c r="IZ480" s="63"/>
    </row>
    <row r="481" spans="1:260" s="65" customFormat="1" ht="12" x14ac:dyDescent="0.25">
      <c r="A481" s="38" t="s">
        <v>118</v>
      </c>
      <c r="B481" s="39" t="s">
        <v>131</v>
      </c>
      <c r="C481" s="40" t="str">
        <f>IFERROR(VLOOKUP(BANCO10[[#This Row],[EMPRESA]],[1]!DADOS[#Data],2,FALSE),"")</f>
        <v/>
      </c>
      <c r="D481" s="40" t="s">
        <v>1303</v>
      </c>
      <c r="E481" s="42" t="str">
        <f>IFERROR(VLOOKUP(BANCO10[[#This Row],[EMPRESA]],[1]!DADOS[#Data],5,FALSE),"")</f>
        <v/>
      </c>
      <c r="F481" s="40" t="str">
        <f>IFERROR(IF(VLOOKUP(BANCO10[[#This Row],[EMPRESA]],[1]!DADOS[#Data],6,0)="","",(VLOOKUP(BANCO10[[#This Row],[EMPRESA]],[1]!DADOS[#Data],6,0))),"")</f>
        <v/>
      </c>
      <c r="G481" s="40" t="str">
        <f>IFERROR(IF(VLOOKUP(BANCO10[[#This Row],[EMPRESA]],[1]!DADOS[#Data],4)="","",(VLOOKUP($D481,[1]!DADOS[#Data],4,0))),"")</f>
        <v/>
      </c>
      <c r="H481" s="43" t="s">
        <v>121</v>
      </c>
      <c r="I481" s="42" t="s">
        <v>267</v>
      </c>
      <c r="J481" s="44" t="s">
        <v>136</v>
      </c>
      <c r="K481" s="44" t="s">
        <v>136</v>
      </c>
      <c r="L481" s="44" t="s">
        <v>123</v>
      </c>
      <c r="M481" s="44" t="s">
        <v>137</v>
      </c>
      <c r="N481" s="44" t="s">
        <v>123</v>
      </c>
      <c r="O481" s="42"/>
      <c r="P481" s="42">
        <v>4</v>
      </c>
      <c r="Q481" s="42"/>
      <c r="R481" s="45" t="s">
        <v>123</v>
      </c>
      <c r="S481" s="45"/>
      <c r="T481" s="45" t="s">
        <v>123</v>
      </c>
      <c r="U481" s="45"/>
      <c r="V481" s="45" t="s">
        <v>123</v>
      </c>
      <c r="W481" s="45"/>
      <c r="X481" s="45" t="s">
        <v>123</v>
      </c>
      <c r="Y481" s="45"/>
      <c r="Z481" s="46" t="s">
        <v>123</v>
      </c>
      <c r="AA481" s="47"/>
      <c r="AB481" s="46" t="s">
        <v>123</v>
      </c>
      <c r="AC481" s="48"/>
      <c r="AD481" s="46" t="s">
        <v>123</v>
      </c>
      <c r="AE481" s="48"/>
      <c r="AF481" s="45" t="s">
        <v>123</v>
      </c>
      <c r="AG481" s="45"/>
      <c r="AH481" s="45" t="s">
        <v>123</v>
      </c>
      <c r="AI481" s="45"/>
      <c r="AJ481" s="45" t="s">
        <v>123</v>
      </c>
      <c r="AK481" s="45"/>
      <c r="AL481" s="45" t="s">
        <v>123</v>
      </c>
      <c r="AM481" s="45"/>
      <c r="AN481" s="45" t="s">
        <v>123</v>
      </c>
      <c r="AO481" s="45"/>
      <c r="AP481" s="45" t="s">
        <v>123</v>
      </c>
      <c r="AQ481" s="45"/>
      <c r="AR481" s="45" t="s">
        <v>123</v>
      </c>
      <c r="AS481" s="45"/>
      <c r="AT481" s="49"/>
      <c r="AU481" s="50"/>
      <c r="AV481" s="105"/>
      <c r="AW481" s="105"/>
      <c r="AX481" s="51" t="s">
        <v>49</v>
      </c>
      <c r="AY481" s="52" t="s">
        <v>126</v>
      </c>
      <c r="AZ481" s="53">
        <v>0</v>
      </c>
      <c r="BA481" s="52" t="s">
        <v>123</v>
      </c>
      <c r="BB481" s="81" t="s">
        <v>123</v>
      </c>
      <c r="BC481" s="52" t="s">
        <v>123</v>
      </c>
      <c r="BD481" s="52" t="s">
        <v>123</v>
      </c>
      <c r="BE481" s="55" t="s">
        <v>123</v>
      </c>
      <c r="BF481" s="55" t="s">
        <v>123</v>
      </c>
      <c r="BG481" s="55" t="s">
        <v>123</v>
      </c>
      <c r="BH481" s="55" t="s">
        <v>27</v>
      </c>
      <c r="BI481" s="68" t="s">
        <v>126</v>
      </c>
      <c r="BJ481" s="48"/>
      <c r="BK481" s="74" t="s">
        <v>126</v>
      </c>
      <c r="BL481" s="59"/>
      <c r="BM481" s="74" t="s">
        <v>126</v>
      </c>
      <c r="BN481" s="59"/>
      <c r="BO481" s="74" t="s">
        <v>126</v>
      </c>
      <c r="BP481" s="77"/>
      <c r="BQ481" s="78" t="s">
        <v>126</v>
      </c>
      <c r="BR481" s="79"/>
      <c r="BS481" s="70"/>
      <c r="BT481" s="38"/>
      <c r="BU481" s="61"/>
      <c r="BV481" s="61"/>
      <c r="BW481" s="61"/>
      <c r="BX481" s="61"/>
      <c r="BY481" s="61"/>
      <c r="BZ481" s="61"/>
      <c r="CA481" s="61"/>
      <c r="CB481" s="61"/>
      <c r="CC481" s="61"/>
      <c r="CD481" s="61"/>
      <c r="CE481" s="61"/>
      <c r="CF481" s="61"/>
      <c r="CG481" s="61"/>
      <c r="CH481" s="63">
        <f>YEAR(BANCO10[[#This Row],[DATA INÍCIO]])</f>
        <v>1900</v>
      </c>
      <c r="CI481" s="63">
        <f>MONTH(BANCO10[[#This Row],[DATA INÍCIO]])</f>
        <v>1</v>
      </c>
      <c r="CJ481" s="71" t="str">
        <f t="shared" si="9"/>
        <v>MEDSYSTEMS COMÉRCIO, IMPORTAÇÃO E EXPORTAÇÃO LTDA</v>
      </c>
      <c r="CK481" s="63"/>
      <c r="CL481" s="63"/>
      <c r="CM481" s="42" t="str">
        <f>IF(BANCO10[[#This Row],[SOLUÇÃO]]=CM$1,BANCO10[[#This Row],[STATUS DA ETAPA]],"")</f>
        <v/>
      </c>
      <c r="CN481" s="42" t="str">
        <f>IF(BANCO10[[#This Row],[SOLUÇÃO]]=CN$1,BANCO10[[#This Row],[STATUS DA ETAPA]],"")</f>
        <v/>
      </c>
      <c r="CO481" s="42" t="str">
        <f>IF(BANCO10[[#This Row],[SOLUÇÃO]]=CO$1,BANCO10[[#This Row],[STATUS DA ETAPA]],"")</f>
        <v/>
      </c>
      <c r="CP481" s="42" t="str">
        <f>IF(BANCO10[[#This Row],[SOLUÇÃO]]=CP$1,BANCO10[[#This Row],[STATUS DA ETAPA]],"")</f>
        <v/>
      </c>
      <c r="CQ481" s="42" t="str">
        <f>IF(BANCO10[[#This Row],[SOLUÇÃO]]=CQ$1,BANCO10[[#This Row],[STATUS DA ETAPA]],"")</f>
        <v/>
      </c>
      <c r="CR481" s="42" t="str">
        <f>IF(BANCO10[[#This Row],[SOLUÇÃO]]=CR$1,BANCO10[[#This Row],[STATUS DA ETAPA]],"")</f>
        <v/>
      </c>
      <c r="CS481" s="42" t="str">
        <f>IF(BANCO10[[#This Row],[SOLUÇÃO]]=CS$1,BANCO10[[#This Row],[STATUS DA ETAPA]],"")</f>
        <v/>
      </c>
      <c r="CT481" s="42" t="str">
        <f>IF(BANCO10[[#This Row],[SOLUÇÃO]]=CT$1,BANCO10[[#This Row],[STATUS DA ETAPA]],"")</f>
        <v/>
      </c>
      <c r="CU481" s="42" t="str">
        <f>IF(BANCO10[[#This Row],[SOLUÇÃO]]=CU$1,BANCO10[[#This Row],[STATUS DA ETAPA]],"")</f>
        <v/>
      </c>
      <c r="CV481" s="42" t="str">
        <f>IF(BANCO10[[#This Row],[SOLUÇÃO]]=CV$1,BANCO10[[#This Row],[STATUS DA ETAPA]],"")</f>
        <v/>
      </c>
      <c r="CW481" s="42" t="str">
        <f>IF(BANCO10[[#This Row],[SOLUÇÃO]]=CW$1,BANCO10[[#This Row],[STATUS DA ETAPA]],"")</f>
        <v/>
      </c>
      <c r="CX481" s="42" t="str">
        <f>IF(BANCO10[[#This Row],[SOLUÇÃO]]=CX$1,BANCO10[[#This Row],[STATUS DA ETAPA]],"")</f>
        <v/>
      </c>
      <c r="CY481" s="42" t="str">
        <f>IF(BANCO10[[#This Row],[SOLUÇÃO]]=CY$1,BANCO10[[#This Row],[STATUS DA ETAPA]],"")</f>
        <v/>
      </c>
      <c r="CZ481" s="42" t="str">
        <f>IF(BANCO10[[#This Row],[SOLUÇÃO]]=CZ$1,BANCO10[[#This Row],[STATUS DA ETAPA]],"")</f>
        <v/>
      </c>
      <c r="DA481" s="42" t="str">
        <f>IF(BANCO10[[#This Row],[SOLUÇÃO]]=DA$1,BANCO10[[#This Row],[STATUS DA ETAPA]],"")</f>
        <v/>
      </c>
      <c r="DB481" s="42" t="str">
        <f>IF(BANCO10[[#This Row],[SOLUÇÃO]]=DB$1,BANCO10[[#This Row],[STATUS DA ETAPA]],"")</f>
        <v/>
      </c>
      <c r="DC481" s="42" t="str">
        <f>IF(BANCO10[[#This Row],[SOLUÇÃO]]=DC$1,BANCO10[[#This Row],[STATUS DA ETAPA]],"")</f>
        <v/>
      </c>
      <c r="DD481" s="42" t="str">
        <f>IF(BANCO10[[#This Row],[SOLUÇÃO]]=DD$1,BANCO10[[#This Row],[STATUS DA ETAPA]],"")</f>
        <v/>
      </c>
      <c r="DE481" s="42" t="str">
        <f>IF(BANCO10[[#This Row],[SOLUÇÃO]]=DE$1,BANCO10[[#This Row],[STATUS DA ETAPA]],"")</f>
        <v/>
      </c>
      <c r="DF481" s="42" t="str">
        <f>IF(BANCO10[[#This Row],[SOLUÇÃO]]=DF$1,BANCO10[[#This Row],[STATUS DA ETAPA]],"")</f>
        <v/>
      </c>
      <c r="DG481" s="42" t="str">
        <f>IF(BANCO10[[#This Row],[SOLUÇÃO]]=DG$1,BANCO10[[#This Row],[STATUS DA ETAPA]],"")</f>
        <v/>
      </c>
      <c r="DH481" s="42" t="str">
        <f>IF(BANCO10[[#This Row],[SOLUÇÃO]]=DH$1,BANCO10[[#This Row],[STATUS DA ETAPA]],"")</f>
        <v/>
      </c>
      <c r="DI481" s="42" t="str">
        <f>IF(BANCO10[[#This Row],[SOLUÇÃO]]=DI$1,BANCO10[[#This Row],[STATUS DA ETAPA]],"")</f>
        <v/>
      </c>
      <c r="DJ481" s="42" t="str">
        <f>IF(BANCO10[[#This Row],[SOLUÇÃO]]=DJ$1,BANCO10[[#This Row],[STATUS DA ETAPA]],"")</f>
        <v/>
      </c>
      <c r="DK481" s="42" t="str">
        <f>IF(BANCO10[[#This Row],[SOLUÇÃO]]=DK$1,BANCO10[[#This Row],[STATUS DA ETAPA]],"")</f>
        <v/>
      </c>
      <c r="DL481" s="42" t="str">
        <f>IF(BANCO10[[#This Row],[SOLUÇÃO]]=DL$1,BANCO10[[#This Row],[STATUS DA ETAPA]],"")</f>
        <v/>
      </c>
      <c r="DM481" s="42" t="str">
        <f>IF(BANCO10[[#This Row],[SOLUÇÃO]]=DM$1,BANCO10[[#This Row],[STATUS DA ETAPA]],"")</f>
        <v/>
      </c>
      <c r="DN481" s="65" t="e">
        <f>VLOOKUP(CL483,'[1]SAP TEC'!AC:AD,2,0)</f>
        <v>#N/A</v>
      </c>
      <c r="GA481" s="38"/>
      <c r="GB481" s="39"/>
      <c r="GC481" s="40"/>
      <c r="GD481" s="42"/>
      <c r="GE481" s="42"/>
      <c r="GF481" s="40"/>
      <c r="GG481" s="165"/>
      <c r="GH481" s="90"/>
      <c r="GI481" s="43"/>
      <c r="GJ481" s="44"/>
      <c r="GK481" s="166"/>
      <c r="GL481" s="166"/>
      <c r="GM481" s="166"/>
      <c r="GN481" s="42"/>
      <c r="GO481" s="91"/>
      <c r="GP481" s="42"/>
      <c r="GQ481" s="91"/>
      <c r="GR481" s="134"/>
      <c r="GS481" s="134"/>
      <c r="GT481" s="44"/>
      <c r="GU481" s="44"/>
      <c r="GV481" s="44"/>
      <c r="GW481" s="42"/>
      <c r="GX481" s="95"/>
      <c r="GY481" s="96"/>
      <c r="GZ481" s="168"/>
      <c r="HA481" s="168"/>
      <c r="HB481" s="168"/>
      <c r="HC481" s="93"/>
      <c r="HD481" s="168"/>
      <c r="HE481" s="110"/>
      <c r="HF481" s="94"/>
      <c r="HG481" s="38"/>
      <c r="HH481" s="38"/>
      <c r="HI481" s="38"/>
      <c r="HJ481" s="38"/>
      <c r="HK481" s="98"/>
      <c r="HL481" s="38"/>
      <c r="HM481" s="38"/>
      <c r="HN481" s="38"/>
      <c r="HO481" s="136"/>
      <c r="HP481" s="38"/>
      <c r="HQ481" s="38"/>
      <c r="HR481" s="38"/>
      <c r="HS481" s="38"/>
      <c r="HT481" s="63"/>
      <c r="HU481" s="63"/>
      <c r="HV481" s="71"/>
      <c r="HW481" s="63"/>
      <c r="HX481" s="44"/>
      <c r="HY481" s="42"/>
      <c r="HZ481" s="42"/>
      <c r="IA481" s="42"/>
      <c r="IB481" s="42"/>
      <c r="IC481" s="42"/>
      <c r="ID481" s="42"/>
      <c r="IE481" s="42"/>
      <c r="IF481" s="42"/>
      <c r="IG481" s="42"/>
      <c r="IH481" s="42"/>
      <c r="II481" s="42"/>
      <c r="IJ481" s="42"/>
      <c r="IK481" s="42"/>
      <c r="IL481" s="42"/>
      <c r="IM481" s="42"/>
      <c r="IN481" s="42"/>
      <c r="IO481" s="42"/>
      <c r="IP481" s="42"/>
      <c r="IQ481" s="42"/>
      <c r="IR481" s="42"/>
      <c r="IS481" s="42"/>
      <c r="IT481" s="42"/>
      <c r="IU481" s="42"/>
      <c r="IV481" s="42"/>
      <c r="IW481" s="42"/>
      <c r="IX481" s="42"/>
      <c r="IY481" s="42"/>
      <c r="IZ481" s="63"/>
    </row>
    <row r="482" spans="1:260" s="65" customFormat="1" ht="10.5" x14ac:dyDescent="0.25">
      <c r="A482" s="38" t="s">
        <v>118</v>
      </c>
      <c r="B482" s="39" t="s">
        <v>131</v>
      </c>
      <c r="C482" s="40" t="str">
        <f>IFERROR(VLOOKUP(BANCO10[[#This Row],[EMPRESA]],[1]!DADOS[#Data],2,FALSE),"")</f>
        <v>01.171.476/0001-58</v>
      </c>
      <c r="D482" s="42" t="s">
        <v>1304</v>
      </c>
      <c r="E482" s="42" t="str">
        <f>IFERROR(VLOOKUP(BANCO10[[#This Row],[EMPRESA]],[1]!DADOS[#Data],5,FALSE),"")</f>
        <v>EPP</v>
      </c>
      <c r="F482" s="40" t="str">
        <f>IFERROR(IF(VLOOKUP(BANCO10[[#This Row],[EMPRESA]],[1]!DADOS[#Data],6,0)="","",(VLOOKUP(BANCO10[[#This Row],[EMPRESA]],[1]!DADOS[#Data],6,0))),"")</f>
        <v>CAPITAL NORTE</v>
      </c>
      <c r="G482" s="40" t="str">
        <f>IFERROR(IF(VLOOKUP(BANCO10[[#This Row],[EMPRESA]],[1]!DADOS[#Data],4)="","",(VLOOKUP($D482,[1]!DADOS[#Data],4,0))),"")</f>
        <v>MEGA</v>
      </c>
      <c r="H482" s="43" t="s">
        <v>7</v>
      </c>
      <c r="I482" s="43" t="s">
        <v>145</v>
      </c>
      <c r="J482" s="44" t="s">
        <v>123</v>
      </c>
      <c r="K482" s="44" t="s">
        <v>1305</v>
      </c>
      <c r="L482" s="44" t="s">
        <v>1306</v>
      </c>
      <c r="M482" s="44" t="s">
        <v>137</v>
      </c>
      <c r="N482" s="42" t="s">
        <v>935</v>
      </c>
      <c r="O482" s="42" t="s">
        <v>96</v>
      </c>
      <c r="P482" s="42">
        <v>106</v>
      </c>
      <c r="Q482" s="42" t="s">
        <v>858</v>
      </c>
      <c r="R482" s="45" t="s">
        <v>27</v>
      </c>
      <c r="S482" s="45">
        <v>45573</v>
      </c>
      <c r="T482" s="45" t="s">
        <v>27</v>
      </c>
      <c r="U482" s="45">
        <v>45573</v>
      </c>
      <c r="V482" s="45" t="s">
        <v>27</v>
      </c>
      <c r="W482" s="45">
        <v>45581</v>
      </c>
      <c r="X482" s="45" t="s">
        <v>27</v>
      </c>
      <c r="Y482" s="45">
        <v>45581</v>
      </c>
      <c r="Z482" s="46" t="s">
        <v>27</v>
      </c>
      <c r="AA482" s="47">
        <v>45536</v>
      </c>
      <c r="AB482" s="46" t="s">
        <v>27</v>
      </c>
      <c r="AC482" s="48">
        <v>45589</v>
      </c>
      <c r="AD482" s="46" t="s">
        <v>27</v>
      </c>
      <c r="AE482" s="48">
        <v>45589</v>
      </c>
      <c r="AF482" s="45" t="s">
        <v>27</v>
      </c>
      <c r="AG482" s="45">
        <v>45531</v>
      </c>
      <c r="AH482" s="45" t="s">
        <v>27</v>
      </c>
      <c r="AI482" s="45">
        <v>45536</v>
      </c>
      <c r="AJ482" s="45" t="s">
        <v>27</v>
      </c>
      <c r="AK482" s="45">
        <v>45594</v>
      </c>
      <c r="AL482" s="45" t="s">
        <v>123</v>
      </c>
      <c r="AM482" s="45"/>
      <c r="AN482" s="45" t="s">
        <v>123</v>
      </c>
      <c r="AO482" s="45"/>
      <c r="AP482" s="45" t="s">
        <v>123</v>
      </c>
      <c r="AQ482" s="45"/>
      <c r="AR482" s="45" t="s">
        <v>123</v>
      </c>
      <c r="AS482" s="45"/>
      <c r="AT482" s="49">
        <v>45687</v>
      </c>
      <c r="AU482" s="50">
        <v>45771</v>
      </c>
      <c r="AV482" s="66" t="s">
        <v>27</v>
      </c>
      <c r="AW482" s="66" t="s">
        <v>27</v>
      </c>
      <c r="AX482" s="51" t="s">
        <v>49</v>
      </c>
      <c r="AY482" s="52" t="s">
        <v>126</v>
      </c>
      <c r="AZ482" s="53">
        <v>20140</v>
      </c>
      <c r="BA482" s="52" t="s">
        <v>153</v>
      </c>
      <c r="BB482" s="42">
        <v>575049</v>
      </c>
      <c r="BC482" s="52" t="s">
        <v>123</v>
      </c>
      <c r="BD482" s="52" t="s">
        <v>123</v>
      </c>
      <c r="BE482" s="55" t="s">
        <v>27</v>
      </c>
      <c r="BF482" s="55" t="s">
        <v>27</v>
      </c>
      <c r="BG482" s="55" t="s">
        <v>27</v>
      </c>
      <c r="BH482" s="55" t="s">
        <v>27</v>
      </c>
      <c r="BI482" s="68" t="s">
        <v>27</v>
      </c>
      <c r="BJ482" s="48">
        <v>45789</v>
      </c>
      <c r="BK482" s="58" t="s">
        <v>123</v>
      </c>
      <c r="BL482" s="59"/>
      <c r="BM482" s="58" t="s">
        <v>123</v>
      </c>
      <c r="BN482" s="59"/>
      <c r="BO482" s="74" t="s">
        <v>27</v>
      </c>
      <c r="BP482" s="59">
        <v>45789</v>
      </c>
      <c r="BQ482" s="78" t="s">
        <v>126</v>
      </c>
      <c r="BR482" s="79"/>
      <c r="BS482" s="104" t="s">
        <v>312</v>
      </c>
      <c r="BT482" s="38" t="s">
        <v>131</v>
      </c>
      <c r="BU482" s="61"/>
      <c r="BV482" s="61"/>
      <c r="BW482" s="84"/>
      <c r="BX482" s="84"/>
      <c r="BY482" s="85"/>
      <c r="BZ482" s="84"/>
      <c r="CA482" s="86"/>
      <c r="CB482" s="87"/>
      <c r="CC482" s="88"/>
      <c r="CD482" s="87"/>
      <c r="CE482" s="87"/>
      <c r="CF482" s="87"/>
      <c r="CG482" s="87" t="s">
        <v>1307</v>
      </c>
      <c r="CH482" s="42">
        <f>YEAR(BANCO10[[#This Row],[DATA INÍCIO]])</f>
        <v>2025</v>
      </c>
      <c r="CI482" s="42">
        <f>MONTH(BANCO10[[#This Row],[DATA INÍCIO]])</f>
        <v>1</v>
      </c>
      <c r="CJ482" s="42" t="str">
        <f t="shared" si="9"/>
        <v>MEGA PORTOES LTDA01.171.476/0001-58</v>
      </c>
      <c r="CK482" s="42"/>
      <c r="CL482" s="42"/>
      <c r="CM482" s="42" t="str">
        <f>IF(BANCO10[[#This Row],[SOLUÇÃO]]=CM$1,BANCO10[[#This Row],[STATUS DA ETAPA]],"")</f>
        <v/>
      </c>
      <c r="CN482" s="42" t="str">
        <f>IF(BANCO10[[#This Row],[SOLUÇÃO]]=CN$1,BANCO10[[#This Row],[STATUS DA ETAPA]],"")</f>
        <v/>
      </c>
      <c r="CO482" s="42" t="str">
        <f>IF(BANCO10[[#This Row],[SOLUÇÃO]]=CO$1,BANCO10[[#This Row],[STATUS DA ETAPA]],"")</f>
        <v/>
      </c>
      <c r="CP482" s="42" t="str">
        <f>IF(BANCO10[[#This Row],[SOLUÇÃO]]=CP$1,BANCO10[[#This Row],[STATUS DA ETAPA]],"")</f>
        <v/>
      </c>
      <c r="CQ482" s="42" t="str">
        <f>IF(BANCO10[[#This Row],[SOLUÇÃO]]=CQ$1,BANCO10[[#This Row],[STATUS DA ETAPA]],"")</f>
        <v/>
      </c>
      <c r="CR482" s="42" t="str">
        <f>IF(BANCO10[[#This Row],[SOLUÇÃO]]=CR$1,BANCO10[[#This Row],[STATUS DA ETAPA]],"")</f>
        <v/>
      </c>
      <c r="CS482" s="42" t="str">
        <f>IF(BANCO10[[#This Row],[SOLUÇÃO]]=CS$1,BANCO10[[#This Row],[STATUS DA ETAPA]],"")</f>
        <v>CONCLUÍDO</v>
      </c>
      <c r="CT482" s="42" t="str">
        <f>IF(BANCO10[[#This Row],[SOLUÇÃO]]=CT$1,BANCO10[[#This Row],[STATUS DA ETAPA]],"")</f>
        <v/>
      </c>
      <c r="CU482" s="42" t="str">
        <f>IF(BANCO10[[#This Row],[SOLUÇÃO]]=CU$1,BANCO10[[#This Row],[STATUS DA ETAPA]],"")</f>
        <v/>
      </c>
      <c r="CV482" s="42" t="str">
        <f>IF(BANCO10[[#This Row],[SOLUÇÃO]]=CV$1,BANCO10[[#This Row],[STATUS DA ETAPA]],"")</f>
        <v/>
      </c>
      <c r="CW482" s="42" t="str">
        <f>IF(BANCO10[[#This Row],[SOLUÇÃO]]=CW$1,BANCO10[[#This Row],[STATUS DA ETAPA]],"")</f>
        <v/>
      </c>
      <c r="CX482" s="42" t="str">
        <f>IF(BANCO10[[#This Row],[SOLUÇÃO]]=CX$1,BANCO10[[#This Row],[STATUS DA ETAPA]],"")</f>
        <v/>
      </c>
      <c r="CY482" s="42" t="str">
        <f>IF(BANCO10[[#This Row],[SOLUÇÃO]]=CY$1,BANCO10[[#This Row],[STATUS DA ETAPA]],"")</f>
        <v/>
      </c>
      <c r="CZ482" s="42" t="str">
        <f>IF(BANCO10[[#This Row],[SOLUÇÃO]]=CZ$1,BANCO10[[#This Row],[STATUS DA ETAPA]],"")</f>
        <v/>
      </c>
      <c r="DA482" s="42" t="str">
        <f>IF(BANCO10[[#This Row],[SOLUÇÃO]]=DA$1,BANCO10[[#This Row],[STATUS DA ETAPA]],"")</f>
        <v/>
      </c>
      <c r="DB482" s="42" t="str">
        <f>IF(BANCO10[[#This Row],[SOLUÇÃO]]=DB$1,BANCO10[[#This Row],[STATUS DA ETAPA]],"")</f>
        <v/>
      </c>
      <c r="DC482" s="63" t="str">
        <f>IF(BANCO10[[#This Row],[SOLUÇÃO]]=DC$1,BANCO10[[#This Row],[STATUS DA ETAPA]],"")</f>
        <v/>
      </c>
      <c r="DD482" s="65" t="str">
        <f>IF(BANCO10[[#This Row],[SOLUÇÃO]]=DD$1,BANCO10[[#This Row],[STATUS DA ETAPA]],"")</f>
        <v/>
      </c>
      <c r="DE482" s="65" t="str">
        <f>IF(BANCO10[[#This Row],[SOLUÇÃO]]=DE$1,BANCO10[[#This Row],[STATUS DA ETAPA]],"")</f>
        <v/>
      </c>
      <c r="DF482" s="65" t="str">
        <f>IF(BANCO10[[#This Row],[SOLUÇÃO]]=DF$1,BANCO10[[#This Row],[STATUS DA ETAPA]],"")</f>
        <v/>
      </c>
      <c r="DG482" s="65" t="str">
        <f>IF(BANCO10[[#This Row],[SOLUÇÃO]]=DG$1,BANCO10[[#This Row],[STATUS DA ETAPA]],"")</f>
        <v/>
      </c>
      <c r="DH482" s="65" t="str">
        <f>IF(BANCO10[[#This Row],[SOLUÇÃO]]=DH$1,BANCO10[[#This Row],[STATUS DA ETAPA]],"")</f>
        <v/>
      </c>
      <c r="DI482" s="65" t="str">
        <f>IF(BANCO10[[#This Row],[SOLUÇÃO]]=DI$1,BANCO10[[#This Row],[STATUS DA ETAPA]],"")</f>
        <v/>
      </c>
      <c r="DJ482" s="65" t="str">
        <f>IF(BANCO10[[#This Row],[SOLUÇÃO]]=DJ$1,BANCO10[[#This Row],[STATUS DA ETAPA]],"")</f>
        <v/>
      </c>
      <c r="DK482" s="65" t="str">
        <f>IF(BANCO10[[#This Row],[SOLUÇÃO]]=DK$1,BANCO10[[#This Row],[STATUS DA ETAPA]],"")</f>
        <v/>
      </c>
      <c r="DL482" s="65" t="str">
        <f>IF(BANCO10[[#This Row],[SOLUÇÃO]]=DL$1,BANCO10[[#This Row],[STATUS DA ETAPA]],"")</f>
        <v/>
      </c>
      <c r="DM482" s="65" t="str">
        <f>IF(BANCO10[[#This Row],[SOLUÇÃO]]=DM$1,BANCO10[[#This Row],[STATUS DA ETAPA]],"")</f>
        <v/>
      </c>
      <c r="DN482" s="65" t="e">
        <f>VLOOKUP(CL484,'[1]SAP TEC'!AC:AD,2,0)</f>
        <v>#N/A</v>
      </c>
      <c r="DP482" s="65" t="s">
        <v>90</v>
      </c>
      <c r="GA482" s="38"/>
      <c r="GB482" s="39"/>
      <c r="GC482" s="40"/>
      <c r="GD482" s="42"/>
      <c r="GE482" s="42"/>
      <c r="GF482" s="40"/>
      <c r="GG482" s="165"/>
      <c r="GH482" s="90"/>
      <c r="GI482" s="43"/>
      <c r="GJ482" s="44"/>
      <c r="GK482" s="166"/>
      <c r="GL482" s="166"/>
      <c r="GM482" s="166"/>
      <c r="GN482" s="42"/>
      <c r="GO482" s="91"/>
      <c r="GP482" s="42"/>
      <c r="GQ482" s="91"/>
      <c r="GR482" s="134"/>
      <c r="GS482" s="134"/>
      <c r="GT482" s="44"/>
      <c r="GU482" s="44"/>
      <c r="GV482" s="44"/>
      <c r="GW482" s="42"/>
      <c r="GX482" s="95"/>
      <c r="GY482" s="96"/>
      <c r="GZ482" s="167"/>
      <c r="HA482" s="167"/>
      <c r="HB482" s="167"/>
      <c r="HC482" s="93"/>
      <c r="HD482" s="167"/>
      <c r="HE482" s="110"/>
      <c r="HF482" s="94"/>
      <c r="HG482" s="38"/>
      <c r="HH482" s="38"/>
      <c r="HI482" s="38"/>
      <c r="HJ482" s="38"/>
      <c r="HK482" s="98"/>
      <c r="HL482" s="38"/>
      <c r="HM482" s="38"/>
      <c r="HN482" s="38"/>
      <c r="HO482" s="136"/>
      <c r="HP482" s="38"/>
      <c r="HQ482" s="38"/>
      <c r="HR482" s="38"/>
      <c r="HS482" s="38"/>
      <c r="HT482" s="63"/>
      <c r="HU482" s="63"/>
      <c r="HV482" s="71"/>
      <c r="HW482" s="63"/>
      <c r="HX482" s="44"/>
      <c r="HY482" s="42"/>
      <c r="HZ482" s="42"/>
      <c r="IA482" s="42"/>
      <c r="IB482" s="42"/>
      <c r="IC482" s="42"/>
      <c r="ID482" s="42"/>
      <c r="IE482" s="42"/>
      <c r="IF482" s="42"/>
      <c r="IG482" s="42"/>
      <c r="IH482" s="42"/>
      <c r="II482" s="42"/>
      <c r="IJ482" s="42"/>
      <c r="IK482" s="42"/>
      <c r="IL482" s="42"/>
      <c r="IM482" s="42"/>
      <c r="IN482" s="42"/>
      <c r="IO482" s="42"/>
      <c r="IP482" s="42"/>
      <c r="IQ482" s="42"/>
      <c r="IR482" s="42"/>
      <c r="IS482" s="42"/>
      <c r="IT482" s="42"/>
      <c r="IU482" s="42"/>
      <c r="IV482" s="42"/>
      <c r="IW482" s="42"/>
      <c r="IX482" s="42"/>
      <c r="IY482" s="42"/>
      <c r="IZ482" s="63"/>
    </row>
    <row r="483" spans="1:260" s="65" customFormat="1" ht="12" x14ac:dyDescent="0.25">
      <c r="A483" s="38" t="s">
        <v>118</v>
      </c>
      <c r="B483" s="39" t="s">
        <v>131</v>
      </c>
      <c r="C483" s="40" t="str">
        <f>IFERROR(VLOOKUP(BANCO10[[#This Row],[EMPRESA]],[1]!DADOS[#Data],2,FALSE),"")</f>
        <v>01.171.476/0001-58</v>
      </c>
      <c r="D483" s="42" t="s">
        <v>1304</v>
      </c>
      <c r="E483" s="42" t="str">
        <f>IFERROR(VLOOKUP(BANCO10[[#This Row],[EMPRESA]],[1]!DADOS[#Data],5,FALSE),"")</f>
        <v>EPP</v>
      </c>
      <c r="F483" s="40" t="str">
        <f>IFERROR(IF(VLOOKUP(BANCO10[[#This Row],[EMPRESA]],[1]!DADOS[#Data],6,0)="","",(VLOOKUP(BANCO10[[#This Row],[EMPRESA]],[1]!DADOS[#Data],6,0))),"")</f>
        <v>CAPITAL NORTE</v>
      </c>
      <c r="G483" s="40"/>
      <c r="H483" s="43" t="s">
        <v>121</v>
      </c>
      <c r="I483" s="43" t="s">
        <v>145</v>
      </c>
      <c r="J483" s="43" t="s">
        <v>146</v>
      </c>
      <c r="K483" s="44" t="s">
        <v>1308</v>
      </c>
      <c r="L483" s="44" t="s">
        <v>123</v>
      </c>
      <c r="M483" s="44">
        <v>103</v>
      </c>
      <c r="N483" s="42" t="s">
        <v>935</v>
      </c>
      <c r="O483" s="42" t="s">
        <v>90</v>
      </c>
      <c r="P483" s="42">
        <v>4</v>
      </c>
      <c r="Q483" s="42" t="s">
        <v>205</v>
      </c>
      <c r="R483" s="45" t="s">
        <v>123</v>
      </c>
      <c r="S483" s="45"/>
      <c r="T483" s="45" t="s">
        <v>123</v>
      </c>
      <c r="U483" s="45"/>
      <c r="V483" s="45" t="s">
        <v>123</v>
      </c>
      <c r="W483" s="45"/>
      <c r="X483" s="45" t="s">
        <v>123</v>
      </c>
      <c r="Y483" s="45"/>
      <c r="Z483" s="46" t="s">
        <v>123</v>
      </c>
      <c r="AA483" s="47"/>
      <c r="AB483" s="46" t="s">
        <v>123</v>
      </c>
      <c r="AC483" s="48"/>
      <c r="AD483" s="46" t="s">
        <v>123</v>
      </c>
      <c r="AE483" s="48"/>
      <c r="AF483" s="45" t="s">
        <v>123</v>
      </c>
      <c r="AG483" s="45"/>
      <c r="AH483" s="45" t="s">
        <v>123</v>
      </c>
      <c r="AI483" s="45"/>
      <c r="AJ483" s="45" t="s">
        <v>123</v>
      </c>
      <c r="AK483" s="45"/>
      <c r="AL483" s="45" t="s">
        <v>123</v>
      </c>
      <c r="AM483" s="45"/>
      <c r="AN483" s="45" t="s">
        <v>123</v>
      </c>
      <c r="AO483" s="45"/>
      <c r="AP483" s="45" t="s">
        <v>123</v>
      </c>
      <c r="AQ483" s="45"/>
      <c r="AR483" s="45" t="s">
        <v>123</v>
      </c>
      <c r="AS483" s="45"/>
      <c r="AT483" s="49">
        <v>45553</v>
      </c>
      <c r="AU483" s="50">
        <v>45553</v>
      </c>
      <c r="AV483" s="66" t="s">
        <v>123</v>
      </c>
      <c r="AW483" s="66" t="s">
        <v>123</v>
      </c>
      <c r="AX483" s="51" t="s">
        <v>49</v>
      </c>
      <c r="AY483" s="52" t="s">
        <v>123</v>
      </c>
      <c r="AZ483" s="53">
        <v>0</v>
      </c>
      <c r="BA483" s="52" t="s">
        <v>123</v>
      </c>
      <c r="BB483" s="81" t="s">
        <v>123</v>
      </c>
      <c r="BC483" s="52" t="s">
        <v>123</v>
      </c>
      <c r="BD483" s="52" t="s">
        <v>123</v>
      </c>
      <c r="BE483" s="55" t="s">
        <v>123</v>
      </c>
      <c r="BF483" s="55" t="s">
        <v>123</v>
      </c>
      <c r="BG483" s="55" t="s">
        <v>123</v>
      </c>
      <c r="BH483" s="55" t="s">
        <v>123</v>
      </c>
      <c r="BI483" s="118" t="s">
        <v>123</v>
      </c>
      <c r="BJ483" s="119"/>
      <c r="BK483" s="103"/>
      <c r="BL483" s="38"/>
      <c r="BM483" s="103"/>
      <c r="BN483" s="38"/>
      <c r="BO483" s="103" t="s">
        <v>123</v>
      </c>
      <c r="BP483" s="38"/>
      <c r="BQ483" s="103" t="s">
        <v>123</v>
      </c>
      <c r="BR483" s="38"/>
      <c r="BS483" s="70" t="s">
        <v>483</v>
      </c>
      <c r="BT483" s="38"/>
      <c r="BU483" s="61"/>
      <c r="BV483" s="61"/>
      <c r="BW483" s="84"/>
      <c r="BX483" s="84"/>
      <c r="BY483" s="85"/>
      <c r="BZ483" s="84"/>
      <c r="CA483" s="86"/>
      <c r="CB483" s="87"/>
      <c r="CC483" s="88"/>
      <c r="CD483" s="87"/>
      <c r="CE483" s="87"/>
      <c r="CF483" s="87"/>
      <c r="CG483" s="87"/>
      <c r="CH483" s="42">
        <f>YEAR(BANCO10[[#This Row],[DATA INÍCIO]])</f>
        <v>2024</v>
      </c>
      <c r="CI483" s="42">
        <f>MONTH(BANCO10[[#This Row],[DATA INÍCIO]])</f>
        <v>9</v>
      </c>
      <c r="CJ483" s="42" t="str">
        <f t="shared" si="9"/>
        <v>MEGA PORTOES LTDA01.171.476/0001-58</v>
      </c>
      <c r="CK483" s="42"/>
      <c r="CL483" s="42"/>
      <c r="CM483" s="42" t="str">
        <f>IF(BANCO10[[#This Row],[SOLUÇÃO]]=CM$1,BANCO10[[#This Row],[STATUS DA ETAPA]],"")</f>
        <v>CONCLUÍDO</v>
      </c>
      <c r="CN483" s="42" t="str">
        <f>IF(BANCO10[[#This Row],[SOLUÇÃO]]=CN$1,BANCO10[[#This Row],[STATUS DA ETAPA]],"")</f>
        <v/>
      </c>
      <c r="CO483" s="42" t="str">
        <f>IF(BANCO10[[#This Row],[SOLUÇÃO]]=CO$1,BANCO10[[#This Row],[STATUS DA ETAPA]],"")</f>
        <v/>
      </c>
      <c r="CP483" s="42" t="str">
        <f>IF(BANCO10[[#This Row],[SOLUÇÃO]]=CP$1,BANCO10[[#This Row],[STATUS DA ETAPA]],"")</f>
        <v/>
      </c>
      <c r="CQ483" s="42" t="str">
        <f>IF(BANCO10[[#This Row],[SOLUÇÃO]]=CQ$1,BANCO10[[#This Row],[STATUS DA ETAPA]],"")</f>
        <v/>
      </c>
      <c r="CR483" s="42" t="str">
        <f>IF(BANCO10[[#This Row],[SOLUÇÃO]]=CR$1,BANCO10[[#This Row],[STATUS DA ETAPA]],"")</f>
        <v/>
      </c>
      <c r="CS483" s="42" t="str">
        <f>IF(BANCO10[[#This Row],[SOLUÇÃO]]=CS$1,BANCO10[[#This Row],[STATUS DA ETAPA]],"")</f>
        <v/>
      </c>
      <c r="CT483" s="42" t="str">
        <f>IF(BANCO10[[#This Row],[SOLUÇÃO]]=CT$1,BANCO10[[#This Row],[STATUS DA ETAPA]],"")</f>
        <v/>
      </c>
      <c r="CU483" s="42" t="str">
        <f>IF(BANCO10[[#This Row],[SOLUÇÃO]]=CU$1,BANCO10[[#This Row],[STATUS DA ETAPA]],"")</f>
        <v/>
      </c>
      <c r="CV483" s="42" t="str">
        <f>IF(BANCO10[[#This Row],[SOLUÇÃO]]=CV$1,BANCO10[[#This Row],[STATUS DA ETAPA]],"")</f>
        <v/>
      </c>
      <c r="CW483" s="42" t="str">
        <f>IF(BANCO10[[#This Row],[SOLUÇÃO]]=CW$1,BANCO10[[#This Row],[STATUS DA ETAPA]],"")</f>
        <v/>
      </c>
      <c r="CX483" s="42" t="str">
        <f>IF(BANCO10[[#This Row],[SOLUÇÃO]]=CX$1,BANCO10[[#This Row],[STATUS DA ETAPA]],"")</f>
        <v/>
      </c>
      <c r="CY483" s="42" t="str">
        <f>IF(BANCO10[[#This Row],[SOLUÇÃO]]=CY$1,BANCO10[[#This Row],[STATUS DA ETAPA]],"")</f>
        <v/>
      </c>
      <c r="CZ483" s="42" t="str">
        <f>IF(BANCO10[[#This Row],[SOLUÇÃO]]=CZ$1,BANCO10[[#This Row],[STATUS DA ETAPA]],"")</f>
        <v/>
      </c>
      <c r="DA483" s="42" t="str">
        <f>IF(BANCO10[[#This Row],[SOLUÇÃO]]=DA$1,BANCO10[[#This Row],[STATUS DA ETAPA]],"")</f>
        <v/>
      </c>
      <c r="DB483" s="42" t="str">
        <f>IF(BANCO10[[#This Row],[SOLUÇÃO]]=DB$1,BANCO10[[#This Row],[STATUS DA ETAPA]],"")</f>
        <v/>
      </c>
      <c r="DC483" s="63" t="str">
        <f>IF(BANCO10[[#This Row],[SOLUÇÃO]]=DC$1,BANCO10[[#This Row],[STATUS DA ETAPA]],"")</f>
        <v/>
      </c>
      <c r="DD483" s="65" t="str">
        <f>IF(BANCO10[[#This Row],[SOLUÇÃO]]=DD$1,BANCO10[[#This Row],[STATUS DA ETAPA]],"")</f>
        <v/>
      </c>
      <c r="DE483" s="65" t="str">
        <f>IF(BANCO10[[#This Row],[SOLUÇÃO]]=DE$1,BANCO10[[#This Row],[STATUS DA ETAPA]],"")</f>
        <v/>
      </c>
      <c r="DF483" s="65" t="str">
        <f>IF(BANCO10[[#This Row],[SOLUÇÃO]]=DF$1,BANCO10[[#This Row],[STATUS DA ETAPA]],"")</f>
        <v/>
      </c>
      <c r="DG483" s="65" t="str">
        <f>IF(BANCO10[[#This Row],[SOLUÇÃO]]=DG$1,BANCO10[[#This Row],[STATUS DA ETAPA]],"")</f>
        <v/>
      </c>
      <c r="DH483" s="65" t="str">
        <f>IF(BANCO10[[#This Row],[SOLUÇÃO]]=DH$1,BANCO10[[#This Row],[STATUS DA ETAPA]],"")</f>
        <v/>
      </c>
      <c r="DI483" s="65" t="str">
        <f>IF(BANCO10[[#This Row],[SOLUÇÃO]]=DI$1,BANCO10[[#This Row],[STATUS DA ETAPA]],"")</f>
        <v/>
      </c>
      <c r="DJ483" s="65" t="str">
        <f>IF(BANCO10[[#This Row],[SOLUÇÃO]]=DJ$1,BANCO10[[#This Row],[STATUS DA ETAPA]],"")</f>
        <v/>
      </c>
      <c r="DK483" s="65" t="str">
        <f>IF(BANCO10[[#This Row],[SOLUÇÃO]]=DK$1,BANCO10[[#This Row],[STATUS DA ETAPA]],"")</f>
        <v/>
      </c>
      <c r="DL483" s="65" t="str">
        <f>IF(BANCO10[[#This Row],[SOLUÇÃO]]=DL$1,BANCO10[[#This Row],[STATUS DA ETAPA]],"")</f>
        <v/>
      </c>
      <c r="DM483" s="65" t="str">
        <f>IF(BANCO10[[#This Row],[SOLUÇÃO]]=DM$1,BANCO10[[#This Row],[STATUS DA ETAPA]],"")</f>
        <v/>
      </c>
      <c r="DN483" s="65" t="e">
        <f>VLOOKUP(CL485,'[1]SAP TEC'!AC:AD,2,0)</f>
        <v>#N/A</v>
      </c>
      <c r="DP483" s="65" t="s">
        <v>91</v>
      </c>
      <c r="GA483" s="38"/>
      <c r="GB483" s="39"/>
      <c r="GC483" s="40"/>
      <c r="GD483" s="42"/>
      <c r="GE483" s="42"/>
      <c r="GF483" s="40"/>
      <c r="GG483" s="165"/>
      <c r="GH483" s="90"/>
      <c r="GI483" s="43"/>
      <c r="GJ483" s="44"/>
      <c r="GK483" s="166"/>
      <c r="GL483" s="166"/>
      <c r="GM483" s="166"/>
      <c r="GN483" s="42"/>
      <c r="GO483" s="91"/>
      <c r="GP483" s="42"/>
      <c r="GQ483" s="91"/>
      <c r="GR483" s="134"/>
      <c r="GS483" s="134"/>
      <c r="GT483" s="44"/>
      <c r="GU483" s="44"/>
      <c r="GV483" s="44"/>
      <c r="GW483" s="42"/>
      <c r="GX483" s="95"/>
      <c r="GY483" s="96"/>
      <c r="GZ483" s="168"/>
      <c r="HA483" s="168"/>
      <c r="HB483" s="168"/>
      <c r="HC483" s="93"/>
      <c r="HD483" s="168"/>
      <c r="HE483" s="110"/>
      <c r="HF483" s="94"/>
      <c r="HG483" s="38"/>
      <c r="HH483" s="38"/>
      <c r="HI483" s="38"/>
      <c r="HJ483" s="38"/>
      <c r="HK483" s="98"/>
      <c r="HL483" s="38"/>
      <c r="HM483" s="38"/>
      <c r="HN483" s="38"/>
      <c r="HO483" s="136"/>
      <c r="HP483" s="38"/>
      <c r="HQ483" s="38"/>
      <c r="HR483" s="38"/>
      <c r="HS483" s="38"/>
      <c r="HT483" s="63"/>
      <c r="HU483" s="63"/>
      <c r="HV483" s="71"/>
      <c r="HW483" s="63"/>
      <c r="HX483" s="44"/>
      <c r="HY483" s="42"/>
      <c r="HZ483" s="42"/>
      <c r="IA483" s="42"/>
      <c r="IB483" s="42"/>
      <c r="IC483" s="42"/>
      <c r="ID483" s="42"/>
      <c r="IE483" s="42"/>
      <c r="IF483" s="42"/>
      <c r="IG483" s="42"/>
      <c r="IH483" s="42"/>
      <c r="II483" s="42"/>
      <c r="IJ483" s="42"/>
      <c r="IK483" s="42"/>
      <c r="IL483" s="42"/>
      <c r="IM483" s="42"/>
      <c r="IN483" s="42"/>
      <c r="IO483" s="42"/>
      <c r="IP483" s="42"/>
      <c r="IQ483" s="42"/>
      <c r="IR483" s="42"/>
      <c r="IS483" s="42"/>
      <c r="IT483" s="42"/>
      <c r="IU483" s="42"/>
      <c r="IV483" s="42"/>
      <c r="IW483" s="42"/>
      <c r="IX483" s="42"/>
      <c r="IY483" s="42"/>
      <c r="IZ483" s="63"/>
    </row>
    <row r="484" spans="1:260" s="65" customFormat="1" ht="12" x14ac:dyDescent="0.25">
      <c r="A484" s="38" t="s">
        <v>118</v>
      </c>
      <c r="B484" s="39" t="s">
        <v>131</v>
      </c>
      <c r="C484" s="40" t="str">
        <f>IFERROR(VLOOKUP(BANCO10[[#This Row],[EMPRESA]],[1]!DADOS[#Data],2,FALSE),"")</f>
        <v>01.171.476/0001-58</v>
      </c>
      <c r="D484" s="40" t="s">
        <v>1304</v>
      </c>
      <c r="E484" s="42" t="str">
        <f>IFERROR(VLOOKUP(BANCO10[[#This Row],[EMPRESA]],[1]!DADOS[#Data],5,FALSE),"")</f>
        <v>EPP</v>
      </c>
      <c r="F484" s="40" t="str">
        <f>IFERROR(IF(VLOOKUP(BANCO10[[#This Row],[EMPRESA]],[1]!DADOS[#Data],6,0)="","",(VLOOKUP(BANCO10[[#This Row],[EMPRESA]],[1]!DADOS[#Data],6,0))),"")</f>
        <v>CAPITAL NORTE</v>
      </c>
      <c r="G484" s="40" t="str">
        <f>IFERROR(IF(VLOOKUP(BANCO10[[#This Row],[EMPRESA]],[1]!DADOS[#Data],4)="","",(VLOOKUP($D484,[1]!DADOS[#Data],4,0))),"")</f>
        <v>MEGA</v>
      </c>
      <c r="H484" s="43" t="s">
        <v>178</v>
      </c>
      <c r="I484" s="43" t="s">
        <v>145</v>
      </c>
      <c r="J484" s="44" t="s">
        <v>123</v>
      </c>
      <c r="K484" s="39" t="s">
        <v>1309</v>
      </c>
      <c r="L484" s="44" t="s">
        <v>123</v>
      </c>
      <c r="M484" s="44" t="s">
        <v>137</v>
      </c>
      <c r="N484" s="44" t="s">
        <v>123</v>
      </c>
      <c r="O484" s="42" t="s">
        <v>315</v>
      </c>
      <c r="P484" s="42">
        <v>4</v>
      </c>
      <c r="Q484" s="39" t="s">
        <v>181</v>
      </c>
      <c r="R484" s="45" t="s">
        <v>123</v>
      </c>
      <c r="S484" s="45"/>
      <c r="T484" s="45" t="s">
        <v>123</v>
      </c>
      <c r="U484" s="45"/>
      <c r="V484" s="45" t="s">
        <v>123</v>
      </c>
      <c r="W484" s="45"/>
      <c r="X484" s="45" t="s">
        <v>123</v>
      </c>
      <c r="Y484" s="45"/>
      <c r="Z484" s="46" t="s">
        <v>123</v>
      </c>
      <c r="AA484" s="47"/>
      <c r="AB484" s="46" t="s">
        <v>123</v>
      </c>
      <c r="AC484" s="48"/>
      <c r="AD484" s="46" t="s">
        <v>123</v>
      </c>
      <c r="AE484" s="48"/>
      <c r="AF484" s="45" t="s">
        <v>123</v>
      </c>
      <c r="AG484" s="45"/>
      <c r="AH484" s="45" t="s">
        <v>123</v>
      </c>
      <c r="AI484" s="45"/>
      <c r="AJ484" s="45" t="s">
        <v>123</v>
      </c>
      <c r="AK484" s="45"/>
      <c r="AL484" s="45" t="s">
        <v>123</v>
      </c>
      <c r="AM484" s="45"/>
      <c r="AN484" s="45" t="s">
        <v>123</v>
      </c>
      <c r="AO484" s="45"/>
      <c r="AP484" s="45" t="s">
        <v>123</v>
      </c>
      <c r="AQ484" s="45"/>
      <c r="AR484" s="45" t="s">
        <v>123</v>
      </c>
      <c r="AS484" s="45"/>
      <c r="AT484" s="49">
        <v>45807</v>
      </c>
      <c r="AU484" s="50">
        <v>45807</v>
      </c>
      <c r="AV484" s="66" t="s">
        <v>126</v>
      </c>
      <c r="AW484" s="66" t="s">
        <v>126</v>
      </c>
      <c r="AX484" s="51" t="s">
        <v>126</v>
      </c>
      <c r="AY484" s="52" t="s">
        <v>123</v>
      </c>
      <c r="AZ484" s="53">
        <v>0</v>
      </c>
      <c r="BA484" s="52" t="s">
        <v>123</v>
      </c>
      <c r="BB484" s="81" t="s">
        <v>123</v>
      </c>
      <c r="BC484" s="52" t="s">
        <v>123</v>
      </c>
      <c r="BD484" s="52" t="s">
        <v>123</v>
      </c>
      <c r="BE484" s="55" t="s">
        <v>126</v>
      </c>
      <c r="BF484" s="55" t="s">
        <v>126</v>
      </c>
      <c r="BG484" s="55" t="s">
        <v>126</v>
      </c>
      <c r="BH484" s="55" t="s">
        <v>126</v>
      </c>
      <c r="BI484" s="68" t="s">
        <v>126</v>
      </c>
      <c r="BJ484" s="48"/>
      <c r="BK484" s="58" t="s">
        <v>123</v>
      </c>
      <c r="BL484" s="59"/>
      <c r="BM484" s="58" t="s">
        <v>123</v>
      </c>
      <c r="BN484" s="59"/>
      <c r="BO484" s="58" t="s">
        <v>126</v>
      </c>
      <c r="BP484" s="59"/>
      <c r="BQ484" s="58" t="s">
        <v>126</v>
      </c>
      <c r="BR484" s="59"/>
      <c r="BS484" s="69"/>
      <c r="BT484" s="38"/>
      <c r="BU484" s="61"/>
      <c r="BV484" s="61"/>
      <c r="BW484" s="61"/>
      <c r="BX484" s="61"/>
      <c r="BY484" s="61"/>
      <c r="BZ484" s="61"/>
      <c r="CA484" s="61"/>
      <c r="CB484" s="61"/>
      <c r="CC484" s="61"/>
      <c r="CD484" s="61"/>
      <c r="CE484" s="61"/>
      <c r="CF484" s="61"/>
      <c r="CG484" s="61"/>
      <c r="CH484" s="63">
        <f>YEAR(BANCO10[[#This Row],[DATA INÍCIO]])</f>
        <v>2025</v>
      </c>
      <c r="CI484" s="63">
        <f>MONTH(BANCO10[[#This Row],[DATA INÍCIO]])</f>
        <v>5</v>
      </c>
      <c r="CJ484" s="71" t="str">
        <f t="shared" si="9"/>
        <v>MEGA PORTOES LTDA01.171.476/0001-58</v>
      </c>
      <c r="CK484" s="63"/>
      <c r="CL484" s="63"/>
      <c r="CM484" s="42" t="str">
        <f>IF(BANCO10[[#This Row],[SOLUÇÃO]]=CM$1,BANCO10[[#This Row],[STATUS DA ETAPA]],"")</f>
        <v/>
      </c>
      <c r="CN484" s="42" t="str">
        <f>IF(BANCO10[[#This Row],[SOLUÇÃO]]=CN$1,BANCO10[[#This Row],[STATUS DA ETAPA]],"")</f>
        <v/>
      </c>
      <c r="CO484" s="42" t="str">
        <f>IF(BANCO10[[#This Row],[SOLUÇÃO]]=CO$1,BANCO10[[#This Row],[STATUS DA ETAPA]],"")</f>
        <v/>
      </c>
      <c r="CP484" s="42" t="str">
        <f>IF(BANCO10[[#This Row],[SOLUÇÃO]]=CP$1,BANCO10[[#This Row],[STATUS DA ETAPA]],"")</f>
        <v/>
      </c>
      <c r="CQ484" s="42" t="str">
        <f>IF(BANCO10[[#This Row],[SOLUÇÃO]]=CQ$1,BANCO10[[#This Row],[STATUS DA ETAPA]],"")</f>
        <v/>
      </c>
      <c r="CR484" s="42" t="str">
        <f>IF(BANCO10[[#This Row],[SOLUÇÃO]]=CR$1,BANCO10[[#This Row],[STATUS DA ETAPA]],"")</f>
        <v/>
      </c>
      <c r="CS484" s="42" t="str">
        <f>IF(BANCO10[[#This Row],[SOLUÇÃO]]=CS$1,BANCO10[[#This Row],[STATUS DA ETAPA]],"")</f>
        <v/>
      </c>
      <c r="CT484" s="42" t="str">
        <f>IF(BANCO10[[#This Row],[SOLUÇÃO]]=CT$1,BANCO10[[#This Row],[STATUS DA ETAPA]],"")</f>
        <v/>
      </c>
      <c r="CU484" s="42" t="str">
        <f>IF(BANCO10[[#This Row],[SOLUÇÃO]]=CU$1,BANCO10[[#This Row],[STATUS DA ETAPA]],"")</f>
        <v/>
      </c>
      <c r="CV484" s="42" t="str">
        <f>IF(BANCO10[[#This Row],[SOLUÇÃO]]=CV$1,BANCO10[[#This Row],[STATUS DA ETAPA]],"")</f>
        <v/>
      </c>
      <c r="CW484" s="42" t="str">
        <f>IF(BANCO10[[#This Row],[SOLUÇÃO]]=CW$1,BANCO10[[#This Row],[STATUS DA ETAPA]],"")</f>
        <v/>
      </c>
      <c r="CX484" s="42" t="str">
        <f>IF(BANCO10[[#This Row],[SOLUÇÃO]]=CX$1,BANCO10[[#This Row],[STATUS DA ETAPA]],"")</f>
        <v/>
      </c>
      <c r="CY484" s="42" t="str">
        <f>IF(BANCO10[[#This Row],[SOLUÇÃO]]=CY$1,BANCO10[[#This Row],[STATUS DA ETAPA]],"")</f>
        <v/>
      </c>
      <c r="CZ484" s="42" t="str">
        <f>IF(BANCO10[[#This Row],[SOLUÇÃO]]=CZ$1,BANCO10[[#This Row],[STATUS DA ETAPA]],"")</f>
        <v/>
      </c>
      <c r="DA484" s="42" t="str">
        <f>IF(BANCO10[[#This Row],[SOLUÇÃO]]=DA$1,BANCO10[[#This Row],[STATUS DA ETAPA]],"")</f>
        <v/>
      </c>
      <c r="DB484" s="42" t="str">
        <f>IF(BANCO10[[#This Row],[SOLUÇÃO]]=DB$1,BANCO10[[#This Row],[STATUS DA ETAPA]],"")</f>
        <v/>
      </c>
      <c r="DC484" s="42" t="str">
        <f>IF(BANCO10[[#This Row],[SOLUÇÃO]]=DC$1,BANCO10[[#This Row],[STATUS DA ETAPA]],"")</f>
        <v/>
      </c>
      <c r="DD484" s="42" t="str">
        <f>IF(BANCO10[[#This Row],[SOLUÇÃO]]=DD$1,BANCO10[[#This Row],[STATUS DA ETAPA]],"")</f>
        <v/>
      </c>
      <c r="DE484" s="42" t="str">
        <f>IF(BANCO10[[#This Row],[SOLUÇÃO]]=DE$1,BANCO10[[#This Row],[STATUS DA ETAPA]],"")</f>
        <v/>
      </c>
      <c r="DF484" s="42" t="str">
        <f>IF(BANCO10[[#This Row],[SOLUÇÃO]]=DF$1,BANCO10[[#This Row],[STATUS DA ETAPA]],"")</f>
        <v/>
      </c>
      <c r="DG484" s="42" t="str">
        <f>IF(BANCO10[[#This Row],[SOLUÇÃO]]=DG$1,BANCO10[[#This Row],[STATUS DA ETAPA]],"")</f>
        <v/>
      </c>
      <c r="DH484" s="42" t="str">
        <f>IF(BANCO10[[#This Row],[SOLUÇÃO]]=DH$1,BANCO10[[#This Row],[STATUS DA ETAPA]],"")</f>
        <v/>
      </c>
      <c r="DI484" s="42" t="str">
        <f>IF(BANCO10[[#This Row],[SOLUÇÃO]]=DI$1,BANCO10[[#This Row],[STATUS DA ETAPA]],"")</f>
        <v/>
      </c>
      <c r="DJ484" s="42" t="str">
        <f>IF(BANCO10[[#This Row],[SOLUÇÃO]]=DJ$1,BANCO10[[#This Row],[STATUS DA ETAPA]],"")</f>
        <v/>
      </c>
      <c r="DK484" s="42" t="str">
        <f>IF(BANCO10[[#This Row],[SOLUÇÃO]]=DK$1,BANCO10[[#This Row],[STATUS DA ETAPA]],"")</f>
        <v/>
      </c>
      <c r="DL484" s="42" t="str">
        <f>IF(BANCO10[[#This Row],[SOLUÇÃO]]=DL$1,BANCO10[[#This Row],[STATUS DA ETAPA]],"")</f>
        <v/>
      </c>
      <c r="DM484" s="42" t="str">
        <f>IF(BANCO10[[#This Row],[SOLUÇÃO]]=DM$1,BANCO10[[#This Row],[STATUS DA ETAPA]],"")</f>
        <v/>
      </c>
      <c r="DN484" s="65" t="e">
        <f>VLOOKUP(CL486,'[1]SAP TEC'!AC:AD,2,0)</f>
        <v>#N/A</v>
      </c>
      <c r="DP484" s="65" t="s">
        <v>92</v>
      </c>
      <c r="GA484" s="38"/>
      <c r="GB484" s="39"/>
      <c r="GC484" s="40"/>
      <c r="GD484" s="42"/>
      <c r="GE484" s="42"/>
      <c r="GF484" s="40"/>
      <c r="GG484" s="165"/>
      <c r="GH484" s="90"/>
      <c r="GI484" s="43"/>
      <c r="GJ484" s="44"/>
      <c r="GK484" s="166"/>
      <c r="GL484" s="166"/>
      <c r="GM484" s="166"/>
      <c r="GN484" s="42"/>
      <c r="GO484" s="91"/>
      <c r="GP484" s="42"/>
      <c r="GQ484" s="91"/>
      <c r="GR484" s="134"/>
      <c r="GS484" s="134"/>
      <c r="GT484" s="44"/>
      <c r="GU484" s="44"/>
      <c r="GV484" s="44"/>
      <c r="GW484" s="42"/>
      <c r="GX484" s="95"/>
      <c r="GY484" s="96"/>
      <c r="GZ484" s="168"/>
      <c r="HA484" s="168"/>
      <c r="HB484" s="168"/>
      <c r="HC484" s="93"/>
      <c r="HD484" s="168"/>
      <c r="HE484" s="110"/>
      <c r="HF484" s="94"/>
      <c r="HG484" s="38"/>
      <c r="HH484" s="38"/>
      <c r="HI484" s="38"/>
      <c r="HJ484" s="38"/>
      <c r="HK484" s="98"/>
      <c r="HL484" s="38"/>
      <c r="HM484" s="38"/>
      <c r="HN484" s="38"/>
      <c r="HO484" s="136"/>
      <c r="HP484" s="38"/>
      <c r="HQ484" s="38"/>
      <c r="HR484" s="38"/>
      <c r="HS484" s="38"/>
      <c r="HT484" s="63"/>
      <c r="HU484" s="63"/>
      <c r="HV484" s="71"/>
      <c r="HW484" s="63"/>
      <c r="HX484" s="44"/>
      <c r="HY484" s="42"/>
      <c r="HZ484" s="42"/>
      <c r="IA484" s="42"/>
      <c r="IB484" s="42"/>
      <c r="IC484" s="42"/>
      <c r="ID484" s="42"/>
      <c r="IE484" s="42"/>
      <c r="IF484" s="42"/>
      <c r="IG484" s="42"/>
      <c r="IH484" s="42"/>
      <c r="II484" s="42"/>
      <c r="IJ484" s="42"/>
      <c r="IK484" s="42"/>
      <c r="IL484" s="42"/>
      <c r="IM484" s="42"/>
      <c r="IN484" s="42"/>
      <c r="IO484" s="42"/>
      <c r="IP484" s="42"/>
      <c r="IQ484" s="42"/>
      <c r="IR484" s="42"/>
      <c r="IS484" s="42"/>
      <c r="IT484" s="42"/>
      <c r="IU484" s="42"/>
      <c r="IV484" s="42"/>
      <c r="IW484" s="42"/>
      <c r="IX484" s="42"/>
      <c r="IY484" s="42"/>
      <c r="IZ484" s="63"/>
    </row>
    <row r="485" spans="1:260" s="65" customFormat="1" ht="12" x14ac:dyDescent="0.25">
      <c r="A485" s="38" t="s">
        <v>118</v>
      </c>
      <c r="B485" s="39" t="s">
        <v>119</v>
      </c>
      <c r="C485" s="40" t="str">
        <f>IFERROR(VLOOKUP(BANCO10[[#This Row],[EMPRESA]],[1]!DADOS[#Data],2,FALSE),"")</f>
        <v>01.339.168/0003-50</v>
      </c>
      <c r="D485" s="42" t="s">
        <v>1310</v>
      </c>
      <c r="E485" s="42" t="str">
        <f>IFERROR(VLOOKUP(BANCO10[[#This Row],[EMPRESA]],[1]!DADOS[#Data],5,FALSE),"")</f>
        <v>EPP</v>
      </c>
      <c r="F485" s="40" t="str">
        <f>IFERROR(IF(VLOOKUP(BANCO10[[#This Row],[EMPRESA]],[1]!DADOS[#Data],6,0)="","",(VLOOKUP(BANCO10[[#This Row],[EMPRESA]],[1]!DADOS[#Data],6,0))),"")</f>
        <v>CAPITAL LESTE 1</v>
      </c>
      <c r="G485" s="40"/>
      <c r="H485" s="43" t="s">
        <v>121</v>
      </c>
      <c r="I485" s="43" t="s">
        <v>145</v>
      </c>
      <c r="J485" s="43" t="s">
        <v>146</v>
      </c>
      <c r="K485" s="42" t="s">
        <v>1311</v>
      </c>
      <c r="L485" s="44" t="s">
        <v>123</v>
      </c>
      <c r="M485" s="44">
        <v>103</v>
      </c>
      <c r="N485" s="44" t="s">
        <v>123</v>
      </c>
      <c r="O485" s="42" t="s">
        <v>90</v>
      </c>
      <c r="P485" s="42">
        <v>4</v>
      </c>
      <c r="Q485" s="42" t="s">
        <v>125</v>
      </c>
      <c r="R485" s="45" t="s">
        <v>123</v>
      </c>
      <c r="S485" s="45"/>
      <c r="T485" s="45" t="s">
        <v>123</v>
      </c>
      <c r="U485" s="45"/>
      <c r="V485" s="45" t="s">
        <v>123</v>
      </c>
      <c r="W485" s="45"/>
      <c r="X485" s="45" t="s">
        <v>123</v>
      </c>
      <c r="Y485" s="45"/>
      <c r="Z485" s="46" t="s">
        <v>123</v>
      </c>
      <c r="AA485" s="47"/>
      <c r="AB485" s="46" t="s">
        <v>123</v>
      </c>
      <c r="AC485" s="48"/>
      <c r="AD485" s="46" t="s">
        <v>123</v>
      </c>
      <c r="AE485" s="48"/>
      <c r="AF485" s="45" t="s">
        <v>27</v>
      </c>
      <c r="AG485" s="45">
        <v>45145</v>
      </c>
      <c r="AH485" s="45" t="s">
        <v>126</v>
      </c>
      <c r="AI485" s="45"/>
      <c r="AJ485" s="45" t="s">
        <v>123</v>
      </c>
      <c r="AK485" s="45"/>
      <c r="AL485" s="45" t="s">
        <v>123</v>
      </c>
      <c r="AM485" s="45"/>
      <c r="AN485" s="45" t="s">
        <v>123</v>
      </c>
      <c r="AO485" s="45"/>
      <c r="AP485" s="45" t="s">
        <v>123</v>
      </c>
      <c r="AQ485" s="45"/>
      <c r="AR485" s="45" t="s">
        <v>123</v>
      </c>
      <c r="AS485" s="45"/>
      <c r="AT485" s="49">
        <v>45138</v>
      </c>
      <c r="AU485" s="50">
        <v>45138</v>
      </c>
      <c r="AV485" s="51" t="s">
        <v>123</v>
      </c>
      <c r="AW485" s="51" t="s">
        <v>123</v>
      </c>
      <c r="AX485" s="73" t="s">
        <v>49</v>
      </c>
      <c r="AY485" s="52" t="s">
        <v>123</v>
      </c>
      <c r="AZ485" s="53">
        <v>0</v>
      </c>
      <c r="BA485" s="52" t="s">
        <v>123</v>
      </c>
      <c r="BB485" s="81" t="s">
        <v>123</v>
      </c>
      <c r="BC485" s="52" t="s">
        <v>123</v>
      </c>
      <c r="BD485" s="52" t="s">
        <v>123</v>
      </c>
      <c r="BE485" s="55" t="s">
        <v>123</v>
      </c>
      <c r="BF485" s="55" t="s">
        <v>123</v>
      </c>
      <c r="BG485" s="55" t="s">
        <v>123</v>
      </c>
      <c r="BH485" s="55" t="s">
        <v>123</v>
      </c>
      <c r="BI485" s="56" t="s">
        <v>123</v>
      </c>
      <c r="BJ485" s="48"/>
      <c r="BK485" s="74"/>
      <c r="BL485" s="75"/>
      <c r="BM485" s="74"/>
      <c r="BN485" s="75"/>
      <c r="BO485" s="74" t="s">
        <v>123</v>
      </c>
      <c r="BP485" s="75"/>
      <c r="BQ485" s="74" t="s">
        <v>123</v>
      </c>
      <c r="BR485" s="75"/>
      <c r="BS485" s="60" t="s">
        <v>1312</v>
      </c>
      <c r="BT485" s="38"/>
      <c r="BU485" s="61" t="s">
        <v>170</v>
      </c>
      <c r="BV485" s="61" t="s">
        <v>170</v>
      </c>
      <c r="BW485" s="61" t="s">
        <v>171</v>
      </c>
      <c r="BX485" s="61" t="s">
        <v>129</v>
      </c>
      <c r="BY485" s="62" t="s">
        <v>539</v>
      </c>
      <c r="BZ485" s="61"/>
      <c r="CA485" s="61" t="s">
        <v>129</v>
      </c>
      <c r="CB485" s="61" t="s">
        <v>129</v>
      </c>
      <c r="CC485" s="61" t="s">
        <v>129</v>
      </c>
      <c r="CD485" s="61" t="s">
        <v>129</v>
      </c>
      <c r="CE485" s="61" t="s">
        <v>129</v>
      </c>
      <c r="CF485" s="61" t="s">
        <v>129</v>
      </c>
      <c r="CG485" s="61" t="s">
        <v>129</v>
      </c>
      <c r="CH485" s="63">
        <f>YEAR(BANCO10[[#This Row],[DATA INÍCIO]])</f>
        <v>2023</v>
      </c>
      <c r="CI485" s="63">
        <f>MONTH(BANCO10[[#This Row],[DATA INÍCIO]])</f>
        <v>7</v>
      </c>
      <c r="CJ485" s="64" t="str">
        <f t="shared" si="9"/>
        <v>MEGAKART INDUSTRIA E COMERCIO LTDA01.339.168/0003-50</v>
      </c>
      <c r="CK485" s="63"/>
      <c r="CL485" s="42" t="s">
        <v>1311</v>
      </c>
      <c r="CM485" s="42" t="str">
        <f>IF(BANCO10[[#This Row],[SOLUÇÃO]]=CM$1,BANCO10[[#This Row],[STATUS DA ETAPA]],"")</f>
        <v>CONCLUÍDO</v>
      </c>
      <c r="CN485" s="42" t="str">
        <f>IF(BANCO10[[#This Row],[SOLUÇÃO]]=CN$1,BANCO10[[#This Row],[STATUS DA ETAPA]],"")</f>
        <v/>
      </c>
      <c r="CO485" s="42" t="str">
        <f>IF(BANCO10[[#This Row],[SOLUÇÃO]]=CO$1,BANCO10[[#This Row],[STATUS DA ETAPA]],"")</f>
        <v/>
      </c>
      <c r="CP485" s="42" t="str">
        <f>IF(BANCO10[[#This Row],[SOLUÇÃO]]=CP$1,BANCO10[[#This Row],[STATUS DA ETAPA]],"")</f>
        <v/>
      </c>
      <c r="CQ485" s="42" t="str">
        <f>IF(BANCO10[[#This Row],[SOLUÇÃO]]=CQ$1,BANCO10[[#This Row],[STATUS DA ETAPA]],"")</f>
        <v/>
      </c>
      <c r="CR485" s="42" t="str">
        <f>IF(BANCO10[[#This Row],[SOLUÇÃO]]=CR$1,BANCO10[[#This Row],[STATUS DA ETAPA]],"")</f>
        <v/>
      </c>
      <c r="CS485" s="42" t="str">
        <f>IF(BANCO10[[#This Row],[SOLUÇÃO]]=CS$1,BANCO10[[#This Row],[STATUS DA ETAPA]],"")</f>
        <v/>
      </c>
      <c r="CT485" s="42" t="str">
        <f>IF(BANCO10[[#This Row],[SOLUÇÃO]]=CT$1,BANCO10[[#This Row],[STATUS DA ETAPA]],"")</f>
        <v/>
      </c>
      <c r="CU485" s="42" t="str">
        <f>IF(BANCO10[[#This Row],[SOLUÇÃO]]=CU$1,BANCO10[[#This Row],[STATUS DA ETAPA]],"")</f>
        <v/>
      </c>
      <c r="CV485" s="42" t="str">
        <f>IF(BANCO10[[#This Row],[SOLUÇÃO]]=CV$1,BANCO10[[#This Row],[STATUS DA ETAPA]],"")</f>
        <v/>
      </c>
      <c r="CW485" s="42" t="str">
        <f>IF(BANCO10[[#This Row],[SOLUÇÃO]]=CW$1,BANCO10[[#This Row],[STATUS DA ETAPA]],"")</f>
        <v/>
      </c>
      <c r="CX485" s="42" t="str">
        <f>IF(BANCO10[[#This Row],[SOLUÇÃO]]=CX$1,BANCO10[[#This Row],[STATUS DA ETAPA]],"")</f>
        <v/>
      </c>
      <c r="CY485" s="42" t="str">
        <f>IF(BANCO10[[#This Row],[SOLUÇÃO]]=CY$1,BANCO10[[#This Row],[STATUS DA ETAPA]],"")</f>
        <v/>
      </c>
      <c r="CZ485" s="42" t="str">
        <f>IF(BANCO10[[#This Row],[SOLUÇÃO]]=CZ$1,BANCO10[[#This Row],[STATUS DA ETAPA]],"")</f>
        <v/>
      </c>
      <c r="DA485" s="42" t="str">
        <f>IF(BANCO10[[#This Row],[SOLUÇÃO]]=DA$1,BANCO10[[#This Row],[STATUS DA ETAPA]],"")</f>
        <v/>
      </c>
      <c r="DB485" s="42" t="str">
        <f>IF(BANCO10[[#This Row],[SOLUÇÃO]]=DB$1,BANCO10[[#This Row],[STATUS DA ETAPA]],"")</f>
        <v/>
      </c>
      <c r="DC485" s="42" t="str">
        <f>IF(BANCO10[[#This Row],[SOLUÇÃO]]=DC$1,BANCO10[[#This Row],[STATUS DA ETAPA]],"")</f>
        <v/>
      </c>
      <c r="DD485" s="42" t="str">
        <f>IF(BANCO10[[#This Row],[SOLUÇÃO]]=DD$1,BANCO10[[#This Row],[STATUS DA ETAPA]],"")</f>
        <v/>
      </c>
      <c r="DE485" s="42" t="str">
        <f>IF(BANCO10[[#This Row],[SOLUÇÃO]]=DE$1,BANCO10[[#This Row],[STATUS DA ETAPA]],"")</f>
        <v/>
      </c>
      <c r="DF485" s="42" t="str">
        <f>IF(BANCO10[[#This Row],[SOLUÇÃO]]=DF$1,BANCO10[[#This Row],[STATUS DA ETAPA]],"")</f>
        <v/>
      </c>
      <c r="DG485" s="42" t="str">
        <f>IF(BANCO10[[#This Row],[SOLUÇÃO]]=DG$1,BANCO10[[#This Row],[STATUS DA ETAPA]],"")</f>
        <v/>
      </c>
      <c r="DH485" s="42" t="str">
        <f>IF(BANCO10[[#This Row],[SOLUÇÃO]]=DH$1,BANCO10[[#This Row],[STATUS DA ETAPA]],"")</f>
        <v/>
      </c>
      <c r="DI485" s="42" t="str">
        <f>IF(BANCO10[[#This Row],[SOLUÇÃO]]=DI$1,BANCO10[[#This Row],[STATUS DA ETAPA]],"")</f>
        <v/>
      </c>
      <c r="DJ485" s="42" t="str">
        <f>IF(BANCO10[[#This Row],[SOLUÇÃO]]=DJ$1,BANCO10[[#This Row],[STATUS DA ETAPA]],"")</f>
        <v/>
      </c>
      <c r="DK485" s="42" t="str">
        <f>IF(BANCO10[[#This Row],[SOLUÇÃO]]=DK$1,BANCO10[[#This Row],[STATUS DA ETAPA]],"")</f>
        <v/>
      </c>
      <c r="DL485" s="42" t="str">
        <f>IF(BANCO10[[#This Row],[SOLUÇÃO]]=DL$1,BANCO10[[#This Row],[STATUS DA ETAPA]],"")</f>
        <v/>
      </c>
      <c r="DM485" s="42" t="str">
        <f>IF(BANCO10[[#This Row],[SOLUÇÃO]]=DM$1,BANCO10[[#This Row],[STATUS DA ETAPA]],"")</f>
        <v/>
      </c>
      <c r="DN485" s="65">
        <f>VLOOKUP(CL487,'[1]SAP TEC'!AC:AD,2,0)</f>
        <v>2014</v>
      </c>
      <c r="DP485" s="65" t="s">
        <v>93</v>
      </c>
      <c r="GA485" s="38"/>
      <c r="GB485" s="39"/>
      <c r="GC485" s="40"/>
      <c r="GD485" s="42"/>
      <c r="GE485" s="42"/>
      <c r="GF485" s="40"/>
      <c r="GG485" s="165"/>
      <c r="GH485" s="90"/>
      <c r="GI485" s="43"/>
      <c r="GJ485" s="44"/>
      <c r="GK485" s="166"/>
      <c r="GL485" s="166"/>
      <c r="GM485" s="166"/>
      <c r="GN485" s="42"/>
      <c r="GO485" s="91"/>
      <c r="GP485" s="42"/>
      <c r="GQ485" s="91"/>
      <c r="GR485" s="134"/>
      <c r="GS485" s="134"/>
      <c r="GT485" s="44"/>
      <c r="GU485" s="44"/>
      <c r="GV485" s="44"/>
      <c r="GW485" s="42"/>
      <c r="GX485" s="95"/>
      <c r="GY485" s="96"/>
      <c r="GZ485" s="167"/>
      <c r="HA485" s="167"/>
      <c r="HB485" s="167"/>
      <c r="HC485" s="93"/>
      <c r="HD485" s="167"/>
      <c r="HE485" s="110"/>
      <c r="HF485" s="94"/>
      <c r="HG485" s="38"/>
      <c r="HH485" s="38"/>
      <c r="HI485" s="38"/>
      <c r="HJ485" s="38"/>
      <c r="HK485" s="98"/>
      <c r="HL485" s="38"/>
      <c r="HM485" s="38"/>
      <c r="HN485" s="38"/>
      <c r="HO485" s="136"/>
      <c r="HP485" s="38"/>
      <c r="HQ485" s="38"/>
      <c r="HR485" s="38"/>
      <c r="HS485" s="38"/>
      <c r="HT485" s="63"/>
      <c r="HU485" s="63"/>
      <c r="HV485" s="71"/>
      <c r="HW485" s="63"/>
      <c r="HX485" s="44"/>
      <c r="HY485" s="42"/>
      <c r="HZ485" s="42"/>
      <c r="IA485" s="42"/>
      <c r="IB485" s="42"/>
      <c r="IC485" s="42"/>
      <c r="ID485" s="42"/>
      <c r="IE485" s="42"/>
      <c r="IF485" s="42"/>
      <c r="IG485" s="42"/>
      <c r="IH485" s="42"/>
      <c r="II485" s="42"/>
      <c r="IJ485" s="42"/>
      <c r="IK485" s="42"/>
      <c r="IL485" s="42"/>
      <c r="IM485" s="42"/>
      <c r="IN485" s="42"/>
      <c r="IO485" s="42"/>
      <c r="IP485" s="42"/>
      <c r="IQ485" s="42"/>
      <c r="IR485" s="42"/>
      <c r="IS485" s="42"/>
      <c r="IT485" s="42"/>
      <c r="IU485" s="42"/>
      <c r="IV485" s="42"/>
      <c r="IW485" s="42"/>
      <c r="IX485" s="42"/>
      <c r="IY485" s="42"/>
      <c r="IZ485" s="63"/>
    </row>
    <row r="486" spans="1:260" s="65" customFormat="1" ht="12" x14ac:dyDescent="0.25">
      <c r="A486" s="38" t="s">
        <v>118</v>
      </c>
      <c r="B486" s="39" t="s">
        <v>131</v>
      </c>
      <c r="C486" s="40" t="str">
        <f>IFERROR(VLOOKUP(BANCO10[[#This Row],[EMPRESA]],[1]!DADOS[#Data],2,FALSE),"")</f>
        <v>01.339.168/0003-50</v>
      </c>
      <c r="D486" s="42" t="s">
        <v>1310</v>
      </c>
      <c r="E486" s="42" t="str">
        <f>IFERROR(VLOOKUP(BANCO10[[#This Row],[EMPRESA]],[1]!DADOS[#Data],5,FALSE),"")</f>
        <v>EPP</v>
      </c>
      <c r="F486" s="40" t="str">
        <f>IFERROR(IF(VLOOKUP(BANCO10[[#This Row],[EMPRESA]],[1]!DADOS[#Data],6,0)="","",(VLOOKUP(BANCO10[[#This Row],[EMPRESA]],[1]!DADOS[#Data],6,0))),"")</f>
        <v>CAPITAL LESTE 1</v>
      </c>
      <c r="G486" s="40"/>
      <c r="H486" s="43" t="s">
        <v>121</v>
      </c>
      <c r="I486" s="43" t="s">
        <v>145</v>
      </c>
      <c r="J486" s="43" t="s">
        <v>146</v>
      </c>
      <c r="K486" s="42" t="s">
        <v>1313</v>
      </c>
      <c r="L486" s="44" t="s">
        <v>123</v>
      </c>
      <c r="M486" s="44" t="s">
        <v>137</v>
      </c>
      <c r="N486" s="44" t="s">
        <v>123</v>
      </c>
      <c r="O486" s="42" t="s">
        <v>90</v>
      </c>
      <c r="P486" s="42">
        <v>4</v>
      </c>
      <c r="Q486" s="42" t="s">
        <v>216</v>
      </c>
      <c r="R486" s="45" t="s">
        <v>123</v>
      </c>
      <c r="S486" s="45"/>
      <c r="T486" s="45" t="s">
        <v>123</v>
      </c>
      <c r="U486" s="45"/>
      <c r="V486" s="45" t="s">
        <v>123</v>
      </c>
      <c r="W486" s="45"/>
      <c r="X486" s="45" t="s">
        <v>123</v>
      </c>
      <c r="Y486" s="45"/>
      <c r="Z486" s="46" t="s">
        <v>123</v>
      </c>
      <c r="AA486" s="47"/>
      <c r="AB486" s="46" t="s">
        <v>123</v>
      </c>
      <c r="AC486" s="48"/>
      <c r="AD486" s="46" t="s">
        <v>123</v>
      </c>
      <c r="AE486" s="48"/>
      <c r="AF486" s="45" t="s">
        <v>123</v>
      </c>
      <c r="AG486" s="45"/>
      <c r="AH486" s="45" t="s">
        <v>123</v>
      </c>
      <c r="AI486" s="45"/>
      <c r="AJ486" s="45" t="s">
        <v>123</v>
      </c>
      <c r="AK486" s="45"/>
      <c r="AL486" s="45" t="s">
        <v>123</v>
      </c>
      <c r="AM486" s="45"/>
      <c r="AN486" s="45" t="s">
        <v>123</v>
      </c>
      <c r="AO486" s="45"/>
      <c r="AP486" s="45" t="s">
        <v>123</v>
      </c>
      <c r="AQ486" s="45"/>
      <c r="AR486" s="45" t="s">
        <v>123</v>
      </c>
      <c r="AS486" s="45"/>
      <c r="AT486" s="49">
        <v>45408</v>
      </c>
      <c r="AU486" s="50">
        <v>45408</v>
      </c>
      <c r="AV486" s="66" t="s">
        <v>123</v>
      </c>
      <c r="AW486" s="66" t="s">
        <v>123</v>
      </c>
      <c r="AX486" s="51" t="s">
        <v>49</v>
      </c>
      <c r="AY486" s="52" t="s">
        <v>123</v>
      </c>
      <c r="AZ486" s="53">
        <v>0</v>
      </c>
      <c r="BA486" s="52" t="s">
        <v>123</v>
      </c>
      <c r="BB486" s="81" t="s">
        <v>123</v>
      </c>
      <c r="BC486" s="52" t="s">
        <v>123</v>
      </c>
      <c r="BD486" s="52" t="s">
        <v>123</v>
      </c>
      <c r="BE486" s="55" t="s">
        <v>123</v>
      </c>
      <c r="BF486" s="55" t="s">
        <v>123</v>
      </c>
      <c r="BG486" s="55" t="s">
        <v>123</v>
      </c>
      <c r="BH486" s="55" t="s">
        <v>123</v>
      </c>
      <c r="BI486" s="56" t="s">
        <v>123</v>
      </c>
      <c r="BJ486" s="48"/>
      <c r="BK486" s="74"/>
      <c r="BL486" s="75"/>
      <c r="BM486" s="74"/>
      <c r="BN486" s="75"/>
      <c r="BO486" s="74" t="s">
        <v>123</v>
      </c>
      <c r="BP486" s="75"/>
      <c r="BQ486" s="74" t="s">
        <v>123</v>
      </c>
      <c r="BR486" s="75"/>
      <c r="BS486" s="60"/>
      <c r="BT486" s="38" t="s">
        <v>131</v>
      </c>
      <c r="BU486" s="61"/>
      <c r="BV486" s="61"/>
      <c r="BW486" s="61"/>
      <c r="BX486" s="61"/>
      <c r="BY486" s="62"/>
      <c r="BZ486" s="61"/>
      <c r="CA486" s="61"/>
      <c r="CB486" s="61"/>
      <c r="CC486" s="61"/>
      <c r="CD486" s="61"/>
      <c r="CE486" s="61"/>
      <c r="CF486" s="61"/>
      <c r="CG486" s="61"/>
      <c r="CH486" s="63">
        <f>YEAR(BANCO10[[#This Row],[DATA INÍCIO]])</f>
        <v>2024</v>
      </c>
      <c r="CI486" s="63">
        <f>MONTH(BANCO10[[#This Row],[DATA INÍCIO]])</f>
        <v>4</v>
      </c>
      <c r="CJ486" s="64" t="str">
        <f t="shared" si="9"/>
        <v>MEGAKART INDUSTRIA E COMERCIO LTDA01.339.168/0003-50</v>
      </c>
      <c r="CK486" s="63"/>
      <c r="CL486" s="42" t="s">
        <v>1313</v>
      </c>
      <c r="CM486" s="42" t="str">
        <f>IF(BANCO10[[#This Row],[SOLUÇÃO]]=CM$1,BANCO10[[#This Row],[STATUS DA ETAPA]],"")</f>
        <v>CONCLUÍDO</v>
      </c>
      <c r="CN486" s="42" t="str">
        <f>IF(BANCO10[[#This Row],[SOLUÇÃO]]=CN$1,BANCO10[[#This Row],[STATUS DA ETAPA]],"")</f>
        <v/>
      </c>
      <c r="CO486" s="42" t="str">
        <f>IF(BANCO10[[#This Row],[SOLUÇÃO]]=CO$1,BANCO10[[#This Row],[STATUS DA ETAPA]],"")</f>
        <v/>
      </c>
      <c r="CP486" s="42" t="str">
        <f>IF(BANCO10[[#This Row],[SOLUÇÃO]]=CP$1,BANCO10[[#This Row],[STATUS DA ETAPA]],"")</f>
        <v/>
      </c>
      <c r="CQ486" s="42" t="str">
        <f>IF(BANCO10[[#This Row],[SOLUÇÃO]]=CQ$1,BANCO10[[#This Row],[STATUS DA ETAPA]],"")</f>
        <v/>
      </c>
      <c r="CR486" s="42" t="str">
        <f>IF(BANCO10[[#This Row],[SOLUÇÃO]]=CR$1,BANCO10[[#This Row],[STATUS DA ETAPA]],"")</f>
        <v/>
      </c>
      <c r="CS486" s="42" t="str">
        <f>IF(BANCO10[[#This Row],[SOLUÇÃO]]=CS$1,BANCO10[[#This Row],[STATUS DA ETAPA]],"")</f>
        <v/>
      </c>
      <c r="CT486" s="42" t="str">
        <f>IF(BANCO10[[#This Row],[SOLUÇÃO]]=CT$1,BANCO10[[#This Row],[STATUS DA ETAPA]],"")</f>
        <v/>
      </c>
      <c r="CU486" s="42" t="str">
        <f>IF(BANCO10[[#This Row],[SOLUÇÃO]]=CU$1,BANCO10[[#This Row],[STATUS DA ETAPA]],"")</f>
        <v/>
      </c>
      <c r="CV486" s="42" t="str">
        <f>IF(BANCO10[[#This Row],[SOLUÇÃO]]=CV$1,BANCO10[[#This Row],[STATUS DA ETAPA]],"")</f>
        <v/>
      </c>
      <c r="CW486" s="42" t="str">
        <f>IF(BANCO10[[#This Row],[SOLUÇÃO]]=CW$1,BANCO10[[#This Row],[STATUS DA ETAPA]],"")</f>
        <v/>
      </c>
      <c r="CX486" s="42" t="str">
        <f>IF(BANCO10[[#This Row],[SOLUÇÃO]]=CX$1,BANCO10[[#This Row],[STATUS DA ETAPA]],"")</f>
        <v/>
      </c>
      <c r="CY486" s="42" t="str">
        <f>IF(BANCO10[[#This Row],[SOLUÇÃO]]=CY$1,BANCO10[[#This Row],[STATUS DA ETAPA]],"")</f>
        <v/>
      </c>
      <c r="CZ486" s="42" t="str">
        <f>IF(BANCO10[[#This Row],[SOLUÇÃO]]=CZ$1,BANCO10[[#This Row],[STATUS DA ETAPA]],"")</f>
        <v/>
      </c>
      <c r="DA486" s="42" t="str">
        <f>IF(BANCO10[[#This Row],[SOLUÇÃO]]=DA$1,BANCO10[[#This Row],[STATUS DA ETAPA]],"")</f>
        <v/>
      </c>
      <c r="DB486" s="42" t="str">
        <f>IF(BANCO10[[#This Row],[SOLUÇÃO]]=DB$1,BANCO10[[#This Row],[STATUS DA ETAPA]],"")</f>
        <v/>
      </c>
      <c r="DC486" s="42" t="str">
        <f>IF(BANCO10[[#This Row],[SOLUÇÃO]]=DC$1,BANCO10[[#This Row],[STATUS DA ETAPA]],"")</f>
        <v/>
      </c>
      <c r="DD486" s="42" t="str">
        <f>IF(BANCO10[[#This Row],[SOLUÇÃO]]=DD$1,BANCO10[[#This Row],[STATUS DA ETAPA]],"")</f>
        <v/>
      </c>
      <c r="DE486" s="42" t="str">
        <f>IF(BANCO10[[#This Row],[SOLUÇÃO]]=DE$1,BANCO10[[#This Row],[STATUS DA ETAPA]],"")</f>
        <v/>
      </c>
      <c r="DF486" s="42" t="str">
        <f>IF(BANCO10[[#This Row],[SOLUÇÃO]]=DF$1,BANCO10[[#This Row],[STATUS DA ETAPA]],"")</f>
        <v/>
      </c>
      <c r="DG486" s="42" t="str">
        <f>IF(BANCO10[[#This Row],[SOLUÇÃO]]=DG$1,BANCO10[[#This Row],[STATUS DA ETAPA]],"")</f>
        <v/>
      </c>
      <c r="DH486" s="42" t="str">
        <f>IF(BANCO10[[#This Row],[SOLUÇÃO]]=DH$1,BANCO10[[#This Row],[STATUS DA ETAPA]],"")</f>
        <v/>
      </c>
      <c r="DI486" s="42" t="str">
        <f>IF(BANCO10[[#This Row],[SOLUÇÃO]]=DI$1,BANCO10[[#This Row],[STATUS DA ETAPA]],"")</f>
        <v/>
      </c>
      <c r="DJ486" s="42" t="str">
        <f>IF(BANCO10[[#This Row],[SOLUÇÃO]]=DJ$1,BANCO10[[#This Row],[STATUS DA ETAPA]],"")</f>
        <v/>
      </c>
      <c r="DK486" s="42" t="str">
        <f>IF(BANCO10[[#This Row],[SOLUÇÃO]]=DK$1,BANCO10[[#This Row],[STATUS DA ETAPA]],"")</f>
        <v/>
      </c>
      <c r="DL486" s="42" t="str">
        <f>IF(BANCO10[[#This Row],[SOLUÇÃO]]=DL$1,BANCO10[[#This Row],[STATUS DA ETAPA]],"")</f>
        <v/>
      </c>
      <c r="DM486" s="42" t="str">
        <f>IF(BANCO10[[#This Row],[SOLUÇÃO]]=DM$1,BANCO10[[#This Row],[STATUS DA ETAPA]],"")</f>
        <v/>
      </c>
      <c r="DN486" s="65" t="e">
        <f>VLOOKUP(CL488,'[1]SAP TEC'!AC:AD,2,0)</f>
        <v>#N/A</v>
      </c>
      <c r="DP486" s="65" t="s">
        <v>94</v>
      </c>
      <c r="GA486" s="38"/>
      <c r="GB486" s="39"/>
      <c r="GC486" s="40"/>
      <c r="GD486" s="42"/>
      <c r="GE486" s="42"/>
      <c r="GF486" s="40"/>
      <c r="GG486" s="165"/>
      <c r="GH486" s="90"/>
      <c r="GI486" s="43"/>
      <c r="GJ486" s="44"/>
      <c r="GK486" s="166"/>
      <c r="GL486" s="166"/>
      <c r="GM486" s="166"/>
      <c r="GN486" s="42"/>
      <c r="GO486" s="91"/>
      <c r="GP486" s="42"/>
      <c r="GQ486" s="91"/>
      <c r="GR486" s="134"/>
      <c r="GS486" s="134"/>
      <c r="GT486" s="44"/>
      <c r="GU486" s="44"/>
      <c r="GV486" s="44"/>
      <c r="GW486" s="42"/>
      <c r="GX486" s="95"/>
      <c r="GY486" s="96"/>
      <c r="GZ486" s="168"/>
      <c r="HA486" s="168"/>
      <c r="HB486" s="168"/>
      <c r="HC486" s="93"/>
      <c r="HD486" s="168"/>
      <c r="HE486" s="110"/>
      <c r="HF486" s="94"/>
      <c r="HG486" s="38"/>
      <c r="HH486" s="38"/>
      <c r="HI486" s="38"/>
      <c r="HJ486" s="38"/>
      <c r="HK486" s="98"/>
      <c r="HL486" s="38"/>
      <c r="HM486" s="38"/>
      <c r="HN486" s="38"/>
      <c r="HO486" s="136"/>
      <c r="HP486" s="38"/>
      <c r="HQ486" s="38"/>
      <c r="HR486" s="38"/>
      <c r="HS486" s="38"/>
      <c r="HT486" s="63"/>
      <c r="HU486" s="63"/>
      <c r="HV486" s="71"/>
      <c r="HW486" s="63"/>
      <c r="HX486" s="44"/>
      <c r="HY486" s="42"/>
      <c r="HZ486" s="42"/>
      <c r="IA486" s="42"/>
      <c r="IB486" s="42"/>
      <c r="IC486" s="42"/>
      <c r="ID486" s="42"/>
      <c r="IE486" s="42"/>
      <c r="IF486" s="42"/>
      <c r="IG486" s="42"/>
      <c r="IH486" s="42"/>
      <c r="II486" s="42"/>
      <c r="IJ486" s="42"/>
      <c r="IK486" s="42"/>
      <c r="IL486" s="42"/>
      <c r="IM486" s="42"/>
      <c r="IN486" s="42"/>
      <c r="IO486" s="42"/>
      <c r="IP486" s="42"/>
      <c r="IQ486" s="42"/>
      <c r="IR486" s="42"/>
      <c r="IS486" s="42"/>
      <c r="IT486" s="42"/>
      <c r="IU486" s="42"/>
      <c r="IV486" s="42"/>
      <c r="IW486" s="42"/>
      <c r="IX486" s="42"/>
      <c r="IY486" s="42"/>
      <c r="IZ486" s="63"/>
    </row>
    <row r="487" spans="1:260" s="65" customFormat="1" ht="12" x14ac:dyDescent="0.25">
      <c r="A487" s="38" t="s">
        <v>118</v>
      </c>
      <c r="B487" s="39" t="s">
        <v>131</v>
      </c>
      <c r="C487" s="38" t="str">
        <f>IFERROR(VLOOKUP(BANCO10[[#This Row],[EMPRESA]],[1]!DADOS[#Data],2,FALSE),"")</f>
        <v>01.339.168/0003-50</v>
      </c>
      <c r="D487" s="42" t="s">
        <v>1310</v>
      </c>
      <c r="E487" s="42" t="str">
        <f>IFERROR(VLOOKUP(BANCO10[[#This Row],[EMPRESA]],[1]!DADOS[#Data],5,FALSE),"")</f>
        <v>EPP</v>
      </c>
      <c r="F487" s="40" t="str">
        <f>IFERROR(IF(VLOOKUP(BANCO10[[#This Row],[EMPRESA]],[1]!DADOS[#Data],6,0)="","",(VLOOKUP(BANCO10[[#This Row],[EMPRESA]],[1]!DADOS[#Data],6,0))),"")</f>
        <v>CAPITAL LESTE 1</v>
      </c>
      <c r="G487" s="40" t="s">
        <v>1314</v>
      </c>
      <c r="H487" s="43" t="s">
        <v>7</v>
      </c>
      <c r="I487" s="43" t="s">
        <v>145</v>
      </c>
      <c r="J487" s="43" t="s">
        <v>123</v>
      </c>
      <c r="K487" s="43" t="s">
        <v>1315</v>
      </c>
      <c r="L487" s="44" t="s">
        <v>1316</v>
      </c>
      <c r="M487" s="44">
        <v>103</v>
      </c>
      <c r="N487" s="44" t="s">
        <v>123</v>
      </c>
      <c r="O487" s="42" t="s">
        <v>96</v>
      </c>
      <c r="P487" s="42">
        <v>106</v>
      </c>
      <c r="Q487" s="42" t="s">
        <v>205</v>
      </c>
      <c r="R487" s="45" t="s">
        <v>27</v>
      </c>
      <c r="S487" s="45">
        <v>45383</v>
      </c>
      <c r="T487" s="45" t="s">
        <v>27</v>
      </c>
      <c r="U487" s="45">
        <v>45383</v>
      </c>
      <c r="V487" s="45" t="s">
        <v>27</v>
      </c>
      <c r="W487" s="45">
        <v>45383</v>
      </c>
      <c r="X487" s="45" t="s">
        <v>27</v>
      </c>
      <c r="Y487" s="45">
        <v>45383</v>
      </c>
      <c r="Z487" s="46" t="s">
        <v>27</v>
      </c>
      <c r="AA487" s="47">
        <v>45536</v>
      </c>
      <c r="AB487" s="46" t="s">
        <v>27</v>
      </c>
      <c r="AC487" s="48">
        <v>45536</v>
      </c>
      <c r="AD487" s="46" t="s">
        <v>27</v>
      </c>
      <c r="AE487" s="48">
        <v>45536</v>
      </c>
      <c r="AF487" s="45" t="s">
        <v>27</v>
      </c>
      <c r="AG487" s="45">
        <v>45491</v>
      </c>
      <c r="AH487" s="45" t="s">
        <v>27</v>
      </c>
      <c r="AI487" s="45">
        <v>45503</v>
      </c>
      <c r="AJ487" s="45" t="s">
        <v>27</v>
      </c>
      <c r="AK487" s="45">
        <v>45536</v>
      </c>
      <c r="AL487" s="45" t="s">
        <v>123</v>
      </c>
      <c r="AM487" s="45"/>
      <c r="AN487" s="45" t="s">
        <v>123</v>
      </c>
      <c r="AO487" s="45"/>
      <c r="AP487" s="45" t="s">
        <v>123</v>
      </c>
      <c r="AQ487" s="45"/>
      <c r="AR487" s="45" t="s">
        <v>123</v>
      </c>
      <c r="AS487" s="45"/>
      <c r="AT487" s="49">
        <v>45448</v>
      </c>
      <c r="AU487" s="50">
        <v>45600</v>
      </c>
      <c r="AV487" s="66" t="s">
        <v>27</v>
      </c>
      <c r="AW487" s="66" t="s">
        <v>27</v>
      </c>
      <c r="AX487" s="51" t="s">
        <v>49</v>
      </c>
      <c r="AY487" s="52" t="s">
        <v>126</v>
      </c>
      <c r="AZ487" s="53">
        <v>0</v>
      </c>
      <c r="BA487" s="52" t="s">
        <v>153</v>
      </c>
      <c r="BB487" s="81">
        <v>549446</v>
      </c>
      <c r="BC487" s="52" t="s">
        <v>123</v>
      </c>
      <c r="BD487" s="52" t="s">
        <v>123</v>
      </c>
      <c r="BE487" s="55" t="s">
        <v>27</v>
      </c>
      <c r="BF487" s="55" t="s">
        <v>27</v>
      </c>
      <c r="BG487" s="55" t="s">
        <v>27</v>
      </c>
      <c r="BH487" s="55" t="s">
        <v>27</v>
      </c>
      <c r="BI487" s="68" t="s">
        <v>27</v>
      </c>
      <c r="BJ487" s="48">
        <v>45626</v>
      </c>
      <c r="BK487" s="74" t="s">
        <v>123</v>
      </c>
      <c r="BL487" s="59"/>
      <c r="BM487" s="74" t="s">
        <v>123</v>
      </c>
      <c r="BN487" s="59"/>
      <c r="BO487" s="74" t="s">
        <v>27</v>
      </c>
      <c r="BP487" s="59">
        <v>45626</v>
      </c>
      <c r="BQ487" s="74" t="s">
        <v>126</v>
      </c>
      <c r="BR487" s="75"/>
      <c r="BS487" s="60"/>
      <c r="BT487" s="38" t="s">
        <v>176</v>
      </c>
      <c r="BU487" s="61"/>
      <c r="BV487" s="61"/>
      <c r="BW487" s="61"/>
      <c r="BX487" s="61"/>
      <c r="BY487" s="62"/>
      <c r="BZ487" s="61"/>
      <c r="CA487" s="61"/>
      <c r="CB487" s="61"/>
      <c r="CC487" s="61"/>
      <c r="CD487" s="61"/>
      <c r="CE487" s="61"/>
      <c r="CF487" s="61"/>
      <c r="CG487" s="61"/>
      <c r="CH487" s="63">
        <f>YEAR(BANCO10[[#This Row],[DATA INÍCIO]])</f>
        <v>2024</v>
      </c>
      <c r="CI487" s="63">
        <f>MONTH(BANCO10[[#This Row],[DATA INÍCIO]])</f>
        <v>6</v>
      </c>
      <c r="CJ487" s="71" t="str">
        <f t="shared" si="9"/>
        <v>MEGAKART INDUSTRIA E COMERCIO LTDA01.339.168/0003-50</v>
      </c>
      <c r="CK487" s="63"/>
      <c r="CL487" s="43" t="s">
        <v>1315</v>
      </c>
      <c r="CM487" s="43" t="str">
        <f>IF(BANCO10[[#This Row],[SOLUÇÃO]]=CM$1,BANCO10[[#This Row],[STATUS DA ETAPA]],"")</f>
        <v/>
      </c>
      <c r="CN487" s="43" t="str">
        <f>IF(BANCO10[[#This Row],[SOLUÇÃO]]=CN$1,BANCO10[[#This Row],[STATUS DA ETAPA]],"")</f>
        <v/>
      </c>
      <c r="CO487" s="43" t="str">
        <f>IF(BANCO10[[#This Row],[SOLUÇÃO]]=CO$1,BANCO10[[#This Row],[STATUS DA ETAPA]],"")</f>
        <v/>
      </c>
      <c r="CP487" s="43" t="str">
        <f>IF(BANCO10[[#This Row],[SOLUÇÃO]]=CP$1,BANCO10[[#This Row],[STATUS DA ETAPA]],"")</f>
        <v/>
      </c>
      <c r="CQ487" s="43" t="str">
        <f>IF(BANCO10[[#This Row],[SOLUÇÃO]]=CQ$1,BANCO10[[#This Row],[STATUS DA ETAPA]],"")</f>
        <v/>
      </c>
      <c r="CR487" s="43" t="str">
        <f>IF(BANCO10[[#This Row],[SOLUÇÃO]]=CR$1,BANCO10[[#This Row],[STATUS DA ETAPA]],"")</f>
        <v/>
      </c>
      <c r="CS487" s="43" t="str">
        <f>IF(BANCO10[[#This Row],[SOLUÇÃO]]=CS$1,BANCO10[[#This Row],[STATUS DA ETAPA]],"")</f>
        <v>CONCLUÍDO</v>
      </c>
      <c r="CT487" s="43" t="str">
        <f>IF(BANCO10[[#This Row],[SOLUÇÃO]]=CT$1,BANCO10[[#This Row],[STATUS DA ETAPA]],"")</f>
        <v/>
      </c>
      <c r="CU487" s="43" t="str">
        <f>IF(BANCO10[[#This Row],[SOLUÇÃO]]=CU$1,BANCO10[[#This Row],[STATUS DA ETAPA]],"")</f>
        <v/>
      </c>
      <c r="CV487" s="43" t="str">
        <f>IF(BANCO10[[#This Row],[SOLUÇÃO]]=CV$1,BANCO10[[#This Row],[STATUS DA ETAPA]],"")</f>
        <v/>
      </c>
      <c r="CW487" s="43" t="str">
        <f>IF(BANCO10[[#This Row],[SOLUÇÃO]]=CW$1,BANCO10[[#This Row],[STATUS DA ETAPA]],"")</f>
        <v/>
      </c>
      <c r="CX487" s="43" t="str">
        <f>IF(BANCO10[[#This Row],[SOLUÇÃO]]=CX$1,BANCO10[[#This Row],[STATUS DA ETAPA]],"")</f>
        <v/>
      </c>
      <c r="CY487" s="43" t="str">
        <f>IF(BANCO10[[#This Row],[SOLUÇÃO]]=CY$1,BANCO10[[#This Row],[STATUS DA ETAPA]],"")</f>
        <v/>
      </c>
      <c r="CZ487" s="43" t="str">
        <f>IF(BANCO10[[#This Row],[SOLUÇÃO]]=CZ$1,BANCO10[[#This Row],[STATUS DA ETAPA]],"")</f>
        <v/>
      </c>
      <c r="DA487" s="43" t="str">
        <f>IF(BANCO10[[#This Row],[SOLUÇÃO]]=DA$1,BANCO10[[#This Row],[STATUS DA ETAPA]],"")</f>
        <v/>
      </c>
      <c r="DB487" s="43" t="str">
        <f>IF(BANCO10[[#This Row],[SOLUÇÃO]]=DB$1,BANCO10[[#This Row],[STATUS DA ETAPA]],"")</f>
        <v/>
      </c>
      <c r="DC487" s="43" t="str">
        <f>IF(BANCO10[[#This Row],[SOLUÇÃO]]=DC$1,BANCO10[[#This Row],[STATUS DA ETAPA]],"")</f>
        <v/>
      </c>
      <c r="DD487" s="43" t="str">
        <f>IF(BANCO10[[#This Row],[SOLUÇÃO]]=DD$1,BANCO10[[#This Row],[STATUS DA ETAPA]],"")</f>
        <v/>
      </c>
      <c r="DE487" s="43" t="str">
        <f>IF(BANCO10[[#This Row],[SOLUÇÃO]]=DE$1,BANCO10[[#This Row],[STATUS DA ETAPA]],"")</f>
        <v/>
      </c>
      <c r="DF487" s="43" t="str">
        <f>IF(BANCO10[[#This Row],[SOLUÇÃO]]=DF$1,BANCO10[[#This Row],[STATUS DA ETAPA]],"")</f>
        <v/>
      </c>
      <c r="DG487" s="43" t="str">
        <f>IF(BANCO10[[#This Row],[SOLUÇÃO]]=DG$1,BANCO10[[#This Row],[STATUS DA ETAPA]],"")</f>
        <v/>
      </c>
      <c r="DH487" s="43" t="str">
        <f>IF(BANCO10[[#This Row],[SOLUÇÃO]]=DH$1,BANCO10[[#This Row],[STATUS DA ETAPA]],"")</f>
        <v/>
      </c>
      <c r="DI487" s="43" t="str">
        <f>IF(BANCO10[[#This Row],[SOLUÇÃO]]=DI$1,BANCO10[[#This Row],[STATUS DA ETAPA]],"")</f>
        <v/>
      </c>
      <c r="DJ487" s="43" t="str">
        <f>IF(BANCO10[[#This Row],[SOLUÇÃO]]=DJ$1,BANCO10[[#This Row],[STATUS DA ETAPA]],"")</f>
        <v/>
      </c>
      <c r="DK487" s="43" t="str">
        <f>IF(BANCO10[[#This Row],[SOLUÇÃO]]=DK$1,BANCO10[[#This Row],[STATUS DA ETAPA]],"")</f>
        <v/>
      </c>
      <c r="DL487" s="43" t="str">
        <f>IF(BANCO10[[#This Row],[SOLUÇÃO]]=DL$1,BANCO10[[#This Row],[STATUS DA ETAPA]],"")</f>
        <v/>
      </c>
      <c r="DM487" s="43" t="str">
        <f>IF(BANCO10[[#This Row],[SOLUÇÃO]]=DM$1,BANCO10[[#This Row],[STATUS DA ETAPA]],"")</f>
        <v/>
      </c>
      <c r="DN487" s="65" t="e">
        <f>VLOOKUP(CL489,'[1]SAP TEC'!AC:AD,2,0)</f>
        <v>#N/A</v>
      </c>
      <c r="DP487" s="65" t="s">
        <v>95</v>
      </c>
      <c r="GA487" s="38"/>
      <c r="GB487" s="39"/>
      <c r="GC487" s="40"/>
      <c r="GD487" s="42"/>
      <c r="GE487" s="42"/>
      <c r="GF487" s="40"/>
      <c r="GG487" s="165"/>
      <c r="GH487" s="90"/>
      <c r="GI487" s="43"/>
      <c r="GJ487" s="44"/>
      <c r="GK487" s="166"/>
      <c r="GL487" s="166"/>
      <c r="GM487" s="166"/>
      <c r="GN487" s="42"/>
      <c r="GO487" s="91"/>
      <c r="GP487" s="42"/>
      <c r="GQ487" s="91"/>
      <c r="GR487" s="134"/>
      <c r="GS487" s="134"/>
      <c r="GT487" s="44"/>
      <c r="GU487" s="44"/>
      <c r="GV487" s="44"/>
      <c r="GW487" s="42"/>
      <c r="GX487" s="95"/>
      <c r="GY487" s="96"/>
      <c r="GZ487" s="167"/>
      <c r="HA487" s="167"/>
      <c r="HB487" s="167"/>
      <c r="HC487" s="93"/>
      <c r="HD487" s="167"/>
      <c r="HE487" s="110"/>
      <c r="HF487" s="94"/>
      <c r="HG487" s="38"/>
      <c r="HH487" s="38"/>
      <c r="HI487" s="38"/>
      <c r="HJ487" s="38"/>
      <c r="HK487" s="98"/>
      <c r="HL487" s="38"/>
      <c r="HM487" s="38"/>
      <c r="HN487" s="38"/>
      <c r="HO487" s="136"/>
      <c r="HP487" s="38"/>
      <c r="HQ487" s="38"/>
      <c r="HR487" s="38"/>
      <c r="HS487" s="38"/>
      <c r="HT487" s="63"/>
      <c r="HU487" s="63"/>
      <c r="HV487" s="71"/>
      <c r="HW487" s="63"/>
      <c r="HX487" s="44"/>
      <c r="HY487" s="42"/>
      <c r="HZ487" s="42"/>
      <c r="IA487" s="42"/>
      <c r="IB487" s="42"/>
      <c r="IC487" s="42"/>
      <c r="ID487" s="42"/>
      <c r="IE487" s="42"/>
      <c r="IF487" s="42"/>
      <c r="IG487" s="42"/>
      <c r="IH487" s="42"/>
      <c r="II487" s="42"/>
      <c r="IJ487" s="42"/>
      <c r="IK487" s="42"/>
      <c r="IL487" s="42"/>
      <c r="IM487" s="42"/>
      <c r="IN487" s="42"/>
      <c r="IO487" s="42"/>
      <c r="IP487" s="42"/>
      <c r="IQ487" s="42"/>
      <c r="IR487" s="42"/>
      <c r="IS487" s="42"/>
      <c r="IT487" s="42"/>
      <c r="IU487" s="42"/>
      <c r="IV487" s="42"/>
      <c r="IW487" s="42"/>
      <c r="IX487" s="42"/>
      <c r="IY487" s="42"/>
      <c r="IZ487" s="63"/>
    </row>
    <row r="488" spans="1:260" s="65" customFormat="1" ht="12" x14ac:dyDescent="0.25">
      <c r="A488" s="38" t="s">
        <v>118</v>
      </c>
      <c r="B488" s="39" t="s">
        <v>131</v>
      </c>
      <c r="C488" s="40" t="str">
        <f>IFERROR(VLOOKUP(BANCO10[[#This Row],[EMPRESA]],[1]!DADOS[#Data],2,FALSE),"")</f>
        <v>01.339.168/0003-50</v>
      </c>
      <c r="D488" s="40" t="s">
        <v>1310</v>
      </c>
      <c r="E488" s="42" t="str">
        <f>IFERROR(VLOOKUP(BANCO10[[#This Row],[EMPRESA]],[1]!DADOS[#Data],5,FALSE),"")</f>
        <v>EPP</v>
      </c>
      <c r="F488" s="40" t="str">
        <f>IFERROR(IF(VLOOKUP(BANCO10[[#This Row],[EMPRESA]],[1]!DADOS[#Data],6,0)="","",(VLOOKUP(BANCO10[[#This Row],[EMPRESA]],[1]!DADOS[#Data],6,0))),"")</f>
        <v>CAPITAL LESTE 1</v>
      </c>
      <c r="G488" s="40" t="str">
        <f>IFERROR(IF(VLOOKUP(BANCO10[[#This Row],[EMPRESA]],[1]!DADOS[#Data],4)="","",(VLOOKUP($D488,[1]!DADOS[#Data],4,0))),"")</f>
        <v>MEGAKART</v>
      </c>
      <c r="H488" s="43" t="s">
        <v>178</v>
      </c>
      <c r="I488" s="43" t="s">
        <v>145</v>
      </c>
      <c r="J488" s="44" t="s">
        <v>123</v>
      </c>
      <c r="K488" s="44" t="s">
        <v>1317</v>
      </c>
      <c r="L488" s="44" t="s">
        <v>123</v>
      </c>
      <c r="M488" s="44" t="s">
        <v>137</v>
      </c>
      <c r="N488" s="44" t="s">
        <v>123</v>
      </c>
      <c r="O488" s="42" t="s">
        <v>180</v>
      </c>
      <c r="P488" s="42">
        <v>4</v>
      </c>
      <c r="Q488" s="39" t="s">
        <v>181</v>
      </c>
      <c r="R488" s="45" t="s">
        <v>123</v>
      </c>
      <c r="S488" s="45"/>
      <c r="T488" s="45" t="s">
        <v>123</v>
      </c>
      <c r="U488" s="45"/>
      <c r="V488" s="45" t="s">
        <v>123</v>
      </c>
      <c r="W488" s="45"/>
      <c r="X488" s="45" t="s">
        <v>123</v>
      </c>
      <c r="Y488" s="45"/>
      <c r="Z488" s="46" t="s">
        <v>123</v>
      </c>
      <c r="AA488" s="47"/>
      <c r="AB488" s="46" t="s">
        <v>123</v>
      </c>
      <c r="AC488" s="48"/>
      <c r="AD488" s="46" t="s">
        <v>123</v>
      </c>
      <c r="AE488" s="48"/>
      <c r="AF488" s="45" t="s">
        <v>123</v>
      </c>
      <c r="AG488" s="45"/>
      <c r="AH488" s="45" t="s">
        <v>123</v>
      </c>
      <c r="AI488" s="45"/>
      <c r="AJ488" s="45" t="s">
        <v>123</v>
      </c>
      <c r="AK488" s="45"/>
      <c r="AL488" s="45" t="s">
        <v>123</v>
      </c>
      <c r="AM488" s="45"/>
      <c r="AN488" s="45" t="s">
        <v>123</v>
      </c>
      <c r="AO488" s="45"/>
      <c r="AP488" s="45" t="s">
        <v>123</v>
      </c>
      <c r="AQ488" s="45"/>
      <c r="AR488" s="45" t="s">
        <v>123</v>
      </c>
      <c r="AS488" s="45"/>
      <c r="AT488" s="49">
        <v>45636</v>
      </c>
      <c r="AU488" s="50">
        <v>45636</v>
      </c>
      <c r="AV488" s="66" t="s">
        <v>123</v>
      </c>
      <c r="AW488" s="66" t="s">
        <v>123</v>
      </c>
      <c r="AX488" s="51" t="s">
        <v>182</v>
      </c>
      <c r="AY488" s="52" t="s">
        <v>126</v>
      </c>
      <c r="AZ488" s="53">
        <v>0</v>
      </c>
      <c r="BA488" s="52" t="s">
        <v>123</v>
      </c>
      <c r="BB488" s="81" t="s">
        <v>123</v>
      </c>
      <c r="BC488" s="52" t="s">
        <v>123</v>
      </c>
      <c r="BD488" s="52" t="s">
        <v>123</v>
      </c>
      <c r="BE488" s="55" t="s">
        <v>123</v>
      </c>
      <c r="BF488" s="55" t="s">
        <v>123</v>
      </c>
      <c r="BG488" s="55" t="s">
        <v>123</v>
      </c>
      <c r="BH488" s="55" t="s">
        <v>27</v>
      </c>
      <c r="BI488" s="68" t="s">
        <v>126</v>
      </c>
      <c r="BJ488" s="48"/>
      <c r="BK488" s="74" t="s">
        <v>126</v>
      </c>
      <c r="BL488" s="59"/>
      <c r="BM488" s="74" t="s">
        <v>126</v>
      </c>
      <c r="BN488" s="59"/>
      <c r="BO488" s="74" t="s">
        <v>126</v>
      </c>
      <c r="BP488" s="77"/>
      <c r="BQ488" s="78" t="s">
        <v>126</v>
      </c>
      <c r="BR488" s="79"/>
      <c r="BS488" s="69"/>
      <c r="BT488" s="38"/>
      <c r="BU488" s="61"/>
      <c r="BV488" s="61"/>
      <c r="BW488" s="61"/>
      <c r="BX488" s="61"/>
      <c r="BY488" s="61"/>
      <c r="BZ488" s="61"/>
      <c r="CA488" s="61"/>
      <c r="CB488" s="61"/>
      <c r="CC488" s="61"/>
      <c r="CD488" s="61"/>
      <c r="CE488" s="61"/>
      <c r="CF488" s="61"/>
      <c r="CG488" s="61"/>
      <c r="CH488" s="63">
        <f>YEAR(BANCO10[[#This Row],[DATA INÍCIO]])</f>
        <v>2024</v>
      </c>
      <c r="CI488" s="63">
        <f>MONTH(BANCO10[[#This Row],[DATA INÍCIO]])</f>
        <v>12</v>
      </c>
      <c r="CJ488" s="71" t="str">
        <f t="shared" si="9"/>
        <v>MEGAKART INDUSTRIA E COMERCIO LTDA01.339.168/0003-50</v>
      </c>
      <c r="CK488" s="63"/>
      <c r="CL488" s="63"/>
      <c r="CM488" s="42" t="str">
        <f>IF(BANCO10[[#This Row],[SOLUÇÃO]]=CM$1,BANCO10[[#This Row],[STATUS DA ETAPA]],"")</f>
        <v/>
      </c>
      <c r="CN488" s="42" t="str">
        <f>IF(BANCO10[[#This Row],[SOLUÇÃO]]=CN$1,BANCO10[[#This Row],[STATUS DA ETAPA]],"")</f>
        <v/>
      </c>
      <c r="CO488" s="42" t="str">
        <f>IF(BANCO10[[#This Row],[SOLUÇÃO]]=CO$1,BANCO10[[#This Row],[STATUS DA ETAPA]],"")</f>
        <v/>
      </c>
      <c r="CP488" s="42" t="str">
        <f>IF(BANCO10[[#This Row],[SOLUÇÃO]]=CP$1,BANCO10[[#This Row],[STATUS DA ETAPA]],"")</f>
        <v/>
      </c>
      <c r="CQ488" s="42" t="str">
        <f>IF(BANCO10[[#This Row],[SOLUÇÃO]]=CQ$1,BANCO10[[#This Row],[STATUS DA ETAPA]],"")</f>
        <v/>
      </c>
      <c r="CR488" s="42" t="str">
        <f>IF(BANCO10[[#This Row],[SOLUÇÃO]]=CR$1,BANCO10[[#This Row],[STATUS DA ETAPA]],"")</f>
        <v/>
      </c>
      <c r="CS488" s="42" t="str">
        <f>IF(BANCO10[[#This Row],[SOLUÇÃO]]=CS$1,BANCO10[[#This Row],[STATUS DA ETAPA]],"")</f>
        <v/>
      </c>
      <c r="CT488" s="42" t="str">
        <f>IF(BANCO10[[#This Row],[SOLUÇÃO]]=CT$1,BANCO10[[#This Row],[STATUS DA ETAPA]],"")</f>
        <v/>
      </c>
      <c r="CU488" s="42" t="str">
        <f>IF(BANCO10[[#This Row],[SOLUÇÃO]]=CU$1,BANCO10[[#This Row],[STATUS DA ETAPA]],"")</f>
        <v/>
      </c>
      <c r="CV488" s="42" t="str">
        <f>IF(BANCO10[[#This Row],[SOLUÇÃO]]=CV$1,BANCO10[[#This Row],[STATUS DA ETAPA]],"")</f>
        <v/>
      </c>
      <c r="CW488" s="42" t="str">
        <f>IF(BANCO10[[#This Row],[SOLUÇÃO]]=CW$1,BANCO10[[#This Row],[STATUS DA ETAPA]],"")</f>
        <v/>
      </c>
      <c r="CX488" s="42" t="str">
        <f>IF(BANCO10[[#This Row],[SOLUÇÃO]]=CX$1,BANCO10[[#This Row],[STATUS DA ETAPA]],"")</f>
        <v/>
      </c>
      <c r="CY488" s="42" t="str">
        <f>IF(BANCO10[[#This Row],[SOLUÇÃO]]=CY$1,BANCO10[[#This Row],[STATUS DA ETAPA]],"")</f>
        <v/>
      </c>
      <c r="CZ488" s="42" t="str">
        <f>IF(BANCO10[[#This Row],[SOLUÇÃO]]=CZ$1,BANCO10[[#This Row],[STATUS DA ETAPA]],"")</f>
        <v/>
      </c>
      <c r="DA488" s="42" t="str">
        <f>IF(BANCO10[[#This Row],[SOLUÇÃO]]=DA$1,BANCO10[[#This Row],[STATUS DA ETAPA]],"")</f>
        <v/>
      </c>
      <c r="DB488" s="42" t="str">
        <f>IF(BANCO10[[#This Row],[SOLUÇÃO]]=DB$1,BANCO10[[#This Row],[STATUS DA ETAPA]],"")</f>
        <v/>
      </c>
      <c r="DC488" s="42" t="str">
        <f>IF(BANCO10[[#This Row],[SOLUÇÃO]]=DC$1,BANCO10[[#This Row],[STATUS DA ETAPA]],"")</f>
        <v/>
      </c>
      <c r="DD488" s="42" t="str">
        <f>IF(BANCO10[[#This Row],[SOLUÇÃO]]=DD$1,BANCO10[[#This Row],[STATUS DA ETAPA]],"")</f>
        <v/>
      </c>
      <c r="DE488" s="42" t="str">
        <f>IF(BANCO10[[#This Row],[SOLUÇÃO]]=DE$1,BANCO10[[#This Row],[STATUS DA ETAPA]],"")</f>
        <v/>
      </c>
      <c r="DF488" s="42" t="str">
        <f>IF(BANCO10[[#This Row],[SOLUÇÃO]]=DF$1,BANCO10[[#This Row],[STATUS DA ETAPA]],"")</f>
        <v/>
      </c>
      <c r="DG488" s="42" t="str">
        <f>IF(BANCO10[[#This Row],[SOLUÇÃO]]=DG$1,BANCO10[[#This Row],[STATUS DA ETAPA]],"")</f>
        <v/>
      </c>
      <c r="DH488" s="42" t="str">
        <f>IF(BANCO10[[#This Row],[SOLUÇÃO]]=DH$1,BANCO10[[#This Row],[STATUS DA ETAPA]],"")</f>
        <v/>
      </c>
      <c r="DI488" s="42" t="str">
        <f>IF(BANCO10[[#This Row],[SOLUÇÃO]]=DI$1,BANCO10[[#This Row],[STATUS DA ETAPA]],"")</f>
        <v/>
      </c>
      <c r="DJ488" s="42" t="str">
        <f>IF(BANCO10[[#This Row],[SOLUÇÃO]]=DJ$1,BANCO10[[#This Row],[STATUS DA ETAPA]],"")</f>
        <v/>
      </c>
      <c r="DK488" s="42" t="str">
        <f>IF(BANCO10[[#This Row],[SOLUÇÃO]]=DK$1,BANCO10[[#This Row],[STATUS DA ETAPA]],"")</f>
        <v/>
      </c>
      <c r="DL488" s="42" t="str">
        <f>IF(BANCO10[[#This Row],[SOLUÇÃO]]=DL$1,BANCO10[[#This Row],[STATUS DA ETAPA]],"")</f>
        <v/>
      </c>
      <c r="DM488" s="42" t="str">
        <f>IF(BANCO10[[#This Row],[SOLUÇÃO]]=DM$1,BANCO10[[#This Row],[STATUS DA ETAPA]],"")</f>
        <v/>
      </c>
      <c r="DN488" s="65" t="e">
        <f>VLOOKUP(CL490,'[1]SAP TEC'!AC:AD,2,0)</f>
        <v>#N/A</v>
      </c>
      <c r="DP488" s="65" t="s">
        <v>96</v>
      </c>
      <c r="GA488" s="38"/>
      <c r="GB488" s="39"/>
      <c r="GC488" s="40"/>
      <c r="GD488" s="42"/>
      <c r="GE488" s="42"/>
      <c r="GF488" s="40"/>
      <c r="GG488" s="165"/>
      <c r="GH488" s="90"/>
      <c r="GI488" s="43"/>
      <c r="GJ488" s="44"/>
      <c r="GK488" s="166"/>
      <c r="GL488" s="166"/>
      <c r="GM488" s="166"/>
      <c r="GN488" s="42"/>
      <c r="GO488" s="91"/>
      <c r="GP488" s="42"/>
      <c r="GQ488" s="91"/>
      <c r="GR488" s="134"/>
      <c r="GS488" s="134"/>
      <c r="GT488" s="44"/>
      <c r="GU488" s="44"/>
      <c r="GV488" s="44"/>
      <c r="GW488" s="42"/>
      <c r="GX488" s="95"/>
      <c r="GY488" s="96"/>
      <c r="GZ488" s="168"/>
      <c r="HA488" s="168"/>
      <c r="HB488" s="168"/>
      <c r="HC488" s="93"/>
      <c r="HD488" s="168"/>
      <c r="HE488" s="110"/>
      <c r="HF488" s="94"/>
      <c r="HG488" s="38"/>
      <c r="HH488" s="38"/>
      <c r="HI488" s="38"/>
      <c r="HJ488" s="38"/>
      <c r="HK488" s="98"/>
      <c r="HL488" s="38"/>
      <c r="HM488" s="38"/>
      <c r="HN488" s="38"/>
      <c r="HO488" s="136"/>
      <c r="HP488" s="38"/>
      <c r="HQ488" s="38"/>
      <c r="HR488" s="38"/>
      <c r="HS488" s="38"/>
      <c r="HT488" s="63"/>
      <c r="HU488" s="63"/>
      <c r="HV488" s="71"/>
      <c r="HW488" s="63"/>
      <c r="HX488" s="44"/>
      <c r="HY488" s="42"/>
      <c r="HZ488" s="42"/>
      <c r="IA488" s="42"/>
      <c r="IB488" s="42"/>
      <c r="IC488" s="42"/>
      <c r="ID488" s="42"/>
      <c r="IE488" s="42"/>
      <c r="IF488" s="42"/>
      <c r="IG488" s="42"/>
      <c r="IH488" s="42"/>
      <c r="II488" s="42"/>
      <c r="IJ488" s="42"/>
      <c r="IK488" s="42"/>
      <c r="IL488" s="42"/>
      <c r="IM488" s="42"/>
      <c r="IN488" s="42"/>
      <c r="IO488" s="42"/>
      <c r="IP488" s="42"/>
      <c r="IQ488" s="42"/>
      <c r="IR488" s="42"/>
      <c r="IS488" s="42"/>
      <c r="IT488" s="42"/>
      <c r="IU488" s="42"/>
      <c r="IV488" s="42"/>
      <c r="IW488" s="42"/>
      <c r="IX488" s="42"/>
      <c r="IY488" s="42"/>
      <c r="IZ488" s="63"/>
    </row>
    <row r="489" spans="1:260" s="65" customFormat="1" ht="12" x14ac:dyDescent="0.25">
      <c r="A489" s="38" t="s">
        <v>118</v>
      </c>
      <c r="B489" s="39" t="s">
        <v>131</v>
      </c>
      <c r="C489" s="40" t="str">
        <f>IFERROR(VLOOKUP(BANCO10[[#This Row],[EMPRESA]],[1]!DADOS[#Data],2,FALSE),"")</f>
        <v>01.339.168/0003-50</v>
      </c>
      <c r="D489" s="40" t="s">
        <v>1310</v>
      </c>
      <c r="E489" s="42" t="str">
        <f>IFERROR(VLOOKUP(BANCO10[[#This Row],[EMPRESA]],[1]!DADOS[#Data],5,FALSE),"")</f>
        <v>EPP</v>
      </c>
      <c r="F489" s="40" t="str">
        <f>IFERROR(IF(VLOOKUP(BANCO10[[#This Row],[EMPRESA]],[1]!DADOS[#Data],6,0)="","",(VLOOKUP(BANCO10[[#This Row],[EMPRESA]],[1]!DADOS[#Data],6,0))),"")</f>
        <v>CAPITAL LESTE 1</v>
      </c>
      <c r="G489" s="40" t="str">
        <f>IFERROR(IF(VLOOKUP(BANCO10[[#This Row],[EMPRESA]],[1]!DADOS[#Data],4)="","",(VLOOKUP($D489,[1]!DADOS[#Data],4,0))),"")</f>
        <v>MEGAKART</v>
      </c>
      <c r="H489" s="43" t="s">
        <v>7</v>
      </c>
      <c r="I489" s="43" t="s">
        <v>122</v>
      </c>
      <c r="J489" s="43" t="s">
        <v>123</v>
      </c>
      <c r="K489" s="44" t="s">
        <v>123</v>
      </c>
      <c r="L489" s="44" t="s">
        <v>123</v>
      </c>
      <c r="M489" s="44" t="s">
        <v>137</v>
      </c>
      <c r="N489" s="44" t="s">
        <v>123</v>
      </c>
      <c r="O489" s="42" t="s">
        <v>96</v>
      </c>
      <c r="P489" s="42">
        <v>106</v>
      </c>
      <c r="Q489" s="42"/>
      <c r="R489" s="45" t="s">
        <v>123</v>
      </c>
      <c r="S489" s="45"/>
      <c r="T489" s="45" t="s">
        <v>123</v>
      </c>
      <c r="U489" s="45"/>
      <c r="V489" s="45" t="s">
        <v>123</v>
      </c>
      <c r="W489" s="45"/>
      <c r="X489" s="45" t="s">
        <v>123</v>
      </c>
      <c r="Y489" s="45"/>
      <c r="Z489" s="46" t="s">
        <v>123</v>
      </c>
      <c r="AA489" s="47"/>
      <c r="AB489" s="46" t="s">
        <v>123</v>
      </c>
      <c r="AC489" s="48"/>
      <c r="AD489" s="46" t="s">
        <v>123</v>
      </c>
      <c r="AE489" s="48"/>
      <c r="AF489" s="45" t="s">
        <v>126</v>
      </c>
      <c r="AG489" s="45"/>
      <c r="AH489" s="45" t="s">
        <v>126</v>
      </c>
      <c r="AI489" s="45"/>
      <c r="AJ489" s="45" t="s">
        <v>126</v>
      </c>
      <c r="AK489" s="45"/>
      <c r="AL489" s="45" t="s">
        <v>123</v>
      </c>
      <c r="AM489" s="45"/>
      <c r="AN489" s="45" t="s">
        <v>123</v>
      </c>
      <c r="AO489" s="45"/>
      <c r="AP489" s="45" t="s">
        <v>123</v>
      </c>
      <c r="AQ489" s="45"/>
      <c r="AR489" s="45" t="s">
        <v>123</v>
      </c>
      <c r="AS489" s="45"/>
      <c r="AT489" s="49">
        <v>45963</v>
      </c>
      <c r="AU489" s="50">
        <v>45963</v>
      </c>
      <c r="AV489" s="66" t="s">
        <v>123</v>
      </c>
      <c r="AW489" s="66" t="s">
        <v>123</v>
      </c>
      <c r="AX489" s="51" t="s">
        <v>49</v>
      </c>
      <c r="AY489" s="52" t="s">
        <v>123</v>
      </c>
      <c r="AZ489" s="53">
        <v>0</v>
      </c>
      <c r="BA489" s="52" t="s">
        <v>123</v>
      </c>
      <c r="BB489" s="54" t="s">
        <v>123</v>
      </c>
      <c r="BC489" s="52" t="s">
        <v>123</v>
      </c>
      <c r="BD489" s="52" t="s">
        <v>123</v>
      </c>
      <c r="BE489" s="55" t="s">
        <v>123</v>
      </c>
      <c r="BF489" s="55" t="s">
        <v>123</v>
      </c>
      <c r="BG489" s="55" t="s">
        <v>123</v>
      </c>
      <c r="BH489" s="55" t="s">
        <v>123</v>
      </c>
      <c r="BI489" s="68" t="s">
        <v>123</v>
      </c>
      <c r="BJ489" s="48"/>
      <c r="BK489" s="58" t="s">
        <v>123</v>
      </c>
      <c r="BL489" s="59"/>
      <c r="BM489" s="58" t="s">
        <v>123</v>
      </c>
      <c r="BN489" s="59"/>
      <c r="BO489" s="74" t="s">
        <v>27</v>
      </c>
      <c r="BP489" s="77"/>
      <c r="BQ489" s="78" t="s">
        <v>123</v>
      </c>
      <c r="BR489" s="79"/>
      <c r="BS489" s="70"/>
      <c r="BT489" s="38" t="s">
        <v>1318</v>
      </c>
      <c r="BU489" s="61"/>
      <c r="BV489" s="61"/>
      <c r="BW489" s="61"/>
      <c r="BX489" s="61"/>
      <c r="BY489" s="61"/>
      <c r="BZ489" s="61"/>
      <c r="CA489" s="61"/>
      <c r="CB489" s="61"/>
      <c r="CC489" s="61"/>
      <c r="CD489" s="61"/>
      <c r="CE489" s="61"/>
      <c r="CF489" s="61"/>
      <c r="CG489" s="61"/>
      <c r="CH489" s="63">
        <f>YEAR(BANCO10[[#This Row],[DATA INÍCIO]])</f>
        <v>2025</v>
      </c>
      <c r="CI489" s="63">
        <f>MONTH(BANCO10[[#This Row],[DATA INÍCIO]])</f>
        <v>11</v>
      </c>
      <c r="CJ489" s="71" t="str">
        <f t="shared" si="9"/>
        <v>MEGAKART INDUSTRIA E COMERCIO LTDA01.339.168/0003-50</v>
      </c>
      <c r="CK489" s="63"/>
      <c r="CL489" s="63"/>
      <c r="CM489" s="42" t="str">
        <f>IF(BANCO10[[#This Row],[SOLUÇÃO]]=CM$1,BANCO10[[#This Row],[STATUS DA ETAPA]],"")</f>
        <v/>
      </c>
      <c r="CN489" s="42" t="str">
        <f>IF(BANCO10[[#This Row],[SOLUÇÃO]]=CN$1,BANCO10[[#This Row],[STATUS DA ETAPA]],"")</f>
        <v/>
      </c>
      <c r="CO489" s="42" t="str">
        <f>IF(BANCO10[[#This Row],[SOLUÇÃO]]=CO$1,BANCO10[[#This Row],[STATUS DA ETAPA]],"")</f>
        <v/>
      </c>
      <c r="CP489" s="42" t="str">
        <f>IF(BANCO10[[#This Row],[SOLUÇÃO]]=CP$1,BANCO10[[#This Row],[STATUS DA ETAPA]],"")</f>
        <v/>
      </c>
      <c r="CQ489" s="42" t="str">
        <f>IF(BANCO10[[#This Row],[SOLUÇÃO]]=CQ$1,BANCO10[[#This Row],[STATUS DA ETAPA]],"")</f>
        <v/>
      </c>
      <c r="CR489" s="42" t="str">
        <f>IF(BANCO10[[#This Row],[SOLUÇÃO]]=CR$1,BANCO10[[#This Row],[STATUS DA ETAPA]],"")</f>
        <v/>
      </c>
      <c r="CS489" s="42" t="str">
        <f>IF(BANCO10[[#This Row],[SOLUÇÃO]]=CS$1,BANCO10[[#This Row],[STATUS DA ETAPA]],"")</f>
        <v>CANCELADO</v>
      </c>
      <c r="CT489" s="42" t="str">
        <f>IF(BANCO10[[#This Row],[SOLUÇÃO]]=CT$1,BANCO10[[#This Row],[STATUS DA ETAPA]],"")</f>
        <v/>
      </c>
      <c r="CU489" s="42" t="str">
        <f>IF(BANCO10[[#This Row],[SOLUÇÃO]]=CU$1,BANCO10[[#This Row],[STATUS DA ETAPA]],"")</f>
        <v/>
      </c>
      <c r="CV489" s="42" t="str">
        <f>IF(BANCO10[[#This Row],[SOLUÇÃO]]=CV$1,BANCO10[[#This Row],[STATUS DA ETAPA]],"")</f>
        <v/>
      </c>
      <c r="CW489" s="42" t="str">
        <f>IF(BANCO10[[#This Row],[SOLUÇÃO]]=CW$1,BANCO10[[#This Row],[STATUS DA ETAPA]],"")</f>
        <v/>
      </c>
      <c r="CX489" s="42" t="str">
        <f>IF(BANCO10[[#This Row],[SOLUÇÃO]]=CX$1,BANCO10[[#This Row],[STATUS DA ETAPA]],"")</f>
        <v/>
      </c>
      <c r="CY489" s="42" t="str">
        <f>IF(BANCO10[[#This Row],[SOLUÇÃO]]=CY$1,BANCO10[[#This Row],[STATUS DA ETAPA]],"")</f>
        <v/>
      </c>
      <c r="CZ489" s="42" t="str">
        <f>IF(BANCO10[[#This Row],[SOLUÇÃO]]=CZ$1,BANCO10[[#This Row],[STATUS DA ETAPA]],"")</f>
        <v/>
      </c>
      <c r="DA489" s="42" t="str">
        <f>IF(BANCO10[[#This Row],[SOLUÇÃO]]=DA$1,BANCO10[[#This Row],[STATUS DA ETAPA]],"")</f>
        <v/>
      </c>
      <c r="DB489" s="42" t="str">
        <f>IF(BANCO10[[#This Row],[SOLUÇÃO]]=DB$1,BANCO10[[#This Row],[STATUS DA ETAPA]],"")</f>
        <v/>
      </c>
      <c r="DC489" s="42" t="str">
        <f>IF(BANCO10[[#This Row],[SOLUÇÃO]]=DC$1,BANCO10[[#This Row],[STATUS DA ETAPA]],"")</f>
        <v/>
      </c>
      <c r="DD489" s="42" t="str">
        <f>IF(BANCO10[[#This Row],[SOLUÇÃO]]=DD$1,BANCO10[[#This Row],[STATUS DA ETAPA]],"")</f>
        <v/>
      </c>
      <c r="DE489" s="42" t="str">
        <f>IF(BANCO10[[#This Row],[SOLUÇÃO]]=DE$1,BANCO10[[#This Row],[STATUS DA ETAPA]],"")</f>
        <v/>
      </c>
      <c r="DF489" s="42" t="str">
        <f>IF(BANCO10[[#This Row],[SOLUÇÃO]]=DF$1,BANCO10[[#This Row],[STATUS DA ETAPA]],"")</f>
        <v/>
      </c>
      <c r="DG489" s="42" t="str">
        <f>IF(BANCO10[[#This Row],[SOLUÇÃO]]=DG$1,BANCO10[[#This Row],[STATUS DA ETAPA]],"")</f>
        <v/>
      </c>
      <c r="DH489" s="42" t="str">
        <f>IF(BANCO10[[#This Row],[SOLUÇÃO]]=DH$1,BANCO10[[#This Row],[STATUS DA ETAPA]],"")</f>
        <v/>
      </c>
      <c r="DI489" s="42" t="str">
        <f>IF(BANCO10[[#This Row],[SOLUÇÃO]]=DI$1,BANCO10[[#This Row],[STATUS DA ETAPA]],"")</f>
        <v/>
      </c>
      <c r="DJ489" s="42" t="str">
        <f>IF(BANCO10[[#This Row],[SOLUÇÃO]]=DJ$1,BANCO10[[#This Row],[STATUS DA ETAPA]],"")</f>
        <v/>
      </c>
      <c r="DK489" s="42" t="str">
        <f>IF(BANCO10[[#This Row],[SOLUÇÃO]]=DK$1,BANCO10[[#This Row],[STATUS DA ETAPA]],"")</f>
        <v/>
      </c>
      <c r="DL489" s="42" t="str">
        <f>IF(BANCO10[[#This Row],[SOLUÇÃO]]=DL$1,BANCO10[[#This Row],[STATUS DA ETAPA]],"")</f>
        <v/>
      </c>
      <c r="DM489" s="42" t="str">
        <f>IF(BANCO10[[#This Row],[SOLUÇÃO]]=DM$1,BANCO10[[#This Row],[STATUS DA ETAPA]],"")</f>
        <v/>
      </c>
      <c r="DN489" s="65" t="e">
        <f>VLOOKUP(CL491,'[1]SAP TEC'!AC:AD,2,0)</f>
        <v>#N/A</v>
      </c>
      <c r="DP489" s="65" t="s">
        <v>97</v>
      </c>
      <c r="GA489" s="38"/>
      <c r="GB489" s="39"/>
      <c r="GC489" s="40"/>
      <c r="GD489" s="42"/>
      <c r="GE489" s="42"/>
      <c r="GF489" s="40"/>
      <c r="GG489" s="165"/>
      <c r="GH489" s="90"/>
      <c r="GI489" s="43"/>
      <c r="GJ489" s="44"/>
      <c r="GK489" s="166"/>
      <c r="GL489" s="166"/>
      <c r="GM489" s="166"/>
      <c r="GN489" s="42"/>
      <c r="GO489" s="91"/>
      <c r="GP489" s="42"/>
      <c r="GQ489" s="91"/>
      <c r="GR489" s="134"/>
      <c r="GS489" s="134"/>
      <c r="GT489" s="44"/>
      <c r="GU489" s="44"/>
      <c r="GV489" s="44"/>
      <c r="GW489" s="42"/>
      <c r="GX489" s="95"/>
      <c r="GY489" s="96"/>
      <c r="GZ489" s="168"/>
      <c r="HA489" s="168"/>
      <c r="HB489" s="168"/>
      <c r="HC489" s="93"/>
      <c r="HD489" s="168"/>
      <c r="HE489" s="110"/>
      <c r="HF489" s="94"/>
      <c r="HG489" s="38"/>
      <c r="HH489" s="38"/>
      <c r="HI489" s="38"/>
      <c r="HJ489" s="38"/>
      <c r="HK489" s="98"/>
      <c r="HL489" s="38"/>
      <c r="HM489" s="38"/>
      <c r="HN489" s="38"/>
      <c r="HO489" s="136"/>
      <c r="HP489" s="38"/>
      <c r="HQ489" s="38"/>
      <c r="HR489" s="38"/>
      <c r="HS489" s="38"/>
      <c r="HT489" s="63"/>
      <c r="HU489" s="63"/>
      <c r="HV489" s="71"/>
      <c r="HW489" s="63"/>
      <c r="HX489" s="44"/>
      <c r="HY489" s="42"/>
      <c r="HZ489" s="42"/>
      <c r="IA489" s="42"/>
      <c r="IB489" s="42"/>
      <c r="IC489" s="42"/>
      <c r="ID489" s="42"/>
      <c r="IE489" s="42"/>
      <c r="IF489" s="42"/>
      <c r="IG489" s="42"/>
      <c r="IH489" s="42"/>
      <c r="II489" s="42"/>
      <c r="IJ489" s="42"/>
      <c r="IK489" s="42"/>
      <c r="IL489" s="42"/>
      <c r="IM489" s="42"/>
      <c r="IN489" s="42"/>
      <c r="IO489" s="42"/>
      <c r="IP489" s="42"/>
      <c r="IQ489" s="42"/>
      <c r="IR489" s="42"/>
      <c r="IS489" s="42"/>
      <c r="IT489" s="42"/>
      <c r="IU489" s="42"/>
      <c r="IV489" s="42"/>
      <c r="IW489" s="42"/>
      <c r="IX489" s="42"/>
      <c r="IY489" s="42"/>
      <c r="IZ489" s="63"/>
    </row>
    <row r="490" spans="1:260" s="65" customFormat="1" ht="12" x14ac:dyDescent="0.25">
      <c r="A490" s="38" t="s">
        <v>118</v>
      </c>
      <c r="B490" s="39" t="s">
        <v>131</v>
      </c>
      <c r="C490" s="40" t="str">
        <f>IFERROR(VLOOKUP(BANCO10[[#This Row],[EMPRESA]],[1]!DADOS[#Data],2,FALSE),"")</f>
        <v>54.610.894/0001-60</v>
      </c>
      <c r="D490" s="40" t="s">
        <v>1319</v>
      </c>
      <c r="E490" s="42" t="str">
        <f>IFERROR(VLOOKUP(BANCO10[[#This Row],[EMPRESA]],[1]!DADOS[#Data],5,FALSE),"")</f>
        <v>ME</v>
      </c>
      <c r="F490" s="40" t="str">
        <f>IFERROR(IF(VLOOKUP(BANCO10[[#This Row],[EMPRESA]],[1]!DADOS[#Data],6,0)="","",(VLOOKUP(BANCO10[[#This Row],[EMPRESA]],[1]!DADOS[#Data],6,0))),"")</f>
        <v>CAPITAL OESTE</v>
      </c>
      <c r="G490" s="40" t="str">
        <f>IFERROR(IF(VLOOKUP(BANCO10[[#This Row],[EMPRESA]],[1]!DADOS[#Data],4)="","",(VLOOKUP($D490,[1]!DADOS[#Data],4,0))),"")</f>
        <v>GUIDO</v>
      </c>
      <c r="H490" s="43" t="s">
        <v>7</v>
      </c>
      <c r="I490" s="43" t="s">
        <v>134</v>
      </c>
      <c r="J490" s="43" t="s">
        <v>123</v>
      </c>
      <c r="K490" s="82" t="s">
        <v>1320</v>
      </c>
      <c r="L490" s="44" t="s">
        <v>136</v>
      </c>
      <c r="M490" s="44" t="s">
        <v>137</v>
      </c>
      <c r="N490" s="44" t="s">
        <v>123</v>
      </c>
      <c r="O490" s="42" t="s">
        <v>96</v>
      </c>
      <c r="P490" s="42">
        <v>76</v>
      </c>
      <c r="Q490" s="39"/>
      <c r="R490" s="45" t="s">
        <v>27</v>
      </c>
      <c r="S490" s="45">
        <v>45713</v>
      </c>
      <c r="T490" s="45" t="s">
        <v>27</v>
      </c>
      <c r="U490" s="45">
        <v>45713</v>
      </c>
      <c r="V490" s="45" t="s">
        <v>27</v>
      </c>
      <c r="W490" s="45">
        <v>45713</v>
      </c>
      <c r="X490" s="45" t="s">
        <v>27</v>
      </c>
      <c r="Y490" s="45">
        <v>45713</v>
      </c>
      <c r="Z490" s="46" t="s">
        <v>27</v>
      </c>
      <c r="AA490" s="47">
        <v>45709</v>
      </c>
      <c r="AB490" s="46" t="s">
        <v>27</v>
      </c>
      <c r="AC490" s="48">
        <v>45712</v>
      </c>
      <c r="AD490" s="46" t="s">
        <v>27</v>
      </c>
      <c r="AE490" s="48">
        <v>45713</v>
      </c>
      <c r="AF490" s="45" t="s">
        <v>123</v>
      </c>
      <c r="AG490" s="45"/>
      <c r="AH490" s="45" t="s">
        <v>123</v>
      </c>
      <c r="AI490" s="45"/>
      <c r="AJ490" s="45" t="s">
        <v>27</v>
      </c>
      <c r="AK490" s="45">
        <v>45708</v>
      </c>
      <c r="AL490" s="45" t="s">
        <v>123</v>
      </c>
      <c r="AM490" s="45"/>
      <c r="AN490" s="45" t="s">
        <v>123</v>
      </c>
      <c r="AO490" s="45"/>
      <c r="AP490" s="45" t="s">
        <v>123</v>
      </c>
      <c r="AQ490" s="45"/>
      <c r="AR490" s="45" t="s">
        <v>123</v>
      </c>
      <c r="AS490" s="45"/>
      <c r="AT490" s="49">
        <v>46022</v>
      </c>
      <c r="AU490" s="50">
        <v>46022</v>
      </c>
      <c r="AV490" s="66" t="s">
        <v>126</v>
      </c>
      <c r="AW490" s="66" t="s">
        <v>126</v>
      </c>
      <c r="AX490" s="51" t="s">
        <v>49</v>
      </c>
      <c r="AY490" s="52" t="s">
        <v>126</v>
      </c>
      <c r="AZ490" s="53">
        <v>14440</v>
      </c>
      <c r="BA490" s="52" t="s">
        <v>138</v>
      </c>
      <c r="BB490" s="81">
        <v>667287</v>
      </c>
      <c r="BC490" s="52" t="s">
        <v>123</v>
      </c>
      <c r="BD490" s="52" t="s">
        <v>123</v>
      </c>
      <c r="BE490" s="55" t="s">
        <v>126</v>
      </c>
      <c r="BF490" s="55" t="s">
        <v>126</v>
      </c>
      <c r="BG490" s="55" t="s">
        <v>126</v>
      </c>
      <c r="BH490" s="55" t="s">
        <v>126</v>
      </c>
      <c r="BI490" s="68" t="s">
        <v>126</v>
      </c>
      <c r="BJ490" s="48"/>
      <c r="BK490" s="58" t="s">
        <v>126</v>
      </c>
      <c r="BL490" s="59"/>
      <c r="BM490" s="58" t="s">
        <v>126</v>
      </c>
      <c r="BN490" s="59"/>
      <c r="BO490" s="58" t="s">
        <v>126</v>
      </c>
      <c r="BP490" s="59"/>
      <c r="BQ490" s="58" t="s">
        <v>126</v>
      </c>
      <c r="BR490" s="59"/>
      <c r="BS490" s="69" t="s">
        <v>185</v>
      </c>
      <c r="BT490" s="38" t="s">
        <v>1321</v>
      </c>
      <c r="BU490" s="61"/>
      <c r="BV490" s="61"/>
      <c r="BW490" s="61"/>
      <c r="BX490" s="61"/>
      <c r="BY490" s="61"/>
      <c r="BZ490" s="61"/>
      <c r="CA490" s="61"/>
      <c r="CB490" s="61"/>
      <c r="CC490" s="61"/>
      <c r="CD490" s="61"/>
      <c r="CE490" s="61"/>
      <c r="CF490" s="61"/>
      <c r="CG490" s="61"/>
      <c r="CH490" s="63">
        <f>YEAR(BANCO10[[#This Row],[DATA INÍCIO]])</f>
        <v>2025</v>
      </c>
      <c r="CI490" s="63">
        <f>MONTH(BANCO10[[#This Row],[DATA INÍCIO]])</f>
        <v>12</v>
      </c>
      <c r="CJ490" s="71" t="str">
        <f t="shared" si="9"/>
        <v>MESTRE GUIDO MARCENARIA, INDUSTRIA, SERVICOS E FERRAGENS LTDA54.610.894/0001-60</v>
      </c>
      <c r="CK490" s="63"/>
      <c r="CL490" s="63"/>
      <c r="CM490" s="42" t="str">
        <f>IF(BANCO10[[#This Row],[SOLUÇÃO]]=CM$1,BANCO10[[#This Row],[STATUS DA ETAPA]],"")</f>
        <v/>
      </c>
      <c r="CN490" s="42" t="str">
        <f>IF(BANCO10[[#This Row],[SOLUÇÃO]]=CN$1,BANCO10[[#This Row],[STATUS DA ETAPA]],"")</f>
        <v/>
      </c>
      <c r="CO490" s="42" t="str">
        <f>IF(BANCO10[[#This Row],[SOLUÇÃO]]=CO$1,BANCO10[[#This Row],[STATUS DA ETAPA]],"")</f>
        <v/>
      </c>
      <c r="CP490" s="42" t="str">
        <f>IF(BANCO10[[#This Row],[SOLUÇÃO]]=CP$1,BANCO10[[#This Row],[STATUS DA ETAPA]],"")</f>
        <v/>
      </c>
      <c r="CQ490" s="42" t="str">
        <f>IF(BANCO10[[#This Row],[SOLUÇÃO]]=CQ$1,BANCO10[[#This Row],[STATUS DA ETAPA]],"")</f>
        <v/>
      </c>
      <c r="CR490" s="42" t="str">
        <f>IF(BANCO10[[#This Row],[SOLUÇÃO]]=CR$1,BANCO10[[#This Row],[STATUS DA ETAPA]],"")</f>
        <v/>
      </c>
      <c r="CS490" s="42" t="str">
        <f>IF(BANCO10[[#This Row],[SOLUÇÃO]]=CS$1,BANCO10[[#This Row],[STATUS DA ETAPA]],"")</f>
        <v>AGUARDANDO SALDO</v>
      </c>
      <c r="CT490" s="42" t="str">
        <f>IF(BANCO10[[#This Row],[SOLUÇÃO]]=CT$1,BANCO10[[#This Row],[STATUS DA ETAPA]],"")</f>
        <v/>
      </c>
      <c r="CU490" s="42" t="str">
        <f>IF(BANCO10[[#This Row],[SOLUÇÃO]]=CU$1,BANCO10[[#This Row],[STATUS DA ETAPA]],"")</f>
        <v/>
      </c>
      <c r="CV490" s="42" t="str">
        <f>IF(BANCO10[[#This Row],[SOLUÇÃO]]=CV$1,BANCO10[[#This Row],[STATUS DA ETAPA]],"")</f>
        <v/>
      </c>
      <c r="CW490" s="42" t="str">
        <f>IF(BANCO10[[#This Row],[SOLUÇÃO]]=CW$1,BANCO10[[#This Row],[STATUS DA ETAPA]],"")</f>
        <v/>
      </c>
      <c r="CX490" s="42" t="str">
        <f>IF(BANCO10[[#This Row],[SOLUÇÃO]]=CX$1,BANCO10[[#This Row],[STATUS DA ETAPA]],"")</f>
        <v/>
      </c>
      <c r="CY490" s="42" t="str">
        <f>IF(BANCO10[[#This Row],[SOLUÇÃO]]=CY$1,BANCO10[[#This Row],[STATUS DA ETAPA]],"")</f>
        <v/>
      </c>
      <c r="CZ490" s="42" t="str">
        <f>IF(BANCO10[[#This Row],[SOLUÇÃO]]=CZ$1,BANCO10[[#This Row],[STATUS DA ETAPA]],"")</f>
        <v/>
      </c>
      <c r="DA490" s="42" t="str">
        <f>IF(BANCO10[[#This Row],[SOLUÇÃO]]=DA$1,BANCO10[[#This Row],[STATUS DA ETAPA]],"")</f>
        <v/>
      </c>
      <c r="DB490" s="42" t="str">
        <f>IF(BANCO10[[#This Row],[SOLUÇÃO]]=DB$1,BANCO10[[#This Row],[STATUS DA ETAPA]],"")</f>
        <v/>
      </c>
      <c r="DC490" s="42" t="str">
        <f>IF(BANCO10[[#This Row],[SOLUÇÃO]]=DC$1,BANCO10[[#This Row],[STATUS DA ETAPA]],"")</f>
        <v/>
      </c>
      <c r="DD490" s="42" t="str">
        <f>IF(BANCO10[[#This Row],[SOLUÇÃO]]=DD$1,BANCO10[[#This Row],[STATUS DA ETAPA]],"")</f>
        <v/>
      </c>
      <c r="DE490" s="42" t="str">
        <f>IF(BANCO10[[#This Row],[SOLUÇÃO]]=DE$1,BANCO10[[#This Row],[STATUS DA ETAPA]],"")</f>
        <v/>
      </c>
      <c r="DF490" s="42" t="str">
        <f>IF(BANCO10[[#This Row],[SOLUÇÃO]]=DF$1,BANCO10[[#This Row],[STATUS DA ETAPA]],"")</f>
        <v/>
      </c>
      <c r="DG490" s="42" t="str">
        <f>IF(BANCO10[[#This Row],[SOLUÇÃO]]=DG$1,BANCO10[[#This Row],[STATUS DA ETAPA]],"")</f>
        <v/>
      </c>
      <c r="DH490" s="42" t="str">
        <f>IF(BANCO10[[#This Row],[SOLUÇÃO]]=DH$1,BANCO10[[#This Row],[STATUS DA ETAPA]],"")</f>
        <v/>
      </c>
      <c r="DI490" s="42" t="str">
        <f>IF(BANCO10[[#This Row],[SOLUÇÃO]]=DI$1,BANCO10[[#This Row],[STATUS DA ETAPA]],"")</f>
        <v/>
      </c>
      <c r="DJ490" s="42" t="str">
        <f>IF(BANCO10[[#This Row],[SOLUÇÃO]]=DJ$1,BANCO10[[#This Row],[STATUS DA ETAPA]],"")</f>
        <v/>
      </c>
      <c r="DK490" s="42" t="str">
        <f>IF(BANCO10[[#This Row],[SOLUÇÃO]]=DK$1,BANCO10[[#This Row],[STATUS DA ETAPA]],"")</f>
        <v/>
      </c>
      <c r="DL490" s="42" t="str">
        <f>IF(BANCO10[[#This Row],[SOLUÇÃO]]=DL$1,BANCO10[[#This Row],[STATUS DA ETAPA]],"")</f>
        <v/>
      </c>
      <c r="DM490" s="42" t="str">
        <f>IF(BANCO10[[#This Row],[SOLUÇÃO]]=DM$1,BANCO10[[#This Row],[STATUS DA ETAPA]],"")</f>
        <v/>
      </c>
      <c r="DN490" s="65" t="e">
        <f>VLOOKUP(CL492,'[1]SAP TEC'!AC:AD,2,0)</f>
        <v>#N/A</v>
      </c>
      <c r="DP490" s="65" t="s">
        <v>98</v>
      </c>
      <c r="GA490" s="38"/>
      <c r="GB490" s="39"/>
      <c r="GC490" s="40"/>
      <c r="GD490" s="42"/>
      <c r="GE490" s="42"/>
      <c r="GF490" s="40"/>
      <c r="GG490" s="165"/>
      <c r="GH490" s="90"/>
      <c r="GI490" s="43"/>
      <c r="GJ490" s="44"/>
      <c r="GK490" s="166"/>
      <c r="GL490" s="166"/>
      <c r="GM490" s="166"/>
      <c r="GN490" s="42"/>
      <c r="GO490" s="91"/>
      <c r="GP490" s="42"/>
      <c r="GQ490" s="91"/>
      <c r="GR490" s="134"/>
      <c r="GS490" s="134"/>
      <c r="GT490" s="44"/>
      <c r="GU490" s="44"/>
      <c r="GV490" s="44"/>
      <c r="GW490" s="42"/>
      <c r="GX490" s="95"/>
      <c r="GY490" s="96"/>
      <c r="GZ490" s="167"/>
      <c r="HA490" s="167"/>
      <c r="HB490" s="167"/>
      <c r="HC490" s="93"/>
      <c r="HD490" s="167"/>
      <c r="HE490" s="110"/>
      <c r="HF490" s="94"/>
      <c r="HG490" s="38"/>
      <c r="HH490" s="38"/>
      <c r="HI490" s="38"/>
      <c r="HJ490" s="38"/>
      <c r="HK490" s="98"/>
      <c r="HL490" s="38"/>
      <c r="HM490" s="38"/>
      <c r="HN490" s="38"/>
      <c r="HO490" s="136"/>
      <c r="HP490" s="38"/>
      <c r="HQ490" s="38"/>
      <c r="HR490" s="38"/>
      <c r="HS490" s="38"/>
      <c r="HT490" s="63"/>
      <c r="HU490" s="63"/>
      <c r="HV490" s="71"/>
      <c r="HW490" s="63"/>
      <c r="HX490" s="44"/>
      <c r="HY490" s="42"/>
      <c r="HZ490" s="42"/>
      <c r="IA490" s="42"/>
      <c r="IB490" s="42"/>
      <c r="IC490" s="42"/>
      <c r="ID490" s="42"/>
      <c r="IE490" s="42"/>
      <c r="IF490" s="42"/>
      <c r="IG490" s="42"/>
      <c r="IH490" s="42"/>
      <c r="II490" s="42"/>
      <c r="IJ490" s="42"/>
      <c r="IK490" s="42"/>
      <c r="IL490" s="42"/>
      <c r="IM490" s="42"/>
      <c r="IN490" s="42"/>
      <c r="IO490" s="42"/>
      <c r="IP490" s="42"/>
      <c r="IQ490" s="42"/>
      <c r="IR490" s="42"/>
      <c r="IS490" s="42"/>
      <c r="IT490" s="42"/>
      <c r="IU490" s="42"/>
      <c r="IV490" s="42"/>
      <c r="IW490" s="42"/>
      <c r="IX490" s="42"/>
      <c r="IY490" s="42"/>
      <c r="IZ490" s="63"/>
    </row>
    <row r="491" spans="1:260" s="65" customFormat="1" ht="12" x14ac:dyDescent="0.25">
      <c r="A491" s="38" t="s">
        <v>118</v>
      </c>
      <c r="B491" s="39" t="s">
        <v>131</v>
      </c>
      <c r="C491" s="40" t="str">
        <f>IFERROR(VLOOKUP(BANCO10[[#This Row],[EMPRESA]],[1]!DADOS[#Data],2,FALSE),"")</f>
        <v>04.609.903/0001-25</v>
      </c>
      <c r="D491" s="42" t="s">
        <v>1237</v>
      </c>
      <c r="E491" s="42" t="str">
        <f>IFERROR(VLOOKUP(BANCO10[[#This Row],[EMPRESA]],[1]!DADOS[#Data],5,FALSE),"")</f>
        <v>ME</v>
      </c>
      <c r="F491" s="40" t="str">
        <f>IFERROR(IF(VLOOKUP(BANCO10[[#This Row],[EMPRESA]],[1]!DADOS[#Data],6,0)="","",(VLOOKUP(BANCO10[[#This Row],[EMPRESA]],[1]!DADOS[#Data],6,0))),"")</f>
        <v>CAPITAL LESTE 1</v>
      </c>
      <c r="G491" s="40"/>
      <c r="H491" s="43" t="s">
        <v>121</v>
      </c>
      <c r="I491" s="43" t="s">
        <v>145</v>
      </c>
      <c r="J491" s="44" t="s">
        <v>146</v>
      </c>
      <c r="K491" s="44" t="s">
        <v>1322</v>
      </c>
      <c r="L491" s="44" t="s">
        <v>123</v>
      </c>
      <c r="M491" s="44" t="s">
        <v>137</v>
      </c>
      <c r="N491" s="42" t="s">
        <v>935</v>
      </c>
      <c r="O491" s="42" t="s">
        <v>90</v>
      </c>
      <c r="P491" s="42">
        <v>4</v>
      </c>
      <c r="Q491" s="42"/>
      <c r="R491" s="45" t="s">
        <v>123</v>
      </c>
      <c r="S491" s="45"/>
      <c r="T491" s="45" t="s">
        <v>123</v>
      </c>
      <c r="U491" s="45"/>
      <c r="V491" s="45" t="s">
        <v>123</v>
      </c>
      <c r="W491" s="45"/>
      <c r="X491" s="45" t="s">
        <v>123</v>
      </c>
      <c r="Y491" s="45"/>
      <c r="Z491" s="46" t="s">
        <v>123</v>
      </c>
      <c r="AA491" s="47"/>
      <c r="AB491" s="46" t="s">
        <v>123</v>
      </c>
      <c r="AC491" s="48"/>
      <c r="AD491" s="46" t="s">
        <v>123</v>
      </c>
      <c r="AE491" s="48"/>
      <c r="AF491" s="45" t="s">
        <v>123</v>
      </c>
      <c r="AG491" s="45"/>
      <c r="AH491" s="45" t="s">
        <v>123</v>
      </c>
      <c r="AI491" s="45"/>
      <c r="AJ491" s="45" t="s">
        <v>123</v>
      </c>
      <c r="AK491" s="45"/>
      <c r="AL491" s="45" t="s">
        <v>123</v>
      </c>
      <c r="AM491" s="45"/>
      <c r="AN491" s="45" t="s">
        <v>123</v>
      </c>
      <c r="AO491" s="45"/>
      <c r="AP491" s="45" t="s">
        <v>123</v>
      </c>
      <c r="AQ491" s="45"/>
      <c r="AR491" s="45" t="s">
        <v>123</v>
      </c>
      <c r="AS491" s="45"/>
      <c r="AT491" s="49">
        <v>45577</v>
      </c>
      <c r="AU491" s="50">
        <v>45577</v>
      </c>
      <c r="AV491" s="66" t="s">
        <v>123</v>
      </c>
      <c r="AW491" s="66" t="s">
        <v>123</v>
      </c>
      <c r="AX491" s="51" t="s">
        <v>49</v>
      </c>
      <c r="AY491" s="52" t="s">
        <v>123</v>
      </c>
      <c r="AZ491" s="53">
        <v>0</v>
      </c>
      <c r="BA491" s="52" t="s">
        <v>123</v>
      </c>
      <c r="BB491" s="81" t="s">
        <v>123</v>
      </c>
      <c r="BC491" s="52" t="s">
        <v>123</v>
      </c>
      <c r="BD491" s="52" t="s">
        <v>123</v>
      </c>
      <c r="BE491" s="55" t="s">
        <v>123</v>
      </c>
      <c r="BF491" s="55" t="s">
        <v>123</v>
      </c>
      <c r="BG491" s="55" t="s">
        <v>123</v>
      </c>
      <c r="BH491" s="55" t="s">
        <v>123</v>
      </c>
      <c r="BI491" s="118" t="s">
        <v>123</v>
      </c>
      <c r="BJ491" s="119"/>
      <c r="BK491" s="103"/>
      <c r="BL491" s="38"/>
      <c r="BM491" s="103"/>
      <c r="BN491" s="38"/>
      <c r="BO491" s="103" t="s">
        <v>123</v>
      </c>
      <c r="BP491" s="38"/>
      <c r="BQ491" s="103" t="s">
        <v>123</v>
      </c>
      <c r="BR491" s="38"/>
      <c r="BS491" s="70"/>
      <c r="BT491" s="38"/>
      <c r="BU491" s="61"/>
      <c r="BV491" s="61"/>
      <c r="BW491" s="84"/>
      <c r="BX491" s="84"/>
      <c r="BY491" s="85"/>
      <c r="BZ491" s="84"/>
      <c r="CA491" s="86"/>
      <c r="CB491" s="87"/>
      <c r="CC491" s="88"/>
      <c r="CD491" s="87"/>
      <c r="CE491" s="87"/>
      <c r="CF491" s="87"/>
      <c r="CG491" s="87"/>
      <c r="CH491" s="42">
        <f>YEAR(BANCO10[[#This Row],[DATA INÍCIO]])</f>
        <v>2024</v>
      </c>
      <c r="CI491" s="42">
        <f>MONTH(BANCO10[[#This Row],[DATA INÍCIO]])</f>
        <v>10</v>
      </c>
      <c r="CJ491" s="42" t="str">
        <f t="shared" si="9"/>
        <v>METAL-LAR ESQUADRIAS METALICAS LTDA04.609.903/0001-25</v>
      </c>
      <c r="CK491" s="42"/>
      <c r="CL491" s="42"/>
      <c r="CM491" s="42" t="str">
        <f>IF(BANCO10[[#This Row],[SOLUÇÃO]]=CM$1,BANCO10[[#This Row],[STATUS DA ETAPA]],"")</f>
        <v>CONCLUÍDO</v>
      </c>
      <c r="CN491" s="42" t="str">
        <f>IF(BANCO10[[#This Row],[SOLUÇÃO]]=CN$1,BANCO10[[#This Row],[STATUS DA ETAPA]],"")</f>
        <v/>
      </c>
      <c r="CO491" s="42" t="str">
        <f>IF(BANCO10[[#This Row],[SOLUÇÃO]]=CO$1,BANCO10[[#This Row],[STATUS DA ETAPA]],"")</f>
        <v/>
      </c>
      <c r="CP491" s="42" t="str">
        <f>IF(BANCO10[[#This Row],[SOLUÇÃO]]=CP$1,BANCO10[[#This Row],[STATUS DA ETAPA]],"")</f>
        <v/>
      </c>
      <c r="CQ491" s="42" t="str">
        <f>IF(BANCO10[[#This Row],[SOLUÇÃO]]=CQ$1,BANCO10[[#This Row],[STATUS DA ETAPA]],"")</f>
        <v/>
      </c>
      <c r="CR491" s="42" t="str">
        <f>IF(BANCO10[[#This Row],[SOLUÇÃO]]=CR$1,BANCO10[[#This Row],[STATUS DA ETAPA]],"")</f>
        <v/>
      </c>
      <c r="CS491" s="42" t="str">
        <f>IF(BANCO10[[#This Row],[SOLUÇÃO]]=CS$1,BANCO10[[#This Row],[STATUS DA ETAPA]],"")</f>
        <v/>
      </c>
      <c r="CT491" s="42" t="str">
        <f>IF(BANCO10[[#This Row],[SOLUÇÃO]]=CT$1,BANCO10[[#This Row],[STATUS DA ETAPA]],"")</f>
        <v/>
      </c>
      <c r="CU491" s="42" t="str">
        <f>IF(BANCO10[[#This Row],[SOLUÇÃO]]=CU$1,BANCO10[[#This Row],[STATUS DA ETAPA]],"")</f>
        <v/>
      </c>
      <c r="CV491" s="42" t="str">
        <f>IF(BANCO10[[#This Row],[SOLUÇÃO]]=CV$1,BANCO10[[#This Row],[STATUS DA ETAPA]],"")</f>
        <v/>
      </c>
      <c r="CW491" s="42" t="str">
        <f>IF(BANCO10[[#This Row],[SOLUÇÃO]]=CW$1,BANCO10[[#This Row],[STATUS DA ETAPA]],"")</f>
        <v/>
      </c>
      <c r="CX491" s="42" t="str">
        <f>IF(BANCO10[[#This Row],[SOLUÇÃO]]=CX$1,BANCO10[[#This Row],[STATUS DA ETAPA]],"")</f>
        <v/>
      </c>
      <c r="CY491" s="42" t="str">
        <f>IF(BANCO10[[#This Row],[SOLUÇÃO]]=CY$1,BANCO10[[#This Row],[STATUS DA ETAPA]],"")</f>
        <v/>
      </c>
      <c r="CZ491" s="42" t="str">
        <f>IF(BANCO10[[#This Row],[SOLUÇÃO]]=CZ$1,BANCO10[[#This Row],[STATUS DA ETAPA]],"")</f>
        <v/>
      </c>
      <c r="DA491" s="42" t="str">
        <f>IF(BANCO10[[#This Row],[SOLUÇÃO]]=DA$1,BANCO10[[#This Row],[STATUS DA ETAPA]],"")</f>
        <v/>
      </c>
      <c r="DB491" s="42" t="str">
        <f>IF(BANCO10[[#This Row],[SOLUÇÃO]]=DB$1,BANCO10[[#This Row],[STATUS DA ETAPA]],"")</f>
        <v/>
      </c>
      <c r="DC491" s="63" t="str">
        <f>IF(BANCO10[[#This Row],[SOLUÇÃO]]=DC$1,BANCO10[[#This Row],[STATUS DA ETAPA]],"")</f>
        <v/>
      </c>
      <c r="DD491" s="65" t="str">
        <f>IF(BANCO10[[#This Row],[SOLUÇÃO]]=DD$1,BANCO10[[#This Row],[STATUS DA ETAPA]],"")</f>
        <v/>
      </c>
      <c r="DE491" s="65" t="str">
        <f>IF(BANCO10[[#This Row],[SOLUÇÃO]]=DE$1,BANCO10[[#This Row],[STATUS DA ETAPA]],"")</f>
        <v/>
      </c>
      <c r="DF491" s="65" t="str">
        <f>IF(BANCO10[[#This Row],[SOLUÇÃO]]=DF$1,BANCO10[[#This Row],[STATUS DA ETAPA]],"")</f>
        <v/>
      </c>
      <c r="DG491" s="65" t="str">
        <f>IF(BANCO10[[#This Row],[SOLUÇÃO]]=DG$1,BANCO10[[#This Row],[STATUS DA ETAPA]],"")</f>
        <v/>
      </c>
      <c r="DH491" s="65" t="str">
        <f>IF(BANCO10[[#This Row],[SOLUÇÃO]]=DH$1,BANCO10[[#This Row],[STATUS DA ETAPA]],"")</f>
        <v/>
      </c>
      <c r="DI491" s="65" t="str">
        <f>IF(BANCO10[[#This Row],[SOLUÇÃO]]=DI$1,BANCO10[[#This Row],[STATUS DA ETAPA]],"")</f>
        <v/>
      </c>
      <c r="DJ491" s="65" t="str">
        <f>IF(BANCO10[[#This Row],[SOLUÇÃO]]=DJ$1,BANCO10[[#This Row],[STATUS DA ETAPA]],"")</f>
        <v/>
      </c>
      <c r="DK491" s="65" t="str">
        <f>IF(BANCO10[[#This Row],[SOLUÇÃO]]=DK$1,BANCO10[[#This Row],[STATUS DA ETAPA]],"")</f>
        <v/>
      </c>
      <c r="DL491" s="65" t="str">
        <f>IF(BANCO10[[#This Row],[SOLUÇÃO]]=DL$1,BANCO10[[#This Row],[STATUS DA ETAPA]],"")</f>
        <v/>
      </c>
      <c r="DM491" s="65" t="str">
        <f>IF(BANCO10[[#This Row],[SOLUÇÃO]]=DM$1,BANCO10[[#This Row],[STATUS DA ETAPA]],"")</f>
        <v/>
      </c>
      <c r="DN491" s="65" t="e">
        <f>VLOOKUP(CL493,'[1]SAP TEC'!AC:AD,2,0)</f>
        <v>#N/A</v>
      </c>
      <c r="DP491" s="65" t="s">
        <v>99</v>
      </c>
      <c r="GA491" s="38"/>
      <c r="GB491" s="39"/>
      <c r="GC491" s="40"/>
      <c r="GD491" s="42"/>
      <c r="GE491" s="42"/>
      <c r="GF491" s="40"/>
      <c r="GG491" s="165"/>
      <c r="GH491" s="90"/>
      <c r="GI491" s="43"/>
      <c r="GJ491" s="44"/>
      <c r="GK491" s="166"/>
      <c r="GL491" s="166"/>
      <c r="GM491" s="166"/>
      <c r="GN491" s="42"/>
      <c r="GO491" s="91"/>
      <c r="GP491" s="42"/>
      <c r="GQ491" s="91"/>
      <c r="GR491" s="134"/>
      <c r="GS491" s="134"/>
      <c r="GT491" s="44"/>
      <c r="GU491" s="44"/>
      <c r="GV491" s="44"/>
      <c r="GW491" s="42"/>
      <c r="GX491" s="95"/>
      <c r="GY491" s="96"/>
      <c r="GZ491" s="168"/>
      <c r="HA491" s="168"/>
      <c r="HB491" s="168"/>
      <c r="HC491" s="93"/>
      <c r="HD491" s="168"/>
      <c r="HE491" s="110"/>
      <c r="HF491" s="94"/>
      <c r="HG491" s="38"/>
      <c r="HH491" s="38"/>
      <c r="HI491" s="38"/>
      <c r="HJ491" s="38"/>
      <c r="HK491" s="98"/>
      <c r="HL491" s="38"/>
      <c r="HM491" s="38"/>
      <c r="HN491" s="38"/>
      <c r="HO491" s="136"/>
      <c r="HP491" s="38"/>
      <c r="HQ491" s="38"/>
      <c r="HR491" s="38"/>
      <c r="HS491" s="38"/>
      <c r="HT491" s="63"/>
      <c r="HU491" s="63"/>
      <c r="HV491" s="71"/>
      <c r="HW491" s="63"/>
      <c r="HX491" s="44"/>
      <c r="HY491" s="42"/>
      <c r="HZ491" s="42"/>
      <c r="IA491" s="42"/>
      <c r="IB491" s="42"/>
      <c r="IC491" s="42"/>
      <c r="ID491" s="42"/>
      <c r="IE491" s="42"/>
      <c r="IF491" s="42"/>
      <c r="IG491" s="42"/>
      <c r="IH491" s="42"/>
      <c r="II491" s="42"/>
      <c r="IJ491" s="42"/>
      <c r="IK491" s="42"/>
      <c r="IL491" s="42"/>
      <c r="IM491" s="42"/>
      <c r="IN491" s="42"/>
      <c r="IO491" s="42"/>
      <c r="IP491" s="42"/>
      <c r="IQ491" s="42"/>
      <c r="IR491" s="42"/>
      <c r="IS491" s="42"/>
      <c r="IT491" s="42"/>
      <c r="IU491" s="42"/>
      <c r="IV491" s="42"/>
      <c r="IW491" s="42"/>
      <c r="IX491" s="42"/>
      <c r="IY491" s="42"/>
      <c r="IZ491" s="63"/>
    </row>
    <row r="492" spans="1:260" s="65" customFormat="1" ht="12" x14ac:dyDescent="0.25">
      <c r="A492" s="38" t="s">
        <v>118</v>
      </c>
      <c r="B492" s="39" t="s">
        <v>131</v>
      </c>
      <c r="C492" s="40" t="str">
        <f>IFERROR(VLOOKUP(BANCO10[[#This Row],[EMPRESA]],[1]!DADOS[#Data],2,FALSE),"")</f>
        <v>04.609.903/0001-25</v>
      </c>
      <c r="D492" s="42" t="s">
        <v>1237</v>
      </c>
      <c r="E492" s="42" t="str">
        <f>IFERROR(VLOOKUP(BANCO10[[#This Row],[EMPRESA]],[1]!DADOS[#Data],5,FALSE),"")</f>
        <v>ME</v>
      </c>
      <c r="F492" s="40" t="str">
        <f>IFERROR(IF(VLOOKUP(BANCO10[[#This Row],[EMPRESA]],[1]!DADOS[#Data],6,0)="","",(VLOOKUP(BANCO10[[#This Row],[EMPRESA]],[1]!DADOS[#Data],6,0))),"")</f>
        <v>CAPITAL LESTE 1</v>
      </c>
      <c r="G492" s="40" t="str">
        <f>IFERROR(IF(VLOOKUP(BANCO10[[#This Row],[EMPRESA]],[1]!DADOS[#Data],4)="","",(VLOOKUP($D492,[1]!DADOS[#Data],4,0))),"")</f>
        <v>METALLAR</v>
      </c>
      <c r="H492" s="43" t="s">
        <v>7</v>
      </c>
      <c r="I492" s="43" t="s">
        <v>145</v>
      </c>
      <c r="J492" s="44" t="s">
        <v>123</v>
      </c>
      <c r="K492" s="44" t="s">
        <v>1323</v>
      </c>
      <c r="L492" s="44" t="s">
        <v>1324</v>
      </c>
      <c r="M492" s="44" t="s">
        <v>137</v>
      </c>
      <c r="N492" s="42" t="s">
        <v>935</v>
      </c>
      <c r="O492" s="42" t="s">
        <v>96</v>
      </c>
      <c r="P492" s="42">
        <v>76</v>
      </c>
      <c r="Q492" s="42" t="s">
        <v>536</v>
      </c>
      <c r="R492" s="45" t="s">
        <v>123</v>
      </c>
      <c r="S492" s="45"/>
      <c r="T492" s="45" t="s">
        <v>123</v>
      </c>
      <c r="U492" s="45"/>
      <c r="V492" s="45" t="s">
        <v>123</v>
      </c>
      <c r="W492" s="45"/>
      <c r="X492" s="45" t="s">
        <v>123</v>
      </c>
      <c r="Y492" s="45"/>
      <c r="Z492" s="46" t="s">
        <v>123</v>
      </c>
      <c r="AA492" s="47"/>
      <c r="AB492" s="46" t="s">
        <v>123</v>
      </c>
      <c r="AC492" s="48"/>
      <c r="AD492" s="46" t="s">
        <v>123</v>
      </c>
      <c r="AE492" s="48"/>
      <c r="AF492" s="45" t="s">
        <v>123</v>
      </c>
      <c r="AG492" s="45"/>
      <c r="AH492" s="45" t="s">
        <v>27</v>
      </c>
      <c r="AI492" s="45">
        <v>45593</v>
      </c>
      <c r="AJ492" s="45" t="s">
        <v>27</v>
      </c>
      <c r="AK492" s="45">
        <v>45589</v>
      </c>
      <c r="AL492" s="45" t="s">
        <v>123</v>
      </c>
      <c r="AM492" s="45"/>
      <c r="AN492" s="45" t="s">
        <v>123</v>
      </c>
      <c r="AO492" s="45"/>
      <c r="AP492" s="45" t="s">
        <v>123</v>
      </c>
      <c r="AQ492" s="45"/>
      <c r="AR492" s="45" t="s">
        <v>123</v>
      </c>
      <c r="AS492" s="45"/>
      <c r="AT492" s="49">
        <v>45666</v>
      </c>
      <c r="AU492" s="50">
        <v>45776</v>
      </c>
      <c r="AV492" s="66" t="s">
        <v>27</v>
      </c>
      <c r="AW492" s="66" t="s">
        <v>27</v>
      </c>
      <c r="AX492" s="51" t="s">
        <v>49</v>
      </c>
      <c r="AY492" s="52" t="s">
        <v>126</v>
      </c>
      <c r="AZ492" s="53">
        <v>14440</v>
      </c>
      <c r="BA492" s="52" t="s">
        <v>153</v>
      </c>
      <c r="BB492" s="81">
        <v>580381</v>
      </c>
      <c r="BC492" s="52" t="s">
        <v>123</v>
      </c>
      <c r="BD492" s="52" t="s">
        <v>123</v>
      </c>
      <c r="BE492" s="55" t="s">
        <v>27</v>
      </c>
      <c r="BF492" s="55" t="s">
        <v>27</v>
      </c>
      <c r="BG492" s="55" t="s">
        <v>27</v>
      </c>
      <c r="BH492" s="55" t="s">
        <v>27</v>
      </c>
      <c r="BI492" s="68" t="s">
        <v>27</v>
      </c>
      <c r="BJ492" s="48">
        <v>45786</v>
      </c>
      <c r="BK492" s="58" t="s">
        <v>123</v>
      </c>
      <c r="BL492" s="59"/>
      <c r="BM492" s="58" t="s">
        <v>123</v>
      </c>
      <c r="BN492" s="59"/>
      <c r="BO492" s="74" t="s">
        <v>27</v>
      </c>
      <c r="BP492" s="77">
        <v>45786</v>
      </c>
      <c r="BQ492" s="78" t="s">
        <v>126</v>
      </c>
      <c r="BR492" s="79"/>
      <c r="BS492" s="104" t="s">
        <v>312</v>
      </c>
      <c r="BT492" s="38" t="s">
        <v>131</v>
      </c>
      <c r="BU492" s="61"/>
      <c r="BV492" s="61"/>
      <c r="BW492" s="84"/>
      <c r="BX492" s="84"/>
      <c r="BY492" s="85"/>
      <c r="BZ492" s="84"/>
      <c r="CA492" s="86"/>
      <c r="CB492" s="87"/>
      <c r="CC492" s="88"/>
      <c r="CD492" s="87"/>
      <c r="CE492" s="87"/>
      <c r="CF492" s="87"/>
      <c r="CG492" s="87"/>
      <c r="CH492" s="42">
        <f>YEAR(BANCO10[[#This Row],[DATA INÍCIO]])</f>
        <v>2025</v>
      </c>
      <c r="CI492" s="42">
        <f>MONTH(BANCO10[[#This Row],[DATA INÍCIO]])</f>
        <v>1</v>
      </c>
      <c r="CJ492" s="42" t="str">
        <f t="shared" si="9"/>
        <v>METAL-LAR ESQUADRIAS METALICAS LTDA04.609.903/0001-25</v>
      </c>
      <c r="CK492" s="42"/>
      <c r="CL492" s="42"/>
      <c r="CM492" s="42" t="str">
        <f>IF(BANCO10[[#This Row],[SOLUÇÃO]]=CM$1,BANCO10[[#This Row],[STATUS DA ETAPA]],"")</f>
        <v/>
      </c>
      <c r="CN492" s="42" t="str">
        <f>IF(BANCO10[[#This Row],[SOLUÇÃO]]=CN$1,BANCO10[[#This Row],[STATUS DA ETAPA]],"")</f>
        <v/>
      </c>
      <c r="CO492" s="42" t="str">
        <f>IF(BANCO10[[#This Row],[SOLUÇÃO]]=CO$1,BANCO10[[#This Row],[STATUS DA ETAPA]],"")</f>
        <v/>
      </c>
      <c r="CP492" s="42" t="str">
        <f>IF(BANCO10[[#This Row],[SOLUÇÃO]]=CP$1,BANCO10[[#This Row],[STATUS DA ETAPA]],"")</f>
        <v/>
      </c>
      <c r="CQ492" s="42" t="str">
        <f>IF(BANCO10[[#This Row],[SOLUÇÃO]]=CQ$1,BANCO10[[#This Row],[STATUS DA ETAPA]],"")</f>
        <v/>
      </c>
      <c r="CR492" s="42" t="str">
        <f>IF(BANCO10[[#This Row],[SOLUÇÃO]]=CR$1,BANCO10[[#This Row],[STATUS DA ETAPA]],"")</f>
        <v/>
      </c>
      <c r="CS492" s="42" t="str">
        <f>IF(BANCO10[[#This Row],[SOLUÇÃO]]=CS$1,BANCO10[[#This Row],[STATUS DA ETAPA]],"")</f>
        <v>CONCLUÍDO</v>
      </c>
      <c r="CT492" s="42" t="str">
        <f>IF(BANCO10[[#This Row],[SOLUÇÃO]]=CT$1,BANCO10[[#This Row],[STATUS DA ETAPA]],"")</f>
        <v/>
      </c>
      <c r="CU492" s="42" t="str">
        <f>IF(BANCO10[[#This Row],[SOLUÇÃO]]=CU$1,BANCO10[[#This Row],[STATUS DA ETAPA]],"")</f>
        <v/>
      </c>
      <c r="CV492" s="42" t="str">
        <f>IF(BANCO10[[#This Row],[SOLUÇÃO]]=CV$1,BANCO10[[#This Row],[STATUS DA ETAPA]],"")</f>
        <v/>
      </c>
      <c r="CW492" s="42" t="str">
        <f>IF(BANCO10[[#This Row],[SOLUÇÃO]]=CW$1,BANCO10[[#This Row],[STATUS DA ETAPA]],"")</f>
        <v/>
      </c>
      <c r="CX492" s="42" t="str">
        <f>IF(BANCO10[[#This Row],[SOLUÇÃO]]=CX$1,BANCO10[[#This Row],[STATUS DA ETAPA]],"")</f>
        <v/>
      </c>
      <c r="CY492" s="42" t="str">
        <f>IF(BANCO10[[#This Row],[SOLUÇÃO]]=CY$1,BANCO10[[#This Row],[STATUS DA ETAPA]],"")</f>
        <v/>
      </c>
      <c r="CZ492" s="42" t="str">
        <f>IF(BANCO10[[#This Row],[SOLUÇÃO]]=CZ$1,BANCO10[[#This Row],[STATUS DA ETAPA]],"")</f>
        <v/>
      </c>
      <c r="DA492" s="42" t="str">
        <f>IF(BANCO10[[#This Row],[SOLUÇÃO]]=DA$1,BANCO10[[#This Row],[STATUS DA ETAPA]],"")</f>
        <v/>
      </c>
      <c r="DB492" s="42" t="str">
        <f>IF(BANCO10[[#This Row],[SOLUÇÃO]]=DB$1,BANCO10[[#This Row],[STATUS DA ETAPA]],"")</f>
        <v/>
      </c>
      <c r="DC492" s="63" t="str">
        <f>IF(BANCO10[[#This Row],[SOLUÇÃO]]=DC$1,BANCO10[[#This Row],[STATUS DA ETAPA]],"")</f>
        <v/>
      </c>
      <c r="DD492" s="65" t="str">
        <f>IF(BANCO10[[#This Row],[SOLUÇÃO]]=DD$1,BANCO10[[#This Row],[STATUS DA ETAPA]],"")</f>
        <v/>
      </c>
      <c r="DE492" s="65" t="str">
        <f>IF(BANCO10[[#This Row],[SOLUÇÃO]]=DE$1,BANCO10[[#This Row],[STATUS DA ETAPA]],"")</f>
        <v/>
      </c>
      <c r="DF492" s="65" t="str">
        <f>IF(BANCO10[[#This Row],[SOLUÇÃO]]=DF$1,BANCO10[[#This Row],[STATUS DA ETAPA]],"")</f>
        <v/>
      </c>
      <c r="DG492" s="65" t="str">
        <f>IF(BANCO10[[#This Row],[SOLUÇÃO]]=DG$1,BANCO10[[#This Row],[STATUS DA ETAPA]],"")</f>
        <v/>
      </c>
      <c r="DH492" s="65" t="str">
        <f>IF(BANCO10[[#This Row],[SOLUÇÃO]]=DH$1,BANCO10[[#This Row],[STATUS DA ETAPA]],"")</f>
        <v/>
      </c>
      <c r="DI492" s="65" t="str">
        <f>IF(BANCO10[[#This Row],[SOLUÇÃO]]=DI$1,BANCO10[[#This Row],[STATUS DA ETAPA]],"")</f>
        <v/>
      </c>
      <c r="DJ492" s="65" t="str">
        <f>IF(BANCO10[[#This Row],[SOLUÇÃO]]=DJ$1,BANCO10[[#This Row],[STATUS DA ETAPA]],"")</f>
        <v/>
      </c>
      <c r="DK492" s="65" t="str">
        <f>IF(BANCO10[[#This Row],[SOLUÇÃO]]=DK$1,BANCO10[[#This Row],[STATUS DA ETAPA]],"")</f>
        <v/>
      </c>
      <c r="DL492" s="65" t="str">
        <f>IF(BANCO10[[#This Row],[SOLUÇÃO]]=DL$1,BANCO10[[#This Row],[STATUS DA ETAPA]],"")</f>
        <v/>
      </c>
      <c r="DM492" s="65" t="str">
        <f>IF(BANCO10[[#This Row],[SOLUÇÃO]]=DM$1,BANCO10[[#This Row],[STATUS DA ETAPA]],"")</f>
        <v/>
      </c>
      <c r="DN492" s="65" t="e">
        <f>VLOOKUP(CL494,'[1]SAP TEC'!AC:AD,2,0)</f>
        <v>#N/A</v>
      </c>
      <c r="DP492" s="65" t="s">
        <v>100</v>
      </c>
      <c r="GA492" s="38"/>
      <c r="GB492" s="39"/>
      <c r="GC492" s="40"/>
      <c r="GD492" s="42"/>
      <c r="GE492" s="42"/>
      <c r="GF492" s="40"/>
      <c r="GG492" s="165"/>
      <c r="GH492" s="90"/>
      <c r="GI492" s="43"/>
      <c r="GJ492" s="44"/>
      <c r="GK492" s="166"/>
      <c r="GL492" s="166"/>
      <c r="GM492" s="166"/>
      <c r="GN492" s="42"/>
      <c r="GO492" s="91"/>
      <c r="GP492" s="42"/>
      <c r="GQ492" s="91"/>
      <c r="GR492" s="134"/>
      <c r="GS492" s="134"/>
      <c r="GT492" s="44"/>
      <c r="GU492" s="44"/>
      <c r="GV492" s="44"/>
      <c r="GW492" s="42"/>
      <c r="GX492" s="95"/>
      <c r="GY492" s="96"/>
      <c r="GZ492" s="167"/>
      <c r="HA492" s="167"/>
      <c r="HB492" s="167"/>
      <c r="HC492" s="93"/>
      <c r="HD492" s="167"/>
      <c r="HE492" s="110"/>
      <c r="HF492" s="94"/>
      <c r="HG492" s="38"/>
      <c r="HH492" s="38"/>
      <c r="HI492" s="38"/>
      <c r="HJ492" s="38"/>
      <c r="HK492" s="98"/>
      <c r="HL492" s="38"/>
      <c r="HM492" s="38"/>
      <c r="HN492" s="38"/>
      <c r="HO492" s="136"/>
      <c r="HP492" s="38"/>
      <c r="HQ492" s="38"/>
      <c r="HR492" s="38"/>
      <c r="HS492" s="38"/>
      <c r="HT492" s="63"/>
      <c r="HU492" s="63"/>
      <c r="HV492" s="71"/>
      <c r="HW492" s="63"/>
      <c r="HX492" s="44"/>
      <c r="HY492" s="42"/>
      <c r="HZ492" s="42"/>
      <c r="IA492" s="42"/>
      <c r="IB492" s="42"/>
      <c r="IC492" s="42"/>
      <c r="ID492" s="42"/>
      <c r="IE492" s="42"/>
      <c r="IF492" s="42"/>
      <c r="IG492" s="42"/>
      <c r="IH492" s="42"/>
      <c r="II492" s="42"/>
      <c r="IJ492" s="42"/>
      <c r="IK492" s="42"/>
      <c r="IL492" s="42"/>
      <c r="IM492" s="42"/>
      <c r="IN492" s="42"/>
      <c r="IO492" s="42"/>
      <c r="IP492" s="42"/>
      <c r="IQ492" s="42"/>
      <c r="IR492" s="42"/>
      <c r="IS492" s="42"/>
      <c r="IT492" s="42"/>
      <c r="IU492" s="42"/>
      <c r="IV492" s="42"/>
      <c r="IW492" s="42"/>
      <c r="IX492" s="42"/>
      <c r="IY492" s="42"/>
      <c r="IZ492" s="63"/>
    </row>
    <row r="493" spans="1:260" s="65" customFormat="1" ht="12" x14ac:dyDescent="0.25">
      <c r="A493" s="38" t="s">
        <v>118</v>
      </c>
      <c r="B493" s="39" t="s">
        <v>131</v>
      </c>
      <c r="C493" s="40" t="str">
        <f>IFERROR(VLOOKUP(BANCO10[[#This Row],[EMPRESA]],[1]!DADOS[#Data],2,FALSE),"")</f>
        <v>04.609.903/0001-25</v>
      </c>
      <c r="D493" s="40" t="s">
        <v>1237</v>
      </c>
      <c r="E493" s="42" t="str">
        <f>IFERROR(VLOOKUP(BANCO10[[#This Row],[EMPRESA]],[1]!DADOS[#Data],5,FALSE),"")</f>
        <v>ME</v>
      </c>
      <c r="F493" s="40" t="str">
        <f>IFERROR(IF(VLOOKUP(BANCO10[[#This Row],[EMPRESA]],[1]!DADOS[#Data],6,0)="","",(VLOOKUP(BANCO10[[#This Row],[EMPRESA]],[1]!DADOS[#Data],6,0))),"")</f>
        <v>CAPITAL LESTE 1</v>
      </c>
      <c r="G493" s="40" t="str">
        <f>IFERROR(IF(VLOOKUP(BANCO10[[#This Row],[EMPRESA]],[1]!DADOS[#Data],4)="","",(VLOOKUP($D493,[1]!DADOS[#Data],4,0))),"")</f>
        <v>METALLAR</v>
      </c>
      <c r="H493" s="43" t="s">
        <v>178</v>
      </c>
      <c r="I493" s="43" t="s">
        <v>145</v>
      </c>
      <c r="J493" s="44" t="s">
        <v>123</v>
      </c>
      <c r="K493" s="39" t="s">
        <v>1325</v>
      </c>
      <c r="L493" s="44" t="s">
        <v>123</v>
      </c>
      <c r="M493" s="44" t="s">
        <v>137</v>
      </c>
      <c r="N493" s="44" t="s">
        <v>123</v>
      </c>
      <c r="O493" s="42" t="s">
        <v>180</v>
      </c>
      <c r="P493" s="42">
        <v>4</v>
      </c>
      <c r="Q493" s="39" t="s">
        <v>181</v>
      </c>
      <c r="R493" s="45" t="s">
        <v>123</v>
      </c>
      <c r="S493" s="45"/>
      <c r="T493" s="45" t="s">
        <v>123</v>
      </c>
      <c r="U493" s="45"/>
      <c r="V493" s="45" t="s">
        <v>123</v>
      </c>
      <c r="W493" s="45"/>
      <c r="X493" s="45" t="s">
        <v>123</v>
      </c>
      <c r="Y493" s="45"/>
      <c r="Z493" s="46" t="s">
        <v>123</v>
      </c>
      <c r="AA493" s="47"/>
      <c r="AB493" s="46" t="s">
        <v>123</v>
      </c>
      <c r="AC493" s="48"/>
      <c r="AD493" s="46" t="s">
        <v>123</v>
      </c>
      <c r="AE493" s="48"/>
      <c r="AF493" s="45" t="s">
        <v>123</v>
      </c>
      <c r="AG493" s="45"/>
      <c r="AH493" s="45" t="s">
        <v>123</v>
      </c>
      <c r="AI493" s="45"/>
      <c r="AJ493" s="45" t="s">
        <v>123</v>
      </c>
      <c r="AK493" s="45"/>
      <c r="AL493" s="45" t="s">
        <v>123</v>
      </c>
      <c r="AM493" s="45"/>
      <c r="AN493" s="45" t="s">
        <v>123</v>
      </c>
      <c r="AO493" s="45"/>
      <c r="AP493" s="45" t="s">
        <v>123</v>
      </c>
      <c r="AQ493" s="45"/>
      <c r="AR493" s="45" t="s">
        <v>123</v>
      </c>
      <c r="AS493" s="45"/>
      <c r="AT493" s="49">
        <v>45807</v>
      </c>
      <c r="AU493" s="50">
        <v>45807</v>
      </c>
      <c r="AV493" s="66" t="s">
        <v>123</v>
      </c>
      <c r="AW493" s="66" t="s">
        <v>123</v>
      </c>
      <c r="AX493" s="51" t="s">
        <v>182</v>
      </c>
      <c r="AY493" s="52" t="s">
        <v>126</v>
      </c>
      <c r="AZ493" s="53">
        <v>0</v>
      </c>
      <c r="BA493" s="52" t="s">
        <v>123</v>
      </c>
      <c r="BB493" s="81" t="s">
        <v>123</v>
      </c>
      <c r="BC493" s="52" t="s">
        <v>123</v>
      </c>
      <c r="BD493" s="52" t="s">
        <v>123</v>
      </c>
      <c r="BE493" s="55" t="s">
        <v>123</v>
      </c>
      <c r="BF493" s="55" t="s">
        <v>123</v>
      </c>
      <c r="BG493" s="55" t="s">
        <v>123</v>
      </c>
      <c r="BH493" s="55" t="s">
        <v>27</v>
      </c>
      <c r="BI493" s="68" t="s">
        <v>126</v>
      </c>
      <c r="BJ493" s="48"/>
      <c r="BK493" s="74" t="s">
        <v>126</v>
      </c>
      <c r="BL493" s="59"/>
      <c r="BM493" s="74" t="s">
        <v>126</v>
      </c>
      <c r="BN493" s="59"/>
      <c r="BO493" s="74" t="s">
        <v>126</v>
      </c>
      <c r="BP493" s="77"/>
      <c r="BQ493" s="78" t="s">
        <v>126</v>
      </c>
      <c r="BR493" s="79"/>
      <c r="BS493" s="69"/>
      <c r="BT493" s="38"/>
      <c r="BU493" s="61"/>
      <c r="BV493" s="61"/>
      <c r="BW493" s="61"/>
      <c r="BX493" s="61"/>
      <c r="BY493" s="61"/>
      <c r="BZ493" s="61"/>
      <c r="CA493" s="61"/>
      <c r="CB493" s="61"/>
      <c r="CC493" s="61"/>
      <c r="CD493" s="61"/>
      <c r="CE493" s="61"/>
      <c r="CF493" s="61"/>
      <c r="CG493" s="61"/>
      <c r="CH493" s="63">
        <f>YEAR(BANCO10[[#This Row],[DATA INÍCIO]])</f>
        <v>2025</v>
      </c>
      <c r="CI493" s="63">
        <f>MONTH(BANCO10[[#This Row],[DATA INÍCIO]])</f>
        <v>5</v>
      </c>
      <c r="CJ493" s="71" t="str">
        <f t="shared" si="9"/>
        <v>METAL-LAR ESQUADRIAS METALICAS LTDA04.609.903/0001-25</v>
      </c>
      <c r="CK493" s="63"/>
      <c r="CL493" s="63"/>
      <c r="CM493" s="42" t="str">
        <f>IF(BANCO10[[#This Row],[SOLUÇÃO]]=CM$1,BANCO10[[#This Row],[STATUS DA ETAPA]],"")</f>
        <v/>
      </c>
      <c r="CN493" s="42" t="str">
        <f>IF(BANCO10[[#This Row],[SOLUÇÃO]]=CN$1,BANCO10[[#This Row],[STATUS DA ETAPA]],"")</f>
        <v/>
      </c>
      <c r="CO493" s="42" t="str">
        <f>IF(BANCO10[[#This Row],[SOLUÇÃO]]=CO$1,BANCO10[[#This Row],[STATUS DA ETAPA]],"")</f>
        <v/>
      </c>
      <c r="CP493" s="42" t="str">
        <f>IF(BANCO10[[#This Row],[SOLUÇÃO]]=CP$1,BANCO10[[#This Row],[STATUS DA ETAPA]],"")</f>
        <v/>
      </c>
      <c r="CQ493" s="42" t="str">
        <f>IF(BANCO10[[#This Row],[SOLUÇÃO]]=CQ$1,BANCO10[[#This Row],[STATUS DA ETAPA]],"")</f>
        <v/>
      </c>
      <c r="CR493" s="42" t="str">
        <f>IF(BANCO10[[#This Row],[SOLUÇÃO]]=CR$1,BANCO10[[#This Row],[STATUS DA ETAPA]],"")</f>
        <v/>
      </c>
      <c r="CS493" s="42" t="str">
        <f>IF(BANCO10[[#This Row],[SOLUÇÃO]]=CS$1,BANCO10[[#This Row],[STATUS DA ETAPA]],"")</f>
        <v/>
      </c>
      <c r="CT493" s="42" t="str">
        <f>IF(BANCO10[[#This Row],[SOLUÇÃO]]=CT$1,BANCO10[[#This Row],[STATUS DA ETAPA]],"")</f>
        <v/>
      </c>
      <c r="CU493" s="42" t="str">
        <f>IF(BANCO10[[#This Row],[SOLUÇÃO]]=CU$1,BANCO10[[#This Row],[STATUS DA ETAPA]],"")</f>
        <v/>
      </c>
      <c r="CV493" s="42" t="str">
        <f>IF(BANCO10[[#This Row],[SOLUÇÃO]]=CV$1,BANCO10[[#This Row],[STATUS DA ETAPA]],"")</f>
        <v/>
      </c>
      <c r="CW493" s="42" t="str">
        <f>IF(BANCO10[[#This Row],[SOLUÇÃO]]=CW$1,BANCO10[[#This Row],[STATUS DA ETAPA]],"")</f>
        <v/>
      </c>
      <c r="CX493" s="42" t="str">
        <f>IF(BANCO10[[#This Row],[SOLUÇÃO]]=CX$1,BANCO10[[#This Row],[STATUS DA ETAPA]],"")</f>
        <v/>
      </c>
      <c r="CY493" s="42" t="str">
        <f>IF(BANCO10[[#This Row],[SOLUÇÃO]]=CY$1,BANCO10[[#This Row],[STATUS DA ETAPA]],"")</f>
        <v/>
      </c>
      <c r="CZ493" s="42" t="str">
        <f>IF(BANCO10[[#This Row],[SOLUÇÃO]]=CZ$1,BANCO10[[#This Row],[STATUS DA ETAPA]],"")</f>
        <v/>
      </c>
      <c r="DA493" s="42" t="str">
        <f>IF(BANCO10[[#This Row],[SOLUÇÃO]]=DA$1,BANCO10[[#This Row],[STATUS DA ETAPA]],"")</f>
        <v/>
      </c>
      <c r="DB493" s="42" t="str">
        <f>IF(BANCO10[[#This Row],[SOLUÇÃO]]=DB$1,BANCO10[[#This Row],[STATUS DA ETAPA]],"")</f>
        <v/>
      </c>
      <c r="DC493" s="42" t="str">
        <f>IF(BANCO10[[#This Row],[SOLUÇÃO]]=DC$1,BANCO10[[#This Row],[STATUS DA ETAPA]],"")</f>
        <v/>
      </c>
      <c r="DD493" s="42" t="str">
        <f>IF(BANCO10[[#This Row],[SOLUÇÃO]]=DD$1,BANCO10[[#This Row],[STATUS DA ETAPA]],"")</f>
        <v/>
      </c>
      <c r="DE493" s="42" t="str">
        <f>IF(BANCO10[[#This Row],[SOLUÇÃO]]=DE$1,BANCO10[[#This Row],[STATUS DA ETAPA]],"")</f>
        <v/>
      </c>
      <c r="DF493" s="42" t="str">
        <f>IF(BANCO10[[#This Row],[SOLUÇÃO]]=DF$1,BANCO10[[#This Row],[STATUS DA ETAPA]],"")</f>
        <v/>
      </c>
      <c r="DG493" s="42" t="str">
        <f>IF(BANCO10[[#This Row],[SOLUÇÃO]]=DG$1,BANCO10[[#This Row],[STATUS DA ETAPA]],"")</f>
        <v/>
      </c>
      <c r="DH493" s="42" t="str">
        <f>IF(BANCO10[[#This Row],[SOLUÇÃO]]=DH$1,BANCO10[[#This Row],[STATUS DA ETAPA]],"")</f>
        <v/>
      </c>
      <c r="DI493" s="42" t="str">
        <f>IF(BANCO10[[#This Row],[SOLUÇÃO]]=DI$1,BANCO10[[#This Row],[STATUS DA ETAPA]],"")</f>
        <v/>
      </c>
      <c r="DJ493" s="42" t="str">
        <f>IF(BANCO10[[#This Row],[SOLUÇÃO]]=DJ$1,BANCO10[[#This Row],[STATUS DA ETAPA]],"")</f>
        <v/>
      </c>
      <c r="DK493" s="42" t="str">
        <f>IF(BANCO10[[#This Row],[SOLUÇÃO]]=DK$1,BANCO10[[#This Row],[STATUS DA ETAPA]],"")</f>
        <v/>
      </c>
      <c r="DL493" s="42" t="str">
        <f>IF(BANCO10[[#This Row],[SOLUÇÃO]]=DL$1,BANCO10[[#This Row],[STATUS DA ETAPA]],"")</f>
        <v/>
      </c>
      <c r="DM493" s="42" t="str">
        <f>IF(BANCO10[[#This Row],[SOLUÇÃO]]=DM$1,BANCO10[[#This Row],[STATUS DA ETAPA]],"")</f>
        <v/>
      </c>
      <c r="DN493" s="65" t="e">
        <f>VLOOKUP(CL495,'[1]SAP TEC'!AC:AD,2,0)</f>
        <v>#N/A</v>
      </c>
      <c r="DP493" s="65" t="s">
        <v>101</v>
      </c>
      <c r="GA493" s="38"/>
      <c r="GB493" s="39"/>
      <c r="GC493" s="40"/>
      <c r="GD493" s="42"/>
      <c r="GE493" s="42"/>
      <c r="GF493" s="40"/>
      <c r="GG493" s="165"/>
      <c r="GH493" s="90"/>
      <c r="GI493" s="43"/>
      <c r="GJ493" s="44"/>
      <c r="GK493" s="166"/>
      <c r="GL493" s="166"/>
      <c r="GM493" s="166"/>
      <c r="GN493" s="42"/>
      <c r="GO493" s="91"/>
      <c r="GP493" s="42"/>
      <c r="GQ493" s="91"/>
      <c r="GR493" s="134"/>
      <c r="GS493" s="134"/>
      <c r="GT493" s="44"/>
      <c r="GU493" s="44"/>
      <c r="GV493" s="44"/>
      <c r="GW493" s="42"/>
      <c r="GX493" s="95"/>
      <c r="GY493" s="96"/>
      <c r="GZ493" s="168"/>
      <c r="HA493" s="168"/>
      <c r="HB493" s="168"/>
      <c r="HC493" s="93"/>
      <c r="HD493" s="168"/>
      <c r="HE493" s="110"/>
      <c r="HF493" s="94"/>
      <c r="HG493" s="38"/>
      <c r="HH493" s="38"/>
      <c r="HI493" s="38"/>
      <c r="HJ493" s="38"/>
      <c r="HK493" s="98"/>
      <c r="HL493" s="38"/>
      <c r="HM493" s="38"/>
      <c r="HN493" s="38"/>
      <c r="HO493" s="136"/>
      <c r="HP493" s="38"/>
      <c r="HQ493" s="38"/>
      <c r="HR493" s="38"/>
      <c r="HS493" s="38"/>
      <c r="HT493" s="63"/>
      <c r="HU493" s="63"/>
      <c r="HV493" s="71"/>
      <c r="HW493" s="63"/>
      <c r="HX493" s="44"/>
      <c r="HY493" s="42"/>
      <c r="HZ493" s="42"/>
      <c r="IA493" s="42"/>
      <c r="IB493" s="42"/>
      <c r="IC493" s="42"/>
      <c r="ID493" s="42"/>
      <c r="IE493" s="42"/>
      <c r="IF493" s="42"/>
      <c r="IG493" s="42"/>
      <c r="IH493" s="42"/>
      <c r="II493" s="42"/>
      <c r="IJ493" s="42"/>
      <c r="IK493" s="42"/>
      <c r="IL493" s="42"/>
      <c r="IM493" s="42"/>
      <c r="IN493" s="42"/>
      <c r="IO493" s="42"/>
      <c r="IP493" s="42"/>
      <c r="IQ493" s="42"/>
      <c r="IR493" s="42"/>
      <c r="IS493" s="42"/>
      <c r="IT493" s="42"/>
      <c r="IU493" s="42"/>
      <c r="IV493" s="42"/>
      <c r="IW493" s="42"/>
      <c r="IX493" s="42"/>
      <c r="IY493" s="42"/>
      <c r="IZ493" s="63"/>
    </row>
    <row r="494" spans="1:260" s="65" customFormat="1" ht="12" x14ac:dyDescent="0.25">
      <c r="A494" s="38" t="s">
        <v>118</v>
      </c>
      <c r="B494" s="39" t="s">
        <v>119</v>
      </c>
      <c r="C494" s="40" t="str">
        <f>IFERROR(VLOOKUP(BANCO10[[#This Row],[EMPRESA]],[1]!DADOS[#Data],2,FALSE),"")</f>
        <v>58.007.709/0001-07</v>
      </c>
      <c r="D494" s="40" t="s">
        <v>1326</v>
      </c>
      <c r="E494" s="42" t="str">
        <f>IFERROR(VLOOKUP(BANCO10[[#This Row],[EMPRESA]],[1]!DADOS[#Data],5,FALSE),"")</f>
        <v>EPP</v>
      </c>
      <c r="F494" s="40" t="str">
        <f>IFERROR(IF(VLOOKUP(BANCO10[[#This Row],[EMPRESA]],[1]!DADOS[#Data],6,0)="","",(VLOOKUP(BANCO10[[#This Row],[EMPRESA]],[1]!DADOS[#Data],6,0))),"")</f>
        <v>CAPITAL SUL</v>
      </c>
      <c r="G494" s="40" t="s">
        <v>1327</v>
      </c>
      <c r="H494" s="43" t="s">
        <v>196</v>
      </c>
      <c r="I494" s="43" t="s">
        <v>145</v>
      </c>
      <c r="J494" s="38" t="s">
        <v>123</v>
      </c>
      <c r="K494" s="44" t="s">
        <v>1328</v>
      </c>
      <c r="L494" s="44">
        <v>16634170</v>
      </c>
      <c r="M494" s="44" t="s">
        <v>137</v>
      </c>
      <c r="N494" s="44" t="s">
        <v>482</v>
      </c>
      <c r="O494" s="42" t="s">
        <v>92</v>
      </c>
      <c r="P494" s="42">
        <v>60</v>
      </c>
      <c r="Q494" s="39" t="s">
        <v>536</v>
      </c>
      <c r="R494" s="45" t="s">
        <v>123</v>
      </c>
      <c r="S494" s="45"/>
      <c r="T494" s="45" t="s">
        <v>123</v>
      </c>
      <c r="U494" s="45"/>
      <c r="V494" s="45" t="s">
        <v>123</v>
      </c>
      <c r="W494" s="45"/>
      <c r="X494" s="45" t="s">
        <v>123</v>
      </c>
      <c r="Y494" s="45"/>
      <c r="Z494" s="46" t="s">
        <v>123</v>
      </c>
      <c r="AA494" s="47"/>
      <c r="AB494" s="46" t="s">
        <v>123</v>
      </c>
      <c r="AC494" s="48"/>
      <c r="AD494" s="46" t="s">
        <v>123</v>
      </c>
      <c r="AE494" s="48"/>
      <c r="AF494" s="45" t="s">
        <v>123</v>
      </c>
      <c r="AG494" s="45"/>
      <c r="AH494" s="45" t="s">
        <v>123</v>
      </c>
      <c r="AI494" s="45"/>
      <c r="AJ494" s="45" t="s">
        <v>123</v>
      </c>
      <c r="AK494" s="45"/>
      <c r="AL494" s="45" t="s">
        <v>27</v>
      </c>
      <c r="AM494" s="45">
        <v>45825</v>
      </c>
      <c r="AN494" s="45"/>
      <c r="AO494" s="45"/>
      <c r="AP494" s="45"/>
      <c r="AQ494" s="45"/>
      <c r="AR494" s="45"/>
      <c r="AS494" s="45"/>
      <c r="AT494" s="49">
        <v>45868</v>
      </c>
      <c r="AU494" s="50">
        <v>45925</v>
      </c>
      <c r="AV494" s="105" t="s">
        <v>27</v>
      </c>
      <c r="AW494" s="105" t="s">
        <v>27</v>
      </c>
      <c r="AX494" s="73" t="s">
        <v>182</v>
      </c>
      <c r="AY494" s="52" t="s">
        <v>126</v>
      </c>
      <c r="AZ494" s="53">
        <v>0</v>
      </c>
      <c r="BA494" s="52" t="s">
        <v>153</v>
      </c>
      <c r="BB494" s="81" t="s">
        <v>1329</v>
      </c>
      <c r="BC494" s="52">
        <v>4703</v>
      </c>
      <c r="BD494" s="52">
        <v>120148</v>
      </c>
      <c r="BE494" s="55" t="s">
        <v>123</v>
      </c>
      <c r="BF494" s="55" t="s">
        <v>123</v>
      </c>
      <c r="BG494" s="55" t="s">
        <v>126</v>
      </c>
      <c r="BH494" s="55" t="s">
        <v>123</v>
      </c>
      <c r="BI494" s="68" t="s">
        <v>123</v>
      </c>
      <c r="BJ494" s="48"/>
      <c r="BK494" s="74" t="s">
        <v>27</v>
      </c>
      <c r="BL494" s="59">
        <v>45926</v>
      </c>
      <c r="BM494" s="78" t="s">
        <v>126</v>
      </c>
      <c r="BN494" s="59"/>
      <c r="BO494" s="74" t="s">
        <v>126</v>
      </c>
      <c r="BP494" s="77"/>
      <c r="BQ494" s="78" t="s">
        <v>126</v>
      </c>
      <c r="BR494" s="79"/>
      <c r="BS494" s="70">
        <v>45835</v>
      </c>
      <c r="BT494" s="38" t="s">
        <v>469</v>
      </c>
      <c r="BU494" s="61"/>
      <c r="BV494" s="61"/>
      <c r="BW494" s="61"/>
      <c r="BX494" s="61"/>
      <c r="BY494" s="61"/>
      <c r="BZ494" s="61"/>
      <c r="CA494" s="61"/>
      <c r="CB494" s="61"/>
      <c r="CC494" s="61"/>
      <c r="CD494" s="61"/>
      <c r="CE494" s="61"/>
      <c r="CF494" s="61"/>
      <c r="CG494" s="61"/>
      <c r="CH494" s="63">
        <f>YEAR(BANCO10[[#This Row],[DATA INÍCIO]])</f>
        <v>2025</v>
      </c>
      <c r="CI494" s="63">
        <f>MONTH(BANCO10[[#This Row],[DATA INÍCIO]])</f>
        <v>7</v>
      </c>
      <c r="CJ494" s="71" t="str">
        <f t="shared" si="9"/>
        <v>MPT QUIMICA LTDA58.007.709/0001-07</v>
      </c>
      <c r="CK494" s="63"/>
      <c r="CL494" s="63"/>
      <c r="CM494" s="42" t="str">
        <f>IF(BANCO10[[#This Row],[SOLUÇÃO]]=CM$1,BANCO10[[#This Row],[STATUS DA ETAPA]],"")</f>
        <v/>
      </c>
      <c r="CN494" s="42" t="str">
        <f>IF(BANCO10[[#This Row],[SOLUÇÃO]]=CN$1,BANCO10[[#This Row],[STATUS DA ETAPA]],"")</f>
        <v/>
      </c>
      <c r="CO494" s="42" t="str">
        <f>IF(BANCO10[[#This Row],[SOLUÇÃO]]=CO$1,BANCO10[[#This Row],[STATUS DA ETAPA]],"")</f>
        <v>CONCLUÍDO</v>
      </c>
      <c r="CP494" s="42" t="str">
        <f>IF(BANCO10[[#This Row],[SOLUÇÃO]]=CP$1,BANCO10[[#This Row],[STATUS DA ETAPA]],"")</f>
        <v/>
      </c>
      <c r="CQ494" s="42" t="str">
        <f>IF(BANCO10[[#This Row],[SOLUÇÃO]]=CQ$1,BANCO10[[#This Row],[STATUS DA ETAPA]],"")</f>
        <v/>
      </c>
      <c r="CR494" s="42" t="str">
        <f>IF(BANCO10[[#This Row],[SOLUÇÃO]]=CR$1,BANCO10[[#This Row],[STATUS DA ETAPA]],"")</f>
        <v/>
      </c>
      <c r="CS494" s="42" t="str">
        <f>IF(BANCO10[[#This Row],[SOLUÇÃO]]=CS$1,BANCO10[[#This Row],[STATUS DA ETAPA]],"")</f>
        <v/>
      </c>
      <c r="CT494" s="42" t="str">
        <f>IF(BANCO10[[#This Row],[SOLUÇÃO]]=CT$1,BANCO10[[#This Row],[STATUS DA ETAPA]],"")</f>
        <v/>
      </c>
      <c r="CU494" s="42" t="str">
        <f>IF(BANCO10[[#This Row],[SOLUÇÃO]]=CU$1,BANCO10[[#This Row],[STATUS DA ETAPA]],"")</f>
        <v/>
      </c>
      <c r="CV494" s="42" t="str">
        <f>IF(BANCO10[[#This Row],[SOLUÇÃO]]=CV$1,BANCO10[[#This Row],[STATUS DA ETAPA]],"")</f>
        <v/>
      </c>
      <c r="CW494" s="42" t="str">
        <f>IF(BANCO10[[#This Row],[SOLUÇÃO]]=CW$1,BANCO10[[#This Row],[STATUS DA ETAPA]],"")</f>
        <v/>
      </c>
      <c r="CX494" s="42" t="str">
        <f>IF(BANCO10[[#This Row],[SOLUÇÃO]]=CX$1,BANCO10[[#This Row],[STATUS DA ETAPA]],"")</f>
        <v/>
      </c>
      <c r="CY494" s="42" t="str">
        <f>IF(BANCO10[[#This Row],[SOLUÇÃO]]=CY$1,BANCO10[[#This Row],[STATUS DA ETAPA]],"")</f>
        <v/>
      </c>
      <c r="CZ494" s="42" t="str">
        <f>IF(BANCO10[[#This Row],[SOLUÇÃO]]=CZ$1,BANCO10[[#This Row],[STATUS DA ETAPA]],"")</f>
        <v/>
      </c>
      <c r="DA494" s="42" t="str">
        <f>IF(BANCO10[[#This Row],[SOLUÇÃO]]=DA$1,BANCO10[[#This Row],[STATUS DA ETAPA]],"")</f>
        <v/>
      </c>
      <c r="DB494" s="42" t="str">
        <f>IF(BANCO10[[#This Row],[SOLUÇÃO]]=DB$1,BANCO10[[#This Row],[STATUS DA ETAPA]],"")</f>
        <v/>
      </c>
      <c r="DC494" s="42" t="str">
        <f>IF(BANCO10[[#This Row],[SOLUÇÃO]]=DC$1,BANCO10[[#This Row],[STATUS DA ETAPA]],"")</f>
        <v/>
      </c>
      <c r="DD494" s="42" t="str">
        <f>IF(BANCO10[[#This Row],[SOLUÇÃO]]=DD$1,BANCO10[[#This Row],[STATUS DA ETAPA]],"")</f>
        <v/>
      </c>
      <c r="DE494" s="42" t="str">
        <f>IF(BANCO10[[#This Row],[SOLUÇÃO]]=DE$1,BANCO10[[#This Row],[STATUS DA ETAPA]],"")</f>
        <v/>
      </c>
      <c r="DF494" s="42" t="str">
        <f>IF(BANCO10[[#This Row],[SOLUÇÃO]]=DF$1,BANCO10[[#This Row],[STATUS DA ETAPA]],"")</f>
        <v/>
      </c>
      <c r="DG494" s="42" t="str">
        <f>IF(BANCO10[[#This Row],[SOLUÇÃO]]=DG$1,BANCO10[[#This Row],[STATUS DA ETAPA]],"")</f>
        <v/>
      </c>
      <c r="DH494" s="42" t="str">
        <f>IF(BANCO10[[#This Row],[SOLUÇÃO]]=DH$1,BANCO10[[#This Row],[STATUS DA ETAPA]],"")</f>
        <v/>
      </c>
      <c r="DI494" s="42" t="str">
        <f>IF(BANCO10[[#This Row],[SOLUÇÃO]]=DI$1,BANCO10[[#This Row],[STATUS DA ETAPA]],"")</f>
        <v/>
      </c>
      <c r="DJ494" s="42" t="str">
        <f>IF(BANCO10[[#This Row],[SOLUÇÃO]]=DJ$1,BANCO10[[#This Row],[STATUS DA ETAPA]],"")</f>
        <v/>
      </c>
      <c r="DK494" s="42" t="str">
        <f>IF(BANCO10[[#This Row],[SOLUÇÃO]]=DK$1,BANCO10[[#This Row],[STATUS DA ETAPA]],"")</f>
        <v/>
      </c>
      <c r="DL494" s="42" t="str">
        <f>IF(BANCO10[[#This Row],[SOLUÇÃO]]=DL$1,BANCO10[[#This Row],[STATUS DA ETAPA]],"")</f>
        <v/>
      </c>
      <c r="DM494" s="42" t="str">
        <f>IF(BANCO10[[#This Row],[SOLUÇÃO]]=DM$1,BANCO10[[#This Row],[STATUS DA ETAPA]],"")</f>
        <v/>
      </c>
      <c r="DN494" s="65" t="e">
        <f>VLOOKUP(CL496,'[1]SAP TEC'!AC:AD,2,0)</f>
        <v>#N/A</v>
      </c>
      <c r="DP494" s="65" t="s">
        <v>102</v>
      </c>
      <c r="GA494" s="38"/>
      <c r="GB494" s="39"/>
      <c r="GC494" s="40"/>
      <c r="GD494" s="42"/>
      <c r="GE494" s="42"/>
      <c r="GF494" s="40"/>
      <c r="GG494" s="165"/>
      <c r="GH494" s="90"/>
      <c r="GI494" s="43"/>
      <c r="GJ494" s="44"/>
      <c r="GK494" s="166"/>
      <c r="GL494" s="166"/>
      <c r="GM494" s="166"/>
      <c r="GN494" s="42"/>
      <c r="GO494" s="91"/>
      <c r="GP494" s="42"/>
      <c r="GQ494" s="91"/>
      <c r="GR494" s="134"/>
      <c r="GS494" s="134"/>
      <c r="GT494" s="44"/>
      <c r="GU494" s="44"/>
      <c r="GV494" s="44"/>
      <c r="GW494" s="42"/>
      <c r="GX494" s="95"/>
      <c r="GY494" s="96"/>
      <c r="GZ494" s="168"/>
      <c r="HA494" s="168"/>
      <c r="HB494" s="168"/>
      <c r="HC494" s="93"/>
      <c r="HD494" s="168"/>
      <c r="HE494" s="110"/>
      <c r="HF494" s="94"/>
      <c r="HG494" s="38"/>
      <c r="HH494" s="38"/>
      <c r="HI494" s="38"/>
      <c r="HJ494" s="38"/>
      <c r="HK494" s="98"/>
      <c r="HL494" s="38"/>
      <c r="HM494" s="38"/>
      <c r="HN494" s="38"/>
      <c r="HO494" s="136"/>
      <c r="HP494" s="38"/>
      <c r="HQ494" s="38"/>
      <c r="HR494" s="38"/>
      <c r="HS494" s="38"/>
      <c r="HT494" s="63"/>
      <c r="HU494" s="63"/>
      <c r="HV494" s="71"/>
      <c r="HW494" s="63"/>
      <c r="HX494" s="44"/>
      <c r="HY494" s="42"/>
      <c r="HZ494" s="42"/>
      <c r="IA494" s="42"/>
      <c r="IB494" s="42"/>
      <c r="IC494" s="42"/>
      <c r="ID494" s="42"/>
      <c r="IE494" s="42"/>
      <c r="IF494" s="42"/>
      <c r="IG494" s="42"/>
      <c r="IH494" s="42"/>
      <c r="II494" s="42"/>
      <c r="IJ494" s="42"/>
      <c r="IK494" s="42"/>
      <c r="IL494" s="42"/>
      <c r="IM494" s="42"/>
      <c r="IN494" s="42"/>
      <c r="IO494" s="42"/>
      <c r="IP494" s="42"/>
      <c r="IQ494" s="42"/>
      <c r="IR494" s="42"/>
      <c r="IS494" s="42"/>
      <c r="IT494" s="42"/>
      <c r="IU494" s="42"/>
      <c r="IV494" s="42"/>
      <c r="IW494" s="42"/>
      <c r="IX494" s="42"/>
      <c r="IY494" s="42"/>
      <c r="IZ494" s="63"/>
    </row>
    <row r="495" spans="1:260" s="65" customFormat="1" ht="12" x14ac:dyDescent="0.25">
      <c r="A495" s="38" t="s">
        <v>118</v>
      </c>
      <c r="B495" s="39" t="s">
        <v>383</v>
      </c>
      <c r="C495" s="40" t="str">
        <f>IFERROR(VLOOKUP(BANCO10[[#This Row],[EMPRESA]],[1]!DADOS[#Data],2,FALSE),"")</f>
        <v>54.460.153/0001-40</v>
      </c>
      <c r="D495" s="72" t="s">
        <v>1330</v>
      </c>
      <c r="E495" s="42" t="str">
        <f>IFERROR(VLOOKUP(BANCO10[[#This Row],[EMPRESA]],[1]!DADOS[#Data],5,FALSE),"")</f>
        <v>EPP</v>
      </c>
      <c r="F495" s="40" t="str">
        <f>IFERROR(IF(VLOOKUP(BANCO10[[#This Row],[EMPRESA]],[1]!DADOS[#Data],6,0)="","",(VLOOKUP(BANCO10[[#This Row],[EMPRESA]],[1]!DADOS[#Data],6,0))),"")</f>
        <v>CAPITAL SUL</v>
      </c>
      <c r="G495" s="40" t="s">
        <v>1331</v>
      </c>
      <c r="H495" s="43" t="s">
        <v>121</v>
      </c>
      <c r="I495" s="43" t="s">
        <v>145</v>
      </c>
      <c r="J495" s="44" t="s">
        <v>146</v>
      </c>
      <c r="K495" s="44" t="s">
        <v>136</v>
      </c>
      <c r="L495" s="44" t="s">
        <v>123</v>
      </c>
      <c r="M495" s="44" t="s">
        <v>137</v>
      </c>
      <c r="N495" s="44" t="s">
        <v>1332</v>
      </c>
      <c r="O495" s="42" t="s">
        <v>90</v>
      </c>
      <c r="P495" s="42">
        <v>4</v>
      </c>
      <c r="Q495" s="42" t="s">
        <v>188</v>
      </c>
      <c r="R495" s="45" t="s">
        <v>123</v>
      </c>
      <c r="S495" s="45"/>
      <c r="T495" s="45" t="s">
        <v>123</v>
      </c>
      <c r="U495" s="45"/>
      <c r="V495" s="45" t="s">
        <v>123</v>
      </c>
      <c r="W495" s="45"/>
      <c r="X495" s="45" t="s">
        <v>123</v>
      </c>
      <c r="Y495" s="45"/>
      <c r="Z495" s="46" t="s">
        <v>123</v>
      </c>
      <c r="AA495" s="47"/>
      <c r="AB495" s="46" t="s">
        <v>123</v>
      </c>
      <c r="AC495" s="48"/>
      <c r="AD495" s="46" t="s">
        <v>123</v>
      </c>
      <c r="AE495" s="48"/>
      <c r="AF495" s="45" t="s">
        <v>123</v>
      </c>
      <c r="AG495" s="45"/>
      <c r="AH495" s="45" t="s">
        <v>123</v>
      </c>
      <c r="AI495" s="45" t="s">
        <v>123</v>
      </c>
      <c r="AJ495" s="45" t="s">
        <v>123</v>
      </c>
      <c r="AK495" s="45"/>
      <c r="AL495" s="45" t="s">
        <v>123</v>
      </c>
      <c r="AM495" s="45"/>
      <c r="AN495" s="45" t="s">
        <v>123</v>
      </c>
      <c r="AO495" s="45"/>
      <c r="AP495" s="45" t="s">
        <v>123</v>
      </c>
      <c r="AQ495" s="45"/>
      <c r="AR495" s="45" t="s">
        <v>123</v>
      </c>
      <c r="AS495" s="45"/>
      <c r="AT495" s="49">
        <v>45642</v>
      </c>
      <c r="AU495" s="49">
        <v>45642</v>
      </c>
      <c r="AV495" s="51" t="s">
        <v>123</v>
      </c>
      <c r="AW495" s="51" t="s">
        <v>123</v>
      </c>
      <c r="AX495" s="51" t="s">
        <v>49</v>
      </c>
      <c r="AY495" s="52" t="s">
        <v>27</v>
      </c>
      <c r="AZ495" s="53">
        <v>0</v>
      </c>
      <c r="BA495" s="52" t="s">
        <v>123</v>
      </c>
      <c r="BB495" s="81"/>
      <c r="BC495" s="52"/>
      <c r="BD495" s="52"/>
      <c r="BE495" s="55" t="s">
        <v>123</v>
      </c>
      <c r="BF495" s="55" t="s">
        <v>123</v>
      </c>
      <c r="BG495" s="55" t="s">
        <v>123</v>
      </c>
      <c r="BH495" s="55" t="s">
        <v>123</v>
      </c>
      <c r="BI495" s="138" t="s">
        <v>123</v>
      </c>
      <c r="BJ495" s="48"/>
      <c r="BK495" s="58"/>
      <c r="BL495" s="59"/>
      <c r="BM495" s="58"/>
      <c r="BN495" s="59"/>
      <c r="BO495" s="58" t="s">
        <v>123</v>
      </c>
      <c r="BP495" s="59"/>
      <c r="BQ495" s="58" t="s">
        <v>123</v>
      </c>
      <c r="BR495" s="59"/>
      <c r="BS495" s="69"/>
      <c r="BT495" s="38"/>
      <c r="BU495" s="61"/>
      <c r="BV495" s="61"/>
      <c r="BW495" s="61"/>
      <c r="BX495" s="61"/>
      <c r="BY495" s="61"/>
      <c r="BZ495" s="61"/>
      <c r="CA495" s="61"/>
      <c r="CB495" s="61"/>
      <c r="CC495" s="61"/>
      <c r="CD495" s="61"/>
      <c r="CE495" s="61"/>
      <c r="CF495" s="61"/>
      <c r="CG495" s="61"/>
      <c r="CH495" s="63">
        <f>YEAR(BANCO10[[#This Row],[DATA INÍCIO]])</f>
        <v>2024</v>
      </c>
      <c r="CI495" s="63">
        <f>MONTH(BANCO10[[#This Row],[DATA INÍCIO]])</f>
        <v>12</v>
      </c>
      <c r="CJ495" s="71" t="str">
        <f t="shared" si="9"/>
        <v>METALTEX CONSTRUCOES LTDA54.460.153/0001-40</v>
      </c>
      <c r="CK495" s="63"/>
      <c r="CL495" s="63"/>
      <c r="CM495" s="42" t="str">
        <f>IF(BANCO10[[#This Row],[SOLUÇÃO]]=CM$1,BANCO10[[#This Row],[STATUS DA ETAPA]],"")</f>
        <v>CONCLUÍDO</v>
      </c>
      <c r="CN495" s="42" t="str">
        <f>IF(BANCO10[[#This Row],[SOLUÇÃO]]=CN$1,BANCO10[[#This Row],[STATUS DA ETAPA]],"")</f>
        <v/>
      </c>
      <c r="CO495" s="42" t="str">
        <f>IF(BANCO10[[#This Row],[SOLUÇÃO]]=CO$1,BANCO10[[#This Row],[STATUS DA ETAPA]],"")</f>
        <v/>
      </c>
      <c r="CP495" s="42" t="str">
        <f>IF(BANCO10[[#This Row],[SOLUÇÃO]]=CP$1,BANCO10[[#This Row],[STATUS DA ETAPA]],"")</f>
        <v/>
      </c>
      <c r="CQ495" s="42" t="str">
        <f>IF(BANCO10[[#This Row],[SOLUÇÃO]]=CQ$1,BANCO10[[#This Row],[STATUS DA ETAPA]],"")</f>
        <v/>
      </c>
      <c r="CR495" s="42" t="str">
        <f>IF(BANCO10[[#This Row],[SOLUÇÃO]]=CR$1,BANCO10[[#This Row],[STATUS DA ETAPA]],"")</f>
        <v/>
      </c>
      <c r="CS495" s="42" t="str">
        <f>IF(BANCO10[[#This Row],[SOLUÇÃO]]=CS$1,BANCO10[[#This Row],[STATUS DA ETAPA]],"")</f>
        <v/>
      </c>
      <c r="CT495" s="42" t="str">
        <f>IF(BANCO10[[#This Row],[SOLUÇÃO]]=CT$1,BANCO10[[#This Row],[STATUS DA ETAPA]],"")</f>
        <v/>
      </c>
      <c r="CU495" s="42" t="str">
        <f>IF(BANCO10[[#This Row],[SOLUÇÃO]]=CU$1,BANCO10[[#This Row],[STATUS DA ETAPA]],"")</f>
        <v/>
      </c>
      <c r="CV495" s="42" t="str">
        <f>IF(BANCO10[[#This Row],[SOLUÇÃO]]=CV$1,BANCO10[[#This Row],[STATUS DA ETAPA]],"")</f>
        <v/>
      </c>
      <c r="CW495" s="42" t="str">
        <f>IF(BANCO10[[#This Row],[SOLUÇÃO]]=CW$1,BANCO10[[#This Row],[STATUS DA ETAPA]],"")</f>
        <v/>
      </c>
      <c r="CX495" s="42" t="str">
        <f>IF(BANCO10[[#This Row],[SOLUÇÃO]]=CX$1,BANCO10[[#This Row],[STATUS DA ETAPA]],"")</f>
        <v/>
      </c>
      <c r="CY495" s="42" t="str">
        <f>IF(BANCO10[[#This Row],[SOLUÇÃO]]=CY$1,BANCO10[[#This Row],[STATUS DA ETAPA]],"")</f>
        <v/>
      </c>
      <c r="CZ495" s="42" t="str">
        <f>IF(BANCO10[[#This Row],[SOLUÇÃO]]=CZ$1,BANCO10[[#This Row],[STATUS DA ETAPA]],"")</f>
        <v/>
      </c>
      <c r="DA495" s="42" t="str">
        <f>IF(BANCO10[[#This Row],[SOLUÇÃO]]=DA$1,BANCO10[[#This Row],[STATUS DA ETAPA]],"")</f>
        <v/>
      </c>
      <c r="DB495" s="42" t="str">
        <f>IF(BANCO10[[#This Row],[SOLUÇÃO]]=DB$1,BANCO10[[#This Row],[STATUS DA ETAPA]],"")</f>
        <v/>
      </c>
      <c r="DC495" s="42" t="str">
        <f>IF(BANCO10[[#This Row],[SOLUÇÃO]]=DC$1,BANCO10[[#This Row],[STATUS DA ETAPA]],"")</f>
        <v/>
      </c>
      <c r="DD495" s="42" t="str">
        <f>IF(BANCO10[[#This Row],[SOLUÇÃO]]=DD$1,BANCO10[[#This Row],[STATUS DA ETAPA]],"")</f>
        <v/>
      </c>
      <c r="DE495" s="42" t="str">
        <f>IF(BANCO10[[#This Row],[SOLUÇÃO]]=DE$1,BANCO10[[#This Row],[STATUS DA ETAPA]],"")</f>
        <v/>
      </c>
      <c r="DF495" s="42" t="str">
        <f>IF(BANCO10[[#This Row],[SOLUÇÃO]]=DF$1,BANCO10[[#This Row],[STATUS DA ETAPA]],"")</f>
        <v/>
      </c>
      <c r="DG495" s="42" t="str">
        <f>IF(BANCO10[[#This Row],[SOLUÇÃO]]=DG$1,BANCO10[[#This Row],[STATUS DA ETAPA]],"")</f>
        <v/>
      </c>
      <c r="DH495" s="42" t="str">
        <f>IF(BANCO10[[#This Row],[SOLUÇÃO]]=DH$1,BANCO10[[#This Row],[STATUS DA ETAPA]],"")</f>
        <v/>
      </c>
      <c r="DI495" s="42" t="str">
        <f>IF(BANCO10[[#This Row],[SOLUÇÃO]]=DI$1,BANCO10[[#This Row],[STATUS DA ETAPA]],"")</f>
        <v/>
      </c>
      <c r="DJ495" s="42" t="str">
        <f>IF(BANCO10[[#This Row],[SOLUÇÃO]]=DJ$1,BANCO10[[#This Row],[STATUS DA ETAPA]],"")</f>
        <v/>
      </c>
      <c r="DK495" s="42" t="str">
        <f>IF(BANCO10[[#This Row],[SOLUÇÃO]]=DK$1,BANCO10[[#This Row],[STATUS DA ETAPA]],"")</f>
        <v/>
      </c>
      <c r="DL495" s="42" t="str">
        <f>IF(BANCO10[[#This Row],[SOLUÇÃO]]=DL$1,BANCO10[[#This Row],[STATUS DA ETAPA]],"")</f>
        <v/>
      </c>
      <c r="DM495" s="42" t="str">
        <f>IF(BANCO10[[#This Row],[SOLUÇÃO]]=DM$1,BANCO10[[#This Row],[STATUS DA ETAPA]],"")</f>
        <v/>
      </c>
      <c r="DN495" s="65" t="e">
        <f>VLOOKUP(CL497,'[1]SAP TEC'!AC:AD,2,0)</f>
        <v>#N/A</v>
      </c>
      <c r="DP495" s="65" t="s">
        <v>103</v>
      </c>
      <c r="GA495" s="38"/>
      <c r="GB495" s="39"/>
      <c r="GC495" s="40"/>
      <c r="GD495" s="42"/>
      <c r="GE495" s="42"/>
      <c r="GF495" s="40"/>
      <c r="GG495" s="165"/>
      <c r="GH495" s="90"/>
      <c r="GI495" s="43"/>
      <c r="GJ495" s="44"/>
      <c r="GK495" s="166"/>
      <c r="GL495" s="166"/>
      <c r="GM495" s="166"/>
      <c r="GN495" s="42"/>
      <c r="GO495" s="91"/>
      <c r="GP495" s="42"/>
      <c r="GQ495" s="91"/>
      <c r="GR495" s="134"/>
      <c r="GS495" s="134"/>
      <c r="GT495" s="44"/>
      <c r="GU495" s="44"/>
      <c r="GV495" s="44"/>
      <c r="GW495" s="42"/>
      <c r="GX495" s="95"/>
      <c r="GY495" s="96"/>
      <c r="GZ495" s="167"/>
      <c r="HA495" s="167"/>
      <c r="HB495" s="167"/>
      <c r="HC495" s="93"/>
      <c r="HD495" s="167"/>
      <c r="HE495" s="110"/>
      <c r="HF495" s="94"/>
      <c r="HG495" s="38"/>
      <c r="HH495" s="38"/>
      <c r="HI495" s="38"/>
      <c r="HJ495" s="38"/>
      <c r="HK495" s="98"/>
      <c r="HL495" s="38"/>
      <c r="HM495" s="38"/>
      <c r="HN495" s="38"/>
      <c r="HO495" s="136"/>
      <c r="HP495" s="38"/>
      <c r="HQ495" s="38"/>
      <c r="HR495" s="38"/>
      <c r="HS495" s="38"/>
      <c r="HT495" s="63"/>
      <c r="HU495" s="63"/>
      <c r="HV495" s="71"/>
      <c r="HW495" s="63"/>
      <c r="HX495" s="44"/>
      <c r="HY495" s="42"/>
      <c r="HZ495" s="42"/>
      <c r="IA495" s="42"/>
      <c r="IB495" s="42"/>
      <c r="IC495" s="42"/>
      <c r="ID495" s="42"/>
      <c r="IE495" s="42"/>
      <c r="IF495" s="42"/>
      <c r="IG495" s="42"/>
      <c r="IH495" s="42"/>
      <c r="II495" s="42"/>
      <c r="IJ495" s="42"/>
      <c r="IK495" s="42"/>
      <c r="IL495" s="42"/>
      <c r="IM495" s="42"/>
      <c r="IN495" s="42"/>
      <c r="IO495" s="42"/>
      <c r="IP495" s="42"/>
      <c r="IQ495" s="42"/>
      <c r="IR495" s="42"/>
      <c r="IS495" s="42"/>
      <c r="IT495" s="42"/>
      <c r="IU495" s="42"/>
      <c r="IV495" s="42"/>
      <c r="IW495" s="42"/>
      <c r="IX495" s="42"/>
      <c r="IY495" s="42"/>
      <c r="IZ495" s="63"/>
    </row>
    <row r="496" spans="1:260" s="65" customFormat="1" ht="12" x14ac:dyDescent="0.25">
      <c r="A496" s="38" t="s">
        <v>118</v>
      </c>
      <c r="B496" s="39" t="s">
        <v>131</v>
      </c>
      <c r="C496" s="40" t="str">
        <f>IFERROR(VLOOKUP(BANCO10[[#This Row],[EMPRESA]],[1]!DADOS[#Data],2,FALSE),"")</f>
        <v>68.211.903/0001-55</v>
      </c>
      <c r="D496" s="40" t="s">
        <v>1333</v>
      </c>
      <c r="E496" s="42" t="str">
        <f>IFERROR(VLOOKUP(BANCO10[[#This Row],[EMPRESA]],[1]!DADOS[#Data],5,FALSE),"")</f>
        <v>DEMAIS</v>
      </c>
      <c r="F496" s="40" t="str">
        <f>IFERROR(IF(VLOOKUP(BANCO10[[#This Row],[EMPRESA]],[1]!DADOS[#Data],6,0)="","",(VLOOKUP(BANCO10[[#This Row],[EMPRESA]],[1]!DADOS[#Data],6,0))),"")</f>
        <v>N/A</v>
      </c>
      <c r="G496" s="40"/>
      <c r="H496" s="43" t="s">
        <v>121</v>
      </c>
      <c r="I496" s="43" t="s">
        <v>145</v>
      </c>
      <c r="J496" s="43" t="s">
        <v>146</v>
      </c>
      <c r="K496" s="44" t="s">
        <v>123</v>
      </c>
      <c r="L496" s="44" t="s">
        <v>123</v>
      </c>
      <c r="M496" s="44" t="s">
        <v>137</v>
      </c>
      <c r="N496" s="44" t="s">
        <v>123</v>
      </c>
      <c r="O496" s="42" t="s">
        <v>90</v>
      </c>
      <c r="P496" s="42">
        <v>4</v>
      </c>
      <c r="Q496" s="42" t="s">
        <v>188</v>
      </c>
      <c r="R496" s="45" t="s">
        <v>123</v>
      </c>
      <c r="S496" s="45"/>
      <c r="T496" s="45" t="s">
        <v>123</v>
      </c>
      <c r="U496" s="45"/>
      <c r="V496" s="45" t="s">
        <v>123</v>
      </c>
      <c r="W496" s="45"/>
      <c r="X496" s="45" t="s">
        <v>123</v>
      </c>
      <c r="Y496" s="45"/>
      <c r="Z496" s="46" t="s">
        <v>123</v>
      </c>
      <c r="AA496" s="47"/>
      <c r="AB496" s="46" t="s">
        <v>123</v>
      </c>
      <c r="AC496" s="48"/>
      <c r="AD496" s="46" t="s">
        <v>123</v>
      </c>
      <c r="AE496" s="48"/>
      <c r="AF496" s="45" t="s">
        <v>123</v>
      </c>
      <c r="AG496" s="45"/>
      <c r="AH496" s="45" t="s">
        <v>123</v>
      </c>
      <c r="AI496" s="45" t="s">
        <v>123</v>
      </c>
      <c r="AJ496" s="45" t="s">
        <v>123</v>
      </c>
      <c r="AK496" s="45"/>
      <c r="AL496" s="45" t="s">
        <v>123</v>
      </c>
      <c r="AM496" s="45"/>
      <c r="AN496" s="45" t="s">
        <v>123</v>
      </c>
      <c r="AO496" s="45"/>
      <c r="AP496" s="45" t="s">
        <v>123</v>
      </c>
      <c r="AQ496" s="45"/>
      <c r="AR496" s="45" t="s">
        <v>123</v>
      </c>
      <c r="AS496" s="45"/>
      <c r="AT496" s="49">
        <v>45713</v>
      </c>
      <c r="AU496" s="50">
        <v>45713</v>
      </c>
      <c r="AV496" s="66" t="s">
        <v>123</v>
      </c>
      <c r="AW496" s="66" t="s">
        <v>123</v>
      </c>
      <c r="AX496" s="51" t="s">
        <v>49</v>
      </c>
      <c r="AY496" s="52" t="s">
        <v>27</v>
      </c>
      <c r="AZ496" s="53">
        <v>0</v>
      </c>
      <c r="BA496" s="52" t="s">
        <v>123</v>
      </c>
      <c r="BB496" s="81" t="s">
        <v>123</v>
      </c>
      <c r="BC496" s="52" t="s">
        <v>123</v>
      </c>
      <c r="BD496" s="52" t="s">
        <v>123</v>
      </c>
      <c r="BE496" s="55" t="s">
        <v>123</v>
      </c>
      <c r="BF496" s="55" t="s">
        <v>123</v>
      </c>
      <c r="BG496" s="55" t="s">
        <v>123</v>
      </c>
      <c r="BH496" s="55" t="s">
        <v>123</v>
      </c>
      <c r="BI496" s="56" t="s">
        <v>123</v>
      </c>
      <c r="BJ496" s="48"/>
      <c r="BK496" s="58" t="s">
        <v>123</v>
      </c>
      <c r="BL496" s="59"/>
      <c r="BM496" s="58" t="s">
        <v>123</v>
      </c>
      <c r="BN496" s="59"/>
      <c r="BO496" s="58" t="s">
        <v>123</v>
      </c>
      <c r="BP496" s="59"/>
      <c r="BQ496" s="58" t="s">
        <v>123</v>
      </c>
      <c r="BR496" s="59"/>
      <c r="BS496" s="69"/>
      <c r="BT496" s="38"/>
      <c r="BU496" s="61"/>
      <c r="BV496" s="61"/>
      <c r="BW496" s="61"/>
      <c r="BX496" s="61"/>
      <c r="BY496" s="61"/>
      <c r="BZ496" s="61"/>
      <c r="CA496" s="61"/>
      <c r="CB496" s="61"/>
      <c r="CC496" s="61"/>
      <c r="CD496" s="61"/>
      <c r="CE496" s="61"/>
      <c r="CF496" s="61"/>
      <c r="CG496" s="61"/>
      <c r="CH496" s="63">
        <f>YEAR(BANCO10[[#This Row],[DATA INÍCIO]])</f>
        <v>2025</v>
      </c>
      <c r="CI496" s="63">
        <f>MONTH(BANCO10[[#This Row],[DATA INÍCIO]])</f>
        <v>2</v>
      </c>
      <c r="CJ496" s="71" t="str">
        <f t="shared" si="9"/>
        <v>METALURGICA A ORTEIP LTDA68.211.903/0001-55</v>
      </c>
      <c r="CK496" s="63"/>
      <c r="CL496" s="63"/>
      <c r="CM496" s="42" t="str">
        <f>IF(BANCO10[[#This Row],[SOLUÇÃO]]=CM$1,BANCO10[[#This Row],[STATUS DA ETAPA]],"")</f>
        <v>CONCLUÍDO</v>
      </c>
      <c r="CN496" s="42" t="str">
        <f>IF(BANCO10[[#This Row],[SOLUÇÃO]]=CN$1,BANCO10[[#This Row],[STATUS DA ETAPA]],"")</f>
        <v/>
      </c>
      <c r="CO496" s="42" t="str">
        <f>IF(BANCO10[[#This Row],[SOLUÇÃO]]=CO$1,BANCO10[[#This Row],[STATUS DA ETAPA]],"")</f>
        <v/>
      </c>
      <c r="CP496" s="42" t="str">
        <f>IF(BANCO10[[#This Row],[SOLUÇÃO]]=CP$1,BANCO10[[#This Row],[STATUS DA ETAPA]],"")</f>
        <v/>
      </c>
      <c r="CQ496" s="42" t="str">
        <f>IF(BANCO10[[#This Row],[SOLUÇÃO]]=CQ$1,BANCO10[[#This Row],[STATUS DA ETAPA]],"")</f>
        <v/>
      </c>
      <c r="CR496" s="42" t="str">
        <f>IF(BANCO10[[#This Row],[SOLUÇÃO]]=CR$1,BANCO10[[#This Row],[STATUS DA ETAPA]],"")</f>
        <v/>
      </c>
      <c r="CS496" s="42" t="str">
        <f>IF(BANCO10[[#This Row],[SOLUÇÃO]]=CS$1,BANCO10[[#This Row],[STATUS DA ETAPA]],"")</f>
        <v/>
      </c>
      <c r="CT496" s="42" t="str">
        <f>IF(BANCO10[[#This Row],[SOLUÇÃO]]=CT$1,BANCO10[[#This Row],[STATUS DA ETAPA]],"")</f>
        <v/>
      </c>
      <c r="CU496" s="42" t="str">
        <f>IF(BANCO10[[#This Row],[SOLUÇÃO]]=CU$1,BANCO10[[#This Row],[STATUS DA ETAPA]],"")</f>
        <v/>
      </c>
      <c r="CV496" s="42" t="str">
        <f>IF(BANCO10[[#This Row],[SOLUÇÃO]]=CV$1,BANCO10[[#This Row],[STATUS DA ETAPA]],"")</f>
        <v/>
      </c>
      <c r="CW496" s="42" t="str">
        <f>IF(BANCO10[[#This Row],[SOLUÇÃO]]=CW$1,BANCO10[[#This Row],[STATUS DA ETAPA]],"")</f>
        <v/>
      </c>
      <c r="CX496" s="42" t="str">
        <f>IF(BANCO10[[#This Row],[SOLUÇÃO]]=CX$1,BANCO10[[#This Row],[STATUS DA ETAPA]],"")</f>
        <v/>
      </c>
      <c r="CY496" s="42" t="str">
        <f>IF(BANCO10[[#This Row],[SOLUÇÃO]]=CY$1,BANCO10[[#This Row],[STATUS DA ETAPA]],"")</f>
        <v/>
      </c>
      <c r="CZ496" s="42" t="str">
        <f>IF(BANCO10[[#This Row],[SOLUÇÃO]]=CZ$1,BANCO10[[#This Row],[STATUS DA ETAPA]],"")</f>
        <v/>
      </c>
      <c r="DA496" s="42" t="str">
        <f>IF(BANCO10[[#This Row],[SOLUÇÃO]]=DA$1,BANCO10[[#This Row],[STATUS DA ETAPA]],"")</f>
        <v/>
      </c>
      <c r="DB496" s="42" t="str">
        <f>IF(BANCO10[[#This Row],[SOLUÇÃO]]=DB$1,BANCO10[[#This Row],[STATUS DA ETAPA]],"")</f>
        <v/>
      </c>
      <c r="DC496" s="42" t="str">
        <f>IF(BANCO10[[#This Row],[SOLUÇÃO]]=DC$1,BANCO10[[#This Row],[STATUS DA ETAPA]],"")</f>
        <v/>
      </c>
      <c r="DD496" s="42" t="str">
        <f>IF(BANCO10[[#This Row],[SOLUÇÃO]]=DD$1,BANCO10[[#This Row],[STATUS DA ETAPA]],"")</f>
        <v/>
      </c>
      <c r="DE496" s="42" t="str">
        <f>IF(BANCO10[[#This Row],[SOLUÇÃO]]=DE$1,BANCO10[[#This Row],[STATUS DA ETAPA]],"")</f>
        <v/>
      </c>
      <c r="DF496" s="42" t="str">
        <f>IF(BANCO10[[#This Row],[SOLUÇÃO]]=DF$1,BANCO10[[#This Row],[STATUS DA ETAPA]],"")</f>
        <v/>
      </c>
      <c r="DG496" s="42" t="str">
        <f>IF(BANCO10[[#This Row],[SOLUÇÃO]]=DG$1,BANCO10[[#This Row],[STATUS DA ETAPA]],"")</f>
        <v/>
      </c>
      <c r="DH496" s="42" t="str">
        <f>IF(BANCO10[[#This Row],[SOLUÇÃO]]=DH$1,BANCO10[[#This Row],[STATUS DA ETAPA]],"")</f>
        <v/>
      </c>
      <c r="DI496" s="42" t="str">
        <f>IF(BANCO10[[#This Row],[SOLUÇÃO]]=DI$1,BANCO10[[#This Row],[STATUS DA ETAPA]],"")</f>
        <v/>
      </c>
      <c r="DJ496" s="42" t="str">
        <f>IF(BANCO10[[#This Row],[SOLUÇÃO]]=DJ$1,BANCO10[[#This Row],[STATUS DA ETAPA]],"")</f>
        <v/>
      </c>
      <c r="DK496" s="42" t="str">
        <f>IF(BANCO10[[#This Row],[SOLUÇÃO]]=DK$1,BANCO10[[#This Row],[STATUS DA ETAPA]],"")</f>
        <v/>
      </c>
      <c r="DL496" s="42" t="str">
        <f>IF(BANCO10[[#This Row],[SOLUÇÃO]]=DL$1,BANCO10[[#This Row],[STATUS DA ETAPA]],"")</f>
        <v/>
      </c>
      <c r="DM496" s="42" t="str">
        <f>IF(BANCO10[[#This Row],[SOLUÇÃO]]=DM$1,BANCO10[[#This Row],[STATUS DA ETAPA]],"")</f>
        <v/>
      </c>
      <c r="DN496" s="65" t="e">
        <f>VLOOKUP(CL498,'[1]SAP TEC'!AC:AD,2,0)</f>
        <v>#N/A</v>
      </c>
      <c r="DP496" s="65" t="s">
        <v>104</v>
      </c>
      <c r="GA496" s="38"/>
      <c r="GB496" s="39"/>
      <c r="GC496" s="40"/>
      <c r="GD496" s="42"/>
      <c r="GE496" s="42"/>
      <c r="GF496" s="40"/>
      <c r="GG496" s="165"/>
      <c r="GH496" s="90"/>
      <c r="GI496" s="43"/>
      <c r="GJ496" s="44"/>
      <c r="GK496" s="166"/>
      <c r="GL496" s="166"/>
      <c r="GM496" s="166"/>
      <c r="GN496" s="42"/>
      <c r="GO496" s="91"/>
      <c r="GP496" s="42"/>
      <c r="GQ496" s="91"/>
      <c r="GR496" s="134"/>
      <c r="GS496" s="134"/>
      <c r="GT496" s="44"/>
      <c r="GU496" s="44"/>
      <c r="GV496" s="44"/>
      <c r="GW496" s="42"/>
      <c r="GX496" s="95"/>
      <c r="GY496" s="96"/>
      <c r="GZ496" s="167"/>
      <c r="HA496" s="167"/>
      <c r="HB496" s="167"/>
      <c r="HC496" s="93"/>
      <c r="HD496" s="167"/>
      <c r="HE496" s="110"/>
      <c r="HF496" s="94"/>
      <c r="HG496" s="38"/>
      <c r="HH496" s="38"/>
      <c r="HI496" s="38"/>
      <c r="HJ496" s="38"/>
      <c r="HK496" s="98"/>
      <c r="HL496" s="38"/>
      <c r="HM496" s="38"/>
      <c r="HN496" s="38"/>
      <c r="HO496" s="136"/>
      <c r="HP496" s="38"/>
      <c r="HQ496" s="38"/>
      <c r="HR496" s="38"/>
      <c r="HS496" s="38"/>
      <c r="HT496" s="63"/>
      <c r="HU496" s="63"/>
      <c r="HV496" s="71"/>
      <c r="HW496" s="63"/>
      <c r="HX496" s="44"/>
      <c r="HY496" s="42"/>
      <c r="HZ496" s="42"/>
      <c r="IA496" s="42"/>
      <c r="IB496" s="42"/>
      <c r="IC496" s="42"/>
      <c r="ID496" s="42"/>
      <c r="IE496" s="42"/>
      <c r="IF496" s="42"/>
      <c r="IG496" s="42"/>
      <c r="IH496" s="42"/>
      <c r="II496" s="42"/>
      <c r="IJ496" s="42"/>
      <c r="IK496" s="42"/>
      <c r="IL496" s="42"/>
      <c r="IM496" s="42"/>
      <c r="IN496" s="42"/>
      <c r="IO496" s="42"/>
      <c r="IP496" s="42"/>
      <c r="IQ496" s="42"/>
      <c r="IR496" s="42"/>
      <c r="IS496" s="42"/>
      <c r="IT496" s="42"/>
      <c r="IU496" s="42"/>
      <c r="IV496" s="42"/>
      <c r="IW496" s="42"/>
      <c r="IX496" s="42"/>
      <c r="IY496" s="42"/>
      <c r="IZ496" s="63"/>
    </row>
    <row r="497" spans="1:260" s="65" customFormat="1" ht="12" x14ac:dyDescent="0.25">
      <c r="A497" s="38" t="s">
        <v>118</v>
      </c>
      <c r="B497" s="39" t="s">
        <v>279</v>
      </c>
      <c r="C497" s="40" t="str">
        <f>IFERROR(VLOOKUP(BANCO10[[#This Row],[EMPRESA]],[1]!DADOS[#Data],2,FALSE),"")</f>
        <v>61.299.178/0001-70</v>
      </c>
      <c r="D497" s="42" t="s">
        <v>1334</v>
      </c>
      <c r="E497" s="42" t="str">
        <f>IFERROR(VLOOKUP(BANCO10[[#This Row],[EMPRESA]],[1]!DADOS[#Data],5,FALSE),"")</f>
        <v>DEMAIS</v>
      </c>
      <c r="F497" s="40" t="str">
        <f>IFERROR(IF(VLOOKUP(BANCO10[[#This Row],[EMPRESA]],[1]!DADOS[#Data],6,0)="","",(VLOOKUP(BANCO10[[#This Row],[EMPRESA]],[1]!DADOS[#Data],6,0))),"")</f>
        <v>N/A</v>
      </c>
      <c r="G497" s="40"/>
      <c r="H497" s="43" t="s">
        <v>121</v>
      </c>
      <c r="I497" s="43" t="s">
        <v>145</v>
      </c>
      <c r="J497" s="43" t="s">
        <v>146</v>
      </c>
      <c r="K497" s="42" t="s">
        <v>1335</v>
      </c>
      <c r="L497" s="44" t="s">
        <v>123</v>
      </c>
      <c r="M497" s="44">
        <v>103</v>
      </c>
      <c r="N497" s="44" t="s">
        <v>123</v>
      </c>
      <c r="O497" s="42" t="s">
        <v>90</v>
      </c>
      <c r="P497" s="42">
        <v>8</v>
      </c>
      <c r="Q497" s="42" t="s">
        <v>188</v>
      </c>
      <c r="R497" s="45" t="s">
        <v>123</v>
      </c>
      <c r="S497" s="45"/>
      <c r="T497" s="45" t="s">
        <v>123</v>
      </c>
      <c r="U497" s="45"/>
      <c r="V497" s="45" t="s">
        <v>123</v>
      </c>
      <c r="W497" s="45"/>
      <c r="X497" s="45" t="s">
        <v>123</v>
      </c>
      <c r="Y497" s="45"/>
      <c r="Z497" s="46" t="s">
        <v>123</v>
      </c>
      <c r="AA497" s="47"/>
      <c r="AB497" s="46" t="s">
        <v>123</v>
      </c>
      <c r="AC497" s="48"/>
      <c r="AD497" s="46" t="s">
        <v>123</v>
      </c>
      <c r="AE497" s="48"/>
      <c r="AF497" s="45" t="s">
        <v>27</v>
      </c>
      <c r="AG497" s="45">
        <v>45054</v>
      </c>
      <c r="AH497" s="45" t="s">
        <v>126</v>
      </c>
      <c r="AI497" s="45"/>
      <c r="AJ497" s="45" t="s">
        <v>123</v>
      </c>
      <c r="AK497" s="45"/>
      <c r="AL497" s="45" t="s">
        <v>123</v>
      </c>
      <c r="AM497" s="45"/>
      <c r="AN497" s="45" t="s">
        <v>123</v>
      </c>
      <c r="AO497" s="45"/>
      <c r="AP497" s="45" t="s">
        <v>123</v>
      </c>
      <c r="AQ497" s="45"/>
      <c r="AR497" s="45" t="s">
        <v>123</v>
      </c>
      <c r="AS497" s="45"/>
      <c r="AT497" s="49">
        <v>45054</v>
      </c>
      <c r="AU497" s="50">
        <v>45054</v>
      </c>
      <c r="AV497" s="51" t="s">
        <v>123</v>
      </c>
      <c r="AW497" s="51" t="s">
        <v>123</v>
      </c>
      <c r="AX497" s="73" t="s">
        <v>49</v>
      </c>
      <c r="AY497" s="52" t="s">
        <v>126</v>
      </c>
      <c r="AZ497" s="53">
        <v>0</v>
      </c>
      <c r="BA497" s="52" t="s">
        <v>123</v>
      </c>
      <c r="BB497" s="81" t="s">
        <v>123</v>
      </c>
      <c r="BC497" s="52" t="s">
        <v>123</v>
      </c>
      <c r="BD497" s="52" t="s">
        <v>123</v>
      </c>
      <c r="BE497" s="55" t="s">
        <v>123</v>
      </c>
      <c r="BF497" s="55" t="s">
        <v>123</v>
      </c>
      <c r="BG497" s="55" t="s">
        <v>123</v>
      </c>
      <c r="BH497" s="55" t="s">
        <v>123</v>
      </c>
      <c r="BI497" s="56" t="s">
        <v>123</v>
      </c>
      <c r="BJ497" s="48"/>
      <c r="BK497" s="74"/>
      <c r="BL497" s="75"/>
      <c r="BM497" s="74"/>
      <c r="BN497" s="75"/>
      <c r="BO497" s="74" t="s">
        <v>123</v>
      </c>
      <c r="BP497" s="75"/>
      <c r="BQ497" s="74" t="s">
        <v>123</v>
      </c>
      <c r="BR497" s="75"/>
      <c r="BS497" s="60" t="s">
        <v>1336</v>
      </c>
      <c r="BT497" s="38"/>
      <c r="BU497" s="61" t="s">
        <v>129</v>
      </c>
      <c r="BV497" s="61" t="s">
        <v>129</v>
      </c>
      <c r="BW497" s="61" t="s">
        <v>284</v>
      </c>
      <c r="BX497" s="61" t="s">
        <v>1254</v>
      </c>
      <c r="BY497" s="62" t="s">
        <v>539</v>
      </c>
      <c r="BZ497" s="61"/>
      <c r="CA497" s="61" t="s">
        <v>129</v>
      </c>
      <c r="CB497" s="61" t="s">
        <v>129</v>
      </c>
      <c r="CC497" s="61" t="s">
        <v>129</v>
      </c>
      <c r="CD497" s="61" t="s">
        <v>129</v>
      </c>
      <c r="CE497" s="61" t="s">
        <v>129</v>
      </c>
      <c r="CF497" s="61" t="s">
        <v>129</v>
      </c>
      <c r="CG497" s="61" t="s">
        <v>129</v>
      </c>
      <c r="CH497" s="63">
        <f>YEAR(BANCO10[[#This Row],[DATA INÍCIO]])</f>
        <v>2023</v>
      </c>
      <c r="CI497" s="63">
        <f>MONTH(BANCO10[[#This Row],[DATA INÍCIO]])</f>
        <v>5</v>
      </c>
      <c r="CJ497" s="64" t="str">
        <f t="shared" si="9"/>
        <v>METALURGICA CARTEC LTDA61.299.178/0001-70</v>
      </c>
      <c r="CK497" s="63"/>
      <c r="CL497" s="42" t="s">
        <v>1335</v>
      </c>
      <c r="CM497" s="42" t="str">
        <f>IF(BANCO10[[#This Row],[SOLUÇÃO]]=CM$1,BANCO10[[#This Row],[STATUS DA ETAPA]],"")</f>
        <v>CONCLUÍDO</v>
      </c>
      <c r="CN497" s="42" t="str">
        <f>IF(BANCO10[[#This Row],[SOLUÇÃO]]=CN$1,BANCO10[[#This Row],[STATUS DA ETAPA]],"")</f>
        <v/>
      </c>
      <c r="CO497" s="42" t="str">
        <f>IF(BANCO10[[#This Row],[SOLUÇÃO]]=CO$1,BANCO10[[#This Row],[STATUS DA ETAPA]],"")</f>
        <v/>
      </c>
      <c r="CP497" s="42" t="str">
        <f>IF(BANCO10[[#This Row],[SOLUÇÃO]]=CP$1,BANCO10[[#This Row],[STATUS DA ETAPA]],"")</f>
        <v/>
      </c>
      <c r="CQ497" s="42" t="str">
        <f>IF(BANCO10[[#This Row],[SOLUÇÃO]]=CQ$1,BANCO10[[#This Row],[STATUS DA ETAPA]],"")</f>
        <v/>
      </c>
      <c r="CR497" s="42" t="str">
        <f>IF(BANCO10[[#This Row],[SOLUÇÃO]]=CR$1,BANCO10[[#This Row],[STATUS DA ETAPA]],"")</f>
        <v/>
      </c>
      <c r="CS497" s="42" t="str">
        <f>IF(BANCO10[[#This Row],[SOLUÇÃO]]=CS$1,BANCO10[[#This Row],[STATUS DA ETAPA]],"")</f>
        <v/>
      </c>
      <c r="CT497" s="42" t="str">
        <f>IF(BANCO10[[#This Row],[SOLUÇÃO]]=CT$1,BANCO10[[#This Row],[STATUS DA ETAPA]],"")</f>
        <v/>
      </c>
      <c r="CU497" s="42" t="str">
        <f>IF(BANCO10[[#This Row],[SOLUÇÃO]]=CU$1,BANCO10[[#This Row],[STATUS DA ETAPA]],"")</f>
        <v/>
      </c>
      <c r="CV497" s="42" t="str">
        <f>IF(BANCO10[[#This Row],[SOLUÇÃO]]=CV$1,BANCO10[[#This Row],[STATUS DA ETAPA]],"")</f>
        <v/>
      </c>
      <c r="CW497" s="42" t="str">
        <f>IF(BANCO10[[#This Row],[SOLUÇÃO]]=CW$1,BANCO10[[#This Row],[STATUS DA ETAPA]],"")</f>
        <v/>
      </c>
      <c r="CX497" s="42" t="str">
        <f>IF(BANCO10[[#This Row],[SOLUÇÃO]]=CX$1,BANCO10[[#This Row],[STATUS DA ETAPA]],"")</f>
        <v/>
      </c>
      <c r="CY497" s="42" t="str">
        <f>IF(BANCO10[[#This Row],[SOLUÇÃO]]=CY$1,BANCO10[[#This Row],[STATUS DA ETAPA]],"")</f>
        <v/>
      </c>
      <c r="CZ497" s="42" t="str">
        <f>IF(BANCO10[[#This Row],[SOLUÇÃO]]=CZ$1,BANCO10[[#This Row],[STATUS DA ETAPA]],"")</f>
        <v/>
      </c>
      <c r="DA497" s="42" t="str">
        <f>IF(BANCO10[[#This Row],[SOLUÇÃO]]=DA$1,BANCO10[[#This Row],[STATUS DA ETAPA]],"")</f>
        <v/>
      </c>
      <c r="DB497" s="42" t="str">
        <f>IF(BANCO10[[#This Row],[SOLUÇÃO]]=DB$1,BANCO10[[#This Row],[STATUS DA ETAPA]],"")</f>
        <v/>
      </c>
      <c r="DC497" s="42" t="str">
        <f>IF(BANCO10[[#This Row],[SOLUÇÃO]]=DC$1,BANCO10[[#This Row],[STATUS DA ETAPA]],"")</f>
        <v/>
      </c>
      <c r="DD497" s="42" t="str">
        <f>IF(BANCO10[[#This Row],[SOLUÇÃO]]=DD$1,BANCO10[[#This Row],[STATUS DA ETAPA]],"")</f>
        <v/>
      </c>
      <c r="DE497" s="42" t="str">
        <f>IF(BANCO10[[#This Row],[SOLUÇÃO]]=DE$1,BANCO10[[#This Row],[STATUS DA ETAPA]],"")</f>
        <v/>
      </c>
      <c r="DF497" s="42" t="str">
        <f>IF(BANCO10[[#This Row],[SOLUÇÃO]]=DF$1,BANCO10[[#This Row],[STATUS DA ETAPA]],"")</f>
        <v/>
      </c>
      <c r="DG497" s="42" t="str">
        <f>IF(BANCO10[[#This Row],[SOLUÇÃO]]=DG$1,BANCO10[[#This Row],[STATUS DA ETAPA]],"")</f>
        <v/>
      </c>
      <c r="DH497" s="42" t="str">
        <f>IF(BANCO10[[#This Row],[SOLUÇÃO]]=DH$1,BANCO10[[#This Row],[STATUS DA ETAPA]],"")</f>
        <v/>
      </c>
      <c r="DI497" s="42" t="str">
        <f>IF(BANCO10[[#This Row],[SOLUÇÃO]]=DI$1,BANCO10[[#This Row],[STATUS DA ETAPA]],"")</f>
        <v/>
      </c>
      <c r="DJ497" s="42" t="str">
        <f>IF(BANCO10[[#This Row],[SOLUÇÃO]]=DJ$1,BANCO10[[#This Row],[STATUS DA ETAPA]],"")</f>
        <v/>
      </c>
      <c r="DK497" s="42" t="str">
        <f>IF(BANCO10[[#This Row],[SOLUÇÃO]]=DK$1,BANCO10[[#This Row],[STATUS DA ETAPA]],"")</f>
        <v/>
      </c>
      <c r="DL497" s="42" t="str">
        <f>IF(BANCO10[[#This Row],[SOLUÇÃO]]=DL$1,BANCO10[[#This Row],[STATUS DA ETAPA]],"")</f>
        <v/>
      </c>
      <c r="DM497" s="42" t="str">
        <f>IF(BANCO10[[#This Row],[SOLUÇÃO]]=DM$1,BANCO10[[#This Row],[STATUS DA ETAPA]],"")</f>
        <v/>
      </c>
      <c r="DN497" s="65" t="e">
        <f>VLOOKUP(CL499,'[1]SAP TEC'!AC:AD,2,0)</f>
        <v>#N/A</v>
      </c>
      <c r="DP497" s="65" t="s">
        <v>105</v>
      </c>
      <c r="GA497" s="38"/>
      <c r="GB497" s="39"/>
      <c r="GC497" s="40"/>
      <c r="GD497" s="42"/>
      <c r="GE497" s="42"/>
      <c r="GF497" s="40"/>
      <c r="GG497" s="165"/>
      <c r="GH497" s="90"/>
      <c r="GI497" s="43"/>
      <c r="GJ497" s="44"/>
      <c r="GK497" s="166"/>
      <c r="GL497" s="166"/>
      <c r="GM497" s="166"/>
      <c r="GN497" s="42"/>
      <c r="GO497" s="91"/>
      <c r="GP497" s="42"/>
      <c r="GQ497" s="91"/>
      <c r="GR497" s="134"/>
      <c r="GS497" s="134"/>
      <c r="GT497" s="44"/>
      <c r="GU497" s="44"/>
      <c r="GV497" s="44"/>
      <c r="GW497" s="42"/>
      <c r="GX497" s="95"/>
      <c r="GY497" s="96"/>
      <c r="GZ497" s="168"/>
      <c r="HA497" s="168"/>
      <c r="HB497" s="168"/>
      <c r="HC497" s="93"/>
      <c r="HD497" s="168"/>
      <c r="HE497" s="110"/>
      <c r="HF497" s="94"/>
      <c r="HG497" s="38"/>
      <c r="HH497" s="38"/>
      <c r="HI497" s="38"/>
      <c r="HJ497" s="38"/>
      <c r="HK497" s="98"/>
      <c r="HL497" s="38"/>
      <c r="HM497" s="38"/>
      <c r="HN497" s="38"/>
      <c r="HO497" s="136"/>
      <c r="HP497" s="38"/>
      <c r="HQ497" s="38"/>
      <c r="HR497" s="38"/>
      <c r="HS497" s="38"/>
      <c r="HT497" s="63"/>
      <c r="HU497" s="63"/>
      <c r="HV497" s="71"/>
      <c r="HW497" s="63"/>
      <c r="HX497" s="44"/>
      <c r="HY497" s="42"/>
      <c r="HZ497" s="42"/>
      <c r="IA497" s="42"/>
      <c r="IB497" s="42"/>
      <c r="IC497" s="42"/>
      <c r="ID497" s="42"/>
      <c r="IE497" s="42"/>
      <c r="IF497" s="42"/>
      <c r="IG497" s="42"/>
      <c r="IH497" s="42"/>
      <c r="II497" s="42"/>
      <c r="IJ497" s="42"/>
      <c r="IK497" s="42"/>
      <c r="IL497" s="42"/>
      <c r="IM497" s="42"/>
      <c r="IN497" s="42"/>
      <c r="IO497" s="42"/>
      <c r="IP497" s="42"/>
      <c r="IQ497" s="42"/>
      <c r="IR497" s="42"/>
      <c r="IS497" s="42"/>
      <c r="IT497" s="42"/>
      <c r="IU497" s="42"/>
      <c r="IV497" s="42"/>
      <c r="IW497" s="42"/>
      <c r="IX497" s="42"/>
      <c r="IY497" s="42"/>
      <c r="IZ497" s="63"/>
    </row>
    <row r="498" spans="1:260" s="65" customFormat="1" ht="12" x14ac:dyDescent="0.25">
      <c r="A498" s="38" t="s">
        <v>118</v>
      </c>
      <c r="B498" s="39" t="s">
        <v>279</v>
      </c>
      <c r="C498" s="40" t="str">
        <f>IFERROR(VLOOKUP(BANCO10[[#This Row],[EMPRESA]],[1]!DADOS[#Data],2,FALSE),"")</f>
        <v>61.299.178/0001-70</v>
      </c>
      <c r="D498" s="42" t="s">
        <v>1334</v>
      </c>
      <c r="E498" s="42" t="str">
        <f>IFERROR(VLOOKUP(BANCO10[[#This Row],[EMPRESA]],[1]!DADOS[#Data],5,FALSE),"")</f>
        <v>DEMAIS</v>
      </c>
      <c r="F498" s="40" t="str">
        <f>IFERROR(IF(VLOOKUP(BANCO10[[#This Row],[EMPRESA]],[1]!DADOS[#Data],6,0)="","",(VLOOKUP(BANCO10[[#This Row],[EMPRESA]],[1]!DADOS[#Data],6,0))),"")</f>
        <v>N/A</v>
      </c>
      <c r="G498" s="40" t="s">
        <v>1337</v>
      </c>
      <c r="H498" s="43" t="s">
        <v>7</v>
      </c>
      <c r="I498" s="43" t="s">
        <v>145</v>
      </c>
      <c r="J498" s="43" t="s">
        <v>123</v>
      </c>
      <c r="K498" s="42" t="s">
        <v>1338</v>
      </c>
      <c r="L498" s="44" t="s">
        <v>123</v>
      </c>
      <c r="M498" s="44">
        <v>103</v>
      </c>
      <c r="N498" s="44">
        <v>123</v>
      </c>
      <c r="O498" s="42" t="s">
        <v>96</v>
      </c>
      <c r="P498" s="42">
        <v>150</v>
      </c>
      <c r="Q498" s="42" t="s">
        <v>188</v>
      </c>
      <c r="R498" s="45" t="s">
        <v>123</v>
      </c>
      <c r="S498" s="45"/>
      <c r="T498" s="45" t="s">
        <v>123</v>
      </c>
      <c r="U498" s="45"/>
      <c r="V498" s="45" t="s">
        <v>123</v>
      </c>
      <c r="W498" s="45"/>
      <c r="X498" s="45" t="s">
        <v>123</v>
      </c>
      <c r="Y498" s="45"/>
      <c r="Z498" s="46" t="s">
        <v>123</v>
      </c>
      <c r="AA498" s="47"/>
      <c r="AB498" s="46" t="s">
        <v>123</v>
      </c>
      <c r="AC498" s="48"/>
      <c r="AD498" s="46" t="s">
        <v>123</v>
      </c>
      <c r="AE498" s="48"/>
      <c r="AF498" s="45" t="s">
        <v>123</v>
      </c>
      <c r="AG498" s="45"/>
      <c r="AH498" s="45" t="s">
        <v>123</v>
      </c>
      <c r="AI498" s="45"/>
      <c r="AJ498" s="45" t="s">
        <v>123</v>
      </c>
      <c r="AK498" s="45"/>
      <c r="AL498" s="45" t="s">
        <v>123</v>
      </c>
      <c r="AM498" s="45"/>
      <c r="AN498" s="45" t="s">
        <v>123</v>
      </c>
      <c r="AO498" s="45"/>
      <c r="AP498" s="45" t="s">
        <v>123</v>
      </c>
      <c r="AQ498" s="45"/>
      <c r="AR498" s="45" t="s">
        <v>123</v>
      </c>
      <c r="AS498" s="45"/>
      <c r="AT498" s="49">
        <v>45419</v>
      </c>
      <c r="AU498" s="50">
        <v>45629</v>
      </c>
      <c r="AV498" s="51" t="s">
        <v>27</v>
      </c>
      <c r="AW498" s="66" t="s">
        <v>27</v>
      </c>
      <c r="AX498" s="73" t="s">
        <v>49</v>
      </c>
      <c r="AY498" s="52" t="s">
        <v>126</v>
      </c>
      <c r="AZ498" s="53">
        <v>0</v>
      </c>
      <c r="BA498" s="52" t="s">
        <v>153</v>
      </c>
      <c r="BB498" s="81" t="s">
        <v>123</v>
      </c>
      <c r="BC498" s="52" t="s">
        <v>123</v>
      </c>
      <c r="BD498" s="52" t="s">
        <v>123</v>
      </c>
      <c r="BE498" s="55" t="s">
        <v>123</v>
      </c>
      <c r="BF498" s="55" t="s">
        <v>123</v>
      </c>
      <c r="BG498" s="55" t="s">
        <v>123</v>
      </c>
      <c r="BH498" s="55" t="s">
        <v>123</v>
      </c>
      <c r="BI498" s="68" t="s">
        <v>123</v>
      </c>
      <c r="BJ498" s="48"/>
      <c r="BK498" s="74"/>
      <c r="BL498" s="75"/>
      <c r="BM498" s="74"/>
      <c r="BN498" s="75"/>
      <c r="BO498" s="74" t="s">
        <v>27</v>
      </c>
      <c r="BP498" s="75"/>
      <c r="BQ498" s="74" t="s">
        <v>126</v>
      </c>
      <c r="BR498" s="75"/>
      <c r="BS498" s="60"/>
      <c r="BT498" s="38"/>
      <c r="BU498" s="61"/>
      <c r="BV498" s="61"/>
      <c r="BW498" s="61"/>
      <c r="BX498" s="61"/>
      <c r="BY498" s="62"/>
      <c r="BZ498" s="61"/>
      <c r="CA498" s="61" t="s">
        <v>129</v>
      </c>
      <c r="CB498" s="61" t="s">
        <v>129</v>
      </c>
      <c r="CC498" s="61">
        <v>45389</v>
      </c>
      <c r="CD498" s="61" t="s">
        <v>129</v>
      </c>
      <c r="CE498" s="61" t="s">
        <v>129</v>
      </c>
      <c r="CF498" s="61" t="s">
        <v>129</v>
      </c>
      <c r="CG498" s="61" t="s">
        <v>288</v>
      </c>
      <c r="CH498" s="63">
        <f>YEAR(BANCO10[[#This Row],[DATA INÍCIO]])</f>
        <v>2024</v>
      </c>
      <c r="CI498" s="63">
        <f>MONTH(BANCO10[[#This Row],[DATA INÍCIO]])</f>
        <v>5</v>
      </c>
      <c r="CJ498" s="64" t="str">
        <f t="shared" si="9"/>
        <v>METALURGICA CARTEC LTDA61.299.178/0001-70</v>
      </c>
      <c r="CK498" s="63"/>
      <c r="CL498" s="42" t="s">
        <v>1338</v>
      </c>
      <c r="CM498" s="42" t="str">
        <f>IF(BANCO10[[#This Row],[SOLUÇÃO]]=CM$1,BANCO10[[#This Row],[STATUS DA ETAPA]],"")</f>
        <v/>
      </c>
      <c r="CN498" s="42" t="str">
        <f>IF(BANCO10[[#This Row],[SOLUÇÃO]]=CN$1,BANCO10[[#This Row],[STATUS DA ETAPA]],"")</f>
        <v/>
      </c>
      <c r="CO498" s="42" t="str">
        <f>IF(BANCO10[[#This Row],[SOLUÇÃO]]=CO$1,BANCO10[[#This Row],[STATUS DA ETAPA]],"")</f>
        <v/>
      </c>
      <c r="CP498" s="42" t="str">
        <f>IF(BANCO10[[#This Row],[SOLUÇÃO]]=CP$1,BANCO10[[#This Row],[STATUS DA ETAPA]],"")</f>
        <v/>
      </c>
      <c r="CQ498" s="42" t="str">
        <f>IF(BANCO10[[#This Row],[SOLUÇÃO]]=CQ$1,BANCO10[[#This Row],[STATUS DA ETAPA]],"")</f>
        <v/>
      </c>
      <c r="CR498" s="42" t="str">
        <f>IF(BANCO10[[#This Row],[SOLUÇÃO]]=CR$1,BANCO10[[#This Row],[STATUS DA ETAPA]],"")</f>
        <v/>
      </c>
      <c r="CS498" s="42" t="str">
        <f>IF(BANCO10[[#This Row],[SOLUÇÃO]]=CS$1,BANCO10[[#This Row],[STATUS DA ETAPA]],"")</f>
        <v>CONCLUÍDO</v>
      </c>
      <c r="CT498" s="42" t="str">
        <f>IF(BANCO10[[#This Row],[SOLUÇÃO]]=CT$1,BANCO10[[#This Row],[STATUS DA ETAPA]],"")</f>
        <v/>
      </c>
      <c r="CU498" s="42" t="str">
        <f>IF(BANCO10[[#This Row],[SOLUÇÃO]]=CU$1,BANCO10[[#This Row],[STATUS DA ETAPA]],"")</f>
        <v/>
      </c>
      <c r="CV498" s="42" t="str">
        <f>IF(BANCO10[[#This Row],[SOLUÇÃO]]=CV$1,BANCO10[[#This Row],[STATUS DA ETAPA]],"")</f>
        <v/>
      </c>
      <c r="CW498" s="42" t="str">
        <f>IF(BANCO10[[#This Row],[SOLUÇÃO]]=CW$1,BANCO10[[#This Row],[STATUS DA ETAPA]],"")</f>
        <v/>
      </c>
      <c r="CX498" s="42" t="str">
        <f>IF(BANCO10[[#This Row],[SOLUÇÃO]]=CX$1,BANCO10[[#This Row],[STATUS DA ETAPA]],"")</f>
        <v/>
      </c>
      <c r="CY498" s="42" t="str">
        <f>IF(BANCO10[[#This Row],[SOLUÇÃO]]=CY$1,BANCO10[[#This Row],[STATUS DA ETAPA]],"")</f>
        <v/>
      </c>
      <c r="CZ498" s="42" t="str">
        <f>IF(BANCO10[[#This Row],[SOLUÇÃO]]=CZ$1,BANCO10[[#This Row],[STATUS DA ETAPA]],"")</f>
        <v/>
      </c>
      <c r="DA498" s="42" t="str">
        <f>IF(BANCO10[[#This Row],[SOLUÇÃO]]=DA$1,BANCO10[[#This Row],[STATUS DA ETAPA]],"")</f>
        <v/>
      </c>
      <c r="DB498" s="42" t="str">
        <f>IF(BANCO10[[#This Row],[SOLUÇÃO]]=DB$1,BANCO10[[#This Row],[STATUS DA ETAPA]],"")</f>
        <v/>
      </c>
      <c r="DC498" s="42" t="str">
        <f>IF(BANCO10[[#This Row],[SOLUÇÃO]]=DC$1,BANCO10[[#This Row],[STATUS DA ETAPA]],"")</f>
        <v/>
      </c>
      <c r="DD498" s="42" t="str">
        <f>IF(BANCO10[[#This Row],[SOLUÇÃO]]=DD$1,BANCO10[[#This Row],[STATUS DA ETAPA]],"")</f>
        <v/>
      </c>
      <c r="DE498" s="42" t="str">
        <f>IF(BANCO10[[#This Row],[SOLUÇÃO]]=DE$1,BANCO10[[#This Row],[STATUS DA ETAPA]],"")</f>
        <v/>
      </c>
      <c r="DF498" s="42" t="str">
        <f>IF(BANCO10[[#This Row],[SOLUÇÃO]]=DF$1,BANCO10[[#This Row],[STATUS DA ETAPA]],"")</f>
        <v/>
      </c>
      <c r="DG498" s="42" t="str">
        <f>IF(BANCO10[[#This Row],[SOLUÇÃO]]=DG$1,BANCO10[[#This Row],[STATUS DA ETAPA]],"")</f>
        <v/>
      </c>
      <c r="DH498" s="42" t="str">
        <f>IF(BANCO10[[#This Row],[SOLUÇÃO]]=DH$1,BANCO10[[#This Row],[STATUS DA ETAPA]],"")</f>
        <v/>
      </c>
      <c r="DI498" s="42" t="str">
        <f>IF(BANCO10[[#This Row],[SOLUÇÃO]]=DI$1,BANCO10[[#This Row],[STATUS DA ETAPA]],"")</f>
        <v/>
      </c>
      <c r="DJ498" s="42" t="str">
        <f>IF(BANCO10[[#This Row],[SOLUÇÃO]]=DJ$1,BANCO10[[#This Row],[STATUS DA ETAPA]],"")</f>
        <v/>
      </c>
      <c r="DK498" s="42" t="str">
        <f>IF(BANCO10[[#This Row],[SOLUÇÃO]]=DK$1,BANCO10[[#This Row],[STATUS DA ETAPA]],"")</f>
        <v/>
      </c>
      <c r="DL498" s="42" t="str">
        <f>IF(BANCO10[[#This Row],[SOLUÇÃO]]=DL$1,BANCO10[[#This Row],[STATUS DA ETAPA]],"")</f>
        <v/>
      </c>
      <c r="DM498" s="42" t="str">
        <f>IF(BANCO10[[#This Row],[SOLUÇÃO]]=DM$1,BANCO10[[#This Row],[STATUS DA ETAPA]],"")</f>
        <v/>
      </c>
      <c r="DN498" s="65" t="e">
        <f>VLOOKUP(CL500,'[1]SAP TEC'!AC:AD,2,0)</f>
        <v>#N/A</v>
      </c>
      <c r="DP498" s="65" t="s">
        <v>106</v>
      </c>
      <c r="GA498" s="38"/>
      <c r="GB498" s="39"/>
      <c r="GC498" s="40"/>
      <c r="GD498" s="42"/>
      <c r="GE498" s="42"/>
      <c r="GF498" s="40"/>
      <c r="GG498" s="165"/>
      <c r="GH498" s="90"/>
      <c r="GI498" s="43"/>
      <c r="GJ498" s="44"/>
      <c r="GK498" s="166"/>
      <c r="GL498" s="166"/>
      <c r="GM498" s="166"/>
      <c r="GN498" s="42"/>
      <c r="GO498" s="91"/>
      <c r="GP498" s="42"/>
      <c r="GQ498" s="91"/>
      <c r="GR498" s="134"/>
      <c r="GS498" s="134"/>
      <c r="GT498" s="44"/>
      <c r="GU498" s="44"/>
      <c r="GV498" s="44"/>
      <c r="GW498" s="42"/>
      <c r="GX498" s="95"/>
      <c r="GY498" s="96"/>
      <c r="GZ498" s="167"/>
      <c r="HA498" s="167"/>
      <c r="HB498" s="167"/>
      <c r="HC498" s="93"/>
      <c r="HD498" s="167"/>
      <c r="HE498" s="110"/>
      <c r="HF498" s="94"/>
      <c r="HG498" s="38"/>
      <c r="HH498" s="38"/>
      <c r="HI498" s="38"/>
      <c r="HJ498" s="38"/>
      <c r="HK498" s="98"/>
      <c r="HL498" s="38"/>
      <c r="HM498" s="38"/>
      <c r="HN498" s="38"/>
      <c r="HO498" s="136"/>
      <c r="HP498" s="38"/>
      <c r="HQ498" s="38"/>
      <c r="HR498" s="38"/>
      <c r="HS498" s="38"/>
      <c r="HT498" s="63"/>
      <c r="HU498" s="63"/>
      <c r="HV498" s="71"/>
      <c r="HW498" s="63"/>
      <c r="HX498" s="44"/>
      <c r="HY498" s="42"/>
      <c r="HZ498" s="42"/>
      <c r="IA498" s="42"/>
      <c r="IB498" s="42"/>
      <c r="IC498" s="42"/>
      <c r="ID498" s="42"/>
      <c r="IE498" s="42"/>
      <c r="IF498" s="42"/>
      <c r="IG498" s="42"/>
      <c r="IH498" s="42"/>
      <c r="II498" s="42"/>
      <c r="IJ498" s="42"/>
      <c r="IK498" s="42"/>
      <c r="IL498" s="42"/>
      <c r="IM498" s="42"/>
      <c r="IN498" s="42"/>
      <c r="IO498" s="42"/>
      <c r="IP498" s="42"/>
      <c r="IQ498" s="42"/>
      <c r="IR498" s="42"/>
      <c r="IS498" s="42"/>
      <c r="IT498" s="42"/>
      <c r="IU498" s="42"/>
      <c r="IV498" s="42"/>
      <c r="IW498" s="42"/>
      <c r="IX498" s="42"/>
      <c r="IY498" s="42"/>
      <c r="IZ498" s="63"/>
    </row>
    <row r="499" spans="1:260" s="65" customFormat="1" ht="12" x14ac:dyDescent="0.25">
      <c r="A499" s="38" t="s">
        <v>118</v>
      </c>
      <c r="B499" s="39" t="s">
        <v>279</v>
      </c>
      <c r="C499" s="40" t="str">
        <f>IFERROR(VLOOKUP(BANCO10[[#This Row],[EMPRESA]],[1]!DADOS[#Data],2,FALSE),"")</f>
        <v>61.299.178/0001-70</v>
      </c>
      <c r="D499" s="42" t="s">
        <v>1334</v>
      </c>
      <c r="E499" s="42" t="str">
        <f>IFERROR(VLOOKUP(BANCO10[[#This Row],[EMPRESA]],[1]!DADOS[#Data],5,FALSE),"")</f>
        <v>DEMAIS</v>
      </c>
      <c r="F499" s="40" t="str">
        <f>IFERROR(IF(VLOOKUP(BANCO10[[#This Row],[EMPRESA]],[1]!DADOS[#Data],6,0)="","",(VLOOKUP(BANCO10[[#This Row],[EMPRESA]],[1]!DADOS[#Data],6,0))),"")</f>
        <v>N/A</v>
      </c>
      <c r="G499" s="40" t="s">
        <v>1337</v>
      </c>
      <c r="H499" s="43" t="s">
        <v>7</v>
      </c>
      <c r="I499" s="43" t="s">
        <v>145</v>
      </c>
      <c r="J499" s="43" t="s">
        <v>123</v>
      </c>
      <c r="K499" s="42" t="s">
        <v>1338</v>
      </c>
      <c r="L499" s="44" t="s">
        <v>123</v>
      </c>
      <c r="M499" s="44">
        <v>103</v>
      </c>
      <c r="N499" s="44">
        <v>123</v>
      </c>
      <c r="O499" s="42" t="s">
        <v>96</v>
      </c>
      <c r="P499" s="42">
        <v>150</v>
      </c>
      <c r="Q499" s="42" t="s">
        <v>216</v>
      </c>
      <c r="R499" s="45" t="s">
        <v>123</v>
      </c>
      <c r="S499" s="45"/>
      <c r="T499" s="45" t="s">
        <v>123</v>
      </c>
      <c r="U499" s="45"/>
      <c r="V499" s="45" t="s">
        <v>123</v>
      </c>
      <c r="W499" s="45"/>
      <c r="X499" s="45" t="s">
        <v>123</v>
      </c>
      <c r="Y499" s="45"/>
      <c r="Z499" s="46" t="s">
        <v>123</v>
      </c>
      <c r="AA499" s="47"/>
      <c r="AB499" s="46" t="s">
        <v>123</v>
      </c>
      <c r="AC499" s="48"/>
      <c r="AD499" s="46" t="s">
        <v>123</v>
      </c>
      <c r="AE499" s="48"/>
      <c r="AF499" s="45" t="s">
        <v>123</v>
      </c>
      <c r="AG499" s="45"/>
      <c r="AH499" s="45" t="s">
        <v>123</v>
      </c>
      <c r="AI499" s="45"/>
      <c r="AJ499" s="45" t="s">
        <v>123</v>
      </c>
      <c r="AK499" s="45"/>
      <c r="AL499" s="45" t="s">
        <v>123</v>
      </c>
      <c r="AM499" s="45"/>
      <c r="AN499" s="45" t="s">
        <v>123</v>
      </c>
      <c r="AO499" s="45"/>
      <c r="AP499" s="45" t="s">
        <v>123</v>
      </c>
      <c r="AQ499" s="45"/>
      <c r="AR499" s="45" t="s">
        <v>123</v>
      </c>
      <c r="AS499" s="45"/>
      <c r="AT499" s="49">
        <v>45419</v>
      </c>
      <c r="AU499" s="50">
        <v>45629</v>
      </c>
      <c r="AV499" s="51" t="s">
        <v>27</v>
      </c>
      <c r="AW499" s="66" t="s">
        <v>27</v>
      </c>
      <c r="AX499" s="73" t="s">
        <v>49</v>
      </c>
      <c r="AY499" s="52" t="s">
        <v>126</v>
      </c>
      <c r="AZ499" s="53">
        <v>0</v>
      </c>
      <c r="BA499" s="52" t="s">
        <v>153</v>
      </c>
      <c r="BB499" s="81" t="s">
        <v>123</v>
      </c>
      <c r="BC499" s="52" t="s">
        <v>123</v>
      </c>
      <c r="BD499" s="52" t="s">
        <v>123</v>
      </c>
      <c r="BE499" s="55" t="s">
        <v>123</v>
      </c>
      <c r="BF499" s="55" t="s">
        <v>123</v>
      </c>
      <c r="BG499" s="55" t="s">
        <v>123</v>
      </c>
      <c r="BH499" s="55" t="s">
        <v>123</v>
      </c>
      <c r="BI499" s="68" t="s">
        <v>123</v>
      </c>
      <c r="BJ499" s="48"/>
      <c r="BK499" s="74"/>
      <c r="BL499" s="75"/>
      <c r="BM499" s="74"/>
      <c r="BN499" s="75"/>
      <c r="BO499" s="74" t="s">
        <v>27</v>
      </c>
      <c r="BP499" s="75"/>
      <c r="BQ499" s="74" t="s">
        <v>126</v>
      </c>
      <c r="BR499" s="75"/>
      <c r="BS499" s="60"/>
      <c r="BT499" s="38"/>
      <c r="BU499" s="61"/>
      <c r="BV499" s="61"/>
      <c r="BW499" s="61"/>
      <c r="BX499" s="61"/>
      <c r="BY499" s="62"/>
      <c r="BZ499" s="61"/>
      <c r="CA499" s="61" t="s">
        <v>129</v>
      </c>
      <c r="CB499" s="61" t="s">
        <v>129</v>
      </c>
      <c r="CC499" s="61">
        <v>45389</v>
      </c>
      <c r="CD499" s="61" t="s">
        <v>129</v>
      </c>
      <c r="CE499" s="61" t="s">
        <v>129</v>
      </c>
      <c r="CF499" s="61" t="s">
        <v>129</v>
      </c>
      <c r="CG499" s="61" t="s">
        <v>288</v>
      </c>
      <c r="CH499" s="63">
        <f>YEAR(BANCO10[[#This Row],[DATA INÍCIO]])</f>
        <v>2024</v>
      </c>
      <c r="CI499" s="63">
        <f>MONTH(BANCO10[[#This Row],[DATA INÍCIO]])</f>
        <v>5</v>
      </c>
      <c r="CJ499" s="64" t="str">
        <f t="shared" si="9"/>
        <v>METALURGICA CARTEC LTDA61.299.178/0001-70</v>
      </c>
      <c r="CK499" s="63"/>
      <c r="CL499" s="42" t="s">
        <v>1338</v>
      </c>
      <c r="CM499" s="42" t="str">
        <f>IF(BANCO10[[#This Row],[SOLUÇÃO]]=CM$1,BANCO10[[#This Row],[STATUS DA ETAPA]],"")</f>
        <v/>
      </c>
      <c r="CN499" s="42" t="str">
        <f>IF(BANCO10[[#This Row],[SOLUÇÃO]]=CN$1,BANCO10[[#This Row],[STATUS DA ETAPA]],"")</f>
        <v/>
      </c>
      <c r="CO499" s="42" t="str">
        <f>IF(BANCO10[[#This Row],[SOLUÇÃO]]=CO$1,BANCO10[[#This Row],[STATUS DA ETAPA]],"")</f>
        <v/>
      </c>
      <c r="CP499" s="42" t="str">
        <f>IF(BANCO10[[#This Row],[SOLUÇÃO]]=CP$1,BANCO10[[#This Row],[STATUS DA ETAPA]],"")</f>
        <v/>
      </c>
      <c r="CQ499" s="42" t="str">
        <f>IF(BANCO10[[#This Row],[SOLUÇÃO]]=CQ$1,BANCO10[[#This Row],[STATUS DA ETAPA]],"")</f>
        <v/>
      </c>
      <c r="CR499" s="42" t="str">
        <f>IF(BANCO10[[#This Row],[SOLUÇÃO]]=CR$1,BANCO10[[#This Row],[STATUS DA ETAPA]],"")</f>
        <v/>
      </c>
      <c r="CS499" s="42" t="str">
        <f>IF(BANCO10[[#This Row],[SOLUÇÃO]]=CS$1,BANCO10[[#This Row],[STATUS DA ETAPA]],"")</f>
        <v>CONCLUÍDO</v>
      </c>
      <c r="CT499" s="42" t="str">
        <f>IF(BANCO10[[#This Row],[SOLUÇÃO]]=CT$1,BANCO10[[#This Row],[STATUS DA ETAPA]],"")</f>
        <v/>
      </c>
      <c r="CU499" s="42" t="str">
        <f>IF(BANCO10[[#This Row],[SOLUÇÃO]]=CU$1,BANCO10[[#This Row],[STATUS DA ETAPA]],"")</f>
        <v/>
      </c>
      <c r="CV499" s="42" t="str">
        <f>IF(BANCO10[[#This Row],[SOLUÇÃO]]=CV$1,BANCO10[[#This Row],[STATUS DA ETAPA]],"")</f>
        <v/>
      </c>
      <c r="CW499" s="42" t="str">
        <f>IF(BANCO10[[#This Row],[SOLUÇÃO]]=CW$1,BANCO10[[#This Row],[STATUS DA ETAPA]],"")</f>
        <v/>
      </c>
      <c r="CX499" s="42" t="str">
        <f>IF(BANCO10[[#This Row],[SOLUÇÃO]]=CX$1,BANCO10[[#This Row],[STATUS DA ETAPA]],"")</f>
        <v/>
      </c>
      <c r="CY499" s="42" t="str">
        <f>IF(BANCO10[[#This Row],[SOLUÇÃO]]=CY$1,BANCO10[[#This Row],[STATUS DA ETAPA]],"")</f>
        <v/>
      </c>
      <c r="CZ499" s="42" t="str">
        <f>IF(BANCO10[[#This Row],[SOLUÇÃO]]=CZ$1,BANCO10[[#This Row],[STATUS DA ETAPA]],"")</f>
        <v/>
      </c>
      <c r="DA499" s="42" t="str">
        <f>IF(BANCO10[[#This Row],[SOLUÇÃO]]=DA$1,BANCO10[[#This Row],[STATUS DA ETAPA]],"")</f>
        <v/>
      </c>
      <c r="DB499" s="42" t="str">
        <f>IF(BANCO10[[#This Row],[SOLUÇÃO]]=DB$1,BANCO10[[#This Row],[STATUS DA ETAPA]],"")</f>
        <v/>
      </c>
      <c r="DC499" s="42" t="str">
        <f>IF(BANCO10[[#This Row],[SOLUÇÃO]]=DC$1,BANCO10[[#This Row],[STATUS DA ETAPA]],"")</f>
        <v/>
      </c>
      <c r="DD499" s="42" t="str">
        <f>IF(BANCO10[[#This Row],[SOLUÇÃO]]=DD$1,BANCO10[[#This Row],[STATUS DA ETAPA]],"")</f>
        <v/>
      </c>
      <c r="DE499" s="42" t="str">
        <f>IF(BANCO10[[#This Row],[SOLUÇÃO]]=DE$1,BANCO10[[#This Row],[STATUS DA ETAPA]],"")</f>
        <v/>
      </c>
      <c r="DF499" s="42" t="str">
        <f>IF(BANCO10[[#This Row],[SOLUÇÃO]]=DF$1,BANCO10[[#This Row],[STATUS DA ETAPA]],"")</f>
        <v/>
      </c>
      <c r="DG499" s="42" t="str">
        <f>IF(BANCO10[[#This Row],[SOLUÇÃO]]=DG$1,BANCO10[[#This Row],[STATUS DA ETAPA]],"")</f>
        <v/>
      </c>
      <c r="DH499" s="42" t="str">
        <f>IF(BANCO10[[#This Row],[SOLUÇÃO]]=DH$1,BANCO10[[#This Row],[STATUS DA ETAPA]],"")</f>
        <v/>
      </c>
      <c r="DI499" s="42" t="str">
        <f>IF(BANCO10[[#This Row],[SOLUÇÃO]]=DI$1,BANCO10[[#This Row],[STATUS DA ETAPA]],"")</f>
        <v/>
      </c>
      <c r="DJ499" s="42" t="str">
        <f>IF(BANCO10[[#This Row],[SOLUÇÃO]]=DJ$1,BANCO10[[#This Row],[STATUS DA ETAPA]],"")</f>
        <v/>
      </c>
      <c r="DK499" s="42" t="str">
        <f>IF(BANCO10[[#This Row],[SOLUÇÃO]]=DK$1,BANCO10[[#This Row],[STATUS DA ETAPA]],"")</f>
        <v/>
      </c>
      <c r="DL499" s="42" t="str">
        <f>IF(BANCO10[[#This Row],[SOLUÇÃO]]=DL$1,BANCO10[[#This Row],[STATUS DA ETAPA]],"")</f>
        <v/>
      </c>
      <c r="DM499" s="42" t="str">
        <f>IF(BANCO10[[#This Row],[SOLUÇÃO]]=DM$1,BANCO10[[#This Row],[STATUS DA ETAPA]],"")</f>
        <v/>
      </c>
      <c r="DN499" s="65" t="e">
        <f>VLOOKUP(CL501,'[1]SAP TEC'!AC:AD,2,0)</f>
        <v>#N/A</v>
      </c>
      <c r="DP499" s="65" t="s">
        <v>107</v>
      </c>
      <c r="GA499" s="38"/>
      <c r="GB499" s="39"/>
      <c r="GC499" s="40"/>
      <c r="GD499" s="42"/>
      <c r="GE499" s="42"/>
      <c r="GF499" s="40"/>
      <c r="GG499" s="165"/>
      <c r="GH499" s="90"/>
      <c r="GI499" s="43"/>
      <c r="GJ499" s="44"/>
      <c r="GK499" s="166"/>
      <c r="GL499" s="166"/>
      <c r="GM499" s="166"/>
      <c r="GN499" s="42"/>
      <c r="GO499" s="91"/>
      <c r="GP499" s="42"/>
      <c r="GQ499" s="91"/>
      <c r="GR499" s="134"/>
      <c r="GS499" s="134"/>
      <c r="GT499" s="44"/>
      <c r="GU499" s="44"/>
      <c r="GV499" s="44"/>
      <c r="GW499" s="42"/>
      <c r="GX499" s="95"/>
      <c r="GY499" s="96"/>
      <c r="GZ499" s="168"/>
      <c r="HA499" s="168"/>
      <c r="HB499" s="168"/>
      <c r="HC499" s="93"/>
      <c r="HD499" s="168"/>
      <c r="HE499" s="110"/>
      <c r="HF499" s="94"/>
      <c r="HG499" s="38"/>
      <c r="HH499" s="38"/>
      <c r="HI499" s="38"/>
      <c r="HJ499" s="38"/>
      <c r="HK499" s="98"/>
      <c r="HL499" s="38"/>
      <c r="HM499" s="38"/>
      <c r="HN499" s="38"/>
      <c r="HO499" s="136"/>
      <c r="HP499" s="38"/>
      <c r="HQ499" s="38"/>
      <c r="HR499" s="38"/>
      <c r="HS499" s="38"/>
      <c r="HT499" s="63"/>
      <c r="HU499" s="63"/>
      <c r="HV499" s="71"/>
      <c r="HW499" s="63"/>
      <c r="HX499" s="44"/>
      <c r="HY499" s="42"/>
      <c r="HZ499" s="42"/>
      <c r="IA499" s="42"/>
      <c r="IB499" s="42"/>
      <c r="IC499" s="42"/>
      <c r="ID499" s="42"/>
      <c r="IE499" s="42"/>
      <c r="IF499" s="42"/>
      <c r="IG499" s="42"/>
      <c r="IH499" s="42"/>
      <c r="II499" s="42"/>
      <c r="IJ499" s="42"/>
      <c r="IK499" s="42"/>
      <c r="IL499" s="42"/>
      <c r="IM499" s="42"/>
      <c r="IN499" s="42"/>
      <c r="IO499" s="42"/>
      <c r="IP499" s="42"/>
      <c r="IQ499" s="42"/>
      <c r="IR499" s="42"/>
      <c r="IS499" s="42"/>
      <c r="IT499" s="42"/>
      <c r="IU499" s="42"/>
      <c r="IV499" s="42"/>
      <c r="IW499" s="42"/>
      <c r="IX499" s="42"/>
      <c r="IY499" s="42"/>
      <c r="IZ499" s="63"/>
    </row>
    <row r="500" spans="1:260" s="65" customFormat="1" ht="12" x14ac:dyDescent="0.25">
      <c r="A500" s="38" t="s">
        <v>118</v>
      </c>
      <c r="B500" s="39" t="s">
        <v>143</v>
      </c>
      <c r="C500" s="40" t="str">
        <f>IFERROR(VLOOKUP(BANCO10[[#This Row],[EMPRESA]],[1]!DADOS[#Data],2,FALSE),"")</f>
        <v>61.460.077/0001-39</v>
      </c>
      <c r="D500" s="42" t="s">
        <v>1339</v>
      </c>
      <c r="E500" s="42" t="str">
        <f>IFERROR(VLOOKUP(BANCO10[[#This Row],[EMPRESA]],[1]!DADOS[#Data],5,FALSE),"")</f>
        <v>DEMAIS</v>
      </c>
      <c r="F500" s="40" t="str">
        <f>IFERROR(IF(VLOOKUP(BANCO10[[#This Row],[EMPRESA]],[1]!DADOS[#Data],6,0)="","",(VLOOKUP(BANCO10[[#This Row],[EMPRESA]],[1]!DADOS[#Data],6,0))),"")</f>
        <v>N/A</v>
      </c>
      <c r="G500" s="40"/>
      <c r="H500" s="43" t="s">
        <v>121</v>
      </c>
      <c r="I500" s="43" t="s">
        <v>145</v>
      </c>
      <c r="J500" s="43" t="s">
        <v>146</v>
      </c>
      <c r="K500" s="42" t="s">
        <v>1340</v>
      </c>
      <c r="L500" s="44" t="s">
        <v>123</v>
      </c>
      <c r="M500" s="44">
        <v>103</v>
      </c>
      <c r="N500" s="44" t="s">
        <v>123</v>
      </c>
      <c r="O500" s="42" t="s">
        <v>90</v>
      </c>
      <c r="P500" s="42">
        <v>0</v>
      </c>
      <c r="Q500" s="42" t="s">
        <v>168</v>
      </c>
      <c r="R500" s="45" t="s">
        <v>123</v>
      </c>
      <c r="S500" s="45"/>
      <c r="T500" s="45" t="s">
        <v>123</v>
      </c>
      <c r="U500" s="45"/>
      <c r="V500" s="45" t="s">
        <v>123</v>
      </c>
      <c r="W500" s="45"/>
      <c r="X500" s="45" t="s">
        <v>123</v>
      </c>
      <c r="Y500" s="45"/>
      <c r="Z500" s="46" t="s">
        <v>123</v>
      </c>
      <c r="AA500" s="47"/>
      <c r="AB500" s="46" t="s">
        <v>123</v>
      </c>
      <c r="AC500" s="48"/>
      <c r="AD500" s="46" t="s">
        <v>123</v>
      </c>
      <c r="AE500" s="48"/>
      <c r="AF500" s="45" t="s">
        <v>123</v>
      </c>
      <c r="AG500" s="45"/>
      <c r="AH500" s="45" t="s">
        <v>123</v>
      </c>
      <c r="AI500" s="45"/>
      <c r="AJ500" s="45" t="s">
        <v>123</v>
      </c>
      <c r="AK500" s="45"/>
      <c r="AL500" s="45" t="s">
        <v>123</v>
      </c>
      <c r="AM500" s="45"/>
      <c r="AN500" s="45" t="s">
        <v>123</v>
      </c>
      <c r="AO500" s="45"/>
      <c r="AP500" s="45" t="s">
        <v>123</v>
      </c>
      <c r="AQ500" s="45"/>
      <c r="AR500" s="45" t="s">
        <v>123</v>
      </c>
      <c r="AS500" s="45"/>
      <c r="AT500" s="49">
        <v>45194</v>
      </c>
      <c r="AU500" s="50">
        <v>45194</v>
      </c>
      <c r="AV500" s="51" t="s">
        <v>123</v>
      </c>
      <c r="AW500" s="51" t="s">
        <v>123</v>
      </c>
      <c r="AX500" s="73" t="s">
        <v>49</v>
      </c>
      <c r="AY500" s="52" t="s">
        <v>123</v>
      </c>
      <c r="AZ500" s="53">
        <v>0</v>
      </c>
      <c r="BA500" s="52" t="s">
        <v>123</v>
      </c>
      <c r="BB500" s="81" t="s">
        <v>123</v>
      </c>
      <c r="BC500" s="52" t="s">
        <v>123</v>
      </c>
      <c r="BD500" s="52" t="s">
        <v>123</v>
      </c>
      <c r="BE500" s="55" t="s">
        <v>123</v>
      </c>
      <c r="BF500" s="55" t="s">
        <v>123</v>
      </c>
      <c r="BG500" s="55" t="s">
        <v>123</v>
      </c>
      <c r="BH500" s="55" t="s">
        <v>123</v>
      </c>
      <c r="BI500" s="56" t="s">
        <v>123</v>
      </c>
      <c r="BJ500" s="48"/>
      <c r="BK500" s="74"/>
      <c r="BL500" s="75"/>
      <c r="BM500" s="74"/>
      <c r="BN500" s="75"/>
      <c r="BO500" s="74" t="s">
        <v>123</v>
      </c>
      <c r="BP500" s="75"/>
      <c r="BQ500" s="74" t="s">
        <v>123</v>
      </c>
      <c r="BR500" s="75"/>
      <c r="BS500" s="60" t="s">
        <v>1341</v>
      </c>
      <c r="BT500" s="38"/>
      <c r="BU500" s="61" t="s">
        <v>129</v>
      </c>
      <c r="BV500" s="61" t="s">
        <v>129</v>
      </c>
      <c r="BW500" s="61" t="s">
        <v>171</v>
      </c>
      <c r="BX500" s="61" t="s">
        <v>129</v>
      </c>
      <c r="BY500" s="62" t="s">
        <v>170</v>
      </c>
      <c r="BZ500" s="61"/>
      <c r="CA500" s="61" t="s">
        <v>129</v>
      </c>
      <c r="CB500" s="61" t="s">
        <v>129</v>
      </c>
      <c r="CC500" s="61" t="s">
        <v>129</v>
      </c>
      <c r="CD500" s="61" t="s">
        <v>129</v>
      </c>
      <c r="CE500" s="61" t="s">
        <v>129</v>
      </c>
      <c r="CF500" s="61" t="s">
        <v>129</v>
      </c>
      <c r="CG500" s="61" t="s">
        <v>129</v>
      </c>
      <c r="CH500" s="63">
        <f>YEAR(BANCO10[[#This Row],[DATA INÍCIO]])</f>
        <v>2023</v>
      </c>
      <c r="CI500" s="63">
        <f>MONTH(BANCO10[[#This Row],[DATA INÍCIO]])</f>
        <v>9</v>
      </c>
      <c r="CJ500" s="64" t="str">
        <f t="shared" si="9"/>
        <v>METALURGICA JORBA INDUSTRIA E COMERCIO LTDA61.460.077/0001-39</v>
      </c>
      <c r="CK500" s="63"/>
      <c r="CL500" s="42" t="s">
        <v>1340</v>
      </c>
      <c r="CM500" s="42" t="str">
        <f>IF(BANCO10[[#This Row],[SOLUÇÃO]]=CM$1,BANCO10[[#This Row],[STATUS DA ETAPA]],"")</f>
        <v>CONCLUÍDO</v>
      </c>
      <c r="CN500" s="42" t="str">
        <f>IF(BANCO10[[#This Row],[SOLUÇÃO]]=CN$1,BANCO10[[#This Row],[STATUS DA ETAPA]],"")</f>
        <v/>
      </c>
      <c r="CO500" s="42" t="str">
        <f>IF(BANCO10[[#This Row],[SOLUÇÃO]]=CO$1,BANCO10[[#This Row],[STATUS DA ETAPA]],"")</f>
        <v/>
      </c>
      <c r="CP500" s="42" t="str">
        <f>IF(BANCO10[[#This Row],[SOLUÇÃO]]=CP$1,BANCO10[[#This Row],[STATUS DA ETAPA]],"")</f>
        <v/>
      </c>
      <c r="CQ500" s="42" t="str">
        <f>IF(BANCO10[[#This Row],[SOLUÇÃO]]=CQ$1,BANCO10[[#This Row],[STATUS DA ETAPA]],"")</f>
        <v/>
      </c>
      <c r="CR500" s="42" t="str">
        <f>IF(BANCO10[[#This Row],[SOLUÇÃO]]=CR$1,BANCO10[[#This Row],[STATUS DA ETAPA]],"")</f>
        <v/>
      </c>
      <c r="CS500" s="42" t="str">
        <f>IF(BANCO10[[#This Row],[SOLUÇÃO]]=CS$1,BANCO10[[#This Row],[STATUS DA ETAPA]],"")</f>
        <v/>
      </c>
      <c r="CT500" s="42" t="str">
        <f>IF(BANCO10[[#This Row],[SOLUÇÃO]]=CT$1,BANCO10[[#This Row],[STATUS DA ETAPA]],"")</f>
        <v/>
      </c>
      <c r="CU500" s="42" t="str">
        <f>IF(BANCO10[[#This Row],[SOLUÇÃO]]=CU$1,BANCO10[[#This Row],[STATUS DA ETAPA]],"")</f>
        <v/>
      </c>
      <c r="CV500" s="42" t="str">
        <f>IF(BANCO10[[#This Row],[SOLUÇÃO]]=CV$1,BANCO10[[#This Row],[STATUS DA ETAPA]],"")</f>
        <v/>
      </c>
      <c r="CW500" s="42" t="str">
        <f>IF(BANCO10[[#This Row],[SOLUÇÃO]]=CW$1,BANCO10[[#This Row],[STATUS DA ETAPA]],"")</f>
        <v/>
      </c>
      <c r="CX500" s="42" t="str">
        <f>IF(BANCO10[[#This Row],[SOLUÇÃO]]=CX$1,BANCO10[[#This Row],[STATUS DA ETAPA]],"")</f>
        <v/>
      </c>
      <c r="CY500" s="42" t="str">
        <f>IF(BANCO10[[#This Row],[SOLUÇÃO]]=CY$1,BANCO10[[#This Row],[STATUS DA ETAPA]],"")</f>
        <v/>
      </c>
      <c r="CZ500" s="42" t="str">
        <f>IF(BANCO10[[#This Row],[SOLUÇÃO]]=CZ$1,BANCO10[[#This Row],[STATUS DA ETAPA]],"")</f>
        <v/>
      </c>
      <c r="DA500" s="42" t="str">
        <f>IF(BANCO10[[#This Row],[SOLUÇÃO]]=DA$1,BANCO10[[#This Row],[STATUS DA ETAPA]],"")</f>
        <v/>
      </c>
      <c r="DB500" s="42" t="str">
        <f>IF(BANCO10[[#This Row],[SOLUÇÃO]]=DB$1,BANCO10[[#This Row],[STATUS DA ETAPA]],"")</f>
        <v/>
      </c>
      <c r="DC500" s="42" t="str">
        <f>IF(BANCO10[[#This Row],[SOLUÇÃO]]=DC$1,BANCO10[[#This Row],[STATUS DA ETAPA]],"")</f>
        <v/>
      </c>
      <c r="DD500" s="42" t="str">
        <f>IF(BANCO10[[#This Row],[SOLUÇÃO]]=DD$1,BANCO10[[#This Row],[STATUS DA ETAPA]],"")</f>
        <v/>
      </c>
      <c r="DE500" s="42" t="str">
        <f>IF(BANCO10[[#This Row],[SOLUÇÃO]]=DE$1,BANCO10[[#This Row],[STATUS DA ETAPA]],"")</f>
        <v/>
      </c>
      <c r="DF500" s="42" t="str">
        <f>IF(BANCO10[[#This Row],[SOLUÇÃO]]=DF$1,BANCO10[[#This Row],[STATUS DA ETAPA]],"")</f>
        <v/>
      </c>
      <c r="DG500" s="42" t="str">
        <f>IF(BANCO10[[#This Row],[SOLUÇÃO]]=DG$1,BANCO10[[#This Row],[STATUS DA ETAPA]],"")</f>
        <v/>
      </c>
      <c r="DH500" s="42" t="str">
        <f>IF(BANCO10[[#This Row],[SOLUÇÃO]]=DH$1,BANCO10[[#This Row],[STATUS DA ETAPA]],"")</f>
        <v/>
      </c>
      <c r="DI500" s="42" t="str">
        <f>IF(BANCO10[[#This Row],[SOLUÇÃO]]=DI$1,BANCO10[[#This Row],[STATUS DA ETAPA]],"")</f>
        <v/>
      </c>
      <c r="DJ500" s="42" t="str">
        <f>IF(BANCO10[[#This Row],[SOLUÇÃO]]=DJ$1,BANCO10[[#This Row],[STATUS DA ETAPA]],"")</f>
        <v/>
      </c>
      <c r="DK500" s="42" t="str">
        <f>IF(BANCO10[[#This Row],[SOLUÇÃO]]=DK$1,BANCO10[[#This Row],[STATUS DA ETAPA]],"")</f>
        <v/>
      </c>
      <c r="DL500" s="42" t="str">
        <f>IF(BANCO10[[#This Row],[SOLUÇÃO]]=DL$1,BANCO10[[#This Row],[STATUS DA ETAPA]],"")</f>
        <v/>
      </c>
      <c r="DM500" s="42" t="str">
        <f>IF(BANCO10[[#This Row],[SOLUÇÃO]]=DM$1,BANCO10[[#This Row],[STATUS DA ETAPA]],"")</f>
        <v/>
      </c>
      <c r="DN500" s="65" t="e">
        <f>VLOOKUP(CL502,'[1]SAP TEC'!AC:AD,2,0)</f>
        <v>#N/A</v>
      </c>
      <c r="DP500" s="65" t="s">
        <v>108</v>
      </c>
      <c r="GA500" s="38"/>
      <c r="GB500" s="39"/>
      <c r="GC500" s="40"/>
      <c r="GD500" s="42"/>
      <c r="GE500" s="42"/>
      <c r="GF500" s="40"/>
      <c r="GG500" s="165"/>
      <c r="GH500" s="90"/>
      <c r="GI500" s="43"/>
      <c r="GJ500" s="44"/>
      <c r="GK500" s="166"/>
      <c r="GL500" s="166"/>
      <c r="GM500" s="166"/>
      <c r="GN500" s="42"/>
      <c r="GO500" s="91"/>
      <c r="GP500" s="42"/>
      <c r="GQ500" s="91"/>
      <c r="GR500" s="134"/>
      <c r="GS500" s="134"/>
      <c r="GT500" s="44"/>
      <c r="GU500" s="44"/>
      <c r="GV500" s="44"/>
      <c r="GW500" s="42"/>
      <c r="GX500" s="95"/>
      <c r="GY500" s="96"/>
      <c r="GZ500" s="167"/>
      <c r="HA500" s="167"/>
      <c r="HB500" s="167"/>
      <c r="HC500" s="93"/>
      <c r="HD500" s="167"/>
      <c r="HE500" s="110"/>
      <c r="HF500" s="94"/>
      <c r="HG500" s="38"/>
      <c r="HH500" s="38"/>
      <c r="HI500" s="38"/>
      <c r="HJ500" s="38"/>
      <c r="HK500" s="98"/>
      <c r="HL500" s="38"/>
      <c r="HM500" s="38"/>
      <c r="HN500" s="38"/>
      <c r="HO500" s="136"/>
      <c r="HP500" s="38"/>
      <c r="HQ500" s="38"/>
      <c r="HR500" s="38"/>
      <c r="HS500" s="38"/>
      <c r="HT500" s="63"/>
      <c r="HU500" s="63"/>
      <c r="HV500" s="71"/>
      <c r="HW500" s="63"/>
      <c r="HX500" s="44"/>
      <c r="HY500" s="42"/>
      <c r="HZ500" s="42"/>
      <c r="IA500" s="42"/>
      <c r="IB500" s="42"/>
      <c r="IC500" s="42"/>
      <c r="ID500" s="42"/>
      <c r="IE500" s="42"/>
      <c r="IF500" s="42"/>
      <c r="IG500" s="42"/>
      <c r="IH500" s="42"/>
      <c r="II500" s="42"/>
      <c r="IJ500" s="42"/>
      <c r="IK500" s="42"/>
      <c r="IL500" s="42"/>
      <c r="IM500" s="42"/>
      <c r="IN500" s="42"/>
      <c r="IO500" s="42"/>
      <c r="IP500" s="42"/>
      <c r="IQ500" s="42"/>
      <c r="IR500" s="42"/>
      <c r="IS500" s="42"/>
      <c r="IT500" s="42"/>
      <c r="IU500" s="42"/>
      <c r="IV500" s="42"/>
      <c r="IW500" s="42"/>
      <c r="IX500" s="42"/>
      <c r="IY500" s="42"/>
      <c r="IZ500" s="63"/>
    </row>
    <row r="501" spans="1:260" s="65" customFormat="1" ht="12" x14ac:dyDescent="0.25">
      <c r="A501" s="38" t="s">
        <v>118</v>
      </c>
      <c r="B501" s="39" t="s">
        <v>143</v>
      </c>
      <c r="C501" s="40" t="str">
        <f>IFERROR(VLOOKUP(BANCO10[[#This Row],[EMPRESA]],[1]!DADOS[#Data],2,FALSE),"")</f>
        <v>61.460.077/0001-39</v>
      </c>
      <c r="D501" s="42" t="s">
        <v>1339</v>
      </c>
      <c r="E501" s="42" t="str">
        <f>IFERROR(VLOOKUP(BANCO10[[#This Row],[EMPRESA]],[1]!DADOS[#Data],5,FALSE),"")</f>
        <v>DEMAIS</v>
      </c>
      <c r="F501" s="40" t="str">
        <f>IFERROR(IF(VLOOKUP(BANCO10[[#This Row],[EMPRESA]],[1]!DADOS[#Data],6,0)="","",(VLOOKUP(BANCO10[[#This Row],[EMPRESA]],[1]!DADOS[#Data],6,0))),"")</f>
        <v>N/A</v>
      </c>
      <c r="G501" s="40" t="str">
        <f>IFERROR(IF(VLOOKUP(BANCO10[[#This Row],[EMPRESA]],[1]!DADOS[#Data],4)="","",(VLOOKUP($D501,[1]!DADOS[#Data],4,0))),"")</f>
        <v>JORBA</v>
      </c>
      <c r="H501" s="43" t="s">
        <v>7</v>
      </c>
      <c r="I501" s="42" t="s">
        <v>267</v>
      </c>
      <c r="J501" s="44" t="s">
        <v>136</v>
      </c>
      <c r="K501" s="42" t="s">
        <v>136</v>
      </c>
      <c r="L501" s="44" t="s">
        <v>136</v>
      </c>
      <c r="M501" s="44">
        <v>103</v>
      </c>
      <c r="N501" s="44" t="s">
        <v>123</v>
      </c>
      <c r="O501" s="42" t="s">
        <v>95</v>
      </c>
      <c r="P501" s="42">
        <v>120</v>
      </c>
      <c r="Q501" s="42"/>
      <c r="R501" s="45" t="s">
        <v>123</v>
      </c>
      <c r="S501" s="45"/>
      <c r="T501" s="45" t="s">
        <v>123</v>
      </c>
      <c r="U501" s="45"/>
      <c r="V501" s="45" t="s">
        <v>123</v>
      </c>
      <c r="W501" s="45"/>
      <c r="X501" s="45" t="s">
        <v>123</v>
      </c>
      <c r="Y501" s="45"/>
      <c r="Z501" s="46" t="s">
        <v>123</v>
      </c>
      <c r="AA501" s="47"/>
      <c r="AB501" s="46" t="s">
        <v>123</v>
      </c>
      <c r="AC501" s="48"/>
      <c r="AD501" s="46" t="s">
        <v>123</v>
      </c>
      <c r="AE501" s="48"/>
      <c r="AF501" s="45" t="s">
        <v>27</v>
      </c>
      <c r="AG501" s="45">
        <v>44927</v>
      </c>
      <c r="AH501" s="45" t="s">
        <v>27</v>
      </c>
      <c r="AI501" s="45">
        <v>44927</v>
      </c>
      <c r="AJ501" s="45" t="s">
        <v>123</v>
      </c>
      <c r="AK501" s="45"/>
      <c r="AL501" s="45" t="s">
        <v>27</v>
      </c>
      <c r="AM501" s="45">
        <v>44927</v>
      </c>
      <c r="AN501" s="45" t="s">
        <v>27</v>
      </c>
      <c r="AO501" s="45">
        <v>44927</v>
      </c>
      <c r="AP501" s="45" t="s">
        <v>27</v>
      </c>
      <c r="AQ501" s="45">
        <v>44927</v>
      </c>
      <c r="AR501" s="45" t="s">
        <v>123</v>
      </c>
      <c r="AS501" s="45"/>
      <c r="AT501" s="49">
        <v>45963</v>
      </c>
      <c r="AU501" s="50">
        <v>45963</v>
      </c>
      <c r="AV501" s="66" t="s">
        <v>123</v>
      </c>
      <c r="AW501" s="66" t="s">
        <v>123</v>
      </c>
      <c r="AX501" s="73" t="s">
        <v>49</v>
      </c>
      <c r="AY501" s="52" t="s">
        <v>126</v>
      </c>
      <c r="AZ501" s="53">
        <v>0</v>
      </c>
      <c r="BA501" s="52"/>
      <c r="BB501" s="81" t="s">
        <v>136</v>
      </c>
      <c r="BC501" s="52" t="s">
        <v>136</v>
      </c>
      <c r="BD501" s="52" t="s">
        <v>136</v>
      </c>
      <c r="BE501" s="55" t="s">
        <v>123</v>
      </c>
      <c r="BF501" s="55" t="s">
        <v>123</v>
      </c>
      <c r="BG501" s="55"/>
      <c r="BH501" s="55" t="s">
        <v>123</v>
      </c>
      <c r="BI501" s="68" t="s">
        <v>123</v>
      </c>
      <c r="BJ501" s="48"/>
      <c r="BK501" s="58"/>
      <c r="BL501" s="59"/>
      <c r="BM501" s="58"/>
      <c r="BN501" s="59"/>
      <c r="BO501" s="74" t="s">
        <v>126</v>
      </c>
      <c r="BP501" s="77"/>
      <c r="BQ501" s="78" t="s">
        <v>126</v>
      </c>
      <c r="BR501" s="79"/>
      <c r="BS501" s="60" t="s">
        <v>1341</v>
      </c>
      <c r="BT501" s="38"/>
      <c r="BU501" s="61" t="s">
        <v>129</v>
      </c>
      <c r="BV501" s="61" t="s">
        <v>129</v>
      </c>
      <c r="BW501" s="61" t="s">
        <v>171</v>
      </c>
      <c r="BX501" s="61" t="s">
        <v>129</v>
      </c>
      <c r="BY501" s="62" t="s">
        <v>170</v>
      </c>
      <c r="BZ501" s="61"/>
      <c r="CA501" s="61" t="s">
        <v>129</v>
      </c>
      <c r="CB501" s="61" t="s">
        <v>129</v>
      </c>
      <c r="CC501" s="61">
        <v>45544</v>
      </c>
      <c r="CD501" s="61"/>
      <c r="CE501" s="61" t="s">
        <v>129</v>
      </c>
      <c r="CF501" s="61"/>
      <c r="CG501" s="61" t="s">
        <v>1342</v>
      </c>
      <c r="CH501" s="63">
        <f>YEAR(BANCO10[[#This Row],[DATA INÍCIO]])</f>
        <v>2025</v>
      </c>
      <c r="CI501" s="63">
        <f>MONTH(BANCO10[[#This Row],[DATA INÍCIO]])</f>
        <v>11</v>
      </c>
      <c r="CJ501" s="64" t="str">
        <f t="shared" si="9"/>
        <v>METALURGICA JORBA INDUSTRIA E COMERCIO LTDA61.460.077/0001-39</v>
      </c>
      <c r="CK501" s="63"/>
      <c r="CL501" s="42" t="s">
        <v>136</v>
      </c>
      <c r="CM501" s="42" t="str">
        <f>IF(BANCO10[[#This Row],[SOLUÇÃO]]=CM$1,BANCO10[[#This Row],[STATUS DA ETAPA]],"")</f>
        <v/>
      </c>
      <c r="CN501" s="42" t="str">
        <f>IF(BANCO10[[#This Row],[SOLUÇÃO]]=CN$1,BANCO10[[#This Row],[STATUS DA ETAPA]],"")</f>
        <v/>
      </c>
      <c r="CO501" s="42" t="str">
        <f>IF(BANCO10[[#This Row],[SOLUÇÃO]]=CO$1,BANCO10[[#This Row],[STATUS DA ETAPA]],"")</f>
        <v/>
      </c>
      <c r="CP501" s="42" t="str">
        <f>IF(BANCO10[[#This Row],[SOLUÇÃO]]=CP$1,BANCO10[[#This Row],[STATUS DA ETAPA]],"")</f>
        <v/>
      </c>
      <c r="CQ501" s="42" t="str">
        <f>IF(BANCO10[[#This Row],[SOLUÇÃO]]=CQ$1,BANCO10[[#This Row],[STATUS DA ETAPA]],"")</f>
        <v/>
      </c>
      <c r="CR501" s="42" t="str">
        <f>IF(BANCO10[[#This Row],[SOLUÇÃO]]=CR$1,BANCO10[[#This Row],[STATUS DA ETAPA]],"")</f>
        <v>PROSPECÇÃO</v>
      </c>
      <c r="CS501" s="42" t="str">
        <f>IF(BANCO10[[#This Row],[SOLUÇÃO]]=CS$1,BANCO10[[#This Row],[STATUS DA ETAPA]],"")</f>
        <v/>
      </c>
      <c r="CT501" s="42" t="str">
        <f>IF(BANCO10[[#This Row],[SOLUÇÃO]]=CT$1,BANCO10[[#This Row],[STATUS DA ETAPA]],"")</f>
        <v/>
      </c>
      <c r="CU501" s="42" t="str">
        <f>IF(BANCO10[[#This Row],[SOLUÇÃO]]=CU$1,BANCO10[[#This Row],[STATUS DA ETAPA]],"")</f>
        <v/>
      </c>
      <c r="CV501" s="42" t="str">
        <f>IF(BANCO10[[#This Row],[SOLUÇÃO]]=CV$1,BANCO10[[#This Row],[STATUS DA ETAPA]],"")</f>
        <v/>
      </c>
      <c r="CW501" s="42" t="str">
        <f>IF(BANCO10[[#This Row],[SOLUÇÃO]]=CW$1,BANCO10[[#This Row],[STATUS DA ETAPA]],"")</f>
        <v/>
      </c>
      <c r="CX501" s="42" t="str">
        <f>IF(BANCO10[[#This Row],[SOLUÇÃO]]=CX$1,BANCO10[[#This Row],[STATUS DA ETAPA]],"")</f>
        <v/>
      </c>
      <c r="CY501" s="42" t="str">
        <f>IF(BANCO10[[#This Row],[SOLUÇÃO]]=CY$1,BANCO10[[#This Row],[STATUS DA ETAPA]],"")</f>
        <v/>
      </c>
      <c r="CZ501" s="42" t="str">
        <f>IF(BANCO10[[#This Row],[SOLUÇÃO]]=CZ$1,BANCO10[[#This Row],[STATUS DA ETAPA]],"")</f>
        <v/>
      </c>
      <c r="DA501" s="42" t="str">
        <f>IF(BANCO10[[#This Row],[SOLUÇÃO]]=DA$1,BANCO10[[#This Row],[STATUS DA ETAPA]],"")</f>
        <v/>
      </c>
      <c r="DB501" s="42" t="str">
        <f>IF(BANCO10[[#This Row],[SOLUÇÃO]]=DB$1,BANCO10[[#This Row],[STATUS DA ETAPA]],"")</f>
        <v/>
      </c>
      <c r="DC501" s="42" t="str">
        <f>IF(BANCO10[[#This Row],[SOLUÇÃO]]=DC$1,BANCO10[[#This Row],[STATUS DA ETAPA]],"")</f>
        <v/>
      </c>
      <c r="DD501" s="42" t="str">
        <f>IF(BANCO10[[#This Row],[SOLUÇÃO]]=DD$1,BANCO10[[#This Row],[STATUS DA ETAPA]],"")</f>
        <v/>
      </c>
      <c r="DE501" s="42" t="str">
        <f>IF(BANCO10[[#This Row],[SOLUÇÃO]]=DE$1,BANCO10[[#This Row],[STATUS DA ETAPA]],"")</f>
        <v/>
      </c>
      <c r="DF501" s="42" t="str">
        <f>IF(BANCO10[[#This Row],[SOLUÇÃO]]=DF$1,BANCO10[[#This Row],[STATUS DA ETAPA]],"")</f>
        <v/>
      </c>
      <c r="DG501" s="42" t="str">
        <f>IF(BANCO10[[#This Row],[SOLUÇÃO]]=DG$1,BANCO10[[#This Row],[STATUS DA ETAPA]],"")</f>
        <v/>
      </c>
      <c r="DH501" s="42" t="str">
        <f>IF(BANCO10[[#This Row],[SOLUÇÃO]]=DH$1,BANCO10[[#This Row],[STATUS DA ETAPA]],"")</f>
        <v/>
      </c>
      <c r="DI501" s="42" t="str">
        <f>IF(BANCO10[[#This Row],[SOLUÇÃO]]=DI$1,BANCO10[[#This Row],[STATUS DA ETAPA]],"")</f>
        <v/>
      </c>
      <c r="DJ501" s="42" t="str">
        <f>IF(BANCO10[[#This Row],[SOLUÇÃO]]=DJ$1,BANCO10[[#This Row],[STATUS DA ETAPA]],"")</f>
        <v/>
      </c>
      <c r="DK501" s="42" t="str">
        <f>IF(BANCO10[[#This Row],[SOLUÇÃO]]=DK$1,BANCO10[[#This Row],[STATUS DA ETAPA]],"")</f>
        <v/>
      </c>
      <c r="DL501" s="42" t="str">
        <f>IF(BANCO10[[#This Row],[SOLUÇÃO]]=DL$1,BANCO10[[#This Row],[STATUS DA ETAPA]],"")</f>
        <v/>
      </c>
      <c r="DM501" s="42" t="str">
        <f>IF(BANCO10[[#This Row],[SOLUÇÃO]]=DM$1,BANCO10[[#This Row],[STATUS DA ETAPA]],"")</f>
        <v/>
      </c>
      <c r="DN501" s="65" t="e">
        <f>VLOOKUP(CL503,'[1]SAP TEC'!AC:AD,2,0)</f>
        <v>#N/A</v>
      </c>
      <c r="DP501" s="65" t="s">
        <v>109</v>
      </c>
      <c r="GA501" s="38"/>
      <c r="GB501" s="39"/>
      <c r="GC501" s="40"/>
      <c r="GD501" s="42"/>
      <c r="GE501" s="42"/>
      <c r="GF501" s="40"/>
      <c r="GG501" s="165"/>
      <c r="GH501" s="90"/>
      <c r="GI501" s="43"/>
      <c r="GJ501" s="44"/>
      <c r="GK501" s="166"/>
      <c r="GL501" s="166"/>
      <c r="GM501" s="166"/>
      <c r="GN501" s="42"/>
      <c r="GO501" s="91"/>
      <c r="GP501" s="42"/>
      <c r="GQ501" s="91"/>
      <c r="GR501" s="134"/>
      <c r="GS501" s="134"/>
      <c r="GT501" s="44"/>
      <c r="GU501" s="44"/>
      <c r="GV501" s="44"/>
      <c r="GW501" s="42"/>
      <c r="GX501" s="95"/>
      <c r="GY501" s="96"/>
      <c r="GZ501" s="168"/>
      <c r="HA501" s="168"/>
      <c r="HB501" s="168"/>
      <c r="HC501" s="93"/>
      <c r="HD501" s="168"/>
      <c r="HE501" s="110"/>
      <c r="HF501" s="94"/>
      <c r="HG501" s="38"/>
      <c r="HH501" s="38"/>
      <c r="HI501" s="38"/>
      <c r="HJ501" s="38"/>
      <c r="HK501" s="98"/>
      <c r="HL501" s="38"/>
      <c r="HM501" s="38"/>
      <c r="HN501" s="38"/>
      <c r="HO501" s="136"/>
      <c r="HP501" s="38"/>
      <c r="HQ501" s="38"/>
      <c r="HR501" s="38"/>
      <c r="HS501" s="38"/>
      <c r="HT501" s="63"/>
      <c r="HU501" s="63"/>
      <c r="HV501" s="71"/>
      <c r="HW501" s="63"/>
      <c r="HX501" s="44"/>
      <c r="HY501" s="42"/>
      <c r="HZ501" s="42"/>
      <c r="IA501" s="42"/>
      <c r="IB501" s="42"/>
      <c r="IC501" s="42"/>
      <c r="ID501" s="42"/>
      <c r="IE501" s="42"/>
      <c r="IF501" s="42"/>
      <c r="IG501" s="42"/>
      <c r="IH501" s="42"/>
      <c r="II501" s="42"/>
      <c r="IJ501" s="42"/>
      <c r="IK501" s="42"/>
      <c r="IL501" s="42"/>
      <c r="IM501" s="42"/>
      <c r="IN501" s="42"/>
      <c r="IO501" s="42"/>
      <c r="IP501" s="42"/>
      <c r="IQ501" s="42"/>
      <c r="IR501" s="42"/>
      <c r="IS501" s="42"/>
      <c r="IT501" s="42"/>
      <c r="IU501" s="42"/>
      <c r="IV501" s="42"/>
      <c r="IW501" s="42"/>
      <c r="IX501" s="42"/>
      <c r="IY501" s="42"/>
      <c r="IZ501" s="63"/>
    </row>
    <row r="502" spans="1:260" s="65" customFormat="1" ht="12" x14ac:dyDescent="0.25">
      <c r="A502" s="38" t="s">
        <v>118</v>
      </c>
      <c r="B502" s="39" t="s">
        <v>131</v>
      </c>
      <c r="C502" s="40" t="str">
        <f>IFERROR(VLOOKUP(BANCO10[[#This Row],[EMPRESA]],[1]!DADOS[#Data],2,FALSE),"")</f>
        <v>60.422.078/0001-26</v>
      </c>
      <c r="D502" s="42" t="s">
        <v>1343</v>
      </c>
      <c r="E502" s="42" t="str">
        <f>IFERROR(VLOOKUP(BANCO10[[#This Row],[EMPRESA]],[1]!DADOS[#Data],5,FALSE),"")</f>
        <v>EPP</v>
      </c>
      <c r="F502" s="40" t="str">
        <f>IFERROR(IF(VLOOKUP(BANCO10[[#This Row],[EMPRESA]],[1]!DADOS[#Data],6,0)="","",(VLOOKUP(BANCO10[[#This Row],[EMPRESA]],[1]!DADOS[#Data],6,0))),"")</f>
        <v>CAPITAL LESTE 1</v>
      </c>
      <c r="G502" s="40"/>
      <c r="H502" s="43" t="s">
        <v>121</v>
      </c>
      <c r="I502" s="43" t="s">
        <v>122</v>
      </c>
      <c r="J502" s="43" t="s">
        <v>146</v>
      </c>
      <c r="K502" s="42" t="s">
        <v>1344</v>
      </c>
      <c r="L502" s="44" t="s">
        <v>123</v>
      </c>
      <c r="M502" s="44" t="s">
        <v>137</v>
      </c>
      <c r="N502" s="44" t="s">
        <v>123</v>
      </c>
      <c r="O502" s="42" t="s">
        <v>90</v>
      </c>
      <c r="P502" s="42">
        <v>4</v>
      </c>
      <c r="Q502" s="40"/>
      <c r="R502" s="45" t="s">
        <v>123</v>
      </c>
      <c r="S502" s="45"/>
      <c r="T502" s="45" t="s">
        <v>123</v>
      </c>
      <c r="U502" s="45"/>
      <c r="V502" s="45" t="s">
        <v>123</v>
      </c>
      <c r="W502" s="45"/>
      <c r="X502" s="45" t="s">
        <v>123</v>
      </c>
      <c r="Y502" s="45"/>
      <c r="Z502" s="46" t="s">
        <v>123</v>
      </c>
      <c r="AA502" s="47"/>
      <c r="AB502" s="46" t="s">
        <v>123</v>
      </c>
      <c r="AC502" s="48"/>
      <c r="AD502" s="46" t="s">
        <v>123</v>
      </c>
      <c r="AE502" s="48"/>
      <c r="AF502" s="45" t="s">
        <v>123</v>
      </c>
      <c r="AG502" s="45"/>
      <c r="AH502" s="45" t="s">
        <v>126</v>
      </c>
      <c r="AI502" s="45"/>
      <c r="AJ502" s="45" t="s">
        <v>123</v>
      </c>
      <c r="AK502" s="45"/>
      <c r="AL502" s="45" t="s">
        <v>123</v>
      </c>
      <c r="AM502" s="45"/>
      <c r="AN502" s="45" t="s">
        <v>123</v>
      </c>
      <c r="AO502" s="45"/>
      <c r="AP502" s="45" t="s">
        <v>123</v>
      </c>
      <c r="AQ502" s="45"/>
      <c r="AR502" s="45" t="s">
        <v>123</v>
      </c>
      <c r="AS502" s="45"/>
      <c r="AT502" s="49">
        <v>45963</v>
      </c>
      <c r="AU502" s="50">
        <v>45963</v>
      </c>
      <c r="AV502" s="66" t="s">
        <v>123</v>
      </c>
      <c r="AW502" s="66" t="s">
        <v>123</v>
      </c>
      <c r="AX502" s="51" t="s">
        <v>49</v>
      </c>
      <c r="AY502" s="52" t="s">
        <v>123</v>
      </c>
      <c r="AZ502" s="53">
        <v>0</v>
      </c>
      <c r="BA502" s="52" t="s">
        <v>123</v>
      </c>
      <c r="BB502" s="81" t="s">
        <v>123</v>
      </c>
      <c r="BC502" s="52" t="s">
        <v>123</v>
      </c>
      <c r="BD502" s="52" t="s">
        <v>123</v>
      </c>
      <c r="BE502" s="55" t="s">
        <v>123</v>
      </c>
      <c r="BF502" s="55" t="s">
        <v>123</v>
      </c>
      <c r="BG502" s="55" t="s">
        <v>123</v>
      </c>
      <c r="BH502" s="55" t="s">
        <v>123</v>
      </c>
      <c r="BI502" s="56" t="s">
        <v>123</v>
      </c>
      <c r="BJ502" s="57"/>
      <c r="BK502" s="58" t="s">
        <v>123</v>
      </c>
      <c r="BL502" s="59"/>
      <c r="BM502" s="58" t="s">
        <v>123</v>
      </c>
      <c r="BN502" s="59"/>
      <c r="BO502" s="58" t="s">
        <v>123</v>
      </c>
      <c r="BP502" s="59"/>
      <c r="BQ502" s="58" t="s">
        <v>123</v>
      </c>
      <c r="BR502" s="59"/>
      <c r="BS502" s="115"/>
      <c r="BT502" s="38" t="s">
        <v>131</v>
      </c>
      <c r="BU502" s="61"/>
      <c r="BV502" s="61"/>
      <c r="BW502" s="61"/>
      <c r="BX502" s="61"/>
      <c r="BY502" s="62"/>
      <c r="BZ502" s="61"/>
      <c r="CA502" s="61"/>
      <c r="CB502" s="61"/>
      <c r="CC502" s="61"/>
      <c r="CD502" s="61"/>
      <c r="CE502" s="61"/>
      <c r="CF502" s="61"/>
      <c r="CG502" s="61" t="s">
        <v>421</v>
      </c>
      <c r="CH502" s="63">
        <f>YEAR(BANCO10[[#This Row],[DATA INÍCIO]])</f>
        <v>2025</v>
      </c>
      <c r="CI502" s="63">
        <f>MONTH(BANCO10[[#This Row],[DATA INÍCIO]])</f>
        <v>11</v>
      </c>
      <c r="CJ502" s="64" t="str">
        <f t="shared" si="9"/>
        <v>METALURGICA ODRAUDE INDUSTRIA E COMERCIO LTDA60.422.078/0001-26</v>
      </c>
      <c r="CK502" s="63"/>
      <c r="CL502" s="42" t="s">
        <v>1344</v>
      </c>
      <c r="CM502" s="42" t="str">
        <f>IF(BANCO10[[#This Row],[SOLUÇÃO]]=CM$1,BANCO10[[#This Row],[STATUS DA ETAPA]],"")</f>
        <v>CANCELADO</v>
      </c>
      <c r="CN502" s="42" t="str">
        <f>IF(BANCO10[[#This Row],[SOLUÇÃO]]=CN$1,BANCO10[[#This Row],[STATUS DA ETAPA]],"")</f>
        <v/>
      </c>
      <c r="CO502" s="42" t="str">
        <f>IF(BANCO10[[#This Row],[SOLUÇÃO]]=CO$1,BANCO10[[#This Row],[STATUS DA ETAPA]],"")</f>
        <v/>
      </c>
      <c r="CP502" s="42" t="str">
        <f>IF(BANCO10[[#This Row],[SOLUÇÃO]]=CP$1,BANCO10[[#This Row],[STATUS DA ETAPA]],"")</f>
        <v/>
      </c>
      <c r="CQ502" s="42" t="str">
        <f>IF(BANCO10[[#This Row],[SOLUÇÃO]]=CQ$1,BANCO10[[#This Row],[STATUS DA ETAPA]],"")</f>
        <v/>
      </c>
      <c r="CR502" s="42" t="str">
        <f>IF(BANCO10[[#This Row],[SOLUÇÃO]]=CR$1,BANCO10[[#This Row],[STATUS DA ETAPA]],"")</f>
        <v/>
      </c>
      <c r="CS502" s="42" t="str">
        <f>IF(BANCO10[[#This Row],[SOLUÇÃO]]=CS$1,BANCO10[[#This Row],[STATUS DA ETAPA]],"")</f>
        <v/>
      </c>
      <c r="CT502" s="42" t="str">
        <f>IF(BANCO10[[#This Row],[SOLUÇÃO]]=CT$1,BANCO10[[#This Row],[STATUS DA ETAPA]],"")</f>
        <v/>
      </c>
      <c r="CU502" s="42" t="str">
        <f>IF(BANCO10[[#This Row],[SOLUÇÃO]]=CU$1,BANCO10[[#This Row],[STATUS DA ETAPA]],"")</f>
        <v/>
      </c>
      <c r="CV502" s="42" t="str">
        <f>IF(BANCO10[[#This Row],[SOLUÇÃO]]=CV$1,BANCO10[[#This Row],[STATUS DA ETAPA]],"")</f>
        <v/>
      </c>
      <c r="CW502" s="42" t="str">
        <f>IF(BANCO10[[#This Row],[SOLUÇÃO]]=CW$1,BANCO10[[#This Row],[STATUS DA ETAPA]],"")</f>
        <v/>
      </c>
      <c r="CX502" s="42" t="str">
        <f>IF(BANCO10[[#This Row],[SOLUÇÃO]]=CX$1,BANCO10[[#This Row],[STATUS DA ETAPA]],"")</f>
        <v/>
      </c>
      <c r="CY502" s="42" t="str">
        <f>IF(BANCO10[[#This Row],[SOLUÇÃO]]=CY$1,BANCO10[[#This Row],[STATUS DA ETAPA]],"")</f>
        <v/>
      </c>
      <c r="CZ502" s="42" t="str">
        <f>IF(BANCO10[[#This Row],[SOLUÇÃO]]=CZ$1,BANCO10[[#This Row],[STATUS DA ETAPA]],"")</f>
        <v/>
      </c>
      <c r="DA502" s="42" t="str">
        <f>IF(BANCO10[[#This Row],[SOLUÇÃO]]=DA$1,BANCO10[[#This Row],[STATUS DA ETAPA]],"")</f>
        <v/>
      </c>
      <c r="DB502" s="42" t="str">
        <f>IF(BANCO10[[#This Row],[SOLUÇÃO]]=DB$1,BANCO10[[#This Row],[STATUS DA ETAPA]],"")</f>
        <v/>
      </c>
      <c r="DC502" s="42" t="str">
        <f>IF(BANCO10[[#This Row],[SOLUÇÃO]]=DC$1,BANCO10[[#This Row],[STATUS DA ETAPA]],"")</f>
        <v/>
      </c>
      <c r="DD502" s="42" t="str">
        <f>IF(BANCO10[[#This Row],[SOLUÇÃO]]=DD$1,BANCO10[[#This Row],[STATUS DA ETAPA]],"")</f>
        <v/>
      </c>
      <c r="DE502" s="42" t="str">
        <f>IF(BANCO10[[#This Row],[SOLUÇÃO]]=DE$1,BANCO10[[#This Row],[STATUS DA ETAPA]],"")</f>
        <v/>
      </c>
      <c r="DF502" s="42" t="str">
        <f>IF(BANCO10[[#This Row],[SOLUÇÃO]]=DF$1,BANCO10[[#This Row],[STATUS DA ETAPA]],"")</f>
        <v/>
      </c>
      <c r="DG502" s="42" t="str">
        <f>IF(BANCO10[[#This Row],[SOLUÇÃO]]=DG$1,BANCO10[[#This Row],[STATUS DA ETAPA]],"")</f>
        <v/>
      </c>
      <c r="DH502" s="42" t="str">
        <f>IF(BANCO10[[#This Row],[SOLUÇÃO]]=DH$1,BANCO10[[#This Row],[STATUS DA ETAPA]],"")</f>
        <v/>
      </c>
      <c r="DI502" s="42" t="str">
        <f>IF(BANCO10[[#This Row],[SOLUÇÃO]]=DI$1,BANCO10[[#This Row],[STATUS DA ETAPA]],"")</f>
        <v/>
      </c>
      <c r="DJ502" s="42" t="str">
        <f>IF(BANCO10[[#This Row],[SOLUÇÃO]]=DJ$1,BANCO10[[#This Row],[STATUS DA ETAPA]],"")</f>
        <v/>
      </c>
      <c r="DK502" s="42" t="str">
        <f>IF(BANCO10[[#This Row],[SOLUÇÃO]]=DK$1,BANCO10[[#This Row],[STATUS DA ETAPA]],"")</f>
        <v/>
      </c>
      <c r="DL502" s="42" t="str">
        <f>IF(BANCO10[[#This Row],[SOLUÇÃO]]=DL$1,BANCO10[[#This Row],[STATUS DA ETAPA]],"")</f>
        <v/>
      </c>
      <c r="DM502" s="42" t="str">
        <f>IF(BANCO10[[#This Row],[SOLUÇÃO]]=DM$1,BANCO10[[#This Row],[STATUS DA ETAPA]],"")</f>
        <v/>
      </c>
      <c r="DN502" s="65" t="e">
        <f>VLOOKUP(CL504,'[1]SAP TEC'!AC:AD,2,0)</f>
        <v>#N/A</v>
      </c>
      <c r="DP502" s="65" t="s">
        <v>110</v>
      </c>
      <c r="GA502" s="38"/>
      <c r="GB502" s="39"/>
      <c r="GC502" s="40"/>
      <c r="GD502" s="42"/>
      <c r="GE502" s="42"/>
      <c r="GF502" s="40"/>
      <c r="GG502" s="165"/>
      <c r="GH502" s="90"/>
      <c r="GI502" s="43"/>
      <c r="GJ502" s="44"/>
      <c r="GK502" s="166"/>
      <c r="GL502" s="166"/>
      <c r="GM502" s="166"/>
      <c r="GN502" s="42"/>
      <c r="GO502" s="91"/>
      <c r="GP502" s="42"/>
      <c r="GQ502" s="91"/>
      <c r="GR502" s="134"/>
      <c r="GS502" s="134"/>
      <c r="GT502" s="44"/>
      <c r="GU502" s="44"/>
      <c r="GV502" s="44"/>
      <c r="GW502" s="42"/>
      <c r="GX502" s="95"/>
      <c r="GY502" s="96"/>
      <c r="GZ502" s="167"/>
      <c r="HA502" s="167"/>
      <c r="HB502" s="167"/>
      <c r="HC502" s="93"/>
      <c r="HD502" s="167"/>
      <c r="HE502" s="110"/>
      <c r="HF502" s="94"/>
      <c r="HG502" s="38"/>
      <c r="HH502" s="38"/>
      <c r="HI502" s="38"/>
      <c r="HJ502" s="38"/>
      <c r="HK502" s="98"/>
      <c r="HL502" s="38"/>
      <c r="HM502" s="38"/>
      <c r="HN502" s="38"/>
      <c r="HO502" s="136"/>
      <c r="HP502" s="38"/>
      <c r="HQ502" s="38"/>
      <c r="HR502" s="38"/>
      <c r="HS502" s="38"/>
      <c r="HT502" s="63"/>
      <c r="HU502" s="63"/>
      <c r="HV502" s="71"/>
      <c r="HW502" s="63"/>
      <c r="HX502" s="44"/>
      <c r="HY502" s="42"/>
      <c r="HZ502" s="42"/>
      <c r="IA502" s="42"/>
      <c r="IB502" s="42"/>
      <c r="IC502" s="42"/>
      <c r="ID502" s="42"/>
      <c r="IE502" s="42"/>
      <c r="IF502" s="42"/>
      <c r="IG502" s="42"/>
      <c r="IH502" s="42"/>
      <c r="II502" s="42"/>
      <c r="IJ502" s="42"/>
      <c r="IK502" s="42"/>
      <c r="IL502" s="42"/>
      <c r="IM502" s="42"/>
      <c r="IN502" s="42"/>
      <c r="IO502" s="42"/>
      <c r="IP502" s="42"/>
      <c r="IQ502" s="42"/>
      <c r="IR502" s="42"/>
      <c r="IS502" s="42"/>
      <c r="IT502" s="42"/>
      <c r="IU502" s="42"/>
      <c r="IV502" s="42"/>
      <c r="IW502" s="42"/>
      <c r="IX502" s="42"/>
      <c r="IY502" s="42"/>
      <c r="IZ502" s="63"/>
    </row>
    <row r="503" spans="1:260" s="65" customFormat="1" ht="12" x14ac:dyDescent="0.25">
      <c r="A503" s="38" t="s">
        <v>118</v>
      </c>
      <c r="B503" s="39" t="s">
        <v>119</v>
      </c>
      <c r="C503" s="40" t="str">
        <f>IFERROR(VLOOKUP(BANCO10[[#This Row],[EMPRESA]],[1]!DADOS[#Data],2,FALSE),"")</f>
        <v>60.422.078/0001-26</v>
      </c>
      <c r="D503" s="42" t="s">
        <v>1343</v>
      </c>
      <c r="E503" s="42" t="str">
        <f>IFERROR(VLOOKUP(BANCO10[[#This Row],[EMPRESA]],[1]!DADOS[#Data],5,FALSE),"")</f>
        <v>EPP</v>
      </c>
      <c r="F503" s="40" t="str">
        <f>IFERROR(IF(VLOOKUP(BANCO10[[#This Row],[EMPRESA]],[1]!DADOS[#Data],6,0)="","",(VLOOKUP(BANCO10[[#This Row],[EMPRESA]],[1]!DADOS[#Data],6,0))),"")</f>
        <v>CAPITAL LESTE 1</v>
      </c>
      <c r="G503" s="40"/>
      <c r="H503" s="43" t="s">
        <v>121</v>
      </c>
      <c r="I503" s="43" t="s">
        <v>145</v>
      </c>
      <c r="J503" s="43" t="s">
        <v>146</v>
      </c>
      <c r="K503" s="42" t="s">
        <v>1345</v>
      </c>
      <c r="L503" s="44" t="s">
        <v>123</v>
      </c>
      <c r="M503" s="44">
        <v>103</v>
      </c>
      <c r="N503" s="44" t="s">
        <v>123</v>
      </c>
      <c r="O503" s="42" t="s">
        <v>90</v>
      </c>
      <c r="P503" s="42">
        <v>4</v>
      </c>
      <c r="Q503" s="42" t="s">
        <v>125</v>
      </c>
      <c r="R503" s="45" t="s">
        <v>123</v>
      </c>
      <c r="S503" s="45"/>
      <c r="T503" s="45" t="s">
        <v>123</v>
      </c>
      <c r="U503" s="45"/>
      <c r="V503" s="45" t="s">
        <v>123</v>
      </c>
      <c r="W503" s="45"/>
      <c r="X503" s="45" t="s">
        <v>123</v>
      </c>
      <c r="Y503" s="45"/>
      <c r="Z503" s="46" t="s">
        <v>123</v>
      </c>
      <c r="AA503" s="47"/>
      <c r="AB503" s="46" t="s">
        <v>123</v>
      </c>
      <c r="AC503" s="48"/>
      <c r="AD503" s="46" t="s">
        <v>123</v>
      </c>
      <c r="AE503" s="48"/>
      <c r="AF503" s="45" t="s">
        <v>27</v>
      </c>
      <c r="AG503" s="45">
        <v>45639</v>
      </c>
      <c r="AH503" s="45" t="s">
        <v>126</v>
      </c>
      <c r="AI503" s="45"/>
      <c r="AJ503" s="45" t="s">
        <v>123</v>
      </c>
      <c r="AK503" s="45"/>
      <c r="AL503" s="45" t="s">
        <v>123</v>
      </c>
      <c r="AM503" s="45"/>
      <c r="AN503" s="45" t="s">
        <v>123</v>
      </c>
      <c r="AO503" s="45"/>
      <c r="AP503" s="45" t="s">
        <v>123</v>
      </c>
      <c r="AQ503" s="45"/>
      <c r="AR503" s="45" t="s">
        <v>123</v>
      </c>
      <c r="AS503" s="45"/>
      <c r="AT503" s="49">
        <v>45261</v>
      </c>
      <c r="AU503" s="50">
        <v>45261</v>
      </c>
      <c r="AV503" s="51" t="s">
        <v>123</v>
      </c>
      <c r="AW503" s="51" t="s">
        <v>123</v>
      </c>
      <c r="AX503" s="73" t="s">
        <v>49</v>
      </c>
      <c r="AY503" s="52" t="s">
        <v>123</v>
      </c>
      <c r="AZ503" s="53">
        <v>0</v>
      </c>
      <c r="BA503" s="52" t="s">
        <v>123</v>
      </c>
      <c r="BB503" s="81" t="s">
        <v>123</v>
      </c>
      <c r="BC503" s="52" t="s">
        <v>123</v>
      </c>
      <c r="BD503" s="52" t="s">
        <v>123</v>
      </c>
      <c r="BE503" s="55" t="s">
        <v>123</v>
      </c>
      <c r="BF503" s="55" t="s">
        <v>123</v>
      </c>
      <c r="BG503" s="55" t="s">
        <v>123</v>
      </c>
      <c r="BH503" s="55" t="s">
        <v>123</v>
      </c>
      <c r="BI503" s="56" t="s">
        <v>123</v>
      </c>
      <c r="BJ503" s="48"/>
      <c r="BK503" s="74"/>
      <c r="BL503" s="75"/>
      <c r="BM503" s="74"/>
      <c r="BN503" s="75"/>
      <c r="BO503" s="74" t="s">
        <v>123</v>
      </c>
      <c r="BP503" s="75"/>
      <c r="BQ503" s="74" t="s">
        <v>123</v>
      </c>
      <c r="BR503" s="75"/>
      <c r="BS503" s="60" t="s">
        <v>1346</v>
      </c>
      <c r="BT503" s="38" t="s">
        <v>322</v>
      </c>
      <c r="BU503" s="61" t="s">
        <v>170</v>
      </c>
      <c r="BV503" s="61" t="s">
        <v>170</v>
      </c>
      <c r="BW503" s="61" t="s">
        <v>171</v>
      </c>
      <c r="BX503" s="61" t="s">
        <v>129</v>
      </c>
      <c r="BY503" s="62" t="s">
        <v>1347</v>
      </c>
      <c r="BZ503" s="61"/>
      <c r="CA503" s="61" t="s">
        <v>129</v>
      </c>
      <c r="CB503" s="61" t="s">
        <v>129</v>
      </c>
      <c r="CC503" s="61" t="s">
        <v>129</v>
      </c>
      <c r="CD503" s="61" t="s">
        <v>129</v>
      </c>
      <c r="CE503" s="61" t="s">
        <v>129</v>
      </c>
      <c r="CF503" s="61" t="s">
        <v>129</v>
      </c>
      <c r="CG503" s="61" t="s">
        <v>129</v>
      </c>
      <c r="CH503" s="63">
        <f>YEAR(BANCO10[[#This Row],[DATA INÍCIO]])</f>
        <v>2023</v>
      </c>
      <c r="CI503" s="63">
        <f>MONTH(BANCO10[[#This Row],[DATA INÍCIO]])</f>
        <v>12</v>
      </c>
      <c r="CJ503" s="64" t="str">
        <f t="shared" si="9"/>
        <v>METALURGICA ODRAUDE INDUSTRIA E COMERCIO LTDA60.422.078/0001-26</v>
      </c>
      <c r="CK503" s="63"/>
      <c r="CL503" s="42" t="s">
        <v>1345</v>
      </c>
      <c r="CM503" s="42" t="str">
        <f>IF(BANCO10[[#This Row],[SOLUÇÃO]]=CM$1,BANCO10[[#This Row],[STATUS DA ETAPA]],"")</f>
        <v>CONCLUÍDO</v>
      </c>
      <c r="CN503" s="42" t="str">
        <f>IF(BANCO10[[#This Row],[SOLUÇÃO]]=CN$1,BANCO10[[#This Row],[STATUS DA ETAPA]],"")</f>
        <v/>
      </c>
      <c r="CO503" s="42" t="str">
        <f>IF(BANCO10[[#This Row],[SOLUÇÃO]]=CO$1,BANCO10[[#This Row],[STATUS DA ETAPA]],"")</f>
        <v/>
      </c>
      <c r="CP503" s="42" t="str">
        <f>IF(BANCO10[[#This Row],[SOLUÇÃO]]=CP$1,BANCO10[[#This Row],[STATUS DA ETAPA]],"")</f>
        <v/>
      </c>
      <c r="CQ503" s="42" t="str">
        <f>IF(BANCO10[[#This Row],[SOLUÇÃO]]=CQ$1,BANCO10[[#This Row],[STATUS DA ETAPA]],"")</f>
        <v/>
      </c>
      <c r="CR503" s="42" t="str">
        <f>IF(BANCO10[[#This Row],[SOLUÇÃO]]=CR$1,BANCO10[[#This Row],[STATUS DA ETAPA]],"")</f>
        <v/>
      </c>
      <c r="CS503" s="42" t="str">
        <f>IF(BANCO10[[#This Row],[SOLUÇÃO]]=CS$1,BANCO10[[#This Row],[STATUS DA ETAPA]],"")</f>
        <v/>
      </c>
      <c r="CT503" s="42" t="str">
        <f>IF(BANCO10[[#This Row],[SOLUÇÃO]]=CT$1,BANCO10[[#This Row],[STATUS DA ETAPA]],"")</f>
        <v/>
      </c>
      <c r="CU503" s="42" t="str">
        <f>IF(BANCO10[[#This Row],[SOLUÇÃO]]=CU$1,BANCO10[[#This Row],[STATUS DA ETAPA]],"")</f>
        <v/>
      </c>
      <c r="CV503" s="42" t="str">
        <f>IF(BANCO10[[#This Row],[SOLUÇÃO]]=CV$1,BANCO10[[#This Row],[STATUS DA ETAPA]],"")</f>
        <v/>
      </c>
      <c r="CW503" s="42" t="str">
        <f>IF(BANCO10[[#This Row],[SOLUÇÃO]]=CW$1,BANCO10[[#This Row],[STATUS DA ETAPA]],"")</f>
        <v/>
      </c>
      <c r="CX503" s="42" t="str">
        <f>IF(BANCO10[[#This Row],[SOLUÇÃO]]=CX$1,BANCO10[[#This Row],[STATUS DA ETAPA]],"")</f>
        <v/>
      </c>
      <c r="CY503" s="42" t="str">
        <f>IF(BANCO10[[#This Row],[SOLUÇÃO]]=CY$1,BANCO10[[#This Row],[STATUS DA ETAPA]],"")</f>
        <v/>
      </c>
      <c r="CZ503" s="42" t="str">
        <f>IF(BANCO10[[#This Row],[SOLUÇÃO]]=CZ$1,BANCO10[[#This Row],[STATUS DA ETAPA]],"")</f>
        <v/>
      </c>
      <c r="DA503" s="42" t="str">
        <f>IF(BANCO10[[#This Row],[SOLUÇÃO]]=DA$1,BANCO10[[#This Row],[STATUS DA ETAPA]],"")</f>
        <v/>
      </c>
      <c r="DB503" s="42" t="str">
        <f>IF(BANCO10[[#This Row],[SOLUÇÃO]]=DB$1,BANCO10[[#This Row],[STATUS DA ETAPA]],"")</f>
        <v/>
      </c>
      <c r="DC503" s="42" t="str">
        <f>IF(BANCO10[[#This Row],[SOLUÇÃO]]=DC$1,BANCO10[[#This Row],[STATUS DA ETAPA]],"")</f>
        <v/>
      </c>
      <c r="DD503" s="42" t="str">
        <f>IF(BANCO10[[#This Row],[SOLUÇÃO]]=DD$1,BANCO10[[#This Row],[STATUS DA ETAPA]],"")</f>
        <v/>
      </c>
      <c r="DE503" s="42" t="str">
        <f>IF(BANCO10[[#This Row],[SOLUÇÃO]]=DE$1,BANCO10[[#This Row],[STATUS DA ETAPA]],"")</f>
        <v/>
      </c>
      <c r="DF503" s="42" t="str">
        <f>IF(BANCO10[[#This Row],[SOLUÇÃO]]=DF$1,BANCO10[[#This Row],[STATUS DA ETAPA]],"")</f>
        <v/>
      </c>
      <c r="DG503" s="42" t="str">
        <f>IF(BANCO10[[#This Row],[SOLUÇÃO]]=DG$1,BANCO10[[#This Row],[STATUS DA ETAPA]],"")</f>
        <v/>
      </c>
      <c r="DH503" s="42" t="str">
        <f>IF(BANCO10[[#This Row],[SOLUÇÃO]]=DH$1,BANCO10[[#This Row],[STATUS DA ETAPA]],"")</f>
        <v/>
      </c>
      <c r="DI503" s="42" t="str">
        <f>IF(BANCO10[[#This Row],[SOLUÇÃO]]=DI$1,BANCO10[[#This Row],[STATUS DA ETAPA]],"")</f>
        <v/>
      </c>
      <c r="DJ503" s="42" t="str">
        <f>IF(BANCO10[[#This Row],[SOLUÇÃO]]=DJ$1,BANCO10[[#This Row],[STATUS DA ETAPA]],"")</f>
        <v/>
      </c>
      <c r="DK503" s="42" t="str">
        <f>IF(BANCO10[[#This Row],[SOLUÇÃO]]=DK$1,BANCO10[[#This Row],[STATUS DA ETAPA]],"")</f>
        <v/>
      </c>
      <c r="DL503" s="42" t="str">
        <f>IF(BANCO10[[#This Row],[SOLUÇÃO]]=DL$1,BANCO10[[#This Row],[STATUS DA ETAPA]],"")</f>
        <v/>
      </c>
      <c r="DM503" s="42" t="str">
        <f>IF(BANCO10[[#This Row],[SOLUÇÃO]]=DM$1,BANCO10[[#This Row],[STATUS DA ETAPA]],"")</f>
        <v/>
      </c>
      <c r="DN503" s="65" t="e">
        <f>VLOOKUP(CL505,'[1]SAP TEC'!AC:AD,2,0)</f>
        <v>#N/A</v>
      </c>
      <c r="GA503" s="38"/>
      <c r="GB503" s="39"/>
      <c r="GC503" s="40"/>
      <c r="GD503" s="42"/>
      <c r="GE503" s="42"/>
      <c r="GF503" s="40"/>
      <c r="GG503" s="165"/>
      <c r="GH503" s="90"/>
      <c r="GI503" s="43"/>
      <c r="GJ503" s="44"/>
      <c r="GK503" s="166"/>
      <c r="GL503" s="166"/>
      <c r="GM503" s="166"/>
      <c r="GN503" s="42"/>
      <c r="GO503" s="91"/>
      <c r="GP503" s="42"/>
      <c r="GQ503" s="91"/>
      <c r="GR503" s="134"/>
      <c r="GS503" s="134"/>
      <c r="GT503" s="44"/>
      <c r="GU503" s="44"/>
      <c r="GV503" s="44"/>
      <c r="GW503" s="42"/>
      <c r="GX503" s="95"/>
      <c r="GY503" s="96"/>
      <c r="GZ503" s="168"/>
      <c r="HA503" s="168"/>
      <c r="HB503" s="168"/>
      <c r="HC503" s="93"/>
      <c r="HD503" s="168"/>
      <c r="HE503" s="110"/>
      <c r="HF503" s="94"/>
      <c r="HG503" s="38"/>
      <c r="HH503" s="38"/>
      <c r="HI503" s="38"/>
      <c r="HJ503" s="38"/>
      <c r="HK503" s="98"/>
      <c r="HL503" s="38"/>
      <c r="HM503" s="38"/>
      <c r="HN503" s="38"/>
      <c r="HO503" s="136"/>
      <c r="HP503" s="38"/>
      <c r="HQ503" s="38"/>
      <c r="HR503" s="38"/>
      <c r="HS503" s="38"/>
      <c r="HT503" s="63"/>
      <c r="HU503" s="63"/>
      <c r="HV503" s="71"/>
      <c r="HW503" s="63"/>
      <c r="HX503" s="44"/>
      <c r="HY503" s="42"/>
      <c r="HZ503" s="42"/>
      <c r="IA503" s="42"/>
      <c r="IB503" s="42"/>
      <c r="IC503" s="42"/>
      <c r="ID503" s="42"/>
      <c r="IE503" s="42"/>
      <c r="IF503" s="42"/>
      <c r="IG503" s="42"/>
      <c r="IH503" s="42"/>
      <c r="II503" s="42"/>
      <c r="IJ503" s="42"/>
      <c r="IK503" s="42"/>
      <c r="IL503" s="42"/>
      <c r="IM503" s="42"/>
      <c r="IN503" s="42"/>
      <c r="IO503" s="42"/>
      <c r="IP503" s="42"/>
      <c r="IQ503" s="42"/>
      <c r="IR503" s="42"/>
      <c r="IS503" s="42"/>
      <c r="IT503" s="42"/>
      <c r="IU503" s="42"/>
      <c r="IV503" s="42"/>
      <c r="IW503" s="42"/>
      <c r="IX503" s="42"/>
      <c r="IY503" s="42"/>
      <c r="IZ503" s="63"/>
    </row>
    <row r="504" spans="1:260" s="65" customFormat="1" ht="12" x14ac:dyDescent="0.25">
      <c r="A504" s="38" t="s">
        <v>118</v>
      </c>
      <c r="B504" s="39" t="s">
        <v>119</v>
      </c>
      <c r="C504" s="40" t="str">
        <f>IFERROR(VLOOKUP(BANCO10[[#This Row],[EMPRESA]],[1]!DADOS[#Data],2,FALSE),"")</f>
        <v>44.092.286/0001-58</v>
      </c>
      <c r="D504" s="42" t="s">
        <v>1348</v>
      </c>
      <c r="E504" s="42" t="str">
        <f>IFERROR(VLOOKUP(BANCO10[[#This Row],[EMPRESA]],[1]!DADOS[#Data],5,FALSE),"")</f>
        <v>EPP</v>
      </c>
      <c r="F504" s="40" t="str">
        <f>IFERROR(IF(VLOOKUP(BANCO10[[#This Row],[EMPRESA]],[1]!DADOS[#Data],6,0)="","",(VLOOKUP(BANCO10[[#This Row],[EMPRESA]],[1]!DADOS[#Data],6,0))),"")</f>
        <v>CAPITAL LESTE 1</v>
      </c>
      <c r="G504" s="40"/>
      <c r="H504" s="43" t="s">
        <v>121</v>
      </c>
      <c r="I504" s="43" t="s">
        <v>122</v>
      </c>
      <c r="J504" s="43" t="s">
        <v>740</v>
      </c>
      <c r="K504" s="42" t="s">
        <v>1349</v>
      </c>
      <c r="L504" s="44" t="s">
        <v>123</v>
      </c>
      <c r="M504" s="44">
        <v>103</v>
      </c>
      <c r="N504" s="44" t="s">
        <v>123</v>
      </c>
      <c r="O504" s="42" t="s">
        <v>90</v>
      </c>
      <c r="P504" s="42">
        <v>4</v>
      </c>
      <c r="Q504" s="42" t="s">
        <v>216</v>
      </c>
      <c r="R504" s="45" t="s">
        <v>123</v>
      </c>
      <c r="S504" s="45"/>
      <c r="T504" s="45" t="s">
        <v>123</v>
      </c>
      <c r="U504" s="45"/>
      <c r="V504" s="45" t="s">
        <v>123</v>
      </c>
      <c r="W504" s="45"/>
      <c r="X504" s="45" t="s">
        <v>123</v>
      </c>
      <c r="Y504" s="45"/>
      <c r="Z504" s="46" t="s">
        <v>123</v>
      </c>
      <c r="AA504" s="47"/>
      <c r="AB504" s="46" t="s">
        <v>123</v>
      </c>
      <c r="AC504" s="48"/>
      <c r="AD504" s="46" t="s">
        <v>123</v>
      </c>
      <c r="AE504" s="48"/>
      <c r="AF504" s="45" t="s">
        <v>123</v>
      </c>
      <c r="AG504" s="45"/>
      <c r="AH504" s="45" t="s">
        <v>126</v>
      </c>
      <c r="AI504" s="45"/>
      <c r="AJ504" s="45" t="s">
        <v>123</v>
      </c>
      <c r="AK504" s="45"/>
      <c r="AL504" s="45" t="s">
        <v>123</v>
      </c>
      <c r="AM504" s="45"/>
      <c r="AN504" s="45" t="s">
        <v>123</v>
      </c>
      <c r="AO504" s="45"/>
      <c r="AP504" s="45" t="s">
        <v>123</v>
      </c>
      <c r="AQ504" s="45"/>
      <c r="AR504" s="45" t="s">
        <v>123</v>
      </c>
      <c r="AS504" s="45"/>
      <c r="AT504" s="49">
        <v>45963</v>
      </c>
      <c r="AU504" s="50">
        <v>45963</v>
      </c>
      <c r="AV504" s="51" t="s">
        <v>123</v>
      </c>
      <c r="AW504" s="51" t="s">
        <v>123</v>
      </c>
      <c r="AX504" s="51" t="s">
        <v>123</v>
      </c>
      <c r="AY504" s="52" t="s">
        <v>123</v>
      </c>
      <c r="AZ504" s="53">
        <v>0</v>
      </c>
      <c r="BA504" s="52" t="s">
        <v>123</v>
      </c>
      <c r="BB504" s="81" t="s">
        <v>123</v>
      </c>
      <c r="BC504" s="52" t="s">
        <v>123</v>
      </c>
      <c r="BD504" s="52" t="s">
        <v>123</v>
      </c>
      <c r="BE504" s="55" t="s">
        <v>123</v>
      </c>
      <c r="BF504" s="55" t="s">
        <v>123</v>
      </c>
      <c r="BG504" s="55" t="s">
        <v>123</v>
      </c>
      <c r="BH504" s="55" t="s">
        <v>123</v>
      </c>
      <c r="BI504" s="56" t="s">
        <v>123</v>
      </c>
      <c r="BJ504" s="57"/>
      <c r="BK504" s="58" t="s">
        <v>123</v>
      </c>
      <c r="BL504" s="59"/>
      <c r="BM504" s="58" t="s">
        <v>123</v>
      </c>
      <c r="BN504" s="59"/>
      <c r="BO504" s="58" t="s">
        <v>123</v>
      </c>
      <c r="BP504" s="59"/>
      <c r="BQ504" s="58" t="s">
        <v>123</v>
      </c>
      <c r="BR504" s="59"/>
      <c r="BS504" s="60" t="s">
        <v>1350</v>
      </c>
      <c r="BT504" s="38"/>
      <c r="BU504" s="61" t="s">
        <v>170</v>
      </c>
      <c r="BV504" s="61" t="s">
        <v>170</v>
      </c>
      <c r="BW504" s="61" t="s">
        <v>171</v>
      </c>
      <c r="BX504" s="61" t="s">
        <v>129</v>
      </c>
      <c r="BY504" s="62" t="s">
        <v>1347</v>
      </c>
      <c r="BZ504" s="61"/>
      <c r="CA504" s="61" t="s">
        <v>129</v>
      </c>
      <c r="CB504" s="61" t="s">
        <v>129</v>
      </c>
      <c r="CC504" s="61" t="s">
        <v>129</v>
      </c>
      <c r="CD504" s="61" t="s">
        <v>129</v>
      </c>
      <c r="CE504" s="61" t="s">
        <v>129</v>
      </c>
      <c r="CF504" s="61" t="s">
        <v>129</v>
      </c>
      <c r="CG504" s="61" t="s">
        <v>129</v>
      </c>
      <c r="CH504" s="63">
        <f>YEAR(BANCO10[[#This Row],[DATA INÍCIO]])</f>
        <v>2025</v>
      </c>
      <c r="CI504" s="63">
        <f>MONTH(BANCO10[[#This Row],[DATA INÍCIO]])</f>
        <v>11</v>
      </c>
      <c r="CJ504" s="64" t="str">
        <f t="shared" si="9"/>
        <v>METALURGICA TORRE INDUSTRIA E COMERCIO LTDA44.092.286/0001-58</v>
      </c>
      <c r="CK504" s="63"/>
      <c r="CL504" s="42" t="s">
        <v>1349</v>
      </c>
      <c r="CM504" s="42" t="str">
        <f>IF(BANCO10[[#This Row],[SOLUÇÃO]]=CM$1,BANCO10[[#This Row],[STATUS DA ETAPA]],"")</f>
        <v>CANCELADO</v>
      </c>
      <c r="CN504" s="42" t="str">
        <f>IF(BANCO10[[#This Row],[SOLUÇÃO]]=CN$1,BANCO10[[#This Row],[STATUS DA ETAPA]],"")</f>
        <v/>
      </c>
      <c r="CO504" s="42" t="str">
        <f>IF(BANCO10[[#This Row],[SOLUÇÃO]]=CO$1,BANCO10[[#This Row],[STATUS DA ETAPA]],"")</f>
        <v/>
      </c>
      <c r="CP504" s="42" t="str">
        <f>IF(BANCO10[[#This Row],[SOLUÇÃO]]=CP$1,BANCO10[[#This Row],[STATUS DA ETAPA]],"")</f>
        <v/>
      </c>
      <c r="CQ504" s="42" t="str">
        <f>IF(BANCO10[[#This Row],[SOLUÇÃO]]=CQ$1,BANCO10[[#This Row],[STATUS DA ETAPA]],"")</f>
        <v/>
      </c>
      <c r="CR504" s="42" t="str">
        <f>IF(BANCO10[[#This Row],[SOLUÇÃO]]=CR$1,BANCO10[[#This Row],[STATUS DA ETAPA]],"")</f>
        <v/>
      </c>
      <c r="CS504" s="42" t="str">
        <f>IF(BANCO10[[#This Row],[SOLUÇÃO]]=CS$1,BANCO10[[#This Row],[STATUS DA ETAPA]],"")</f>
        <v/>
      </c>
      <c r="CT504" s="42" t="str">
        <f>IF(BANCO10[[#This Row],[SOLUÇÃO]]=CT$1,BANCO10[[#This Row],[STATUS DA ETAPA]],"")</f>
        <v/>
      </c>
      <c r="CU504" s="42" t="str">
        <f>IF(BANCO10[[#This Row],[SOLUÇÃO]]=CU$1,BANCO10[[#This Row],[STATUS DA ETAPA]],"")</f>
        <v/>
      </c>
      <c r="CV504" s="42" t="str">
        <f>IF(BANCO10[[#This Row],[SOLUÇÃO]]=CV$1,BANCO10[[#This Row],[STATUS DA ETAPA]],"")</f>
        <v/>
      </c>
      <c r="CW504" s="42" t="str">
        <f>IF(BANCO10[[#This Row],[SOLUÇÃO]]=CW$1,BANCO10[[#This Row],[STATUS DA ETAPA]],"")</f>
        <v/>
      </c>
      <c r="CX504" s="42" t="str">
        <f>IF(BANCO10[[#This Row],[SOLUÇÃO]]=CX$1,BANCO10[[#This Row],[STATUS DA ETAPA]],"")</f>
        <v/>
      </c>
      <c r="CY504" s="42" t="str">
        <f>IF(BANCO10[[#This Row],[SOLUÇÃO]]=CY$1,BANCO10[[#This Row],[STATUS DA ETAPA]],"")</f>
        <v/>
      </c>
      <c r="CZ504" s="42" t="str">
        <f>IF(BANCO10[[#This Row],[SOLUÇÃO]]=CZ$1,BANCO10[[#This Row],[STATUS DA ETAPA]],"")</f>
        <v/>
      </c>
      <c r="DA504" s="42" t="str">
        <f>IF(BANCO10[[#This Row],[SOLUÇÃO]]=DA$1,BANCO10[[#This Row],[STATUS DA ETAPA]],"")</f>
        <v/>
      </c>
      <c r="DB504" s="42" t="str">
        <f>IF(BANCO10[[#This Row],[SOLUÇÃO]]=DB$1,BANCO10[[#This Row],[STATUS DA ETAPA]],"")</f>
        <v/>
      </c>
      <c r="DC504" s="42" t="str">
        <f>IF(BANCO10[[#This Row],[SOLUÇÃO]]=DC$1,BANCO10[[#This Row],[STATUS DA ETAPA]],"")</f>
        <v/>
      </c>
      <c r="DD504" s="42" t="str">
        <f>IF(BANCO10[[#This Row],[SOLUÇÃO]]=DD$1,BANCO10[[#This Row],[STATUS DA ETAPA]],"")</f>
        <v/>
      </c>
      <c r="DE504" s="42" t="str">
        <f>IF(BANCO10[[#This Row],[SOLUÇÃO]]=DE$1,BANCO10[[#This Row],[STATUS DA ETAPA]],"")</f>
        <v/>
      </c>
      <c r="DF504" s="42" t="str">
        <f>IF(BANCO10[[#This Row],[SOLUÇÃO]]=DF$1,BANCO10[[#This Row],[STATUS DA ETAPA]],"")</f>
        <v/>
      </c>
      <c r="DG504" s="42" t="str">
        <f>IF(BANCO10[[#This Row],[SOLUÇÃO]]=DG$1,BANCO10[[#This Row],[STATUS DA ETAPA]],"")</f>
        <v/>
      </c>
      <c r="DH504" s="42" t="str">
        <f>IF(BANCO10[[#This Row],[SOLUÇÃO]]=DH$1,BANCO10[[#This Row],[STATUS DA ETAPA]],"")</f>
        <v/>
      </c>
      <c r="DI504" s="42" t="str">
        <f>IF(BANCO10[[#This Row],[SOLUÇÃO]]=DI$1,BANCO10[[#This Row],[STATUS DA ETAPA]],"")</f>
        <v/>
      </c>
      <c r="DJ504" s="42" t="str">
        <f>IF(BANCO10[[#This Row],[SOLUÇÃO]]=DJ$1,BANCO10[[#This Row],[STATUS DA ETAPA]],"")</f>
        <v/>
      </c>
      <c r="DK504" s="42" t="str">
        <f>IF(BANCO10[[#This Row],[SOLUÇÃO]]=DK$1,BANCO10[[#This Row],[STATUS DA ETAPA]],"")</f>
        <v/>
      </c>
      <c r="DL504" s="42" t="str">
        <f>IF(BANCO10[[#This Row],[SOLUÇÃO]]=DL$1,BANCO10[[#This Row],[STATUS DA ETAPA]],"")</f>
        <v/>
      </c>
      <c r="DM504" s="42" t="str">
        <f>IF(BANCO10[[#This Row],[SOLUÇÃO]]=DM$1,BANCO10[[#This Row],[STATUS DA ETAPA]],"")</f>
        <v/>
      </c>
      <c r="DN504" s="65" t="e">
        <f>VLOOKUP(CL506,'[1]SAP TEC'!AC:AD,2,0)</f>
        <v>#N/A</v>
      </c>
      <c r="DP504" s="65" t="s">
        <v>112</v>
      </c>
      <c r="GA504" s="38"/>
      <c r="GB504" s="39"/>
      <c r="GC504" s="40"/>
      <c r="GD504" s="42"/>
      <c r="GE504" s="42"/>
      <c r="GF504" s="40"/>
      <c r="GG504" s="165"/>
      <c r="GH504" s="90"/>
      <c r="GI504" s="43"/>
      <c r="GJ504" s="44"/>
      <c r="GK504" s="166"/>
      <c r="GL504" s="166"/>
      <c r="GM504" s="166"/>
      <c r="GN504" s="42"/>
      <c r="GO504" s="91"/>
      <c r="GP504" s="42"/>
      <c r="GQ504" s="91"/>
      <c r="GR504" s="134"/>
      <c r="GS504" s="134"/>
      <c r="GT504" s="44"/>
      <c r="GU504" s="44"/>
      <c r="GV504" s="44"/>
      <c r="GW504" s="42"/>
      <c r="GX504" s="95"/>
      <c r="GY504" s="96"/>
      <c r="GZ504" s="167"/>
      <c r="HA504" s="167"/>
      <c r="HB504" s="167"/>
      <c r="HC504" s="93"/>
      <c r="HD504" s="167"/>
      <c r="HE504" s="110"/>
      <c r="HF504" s="94"/>
      <c r="HG504" s="38"/>
      <c r="HH504" s="38"/>
      <c r="HI504" s="38"/>
      <c r="HJ504" s="38"/>
      <c r="HK504" s="98"/>
      <c r="HL504" s="38"/>
      <c r="HM504" s="38"/>
      <c r="HN504" s="38"/>
      <c r="HO504" s="136"/>
      <c r="HP504" s="38"/>
      <c r="HQ504" s="38"/>
      <c r="HR504" s="38"/>
      <c r="HS504" s="38"/>
      <c r="HT504" s="63"/>
      <c r="HU504" s="63"/>
      <c r="HV504" s="71"/>
      <c r="HW504" s="63"/>
      <c r="HX504" s="44"/>
      <c r="HY504" s="42"/>
      <c r="HZ504" s="42"/>
      <c r="IA504" s="42"/>
      <c r="IB504" s="42"/>
      <c r="IC504" s="42"/>
      <c r="ID504" s="42"/>
      <c r="IE504" s="42"/>
      <c r="IF504" s="42"/>
      <c r="IG504" s="42"/>
      <c r="IH504" s="42"/>
      <c r="II504" s="42"/>
      <c r="IJ504" s="42"/>
      <c r="IK504" s="42"/>
      <c r="IL504" s="42"/>
      <c r="IM504" s="42"/>
      <c r="IN504" s="42"/>
      <c r="IO504" s="42"/>
      <c r="IP504" s="42"/>
      <c r="IQ504" s="42"/>
      <c r="IR504" s="42"/>
      <c r="IS504" s="42"/>
      <c r="IT504" s="42"/>
      <c r="IU504" s="42"/>
      <c r="IV504" s="42"/>
      <c r="IW504" s="42"/>
      <c r="IX504" s="42"/>
      <c r="IY504" s="42"/>
      <c r="IZ504" s="63"/>
    </row>
    <row r="505" spans="1:260" s="65" customFormat="1" ht="12" x14ac:dyDescent="0.25">
      <c r="A505" s="38" t="s">
        <v>118</v>
      </c>
      <c r="B505" s="39" t="s">
        <v>119</v>
      </c>
      <c r="C505" s="40" t="str">
        <f>IFERROR(VLOOKUP(BANCO10[[#This Row],[EMPRESA]],[1]!DADOS[#Data],2,FALSE),"")</f>
        <v>44.092.286/0001-58</v>
      </c>
      <c r="D505" s="42" t="s">
        <v>1348</v>
      </c>
      <c r="E505" s="42" t="str">
        <f>IFERROR(VLOOKUP(BANCO10[[#This Row],[EMPRESA]],[1]!DADOS[#Data],5,FALSE),"")</f>
        <v>EPP</v>
      </c>
      <c r="F505" s="40" t="str">
        <f>IFERROR(IF(VLOOKUP(BANCO10[[#This Row],[EMPRESA]],[1]!DADOS[#Data],6,0)="","",(VLOOKUP(BANCO10[[#This Row],[EMPRESA]],[1]!DADOS[#Data],6,0))),"")</f>
        <v>CAPITAL LESTE 1</v>
      </c>
      <c r="G505" s="40" t="str">
        <f>IFERROR(IF(VLOOKUP(BANCO10[[#This Row],[EMPRESA]],[1]!DADOS[#Data],4)="","",(VLOOKUP($D505,[1]!DADOS[#Data],4,0))),"")</f>
        <v>TORRE</v>
      </c>
      <c r="H505" s="43" t="s">
        <v>7</v>
      </c>
      <c r="I505" s="42" t="s">
        <v>267</v>
      </c>
      <c r="J505" s="44" t="s">
        <v>136</v>
      </c>
      <c r="K505" s="42" t="s">
        <v>136</v>
      </c>
      <c r="L505" s="44" t="s">
        <v>136</v>
      </c>
      <c r="M505" s="44">
        <v>103</v>
      </c>
      <c r="N505" s="44" t="s">
        <v>123</v>
      </c>
      <c r="O505" s="42" t="s">
        <v>95</v>
      </c>
      <c r="P505" s="42">
        <v>100</v>
      </c>
      <c r="Q505" s="42"/>
      <c r="R505" s="45" t="s">
        <v>123</v>
      </c>
      <c r="S505" s="45"/>
      <c r="T505" s="45" t="s">
        <v>123</v>
      </c>
      <c r="U505" s="45"/>
      <c r="V505" s="45" t="s">
        <v>123</v>
      </c>
      <c r="W505" s="45"/>
      <c r="X505" s="45" t="s">
        <v>123</v>
      </c>
      <c r="Y505" s="45"/>
      <c r="Z505" s="46" t="s">
        <v>123</v>
      </c>
      <c r="AA505" s="47"/>
      <c r="AB505" s="46" t="s">
        <v>123</v>
      </c>
      <c r="AC505" s="48"/>
      <c r="AD505" s="46" t="s">
        <v>123</v>
      </c>
      <c r="AE505" s="48"/>
      <c r="AF505" s="45" t="s">
        <v>27</v>
      </c>
      <c r="AG505" s="45">
        <v>44927</v>
      </c>
      <c r="AH505" s="45" t="s">
        <v>27</v>
      </c>
      <c r="AI505" s="45">
        <v>44927</v>
      </c>
      <c r="AJ505" s="45" t="s">
        <v>27</v>
      </c>
      <c r="AK505" s="45"/>
      <c r="AL505" s="45" t="s">
        <v>27</v>
      </c>
      <c r="AM505" s="45">
        <v>44927</v>
      </c>
      <c r="AN505" s="45" t="s">
        <v>27</v>
      </c>
      <c r="AO505" s="45">
        <v>44927</v>
      </c>
      <c r="AP505" s="45" t="s">
        <v>27</v>
      </c>
      <c r="AQ505" s="45">
        <v>44927</v>
      </c>
      <c r="AR505" s="45" t="s">
        <v>123</v>
      </c>
      <c r="AS505" s="45"/>
      <c r="AT505" s="49">
        <v>45963</v>
      </c>
      <c r="AU505" s="50">
        <v>45963</v>
      </c>
      <c r="AV505" s="66" t="s">
        <v>123</v>
      </c>
      <c r="AW505" s="66" t="s">
        <v>123</v>
      </c>
      <c r="AX505" s="73" t="s">
        <v>49</v>
      </c>
      <c r="AY505" s="52" t="s">
        <v>126</v>
      </c>
      <c r="AZ505" s="53">
        <v>0</v>
      </c>
      <c r="BA505" s="52"/>
      <c r="BB505" s="81" t="s">
        <v>136</v>
      </c>
      <c r="BC505" s="52" t="s">
        <v>136</v>
      </c>
      <c r="BD505" s="52" t="s">
        <v>136</v>
      </c>
      <c r="BE505" s="55" t="s">
        <v>123</v>
      </c>
      <c r="BF505" s="55" t="s">
        <v>123</v>
      </c>
      <c r="BG505" s="55"/>
      <c r="BH505" s="55" t="s">
        <v>123</v>
      </c>
      <c r="BI505" s="68" t="s">
        <v>123</v>
      </c>
      <c r="BJ505" s="48"/>
      <c r="BK505" s="58"/>
      <c r="BL505" s="59"/>
      <c r="BM505" s="58"/>
      <c r="BN505" s="59"/>
      <c r="BO505" s="74" t="s">
        <v>126</v>
      </c>
      <c r="BP505" s="77"/>
      <c r="BQ505" s="78" t="s">
        <v>126</v>
      </c>
      <c r="BR505" s="79"/>
      <c r="BS505" s="60" t="s">
        <v>1350</v>
      </c>
      <c r="BT505" s="38"/>
      <c r="BU505" s="61" t="s">
        <v>170</v>
      </c>
      <c r="BV505" s="61" t="s">
        <v>170</v>
      </c>
      <c r="BW505" s="61" t="s">
        <v>171</v>
      </c>
      <c r="BX505" s="61" t="s">
        <v>129</v>
      </c>
      <c r="BY505" s="62" t="s">
        <v>1351</v>
      </c>
      <c r="BZ505" s="61"/>
      <c r="CA505" s="61" t="s">
        <v>129</v>
      </c>
      <c r="CB505" s="61" t="s">
        <v>129</v>
      </c>
      <c r="CC505" s="61">
        <v>45393</v>
      </c>
      <c r="CD505" s="61"/>
      <c r="CE505" s="61" t="s">
        <v>1221</v>
      </c>
      <c r="CF505" s="61"/>
      <c r="CG505" s="61" t="s">
        <v>1352</v>
      </c>
      <c r="CH505" s="63">
        <f>YEAR(BANCO10[[#This Row],[DATA INÍCIO]])</f>
        <v>2025</v>
      </c>
      <c r="CI505" s="63">
        <f>MONTH(BANCO10[[#This Row],[DATA INÍCIO]])</f>
        <v>11</v>
      </c>
      <c r="CJ505" s="64" t="str">
        <f t="shared" si="9"/>
        <v>METALURGICA TORRE INDUSTRIA E COMERCIO LTDA44.092.286/0001-58</v>
      </c>
      <c r="CK505" s="63"/>
      <c r="CL505" s="42" t="s">
        <v>136</v>
      </c>
      <c r="CM505" s="42" t="str">
        <f>IF(BANCO10[[#This Row],[SOLUÇÃO]]=CM$1,BANCO10[[#This Row],[STATUS DA ETAPA]],"")</f>
        <v/>
      </c>
      <c r="CN505" s="42" t="str">
        <f>IF(BANCO10[[#This Row],[SOLUÇÃO]]=CN$1,BANCO10[[#This Row],[STATUS DA ETAPA]],"")</f>
        <v/>
      </c>
      <c r="CO505" s="42" t="str">
        <f>IF(BANCO10[[#This Row],[SOLUÇÃO]]=CO$1,BANCO10[[#This Row],[STATUS DA ETAPA]],"")</f>
        <v/>
      </c>
      <c r="CP505" s="42" t="str">
        <f>IF(BANCO10[[#This Row],[SOLUÇÃO]]=CP$1,BANCO10[[#This Row],[STATUS DA ETAPA]],"")</f>
        <v/>
      </c>
      <c r="CQ505" s="42" t="str">
        <f>IF(BANCO10[[#This Row],[SOLUÇÃO]]=CQ$1,BANCO10[[#This Row],[STATUS DA ETAPA]],"")</f>
        <v/>
      </c>
      <c r="CR505" s="42" t="str">
        <f>IF(BANCO10[[#This Row],[SOLUÇÃO]]=CR$1,BANCO10[[#This Row],[STATUS DA ETAPA]],"")</f>
        <v>PROSPECÇÃO</v>
      </c>
      <c r="CS505" s="42" t="str">
        <f>IF(BANCO10[[#This Row],[SOLUÇÃO]]=CS$1,BANCO10[[#This Row],[STATUS DA ETAPA]],"")</f>
        <v/>
      </c>
      <c r="CT505" s="42" t="str">
        <f>IF(BANCO10[[#This Row],[SOLUÇÃO]]=CT$1,BANCO10[[#This Row],[STATUS DA ETAPA]],"")</f>
        <v/>
      </c>
      <c r="CU505" s="42" t="str">
        <f>IF(BANCO10[[#This Row],[SOLUÇÃO]]=CU$1,BANCO10[[#This Row],[STATUS DA ETAPA]],"")</f>
        <v/>
      </c>
      <c r="CV505" s="42" t="str">
        <f>IF(BANCO10[[#This Row],[SOLUÇÃO]]=CV$1,BANCO10[[#This Row],[STATUS DA ETAPA]],"")</f>
        <v/>
      </c>
      <c r="CW505" s="42" t="str">
        <f>IF(BANCO10[[#This Row],[SOLUÇÃO]]=CW$1,BANCO10[[#This Row],[STATUS DA ETAPA]],"")</f>
        <v/>
      </c>
      <c r="CX505" s="42" t="str">
        <f>IF(BANCO10[[#This Row],[SOLUÇÃO]]=CX$1,BANCO10[[#This Row],[STATUS DA ETAPA]],"")</f>
        <v/>
      </c>
      <c r="CY505" s="42" t="str">
        <f>IF(BANCO10[[#This Row],[SOLUÇÃO]]=CY$1,BANCO10[[#This Row],[STATUS DA ETAPA]],"")</f>
        <v/>
      </c>
      <c r="CZ505" s="42" t="str">
        <f>IF(BANCO10[[#This Row],[SOLUÇÃO]]=CZ$1,BANCO10[[#This Row],[STATUS DA ETAPA]],"")</f>
        <v/>
      </c>
      <c r="DA505" s="42" t="str">
        <f>IF(BANCO10[[#This Row],[SOLUÇÃO]]=DA$1,BANCO10[[#This Row],[STATUS DA ETAPA]],"")</f>
        <v/>
      </c>
      <c r="DB505" s="42" t="str">
        <f>IF(BANCO10[[#This Row],[SOLUÇÃO]]=DB$1,BANCO10[[#This Row],[STATUS DA ETAPA]],"")</f>
        <v/>
      </c>
      <c r="DC505" s="42" t="str">
        <f>IF(BANCO10[[#This Row],[SOLUÇÃO]]=DC$1,BANCO10[[#This Row],[STATUS DA ETAPA]],"")</f>
        <v/>
      </c>
      <c r="DD505" s="42" t="str">
        <f>IF(BANCO10[[#This Row],[SOLUÇÃO]]=DD$1,BANCO10[[#This Row],[STATUS DA ETAPA]],"")</f>
        <v/>
      </c>
      <c r="DE505" s="42" t="str">
        <f>IF(BANCO10[[#This Row],[SOLUÇÃO]]=DE$1,BANCO10[[#This Row],[STATUS DA ETAPA]],"")</f>
        <v/>
      </c>
      <c r="DF505" s="42" t="str">
        <f>IF(BANCO10[[#This Row],[SOLUÇÃO]]=DF$1,BANCO10[[#This Row],[STATUS DA ETAPA]],"")</f>
        <v/>
      </c>
      <c r="DG505" s="42" t="str">
        <f>IF(BANCO10[[#This Row],[SOLUÇÃO]]=DG$1,BANCO10[[#This Row],[STATUS DA ETAPA]],"")</f>
        <v/>
      </c>
      <c r="DH505" s="42" t="str">
        <f>IF(BANCO10[[#This Row],[SOLUÇÃO]]=DH$1,BANCO10[[#This Row],[STATUS DA ETAPA]],"")</f>
        <v/>
      </c>
      <c r="DI505" s="42" t="str">
        <f>IF(BANCO10[[#This Row],[SOLUÇÃO]]=DI$1,BANCO10[[#This Row],[STATUS DA ETAPA]],"")</f>
        <v/>
      </c>
      <c r="DJ505" s="42" t="str">
        <f>IF(BANCO10[[#This Row],[SOLUÇÃO]]=DJ$1,BANCO10[[#This Row],[STATUS DA ETAPA]],"")</f>
        <v/>
      </c>
      <c r="DK505" s="42" t="str">
        <f>IF(BANCO10[[#This Row],[SOLUÇÃO]]=DK$1,BANCO10[[#This Row],[STATUS DA ETAPA]],"")</f>
        <v/>
      </c>
      <c r="DL505" s="42" t="str">
        <f>IF(BANCO10[[#This Row],[SOLUÇÃO]]=DL$1,BANCO10[[#This Row],[STATUS DA ETAPA]],"")</f>
        <v/>
      </c>
      <c r="DM505" s="42" t="str">
        <f>IF(BANCO10[[#This Row],[SOLUÇÃO]]=DM$1,BANCO10[[#This Row],[STATUS DA ETAPA]],"")</f>
        <v/>
      </c>
      <c r="DN505" s="65">
        <f>VLOOKUP(CL507,'[1]SAP TEC'!AC:AD,2,0)</f>
        <v>1100.1199999999999</v>
      </c>
      <c r="DP505" s="65" t="s">
        <v>113</v>
      </c>
      <c r="GA505" s="38"/>
      <c r="GB505" s="39"/>
      <c r="GC505" s="40"/>
      <c r="GD505" s="42"/>
      <c r="GE505" s="42"/>
      <c r="GF505" s="40"/>
      <c r="GG505" s="165"/>
      <c r="GH505" s="90"/>
      <c r="GI505" s="43"/>
      <c r="GJ505" s="44"/>
      <c r="GK505" s="166"/>
      <c r="GL505" s="166"/>
      <c r="GM505" s="166"/>
      <c r="GN505" s="42"/>
      <c r="GO505" s="91"/>
      <c r="GP505" s="42"/>
      <c r="GQ505" s="91"/>
      <c r="GR505" s="134"/>
      <c r="GS505" s="134"/>
      <c r="GT505" s="44"/>
      <c r="GU505" s="44"/>
      <c r="GV505" s="44"/>
      <c r="GW505" s="42"/>
      <c r="GX505" s="95"/>
      <c r="GY505" s="96"/>
      <c r="GZ505" s="168"/>
      <c r="HA505" s="168"/>
      <c r="HB505" s="168"/>
      <c r="HC505" s="93"/>
      <c r="HD505" s="168"/>
      <c r="HE505" s="110"/>
      <c r="HF505" s="94"/>
      <c r="HG505" s="38"/>
      <c r="HH505" s="38"/>
      <c r="HI505" s="38"/>
      <c r="HJ505" s="38"/>
      <c r="HK505" s="98"/>
      <c r="HL505" s="38"/>
      <c r="HM505" s="38"/>
      <c r="HN505" s="38"/>
      <c r="HO505" s="136"/>
      <c r="HP505" s="38"/>
      <c r="HQ505" s="38"/>
      <c r="HR505" s="38"/>
      <c r="HS505" s="38"/>
      <c r="HT505" s="63"/>
      <c r="HU505" s="63"/>
      <c r="HV505" s="71"/>
      <c r="HW505" s="63"/>
      <c r="HX505" s="44"/>
      <c r="HY505" s="42"/>
      <c r="HZ505" s="42"/>
      <c r="IA505" s="42"/>
      <c r="IB505" s="42"/>
      <c r="IC505" s="42"/>
      <c r="ID505" s="42"/>
      <c r="IE505" s="42"/>
      <c r="IF505" s="42"/>
      <c r="IG505" s="42"/>
      <c r="IH505" s="42"/>
      <c r="II505" s="42"/>
      <c r="IJ505" s="42"/>
      <c r="IK505" s="42"/>
      <c r="IL505" s="42"/>
      <c r="IM505" s="42"/>
      <c r="IN505" s="42"/>
      <c r="IO505" s="42"/>
      <c r="IP505" s="42"/>
      <c r="IQ505" s="42"/>
      <c r="IR505" s="42"/>
      <c r="IS505" s="42"/>
      <c r="IT505" s="42"/>
      <c r="IU505" s="42"/>
      <c r="IV505" s="42"/>
      <c r="IW505" s="42"/>
      <c r="IX505" s="42"/>
      <c r="IY505" s="42"/>
      <c r="IZ505" s="63"/>
    </row>
    <row r="506" spans="1:260" s="65" customFormat="1" ht="12" x14ac:dyDescent="0.25">
      <c r="A506" s="38" t="s">
        <v>118</v>
      </c>
      <c r="B506" s="39" t="s">
        <v>131</v>
      </c>
      <c r="C506" s="40" t="str">
        <f>IFERROR(VLOOKUP(BANCO10[[#This Row],[EMPRESA]],[1]!DADOS[#Data],2,FALSE),"")</f>
        <v>61.129.268/0001-12</v>
      </c>
      <c r="D506" s="42" t="s">
        <v>1353</v>
      </c>
      <c r="E506" s="42" t="str">
        <f>IFERROR(VLOOKUP(BANCO10[[#This Row],[EMPRESA]],[1]!DADOS[#Data],5,FALSE),"")</f>
        <v>DEMAIS</v>
      </c>
      <c r="F506" s="40" t="str">
        <f>IFERROR(IF(VLOOKUP(BANCO10[[#This Row],[EMPRESA]],[1]!DADOS[#Data],6,0)="","",(VLOOKUP(BANCO10[[#This Row],[EMPRESA]],[1]!DADOS[#Data],6,0))),"")</f>
        <v>N/A</v>
      </c>
      <c r="G506" s="40"/>
      <c r="H506" s="43" t="s">
        <v>121</v>
      </c>
      <c r="I506" s="43" t="s">
        <v>145</v>
      </c>
      <c r="J506" s="43" t="s">
        <v>146</v>
      </c>
      <c r="K506" s="42" t="s">
        <v>1354</v>
      </c>
      <c r="L506" s="44" t="s">
        <v>123</v>
      </c>
      <c r="M506" s="44">
        <v>103</v>
      </c>
      <c r="N506" s="42" t="s">
        <v>123</v>
      </c>
      <c r="O506" s="42" t="s">
        <v>90</v>
      </c>
      <c r="P506" s="42">
        <v>4</v>
      </c>
      <c r="Q506" s="42" t="s">
        <v>168</v>
      </c>
      <c r="R506" s="45" t="s">
        <v>123</v>
      </c>
      <c r="S506" s="45"/>
      <c r="T506" s="45" t="s">
        <v>123</v>
      </c>
      <c r="U506" s="45"/>
      <c r="V506" s="45" t="s">
        <v>123</v>
      </c>
      <c r="W506" s="45"/>
      <c r="X506" s="45" t="s">
        <v>123</v>
      </c>
      <c r="Y506" s="45"/>
      <c r="Z506" s="46" t="s">
        <v>123</v>
      </c>
      <c r="AA506" s="47"/>
      <c r="AB506" s="46" t="s">
        <v>123</v>
      </c>
      <c r="AC506" s="48"/>
      <c r="AD506" s="46" t="s">
        <v>123</v>
      </c>
      <c r="AE506" s="48"/>
      <c r="AF506" s="45" t="s">
        <v>123</v>
      </c>
      <c r="AG506" s="45"/>
      <c r="AH506" s="45" t="s">
        <v>123</v>
      </c>
      <c r="AI506" s="45"/>
      <c r="AJ506" s="45" t="s">
        <v>123</v>
      </c>
      <c r="AK506" s="45"/>
      <c r="AL506" s="45" t="s">
        <v>123</v>
      </c>
      <c r="AM506" s="45"/>
      <c r="AN506" s="45" t="s">
        <v>123</v>
      </c>
      <c r="AO506" s="45"/>
      <c r="AP506" s="45" t="s">
        <v>123</v>
      </c>
      <c r="AQ506" s="45"/>
      <c r="AR506" s="45" t="s">
        <v>123</v>
      </c>
      <c r="AS506" s="45"/>
      <c r="AT506" s="49">
        <v>45509</v>
      </c>
      <c r="AU506" s="50">
        <v>45509</v>
      </c>
      <c r="AV506" s="66" t="s">
        <v>123</v>
      </c>
      <c r="AW506" s="66" t="s">
        <v>123</v>
      </c>
      <c r="AX506" s="51" t="s">
        <v>49</v>
      </c>
      <c r="AY506" s="52" t="s">
        <v>123</v>
      </c>
      <c r="AZ506" s="53">
        <v>0</v>
      </c>
      <c r="BA506" s="52" t="s">
        <v>123</v>
      </c>
      <c r="BB506" s="81" t="s">
        <v>123</v>
      </c>
      <c r="BC506" s="52" t="s">
        <v>123</v>
      </c>
      <c r="BD506" s="52" t="s">
        <v>123</v>
      </c>
      <c r="BE506" s="55" t="s">
        <v>123</v>
      </c>
      <c r="BF506" s="55" t="s">
        <v>123</v>
      </c>
      <c r="BG506" s="55" t="s">
        <v>123</v>
      </c>
      <c r="BH506" s="55" t="s">
        <v>123</v>
      </c>
      <c r="BI506" s="56" t="s">
        <v>123</v>
      </c>
      <c r="BJ506" s="48"/>
      <c r="BK506" s="74"/>
      <c r="BL506" s="75"/>
      <c r="BM506" s="74"/>
      <c r="BN506" s="75"/>
      <c r="BO506" s="74" t="s">
        <v>123</v>
      </c>
      <c r="BP506" s="75"/>
      <c r="BQ506" s="74" t="s">
        <v>123</v>
      </c>
      <c r="BR506" s="75"/>
      <c r="BS506" s="70"/>
      <c r="BT506" s="38"/>
      <c r="BU506" s="61"/>
      <c r="BV506" s="61"/>
      <c r="BW506" s="84"/>
      <c r="BX506" s="84"/>
      <c r="BY506" s="85"/>
      <c r="BZ506" s="84"/>
      <c r="CA506" s="86"/>
      <c r="CB506" s="87"/>
      <c r="CC506" s="88"/>
      <c r="CD506" s="87"/>
      <c r="CE506" s="87"/>
      <c r="CF506" s="87"/>
      <c r="CG506" s="87"/>
      <c r="CH506" s="42">
        <f>YEAR(BANCO10[[#This Row],[DATA INÍCIO]])</f>
        <v>2024</v>
      </c>
      <c r="CI506" s="42">
        <f>MONTH(BANCO10[[#This Row],[DATA INÍCIO]])</f>
        <v>8</v>
      </c>
      <c r="CJ506" s="42" t="str">
        <f t="shared" si="9"/>
        <v>METALURGICA VENTISILVA LTDA61.129.268/0001-12</v>
      </c>
      <c r="CK506" s="42"/>
      <c r="CL506" s="42" t="s">
        <v>1354</v>
      </c>
      <c r="CM506" s="42" t="str">
        <f>IF(BANCO10[[#This Row],[SOLUÇÃO]]=CM$1,BANCO10[[#This Row],[STATUS DA ETAPA]],"")</f>
        <v>CONCLUÍDO</v>
      </c>
      <c r="CN506" s="42" t="str">
        <f>IF(BANCO10[[#This Row],[SOLUÇÃO]]=CN$1,BANCO10[[#This Row],[STATUS DA ETAPA]],"")</f>
        <v/>
      </c>
      <c r="CO506" s="42" t="str">
        <f>IF(BANCO10[[#This Row],[SOLUÇÃO]]=CO$1,BANCO10[[#This Row],[STATUS DA ETAPA]],"")</f>
        <v/>
      </c>
      <c r="CP506" s="42" t="str">
        <f>IF(BANCO10[[#This Row],[SOLUÇÃO]]=CP$1,BANCO10[[#This Row],[STATUS DA ETAPA]],"")</f>
        <v/>
      </c>
      <c r="CQ506" s="42" t="str">
        <f>IF(BANCO10[[#This Row],[SOLUÇÃO]]=CQ$1,BANCO10[[#This Row],[STATUS DA ETAPA]],"")</f>
        <v/>
      </c>
      <c r="CR506" s="42" t="str">
        <f>IF(BANCO10[[#This Row],[SOLUÇÃO]]=CR$1,BANCO10[[#This Row],[STATUS DA ETAPA]],"")</f>
        <v/>
      </c>
      <c r="CS506" s="42" t="str">
        <f>IF(BANCO10[[#This Row],[SOLUÇÃO]]=CS$1,BANCO10[[#This Row],[STATUS DA ETAPA]],"")</f>
        <v/>
      </c>
      <c r="CT506" s="42" t="str">
        <f>IF(BANCO10[[#This Row],[SOLUÇÃO]]=CT$1,BANCO10[[#This Row],[STATUS DA ETAPA]],"")</f>
        <v/>
      </c>
      <c r="CU506" s="42" t="str">
        <f>IF(BANCO10[[#This Row],[SOLUÇÃO]]=CU$1,BANCO10[[#This Row],[STATUS DA ETAPA]],"")</f>
        <v/>
      </c>
      <c r="CV506" s="42" t="str">
        <f>IF(BANCO10[[#This Row],[SOLUÇÃO]]=CV$1,BANCO10[[#This Row],[STATUS DA ETAPA]],"")</f>
        <v/>
      </c>
      <c r="CW506" s="42" t="str">
        <f>IF(BANCO10[[#This Row],[SOLUÇÃO]]=CW$1,BANCO10[[#This Row],[STATUS DA ETAPA]],"")</f>
        <v/>
      </c>
      <c r="CX506" s="42" t="str">
        <f>IF(BANCO10[[#This Row],[SOLUÇÃO]]=CX$1,BANCO10[[#This Row],[STATUS DA ETAPA]],"")</f>
        <v/>
      </c>
      <c r="CY506" s="42" t="str">
        <f>IF(BANCO10[[#This Row],[SOLUÇÃO]]=CY$1,BANCO10[[#This Row],[STATUS DA ETAPA]],"")</f>
        <v/>
      </c>
      <c r="CZ506" s="42" t="str">
        <f>IF(BANCO10[[#This Row],[SOLUÇÃO]]=CZ$1,BANCO10[[#This Row],[STATUS DA ETAPA]],"")</f>
        <v/>
      </c>
      <c r="DA506" s="42" t="str">
        <f>IF(BANCO10[[#This Row],[SOLUÇÃO]]=DA$1,BANCO10[[#This Row],[STATUS DA ETAPA]],"")</f>
        <v/>
      </c>
      <c r="DB506" s="42" t="str">
        <f>IF(BANCO10[[#This Row],[SOLUÇÃO]]=DB$1,BANCO10[[#This Row],[STATUS DA ETAPA]],"")</f>
        <v/>
      </c>
      <c r="DC506" s="63" t="str">
        <f>IF(BANCO10[[#This Row],[SOLUÇÃO]]=DC$1,BANCO10[[#This Row],[STATUS DA ETAPA]],"")</f>
        <v/>
      </c>
      <c r="DD506" s="65" t="str">
        <f>IF(BANCO10[[#This Row],[SOLUÇÃO]]=DD$1,BANCO10[[#This Row],[STATUS DA ETAPA]],"")</f>
        <v/>
      </c>
      <c r="DE506" s="65" t="str">
        <f>IF(BANCO10[[#This Row],[SOLUÇÃO]]=DE$1,BANCO10[[#This Row],[STATUS DA ETAPA]],"")</f>
        <v/>
      </c>
      <c r="DF506" s="65" t="str">
        <f>IF(BANCO10[[#This Row],[SOLUÇÃO]]=DF$1,BANCO10[[#This Row],[STATUS DA ETAPA]],"")</f>
        <v/>
      </c>
      <c r="DG506" s="65" t="str">
        <f>IF(BANCO10[[#This Row],[SOLUÇÃO]]=DG$1,BANCO10[[#This Row],[STATUS DA ETAPA]],"")</f>
        <v/>
      </c>
      <c r="DH506" s="65" t="str">
        <f>IF(BANCO10[[#This Row],[SOLUÇÃO]]=DH$1,BANCO10[[#This Row],[STATUS DA ETAPA]],"")</f>
        <v/>
      </c>
      <c r="DI506" s="65" t="str">
        <f>IF(BANCO10[[#This Row],[SOLUÇÃO]]=DI$1,BANCO10[[#This Row],[STATUS DA ETAPA]],"")</f>
        <v/>
      </c>
      <c r="DJ506" s="65" t="str">
        <f>IF(BANCO10[[#This Row],[SOLUÇÃO]]=DJ$1,BANCO10[[#This Row],[STATUS DA ETAPA]],"")</f>
        <v/>
      </c>
      <c r="DK506" s="65" t="str">
        <f>IF(BANCO10[[#This Row],[SOLUÇÃO]]=DK$1,BANCO10[[#This Row],[STATUS DA ETAPA]],"")</f>
        <v/>
      </c>
      <c r="DL506" s="65" t="str">
        <f>IF(BANCO10[[#This Row],[SOLUÇÃO]]=DL$1,BANCO10[[#This Row],[STATUS DA ETAPA]],"")</f>
        <v/>
      </c>
      <c r="DM506" s="65" t="str">
        <f>IF(BANCO10[[#This Row],[SOLUÇÃO]]=DM$1,BANCO10[[#This Row],[STATUS DA ETAPA]],"")</f>
        <v/>
      </c>
      <c r="DN506" s="65">
        <f>VLOOKUP(CL508,'[1]SAP TEC'!AC:AD,2,0)</f>
        <v>1100.1199999999999</v>
      </c>
      <c r="DP506" s="65" t="s">
        <v>114</v>
      </c>
      <c r="GA506" s="38"/>
      <c r="GB506" s="39"/>
      <c r="GC506" s="40"/>
      <c r="GD506" s="42"/>
      <c r="GE506" s="42"/>
      <c r="GF506" s="40"/>
      <c r="GG506" s="165"/>
      <c r="GH506" s="90"/>
      <c r="GI506" s="43"/>
      <c r="GJ506" s="44"/>
      <c r="GK506" s="166"/>
      <c r="GL506" s="166"/>
      <c r="GM506" s="166"/>
      <c r="GN506" s="42"/>
      <c r="GO506" s="91"/>
      <c r="GP506" s="42"/>
      <c r="GQ506" s="91"/>
      <c r="GR506" s="134"/>
      <c r="GS506" s="134"/>
      <c r="GT506" s="44"/>
      <c r="GU506" s="44"/>
      <c r="GV506" s="44"/>
      <c r="GW506" s="42"/>
      <c r="GX506" s="95"/>
      <c r="GY506" s="96"/>
      <c r="GZ506" s="168"/>
      <c r="HA506" s="168"/>
      <c r="HB506" s="168"/>
      <c r="HC506" s="93"/>
      <c r="HD506" s="168"/>
      <c r="HE506" s="110"/>
      <c r="HF506" s="94"/>
      <c r="HG506" s="38"/>
      <c r="HH506" s="38"/>
      <c r="HI506" s="38"/>
      <c r="HJ506" s="38"/>
      <c r="HK506" s="98"/>
      <c r="HL506" s="38"/>
      <c r="HM506" s="38"/>
      <c r="HN506" s="38"/>
      <c r="HO506" s="136"/>
      <c r="HP506" s="38"/>
      <c r="HQ506" s="38"/>
      <c r="HR506" s="38"/>
      <c r="HS506" s="38"/>
      <c r="HT506" s="63"/>
      <c r="HU506" s="63"/>
      <c r="HV506" s="71"/>
      <c r="HW506" s="63"/>
      <c r="HX506" s="44"/>
      <c r="HY506" s="42"/>
      <c r="HZ506" s="42"/>
      <c r="IA506" s="42"/>
      <c r="IB506" s="42"/>
      <c r="IC506" s="42"/>
      <c r="ID506" s="42"/>
      <c r="IE506" s="42"/>
      <c r="IF506" s="42"/>
      <c r="IG506" s="42"/>
      <c r="IH506" s="42"/>
      <c r="II506" s="42"/>
      <c r="IJ506" s="42"/>
      <c r="IK506" s="42"/>
      <c r="IL506" s="42"/>
      <c r="IM506" s="42"/>
      <c r="IN506" s="42"/>
      <c r="IO506" s="42"/>
      <c r="IP506" s="42"/>
      <c r="IQ506" s="42"/>
      <c r="IR506" s="42"/>
      <c r="IS506" s="42"/>
      <c r="IT506" s="42"/>
      <c r="IU506" s="42"/>
      <c r="IV506" s="42"/>
      <c r="IW506" s="42"/>
      <c r="IX506" s="42"/>
      <c r="IY506" s="42"/>
      <c r="IZ506" s="63"/>
    </row>
    <row r="507" spans="1:260" s="65" customFormat="1" ht="12" x14ac:dyDescent="0.25">
      <c r="A507" s="38" t="s">
        <v>118</v>
      </c>
      <c r="B507" s="39" t="s">
        <v>131</v>
      </c>
      <c r="C507" s="40" t="str">
        <f>IFERROR(VLOOKUP(BANCO10[[#This Row],[EMPRESA]],[1]!DADOS[#Data],2,FALSE),"")</f>
        <v>61.129.268/0001-12</v>
      </c>
      <c r="D507" s="42" t="s">
        <v>1353</v>
      </c>
      <c r="E507" s="42" t="str">
        <f>IFERROR(VLOOKUP(BANCO10[[#This Row],[EMPRESA]],[1]!DADOS[#Data],5,FALSE),"")</f>
        <v>DEMAIS</v>
      </c>
      <c r="F507" s="40" t="str">
        <f>IFERROR(IF(VLOOKUP(BANCO10[[#This Row],[EMPRESA]],[1]!DADOS[#Data],6,0)="","",(VLOOKUP(BANCO10[[#This Row],[EMPRESA]],[1]!DADOS[#Data],6,0))),"")</f>
        <v>N/A</v>
      </c>
      <c r="G507" s="40" t="s">
        <v>1355</v>
      </c>
      <c r="H507" s="43" t="s">
        <v>7</v>
      </c>
      <c r="I507" s="43" t="s">
        <v>145</v>
      </c>
      <c r="J507" s="43" t="s">
        <v>123</v>
      </c>
      <c r="K507" s="44" t="s">
        <v>1356</v>
      </c>
      <c r="L507" s="44" t="s">
        <v>1357</v>
      </c>
      <c r="M507" s="44">
        <v>103</v>
      </c>
      <c r="N507" s="42" t="s">
        <v>123</v>
      </c>
      <c r="O507" s="42" t="s">
        <v>96</v>
      </c>
      <c r="P507" s="42">
        <v>58</v>
      </c>
      <c r="Q507" s="42" t="s">
        <v>236</v>
      </c>
      <c r="R507" s="45" t="s">
        <v>27</v>
      </c>
      <c r="S507" s="45">
        <v>45383</v>
      </c>
      <c r="T507" s="45" t="s">
        <v>27</v>
      </c>
      <c r="U507" s="45">
        <v>45383</v>
      </c>
      <c r="V507" s="45" t="s">
        <v>27</v>
      </c>
      <c r="W507" s="45">
        <v>45383</v>
      </c>
      <c r="X507" s="45" t="s">
        <v>27</v>
      </c>
      <c r="Y507" s="45">
        <v>45383</v>
      </c>
      <c r="Z507" s="46" t="s">
        <v>27</v>
      </c>
      <c r="AA507" s="47">
        <v>45536</v>
      </c>
      <c r="AB507" s="46" t="s">
        <v>27</v>
      </c>
      <c r="AC507" s="48">
        <v>45536</v>
      </c>
      <c r="AD507" s="46" t="s">
        <v>27</v>
      </c>
      <c r="AE507" s="48">
        <v>45536</v>
      </c>
      <c r="AF507" s="45" t="s">
        <v>27</v>
      </c>
      <c r="AG507" s="45">
        <v>45506</v>
      </c>
      <c r="AH507" s="45" t="s">
        <v>27</v>
      </c>
      <c r="AI507" s="45">
        <v>45509</v>
      </c>
      <c r="AJ507" s="45" t="s">
        <v>27</v>
      </c>
      <c r="AK507" s="45">
        <v>45536</v>
      </c>
      <c r="AL507" s="45" t="s">
        <v>123</v>
      </c>
      <c r="AM507" s="45"/>
      <c r="AN507" s="45" t="s">
        <v>123</v>
      </c>
      <c r="AO507" s="45"/>
      <c r="AP507" s="45" t="s">
        <v>123</v>
      </c>
      <c r="AQ507" s="45"/>
      <c r="AR507" s="45" t="s">
        <v>123</v>
      </c>
      <c r="AS507" s="45"/>
      <c r="AT507" s="49">
        <v>45546</v>
      </c>
      <c r="AU507" s="50">
        <v>45625</v>
      </c>
      <c r="AV507" s="66" t="s">
        <v>27</v>
      </c>
      <c r="AW507" s="66" t="s">
        <v>27</v>
      </c>
      <c r="AX507" s="51" t="s">
        <v>49</v>
      </c>
      <c r="AY507" s="52" t="s">
        <v>126</v>
      </c>
      <c r="AZ507" s="53">
        <v>0</v>
      </c>
      <c r="BA507" s="52" t="s">
        <v>153</v>
      </c>
      <c r="BB507" s="81">
        <v>567809</v>
      </c>
      <c r="BC507" s="52" t="s">
        <v>123</v>
      </c>
      <c r="BD507" s="52" t="s">
        <v>123</v>
      </c>
      <c r="BE507" s="55" t="s">
        <v>27</v>
      </c>
      <c r="BF507" s="55" t="s">
        <v>27</v>
      </c>
      <c r="BG507" s="55" t="s">
        <v>27</v>
      </c>
      <c r="BH507" s="55" t="s">
        <v>27</v>
      </c>
      <c r="BI507" s="68" t="s">
        <v>27</v>
      </c>
      <c r="BJ507" s="48">
        <v>45644</v>
      </c>
      <c r="BK507" s="74" t="s">
        <v>123</v>
      </c>
      <c r="BL507" s="75"/>
      <c r="BM507" s="74" t="s">
        <v>123</v>
      </c>
      <c r="BN507" s="75"/>
      <c r="BO507" s="74" t="s">
        <v>27</v>
      </c>
      <c r="BP507" s="75">
        <v>45644</v>
      </c>
      <c r="BQ507" s="74" t="s">
        <v>126</v>
      </c>
      <c r="BR507" s="75"/>
      <c r="BS507" s="70"/>
      <c r="BT507" s="38" t="s">
        <v>176</v>
      </c>
      <c r="BU507" s="61"/>
      <c r="BV507" s="61"/>
      <c r="BW507" s="84"/>
      <c r="BX507" s="84"/>
      <c r="BY507" s="85"/>
      <c r="BZ507" s="84"/>
      <c r="CA507" s="86"/>
      <c r="CB507" s="87"/>
      <c r="CC507" s="88"/>
      <c r="CD507" s="87"/>
      <c r="CE507" s="87"/>
      <c r="CF507" s="87"/>
      <c r="CG507" s="87"/>
      <c r="CH507" s="42">
        <f>YEAR(BANCO10[[#This Row],[DATA INÍCIO]])</f>
        <v>2024</v>
      </c>
      <c r="CI507" s="42">
        <f>MONTH(BANCO10[[#This Row],[DATA INÍCIO]])</f>
        <v>9</v>
      </c>
      <c r="CJ507" s="42" t="str">
        <f t="shared" si="9"/>
        <v>METALURGICA VENTISILVA LTDA61.129.268/0001-12</v>
      </c>
      <c r="CK507" s="42"/>
      <c r="CL507" s="42" t="s">
        <v>1358</v>
      </c>
      <c r="CM507" s="42" t="str">
        <f>IF(BANCO10[[#This Row],[SOLUÇÃO]]=CM$1,BANCO10[[#This Row],[STATUS DA ETAPA]],"")</f>
        <v/>
      </c>
      <c r="CN507" s="42" t="str">
        <f>IF(BANCO10[[#This Row],[SOLUÇÃO]]=CN$1,BANCO10[[#This Row],[STATUS DA ETAPA]],"")</f>
        <v/>
      </c>
      <c r="CO507" s="42" t="str">
        <f>IF(BANCO10[[#This Row],[SOLUÇÃO]]=CO$1,BANCO10[[#This Row],[STATUS DA ETAPA]],"")</f>
        <v/>
      </c>
      <c r="CP507" s="42" t="str">
        <f>IF(BANCO10[[#This Row],[SOLUÇÃO]]=CP$1,BANCO10[[#This Row],[STATUS DA ETAPA]],"")</f>
        <v/>
      </c>
      <c r="CQ507" s="42" t="str">
        <f>IF(BANCO10[[#This Row],[SOLUÇÃO]]=CQ$1,BANCO10[[#This Row],[STATUS DA ETAPA]],"")</f>
        <v/>
      </c>
      <c r="CR507" s="42" t="str">
        <f>IF(BANCO10[[#This Row],[SOLUÇÃO]]=CR$1,BANCO10[[#This Row],[STATUS DA ETAPA]],"")</f>
        <v/>
      </c>
      <c r="CS507" s="42" t="str">
        <f>IF(BANCO10[[#This Row],[SOLUÇÃO]]=CS$1,BANCO10[[#This Row],[STATUS DA ETAPA]],"")</f>
        <v>CONCLUÍDO</v>
      </c>
      <c r="CT507" s="42" t="str">
        <f>IF(BANCO10[[#This Row],[SOLUÇÃO]]=CT$1,BANCO10[[#This Row],[STATUS DA ETAPA]],"")</f>
        <v/>
      </c>
      <c r="CU507" s="42" t="str">
        <f>IF(BANCO10[[#This Row],[SOLUÇÃO]]=CU$1,BANCO10[[#This Row],[STATUS DA ETAPA]],"")</f>
        <v/>
      </c>
      <c r="CV507" s="42" t="str">
        <f>IF(BANCO10[[#This Row],[SOLUÇÃO]]=CV$1,BANCO10[[#This Row],[STATUS DA ETAPA]],"")</f>
        <v/>
      </c>
      <c r="CW507" s="42" t="str">
        <f>IF(BANCO10[[#This Row],[SOLUÇÃO]]=CW$1,BANCO10[[#This Row],[STATUS DA ETAPA]],"")</f>
        <v/>
      </c>
      <c r="CX507" s="42" t="str">
        <f>IF(BANCO10[[#This Row],[SOLUÇÃO]]=CX$1,BANCO10[[#This Row],[STATUS DA ETAPA]],"")</f>
        <v/>
      </c>
      <c r="CY507" s="42" t="str">
        <f>IF(BANCO10[[#This Row],[SOLUÇÃO]]=CY$1,BANCO10[[#This Row],[STATUS DA ETAPA]],"")</f>
        <v/>
      </c>
      <c r="CZ507" s="42" t="str">
        <f>IF(BANCO10[[#This Row],[SOLUÇÃO]]=CZ$1,BANCO10[[#This Row],[STATUS DA ETAPA]],"")</f>
        <v/>
      </c>
      <c r="DA507" s="42" t="str">
        <f>IF(BANCO10[[#This Row],[SOLUÇÃO]]=DA$1,BANCO10[[#This Row],[STATUS DA ETAPA]],"")</f>
        <v/>
      </c>
      <c r="DB507" s="42" t="str">
        <f>IF(BANCO10[[#This Row],[SOLUÇÃO]]=DB$1,BANCO10[[#This Row],[STATUS DA ETAPA]],"")</f>
        <v/>
      </c>
      <c r="DC507" s="63" t="str">
        <f>IF(BANCO10[[#This Row],[SOLUÇÃO]]=DC$1,BANCO10[[#This Row],[STATUS DA ETAPA]],"")</f>
        <v/>
      </c>
      <c r="DD507" s="65" t="str">
        <f>IF(BANCO10[[#This Row],[SOLUÇÃO]]=DD$1,BANCO10[[#This Row],[STATUS DA ETAPA]],"")</f>
        <v/>
      </c>
      <c r="DE507" s="65" t="str">
        <f>IF(BANCO10[[#This Row],[SOLUÇÃO]]=DE$1,BANCO10[[#This Row],[STATUS DA ETAPA]],"")</f>
        <v/>
      </c>
      <c r="DF507" s="65" t="str">
        <f>IF(BANCO10[[#This Row],[SOLUÇÃO]]=DF$1,BANCO10[[#This Row],[STATUS DA ETAPA]],"")</f>
        <v/>
      </c>
      <c r="DG507" s="65" t="str">
        <f>IF(BANCO10[[#This Row],[SOLUÇÃO]]=DG$1,BANCO10[[#This Row],[STATUS DA ETAPA]],"")</f>
        <v/>
      </c>
      <c r="DH507" s="65" t="str">
        <f>IF(BANCO10[[#This Row],[SOLUÇÃO]]=DH$1,BANCO10[[#This Row],[STATUS DA ETAPA]],"")</f>
        <v/>
      </c>
      <c r="DI507" s="65" t="str">
        <f>IF(BANCO10[[#This Row],[SOLUÇÃO]]=DI$1,BANCO10[[#This Row],[STATUS DA ETAPA]],"")</f>
        <v/>
      </c>
      <c r="DJ507" s="65" t="str">
        <f>IF(BANCO10[[#This Row],[SOLUÇÃO]]=DJ$1,BANCO10[[#This Row],[STATUS DA ETAPA]],"")</f>
        <v/>
      </c>
      <c r="DK507" s="65" t="str">
        <f>IF(BANCO10[[#This Row],[SOLUÇÃO]]=DK$1,BANCO10[[#This Row],[STATUS DA ETAPA]],"")</f>
        <v/>
      </c>
      <c r="DL507" s="65" t="str">
        <f>IF(BANCO10[[#This Row],[SOLUÇÃO]]=DL$1,BANCO10[[#This Row],[STATUS DA ETAPA]],"")</f>
        <v/>
      </c>
      <c r="DM507" s="65" t="str">
        <f>IF(BANCO10[[#This Row],[SOLUÇÃO]]=DM$1,BANCO10[[#This Row],[STATUS DA ETAPA]],"")</f>
        <v/>
      </c>
      <c r="DN507" s="65" t="e">
        <f>VLOOKUP(CL509,'[1]SAP TEC'!AC:AD,2,0)</f>
        <v>#N/A</v>
      </c>
      <c r="DP507" s="65" t="s">
        <v>115</v>
      </c>
      <c r="GA507" s="38"/>
      <c r="GB507" s="39"/>
      <c r="GC507" s="40"/>
      <c r="GD507" s="42"/>
      <c r="GE507" s="42"/>
      <c r="GF507" s="40"/>
      <c r="GG507" s="165"/>
      <c r="GH507" s="90"/>
      <c r="GI507" s="43"/>
      <c r="GJ507" s="44"/>
      <c r="GK507" s="166"/>
      <c r="GL507" s="166"/>
      <c r="GM507" s="166"/>
      <c r="GN507" s="42"/>
      <c r="GO507" s="91"/>
      <c r="GP507" s="42"/>
      <c r="GQ507" s="91"/>
      <c r="GR507" s="134"/>
      <c r="GS507" s="134"/>
      <c r="GT507" s="44"/>
      <c r="GU507" s="44"/>
      <c r="GV507" s="44"/>
      <c r="GW507" s="42"/>
      <c r="GX507" s="95"/>
      <c r="GY507" s="96"/>
      <c r="GZ507" s="168"/>
      <c r="HA507" s="168"/>
      <c r="HB507" s="168"/>
      <c r="HC507" s="93"/>
      <c r="HD507" s="168"/>
      <c r="HE507" s="110"/>
      <c r="HF507" s="94"/>
      <c r="HG507" s="38"/>
      <c r="HH507" s="38"/>
      <c r="HI507" s="38"/>
      <c r="HJ507" s="38"/>
      <c r="HK507" s="98"/>
      <c r="HL507" s="38"/>
      <c r="HM507" s="38"/>
      <c r="HN507" s="38"/>
      <c r="HO507" s="136"/>
      <c r="HP507" s="38"/>
      <c r="HQ507" s="38"/>
      <c r="HR507" s="38"/>
      <c r="HS507" s="38"/>
      <c r="HT507" s="63"/>
      <c r="HU507" s="63"/>
      <c r="HV507" s="71"/>
      <c r="HW507" s="63"/>
      <c r="HX507" s="44"/>
      <c r="HY507" s="42"/>
      <c r="HZ507" s="42"/>
      <c r="IA507" s="42"/>
      <c r="IB507" s="42"/>
      <c r="IC507" s="42"/>
      <c r="ID507" s="42"/>
      <c r="IE507" s="42"/>
      <c r="IF507" s="42"/>
      <c r="IG507" s="42"/>
      <c r="IH507" s="42"/>
      <c r="II507" s="42"/>
      <c r="IJ507" s="42"/>
      <c r="IK507" s="42"/>
      <c r="IL507" s="42"/>
      <c r="IM507" s="42"/>
      <c r="IN507" s="42"/>
      <c r="IO507" s="42"/>
      <c r="IP507" s="42"/>
      <c r="IQ507" s="42"/>
      <c r="IR507" s="42"/>
      <c r="IS507" s="42"/>
      <c r="IT507" s="42"/>
      <c r="IU507" s="42"/>
      <c r="IV507" s="42"/>
      <c r="IW507" s="42"/>
      <c r="IX507" s="42"/>
      <c r="IY507" s="42"/>
      <c r="IZ507" s="63"/>
    </row>
    <row r="508" spans="1:260" s="65" customFormat="1" ht="12" x14ac:dyDescent="0.25">
      <c r="A508" s="38" t="s">
        <v>118</v>
      </c>
      <c r="B508" s="39" t="s">
        <v>131</v>
      </c>
      <c r="C508" s="40" t="str">
        <f>IFERROR(VLOOKUP(BANCO10[[#This Row],[EMPRESA]],[1]!DADOS[#Data],2,FALSE),"")</f>
        <v>61.129.268/0001-12</v>
      </c>
      <c r="D508" s="42" t="s">
        <v>1353</v>
      </c>
      <c r="E508" s="42" t="str">
        <f>IFERROR(VLOOKUP(BANCO10[[#This Row],[EMPRESA]],[1]!DADOS[#Data],5,FALSE),"")</f>
        <v>DEMAIS</v>
      </c>
      <c r="F508" s="40" t="str">
        <f>IFERROR(IF(VLOOKUP(BANCO10[[#This Row],[EMPRESA]],[1]!DADOS[#Data],6,0)="","",(VLOOKUP(BANCO10[[#This Row],[EMPRESA]],[1]!DADOS[#Data],6,0))),"")</f>
        <v>N/A</v>
      </c>
      <c r="G508" s="40" t="s">
        <v>1359</v>
      </c>
      <c r="H508" s="43" t="s">
        <v>7</v>
      </c>
      <c r="I508" s="43" t="s">
        <v>145</v>
      </c>
      <c r="J508" s="43" t="s">
        <v>123</v>
      </c>
      <c r="K508" s="44" t="s">
        <v>1360</v>
      </c>
      <c r="L508" s="44" t="s">
        <v>1357</v>
      </c>
      <c r="M508" s="44">
        <v>103</v>
      </c>
      <c r="N508" s="42" t="s">
        <v>123</v>
      </c>
      <c r="O508" s="42" t="s">
        <v>96</v>
      </c>
      <c r="P508" s="42">
        <v>58</v>
      </c>
      <c r="Q508" s="42" t="s">
        <v>236</v>
      </c>
      <c r="R508" s="45" t="s">
        <v>27</v>
      </c>
      <c r="S508" s="45">
        <v>45383</v>
      </c>
      <c r="T508" s="45" t="s">
        <v>27</v>
      </c>
      <c r="U508" s="45">
        <v>45383</v>
      </c>
      <c r="V508" s="45" t="s">
        <v>27</v>
      </c>
      <c r="W508" s="45">
        <v>45383</v>
      </c>
      <c r="X508" s="45" t="s">
        <v>27</v>
      </c>
      <c r="Y508" s="45">
        <v>45383</v>
      </c>
      <c r="Z508" s="46" t="s">
        <v>27</v>
      </c>
      <c r="AA508" s="47">
        <v>45536</v>
      </c>
      <c r="AB508" s="46" t="s">
        <v>27</v>
      </c>
      <c r="AC508" s="48">
        <v>45536</v>
      </c>
      <c r="AD508" s="46" t="s">
        <v>27</v>
      </c>
      <c r="AE508" s="48">
        <v>45536</v>
      </c>
      <c r="AF508" s="45" t="s">
        <v>27</v>
      </c>
      <c r="AG508" s="45">
        <v>45506</v>
      </c>
      <c r="AH508" s="45" t="s">
        <v>27</v>
      </c>
      <c r="AI508" s="45">
        <v>45509</v>
      </c>
      <c r="AJ508" s="45" t="s">
        <v>27</v>
      </c>
      <c r="AK508" s="45">
        <v>45536</v>
      </c>
      <c r="AL508" s="45" t="s">
        <v>123</v>
      </c>
      <c r="AM508" s="45"/>
      <c r="AN508" s="45" t="s">
        <v>123</v>
      </c>
      <c r="AO508" s="45"/>
      <c r="AP508" s="45" t="s">
        <v>123</v>
      </c>
      <c r="AQ508" s="45"/>
      <c r="AR508" s="45" t="s">
        <v>123</v>
      </c>
      <c r="AS508" s="45"/>
      <c r="AT508" s="49">
        <v>45546</v>
      </c>
      <c r="AU508" s="50">
        <v>45625</v>
      </c>
      <c r="AV508" s="66" t="s">
        <v>27</v>
      </c>
      <c r="AW508" s="66" t="s">
        <v>27</v>
      </c>
      <c r="AX508" s="51" t="s">
        <v>49</v>
      </c>
      <c r="AY508" s="52" t="s">
        <v>126</v>
      </c>
      <c r="AZ508" s="53">
        <v>0</v>
      </c>
      <c r="BA508" s="52" t="s">
        <v>153</v>
      </c>
      <c r="BB508" s="81">
        <v>567809</v>
      </c>
      <c r="BC508" s="52" t="s">
        <v>123</v>
      </c>
      <c r="BD508" s="52" t="s">
        <v>123</v>
      </c>
      <c r="BE508" s="55" t="s">
        <v>27</v>
      </c>
      <c r="BF508" s="55" t="s">
        <v>27</v>
      </c>
      <c r="BG508" s="55" t="s">
        <v>27</v>
      </c>
      <c r="BH508" s="55" t="s">
        <v>27</v>
      </c>
      <c r="BI508" s="68" t="s">
        <v>27</v>
      </c>
      <c r="BJ508" s="48">
        <v>45644</v>
      </c>
      <c r="BK508" s="74" t="s">
        <v>123</v>
      </c>
      <c r="BL508" s="75"/>
      <c r="BM508" s="74" t="s">
        <v>123</v>
      </c>
      <c r="BN508" s="75"/>
      <c r="BO508" s="74" t="s">
        <v>27</v>
      </c>
      <c r="BP508" s="75">
        <v>45644</v>
      </c>
      <c r="BQ508" s="74" t="s">
        <v>123</v>
      </c>
      <c r="BR508" s="75"/>
      <c r="BS508" s="70"/>
      <c r="BT508" s="38" t="s">
        <v>176</v>
      </c>
      <c r="BU508" s="61"/>
      <c r="BV508" s="61"/>
      <c r="BW508" s="84"/>
      <c r="BX508" s="84"/>
      <c r="BY508" s="85"/>
      <c r="BZ508" s="84"/>
      <c r="CA508" s="86"/>
      <c r="CB508" s="87"/>
      <c r="CC508" s="88"/>
      <c r="CD508" s="87"/>
      <c r="CE508" s="87"/>
      <c r="CF508" s="87"/>
      <c r="CG508" s="87"/>
      <c r="CH508" s="42">
        <f>YEAR(BANCO10[[#This Row],[DATA INÍCIO]])</f>
        <v>2024</v>
      </c>
      <c r="CI508" s="42">
        <f>MONTH(BANCO10[[#This Row],[DATA INÍCIO]])</f>
        <v>9</v>
      </c>
      <c r="CJ508" s="42" t="str">
        <f t="shared" si="9"/>
        <v>METALURGICA VENTISILVA LTDA61.129.268/0001-12</v>
      </c>
      <c r="CK508" s="42"/>
      <c r="CL508" s="42" t="s">
        <v>1358</v>
      </c>
      <c r="CM508" s="42" t="str">
        <f>IF(BANCO10[[#This Row],[SOLUÇÃO]]=CM$1,BANCO10[[#This Row],[STATUS DA ETAPA]],"")</f>
        <v/>
      </c>
      <c r="CN508" s="42" t="str">
        <f>IF(BANCO10[[#This Row],[SOLUÇÃO]]=CN$1,BANCO10[[#This Row],[STATUS DA ETAPA]],"")</f>
        <v/>
      </c>
      <c r="CO508" s="42" t="str">
        <f>IF(BANCO10[[#This Row],[SOLUÇÃO]]=CO$1,BANCO10[[#This Row],[STATUS DA ETAPA]],"")</f>
        <v/>
      </c>
      <c r="CP508" s="42" t="str">
        <f>IF(BANCO10[[#This Row],[SOLUÇÃO]]=CP$1,BANCO10[[#This Row],[STATUS DA ETAPA]],"")</f>
        <v/>
      </c>
      <c r="CQ508" s="42" t="str">
        <f>IF(BANCO10[[#This Row],[SOLUÇÃO]]=CQ$1,BANCO10[[#This Row],[STATUS DA ETAPA]],"")</f>
        <v/>
      </c>
      <c r="CR508" s="42" t="str">
        <f>IF(BANCO10[[#This Row],[SOLUÇÃO]]=CR$1,BANCO10[[#This Row],[STATUS DA ETAPA]],"")</f>
        <v/>
      </c>
      <c r="CS508" s="42" t="str">
        <f>IF(BANCO10[[#This Row],[SOLUÇÃO]]=CS$1,BANCO10[[#This Row],[STATUS DA ETAPA]],"")</f>
        <v>CONCLUÍDO</v>
      </c>
      <c r="CT508" s="42" t="str">
        <f>IF(BANCO10[[#This Row],[SOLUÇÃO]]=CT$1,BANCO10[[#This Row],[STATUS DA ETAPA]],"")</f>
        <v/>
      </c>
      <c r="CU508" s="42" t="str">
        <f>IF(BANCO10[[#This Row],[SOLUÇÃO]]=CU$1,BANCO10[[#This Row],[STATUS DA ETAPA]],"")</f>
        <v/>
      </c>
      <c r="CV508" s="42" t="str">
        <f>IF(BANCO10[[#This Row],[SOLUÇÃO]]=CV$1,BANCO10[[#This Row],[STATUS DA ETAPA]],"")</f>
        <v/>
      </c>
      <c r="CW508" s="42" t="str">
        <f>IF(BANCO10[[#This Row],[SOLUÇÃO]]=CW$1,BANCO10[[#This Row],[STATUS DA ETAPA]],"")</f>
        <v/>
      </c>
      <c r="CX508" s="42" t="str">
        <f>IF(BANCO10[[#This Row],[SOLUÇÃO]]=CX$1,BANCO10[[#This Row],[STATUS DA ETAPA]],"")</f>
        <v/>
      </c>
      <c r="CY508" s="42" t="str">
        <f>IF(BANCO10[[#This Row],[SOLUÇÃO]]=CY$1,BANCO10[[#This Row],[STATUS DA ETAPA]],"")</f>
        <v/>
      </c>
      <c r="CZ508" s="42" t="str">
        <f>IF(BANCO10[[#This Row],[SOLUÇÃO]]=CZ$1,BANCO10[[#This Row],[STATUS DA ETAPA]],"")</f>
        <v/>
      </c>
      <c r="DA508" s="42" t="str">
        <f>IF(BANCO10[[#This Row],[SOLUÇÃO]]=DA$1,BANCO10[[#This Row],[STATUS DA ETAPA]],"")</f>
        <v/>
      </c>
      <c r="DB508" s="42" t="str">
        <f>IF(BANCO10[[#This Row],[SOLUÇÃO]]=DB$1,BANCO10[[#This Row],[STATUS DA ETAPA]],"")</f>
        <v/>
      </c>
      <c r="DC508" s="63" t="str">
        <f>IF(BANCO10[[#This Row],[SOLUÇÃO]]=DC$1,BANCO10[[#This Row],[STATUS DA ETAPA]],"")</f>
        <v/>
      </c>
      <c r="DD508" s="65" t="str">
        <f>IF(BANCO10[[#This Row],[SOLUÇÃO]]=DD$1,BANCO10[[#This Row],[STATUS DA ETAPA]],"")</f>
        <v/>
      </c>
      <c r="DE508" s="65" t="str">
        <f>IF(BANCO10[[#This Row],[SOLUÇÃO]]=DE$1,BANCO10[[#This Row],[STATUS DA ETAPA]],"")</f>
        <v/>
      </c>
      <c r="DF508" s="65" t="str">
        <f>IF(BANCO10[[#This Row],[SOLUÇÃO]]=DF$1,BANCO10[[#This Row],[STATUS DA ETAPA]],"")</f>
        <v/>
      </c>
      <c r="DG508" s="65" t="str">
        <f>IF(BANCO10[[#This Row],[SOLUÇÃO]]=DG$1,BANCO10[[#This Row],[STATUS DA ETAPA]],"")</f>
        <v/>
      </c>
      <c r="DH508" s="65" t="str">
        <f>IF(BANCO10[[#This Row],[SOLUÇÃO]]=DH$1,BANCO10[[#This Row],[STATUS DA ETAPA]],"")</f>
        <v/>
      </c>
      <c r="DI508" s="65" t="str">
        <f>IF(BANCO10[[#This Row],[SOLUÇÃO]]=DI$1,BANCO10[[#This Row],[STATUS DA ETAPA]],"")</f>
        <v/>
      </c>
      <c r="DJ508" s="65" t="str">
        <f>IF(BANCO10[[#This Row],[SOLUÇÃO]]=DJ$1,BANCO10[[#This Row],[STATUS DA ETAPA]],"")</f>
        <v/>
      </c>
      <c r="DK508" s="65" t="str">
        <f>IF(BANCO10[[#This Row],[SOLUÇÃO]]=DK$1,BANCO10[[#This Row],[STATUS DA ETAPA]],"")</f>
        <v/>
      </c>
      <c r="DL508" s="65" t="str">
        <f>IF(BANCO10[[#This Row],[SOLUÇÃO]]=DL$1,BANCO10[[#This Row],[STATUS DA ETAPA]],"")</f>
        <v/>
      </c>
      <c r="DM508" s="65" t="str">
        <f>IF(BANCO10[[#This Row],[SOLUÇÃO]]=DM$1,BANCO10[[#This Row],[STATUS DA ETAPA]],"")</f>
        <v/>
      </c>
      <c r="DN508" s="65" t="e">
        <f>VLOOKUP(CL510,'[1]SAP TEC'!AC:AD,2,0)</f>
        <v>#N/A</v>
      </c>
      <c r="DP508" s="65" t="s">
        <v>116</v>
      </c>
      <c r="GA508" s="38"/>
      <c r="GB508" s="39"/>
      <c r="GC508" s="40"/>
      <c r="GD508" s="42"/>
      <c r="GE508" s="42"/>
      <c r="GF508" s="40"/>
      <c r="GG508" s="165"/>
      <c r="GH508" s="90"/>
      <c r="GI508" s="43"/>
      <c r="GJ508" s="44"/>
      <c r="GK508" s="166"/>
      <c r="GL508" s="166"/>
      <c r="GM508" s="166"/>
      <c r="GN508" s="42"/>
      <c r="GO508" s="91"/>
      <c r="GP508" s="42"/>
      <c r="GQ508" s="91"/>
      <c r="GR508" s="134"/>
      <c r="GS508" s="134"/>
      <c r="GT508" s="44"/>
      <c r="GU508" s="44"/>
      <c r="GV508" s="44"/>
      <c r="GW508" s="42"/>
      <c r="GX508" s="95"/>
      <c r="GY508" s="96"/>
      <c r="GZ508" s="167"/>
      <c r="HA508" s="167"/>
      <c r="HB508" s="167"/>
      <c r="HC508" s="93"/>
      <c r="HD508" s="167"/>
      <c r="HE508" s="110"/>
      <c r="HF508" s="94"/>
      <c r="HG508" s="38"/>
      <c r="HH508" s="38"/>
      <c r="HI508" s="38"/>
      <c r="HJ508" s="38"/>
      <c r="HK508" s="98"/>
      <c r="HL508" s="38"/>
      <c r="HM508" s="38"/>
      <c r="HN508" s="38"/>
      <c r="HO508" s="136"/>
      <c r="HP508" s="38"/>
      <c r="HQ508" s="38"/>
      <c r="HR508" s="38"/>
      <c r="HS508" s="38"/>
      <c r="HT508" s="63"/>
      <c r="HU508" s="63"/>
      <c r="HV508" s="71"/>
      <c r="HW508" s="63"/>
      <c r="HX508" s="44"/>
      <c r="HY508" s="42"/>
      <c r="HZ508" s="42"/>
      <c r="IA508" s="42"/>
      <c r="IB508" s="42"/>
      <c r="IC508" s="42"/>
      <c r="ID508" s="42"/>
      <c r="IE508" s="42"/>
      <c r="IF508" s="42"/>
      <c r="IG508" s="42"/>
      <c r="IH508" s="42"/>
      <c r="II508" s="42"/>
      <c r="IJ508" s="42"/>
      <c r="IK508" s="42"/>
      <c r="IL508" s="42"/>
      <c r="IM508" s="42"/>
      <c r="IN508" s="42"/>
      <c r="IO508" s="42"/>
      <c r="IP508" s="42"/>
      <c r="IQ508" s="42"/>
      <c r="IR508" s="42"/>
      <c r="IS508" s="42"/>
      <c r="IT508" s="42"/>
      <c r="IU508" s="42"/>
      <c r="IV508" s="42"/>
      <c r="IW508" s="42"/>
      <c r="IX508" s="42"/>
      <c r="IY508" s="42"/>
      <c r="IZ508" s="63"/>
    </row>
    <row r="509" spans="1:260" s="65" customFormat="1" ht="12" x14ac:dyDescent="0.25">
      <c r="A509" s="38" t="s">
        <v>118</v>
      </c>
      <c r="B509" s="39" t="s">
        <v>131</v>
      </c>
      <c r="C509" s="40" t="str">
        <f>IFERROR(VLOOKUP(BANCO10[[#This Row],[EMPRESA]],[1]!DADOS[#Data],2,FALSE),"")</f>
        <v>61.129.268/0001-12</v>
      </c>
      <c r="D509" s="40" t="s">
        <v>1353</v>
      </c>
      <c r="E509" s="42" t="str">
        <f>IFERROR(VLOOKUP(BANCO10[[#This Row],[EMPRESA]],[1]!DADOS[#Data],5,FALSE),"")</f>
        <v>DEMAIS</v>
      </c>
      <c r="F509" s="40" t="str">
        <f>IFERROR(IF(VLOOKUP(BANCO10[[#This Row],[EMPRESA]],[1]!DADOS[#Data],6,0)="","",(VLOOKUP(BANCO10[[#This Row],[EMPRESA]],[1]!DADOS[#Data],6,0))),"")</f>
        <v>N/A</v>
      </c>
      <c r="G509" s="40" t="str">
        <f>IFERROR(IF(VLOOKUP(BANCO10[[#This Row],[EMPRESA]],[1]!DADOS[#Data],4)="","",(VLOOKUP($D509,[1]!DADOS[#Data],4,0))),"")</f>
        <v>VENTISILVA</v>
      </c>
      <c r="H509" s="43" t="s">
        <v>178</v>
      </c>
      <c r="I509" s="43" t="s">
        <v>145</v>
      </c>
      <c r="J509" s="44" t="s">
        <v>123</v>
      </c>
      <c r="K509" s="44" t="s">
        <v>1361</v>
      </c>
      <c r="L509" s="44" t="s">
        <v>123</v>
      </c>
      <c r="M509" s="44" t="s">
        <v>137</v>
      </c>
      <c r="N509" s="44" t="s">
        <v>123</v>
      </c>
      <c r="O509" s="42" t="s">
        <v>180</v>
      </c>
      <c r="P509" s="42">
        <v>4</v>
      </c>
      <c r="Q509" s="39" t="s">
        <v>181</v>
      </c>
      <c r="R509" s="45" t="s">
        <v>123</v>
      </c>
      <c r="S509" s="45"/>
      <c r="T509" s="45" t="s">
        <v>123</v>
      </c>
      <c r="U509" s="45"/>
      <c r="V509" s="45" t="s">
        <v>123</v>
      </c>
      <c r="W509" s="45"/>
      <c r="X509" s="45" t="s">
        <v>123</v>
      </c>
      <c r="Y509" s="45"/>
      <c r="Z509" s="46" t="s">
        <v>123</v>
      </c>
      <c r="AA509" s="47"/>
      <c r="AB509" s="46" t="s">
        <v>123</v>
      </c>
      <c r="AC509" s="48"/>
      <c r="AD509" s="46" t="s">
        <v>123</v>
      </c>
      <c r="AE509" s="48"/>
      <c r="AF509" s="45"/>
      <c r="AG509" s="45"/>
      <c r="AH509" s="45" t="s">
        <v>123</v>
      </c>
      <c r="AI509" s="45"/>
      <c r="AJ509" s="45"/>
      <c r="AK509" s="45"/>
      <c r="AL509" s="45"/>
      <c r="AM509" s="45"/>
      <c r="AN509" s="45"/>
      <c r="AO509" s="45"/>
      <c r="AP509" s="45"/>
      <c r="AQ509" s="45"/>
      <c r="AR509" s="45"/>
      <c r="AS509" s="45"/>
      <c r="AT509" s="133">
        <v>45636</v>
      </c>
      <c r="AU509" s="99">
        <v>45636</v>
      </c>
      <c r="AV509" s="66" t="s">
        <v>123</v>
      </c>
      <c r="AW509" s="66" t="s">
        <v>123</v>
      </c>
      <c r="AX509" s="51" t="s">
        <v>182</v>
      </c>
      <c r="AY509" s="52" t="s">
        <v>126</v>
      </c>
      <c r="AZ509" s="53">
        <v>0</v>
      </c>
      <c r="BA509" s="52" t="s">
        <v>123</v>
      </c>
      <c r="BB509" s="81" t="s">
        <v>123</v>
      </c>
      <c r="BC509" s="52" t="s">
        <v>123</v>
      </c>
      <c r="BD509" s="52" t="s">
        <v>123</v>
      </c>
      <c r="BE509" s="55" t="s">
        <v>123</v>
      </c>
      <c r="BF509" s="55" t="s">
        <v>123</v>
      </c>
      <c r="BG509" s="55" t="s">
        <v>123</v>
      </c>
      <c r="BH509" s="55" t="s">
        <v>27</v>
      </c>
      <c r="BI509" s="68" t="s">
        <v>126</v>
      </c>
      <c r="BJ509" s="48"/>
      <c r="BK509" s="74" t="s">
        <v>126</v>
      </c>
      <c r="BL509" s="59"/>
      <c r="BM509" s="74" t="s">
        <v>126</v>
      </c>
      <c r="BN509" s="59"/>
      <c r="BO509" s="74" t="s">
        <v>126</v>
      </c>
      <c r="BP509" s="77"/>
      <c r="BQ509" s="78" t="s">
        <v>126</v>
      </c>
      <c r="BR509" s="79"/>
      <c r="BS509" s="69"/>
      <c r="BT509" s="38"/>
      <c r="BU509" s="61"/>
      <c r="BV509" s="61"/>
      <c r="BW509" s="61"/>
      <c r="BX509" s="61"/>
      <c r="BY509" s="61"/>
      <c r="BZ509" s="61"/>
      <c r="CA509" s="61"/>
      <c r="CB509" s="61"/>
      <c r="CC509" s="61"/>
      <c r="CD509" s="61"/>
      <c r="CE509" s="61"/>
      <c r="CF509" s="61"/>
      <c r="CG509" s="61"/>
      <c r="CH509" s="63">
        <f>YEAR(BANCO10[[#This Row],[DATA INÍCIO]])</f>
        <v>2024</v>
      </c>
      <c r="CI509" s="63">
        <f>MONTH(BANCO10[[#This Row],[DATA INÍCIO]])</f>
        <v>12</v>
      </c>
      <c r="CJ509" s="71" t="str">
        <f t="shared" si="9"/>
        <v>METALURGICA VENTISILVA LTDA61.129.268/0001-12</v>
      </c>
      <c r="CK509" s="63"/>
      <c r="CL509" s="63"/>
      <c r="CM509" s="42" t="str">
        <f>IF(BANCO10[[#This Row],[SOLUÇÃO]]=CM$1,BANCO10[[#This Row],[STATUS DA ETAPA]],"")</f>
        <v/>
      </c>
      <c r="CN509" s="42" t="str">
        <f>IF(BANCO10[[#This Row],[SOLUÇÃO]]=CN$1,BANCO10[[#This Row],[STATUS DA ETAPA]],"")</f>
        <v/>
      </c>
      <c r="CO509" s="42" t="str">
        <f>IF(BANCO10[[#This Row],[SOLUÇÃO]]=CO$1,BANCO10[[#This Row],[STATUS DA ETAPA]],"")</f>
        <v/>
      </c>
      <c r="CP509" s="42" t="str">
        <f>IF(BANCO10[[#This Row],[SOLUÇÃO]]=CP$1,BANCO10[[#This Row],[STATUS DA ETAPA]],"")</f>
        <v/>
      </c>
      <c r="CQ509" s="42" t="str">
        <f>IF(BANCO10[[#This Row],[SOLUÇÃO]]=CQ$1,BANCO10[[#This Row],[STATUS DA ETAPA]],"")</f>
        <v/>
      </c>
      <c r="CR509" s="42" t="str">
        <f>IF(BANCO10[[#This Row],[SOLUÇÃO]]=CR$1,BANCO10[[#This Row],[STATUS DA ETAPA]],"")</f>
        <v/>
      </c>
      <c r="CS509" s="42" t="str">
        <f>IF(BANCO10[[#This Row],[SOLUÇÃO]]=CS$1,BANCO10[[#This Row],[STATUS DA ETAPA]],"")</f>
        <v/>
      </c>
      <c r="CT509" s="42" t="str">
        <f>IF(BANCO10[[#This Row],[SOLUÇÃO]]=CT$1,BANCO10[[#This Row],[STATUS DA ETAPA]],"")</f>
        <v/>
      </c>
      <c r="CU509" s="42" t="str">
        <f>IF(BANCO10[[#This Row],[SOLUÇÃO]]=CU$1,BANCO10[[#This Row],[STATUS DA ETAPA]],"")</f>
        <v/>
      </c>
      <c r="CV509" s="42" t="str">
        <f>IF(BANCO10[[#This Row],[SOLUÇÃO]]=CV$1,BANCO10[[#This Row],[STATUS DA ETAPA]],"")</f>
        <v/>
      </c>
      <c r="CW509" s="42" t="str">
        <f>IF(BANCO10[[#This Row],[SOLUÇÃO]]=CW$1,BANCO10[[#This Row],[STATUS DA ETAPA]],"")</f>
        <v/>
      </c>
      <c r="CX509" s="42" t="str">
        <f>IF(BANCO10[[#This Row],[SOLUÇÃO]]=CX$1,BANCO10[[#This Row],[STATUS DA ETAPA]],"")</f>
        <v/>
      </c>
      <c r="CY509" s="42" t="str">
        <f>IF(BANCO10[[#This Row],[SOLUÇÃO]]=CY$1,BANCO10[[#This Row],[STATUS DA ETAPA]],"")</f>
        <v/>
      </c>
      <c r="CZ509" s="42" t="str">
        <f>IF(BANCO10[[#This Row],[SOLUÇÃO]]=CZ$1,BANCO10[[#This Row],[STATUS DA ETAPA]],"")</f>
        <v/>
      </c>
      <c r="DA509" s="42" t="str">
        <f>IF(BANCO10[[#This Row],[SOLUÇÃO]]=DA$1,BANCO10[[#This Row],[STATUS DA ETAPA]],"")</f>
        <v/>
      </c>
      <c r="DB509" s="42" t="str">
        <f>IF(BANCO10[[#This Row],[SOLUÇÃO]]=DB$1,BANCO10[[#This Row],[STATUS DA ETAPA]],"")</f>
        <v/>
      </c>
      <c r="DC509" s="42" t="str">
        <f>IF(BANCO10[[#This Row],[SOLUÇÃO]]=DC$1,BANCO10[[#This Row],[STATUS DA ETAPA]],"")</f>
        <v/>
      </c>
      <c r="DD509" s="42" t="str">
        <f>IF(BANCO10[[#This Row],[SOLUÇÃO]]=DD$1,BANCO10[[#This Row],[STATUS DA ETAPA]],"")</f>
        <v/>
      </c>
      <c r="DE509" s="42" t="str">
        <f>IF(BANCO10[[#This Row],[SOLUÇÃO]]=DE$1,BANCO10[[#This Row],[STATUS DA ETAPA]],"")</f>
        <v/>
      </c>
      <c r="DF509" s="42" t="str">
        <f>IF(BANCO10[[#This Row],[SOLUÇÃO]]=DF$1,BANCO10[[#This Row],[STATUS DA ETAPA]],"")</f>
        <v/>
      </c>
      <c r="DG509" s="42" t="str">
        <f>IF(BANCO10[[#This Row],[SOLUÇÃO]]=DG$1,BANCO10[[#This Row],[STATUS DA ETAPA]],"")</f>
        <v/>
      </c>
      <c r="DH509" s="42" t="str">
        <f>IF(BANCO10[[#This Row],[SOLUÇÃO]]=DH$1,BANCO10[[#This Row],[STATUS DA ETAPA]],"")</f>
        <v/>
      </c>
      <c r="DI509" s="42" t="str">
        <f>IF(BANCO10[[#This Row],[SOLUÇÃO]]=DI$1,BANCO10[[#This Row],[STATUS DA ETAPA]],"")</f>
        <v/>
      </c>
      <c r="DJ509" s="42" t="str">
        <f>IF(BANCO10[[#This Row],[SOLUÇÃO]]=DJ$1,BANCO10[[#This Row],[STATUS DA ETAPA]],"")</f>
        <v/>
      </c>
      <c r="DK509" s="42" t="str">
        <f>IF(BANCO10[[#This Row],[SOLUÇÃO]]=DK$1,BANCO10[[#This Row],[STATUS DA ETAPA]],"")</f>
        <v/>
      </c>
      <c r="DL509" s="42" t="str">
        <f>IF(BANCO10[[#This Row],[SOLUÇÃO]]=DL$1,BANCO10[[#This Row],[STATUS DA ETAPA]],"")</f>
        <v/>
      </c>
      <c r="DM509" s="42" t="str">
        <f>IF(BANCO10[[#This Row],[SOLUÇÃO]]=DM$1,BANCO10[[#This Row],[STATUS DA ETAPA]],"")</f>
        <v/>
      </c>
      <c r="DN509" s="65" t="e">
        <f>VLOOKUP(CL511,'[1]SAP TEC'!AC:AD,2,0)</f>
        <v>#N/A</v>
      </c>
      <c r="GA509" s="38"/>
      <c r="GB509" s="39"/>
      <c r="GC509" s="40"/>
      <c r="GD509" s="42"/>
      <c r="GE509" s="42"/>
      <c r="GF509" s="40"/>
      <c r="GG509" s="165"/>
      <c r="GH509" s="90"/>
      <c r="GI509" s="43"/>
      <c r="GJ509" s="44"/>
      <c r="GK509" s="166"/>
      <c r="GL509" s="166"/>
      <c r="GM509" s="166"/>
      <c r="GN509" s="42"/>
      <c r="GO509" s="91"/>
      <c r="GP509" s="42"/>
      <c r="GQ509" s="91"/>
      <c r="GR509" s="134"/>
      <c r="GS509" s="134"/>
      <c r="GT509" s="44"/>
      <c r="GU509" s="44"/>
      <c r="GV509" s="44"/>
      <c r="GW509" s="42"/>
      <c r="GX509" s="95"/>
      <c r="GY509" s="96"/>
      <c r="GZ509" s="168"/>
      <c r="HA509" s="168"/>
      <c r="HB509" s="168"/>
      <c r="HC509" s="93"/>
      <c r="HD509" s="168"/>
      <c r="HE509" s="110"/>
      <c r="HF509" s="94"/>
      <c r="HG509" s="38"/>
      <c r="HH509" s="38"/>
      <c r="HI509" s="38"/>
      <c r="HJ509" s="38"/>
      <c r="HK509" s="98"/>
      <c r="HL509" s="38"/>
      <c r="HM509" s="38"/>
      <c r="HN509" s="38"/>
      <c r="HO509" s="136"/>
      <c r="HP509" s="38"/>
      <c r="HQ509" s="38"/>
      <c r="HR509" s="38"/>
      <c r="HS509" s="38"/>
      <c r="HT509" s="63"/>
      <c r="HU509" s="63"/>
      <c r="HV509" s="71"/>
      <c r="HW509" s="63"/>
      <c r="HX509" s="44"/>
      <c r="HY509" s="42"/>
      <c r="HZ509" s="42"/>
      <c r="IA509" s="42"/>
      <c r="IB509" s="42"/>
      <c r="IC509" s="42"/>
      <c r="ID509" s="42"/>
      <c r="IE509" s="42"/>
      <c r="IF509" s="42"/>
      <c r="IG509" s="42"/>
      <c r="IH509" s="42"/>
      <c r="II509" s="42"/>
      <c r="IJ509" s="42"/>
      <c r="IK509" s="42"/>
      <c r="IL509" s="42"/>
      <c r="IM509" s="42"/>
      <c r="IN509" s="42"/>
      <c r="IO509" s="42"/>
      <c r="IP509" s="42"/>
      <c r="IQ509" s="42"/>
      <c r="IR509" s="42"/>
      <c r="IS509" s="42"/>
      <c r="IT509" s="42"/>
      <c r="IU509" s="42"/>
      <c r="IV509" s="42"/>
      <c r="IW509" s="42"/>
      <c r="IX509" s="42"/>
      <c r="IY509" s="42"/>
      <c r="IZ509" s="63"/>
    </row>
    <row r="510" spans="1:260" s="65" customFormat="1" ht="12" x14ac:dyDescent="0.25">
      <c r="A510" s="38" t="s">
        <v>118</v>
      </c>
      <c r="B510" s="39" t="s">
        <v>119</v>
      </c>
      <c r="C510" s="40" t="str">
        <f>IFERROR(VLOOKUP(BANCO10[[#This Row],[EMPRESA]],[1]!DADOS[#Data],2,FALSE),"")</f>
        <v>64.834.997/0001-68</v>
      </c>
      <c r="D510" s="42" t="s">
        <v>1362</v>
      </c>
      <c r="E510" s="42" t="str">
        <f>IFERROR(VLOOKUP(BANCO10[[#This Row],[EMPRESA]],[1]!DADOS[#Data],5,FALSE),"")</f>
        <v>ME</v>
      </c>
      <c r="F510" s="40" t="str">
        <f>IFERROR(IF(VLOOKUP(BANCO10[[#This Row],[EMPRESA]],[1]!DADOS[#Data],6,0)="","",(VLOOKUP(BANCO10[[#This Row],[EMPRESA]],[1]!DADOS[#Data],6,0))),"")</f>
        <v>CAPITAL LESTE 2</v>
      </c>
      <c r="G510" s="40"/>
      <c r="H510" s="43" t="s">
        <v>121</v>
      </c>
      <c r="I510" s="43" t="s">
        <v>122</v>
      </c>
      <c r="J510" s="44" t="s">
        <v>740</v>
      </c>
      <c r="K510" s="44" t="s">
        <v>123</v>
      </c>
      <c r="L510" s="44" t="s">
        <v>123</v>
      </c>
      <c r="M510" s="44">
        <v>103</v>
      </c>
      <c r="N510" s="42" t="s">
        <v>123</v>
      </c>
      <c r="O510" s="42" t="s">
        <v>90</v>
      </c>
      <c r="P510" s="42">
        <v>4</v>
      </c>
      <c r="Q510" s="42"/>
      <c r="R510" s="45" t="s">
        <v>123</v>
      </c>
      <c r="S510" s="45"/>
      <c r="T510" s="45" t="s">
        <v>123</v>
      </c>
      <c r="U510" s="45"/>
      <c r="V510" s="45" t="s">
        <v>123</v>
      </c>
      <c r="W510" s="45"/>
      <c r="X510" s="45" t="s">
        <v>123</v>
      </c>
      <c r="Y510" s="45"/>
      <c r="Z510" s="46" t="s">
        <v>123</v>
      </c>
      <c r="AA510" s="47"/>
      <c r="AB510" s="46" t="s">
        <v>123</v>
      </c>
      <c r="AC510" s="48"/>
      <c r="AD510" s="46" t="s">
        <v>123</v>
      </c>
      <c r="AE510" s="48"/>
      <c r="AF510" s="45" t="s">
        <v>123</v>
      </c>
      <c r="AG510" s="45"/>
      <c r="AH510" s="45" t="s">
        <v>126</v>
      </c>
      <c r="AI510" s="45"/>
      <c r="AJ510" s="45" t="s">
        <v>123</v>
      </c>
      <c r="AK510" s="45"/>
      <c r="AL510" s="45" t="s">
        <v>123</v>
      </c>
      <c r="AM510" s="45"/>
      <c r="AN510" s="45" t="s">
        <v>123</v>
      </c>
      <c r="AO510" s="45"/>
      <c r="AP510" s="45" t="s">
        <v>123</v>
      </c>
      <c r="AQ510" s="45"/>
      <c r="AR510" s="45" t="s">
        <v>123</v>
      </c>
      <c r="AS510" s="45"/>
      <c r="AT510" s="49">
        <v>45963</v>
      </c>
      <c r="AU510" s="50">
        <v>45963</v>
      </c>
      <c r="AV510" s="51" t="s">
        <v>123</v>
      </c>
      <c r="AW510" s="51" t="s">
        <v>123</v>
      </c>
      <c r="AX510" s="51" t="s">
        <v>123</v>
      </c>
      <c r="AY510" s="52" t="s">
        <v>123</v>
      </c>
      <c r="AZ510" s="53">
        <v>0</v>
      </c>
      <c r="BA510" s="52" t="s">
        <v>123</v>
      </c>
      <c r="BB510" s="81" t="s">
        <v>123</v>
      </c>
      <c r="BC510" s="52" t="s">
        <v>123</v>
      </c>
      <c r="BD510" s="52" t="s">
        <v>123</v>
      </c>
      <c r="BE510" s="55" t="s">
        <v>123</v>
      </c>
      <c r="BF510" s="55" t="s">
        <v>123</v>
      </c>
      <c r="BG510" s="55" t="s">
        <v>123</v>
      </c>
      <c r="BH510" s="55" t="s">
        <v>123</v>
      </c>
      <c r="BI510" s="56" t="s">
        <v>123</v>
      </c>
      <c r="BJ510" s="57"/>
      <c r="BK510" s="58" t="s">
        <v>123</v>
      </c>
      <c r="BL510" s="59"/>
      <c r="BM510" s="58" t="s">
        <v>123</v>
      </c>
      <c r="BN510" s="59"/>
      <c r="BO510" s="58" t="s">
        <v>123</v>
      </c>
      <c r="BP510" s="59"/>
      <c r="BQ510" s="58" t="s">
        <v>123</v>
      </c>
      <c r="BR510" s="59"/>
      <c r="BS510" s="70"/>
      <c r="BT510" s="38"/>
      <c r="BU510" s="61" t="s">
        <v>170</v>
      </c>
      <c r="BV510" s="61" t="s">
        <v>170</v>
      </c>
      <c r="BW510" s="84" t="s">
        <v>171</v>
      </c>
      <c r="BX510" s="84" t="s">
        <v>129</v>
      </c>
      <c r="BY510" s="85" t="s">
        <v>1351</v>
      </c>
      <c r="BZ510" s="84"/>
      <c r="CA510" s="86" t="s">
        <v>129</v>
      </c>
      <c r="CB510" s="87" t="s">
        <v>129</v>
      </c>
      <c r="CC510" s="88" t="s">
        <v>129</v>
      </c>
      <c r="CD510" s="87" t="s">
        <v>129</v>
      </c>
      <c r="CE510" s="87" t="s">
        <v>129</v>
      </c>
      <c r="CF510" s="87" t="s">
        <v>129</v>
      </c>
      <c r="CG510" s="87" t="s">
        <v>129</v>
      </c>
      <c r="CH510" s="42">
        <f>YEAR(BANCO10[[#This Row],[DATA INÍCIO]])</f>
        <v>2025</v>
      </c>
      <c r="CI510" s="42">
        <f>MONTH(BANCO10[[#This Row],[DATA INÍCIO]])</f>
        <v>11</v>
      </c>
      <c r="CJ510" s="42" t="str">
        <f t="shared" si="9"/>
        <v>METALURGICA VIFLEX LTDA64.834.997/0001-68</v>
      </c>
      <c r="CK510" s="42"/>
      <c r="CL510" s="42" t="s">
        <v>123</v>
      </c>
      <c r="CM510" s="42" t="str">
        <f>IF(BANCO10[[#This Row],[SOLUÇÃO]]=CM$1,BANCO10[[#This Row],[STATUS DA ETAPA]],"")</f>
        <v>CANCELADO</v>
      </c>
      <c r="CN510" s="42" t="str">
        <f>IF(BANCO10[[#This Row],[SOLUÇÃO]]=CN$1,BANCO10[[#This Row],[STATUS DA ETAPA]],"")</f>
        <v/>
      </c>
      <c r="CO510" s="42" t="str">
        <f>IF(BANCO10[[#This Row],[SOLUÇÃO]]=CO$1,BANCO10[[#This Row],[STATUS DA ETAPA]],"")</f>
        <v/>
      </c>
      <c r="CP510" s="42" t="str">
        <f>IF(BANCO10[[#This Row],[SOLUÇÃO]]=CP$1,BANCO10[[#This Row],[STATUS DA ETAPA]],"")</f>
        <v/>
      </c>
      <c r="CQ510" s="42" t="str">
        <f>IF(BANCO10[[#This Row],[SOLUÇÃO]]=CQ$1,BANCO10[[#This Row],[STATUS DA ETAPA]],"")</f>
        <v/>
      </c>
      <c r="CR510" s="42" t="str">
        <f>IF(BANCO10[[#This Row],[SOLUÇÃO]]=CR$1,BANCO10[[#This Row],[STATUS DA ETAPA]],"")</f>
        <v/>
      </c>
      <c r="CS510" s="42" t="str">
        <f>IF(BANCO10[[#This Row],[SOLUÇÃO]]=CS$1,BANCO10[[#This Row],[STATUS DA ETAPA]],"")</f>
        <v/>
      </c>
      <c r="CT510" s="42" t="str">
        <f>IF(BANCO10[[#This Row],[SOLUÇÃO]]=CT$1,BANCO10[[#This Row],[STATUS DA ETAPA]],"")</f>
        <v/>
      </c>
      <c r="CU510" s="42" t="str">
        <f>IF(BANCO10[[#This Row],[SOLUÇÃO]]=CU$1,BANCO10[[#This Row],[STATUS DA ETAPA]],"")</f>
        <v/>
      </c>
      <c r="CV510" s="42" t="str">
        <f>IF(BANCO10[[#This Row],[SOLUÇÃO]]=CV$1,BANCO10[[#This Row],[STATUS DA ETAPA]],"")</f>
        <v/>
      </c>
      <c r="CW510" s="42" t="str">
        <f>IF(BANCO10[[#This Row],[SOLUÇÃO]]=CW$1,BANCO10[[#This Row],[STATUS DA ETAPA]],"")</f>
        <v/>
      </c>
      <c r="CX510" s="42" t="str">
        <f>IF(BANCO10[[#This Row],[SOLUÇÃO]]=CX$1,BANCO10[[#This Row],[STATUS DA ETAPA]],"")</f>
        <v/>
      </c>
      <c r="CY510" s="42" t="str">
        <f>IF(BANCO10[[#This Row],[SOLUÇÃO]]=CY$1,BANCO10[[#This Row],[STATUS DA ETAPA]],"")</f>
        <v/>
      </c>
      <c r="CZ510" s="42" t="str">
        <f>IF(BANCO10[[#This Row],[SOLUÇÃO]]=CZ$1,BANCO10[[#This Row],[STATUS DA ETAPA]],"")</f>
        <v/>
      </c>
      <c r="DA510" s="42" t="str">
        <f>IF(BANCO10[[#This Row],[SOLUÇÃO]]=DA$1,BANCO10[[#This Row],[STATUS DA ETAPA]],"")</f>
        <v/>
      </c>
      <c r="DB510" s="42" t="str">
        <f>IF(BANCO10[[#This Row],[SOLUÇÃO]]=DB$1,BANCO10[[#This Row],[STATUS DA ETAPA]],"")</f>
        <v/>
      </c>
      <c r="DC510" s="63" t="str">
        <f>IF(BANCO10[[#This Row],[SOLUÇÃO]]=DC$1,BANCO10[[#This Row],[STATUS DA ETAPA]],"")</f>
        <v/>
      </c>
      <c r="DD510" s="65" t="str">
        <f>IF(BANCO10[[#This Row],[SOLUÇÃO]]=DD$1,BANCO10[[#This Row],[STATUS DA ETAPA]],"")</f>
        <v/>
      </c>
      <c r="DE510" s="65" t="str">
        <f>IF(BANCO10[[#This Row],[SOLUÇÃO]]=DE$1,BANCO10[[#This Row],[STATUS DA ETAPA]],"")</f>
        <v/>
      </c>
      <c r="DF510" s="65" t="str">
        <f>IF(BANCO10[[#This Row],[SOLUÇÃO]]=DF$1,BANCO10[[#This Row],[STATUS DA ETAPA]],"")</f>
        <v/>
      </c>
      <c r="DG510" s="65" t="str">
        <f>IF(BANCO10[[#This Row],[SOLUÇÃO]]=DG$1,BANCO10[[#This Row],[STATUS DA ETAPA]],"")</f>
        <v/>
      </c>
      <c r="DH510" s="65" t="str">
        <f>IF(BANCO10[[#This Row],[SOLUÇÃO]]=DH$1,BANCO10[[#This Row],[STATUS DA ETAPA]],"")</f>
        <v/>
      </c>
      <c r="DI510" s="65" t="str">
        <f>IF(BANCO10[[#This Row],[SOLUÇÃO]]=DI$1,BANCO10[[#This Row],[STATUS DA ETAPA]],"")</f>
        <v/>
      </c>
      <c r="DJ510" s="65" t="str">
        <f>IF(BANCO10[[#This Row],[SOLUÇÃO]]=DJ$1,BANCO10[[#This Row],[STATUS DA ETAPA]],"")</f>
        <v/>
      </c>
      <c r="DK510" s="65" t="str">
        <f>IF(BANCO10[[#This Row],[SOLUÇÃO]]=DK$1,BANCO10[[#This Row],[STATUS DA ETAPA]],"")</f>
        <v/>
      </c>
      <c r="DL510" s="65" t="str">
        <f>IF(BANCO10[[#This Row],[SOLUÇÃO]]=DL$1,BANCO10[[#This Row],[STATUS DA ETAPA]],"")</f>
        <v/>
      </c>
      <c r="DM510" s="65" t="str">
        <f>IF(BANCO10[[#This Row],[SOLUÇÃO]]=DM$1,BANCO10[[#This Row],[STATUS DA ETAPA]],"")</f>
        <v/>
      </c>
      <c r="DN510" s="65">
        <f>VLOOKUP(CL512,'[1]SAP TEC'!AC:AD,2,0)</f>
        <v>152.31</v>
      </c>
      <c r="GA510" s="38"/>
      <c r="GB510" s="39"/>
      <c r="GC510" s="40"/>
      <c r="GD510" s="42"/>
      <c r="GE510" s="42"/>
      <c r="GF510" s="40"/>
      <c r="GG510" s="165"/>
      <c r="GH510" s="90"/>
      <c r="GI510" s="43"/>
      <c r="GJ510" s="44"/>
      <c r="GK510" s="166"/>
      <c r="GL510" s="166"/>
      <c r="GM510" s="166"/>
      <c r="GN510" s="42"/>
      <c r="GO510" s="91"/>
      <c r="GP510" s="42"/>
      <c r="GQ510" s="91"/>
      <c r="GR510" s="134"/>
      <c r="GS510" s="134"/>
      <c r="GT510" s="44"/>
      <c r="GU510" s="44"/>
      <c r="GV510" s="44"/>
      <c r="GW510" s="42"/>
      <c r="GX510" s="95"/>
      <c r="GY510" s="96"/>
      <c r="GZ510" s="168"/>
      <c r="HA510" s="168"/>
      <c r="HB510" s="168"/>
      <c r="HC510" s="93"/>
      <c r="HD510" s="168"/>
      <c r="HE510" s="110"/>
      <c r="HF510" s="94"/>
      <c r="HG510" s="38"/>
      <c r="HH510" s="38"/>
      <c r="HI510" s="38"/>
      <c r="HJ510" s="38"/>
      <c r="HK510" s="98"/>
      <c r="HL510" s="38"/>
      <c r="HM510" s="38"/>
      <c r="HN510" s="38"/>
      <c r="HO510" s="136"/>
      <c r="HP510" s="38"/>
      <c r="HQ510" s="38"/>
      <c r="HR510" s="38"/>
      <c r="HS510" s="38"/>
      <c r="HT510" s="63"/>
      <c r="HU510" s="63"/>
      <c r="HV510" s="71"/>
      <c r="HW510" s="63"/>
      <c r="HX510" s="44"/>
      <c r="HY510" s="42"/>
      <c r="HZ510" s="42"/>
      <c r="IA510" s="42"/>
      <c r="IB510" s="42"/>
      <c r="IC510" s="42"/>
      <c r="ID510" s="42"/>
      <c r="IE510" s="42"/>
      <c r="IF510" s="42"/>
      <c r="IG510" s="42"/>
      <c r="IH510" s="42"/>
      <c r="II510" s="42"/>
      <c r="IJ510" s="42"/>
      <c r="IK510" s="42"/>
      <c r="IL510" s="42"/>
      <c r="IM510" s="42"/>
      <c r="IN510" s="42"/>
      <c r="IO510" s="42"/>
      <c r="IP510" s="42"/>
      <c r="IQ510" s="42"/>
      <c r="IR510" s="42"/>
      <c r="IS510" s="42"/>
      <c r="IT510" s="42"/>
      <c r="IU510" s="42"/>
      <c r="IV510" s="42"/>
      <c r="IW510" s="42"/>
      <c r="IX510" s="42"/>
      <c r="IY510" s="42"/>
      <c r="IZ510" s="63"/>
    </row>
    <row r="511" spans="1:260" s="65" customFormat="1" ht="12" x14ac:dyDescent="0.25">
      <c r="A511" s="38" t="s">
        <v>118</v>
      </c>
      <c r="B511" s="39" t="s">
        <v>119</v>
      </c>
      <c r="C511" s="40" t="str">
        <f>IFERROR(VLOOKUP(BANCO10[[#This Row],[EMPRESA]],[1]!DADOS[#Data],2,FALSE),"")</f>
        <v>54.835.194/0001-74</v>
      </c>
      <c r="D511" s="42" t="s">
        <v>1363</v>
      </c>
      <c r="E511" s="42" t="str">
        <f>IFERROR(VLOOKUP(BANCO10[[#This Row],[EMPRESA]],[1]!DADOS[#Data],5,FALSE),"")</f>
        <v>ME</v>
      </c>
      <c r="F511" s="40" t="str">
        <f>IFERROR(IF(VLOOKUP(BANCO10[[#This Row],[EMPRESA]],[1]!DADOS[#Data],6,0)="","",(VLOOKUP(BANCO10[[#This Row],[EMPRESA]],[1]!DADOS[#Data],6,0))),"")</f>
        <v>CAPITAL LESTE 2</v>
      </c>
      <c r="G511" s="40"/>
      <c r="H511" s="43" t="s">
        <v>121</v>
      </c>
      <c r="I511" s="43" t="s">
        <v>145</v>
      </c>
      <c r="J511" s="44" t="s">
        <v>146</v>
      </c>
      <c r="K511" s="44" t="s">
        <v>1364</v>
      </c>
      <c r="L511" s="44" t="s">
        <v>123</v>
      </c>
      <c r="M511" s="44">
        <v>103</v>
      </c>
      <c r="N511" s="42" t="s">
        <v>123</v>
      </c>
      <c r="O511" s="42" t="s">
        <v>90</v>
      </c>
      <c r="P511" s="42">
        <v>4</v>
      </c>
      <c r="Q511" s="42" t="s">
        <v>173</v>
      </c>
      <c r="R511" s="45" t="s">
        <v>123</v>
      </c>
      <c r="S511" s="45"/>
      <c r="T511" s="45" t="s">
        <v>123</v>
      </c>
      <c r="U511" s="45"/>
      <c r="V511" s="45" t="s">
        <v>123</v>
      </c>
      <c r="W511" s="45"/>
      <c r="X511" s="45" t="s">
        <v>123</v>
      </c>
      <c r="Y511" s="45"/>
      <c r="Z511" s="46" t="s">
        <v>123</v>
      </c>
      <c r="AA511" s="47"/>
      <c r="AB511" s="46" t="s">
        <v>123</v>
      </c>
      <c r="AC511" s="48"/>
      <c r="AD511" s="46" t="s">
        <v>123</v>
      </c>
      <c r="AE511" s="48"/>
      <c r="AF511" s="45" t="s">
        <v>27</v>
      </c>
      <c r="AG511" s="45">
        <v>44964</v>
      </c>
      <c r="AH511" s="45" t="s">
        <v>126</v>
      </c>
      <c r="AI511" s="45"/>
      <c r="AJ511" s="45" t="s">
        <v>123</v>
      </c>
      <c r="AK511" s="45"/>
      <c r="AL511" s="45" t="s">
        <v>123</v>
      </c>
      <c r="AM511" s="45"/>
      <c r="AN511" s="45" t="s">
        <v>123</v>
      </c>
      <c r="AO511" s="45"/>
      <c r="AP511" s="45" t="s">
        <v>123</v>
      </c>
      <c r="AQ511" s="45"/>
      <c r="AR511" s="45" t="s">
        <v>123</v>
      </c>
      <c r="AS511" s="45"/>
      <c r="AT511" s="49">
        <v>44963</v>
      </c>
      <c r="AU511" s="50">
        <v>44963</v>
      </c>
      <c r="AV511" s="51" t="s">
        <v>123</v>
      </c>
      <c r="AW511" s="51" t="s">
        <v>123</v>
      </c>
      <c r="AX511" s="51" t="s">
        <v>49</v>
      </c>
      <c r="AY511" s="52" t="s">
        <v>123</v>
      </c>
      <c r="AZ511" s="53">
        <v>0</v>
      </c>
      <c r="BA511" s="52" t="s">
        <v>123</v>
      </c>
      <c r="BB511" s="81" t="s">
        <v>123</v>
      </c>
      <c r="BC511" s="52" t="s">
        <v>123</v>
      </c>
      <c r="BD511" s="52" t="s">
        <v>123</v>
      </c>
      <c r="BE511" s="55" t="s">
        <v>123</v>
      </c>
      <c r="BF511" s="55" t="s">
        <v>123</v>
      </c>
      <c r="BG511" s="55" t="s">
        <v>123</v>
      </c>
      <c r="BH511" s="55" t="s">
        <v>123</v>
      </c>
      <c r="BI511" s="56" t="s">
        <v>123</v>
      </c>
      <c r="BJ511" s="48"/>
      <c r="BK511" s="74"/>
      <c r="BL511" s="75"/>
      <c r="BM511" s="74"/>
      <c r="BN511" s="75"/>
      <c r="BO511" s="74" t="s">
        <v>123</v>
      </c>
      <c r="BP511" s="75"/>
      <c r="BQ511" s="74" t="s">
        <v>123</v>
      </c>
      <c r="BR511" s="217"/>
      <c r="BS511" s="70"/>
      <c r="BT511" s="38"/>
      <c r="BU511" s="61" t="s">
        <v>129</v>
      </c>
      <c r="BV511" s="61" t="s">
        <v>129</v>
      </c>
      <c r="BW511" s="84" t="s">
        <v>150</v>
      </c>
      <c r="BX511" s="84" t="s">
        <v>212</v>
      </c>
      <c r="BY511" s="85" t="s">
        <v>539</v>
      </c>
      <c r="BZ511" s="84"/>
      <c r="CA511" s="86" t="s">
        <v>129</v>
      </c>
      <c r="CB511" s="87" t="s">
        <v>129</v>
      </c>
      <c r="CC511" s="88" t="s">
        <v>129</v>
      </c>
      <c r="CD511" s="87" t="s">
        <v>129</v>
      </c>
      <c r="CE511" s="87" t="s">
        <v>129</v>
      </c>
      <c r="CF511" s="87" t="s">
        <v>129</v>
      </c>
      <c r="CG511" s="87" t="s">
        <v>129</v>
      </c>
      <c r="CH511" s="42">
        <f>YEAR(BANCO10[[#This Row],[DATA INÍCIO]])</f>
        <v>2023</v>
      </c>
      <c r="CI511" s="42">
        <f>MONTH(BANCO10[[#This Row],[DATA INÍCIO]])</f>
        <v>2</v>
      </c>
      <c r="CJ511" s="42" t="str">
        <f t="shared" si="9"/>
        <v>METOTECNICA INDUSTRIA E COMERCIO LTDA54.835.194/0001-74</v>
      </c>
      <c r="CK511" s="42"/>
      <c r="CL511" s="42" t="s">
        <v>1364</v>
      </c>
      <c r="CM511" s="42" t="str">
        <f>IF(BANCO10[[#This Row],[SOLUÇÃO]]=CM$1,BANCO10[[#This Row],[STATUS DA ETAPA]],"")</f>
        <v>CONCLUÍDO</v>
      </c>
      <c r="CN511" s="42" t="str">
        <f>IF(BANCO10[[#This Row],[SOLUÇÃO]]=CN$1,BANCO10[[#This Row],[STATUS DA ETAPA]],"")</f>
        <v/>
      </c>
      <c r="CO511" s="42" t="str">
        <f>IF(BANCO10[[#This Row],[SOLUÇÃO]]=CO$1,BANCO10[[#This Row],[STATUS DA ETAPA]],"")</f>
        <v/>
      </c>
      <c r="CP511" s="42" t="str">
        <f>IF(BANCO10[[#This Row],[SOLUÇÃO]]=CP$1,BANCO10[[#This Row],[STATUS DA ETAPA]],"")</f>
        <v/>
      </c>
      <c r="CQ511" s="42" t="str">
        <f>IF(BANCO10[[#This Row],[SOLUÇÃO]]=CQ$1,BANCO10[[#This Row],[STATUS DA ETAPA]],"")</f>
        <v/>
      </c>
      <c r="CR511" s="42" t="str">
        <f>IF(BANCO10[[#This Row],[SOLUÇÃO]]=CR$1,BANCO10[[#This Row],[STATUS DA ETAPA]],"")</f>
        <v/>
      </c>
      <c r="CS511" s="42" t="str">
        <f>IF(BANCO10[[#This Row],[SOLUÇÃO]]=CS$1,BANCO10[[#This Row],[STATUS DA ETAPA]],"")</f>
        <v/>
      </c>
      <c r="CT511" s="42" t="str">
        <f>IF(BANCO10[[#This Row],[SOLUÇÃO]]=CT$1,BANCO10[[#This Row],[STATUS DA ETAPA]],"")</f>
        <v/>
      </c>
      <c r="CU511" s="42" t="str">
        <f>IF(BANCO10[[#This Row],[SOLUÇÃO]]=CU$1,BANCO10[[#This Row],[STATUS DA ETAPA]],"")</f>
        <v/>
      </c>
      <c r="CV511" s="42" t="str">
        <f>IF(BANCO10[[#This Row],[SOLUÇÃO]]=CV$1,BANCO10[[#This Row],[STATUS DA ETAPA]],"")</f>
        <v/>
      </c>
      <c r="CW511" s="42" t="str">
        <f>IF(BANCO10[[#This Row],[SOLUÇÃO]]=CW$1,BANCO10[[#This Row],[STATUS DA ETAPA]],"")</f>
        <v/>
      </c>
      <c r="CX511" s="42" t="str">
        <f>IF(BANCO10[[#This Row],[SOLUÇÃO]]=CX$1,BANCO10[[#This Row],[STATUS DA ETAPA]],"")</f>
        <v/>
      </c>
      <c r="CY511" s="42" t="str">
        <f>IF(BANCO10[[#This Row],[SOLUÇÃO]]=CY$1,BANCO10[[#This Row],[STATUS DA ETAPA]],"")</f>
        <v/>
      </c>
      <c r="CZ511" s="42" t="str">
        <f>IF(BANCO10[[#This Row],[SOLUÇÃO]]=CZ$1,BANCO10[[#This Row],[STATUS DA ETAPA]],"")</f>
        <v/>
      </c>
      <c r="DA511" s="42" t="str">
        <f>IF(BANCO10[[#This Row],[SOLUÇÃO]]=DA$1,BANCO10[[#This Row],[STATUS DA ETAPA]],"")</f>
        <v/>
      </c>
      <c r="DB511" s="42" t="str">
        <f>IF(BANCO10[[#This Row],[SOLUÇÃO]]=DB$1,BANCO10[[#This Row],[STATUS DA ETAPA]],"")</f>
        <v/>
      </c>
      <c r="DC511" s="63" t="str">
        <f>IF(BANCO10[[#This Row],[SOLUÇÃO]]=DC$1,BANCO10[[#This Row],[STATUS DA ETAPA]],"")</f>
        <v/>
      </c>
      <c r="DD511" s="65" t="str">
        <f>IF(BANCO10[[#This Row],[SOLUÇÃO]]=DD$1,BANCO10[[#This Row],[STATUS DA ETAPA]],"")</f>
        <v/>
      </c>
      <c r="DE511" s="65" t="str">
        <f>IF(BANCO10[[#This Row],[SOLUÇÃO]]=DE$1,BANCO10[[#This Row],[STATUS DA ETAPA]],"")</f>
        <v/>
      </c>
      <c r="DF511" s="65" t="str">
        <f>IF(BANCO10[[#This Row],[SOLUÇÃO]]=DF$1,BANCO10[[#This Row],[STATUS DA ETAPA]],"")</f>
        <v/>
      </c>
      <c r="DG511" s="65" t="str">
        <f>IF(BANCO10[[#This Row],[SOLUÇÃO]]=DG$1,BANCO10[[#This Row],[STATUS DA ETAPA]],"")</f>
        <v/>
      </c>
      <c r="DH511" s="65" t="str">
        <f>IF(BANCO10[[#This Row],[SOLUÇÃO]]=DH$1,BANCO10[[#This Row],[STATUS DA ETAPA]],"")</f>
        <v/>
      </c>
      <c r="DI511" s="65" t="str">
        <f>IF(BANCO10[[#This Row],[SOLUÇÃO]]=DI$1,BANCO10[[#This Row],[STATUS DA ETAPA]],"")</f>
        <v/>
      </c>
      <c r="DJ511" s="65" t="str">
        <f>IF(BANCO10[[#This Row],[SOLUÇÃO]]=DJ$1,BANCO10[[#This Row],[STATUS DA ETAPA]],"")</f>
        <v/>
      </c>
      <c r="DK511" s="65" t="str">
        <f>IF(BANCO10[[#This Row],[SOLUÇÃO]]=DK$1,BANCO10[[#This Row],[STATUS DA ETAPA]],"")</f>
        <v/>
      </c>
      <c r="DL511" s="65" t="str">
        <f>IF(BANCO10[[#This Row],[SOLUÇÃO]]=DL$1,BANCO10[[#This Row],[STATUS DA ETAPA]],"")</f>
        <v/>
      </c>
      <c r="DM511" s="65" t="str">
        <f>IF(BANCO10[[#This Row],[SOLUÇÃO]]=DM$1,BANCO10[[#This Row],[STATUS DA ETAPA]],"")</f>
        <v/>
      </c>
      <c r="DN511" s="65" t="e">
        <f>VLOOKUP(CL513,'[1]SAP TEC'!AC:AD,2,0)</f>
        <v>#N/A</v>
      </c>
      <c r="GA511" s="38"/>
      <c r="GB511" s="39"/>
      <c r="GC511" s="40"/>
      <c r="GD511" s="42"/>
      <c r="GE511" s="42"/>
      <c r="GF511" s="40"/>
      <c r="GG511" s="165"/>
      <c r="GH511" s="90"/>
      <c r="GI511" s="43"/>
      <c r="GJ511" s="44"/>
      <c r="GK511" s="166"/>
      <c r="GL511" s="166"/>
      <c r="GM511" s="166"/>
      <c r="GN511" s="42"/>
      <c r="GO511" s="91"/>
      <c r="GP511" s="42"/>
      <c r="GQ511" s="91"/>
      <c r="GR511" s="134"/>
      <c r="GS511" s="134"/>
      <c r="GT511" s="44"/>
      <c r="GU511" s="44"/>
      <c r="GV511" s="44"/>
      <c r="GW511" s="42"/>
      <c r="GX511" s="95"/>
      <c r="GY511" s="96"/>
      <c r="GZ511" s="167"/>
      <c r="HA511" s="167"/>
      <c r="HB511" s="167"/>
      <c r="HC511" s="93"/>
      <c r="HD511" s="167"/>
      <c r="HE511" s="110"/>
      <c r="HF511" s="94"/>
      <c r="HG511" s="38"/>
      <c r="HH511" s="38"/>
      <c r="HI511" s="38"/>
      <c r="HJ511" s="38"/>
      <c r="HK511" s="98"/>
      <c r="HL511" s="38"/>
      <c r="HM511" s="38"/>
      <c r="HN511" s="38"/>
      <c r="HO511" s="136"/>
      <c r="HP511" s="38"/>
      <c r="HQ511" s="38"/>
      <c r="HR511" s="38"/>
      <c r="HS511" s="38"/>
      <c r="HT511" s="63"/>
      <c r="HU511" s="63"/>
      <c r="HV511" s="71"/>
      <c r="HW511" s="63"/>
      <c r="HX511" s="44"/>
      <c r="HY511" s="42"/>
      <c r="HZ511" s="42"/>
      <c r="IA511" s="42"/>
      <c r="IB511" s="42"/>
      <c r="IC511" s="42"/>
      <c r="ID511" s="42"/>
      <c r="IE511" s="42"/>
      <c r="IF511" s="42"/>
      <c r="IG511" s="42"/>
      <c r="IH511" s="42"/>
      <c r="II511" s="42"/>
      <c r="IJ511" s="42"/>
      <c r="IK511" s="42"/>
      <c r="IL511" s="42"/>
      <c r="IM511" s="42"/>
      <c r="IN511" s="42"/>
      <c r="IO511" s="42"/>
      <c r="IP511" s="42"/>
      <c r="IQ511" s="42"/>
      <c r="IR511" s="42"/>
      <c r="IS511" s="42"/>
      <c r="IT511" s="42"/>
      <c r="IU511" s="42"/>
      <c r="IV511" s="42"/>
      <c r="IW511" s="42"/>
      <c r="IX511" s="42"/>
      <c r="IY511" s="42"/>
      <c r="IZ511" s="63"/>
    </row>
    <row r="512" spans="1:260" s="65" customFormat="1" ht="12" x14ac:dyDescent="0.25">
      <c r="A512" s="38" t="s">
        <v>118</v>
      </c>
      <c r="B512" s="39" t="s">
        <v>119</v>
      </c>
      <c r="C512" s="40" t="str">
        <f>IFERROR(VLOOKUP(BANCO10[[#This Row],[EMPRESA]],[1]!DADOS[#Data],2,FALSE),"")</f>
        <v>54.835.194/0001-74</v>
      </c>
      <c r="D512" s="42" t="s">
        <v>1363</v>
      </c>
      <c r="E512" s="42" t="str">
        <f>IFERROR(VLOOKUP(BANCO10[[#This Row],[EMPRESA]],[1]!DADOS[#Data],5,FALSE),"")</f>
        <v>ME</v>
      </c>
      <c r="F512" s="40" t="str">
        <f>IFERROR(IF(VLOOKUP(BANCO10[[#This Row],[EMPRESA]],[1]!DADOS[#Data],6,0)="","",(VLOOKUP(BANCO10[[#This Row],[EMPRESA]],[1]!DADOS[#Data],6,0))),"")</f>
        <v>CAPITAL LESTE 2</v>
      </c>
      <c r="G512" s="40" t="str">
        <f>IFERROR(IF(VLOOKUP(BANCO10[[#This Row],[EMPRESA]],[1]!DADOS[#Data],4)="","",(VLOOKUP($D512,[1]!DADOS[#Data],4,0))),"")</f>
        <v>METOTEC</v>
      </c>
      <c r="H512" s="43" t="s">
        <v>7</v>
      </c>
      <c r="I512" s="43" t="s">
        <v>145</v>
      </c>
      <c r="J512" s="44" t="s">
        <v>123</v>
      </c>
      <c r="K512" s="44" t="s">
        <v>1365</v>
      </c>
      <c r="L512" s="44">
        <v>13616972</v>
      </c>
      <c r="M512" s="44">
        <v>103</v>
      </c>
      <c r="N512" s="42" t="s">
        <v>123</v>
      </c>
      <c r="O512" s="42" t="s">
        <v>95</v>
      </c>
      <c r="P512" s="42">
        <v>60</v>
      </c>
      <c r="Q512" s="42" t="s">
        <v>125</v>
      </c>
      <c r="R512" s="45" t="s">
        <v>123</v>
      </c>
      <c r="S512" s="45"/>
      <c r="T512" s="45" t="s">
        <v>123</v>
      </c>
      <c r="U512" s="45"/>
      <c r="V512" s="45" t="s">
        <v>123</v>
      </c>
      <c r="W512" s="45"/>
      <c r="X512" s="45" t="s">
        <v>123</v>
      </c>
      <c r="Y512" s="45"/>
      <c r="Z512" s="46" t="s">
        <v>123</v>
      </c>
      <c r="AA512" s="47"/>
      <c r="AB512" s="46" t="s">
        <v>123</v>
      </c>
      <c r="AC512" s="48"/>
      <c r="AD512" s="46" t="s">
        <v>123</v>
      </c>
      <c r="AE512" s="48"/>
      <c r="AF512" s="45" t="s">
        <v>27</v>
      </c>
      <c r="AG512" s="45">
        <v>44964</v>
      </c>
      <c r="AH512" s="45" t="s">
        <v>27</v>
      </c>
      <c r="AI512" s="45">
        <v>44965</v>
      </c>
      <c r="AJ512" s="45" t="s">
        <v>27</v>
      </c>
      <c r="AK512" s="45">
        <v>44965</v>
      </c>
      <c r="AL512" s="45"/>
      <c r="AM512" s="45"/>
      <c r="AN512" s="45" t="s">
        <v>27</v>
      </c>
      <c r="AO512" s="45"/>
      <c r="AP512" s="45" t="s">
        <v>27</v>
      </c>
      <c r="AQ512" s="45">
        <v>45000</v>
      </c>
      <c r="AR512" s="45" t="s">
        <v>27</v>
      </c>
      <c r="AS512" s="45"/>
      <c r="AT512" s="49">
        <v>45022</v>
      </c>
      <c r="AU512" s="50">
        <v>45083</v>
      </c>
      <c r="AV512" s="51" t="s">
        <v>27</v>
      </c>
      <c r="AW512" s="51" t="s">
        <v>27</v>
      </c>
      <c r="AX512" s="51" t="s">
        <v>49</v>
      </c>
      <c r="AY512" s="52" t="s">
        <v>126</v>
      </c>
      <c r="AZ512" s="53">
        <v>0</v>
      </c>
      <c r="BA512" s="52" t="s">
        <v>153</v>
      </c>
      <c r="BB512" s="81"/>
      <c r="BC512" s="52" t="s">
        <v>666</v>
      </c>
      <c r="BD512" s="52"/>
      <c r="BE512" s="55" t="s">
        <v>123</v>
      </c>
      <c r="BF512" s="55" t="s">
        <v>123</v>
      </c>
      <c r="BG512" s="55" t="s">
        <v>27</v>
      </c>
      <c r="BH512" s="55" t="s">
        <v>123</v>
      </c>
      <c r="BI512" s="68" t="s">
        <v>123</v>
      </c>
      <c r="BJ512" s="48"/>
      <c r="BK512" s="74"/>
      <c r="BL512" s="75"/>
      <c r="BM512" s="74"/>
      <c r="BN512" s="75"/>
      <c r="BO512" s="74" t="s">
        <v>27</v>
      </c>
      <c r="BP512" s="75">
        <v>45083</v>
      </c>
      <c r="BQ512" s="74" t="s">
        <v>27</v>
      </c>
      <c r="BR512" s="217"/>
      <c r="BS512" s="70"/>
      <c r="BT512" s="38"/>
      <c r="BU512" s="61" t="s">
        <v>129</v>
      </c>
      <c r="BV512" s="61" t="s">
        <v>129</v>
      </c>
      <c r="BW512" s="84" t="s">
        <v>150</v>
      </c>
      <c r="BX512" s="84" t="s">
        <v>212</v>
      </c>
      <c r="BY512" s="85" t="s">
        <v>539</v>
      </c>
      <c r="BZ512" s="84"/>
      <c r="CA512" s="86" t="s">
        <v>129</v>
      </c>
      <c r="CB512" s="87" t="s">
        <v>129</v>
      </c>
      <c r="CC512" s="88" t="s">
        <v>129</v>
      </c>
      <c r="CD512" s="87" t="s">
        <v>129</v>
      </c>
      <c r="CE512" s="87" t="s">
        <v>129</v>
      </c>
      <c r="CF512" s="87" t="s">
        <v>129</v>
      </c>
      <c r="CG512" s="87" t="s">
        <v>1366</v>
      </c>
      <c r="CH512" s="42">
        <f>YEAR(BANCO10[[#This Row],[DATA INÍCIO]])</f>
        <v>2023</v>
      </c>
      <c r="CI512" s="42">
        <f>MONTH(BANCO10[[#This Row],[DATA INÍCIO]])</f>
        <v>4</v>
      </c>
      <c r="CJ512" s="42" t="str">
        <f t="shared" si="9"/>
        <v>METOTECNICA INDUSTRIA E COMERCIO LTDA54.835.194/0001-74</v>
      </c>
      <c r="CK512" s="42"/>
      <c r="CL512" s="42" t="s">
        <v>1365</v>
      </c>
      <c r="CM512" s="42" t="str">
        <f>IF(BANCO10[[#This Row],[SOLUÇÃO]]=CM$1,BANCO10[[#This Row],[STATUS DA ETAPA]],"")</f>
        <v/>
      </c>
      <c r="CN512" s="42" t="str">
        <f>IF(BANCO10[[#This Row],[SOLUÇÃO]]=CN$1,BANCO10[[#This Row],[STATUS DA ETAPA]],"")</f>
        <v/>
      </c>
      <c r="CO512" s="42" t="str">
        <f>IF(BANCO10[[#This Row],[SOLUÇÃO]]=CO$1,BANCO10[[#This Row],[STATUS DA ETAPA]],"")</f>
        <v/>
      </c>
      <c r="CP512" s="42" t="str">
        <f>IF(BANCO10[[#This Row],[SOLUÇÃO]]=CP$1,BANCO10[[#This Row],[STATUS DA ETAPA]],"")</f>
        <v/>
      </c>
      <c r="CQ512" s="42" t="str">
        <f>IF(BANCO10[[#This Row],[SOLUÇÃO]]=CQ$1,BANCO10[[#This Row],[STATUS DA ETAPA]],"")</f>
        <v/>
      </c>
      <c r="CR512" s="42" t="str">
        <f>IF(BANCO10[[#This Row],[SOLUÇÃO]]=CR$1,BANCO10[[#This Row],[STATUS DA ETAPA]],"")</f>
        <v>CONCLUÍDO</v>
      </c>
      <c r="CS512" s="42" t="str">
        <f>IF(BANCO10[[#This Row],[SOLUÇÃO]]=CS$1,BANCO10[[#This Row],[STATUS DA ETAPA]],"")</f>
        <v/>
      </c>
      <c r="CT512" s="42" t="str">
        <f>IF(BANCO10[[#This Row],[SOLUÇÃO]]=CT$1,BANCO10[[#This Row],[STATUS DA ETAPA]],"")</f>
        <v/>
      </c>
      <c r="CU512" s="42" t="str">
        <f>IF(BANCO10[[#This Row],[SOLUÇÃO]]=CU$1,BANCO10[[#This Row],[STATUS DA ETAPA]],"")</f>
        <v/>
      </c>
      <c r="CV512" s="42" t="str">
        <f>IF(BANCO10[[#This Row],[SOLUÇÃO]]=CV$1,BANCO10[[#This Row],[STATUS DA ETAPA]],"")</f>
        <v/>
      </c>
      <c r="CW512" s="42" t="str">
        <f>IF(BANCO10[[#This Row],[SOLUÇÃO]]=CW$1,BANCO10[[#This Row],[STATUS DA ETAPA]],"")</f>
        <v/>
      </c>
      <c r="CX512" s="42" t="str">
        <f>IF(BANCO10[[#This Row],[SOLUÇÃO]]=CX$1,BANCO10[[#This Row],[STATUS DA ETAPA]],"")</f>
        <v/>
      </c>
      <c r="CY512" s="42" t="str">
        <f>IF(BANCO10[[#This Row],[SOLUÇÃO]]=CY$1,BANCO10[[#This Row],[STATUS DA ETAPA]],"")</f>
        <v/>
      </c>
      <c r="CZ512" s="42" t="str">
        <f>IF(BANCO10[[#This Row],[SOLUÇÃO]]=CZ$1,BANCO10[[#This Row],[STATUS DA ETAPA]],"")</f>
        <v/>
      </c>
      <c r="DA512" s="42" t="str">
        <f>IF(BANCO10[[#This Row],[SOLUÇÃO]]=DA$1,BANCO10[[#This Row],[STATUS DA ETAPA]],"")</f>
        <v/>
      </c>
      <c r="DB512" s="42" t="str">
        <f>IF(BANCO10[[#This Row],[SOLUÇÃO]]=DB$1,BANCO10[[#This Row],[STATUS DA ETAPA]],"")</f>
        <v/>
      </c>
      <c r="DC512" s="63" t="str">
        <f>IF(BANCO10[[#This Row],[SOLUÇÃO]]=DC$1,BANCO10[[#This Row],[STATUS DA ETAPA]],"")</f>
        <v/>
      </c>
      <c r="DD512" s="65" t="str">
        <f>IF(BANCO10[[#This Row],[SOLUÇÃO]]=DD$1,BANCO10[[#This Row],[STATUS DA ETAPA]],"")</f>
        <v/>
      </c>
      <c r="DE512" s="65" t="str">
        <f>IF(BANCO10[[#This Row],[SOLUÇÃO]]=DE$1,BANCO10[[#This Row],[STATUS DA ETAPA]],"")</f>
        <v/>
      </c>
      <c r="DF512" s="65" t="str">
        <f>IF(BANCO10[[#This Row],[SOLUÇÃO]]=DF$1,BANCO10[[#This Row],[STATUS DA ETAPA]],"")</f>
        <v/>
      </c>
      <c r="DG512" s="65" t="str">
        <f>IF(BANCO10[[#This Row],[SOLUÇÃO]]=DG$1,BANCO10[[#This Row],[STATUS DA ETAPA]],"")</f>
        <v/>
      </c>
      <c r="DH512" s="65" t="str">
        <f>IF(BANCO10[[#This Row],[SOLUÇÃO]]=DH$1,BANCO10[[#This Row],[STATUS DA ETAPA]],"")</f>
        <v/>
      </c>
      <c r="DI512" s="65" t="str">
        <f>IF(BANCO10[[#This Row],[SOLUÇÃO]]=DI$1,BANCO10[[#This Row],[STATUS DA ETAPA]],"")</f>
        <v/>
      </c>
      <c r="DJ512" s="65" t="str">
        <f>IF(BANCO10[[#This Row],[SOLUÇÃO]]=DJ$1,BANCO10[[#This Row],[STATUS DA ETAPA]],"")</f>
        <v/>
      </c>
      <c r="DK512" s="65" t="str">
        <f>IF(BANCO10[[#This Row],[SOLUÇÃO]]=DK$1,BANCO10[[#This Row],[STATUS DA ETAPA]],"")</f>
        <v/>
      </c>
      <c r="DL512" s="65" t="str">
        <f>IF(BANCO10[[#This Row],[SOLUÇÃO]]=DL$1,BANCO10[[#This Row],[STATUS DA ETAPA]],"")</f>
        <v/>
      </c>
      <c r="DM512" s="65" t="str">
        <f>IF(BANCO10[[#This Row],[SOLUÇÃO]]=DM$1,BANCO10[[#This Row],[STATUS DA ETAPA]],"")</f>
        <v/>
      </c>
      <c r="DN512" s="65" t="e">
        <f>VLOOKUP(CL514,'[1]SAP TEC'!AC:AD,2,0)</f>
        <v>#N/A</v>
      </c>
      <c r="GA512" s="38"/>
      <c r="GB512" s="39"/>
      <c r="GC512" s="40"/>
      <c r="GD512" s="42"/>
      <c r="GE512" s="42"/>
      <c r="GF512" s="40"/>
      <c r="GG512" s="165"/>
      <c r="GH512" s="90"/>
      <c r="GI512" s="43"/>
      <c r="GJ512" s="44"/>
      <c r="GK512" s="166"/>
      <c r="GL512" s="166"/>
      <c r="GM512" s="166"/>
      <c r="GN512" s="42"/>
      <c r="GO512" s="91"/>
      <c r="GP512" s="42"/>
      <c r="GQ512" s="91"/>
      <c r="GR512" s="134"/>
      <c r="GS512" s="134"/>
      <c r="GT512" s="44"/>
      <c r="GU512" s="44"/>
      <c r="GV512" s="44"/>
      <c r="GW512" s="42"/>
      <c r="GX512" s="95"/>
      <c r="GY512" s="96"/>
      <c r="GZ512" s="168"/>
      <c r="HA512" s="168"/>
      <c r="HB512" s="168"/>
      <c r="HC512" s="93"/>
      <c r="HD512" s="168"/>
      <c r="HE512" s="110"/>
      <c r="HF512" s="94"/>
      <c r="HG512" s="38"/>
      <c r="HH512" s="38"/>
      <c r="HI512" s="38"/>
      <c r="HJ512" s="38"/>
      <c r="HK512" s="98"/>
      <c r="HL512" s="38"/>
      <c r="HM512" s="38"/>
      <c r="HN512" s="38"/>
      <c r="HO512" s="136"/>
      <c r="HP512" s="38"/>
      <c r="HQ512" s="38"/>
      <c r="HR512" s="38"/>
      <c r="HS512" s="38"/>
      <c r="HT512" s="63"/>
      <c r="HU512" s="63"/>
      <c r="HV512" s="71"/>
      <c r="HW512" s="63"/>
      <c r="HX512" s="44"/>
      <c r="HY512" s="42"/>
      <c r="HZ512" s="42"/>
      <c r="IA512" s="42"/>
      <c r="IB512" s="42"/>
      <c r="IC512" s="42"/>
      <c r="ID512" s="42"/>
      <c r="IE512" s="42"/>
      <c r="IF512" s="42"/>
      <c r="IG512" s="42"/>
      <c r="IH512" s="42"/>
      <c r="II512" s="42"/>
      <c r="IJ512" s="42"/>
      <c r="IK512" s="42"/>
      <c r="IL512" s="42"/>
      <c r="IM512" s="42"/>
      <c r="IN512" s="42"/>
      <c r="IO512" s="42"/>
      <c r="IP512" s="42"/>
      <c r="IQ512" s="42"/>
      <c r="IR512" s="42"/>
      <c r="IS512" s="42"/>
      <c r="IT512" s="42"/>
      <c r="IU512" s="42"/>
      <c r="IV512" s="42"/>
      <c r="IW512" s="42"/>
      <c r="IX512" s="42"/>
      <c r="IY512" s="42"/>
      <c r="IZ512" s="63"/>
    </row>
    <row r="513" spans="1:339" s="65" customFormat="1" ht="12" x14ac:dyDescent="0.25">
      <c r="A513" s="38" t="s">
        <v>118</v>
      </c>
      <c r="B513" s="39" t="s">
        <v>131</v>
      </c>
      <c r="C513" s="40" t="str">
        <f>IFERROR(VLOOKUP(BANCO10[[#This Row],[EMPRESA]],[1]!DADOS[#Data],2,FALSE),"")</f>
        <v>13.354.177/0001-38</v>
      </c>
      <c r="D513" s="42" t="s">
        <v>1367</v>
      </c>
      <c r="E513" s="42" t="str">
        <f>IFERROR(VLOOKUP(BANCO10[[#This Row],[EMPRESA]],[1]!DADOS[#Data],5,FALSE),"")</f>
        <v>EPP</v>
      </c>
      <c r="F513" s="40" t="str">
        <f>IFERROR(IF(VLOOKUP(BANCO10[[#This Row],[EMPRESA]],[1]!DADOS[#Data],6,0)="","",(VLOOKUP(BANCO10[[#This Row],[EMPRESA]],[1]!DADOS[#Data],6,0))),"")</f>
        <v>CAPITAL LESTE 1</v>
      </c>
      <c r="G513" s="40"/>
      <c r="H513" s="43" t="s">
        <v>121</v>
      </c>
      <c r="I513" s="43" t="s">
        <v>122</v>
      </c>
      <c r="J513" s="44" t="s">
        <v>146</v>
      </c>
      <c r="K513" s="44" t="s">
        <v>1368</v>
      </c>
      <c r="L513" s="44" t="s">
        <v>123</v>
      </c>
      <c r="M513" s="44" t="s">
        <v>137</v>
      </c>
      <c r="N513" s="42" t="s">
        <v>123</v>
      </c>
      <c r="O513" s="42" t="s">
        <v>90</v>
      </c>
      <c r="P513" s="42">
        <v>4</v>
      </c>
      <c r="Q513" s="42"/>
      <c r="R513" s="45" t="s">
        <v>123</v>
      </c>
      <c r="S513" s="45"/>
      <c r="T513" s="45" t="s">
        <v>123</v>
      </c>
      <c r="U513" s="45"/>
      <c r="V513" s="45" t="s">
        <v>123</v>
      </c>
      <c r="W513" s="45"/>
      <c r="X513" s="45" t="s">
        <v>123</v>
      </c>
      <c r="Y513" s="45"/>
      <c r="Z513" s="46" t="s">
        <v>123</v>
      </c>
      <c r="AA513" s="47"/>
      <c r="AB513" s="46" t="s">
        <v>123</v>
      </c>
      <c r="AC513" s="48"/>
      <c r="AD513" s="46" t="s">
        <v>123</v>
      </c>
      <c r="AE513" s="48"/>
      <c r="AF513" s="45" t="s">
        <v>123</v>
      </c>
      <c r="AG513" s="45"/>
      <c r="AH513" s="45" t="s">
        <v>126</v>
      </c>
      <c r="AI513" s="45"/>
      <c r="AJ513" s="45" t="s">
        <v>123</v>
      </c>
      <c r="AK513" s="45"/>
      <c r="AL513" s="45" t="s">
        <v>123</v>
      </c>
      <c r="AM513" s="45"/>
      <c r="AN513" s="45" t="s">
        <v>123</v>
      </c>
      <c r="AO513" s="45"/>
      <c r="AP513" s="45" t="s">
        <v>123</v>
      </c>
      <c r="AQ513" s="45"/>
      <c r="AR513" s="45" t="s">
        <v>123</v>
      </c>
      <c r="AS513" s="45"/>
      <c r="AT513" s="49">
        <v>45963</v>
      </c>
      <c r="AU513" s="50">
        <v>45963</v>
      </c>
      <c r="AV513" s="66" t="s">
        <v>123</v>
      </c>
      <c r="AW513" s="66" t="s">
        <v>123</v>
      </c>
      <c r="AX513" s="51" t="s">
        <v>49</v>
      </c>
      <c r="AY513" s="52" t="s">
        <v>123</v>
      </c>
      <c r="AZ513" s="53">
        <v>0</v>
      </c>
      <c r="BA513" s="52" t="s">
        <v>123</v>
      </c>
      <c r="BB513" s="81" t="s">
        <v>123</v>
      </c>
      <c r="BC513" s="52" t="s">
        <v>123</v>
      </c>
      <c r="BD513" s="52" t="s">
        <v>123</v>
      </c>
      <c r="BE513" s="55" t="s">
        <v>123</v>
      </c>
      <c r="BF513" s="55" t="s">
        <v>123</v>
      </c>
      <c r="BG513" s="55" t="s">
        <v>123</v>
      </c>
      <c r="BH513" s="55" t="s">
        <v>123</v>
      </c>
      <c r="BI513" s="56" t="s">
        <v>123</v>
      </c>
      <c r="BJ513" s="57"/>
      <c r="BK513" s="58" t="s">
        <v>123</v>
      </c>
      <c r="BL513" s="59"/>
      <c r="BM513" s="58" t="s">
        <v>123</v>
      </c>
      <c r="BN513" s="59"/>
      <c r="BO513" s="58" t="s">
        <v>123</v>
      </c>
      <c r="BP513" s="59"/>
      <c r="BQ513" s="58" t="s">
        <v>123</v>
      </c>
      <c r="BR513" s="59"/>
      <c r="BS513" s="70"/>
      <c r="BT513" s="38" t="s">
        <v>131</v>
      </c>
      <c r="BU513" s="61"/>
      <c r="BV513" s="61"/>
      <c r="BW513" s="84"/>
      <c r="BX513" s="84"/>
      <c r="BY513" s="85"/>
      <c r="BZ513" s="84"/>
      <c r="CA513" s="86"/>
      <c r="CB513" s="87"/>
      <c r="CC513" s="88"/>
      <c r="CD513" s="87"/>
      <c r="CE513" s="87"/>
      <c r="CF513" s="87"/>
      <c r="CG513" s="87" t="s">
        <v>421</v>
      </c>
      <c r="CH513" s="42">
        <f>YEAR(BANCO10[[#This Row],[DATA INÍCIO]])</f>
        <v>2025</v>
      </c>
      <c r="CI513" s="42">
        <f>MONTH(BANCO10[[#This Row],[DATA INÍCIO]])</f>
        <v>11</v>
      </c>
      <c r="CJ513" s="42" t="str">
        <f t="shared" si="9"/>
        <v>MEVISAMETAL INDUSTRIA DE FERRAGENS E ESTRUTURAS PARA ARMAZENAGEM EIRELI13.354.177/0001-38</v>
      </c>
      <c r="CK513" s="42"/>
      <c r="CL513" s="42" t="s">
        <v>1368</v>
      </c>
      <c r="CM513" s="42" t="str">
        <f>IF(BANCO10[[#This Row],[SOLUÇÃO]]=CM$1,BANCO10[[#This Row],[STATUS DA ETAPA]],"")</f>
        <v>CANCELADO</v>
      </c>
      <c r="CN513" s="42" t="str">
        <f>IF(BANCO10[[#This Row],[SOLUÇÃO]]=CN$1,BANCO10[[#This Row],[STATUS DA ETAPA]],"")</f>
        <v/>
      </c>
      <c r="CO513" s="42" t="str">
        <f>IF(BANCO10[[#This Row],[SOLUÇÃO]]=CO$1,BANCO10[[#This Row],[STATUS DA ETAPA]],"")</f>
        <v/>
      </c>
      <c r="CP513" s="42" t="str">
        <f>IF(BANCO10[[#This Row],[SOLUÇÃO]]=CP$1,BANCO10[[#This Row],[STATUS DA ETAPA]],"")</f>
        <v/>
      </c>
      <c r="CQ513" s="42" t="str">
        <f>IF(BANCO10[[#This Row],[SOLUÇÃO]]=CQ$1,BANCO10[[#This Row],[STATUS DA ETAPA]],"")</f>
        <v/>
      </c>
      <c r="CR513" s="42" t="str">
        <f>IF(BANCO10[[#This Row],[SOLUÇÃO]]=CR$1,BANCO10[[#This Row],[STATUS DA ETAPA]],"")</f>
        <v/>
      </c>
      <c r="CS513" s="42" t="str">
        <f>IF(BANCO10[[#This Row],[SOLUÇÃO]]=CS$1,BANCO10[[#This Row],[STATUS DA ETAPA]],"")</f>
        <v/>
      </c>
      <c r="CT513" s="42" t="str">
        <f>IF(BANCO10[[#This Row],[SOLUÇÃO]]=CT$1,BANCO10[[#This Row],[STATUS DA ETAPA]],"")</f>
        <v/>
      </c>
      <c r="CU513" s="42" t="str">
        <f>IF(BANCO10[[#This Row],[SOLUÇÃO]]=CU$1,BANCO10[[#This Row],[STATUS DA ETAPA]],"")</f>
        <v/>
      </c>
      <c r="CV513" s="42" t="str">
        <f>IF(BANCO10[[#This Row],[SOLUÇÃO]]=CV$1,BANCO10[[#This Row],[STATUS DA ETAPA]],"")</f>
        <v/>
      </c>
      <c r="CW513" s="42" t="str">
        <f>IF(BANCO10[[#This Row],[SOLUÇÃO]]=CW$1,BANCO10[[#This Row],[STATUS DA ETAPA]],"")</f>
        <v/>
      </c>
      <c r="CX513" s="42" t="str">
        <f>IF(BANCO10[[#This Row],[SOLUÇÃO]]=CX$1,BANCO10[[#This Row],[STATUS DA ETAPA]],"")</f>
        <v/>
      </c>
      <c r="CY513" s="42" t="str">
        <f>IF(BANCO10[[#This Row],[SOLUÇÃO]]=CY$1,BANCO10[[#This Row],[STATUS DA ETAPA]],"")</f>
        <v/>
      </c>
      <c r="CZ513" s="42" t="str">
        <f>IF(BANCO10[[#This Row],[SOLUÇÃO]]=CZ$1,BANCO10[[#This Row],[STATUS DA ETAPA]],"")</f>
        <v/>
      </c>
      <c r="DA513" s="42" t="str">
        <f>IF(BANCO10[[#This Row],[SOLUÇÃO]]=DA$1,BANCO10[[#This Row],[STATUS DA ETAPA]],"")</f>
        <v/>
      </c>
      <c r="DB513" s="42" t="str">
        <f>IF(BANCO10[[#This Row],[SOLUÇÃO]]=DB$1,BANCO10[[#This Row],[STATUS DA ETAPA]],"")</f>
        <v/>
      </c>
      <c r="DC513" s="63" t="str">
        <f>IF(BANCO10[[#This Row],[SOLUÇÃO]]=DC$1,BANCO10[[#This Row],[STATUS DA ETAPA]],"")</f>
        <v/>
      </c>
      <c r="DD513" s="65" t="str">
        <f>IF(BANCO10[[#This Row],[SOLUÇÃO]]=DD$1,BANCO10[[#This Row],[STATUS DA ETAPA]],"")</f>
        <v/>
      </c>
      <c r="DE513" s="65" t="str">
        <f>IF(BANCO10[[#This Row],[SOLUÇÃO]]=DE$1,BANCO10[[#This Row],[STATUS DA ETAPA]],"")</f>
        <v/>
      </c>
      <c r="DF513" s="65" t="str">
        <f>IF(BANCO10[[#This Row],[SOLUÇÃO]]=DF$1,BANCO10[[#This Row],[STATUS DA ETAPA]],"")</f>
        <v/>
      </c>
      <c r="DG513" s="65" t="str">
        <f>IF(BANCO10[[#This Row],[SOLUÇÃO]]=DG$1,BANCO10[[#This Row],[STATUS DA ETAPA]],"")</f>
        <v/>
      </c>
      <c r="DH513" s="65" t="str">
        <f>IF(BANCO10[[#This Row],[SOLUÇÃO]]=DH$1,BANCO10[[#This Row],[STATUS DA ETAPA]],"")</f>
        <v/>
      </c>
      <c r="DI513" s="65" t="str">
        <f>IF(BANCO10[[#This Row],[SOLUÇÃO]]=DI$1,BANCO10[[#This Row],[STATUS DA ETAPA]],"")</f>
        <v/>
      </c>
      <c r="DJ513" s="65" t="str">
        <f>IF(BANCO10[[#This Row],[SOLUÇÃO]]=DJ$1,BANCO10[[#This Row],[STATUS DA ETAPA]],"")</f>
        <v/>
      </c>
      <c r="DK513" s="65" t="str">
        <f>IF(BANCO10[[#This Row],[SOLUÇÃO]]=DK$1,BANCO10[[#This Row],[STATUS DA ETAPA]],"")</f>
        <v/>
      </c>
      <c r="DL513" s="65" t="str">
        <f>IF(BANCO10[[#This Row],[SOLUÇÃO]]=DL$1,BANCO10[[#This Row],[STATUS DA ETAPA]],"")</f>
        <v/>
      </c>
      <c r="DM513" s="65" t="str">
        <f>IF(BANCO10[[#This Row],[SOLUÇÃO]]=DM$1,BANCO10[[#This Row],[STATUS DA ETAPA]],"")</f>
        <v/>
      </c>
      <c r="DN513" s="65" t="e">
        <f>VLOOKUP(CL515,'[1]SAP TEC'!AC:AD,2,0)</f>
        <v>#N/A</v>
      </c>
      <c r="GA513" s="38"/>
      <c r="GB513" s="39"/>
      <c r="GC513" s="40"/>
      <c r="GD513" s="42"/>
      <c r="GE513" s="42"/>
      <c r="GF513" s="40"/>
      <c r="GG513" s="165"/>
      <c r="GH513" s="90"/>
      <c r="GI513" s="43"/>
      <c r="GJ513" s="44"/>
      <c r="GK513" s="166"/>
      <c r="GL513" s="166"/>
      <c r="GM513" s="166"/>
      <c r="GN513" s="42"/>
      <c r="GO513" s="91"/>
      <c r="GP513" s="42"/>
      <c r="GQ513" s="91"/>
      <c r="GR513" s="134"/>
      <c r="GS513" s="134"/>
      <c r="GT513" s="44"/>
      <c r="GU513" s="44"/>
      <c r="GV513" s="44"/>
      <c r="GW513" s="42"/>
      <c r="GX513" s="95"/>
      <c r="GY513" s="96"/>
      <c r="GZ513" s="167"/>
      <c r="HA513" s="167"/>
      <c r="HB513" s="167"/>
      <c r="HC513" s="93"/>
      <c r="HD513" s="167"/>
      <c r="HE513" s="110"/>
      <c r="HF513" s="94"/>
      <c r="HG513" s="38"/>
      <c r="HH513" s="38"/>
      <c r="HI513" s="38"/>
      <c r="HJ513" s="38"/>
      <c r="HK513" s="98"/>
      <c r="HL513" s="38"/>
      <c r="HM513" s="38"/>
      <c r="HN513" s="38"/>
      <c r="HO513" s="136"/>
      <c r="HP513" s="38"/>
      <c r="HQ513" s="38"/>
      <c r="HR513" s="38"/>
      <c r="HS513" s="38"/>
      <c r="HT513" s="63"/>
      <c r="HU513" s="63"/>
      <c r="HV513" s="71"/>
      <c r="HW513" s="63"/>
      <c r="HX513" s="44"/>
      <c r="HY513" s="42"/>
      <c r="HZ513" s="42"/>
      <c r="IA513" s="42"/>
      <c r="IB513" s="42"/>
      <c r="IC513" s="42"/>
      <c r="ID513" s="42"/>
      <c r="IE513" s="42"/>
      <c r="IF513" s="42"/>
      <c r="IG513" s="42"/>
      <c r="IH513" s="42"/>
      <c r="II513" s="42"/>
      <c r="IJ513" s="42"/>
      <c r="IK513" s="42"/>
      <c r="IL513" s="42"/>
      <c r="IM513" s="42"/>
      <c r="IN513" s="42"/>
      <c r="IO513" s="42"/>
      <c r="IP513" s="42"/>
      <c r="IQ513" s="42"/>
      <c r="IR513" s="42"/>
      <c r="IS513" s="42"/>
      <c r="IT513" s="42"/>
      <c r="IU513" s="42"/>
      <c r="IV513" s="42"/>
      <c r="IW513" s="42"/>
      <c r="IX513" s="42"/>
      <c r="IY513" s="42"/>
      <c r="IZ513" s="63"/>
    </row>
    <row r="514" spans="1:339" s="65" customFormat="1" ht="12" x14ac:dyDescent="0.25">
      <c r="A514" s="38" t="s">
        <v>118</v>
      </c>
      <c r="B514" s="39" t="s">
        <v>119</v>
      </c>
      <c r="C514" s="40" t="str">
        <f>IFERROR(VLOOKUP(BANCO10[[#This Row],[EMPRESA]],[1]!DADOS[#Data],2,FALSE),"")</f>
        <v>13.354.177/0001-38</v>
      </c>
      <c r="D514" s="42" t="s">
        <v>1367</v>
      </c>
      <c r="E514" s="42" t="str">
        <f>IFERROR(VLOOKUP(BANCO10[[#This Row],[EMPRESA]],[1]!DADOS[#Data],5,FALSE),"")</f>
        <v>EPP</v>
      </c>
      <c r="F514" s="40" t="str">
        <f>IFERROR(IF(VLOOKUP(BANCO10[[#This Row],[EMPRESA]],[1]!DADOS[#Data],6,0)="","",(VLOOKUP(BANCO10[[#This Row],[EMPRESA]],[1]!DADOS[#Data],6,0))),"")</f>
        <v>CAPITAL LESTE 1</v>
      </c>
      <c r="G514" s="40"/>
      <c r="H514" s="43" t="s">
        <v>121</v>
      </c>
      <c r="I514" s="43" t="s">
        <v>145</v>
      </c>
      <c r="J514" s="44" t="s">
        <v>146</v>
      </c>
      <c r="K514" s="44" t="s">
        <v>1369</v>
      </c>
      <c r="L514" s="44" t="s">
        <v>123</v>
      </c>
      <c r="M514" s="44">
        <v>103</v>
      </c>
      <c r="N514" s="42" t="s">
        <v>123</v>
      </c>
      <c r="O514" s="42" t="s">
        <v>90</v>
      </c>
      <c r="P514" s="42">
        <v>4</v>
      </c>
      <c r="Q514" s="42" t="s">
        <v>205</v>
      </c>
      <c r="R514" s="45" t="s">
        <v>123</v>
      </c>
      <c r="S514" s="45"/>
      <c r="T514" s="45" t="s">
        <v>123</v>
      </c>
      <c r="U514" s="45"/>
      <c r="V514" s="45" t="s">
        <v>123</v>
      </c>
      <c r="W514" s="45"/>
      <c r="X514" s="45" t="s">
        <v>123</v>
      </c>
      <c r="Y514" s="45"/>
      <c r="Z514" s="46" t="s">
        <v>123</v>
      </c>
      <c r="AA514" s="47"/>
      <c r="AB514" s="46" t="s">
        <v>123</v>
      </c>
      <c r="AC514" s="48"/>
      <c r="AD514" s="46" t="s">
        <v>123</v>
      </c>
      <c r="AE514" s="48"/>
      <c r="AF514" s="45" t="s">
        <v>27</v>
      </c>
      <c r="AG514" s="45">
        <v>45188</v>
      </c>
      <c r="AH514" s="45" t="s">
        <v>126</v>
      </c>
      <c r="AI514" s="45"/>
      <c r="AJ514" s="45" t="s">
        <v>123</v>
      </c>
      <c r="AK514" s="45"/>
      <c r="AL514" s="45" t="s">
        <v>123</v>
      </c>
      <c r="AM514" s="45"/>
      <c r="AN514" s="45" t="s">
        <v>123</v>
      </c>
      <c r="AO514" s="45"/>
      <c r="AP514" s="45" t="s">
        <v>123</v>
      </c>
      <c r="AQ514" s="45"/>
      <c r="AR514" s="45" t="s">
        <v>123</v>
      </c>
      <c r="AS514" s="45"/>
      <c r="AT514" s="49">
        <v>44820</v>
      </c>
      <c r="AU514" s="50">
        <v>44820</v>
      </c>
      <c r="AV514" s="51" t="s">
        <v>123</v>
      </c>
      <c r="AW514" s="51" t="s">
        <v>123</v>
      </c>
      <c r="AX514" s="51" t="s">
        <v>49</v>
      </c>
      <c r="AY514" s="52" t="s">
        <v>123</v>
      </c>
      <c r="AZ514" s="53">
        <v>0</v>
      </c>
      <c r="BA514" s="52" t="s">
        <v>123</v>
      </c>
      <c r="BB514" s="81" t="s">
        <v>123</v>
      </c>
      <c r="BC514" s="52" t="s">
        <v>123</v>
      </c>
      <c r="BD514" s="52" t="s">
        <v>123</v>
      </c>
      <c r="BE514" s="55" t="s">
        <v>123</v>
      </c>
      <c r="BF514" s="55" t="s">
        <v>123</v>
      </c>
      <c r="BG514" s="55" t="s">
        <v>123</v>
      </c>
      <c r="BH514" s="55" t="s">
        <v>123</v>
      </c>
      <c r="BI514" s="56" t="s">
        <v>123</v>
      </c>
      <c r="BJ514" s="48"/>
      <c r="BK514" s="74"/>
      <c r="BL514" s="75"/>
      <c r="BM514" s="74"/>
      <c r="BN514" s="75"/>
      <c r="BO514" s="74" t="s">
        <v>123</v>
      </c>
      <c r="BP514" s="75"/>
      <c r="BQ514" s="74" t="s">
        <v>123</v>
      </c>
      <c r="BR514" s="217"/>
      <c r="BS514" s="70" t="s">
        <v>1370</v>
      </c>
      <c r="BT514" s="38"/>
      <c r="BU514" s="61" t="s">
        <v>129</v>
      </c>
      <c r="BV514" s="61" t="s">
        <v>129</v>
      </c>
      <c r="BW514" s="84" t="s">
        <v>129</v>
      </c>
      <c r="BX514" s="84" t="s">
        <v>129</v>
      </c>
      <c r="BY514" s="85" t="s">
        <v>129</v>
      </c>
      <c r="BZ514" s="84"/>
      <c r="CA514" s="86" t="s">
        <v>129</v>
      </c>
      <c r="CB514" s="87" t="s">
        <v>129</v>
      </c>
      <c r="CC514" s="88" t="s">
        <v>129</v>
      </c>
      <c r="CD514" s="87" t="s">
        <v>129</v>
      </c>
      <c r="CE514" s="87" t="s">
        <v>129</v>
      </c>
      <c r="CF514" s="87" t="s">
        <v>129</v>
      </c>
      <c r="CG514" s="87" t="s">
        <v>129</v>
      </c>
      <c r="CH514" s="42">
        <f>YEAR(BANCO10[[#This Row],[DATA INÍCIO]])</f>
        <v>2022</v>
      </c>
      <c r="CI514" s="42">
        <f>MONTH(BANCO10[[#This Row],[DATA INÍCIO]])</f>
        <v>9</v>
      </c>
      <c r="CJ514" s="42" t="str">
        <f t="shared" si="9"/>
        <v>MEVISAMETAL INDUSTRIA DE FERRAGENS E ESTRUTURAS PARA ARMAZENAGEM EIRELI13.354.177/0001-38</v>
      </c>
      <c r="CK514" s="42"/>
      <c r="CL514" s="42" t="s">
        <v>1369</v>
      </c>
      <c r="CM514" s="42" t="str">
        <f>IF(BANCO10[[#This Row],[SOLUÇÃO]]=CM$1,BANCO10[[#This Row],[STATUS DA ETAPA]],"")</f>
        <v>CONCLUÍDO</v>
      </c>
      <c r="CN514" s="42" t="str">
        <f>IF(BANCO10[[#This Row],[SOLUÇÃO]]=CN$1,BANCO10[[#This Row],[STATUS DA ETAPA]],"")</f>
        <v/>
      </c>
      <c r="CO514" s="42" t="str">
        <f>IF(BANCO10[[#This Row],[SOLUÇÃO]]=CO$1,BANCO10[[#This Row],[STATUS DA ETAPA]],"")</f>
        <v/>
      </c>
      <c r="CP514" s="42" t="str">
        <f>IF(BANCO10[[#This Row],[SOLUÇÃO]]=CP$1,BANCO10[[#This Row],[STATUS DA ETAPA]],"")</f>
        <v/>
      </c>
      <c r="CQ514" s="42" t="str">
        <f>IF(BANCO10[[#This Row],[SOLUÇÃO]]=CQ$1,BANCO10[[#This Row],[STATUS DA ETAPA]],"")</f>
        <v/>
      </c>
      <c r="CR514" s="42" t="str">
        <f>IF(BANCO10[[#This Row],[SOLUÇÃO]]=CR$1,BANCO10[[#This Row],[STATUS DA ETAPA]],"")</f>
        <v/>
      </c>
      <c r="CS514" s="42" t="str">
        <f>IF(BANCO10[[#This Row],[SOLUÇÃO]]=CS$1,BANCO10[[#This Row],[STATUS DA ETAPA]],"")</f>
        <v/>
      </c>
      <c r="CT514" s="42" t="str">
        <f>IF(BANCO10[[#This Row],[SOLUÇÃO]]=CT$1,BANCO10[[#This Row],[STATUS DA ETAPA]],"")</f>
        <v/>
      </c>
      <c r="CU514" s="42" t="str">
        <f>IF(BANCO10[[#This Row],[SOLUÇÃO]]=CU$1,BANCO10[[#This Row],[STATUS DA ETAPA]],"")</f>
        <v/>
      </c>
      <c r="CV514" s="42" t="str">
        <f>IF(BANCO10[[#This Row],[SOLUÇÃO]]=CV$1,BANCO10[[#This Row],[STATUS DA ETAPA]],"")</f>
        <v/>
      </c>
      <c r="CW514" s="42" t="str">
        <f>IF(BANCO10[[#This Row],[SOLUÇÃO]]=CW$1,BANCO10[[#This Row],[STATUS DA ETAPA]],"")</f>
        <v/>
      </c>
      <c r="CX514" s="42" t="str">
        <f>IF(BANCO10[[#This Row],[SOLUÇÃO]]=CX$1,BANCO10[[#This Row],[STATUS DA ETAPA]],"")</f>
        <v/>
      </c>
      <c r="CY514" s="42" t="str">
        <f>IF(BANCO10[[#This Row],[SOLUÇÃO]]=CY$1,BANCO10[[#This Row],[STATUS DA ETAPA]],"")</f>
        <v/>
      </c>
      <c r="CZ514" s="42" t="str">
        <f>IF(BANCO10[[#This Row],[SOLUÇÃO]]=CZ$1,BANCO10[[#This Row],[STATUS DA ETAPA]],"")</f>
        <v/>
      </c>
      <c r="DA514" s="42" t="str">
        <f>IF(BANCO10[[#This Row],[SOLUÇÃO]]=DA$1,BANCO10[[#This Row],[STATUS DA ETAPA]],"")</f>
        <v/>
      </c>
      <c r="DB514" s="42" t="str">
        <f>IF(BANCO10[[#This Row],[SOLUÇÃO]]=DB$1,BANCO10[[#This Row],[STATUS DA ETAPA]],"")</f>
        <v/>
      </c>
      <c r="DC514" s="63" t="str">
        <f>IF(BANCO10[[#This Row],[SOLUÇÃO]]=DC$1,BANCO10[[#This Row],[STATUS DA ETAPA]],"")</f>
        <v/>
      </c>
      <c r="DD514" s="65" t="str">
        <f>IF(BANCO10[[#This Row],[SOLUÇÃO]]=DD$1,BANCO10[[#This Row],[STATUS DA ETAPA]],"")</f>
        <v/>
      </c>
      <c r="DE514" s="65" t="str">
        <f>IF(BANCO10[[#This Row],[SOLUÇÃO]]=DE$1,BANCO10[[#This Row],[STATUS DA ETAPA]],"")</f>
        <v/>
      </c>
      <c r="DF514" s="65" t="str">
        <f>IF(BANCO10[[#This Row],[SOLUÇÃO]]=DF$1,BANCO10[[#This Row],[STATUS DA ETAPA]],"")</f>
        <v/>
      </c>
      <c r="DG514" s="65" t="str">
        <f>IF(BANCO10[[#This Row],[SOLUÇÃO]]=DG$1,BANCO10[[#This Row],[STATUS DA ETAPA]],"")</f>
        <v/>
      </c>
      <c r="DH514" s="65" t="str">
        <f>IF(BANCO10[[#This Row],[SOLUÇÃO]]=DH$1,BANCO10[[#This Row],[STATUS DA ETAPA]],"")</f>
        <v/>
      </c>
      <c r="DI514" s="65" t="str">
        <f>IF(BANCO10[[#This Row],[SOLUÇÃO]]=DI$1,BANCO10[[#This Row],[STATUS DA ETAPA]],"")</f>
        <v/>
      </c>
      <c r="DJ514" s="65" t="str">
        <f>IF(BANCO10[[#This Row],[SOLUÇÃO]]=DJ$1,BANCO10[[#This Row],[STATUS DA ETAPA]],"")</f>
        <v/>
      </c>
      <c r="DK514" s="65" t="str">
        <f>IF(BANCO10[[#This Row],[SOLUÇÃO]]=DK$1,BANCO10[[#This Row],[STATUS DA ETAPA]],"")</f>
        <v/>
      </c>
      <c r="DL514" s="65" t="str">
        <f>IF(BANCO10[[#This Row],[SOLUÇÃO]]=DL$1,BANCO10[[#This Row],[STATUS DA ETAPA]],"")</f>
        <v/>
      </c>
      <c r="DM514" s="65" t="str">
        <f>IF(BANCO10[[#This Row],[SOLUÇÃO]]=DM$1,BANCO10[[#This Row],[STATUS DA ETAPA]],"")</f>
        <v/>
      </c>
      <c r="DN514" s="65" t="e">
        <f>VLOOKUP(CL516,'[1]SAP TEC'!AC:AD,2,0)</f>
        <v>#N/A</v>
      </c>
      <c r="GA514" s="38"/>
      <c r="GB514" s="39"/>
      <c r="GC514" s="40"/>
      <c r="GD514" s="42"/>
      <c r="GE514" s="42"/>
      <c r="GF514" s="40"/>
      <c r="GG514" s="165"/>
      <c r="GH514" s="90"/>
      <c r="GI514" s="43"/>
      <c r="GJ514" s="44"/>
      <c r="GK514" s="166"/>
      <c r="GL514" s="166"/>
      <c r="GM514" s="166"/>
      <c r="GN514" s="42"/>
      <c r="GO514" s="91"/>
      <c r="GP514" s="42"/>
      <c r="GQ514" s="91"/>
      <c r="GR514" s="134"/>
      <c r="GS514" s="134"/>
      <c r="GT514" s="44"/>
      <c r="GU514" s="44"/>
      <c r="GV514" s="44"/>
      <c r="GW514" s="42"/>
      <c r="GX514" s="95"/>
      <c r="GY514" s="96"/>
      <c r="GZ514" s="167"/>
      <c r="HA514" s="167"/>
      <c r="HB514" s="167"/>
      <c r="HC514" s="93"/>
      <c r="HD514" s="167"/>
      <c r="HE514" s="110"/>
      <c r="HF514" s="94"/>
      <c r="HG514" s="38"/>
      <c r="HH514" s="38"/>
      <c r="HI514" s="38"/>
      <c r="HJ514" s="38"/>
      <c r="HK514" s="98"/>
      <c r="HL514" s="38"/>
      <c r="HM514" s="38"/>
      <c r="HN514" s="38"/>
      <c r="HO514" s="136"/>
      <c r="HP514" s="38"/>
      <c r="HQ514" s="38"/>
      <c r="HR514" s="38"/>
      <c r="HS514" s="38"/>
      <c r="HT514" s="63"/>
      <c r="HU514" s="63"/>
      <c r="HV514" s="71"/>
      <c r="HW514" s="63"/>
      <c r="HX514" s="44"/>
      <c r="HY514" s="42"/>
      <c r="HZ514" s="42"/>
      <c r="IA514" s="42"/>
      <c r="IB514" s="42"/>
      <c r="IC514" s="42"/>
      <c r="ID514" s="42"/>
      <c r="IE514" s="42"/>
      <c r="IF514" s="42"/>
      <c r="IG514" s="42"/>
      <c r="IH514" s="42"/>
      <c r="II514" s="42"/>
      <c r="IJ514" s="42"/>
      <c r="IK514" s="42"/>
      <c r="IL514" s="42"/>
      <c r="IM514" s="42"/>
      <c r="IN514" s="42"/>
      <c r="IO514" s="42"/>
      <c r="IP514" s="42"/>
      <c r="IQ514" s="42"/>
      <c r="IR514" s="42"/>
      <c r="IS514" s="42"/>
      <c r="IT514" s="42"/>
      <c r="IU514" s="42"/>
      <c r="IV514" s="42"/>
      <c r="IW514" s="42"/>
      <c r="IX514" s="42"/>
      <c r="IY514" s="42"/>
      <c r="IZ514" s="63"/>
    </row>
    <row r="515" spans="1:339" s="65" customFormat="1" ht="12" x14ac:dyDescent="0.25">
      <c r="A515" s="38" t="s">
        <v>118</v>
      </c>
      <c r="B515" s="39" t="s">
        <v>131</v>
      </c>
      <c r="C515" s="40" t="str">
        <f>IFERROR(VLOOKUP(BANCO10[[#This Row],[EMPRESA]],[1]!DADOS[#Data],2,FALSE),"")</f>
        <v>50.022.367/0001-84</v>
      </c>
      <c r="D515" s="40" t="s">
        <v>1371</v>
      </c>
      <c r="E515" s="42" t="str">
        <f>IFERROR(VLOOKUP(BANCO10[[#This Row],[EMPRESA]],[1]!DADOS[#Data],5,FALSE),"")</f>
        <v>EPP</v>
      </c>
      <c r="F515" s="40" t="str">
        <f>IFERROR(IF(VLOOKUP(BANCO10[[#This Row],[EMPRESA]],[1]!DADOS[#Data],6,0)="","",(VLOOKUP(BANCO10[[#This Row],[EMPRESA]],[1]!DADOS[#Data],6,0))),"")</f>
        <v>CAPITAL LESTE 1</v>
      </c>
      <c r="G515" s="40"/>
      <c r="H515" s="43" t="s">
        <v>121</v>
      </c>
      <c r="I515" s="43" t="s">
        <v>145</v>
      </c>
      <c r="J515" s="43" t="s">
        <v>146</v>
      </c>
      <c r="K515" s="44" t="s">
        <v>1372</v>
      </c>
      <c r="L515" s="44" t="s">
        <v>123</v>
      </c>
      <c r="M515" s="44" t="s">
        <v>137</v>
      </c>
      <c r="N515" s="44" t="s">
        <v>123</v>
      </c>
      <c r="O515" s="42" t="s">
        <v>90</v>
      </c>
      <c r="P515" s="42">
        <v>4</v>
      </c>
      <c r="Q515" s="39" t="s">
        <v>930</v>
      </c>
      <c r="R515" s="45" t="s">
        <v>123</v>
      </c>
      <c r="S515" s="45"/>
      <c r="T515" s="45" t="s">
        <v>123</v>
      </c>
      <c r="U515" s="45"/>
      <c r="V515" s="45" t="s">
        <v>123</v>
      </c>
      <c r="W515" s="45"/>
      <c r="X515" s="45" t="s">
        <v>123</v>
      </c>
      <c r="Y515" s="45"/>
      <c r="Z515" s="46" t="s">
        <v>123</v>
      </c>
      <c r="AA515" s="47"/>
      <c r="AB515" s="46" t="s">
        <v>123</v>
      </c>
      <c r="AC515" s="48"/>
      <c r="AD515" s="46" t="s">
        <v>123</v>
      </c>
      <c r="AE515" s="48"/>
      <c r="AF515" s="45" t="s">
        <v>123</v>
      </c>
      <c r="AG515" s="45"/>
      <c r="AH515" s="45" t="s">
        <v>123</v>
      </c>
      <c r="AI515" s="45"/>
      <c r="AJ515" s="45" t="s">
        <v>123</v>
      </c>
      <c r="AK515" s="45"/>
      <c r="AL515" s="45" t="s">
        <v>123</v>
      </c>
      <c r="AM515" s="45"/>
      <c r="AN515" s="45" t="s">
        <v>123</v>
      </c>
      <c r="AO515" s="45"/>
      <c r="AP515" s="45" t="s">
        <v>123</v>
      </c>
      <c r="AQ515" s="45"/>
      <c r="AR515" s="45" t="s">
        <v>123</v>
      </c>
      <c r="AS515" s="45"/>
      <c r="AT515" s="49">
        <v>45842</v>
      </c>
      <c r="AU515" s="50">
        <v>45842</v>
      </c>
      <c r="AV515" s="66" t="s">
        <v>123</v>
      </c>
      <c r="AW515" s="66" t="s">
        <v>123</v>
      </c>
      <c r="AX515" s="51" t="s">
        <v>49</v>
      </c>
      <c r="AY515" s="52" t="s">
        <v>126</v>
      </c>
      <c r="AZ515" s="53">
        <v>0</v>
      </c>
      <c r="BA515" s="52" t="s">
        <v>123</v>
      </c>
      <c r="BB515" s="81" t="s">
        <v>123</v>
      </c>
      <c r="BC515" s="54" t="s">
        <v>123</v>
      </c>
      <c r="BD515" s="54" t="s">
        <v>123</v>
      </c>
      <c r="BE515" s="55" t="s">
        <v>123</v>
      </c>
      <c r="BF515" s="55" t="s">
        <v>123</v>
      </c>
      <c r="BG515" s="55" t="s">
        <v>123</v>
      </c>
      <c r="BH515" s="55" t="s">
        <v>123</v>
      </c>
      <c r="BI515" s="68" t="s">
        <v>123</v>
      </c>
      <c r="BJ515" s="48"/>
      <c r="BK515" s="58" t="s">
        <v>123</v>
      </c>
      <c r="BL515" s="59"/>
      <c r="BM515" s="58" t="s">
        <v>123</v>
      </c>
      <c r="BN515" s="59"/>
      <c r="BO515" s="58" t="s">
        <v>123</v>
      </c>
      <c r="BP515" s="77"/>
      <c r="BQ515" s="58" t="s">
        <v>123</v>
      </c>
      <c r="BR515" s="79"/>
      <c r="BS515" s="69"/>
      <c r="BT515" s="38"/>
      <c r="BU515" s="61"/>
      <c r="BV515" s="61"/>
      <c r="BW515" s="61"/>
      <c r="BX515" s="61"/>
      <c r="BY515" s="61"/>
      <c r="BZ515" s="61"/>
      <c r="CA515" s="61"/>
      <c r="CB515" s="61"/>
      <c r="CC515" s="61"/>
      <c r="CD515" s="61"/>
      <c r="CE515" s="61"/>
      <c r="CF515" s="61"/>
      <c r="CG515" s="61"/>
      <c r="CH515" s="63">
        <f>YEAR(BANCO10[[#This Row],[DATA INÍCIO]])</f>
        <v>2025</v>
      </c>
      <c r="CI515" s="63">
        <f>MONTH(BANCO10[[#This Row],[DATA INÍCIO]])</f>
        <v>7</v>
      </c>
      <c r="CJ515" s="71" t="str">
        <f t="shared" si="9"/>
        <v>MG IND E COM DE EQUIPAMENTOS PARA EMBALAGENS LTDA50.022.367/0001-84</v>
      </c>
      <c r="CK515" s="63"/>
      <c r="CL515" s="63"/>
      <c r="CM515" s="42" t="str">
        <f>IF(BANCO10[[#This Row],[SOLUÇÃO]]=CM$1,BANCO10[[#This Row],[STATUS DA ETAPA]],"")</f>
        <v>CONCLUÍDO</v>
      </c>
      <c r="CN515" s="42" t="str">
        <f>IF(BANCO10[[#This Row],[SOLUÇÃO]]=CN$1,BANCO10[[#This Row],[STATUS DA ETAPA]],"")</f>
        <v/>
      </c>
      <c r="CO515" s="42" t="str">
        <f>IF(BANCO10[[#This Row],[SOLUÇÃO]]=CO$1,BANCO10[[#This Row],[STATUS DA ETAPA]],"")</f>
        <v/>
      </c>
      <c r="CP515" s="42" t="str">
        <f>IF(BANCO10[[#This Row],[SOLUÇÃO]]=CP$1,BANCO10[[#This Row],[STATUS DA ETAPA]],"")</f>
        <v/>
      </c>
      <c r="CQ515" s="42" t="str">
        <f>IF(BANCO10[[#This Row],[SOLUÇÃO]]=CQ$1,BANCO10[[#This Row],[STATUS DA ETAPA]],"")</f>
        <v/>
      </c>
      <c r="CR515" s="42" t="str">
        <f>IF(BANCO10[[#This Row],[SOLUÇÃO]]=CR$1,BANCO10[[#This Row],[STATUS DA ETAPA]],"")</f>
        <v/>
      </c>
      <c r="CS515" s="42" t="str">
        <f>IF(BANCO10[[#This Row],[SOLUÇÃO]]=CS$1,BANCO10[[#This Row],[STATUS DA ETAPA]],"")</f>
        <v/>
      </c>
      <c r="CT515" s="42" t="str">
        <f>IF(BANCO10[[#This Row],[SOLUÇÃO]]=CT$1,BANCO10[[#This Row],[STATUS DA ETAPA]],"")</f>
        <v/>
      </c>
      <c r="CU515" s="42" t="str">
        <f>IF(BANCO10[[#This Row],[SOLUÇÃO]]=CU$1,BANCO10[[#This Row],[STATUS DA ETAPA]],"")</f>
        <v/>
      </c>
      <c r="CV515" s="42" t="str">
        <f>IF(BANCO10[[#This Row],[SOLUÇÃO]]=CV$1,BANCO10[[#This Row],[STATUS DA ETAPA]],"")</f>
        <v/>
      </c>
      <c r="CW515" s="42" t="str">
        <f>IF(BANCO10[[#This Row],[SOLUÇÃO]]=CW$1,BANCO10[[#This Row],[STATUS DA ETAPA]],"")</f>
        <v/>
      </c>
      <c r="CX515" s="42" t="str">
        <f>IF(BANCO10[[#This Row],[SOLUÇÃO]]=CX$1,BANCO10[[#This Row],[STATUS DA ETAPA]],"")</f>
        <v/>
      </c>
      <c r="CY515" s="42" t="str">
        <f>IF(BANCO10[[#This Row],[SOLUÇÃO]]=CY$1,BANCO10[[#This Row],[STATUS DA ETAPA]],"")</f>
        <v/>
      </c>
      <c r="CZ515" s="42" t="str">
        <f>IF(BANCO10[[#This Row],[SOLUÇÃO]]=CZ$1,BANCO10[[#This Row],[STATUS DA ETAPA]],"")</f>
        <v/>
      </c>
      <c r="DA515" s="42" t="str">
        <f>IF(BANCO10[[#This Row],[SOLUÇÃO]]=DA$1,BANCO10[[#This Row],[STATUS DA ETAPA]],"")</f>
        <v/>
      </c>
      <c r="DB515" s="42" t="str">
        <f>IF(BANCO10[[#This Row],[SOLUÇÃO]]=DB$1,BANCO10[[#This Row],[STATUS DA ETAPA]],"")</f>
        <v/>
      </c>
      <c r="DC515" s="42" t="str">
        <f>IF(BANCO10[[#This Row],[SOLUÇÃO]]=DC$1,BANCO10[[#This Row],[STATUS DA ETAPA]],"")</f>
        <v/>
      </c>
      <c r="DD515" s="42" t="str">
        <f>IF(BANCO10[[#This Row],[SOLUÇÃO]]=DD$1,BANCO10[[#This Row],[STATUS DA ETAPA]],"")</f>
        <v/>
      </c>
      <c r="DE515" s="42" t="str">
        <f>IF(BANCO10[[#This Row],[SOLUÇÃO]]=DE$1,BANCO10[[#This Row],[STATUS DA ETAPA]],"")</f>
        <v/>
      </c>
      <c r="DF515" s="42" t="str">
        <f>IF(BANCO10[[#This Row],[SOLUÇÃO]]=DF$1,BANCO10[[#This Row],[STATUS DA ETAPA]],"")</f>
        <v/>
      </c>
      <c r="DG515" s="42" t="str">
        <f>IF(BANCO10[[#This Row],[SOLUÇÃO]]=DG$1,BANCO10[[#This Row],[STATUS DA ETAPA]],"")</f>
        <v/>
      </c>
      <c r="DH515" s="42" t="str">
        <f>IF(BANCO10[[#This Row],[SOLUÇÃO]]=DH$1,BANCO10[[#This Row],[STATUS DA ETAPA]],"")</f>
        <v/>
      </c>
      <c r="DI515" s="42" t="str">
        <f>IF(BANCO10[[#This Row],[SOLUÇÃO]]=DI$1,BANCO10[[#This Row],[STATUS DA ETAPA]],"")</f>
        <v/>
      </c>
      <c r="DJ515" s="42" t="str">
        <f>IF(BANCO10[[#This Row],[SOLUÇÃO]]=DJ$1,BANCO10[[#This Row],[STATUS DA ETAPA]],"")</f>
        <v/>
      </c>
      <c r="DK515" s="42" t="str">
        <f>IF(BANCO10[[#This Row],[SOLUÇÃO]]=DK$1,BANCO10[[#This Row],[STATUS DA ETAPA]],"")</f>
        <v/>
      </c>
      <c r="DL515" s="42" t="str">
        <f>IF(BANCO10[[#This Row],[SOLUÇÃO]]=DL$1,BANCO10[[#This Row],[STATUS DA ETAPA]],"")</f>
        <v/>
      </c>
      <c r="DM515" s="42" t="str">
        <f>IF(BANCO10[[#This Row],[SOLUÇÃO]]=DM$1,BANCO10[[#This Row],[STATUS DA ETAPA]],"")</f>
        <v/>
      </c>
      <c r="DN515" s="65" t="e">
        <f>VLOOKUP(CL517,'[1]SAP TEC'!AC:AD,2,0)</f>
        <v>#N/A</v>
      </c>
      <c r="GA515" s="38"/>
      <c r="GB515" s="39"/>
      <c r="GC515" s="40"/>
      <c r="GD515" s="42"/>
      <c r="GE515" s="42"/>
      <c r="GF515" s="40"/>
      <c r="GG515" s="165"/>
      <c r="GH515" s="90"/>
      <c r="GI515" s="43"/>
      <c r="GJ515" s="44"/>
      <c r="GK515" s="166"/>
      <c r="GL515" s="166"/>
      <c r="GM515" s="166"/>
      <c r="GN515" s="42"/>
      <c r="GO515" s="91"/>
      <c r="GP515" s="42"/>
      <c r="GQ515" s="91"/>
      <c r="GR515" s="134"/>
      <c r="GS515" s="134"/>
      <c r="GT515" s="44"/>
      <c r="GU515" s="44"/>
      <c r="GV515" s="44"/>
      <c r="GW515" s="42"/>
      <c r="GX515" s="95"/>
      <c r="GY515" s="96"/>
      <c r="GZ515" s="168"/>
      <c r="HA515" s="168"/>
      <c r="HB515" s="168"/>
      <c r="HC515" s="93"/>
      <c r="HD515" s="168"/>
      <c r="HE515" s="110"/>
      <c r="HF515" s="94"/>
      <c r="HG515" s="38"/>
      <c r="HH515" s="38"/>
      <c r="HI515" s="38"/>
      <c r="HJ515" s="38"/>
      <c r="HK515" s="98"/>
      <c r="HL515" s="38"/>
      <c r="HM515" s="38"/>
      <c r="HN515" s="38"/>
      <c r="HO515" s="136"/>
      <c r="HP515" s="38"/>
      <c r="HQ515" s="38"/>
      <c r="HR515" s="38"/>
      <c r="HS515" s="38"/>
      <c r="HT515" s="63"/>
      <c r="HU515" s="63"/>
      <c r="HV515" s="71"/>
      <c r="HW515" s="63"/>
      <c r="HX515" s="44"/>
      <c r="HY515" s="42"/>
      <c r="HZ515" s="42"/>
      <c r="IA515" s="42"/>
      <c r="IB515" s="42"/>
      <c r="IC515" s="42"/>
      <c r="ID515" s="42"/>
      <c r="IE515" s="42"/>
      <c r="IF515" s="42"/>
      <c r="IG515" s="42"/>
      <c r="IH515" s="42"/>
      <c r="II515" s="42"/>
      <c r="IJ515" s="42"/>
      <c r="IK515" s="42"/>
      <c r="IL515" s="42"/>
      <c r="IM515" s="42"/>
      <c r="IN515" s="42"/>
      <c r="IO515" s="42"/>
      <c r="IP515" s="42"/>
      <c r="IQ515" s="42"/>
      <c r="IR515" s="42"/>
      <c r="IS515" s="42"/>
      <c r="IT515" s="42"/>
      <c r="IU515" s="42"/>
      <c r="IV515" s="42"/>
      <c r="IW515" s="42"/>
      <c r="IX515" s="42"/>
      <c r="IY515" s="42"/>
      <c r="IZ515" s="63"/>
    </row>
    <row r="516" spans="1:339" s="65" customFormat="1" ht="10.5" x14ac:dyDescent="0.25">
      <c r="A516" s="38" t="s">
        <v>118</v>
      </c>
      <c r="B516" s="39" t="s">
        <v>131</v>
      </c>
      <c r="C516" s="40" t="str">
        <f>IFERROR(VLOOKUP(BANCO10[[#This Row],[EMPRESA]],[1]!DADOS[#Data],2,FALSE),"")</f>
        <v>50.022.367/0001-84</v>
      </c>
      <c r="D516" s="40" t="s">
        <v>1371</v>
      </c>
      <c r="E516" s="42" t="str">
        <f>IFERROR(VLOOKUP(BANCO10[[#This Row],[EMPRESA]],[1]!DADOS[#Data],5,FALSE),"")</f>
        <v>EPP</v>
      </c>
      <c r="F516" s="40" t="str">
        <f>IFERROR(IF(VLOOKUP(BANCO10[[#This Row],[EMPRESA]],[1]!DADOS[#Data],6,0)="","",(VLOOKUP(BANCO10[[#This Row],[EMPRESA]],[1]!DADOS[#Data],6,0))),"")</f>
        <v>CAPITAL LESTE 1</v>
      </c>
      <c r="G516" s="40" t="str">
        <f>IFERROR(IF(VLOOKUP(BANCO10[[#This Row],[EMPRESA]],[1]!DADOS[#Data],4)="","",(VLOOKUP($D516,[1]!DADOS[#Data],4,0))),"")</f>
        <v>MG IND</v>
      </c>
      <c r="H516" s="43" t="s">
        <v>7</v>
      </c>
      <c r="I516" s="43" t="s">
        <v>134</v>
      </c>
      <c r="J516" s="43" t="s">
        <v>123</v>
      </c>
      <c r="K516" s="44" t="s">
        <v>1373</v>
      </c>
      <c r="L516" s="44" t="s">
        <v>136</v>
      </c>
      <c r="M516" s="44" t="s">
        <v>137</v>
      </c>
      <c r="N516" s="44" t="s">
        <v>123</v>
      </c>
      <c r="O516" s="42" t="s">
        <v>96</v>
      </c>
      <c r="P516" s="42">
        <v>106</v>
      </c>
      <c r="Q516" s="39"/>
      <c r="R516" s="45" t="s">
        <v>27</v>
      </c>
      <c r="S516" s="45">
        <v>45852</v>
      </c>
      <c r="T516" s="45" t="s">
        <v>27</v>
      </c>
      <c r="U516" s="45">
        <v>45863</v>
      </c>
      <c r="V516" s="45" t="s">
        <v>27</v>
      </c>
      <c r="W516" s="45">
        <v>45863</v>
      </c>
      <c r="X516" s="45" t="s">
        <v>27</v>
      </c>
      <c r="Y516" s="45">
        <v>45863</v>
      </c>
      <c r="Z516" s="46" t="s">
        <v>27</v>
      </c>
      <c r="AA516" s="47">
        <v>45889</v>
      </c>
      <c r="AB516" s="46" t="s">
        <v>126</v>
      </c>
      <c r="AC516" s="48"/>
      <c r="AD516" s="46" t="s">
        <v>126</v>
      </c>
      <c r="AE516" s="48"/>
      <c r="AF516" s="45" t="s">
        <v>123</v>
      </c>
      <c r="AG516" s="45"/>
      <c r="AH516" s="45" t="s">
        <v>123</v>
      </c>
      <c r="AI516" s="45"/>
      <c r="AJ516" s="45"/>
      <c r="AK516" s="45"/>
      <c r="AL516" s="45" t="s">
        <v>123</v>
      </c>
      <c r="AM516" s="45"/>
      <c r="AN516" s="45" t="s">
        <v>123</v>
      </c>
      <c r="AO516" s="45"/>
      <c r="AP516" s="45" t="s">
        <v>123</v>
      </c>
      <c r="AQ516" s="45"/>
      <c r="AR516" s="45" t="s">
        <v>123</v>
      </c>
      <c r="AS516" s="45"/>
      <c r="AT516" s="49">
        <v>46022</v>
      </c>
      <c r="AU516" s="50">
        <v>46022</v>
      </c>
      <c r="AV516" s="66" t="s">
        <v>126</v>
      </c>
      <c r="AW516" s="66" t="s">
        <v>126</v>
      </c>
      <c r="AX516" s="51" t="s">
        <v>49</v>
      </c>
      <c r="AY516" s="52" t="s">
        <v>126</v>
      </c>
      <c r="AZ516" s="53">
        <v>20140</v>
      </c>
      <c r="BA516" s="52" t="s">
        <v>138</v>
      </c>
      <c r="BB516" s="42">
        <v>707519</v>
      </c>
      <c r="BC516" s="52" t="s">
        <v>123</v>
      </c>
      <c r="BD516" s="52" t="s">
        <v>123</v>
      </c>
      <c r="BE516" s="55" t="s">
        <v>126</v>
      </c>
      <c r="BF516" s="55" t="s">
        <v>126</v>
      </c>
      <c r="BG516" s="55" t="s">
        <v>126</v>
      </c>
      <c r="BH516" s="55" t="s">
        <v>126</v>
      </c>
      <c r="BI516" s="68" t="s">
        <v>126</v>
      </c>
      <c r="BJ516" s="48"/>
      <c r="BK516" s="58" t="s">
        <v>126</v>
      </c>
      <c r="BL516" s="59"/>
      <c r="BM516" s="58" t="s">
        <v>126</v>
      </c>
      <c r="BN516" s="59"/>
      <c r="BO516" s="58" t="s">
        <v>126</v>
      </c>
      <c r="BP516" s="59"/>
      <c r="BQ516" s="58" t="s">
        <v>126</v>
      </c>
      <c r="BR516" s="59"/>
      <c r="BS516" s="60" t="s">
        <v>185</v>
      </c>
      <c r="BT516" s="38"/>
      <c r="BU516" s="61"/>
      <c r="BV516" s="61"/>
      <c r="BW516" s="61"/>
      <c r="BX516" s="61"/>
      <c r="BY516" s="61"/>
      <c r="BZ516" s="61"/>
      <c r="CA516" s="61"/>
      <c r="CB516" s="61"/>
      <c r="CC516" s="61"/>
      <c r="CD516" s="61"/>
      <c r="CE516" s="61"/>
      <c r="CF516" s="61"/>
      <c r="CG516" s="61"/>
      <c r="CH516" s="63">
        <f>YEAR(BANCO10[[#This Row],[DATA INÍCIO]])</f>
        <v>2025</v>
      </c>
      <c r="CI516" s="63">
        <f>MONTH(BANCO10[[#This Row],[DATA INÍCIO]])</f>
        <v>12</v>
      </c>
      <c r="CJ516" s="71" t="str">
        <f t="shared" si="9"/>
        <v>MG IND E COM DE EQUIPAMENTOS PARA EMBALAGENS LTDA50.022.367/0001-84</v>
      </c>
      <c r="CK516" s="63"/>
      <c r="CL516" s="63"/>
      <c r="CM516" s="42" t="str">
        <f>IF(BANCO10[[#This Row],[SOLUÇÃO]]=CM$1,BANCO10[[#This Row],[STATUS DA ETAPA]],"")</f>
        <v/>
      </c>
      <c r="CN516" s="42" t="str">
        <f>IF(BANCO10[[#This Row],[SOLUÇÃO]]=CN$1,BANCO10[[#This Row],[STATUS DA ETAPA]],"")</f>
        <v/>
      </c>
      <c r="CO516" s="42" t="str">
        <f>IF(BANCO10[[#This Row],[SOLUÇÃO]]=CO$1,BANCO10[[#This Row],[STATUS DA ETAPA]],"")</f>
        <v/>
      </c>
      <c r="CP516" s="42" t="str">
        <f>IF(BANCO10[[#This Row],[SOLUÇÃO]]=CP$1,BANCO10[[#This Row],[STATUS DA ETAPA]],"")</f>
        <v/>
      </c>
      <c r="CQ516" s="42" t="str">
        <f>IF(BANCO10[[#This Row],[SOLUÇÃO]]=CQ$1,BANCO10[[#This Row],[STATUS DA ETAPA]],"")</f>
        <v/>
      </c>
      <c r="CR516" s="42" t="str">
        <f>IF(BANCO10[[#This Row],[SOLUÇÃO]]=CR$1,BANCO10[[#This Row],[STATUS DA ETAPA]],"")</f>
        <v/>
      </c>
      <c r="CS516" s="42" t="str">
        <f>IF(BANCO10[[#This Row],[SOLUÇÃO]]=CS$1,BANCO10[[#This Row],[STATUS DA ETAPA]],"")</f>
        <v>AGUARDANDO SALDO</v>
      </c>
      <c r="CT516" s="42" t="str">
        <f>IF(BANCO10[[#This Row],[SOLUÇÃO]]=CT$1,BANCO10[[#This Row],[STATUS DA ETAPA]],"")</f>
        <v/>
      </c>
      <c r="CU516" s="42" t="str">
        <f>IF(BANCO10[[#This Row],[SOLUÇÃO]]=CU$1,BANCO10[[#This Row],[STATUS DA ETAPA]],"")</f>
        <v/>
      </c>
      <c r="CV516" s="42" t="str">
        <f>IF(BANCO10[[#This Row],[SOLUÇÃO]]=CV$1,BANCO10[[#This Row],[STATUS DA ETAPA]],"")</f>
        <v/>
      </c>
      <c r="CW516" s="42" t="str">
        <f>IF(BANCO10[[#This Row],[SOLUÇÃO]]=CW$1,BANCO10[[#This Row],[STATUS DA ETAPA]],"")</f>
        <v/>
      </c>
      <c r="CX516" s="42" t="str">
        <f>IF(BANCO10[[#This Row],[SOLUÇÃO]]=CX$1,BANCO10[[#This Row],[STATUS DA ETAPA]],"")</f>
        <v/>
      </c>
      <c r="CY516" s="42" t="str">
        <f>IF(BANCO10[[#This Row],[SOLUÇÃO]]=CY$1,BANCO10[[#This Row],[STATUS DA ETAPA]],"")</f>
        <v/>
      </c>
      <c r="CZ516" s="42" t="str">
        <f>IF(BANCO10[[#This Row],[SOLUÇÃO]]=CZ$1,BANCO10[[#This Row],[STATUS DA ETAPA]],"")</f>
        <v/>
      </c>
      <c r="DA516" s="42" t="str">
        <f>IF(BANCO10[[#This Row],[SOLUÇÃO]]=DA$1,BANCO10[[#This Row],[STATUS DA ETAPA]],"")</f>
        <v/>
      </c>
      <c r="DB516" s="42" t="str">
        <f>IF(BANCO10[[#This Row],[SOLUÇÃO]]=DB$1,BANCO10[[#This Row],[STATUS DA ETAPA]],"")</f>
        <v/>
      </c>
      <c r="DC516" s="42" t="str">
        <f>IF(BANCO10[[#This Row],[SOLUÇÃO]]=DC$1,BANCO10[[#This Row],[STATUS DA ETAPA]],"")</f>
        <v/>
      </c>
      <c r="DD516" s="42" t="str">
        <f>IF(BANCO10[[#This Row],[SOLUÇÃO]]=DD$1,BANCO10[[#This Row],[STATUS DA ETAPA]],"")</f>
        <v/>
      </c>
      <c r="DE516" s="42" t="str">
        <f>IF(BANCO10[[#This Row],[SOLUÇÃO]]=DE$1,BANCO10[[#This Row],[STATUS DA ETAPA]],"")</f>
        <v/>
      </c>
      <c r="DF516" s="42" t="str">
        <f>IF(BANCO10[[#This Row],[SOLUÇÃO]]=DF$1,BANCO10[[#This Row],[STATUS DA ETAPA]],"")</f>
        <v/>
      </c>
      <c r="DG516" s="42" t="str">
        <f>IF(BANCO10[[#This Row],[SOLUÇÃO]]=DG$1,BANCO10[[#This Row],[STATUS DA ETAPA]],"")</f>
        <v/>
      </c>
      <c r="DH516" s="42" t="str">
        <f>IF(BANCO10[[#This Row],[SOLUÇÃO]]=DH$1,BANCO10[[#This Row],[STATUS DA ETAPA]],"")</f>
        <v/>
      </c>
      <c r="DI516" s="42" t="str">
        <f>IF(BANCO10[[#This Row],[SOLUÇÃO]]=DI$1,BANCO10[[#This Row],[STATUS DA ETAPA]],"")</f>
        <v/>
      </c>
      <c r="DJ516" s="42" t="str">
        <f>IF(BANCO10[[#This Row],[SOLUÇÃO]]=DJ$1,BANCO10[[#This Row],[STATUS DA ETAPA]],"")</f>
        <v/>
      </c>
      <c r="DK516" s="42" t="str">
        <f>IF(BANCO10[[#This Row],[SOLUÇÃO]]=DK$1,BANCO10[[#This Row],[STATUS DA ETAPA]],"")</f>
        <v/>
      </c>
      <c r="DL516" s="42" t="str">
        <f>IF(BANCO10[[#This Row],[SOLUÇÃO]]=DL$1,BANCO10[[#This Row],[STATUS DA ETAPA]],"")</f>
        <v/>
      </c>
      <c r="DM516" s="42" t="str">
        <f>IF(BANCO10[[#This Row],[SOLUÇÃO]]=DM$1,BANCO10[[#This Row],[STATUS DA ETAPA]],"")</f>
        <v/>
      </c>
      <c r="DN516" s="65" t="e">
        <f>VLOOKUP(CL518,'[1]SAP TEC'!AC:AD,2,0)</f>
        <v>#N/A</v>
      </c>
      <c r="GA516" s="38"/>
      <c r="GB516" s="39"/>
      <c r="GC516" s="40"/>
      <c r="GD516" s="42"/>
      <c r="GE516" s="42"/>
      <c r="GF516" s="40"/>
      <c r="GG516" s="165"/>
      <c r="GH516" s="90"/>
      <c r="GI516" s="43"/>
      <c r="GJ516" s="44"/>
      <c r="GK516" s="166"/>
      <c r="GL516" s="166"/>
      <c r="GM516" s="166"/>
      <c r="GN516" s="42"/>
      <c r="GO516" s="91"/>
      <c r="GP516" s="42"/>
      <c r="GQ516" s="91"/>
      <c r="GR516" s="134"/>
      <c r="GS516" s="134"/>
      <c r="GT516" s="44"/>
      <c r="GU516" s="44"/>
      <c r="GV516" s="44"/>
      <c r="GW516" s="42"/>
      <c r="GX516" s="95"/>
      <c r="GY516" s="96"/>
      <c r="GZ516" s="168"/>
      <c r="HA516" s="168"/>
      <c r="HB516" s="168"/>
      <c r="HC516" s="93"/>
      <c r="HD516" s="168"/>
      <c r="HE516" s="110"/>
      <c r="HF516" s="94"/>
      <c r="HG516" s="38"/>
      <c r="HH516" s="38"/>
      <c r="HI516" s="38"/>
      <c r="HJ516" s="38"/>
      <c r="HK516" s="98"/>
      <c r="HL516" s="38"/>
      <c r="HM516" s="38"/>
      <c r="HN516" s="38"/>
      <c r="HO516" s="136"/>
      <c r="HP516" s="38"/>
      <c r="HQ516" s="38"/>
      <c r="HR516" s="38"/>
      <c r="HS516" s="38"/>
      <c r="HT516" s="63"/>
      <c r="HU516" s="63"/>
      <c r="HV516" s="71"/>
      <c r="HW516" s="63"/>
      <c r="HX516" s="44"/>
      <c r="HY516" s="42"/>
      <c r="HZ516" s="42"/>
      <c r="IA516" s="42"/>
      <c r="IB516" s="42"/>
      <c r="IC516" s="42"/>
      <c r="ID516" s="42"/>
      <c r="IE516" s="42"/>
      <c r="IF516" s="42"/>
      <c r="IG516" s="42"/>
      <c r="IH516" s="42"/>
      <c r="II516" s="42"/>
      <c r="IJ516" s="42"/>
      <c r="IK516" s="42"/>
      <c r="IL516" s="42"/>
      <c r="IM516" s="42"/>
      <c r="IN516" s="42"/>
      <c r="IO516" s="42"/>
      <c r="IP516" s="42"/>
      <c r="IQ516" s="42"/>
      <c r="IR516" s="42"/>
      <c r="IS516" s="42"/>
      <c r="IT516" s="42"/>
      <c r="IU516" s="42"/>
      <c r="IV516" s="42"/>
      <c r="IW516" s="42"/>
      <c r="IX516" s="42"/>
      <c r="IY516" s="42"/>
      <c r="IZ516" s="63"/>
    </row>
    <row r="517" spans="1:339" s="65" customFormat="1" ht="12" x14ac:dyDescent="0.25">
      <c r="A517" s="38" t="s">
        <v>118</v>
      </c>
      <c r="B517" s="39" t="s">
        <v>119</v>
      </c>
      <c r="C517" s="40" t="str">
        <f>IFERROR(VLOOKUP(BANCO10[[#This Row],[EMPRESA]],[1]!DADOS[#Data],2,FALSE),"")</f>
        <v>64.098.395/0001-90</v>
      </c>
      <c r="D517" s="42" t="s">
        <v>1374</v>
      </c>
      <c r="E517" s="42" t="str">
        <f>IFERROR(VLOOKUP(BANCO10[[#This Row],[EMPRESA]],[1]!DADOS[#Data],5,FALSE),"")</f>
        <v>ME</v>
      </c>
      <c r="F517" s="40" t="str">
        <f>IFERROR(IF(VLOOKUP(BANCO10[[#This Row],[EMPRESA]],[1]!DADOS[#Data],6,0)="","",(VLOOKUP(BANCO10[[#This Row],[EMPRESA]],[1]!DADOS[#Data],6,0))),"")</f>
        <v>CAPITAL LESTE 2</v>
      </c>
      <c r="G517" s="40"/>
      <c r="H517" s="43" t="s">
        <v>121</v>
      </c>
      <c r="I517" s="43" t="s">
        <v>145</v>
      </c>
      <c r="J517" s="44" t="s">
        <v>146</v>
      </c>
      <c r="K517" s="44" t="s">
        <v>1375</v>
      </c>
      <c r="L517" s="44" t="s">
        <v>123</v>
      </c>
      <c r="M517" s="44">
        <v>103</v>
      </c>
      <c r="N517" s="42" t="s">
        <v>123</v>
      </c>
      <c r="O517" s="42" t="s">
        <v>90</v>
      </c>
      <c r="P517" s="42">
        <v>4</v>
      </c>
      <c r="Q517" s="42" t="s">
        <v>236</v>
      </c>
      <c r="R517" s="45" t="s">
        <v>123</v>
      </c>
      <c r="S517" s="45"/>
      <c r="T517" s="45" t="s">
        <v>123</v>
      </c>
      <c r="U517" s="45"/>
      <c r="V517" s="45" t="s">
        <v>123</v>
      </c>
      <c r="W517" s="45"/>
      <c r="X517" s="45" t="s">
        <v>123</v>
      </c>
      <c r="Y517" s="45"/>
      <c r="Z517" s="46" t="s">
        <v>123</v>
      </c>
      <c r="AA517" s="47"/>
      <c r="AB517" s="46" t="s">
        <v>123</v>
      </c>
      <c r="AC517" s="48"/>
      <c r="AD517" s="46" t="s">
        <v>123</v>
      </c>
      <c r="AE517" s="48"/>
      <c r="AF517" s="45" t="s">
        <v>27</v>
      </c>
      <c r="AG517" s="45">
        <v>44964</v>
      </c>
      <c r="AH517" s="45" t="s">
        <v>126</v>
      </c>
      <c r="AI517" s="45"/>
      <c r="AJ517" s="45" t="s">
        <v>123</v>
      </c>
      <c r="AK517" s="45"/>
      <c r="AL517" s="45" t="s">
        <v>123</v>
      </c>
      <c r="AM517" s="45"/>
      <c r="AN517" s="45" t="s">
        <v>123</v>
      </c>
      <c r="AO517" s="45"/>
      <c r="AP517" s="45" t="s">
        <v>123</v>
      </c>
      <c r="AQ517" s="45"/>
      <c r="AR517" s="45" t="s">
        <v>123</v>
      </c>
      <c r="AS517" s="45"/>
      <c r="AT517" s="49">
        <v>44963</v>
      </c>
      <c r="AU517" s="50">
        <v>44963</v>
      </c>
      <c r="AV517" s="51" t="s">
        <v>123</v>
      </c>
      <c r="AW517" s="51" t="s">
        <v>123</v>
      </c>
      <c r="AX517" s="51" t="s">
        <v>49</v>
      </c>
      <c r="AY517" s="52" t="s">
        <v>123</v>
      </c>
      <c r="AZ517" s="53">
        <v>0</v>
      </c>
      <c r="BA517" s="52" t="s">
        <v>123</v>
      </c>
      <c r="BB517" s="81" t="s">
        <v>123</v>
      </c>
      <c r="BC517" s="52" t="s">
        <v>123</v>
      </c>
      <c r="BD517" s="52" t="s">
        <v>123</v>
      </c>
      <c r="BE517" s="55" t="s">
        <v>123</v>
      </c>
      <c r="BF517" s="55" t="s">
        <v>123</v>
      </c>
      <c r="BG517" s="55" t="s">
        <v>123</v>
      </c>
      <c r="BH517" s="55" t="s">
        <v>123</v>
      </c>
      <c r="BI517" s="56" t="s">
        <v>123</v>
      </c>
      <c r="BJ517" s="48"/>
      <c r="BK517" s="74"/>
      <c r="BL517" s="75"/>
      <c r="BM517" s="74"/>
      <c r="BN517" s="75"/>
      <c r="BO517" s="74" t="s">
        <v>123</v>
      </c>
      <c r="BP517" s="75"/>
      <c r="BQ517" s="74" t="s">
        <v>123</v>
      </c>
      <c r="BR517" s="217"/>
      <c r="BS517" s="70" t="s">
        <v>1376</v>
      </c>
      <c r="BT517" s="38"/>
      <c r="BU517" s="61" t="s">
        <v>170</v>
      </c>
      <c r="BV517" s="61" t="s">
        <v>170</v>
      </c>
      <c r="BW517" s="84" t="s">
        <v>171</v>
      </c>
      <c r="BX517" s="84" t="s">
        <v>129</v>
      </c>
      <c r="BY517" s="85" t="s">
        <v>170</v>
      </c>
      <c r="BZ517" s="84"/>
      <c r="CA517" s="86" t="s">
        <v>129</v>
      </c>
      <c r="CB517" s="87" t="s">
        <v>129</v>
      </c>
      <c r="CC517" s="88" t="s">
        <v>129</v>
      </c>
      <c r="CD517" s="87" t="s">
        <v>129</v>
      </c>
      <c r="CE517" s="87" t="s">
        <v>129</v>
      </c>
      <c r="CF517" s="87" t="s">
        <v>129</v>
      </c>
      <c r="CG517" s="87" t="s">
        <v>129</v>
      </c>
      <c r="CH517" s="42">
        <f>YEAR(BANCO10[[#This Row],[DATA INÍCIO]])</f>
        <v>2023</v>
      </c>
      <c r="CI517" s="42">
        <f>MONTH(BANCO10[[#This Row],[DATA INÍCIO]])</f>
        <v>2</v>
      </c>
      <c r="CJ517" s="42" t="str">
        <f t="shared" si="9"/>
        <v>MIF MOVEIS PLANEJADOS LTDA64.098.395/0001-90</v>
      </c>
      <c r="CK517" s="42"/>
      <c r="CL517" s="42" t="s">
        <v>1375</v>
      </c>
      <c r="CM517" s="42" t="str">
        <f>IF(BANCO10[[#This Row],[SOLUÇÃO]]=CM$1,BANCO10[[#This Row],[STATUS DA ETAPA]],"")</f>
        <v>CONCLUÍDO</v>
      </c>
      <c r="CN517" s="42" t="str">
        <f>IF(BANCO10[[#This Row],[SOLUÇÃO]]=CN$1,BANCO10[[#This Row],[STATUS DA ETAPA]],"")</f>
        <v/>
      </c>
      <c r="CO517" s="42" t="str">
        <f>IF(BANCO10[[#This Row],[SOLUÇÃO]]=CO$1,BANCO10[[#This Row],[STATUS DA ETAPA]],"")</f>
        <v/>
      </c>
      <c r="CP517" s="42" t="str">
        <f>IF(BANCO10[[#This Row],[SOLUÇÃO]]=CP$1,BANCO10[[#This Row],[STATUS DA ETAPA]],"")</f>
        <v/>
      </c>
      <c r="CQ517" s="42" t="str">
        <f>IF(BANCO10[[#This Row],[SOLUÇÃO]]=CQ$1,BANCO10[[#This Row],[STATUS DA ETAPA]],"")</f>
        <v/>
      </c>
      <c r="CR517" s="42" t="str">
        <f>IF(BANCO10[[#This Row],[SOLUÇÃO]]=CR$1,BANCO10[[#This Row],[STATUS DA ETAPA]],"")</f>
        <v/>
      </c>
      <c r="CS517" s="42" t="str">
        <f>IF(BANCO10[[#This Row],[SOLUÇÃO]]=CS$1,BANCO10[[#This Row],[STATUS DA ETAPA]],"")</f>
        <v/>
      </c>
      <c r="CT517" s="42" t="str">
        <f>IF(BANCO10[[#This Row],[SOLUÇÃO]]=CT$1,BANCO10[[#This Row],[STATUS DA ETAPA]],"")</f>
        <v/>
      </c>
      <c r="CU517" s="42" t="str">
        <f>IF(BANCO10[[#This Row],[SOLUÇÃO]]=CU$1,BANCO10[[#This Row],[STATUS DA ETAPA]],"")</f>
        <v/>
      </c>
      <c r="CV517" s="42" t="str">
        <f>IF(BANCO10[[#This Row],[SOLUÇÃO]]=CV$1,BANCO10[[#This Row],[STATUS DA ETAPA]],"")</f>
        <v/>
      </c>
      <c r="CW517" s="42" t="str">
        <f>IF(BANCO10[[#This Row],[SOLUÇÃO]]=CW$1,BANCO10[[#This Row],[STATUS DA ETAPA]],"")</f>
        <v/>
      </c>
      <c r="CX517" s="42" t="str">
        <f>IF(BANCO10[[#This Row],[SOLUÇÃO]]=CX$1,BANCO10[[#This Row],[STATUS DA ETAPA]],"")</f>
        <v/>
      </c>
      <c r="CY517" s="42" t="str">
        <f>IF(BANCO10[[#This Row],[SOLUÇÃO]]=CY$1,BANCO10[[#This Row],[STATUS DA ETAPA]],"")</f>
        <v/>
      </c>
      <c r="CZ517" s="42" t="str">
        <f>IF(BANCO10[[#This Row],[SOLUÇÃO]]=CZ$1,BANCO10[[#This Row],[STATUS DA ETAPA]],"")</f>
        <v/>
      </c>
      <c r="DA517" s="42" t="str">
        <f>IF(BANCO10[[#This Row],[SOLUÇÃO]]=DA$1,BANCO10[[#This Row],[STATUS DA ETAPA]],"")</f>
        <v/>
      </c>
      <c r="DB517" s="42" t="str">
        <f>IF(BANCO10[[#This Row],[SOLUÇÃO]]=DB$1,BANCO10[[#This Row],[STATUS DA ETAPA]],"")</f>
        <v/>
      </c>
      <c r="DC517" s="63" t="str">
        <f>IF(BANCO10[[#This Row],[SOLUÇÃO]]=DC$1,BANCO10[[#This Row],[STATUS DA ETAPA]],"")</f>
        <v/>
      </c>
      <c r="DD517" s="65" t="str">
        <f>IF(BANCO10[[#This Row],[SOLUÇÃO]]=DD$1,BANCO10[[#This Row],[STATUS DA ETAPA]],"")</f>
        <v/>
      </c>
      <c r="DE517" s="65" t="str">
        <f>IF(BANCO10[[#This Row],[SOLUÇÃO]]=DE$1,BANCO10[[#This Row],[STATUS DA ETAPA]],"")</f>
        <v/>
      </c>
      <c r="DF517" s="65" t="str">
        <f>IF(BANCO10[[#This Row],[SOLUÇÃO]]=DF$1,BANCO10[[#This Row],[STATUS DA ETAPA]],"")</f>
        <v/>
      </c>
      <c r="DG517" s="65" t="str">
        <f>IF(BANCO10[[#This Row],[SOLUÇÃO]]=DG$1,BANCO10[[#This Row],[STATUS DA ETAPA]],"")</f>
        <v/>
      </c>
      <c r="DH517" s="65" t="str">
        <f>IF(BANCO10[[#This Row],[SOLUÇÃO]]=DH$1,BANCO10[[#This Row],[STATUS DA ETAPA]],"")</f>
        <v/>
      </c>
      <c r="DI517" s="65" t="str">
        <f>IF(BANCO10[[#This Row],[SOLUÇÃO]]=DI$1,BANCO10[[#This Row],[STATUS DA ETAPA]],"")</f>
        <v/>
      </c>
      <c r="DJ517" s="65" t="str">
        <f>IF(BANCO10[[#This Row],[SOLUÇÃO]]=DJ$1,BANCO10[[#This Row],[STATUS DA ETAPA]],"")</f>
        <v/>
      </c>
      <c r="DK517" s="65" t="str">
        <f>IF(BANCO10[[#This Row],[SOLUÇÃO]]=DK$1,BANCO10[[#This Row],[STATUS DA ETAPA]],"")</f>
        <v/>
      </c>
      <c r="DL517" s="65" t="str">
        <f>IF(BANCO10[[#This Row],[SOLUÇÃO]]=DL$1,BANCO10[[#This Row],[STATUS DA ETAPA]],"")</f>
        <v/>
      </c>
      <c r="DM517" s="65" t="str">
        <f>IF(BANCO10[[#This Row],[SOLUÇÃO]]=DM$1,BANCO10[[#This Row],[STATUS DA ETAPA]],"")</f>
        <v/>
      </c>
      <c r="DN517" s="65" t="e">
        <f>VLOOKUP(CL519,'[1]SAP TEC'!AC:AD,2,0)</f>
        <v>#N/A</v>
      </c>
      <c r="GA517" s="38"/>
      <c r="GB517" s="39"/>
      <c r="GC517" s="40"/>
      <c r="GD517" s="42"/>
      <c r="GE517" s="42"/>
      <c r="GF517" s="40"/>
      <c r="GG517" s="89"/>
      <c r="GH517" s="90"/>
      <c r="GI517" s="43"/>
      <c r="GJ517" s="44"/>
      <c r="GK517" s="166"/>
      <c r="GL517" s="166"/>
      <c r="GM517" s="166"/>
      <c r="GN517" s="42"/>
      <c r="GO517" s="91"/>
      <c r="GP517" s="42"/>
      <c r="GQ517" s="91"/>
      <c r="GR517" s="93"/>
      <c r="GS517" s="93"/>
      <c r="GT517" s="44"/>
      <c r="GU517" s="44"/>
      <c r="GV517" s="44"/>
      <c r="GW517" s="42"/>
      <c r="GX517" s="95"/>
      <c r="GY517" s="96"/>
      <c r="GZ517" s="167"/>
      <c r="HA517" s="167"/>
      <c r="HB517" s="167"/>
      <c r="HC517" s="93"/>
      <c r="HD517" s="167"/>
      <c r="HE517" s="110"/>
      <c r="HF517" s="94"/>
      <c r="HG517" s="38"/>
      <c r="HH517" s="38"/>
      <c r="HI517" s="38"/>
      <c r="HJ517" s="38"/>
      <c r="HK517" s="98"/>
      <c r="HL517" s="38"/>
      <c r="HM517" s="38"/>
      <c r="HN517" s="38"/>
      <c r="HO517" s="136"/>
      <c r="HP517" s="38"/>
      <c r="HQ517" s="38"/>
      <c r="HR517" s="38"/>
      <c r="HS517" s="38"/>
      <c r="HT517" s="63"/>
      <c r="HU517" s="63"/>
      <c r="HV517" s="71"/>
      <c r="HW517" s="63"/>
      <c r="HX517" s="44"/>
      <c r="HY517" s="42"/>
      <c r="HZ517" s="42"/>
      <c r="IA517" s="42"/>
      <c r="IB517" s="42"/>
      <c r="IC517" s="42"/>
      <c r="ID517" s="42"/>
      <c r="IE517" s="42"/>
      <c r="IF517" s="42"/>
      <c r="IG517" s="42"/>
      <c r="IH517" s="42"/>
      <c r="II517" s="42"/>
      <c r="IJ517" s="42"/>
      <c r="IK517" s="42"/>
      <c r="IL517" s="42"/>
      <c r="IM517" s="42"/>
      <c r="IN517" s="42"/>
      <c r="IO517" s="42"/>
      <c r="IP517" s="42"/>
      <c r="IQ517" s="42"/>
      <c r="IR517" s="42"/>
      <c r="IS517" s="42"/>
      <c r="IT517" s="42"/>
      <c r="IU517" s="42"/>
      <c r="IV517" s="42"/>
      <c r="IW517" s="42"/>
      <c r="IX517" s="42"/>
      <c r="IY517" s="42"/>
      <c r="IZ517" s="63"/>
    </row>
    <row r="518" spans="1:339" s="65" customFormat="1" ht="12" x14ac:dyDescent="0.25">
      <c r="A518" s="38" t="s">
        <v>118</v>
      </c>
      <c r="B518" s="39" t="s">
        <v>119</v>
      </c>
      <c r="C518" s="40" t="str">
        <f>IFERROR(VLOOKUP(BANCO10[[#This Row],[EMPRESA]],[1]!DADOS[#Data],2,FALSE),"")</f>
        <v>64.098.395/0001-90</v>
      </c>
      <c r="D518" s="42" t="s">
        <v>1374</v>
      </c>
      <c r="E518" s="42" t="str">
        <f>IFERROR(VLOOKUP(BANCO10[[#This Row],[EMPRESA]],[1]!DADOS[#Data],5,FALSE),"")</f>
        <v>ME</v>
      </c>
      <c r="F518" s="40" t="str">
        <f>IFERROR(IF(VLOOKUP(BANCO10[[#This Row],[EMPRESA]],[1]!DADOS[#Data],6,0)="","",(VLOOKUP(BANCO10[[#This Row],[EMPRESA]],[1]!DADOS[#Data],6,0))),"")</f>
        <v>CAPITAL LESTE 2</v>
      </c>
      <c r="G518" s="40" t="str">
        <f>IFERROR(IF(VLOOKUP(BANCO10[[#This Row],[EMPRESA]],[1]!DADOS[#Data],4)="","",(VLOOKUP($D518,[1]!DADOS[#Data],4,0))),"")</f>
        <v>MIF MO</v>
      </c>
      <c r="H518" s="43" t="s">
        <v>7</v>
      </c>
      <c r="I518" s="42" t="s">
        <v>267</v>
      </c>
      <c r="J518" s="44" t="s">
        <v>136</v>
      </c>
      <c r="K518" s="44" t="s">
        <v>136</v>
      </c>
      <c r="L518" s="44" t="s">
        <v>136</v>
      </c>
      <c r="M518" s="44">
        <v>103</v>
      </c>
      <c r="N518" s="42" t="s">
        <v>123</v>
      </c>
      <c r="O518" s="42" t="s">
        <v>95</v>
      </c>
      <c r="P518" s="42">
        <v>60</v>
      </c>
      <c r="Q518" s="42"/>
      <c r="R518" s="45" t="s">
        <v>123</v>
      </c>
      <c r="S518" s="45"/>
      <c r="T518" s="45" t="s">
        <v>123</v>
      </c>
      <c r="U518" s="45"/>
      <c r="V518" s="45" t="s">
        <v>123</v>
      </c>
      <c r="W518" s="45"/>
      <c r="X518" s="45" t="s">
        <v>123</v>
      </c>
      <c r="Y518" s="45"/>
      <c r="Z518" s="46" t="s">
        <v>123</v>
      </c>
      <c r="AA518" s="47"/>
      <c r="AB518" s="46" t="s">
        <v>123</v>
      </c>
      <c r="AC518" s="48"/>
      <c r="AD518" s="46" t="s">
        <v>123</v>
      </c>
      <c r="AE518" s="48"/>
      <c r="AF518" s="45" t="s">
        <v>27</v>
      </c>
      <c r="AG518" s="45">
        <v>44964</v>
      </c>
      <c r="AH518" s="45" t="s">
        <v>27</v>
      </c>
      <c r="AI518" s="45">
        <v>45260</v>
      </c>
      <c r="AJ518" s="45"/>
      <c r="AK518" s="45"/>
      <c r="AL518" s="45"/>
      <c r="AM518" s="45"/>
      <c r="AN518" s="45"/>
      <c r="AO518" s="45"/>
      <c r="AP518" s="45"/>
      <c r="AQ518" s="45"/>
      <c r="AR518" s="45" t="s">
        <v>123</v>
      </c>
      <c r="AS518" s="45"/>
      <c r="AT518" s="49">
        <v>45963</v>
      </c>
      <c r="AU518" s="50">
        <v>45963</v>
      </c>
      <c r="AV518" s="66" t="s">
        <v>123</v>
      </c>
      <c r="AW518" s="66" t="s">
        <v>123</v>
      </c>
      <c r="AX518" s="51" t="s">
        <v>49</v>
      </c>
      <c r="AY518" s="52" t="s">
        <v>126</v>
      </c>
      <c r="AZ518" s="53">
        <v>0</v>
      </c>
      <c r="BA518" s="52"/>
      <c r="BB518" s="81" t="s">
        <v>136</v>
      </c>
      <c r="BC518" s="52" t="s">
        <v>136</v>
      </c>
      <c r="BD518" s="52" t="s">
        <v>136</v>
      </c>
      <c r="BE518" s="55" t="s">
        <v>123</v>
      </c>
      <c r="BF518" s="55" t="s">
        <v>123</v>
      </c>
      <c r="BG518" s="55"/>
      <c r="BH518" s="55" t="s">
        <v>123</v>
      </c>
      <c r="BI518" s="68" t="s">
        <v>123</v>
      </c>
      <c r="BJ518" s="48"/>
      <c r="BK518" s="58"/>
      <c r="BL518" s="59"/>
      <c r="BM518" s="58"/>
      <c r="BN518" s="59"/>
      <c r="BO518" s="74" t="s">
        <v>126</v>
      </c>
      <c r="BP518" s="77"/>
      <c r="BQ518" s="78" t="s">
        <v>126</v>
      </c>
      <c r="BR518" s="79"/>
      <c r="BS518" s="70" t="s">
        <v>1376</v>
      </c>
      <c r="BT518" s="38"/>
      <c r="BU518" s="61" t="s">
        <v>170</v>
      </c>
      <c r="BV518" s="61" t="s">
        <v>170</v>
      </c>
      <c r="BW518" s="84" t="s">
        <v>171</v>
      </c>
      <c r="BX518" s="84" t="s">
        <v>129</v>
      </c>
      <c r="BY518" s="85" t="s">
        <v>170</v>
      </c>
      <c r="BZ518" s="84"/>
      <c r="CA518" s="86" t="s">
        <v>129</v>
      </c>
      <c r="CB518" s="87" t="s">
        <v>129</v>
      </c>
      <c r="CC518" s="88">
        <v>45412</v>
      </c>
      <c r="CD518" s="87"/>
      <c r="CE518" s="87" t="s">
        <v>129</v>
      </c>
      <c r="CF518" s="87"/>
      <c r="CG518" s="87" t="s">
        <v>1377</v>
      </c>
      <c r="CH518" s="42">
        <f>YEAR(BANCO10[[#This Row],[DATA INÍCIO]])</f>
        <v>2025</v>
      </c>
      <c r="CI518" s="42">
        <f>MONTH(BANCO10[[#This Row],[DATA INÍCIO]])</f>
        <v>11</v>
      </c>
      <c r="CJ518" s="42" t="str">
        <f t="shared" si="9"/>
        <v>MIF MOVEIS PLANEJADOS LTDA64.098.395/0001-90</v>
      </c>
      <c r="CK518" s="42"/>
      <c r="CL518" s="42" t="s">
        <v>136</v>
      </c>
      <c r="CM518" s="42" t="str">
        <f>IF(BANCO10[[#This Row],[SOLUÇÃO]]=CM$1,BANCO10[[#This Row],[STATUS DA ETAPA]],"")</f>
        <v/>
      </c>
      <c r="CN518" s="42" t="str">
        <f>IF(BANCO10[[#This Row],[SOLUÇÃO]]=CN$1,BANCO10[[#This Row],[STATUS DA ETAPA]],"")</f>
        <v/>
      </c>
      <c r="CO518" s="42" t="str">
        <f>IF(BANCO10[[#This Row],[SOLUÇÃO]]=CO$1,BANCO10[[#This Row],[STATUS DA ETAPA]],"")</f>
        <v/>
      </c>
      <c r="CP518" s="42" t="str">
        <f>IF(BANCO10[[#This Row],[SOLUÇÃO]]=CP$1,BANCO10[[#This Row],[STATUS DA ETAPA]],"")</f>
        <v/>
      </c>
      <c r="CQ518" s="42" t="str">
        <f>IF(BANCO10[[#This Row],[SOLUÇÃO]]=CQ$1,BANCO10[[#This Row],[STATUS DA ETAPA]],"")</f>
        <v/>
      </c>
      <c r="CR518" s="42" t="str">
        <f>IF(BANCO10[[#This Row],[SOLUÇÃO]]=CR$1,BANCO10[[#This Row],[STATUS DA ETAPA]],"")</f>
        <v>PROSPECÇÃO</v>
      </c>
      <c r="CS518" s="42" t="str">
        <f>IF(BANCO10[[#This Row],[SOLUÇÃO]]=CS$1,BANCO10[[#This Row],[STATUS DA ETAPA]],"")</f>
        <v/>
      </c>
      <c r="CT518" s="42" t="str">
        <f>IF(BANCO10[[#This Row],[SOLUÇÃO]]=CT$1,BANCO10[[#This Row],[STATUS DA ETAPA]],"")</f>
        <v/>
      </c>
      <c r="CU518" s="42" t="str">
        <f>IF(BANCO10[[#This Row],[SOLUÇÃO]]=CU$1,BANCO10[[#This Row],[STATUS DA ETAPA]],"")</f>
        <v/>
      </c>
      <c r="CV518" s="42" t="str">
        <f>IF(BANCO10[[#This Row],[SOLUÇÃO]]=CV$1,BANCO10[[#This Row],[STATUS DA ETAPA]],"")</f>
        <v/>
      </c>
      <c r="CW518" s="42" t="str">
        <f>IF(BANCO10[[#This Row],[SOLUÇÃO]]=CW$1,BANCO10[[#This Row],[STATUS DA ETAPA]],"")</f>
        <v/>
      </c>
      <c r="CX518" s="42" t="str">
        <f>IF(BANCO10[[#This Row],[SOLUÇÃO]]=CX$1,BANCO10[[#This Row],[STATUS DA ETAPA]],"")</f>
        <v/>
      </c>
      <c r="CY518" s="42" t="str">
        <f>IF(BANCO10[[#This Row],[SOLUÇÃO]]=CY$1,BANCO10[[#This Row],[STATUS DA ETAPA]],"")</f>
        <v/>
      </c>
      <c r="CZ518" s="42" t="str">
        <f>IF(BANCO10[[#This Row],[SOLUÇÃO]]=CZ$1,BANCO10[[#This Row],[STATUS DA ETAPA]],"")</f>
        <v/>
      </c>
      <c r="DA518" s="42" t="str">
        <f>IF(BANCO10[[#This Row],[SOLUÇÃO]]=DA$1,BANCO10[[#This Row],[STATUS DA ETAPA]],"")</f>
        <v/>
      </c>
      <c r="DB518" s="42" t="str">
        <f>IF(BANCO10[[#This Row],[SOLUÇÃO]]=DB$1,BANCO10[[#This Row],[STATUS DA ETAPA]],"")</f>
        <v/>
      </c>
      <c r="DC518" s="63" t="str">
        <f>IF(BANCO10[[#This Row],[SOLUÇÃO]]=DC$1,BANCO10[[#This Row],[STATUS DA ETAPA]],"")</f>
        <v/>
      </c>
      <c r="DD518" s="65" t="str">
        <f>IF(BANCO10[[#This Row],[SOLUÇÃO]]=DD$1,BANCO10[[#This Row],[STATUS DA ETAPA]],"")</f>
        <v/>
      </c>
      <c r="DE518" s="65" t="str">
        <f>IF(BANCO10[[#This Row],[SOLUÇÃO]]=DE$1,BANCO10[[#This Row],[STATUS DA ETAPA]],"")</f>
        <v/>
      </c>
      <c r="DF518" s="65" t="str">
        <f>IF(BANCO10[[#This Row],[SOLUÇÃO]]=DF$1,BANCO10[[#This Row],[STATUS DA ETAPA]],"")</f>
        <v/>
      </c>
      <c r="DG518" s="65" t="str">
        <f>IF(BANCO10[[#This Row],[SOLUÇÃO]]=DG$1,BANCO10[[#This Row],[STATUS DA ETAPA]],"")</f>
        <v/>
      </c>
      <c r="DH518" s="65" t="str">
        <f>IF(BANCO10[[#This Row],[SOLUÇÃO]]=DH$1,BANCO10[[#This Row],[STATUS DA ETAPA]],"")</f>
        <v/>
      </c>
      <c r="DI518" s="65" t="str">
        <f>IF(BANCO10[[#This Row],[SOLUÇÃO]]=DI$1,BANCO10[[#This Row],[STATUS DA ETAPA]],"")</f>
        <v/>
      </c>
      <c r="DJ518" s="65" t="str">
        <f>IF(BANCO10[[#This Row],[SOLUÇÃO]]=DJ$1,BANCO10[[#This Row],[STATUS DA ETAPA]],"")</f>
        <v/>
      </c>
      <c r="DK518" s="65" t="str">
        <f>IF(BANCO10[[#This Row],[SOLUÇÃO]]=DK$1,BANCO10[[#This Row],[STATUS DA ETAPA]],"")</f>
        <v/>
      </c>
      <c r="DL518" s="65" t="str">
        <f>IF(BANCO10[[#This Row],[SOLUÇÃO]]=DL$1,BANCO10[[#This Row],[STATUS DA ETAPA]],"")</f>
        <v/>
      </c>
      <c r="DM518" s="65" t="str">
        <f>IF(BANCO10[[#This Row],[SOLUÇÃO]]=DM$1,BANCO10[[#This Row],[STATUS DA ETAPA]],"")</f>
        <v/>
      </c>
      <c r="DN518" s="65" t="e">
        <f>VLOOKUP(CL520,'[1]SAP TEC'!AC:AD,2,0)</f>
        <v>#N/A</v>
      </c>
      <c r="GA518" s="38"/>
      <c r="GB518" s="39"/>
      <c r="GC518" s="40"/>
      <c r="GD518" s="42"/>
      <c r="GE518" s="42"/>
      <c r="GF518" s="40"/>
      <c r="GG518" s="89"/>
      <c r="GH518" s="90"/>
      <c r="GI518" s="43"/>
      <c r="GJ518" s="44"/>
      <c r="GK518" s="166"/>
      <c r="GL518" s="166"/>
      <c r="GM518" s="166"/>
      <c r="GN518" s="42"/>
      <c r="GO518" s="91"/>
      <c r="GP518" s="42"/>
      <c r="GQ518" s="91"/>
      <c r="GR518" s="93"/>
      <c r="GS518" s="93"/>
      <c r="GT518" s="44"/>
      <c r="GU518" s="44"/>
      <c r="GV518" s="44"/>
      <c r="GW518" s="42"/>
      <c r="GX518" s="95"/>
      <c r="GY518" s="96"/>
      <c r="GZ518" s="168"/>
      <c r="HA518" s="168"/>
      <c r="HB518" s="168"/>
      <c r="HC518" s="93"/>
      <c r="HD518" s="168"/>
      <c r="HE518" s="110"/>
      <c r="HF518" s="94"/>
      <c r="HG518" s="38"/>
      <c r="HH518" s="38"/>
      <c r="HI518" s="38"/>
      <c r="HJ518" s="38"/>
      <c r="HK518" s="98"/>
      <c r="HL518" s="38"/>
      <c r="HM518" s="38"/>
      <c r="HN518" s="38"/>
      <c r="HO518" s="136"/>
      <c r="HP518" s="38"/>
      <c r="HQ518" s="38"/>
      <c r="HR518" s="38"/>
      <c r="HS518" s="38"/>
      <c r="HT518" s="63"/>
      <c r="HU518" s="63"/>
      <c r="HV518" s="71"/>
      <c r="HW518" s="63"/>
      <c r="HX518" s="44"/>
      <c r="HY518" s="42"/>
      <c r="HZ518" s="42"/>
      <c r="IA518" s="42"/>
      <c r="IB518" s="42"/>
      <c r="IC518" s="42"/>
      <c r="ID518" s="42"/>
      <c r="IE518" s="42"/>
      <c r="IF518" s="42"/>
      <c r="IG518" s="42"/>
      <c r="IH518" s="42"/>
      <c r="II518" s="42"/>
      <c r="IJ518" s="42"/>
      <c r="IK518" s="42"/>
      <c r="IL518" s="42"/>
      <c r="IM518" s="42"/>
      <c r="IN518" s="42"/>
      <c r="IO518" s="42"/>
      <c r="IP518" s="42"/>
      <c r="IQ518" s="42"/>
      <c r="IR518" s="42"/>
      <c r="IS518" s="42"/>
      <c r="IT518" s="42"/>
      <c r="IU518" s="42"/>
      <c r="IV518" s="42"/>
      <c r="IW518" s="42"/>
      <c r="IX518" s="42"/>
      <c r="IY518" s="42"/>
      <c r="IZ518" s="63"/>
    </row>
    <row r="519" spans="1:339" s="65" customFormat="1" ht="12" x14ac:dyDescent="0.25">
      <c r="A519" s="38" t="s">
        <v>118</v>
      </c>
      <c r="B519" s="39" t="s">
        <v>119</v>
      </c>
      <c r="C519" s="40" t="str">
        <f>IFERROR(VLOOKUP(BANCO10[[#This Row],[EMPRESA]],[1]!DADOS[#Data],2,FALSE),"")</f>
        <v>28.533.062/0001-88</v>
      </c>
      <c r="D519" s="42" t="s">
        <v>1378</v>
      </c>
      <c r="E519" s="42" t="str">
        <f>IFERROR(VLOOKUP(BANCO10[[#This Row],[EMPRESA]],[1]!DADOS[#Data],5,FALSE),"")</f>
        <v>EPP</v>
      </c>
      <c r="F519" s="40" t="str">
        <f>IFERROR(IF(VLOOKUP(BANCO10[[#This Row],[EMPRESA]],[1]!DADOS[#Data],6,0)="","",(VLOOKUP(BANCO10[[#This Row],[EMPRESA]],[1]!DADOS[#Data],6,0))),"")</f>
        <v>CAPITAL CENTRO</v>
      </c>
      <c r="G519" s="40" t="str">
        <f>IFERROR(IF(VLOOKUP(BANCO10[[#This Row],[EMPRESA]],[1]!DADOS[#Data],4)="","",(VLOOKUP($D519,[1]!DADOS[#Data],4,0))),"")</f>
        <v>MK2</v>
      </c>
      <c r="H519" s="43" t="s">
        <v>7</v>
      </c>
      <c r="I519" s="43" t="s">
        <v>145</v>
      </c>
      <c r="J519" s="44" t="s">
        <v>123</v>
      </c>
      <c r="K519" s="44" t="s">
        <v>220</v>
      </c>
      <c r="L519" s="44" t="s">
        <v>1379</v>
      </c>
      <c r="M519" s="44" t="s">
        <v>137</v>
      </c>
      <c r="N519" s="42" t="s">
        <v>590</v>
      </c>
      <c r="O519" s="42" t="s">
        <v>91</v>
      </c>
      <c r="P519" s="42">
        <v>120</v>
      </c>
      <c r="Q519" s="42" t="s">
        <v>148</v>
      </c>
      <c r="R519" s="45" t="s">
        <v>123</v>
      </c>
      <c r="S519" s="45"/>
      <c r="T519" s="45" t="s">
        <v>123</v>
      </c>
      <c r="U519" s="45"/>
      <c r="V519" s="45" t="s">
        <v>123</v>
      </c>
      <c r="W519" s="45"/>
      <c r="X519" s="45" t="s">
        <v>123</v>
      </c>
      <c r="Y519" s="45"/>
      <c r="Z519" s="46" t="s">
        <v>123</v>
      </c>
      <c r="AA519" s="47"/>
      <c r="AB519" s="46" t="s">
        <v>123</v>
      </c>
      <c r="AC519" s="48"/>
      <c r="AD519" s="46" t="s">
        <v>123</v>
      </c>
      <c r="AE519" s="48"/>
      <c r="AF519" s="45" t="s">
        <v>27</v>
      </c>
      <c r="AG519" s="45">
        <v>45310</v>
      </c>
      <c r="AH519" s="45" t="s">
        <v>123</v>
      </c>
      <c r="AI519" s="45"/>
      <c r="AJ519" s="45" t="s">
        <v>123</v>
      </c>
      <c r="AK519" s="45"/>
      <c r="AL519" s="45" t="s">
        <v>123</v>
      </c>
      <c r="AM519" s="45"/>
      <c r="AN519" s="45" t="s">
        <v>123</v>
      </c>
      <c r="AO519" s="45"/>
      <c r="AP519" s="45" t="s">
        <v>123</v>
      </c>
      <c r="AQ519" s="45"/>
      <c r="AR519" s="45" t="s">
        <v>27</v>
      </c>
      <c r="AS519" s="45">
        <v>45555</v>
      </c>
      <c r="AT519" s="49">
        <v>45568</v>
      </c>
      <c r="AU519" s="50">
        <v>45810</v>
      </c>
      <c r="AV519" s="66" t="s">
        <v>27</v>
      </c>
      <c r="AW519" s="66" t="s">
        <v>27</v>
      </c>
      <c r="AX519" s="73" t="s">
        <v>49</v>
      </c>
      <c r="AY519" s="52" t="s">
        <v>126</v>
      </c>
      <c r="AZ519" s="53">
        <v>0</v>
      </c>
      <c r="BA519" s="52" t="s">
        <v>153</v>
      </c>
      <c r="BB519" s="81" t="s">
        <v>1380</v>
      </c>
      <c r="BC519" s="52">
        <v>4712</v>
      </c>
      <c r="BD519" s="52">
        <v>115881</v>
      </c>
      <c r="BE519" s="55" t="s">
        <v>123</v>
      </c>
      <c r="BF519" s="55" t="s">
        <v>123</v>
      </c>
      <c r="BG519" s="55" t="s">
        <v>27</v>
      </c>
      <c r="BH519" s="55" t="s">
        <v>123</v>
      </c>
      <c r="BI519" s="68" t="s">
        <v>123</v>
      </c>
      <c r="BJ519" s="48"/>
      <c r="BK519" s="74" t="s">
        <v>126</v>
      </c>
      <c r="BL519" s="59"/>
      <c r="BM519" s="58" t="s">
        <v>126</v>
      </c>
      <c r="BN519" s="59"/>
      <c r="BO519" s="58" t="s">
        <v>126</v>
      </c>
      <c r="BP519" s="59"/>
      <c r="BQ519" s="58" t="s">
        <v>126</v>
      </c>
      <c r="BR519" s="59"/>
      <c r="BS519" s="70" t="s">
        <v>1381</v>
      </c>
      <c r="BT519" s="38"/>
      <c r="BU519" s="61"/>
      <c r="BV519" s="61"/>
      <c r="BW519" s="84"/>
      <c r="BX519" s="84"/>
      <c r="BY519" s="85"/>
      <c r="BZ519" s="84"/>
      <c r="CA519" s="86"/>
      <c r="CB519" s="87"/>
      <c r="CC519" s="88"/>
      <c r="CD519" s="87"/>
      <c r="CE519" s="87"/>
      <c r="CF519" s="87"/>
      <c r="CG519" s="87"/>
      <c r="CH519" s="42">
        <f>YEAR(BANCO10[[#This Row],[DATA INÍCIO]])</f>
        <v>2024</v>
      </c>
      <c r="CI519" s="42">
        <f>MONTH(BANCO10[[#This Row],[DATA INÍCIO]])</f>
        <v>10</v>
      </c>
      <c r="CJ519" s="42" t="str">
        <f t="shared" si="9"/>
        <v>MK2 DECORACAO DE INTERIORES LTDA28.533.062/0001-88</v>
      </c>
      <c r="CK519" s="42"/>
      <c r="CL519" s="42"/>
      <c r="CM519" s="42" t="str">
        <f>IF(BANCO10[[#This Row],[SOLUÇÃO]]=CM$1,BANCO10[[#This Row],[STATUS DA ETAPA]],"")</f>
        <v/>
      </c>
      <c r="CN519" s="42" t="str">
        <f>IF(BANCO10[[#This Row],[SOLUÇÃO]]=CN$1,BANCO10[[#This Row],[STATUS DA ETAPA]],"")</f>
        <v>CONCLUÍDO</v>
      </c>
      <c r="CO519" s="42" t="str">
        <f>IF(BANCO10[[#This Row],[SOLUÇÃO]]=CO$1,BANCO10[[#This Row],[STATUS DA ETAPA]],"")</f>
        <v/>
      </c>
      <c r="CP519" s="42" t="str">
        <f>IF(BANCO10[[#This Row],[SOLUÇÃO]]=CP$1,BANCO10[[#This Row],[STATUS DA ETAPA]],"")</f>
        <v/>
      </c>
      <c r="CQ519" s="42" t="str">
        <f>IF(BANCO10[[#This Row],[SOLUÇÃO]]=CQ$1,BANCO10[[#This Row],[STATUS DA ETAPA]],"")</f>
        <v/>
      </c>
      <c r="CR519" s="42" t="str">
        <f>IF(BANCO10[[#This Row],[SOLUÇÃO]]=CR$1,BANCO10[[#This Row],[STATUS DA ETAPA]],"")</f>
        <v/>
      </c>
      <c r="CS519" s="42" t="str">
        <f>IF(BANCO10[[#This Row],[SOLUÇÃO]]=CS$1,BANCO10[[#This Row],[STATUS DA ETAPA]],"")</f>
        <v/>
      </c>
      <c r="CT519" s="42" t="str">
        <f>IF(BANCO10[[#This Row],[SOLUÇÃO]]=CT$1,BANCO10[[#This Row],[STATUS DA ETAPA]],"")</f>
        <v/>
      </c>
      <c r="CU519" s="42" t="str">
        <f>IF(BANCO10[[#This Row],[SOLUÇÃO]]=CU$1,BANCO10[[#This Row],[STATUS DA ETAPA]],"")</f>
        <v/>
      </c>
      <c r="CV519" s="42" t="str">
        <f>IF(BANCO10[[#This Row],[SOLUÇÃO]]=CV$1,BANCO10[[#This Row],[STATUS DA ETAPA]],"")</f>
        <v/>
      </c>
      <c r="CW519" s="42" t="str">
        <f>IF(BANCO10[[#This Row],[SOLUÇÃO]]=CW$1,BANCO10[[#This Row],[STATUS DA ETAPA]],"")</f>
        <v/>
      </c>
      <c r="CX519" s="42" t="str">
        <f>IF(BANCO10[[#This Row],[SOLUÇÃO]]=CX$1,BANCO10[[#This Row],[STATUS DA ETAPA]],"")</f>
        <v/>
      </c>
      <c r="CY519" s="42" t="str">
        <f>IF(BANCO10[[#This Row],[SOLUÇÃO]]=CY$1,BANCO10[[#This Row],[STATUS DA ETAPA]],"")</f>
        <v/>
      </c>
      <c r="CZ519" s="42" t="str">
        <f>IF(BANCO10[[#This Row],[SOLUÇÃO]]=CZ$1,BANCO10[[#This Row],[STATUS DA ETAPA]],"")</f>
        <v/>
      </c>
      <c r="DA519" s="42" t="str">
        <f>IF(BANCO10[[#This Row],[SOLUÇÃO]]=DA$1,BANCO10[[#This Row],[STATUS DA ETAPA]],"")</f>
        <v/>
      </c>
      <c r="DB519" s="42" t="str">
        <f>IF(BANCO10[[#This Row],[SOLUÇÃO]]=DB$1,BANCO10[[#This Row],[STATUS DA ETAPA]],"")</f>
        <v/>
      </c>
      <c r="DC519" s="63" t="str">
        <f>IF(BANCO10[[#This Row],[SOLUÇÃO]]=DC$1,BANCO10[[#This Row],[STATUS DA ETAPA]],"")</f>
        <v/>
      </c>
      <c r="DD519" s="65" t="str">
        <f>IF(BANCO10[[#This Row],[SOLUÇÃO]]=DD$1,BANCO10[[#This Row],[STATUS DA ETAPA]],"")</f>
        <v/>
      </c>
      <c r="DE519" s="65" t="str">
        <f>IF(BANCO10[[#This Row],[SOLUÇÃO]]=DE$1,BANCO10[[#This Row],[STATUS DA ETAPA]],"")</f>
        <v/>
      </c>
      <c r="DF519" s="65" t="str">
        <f>IF(BANCO10[[#This Row],[SOLUÇÃO]]=DF$1,BANCO10[[#This Row],[STATUS DA ETAPA]],"")</f>
        <v/>
      </c>
      <c r="DG519" s="65" t="str">
        <f>IF(BANCO10[[#This Row],[SOLUÇÃO]]=DG$1,BANCO10[[#This Row],[STATUS DA ETAPA]],"")</f>
        <v/>
      </c>
      <c r="DH519" s="65" t="str">
        <f>IF(BANCO10[[#This Row],[SOLUÇÃO]]=DH$1,BANCO10[[#This Row],[STATUS DA ETAPA]],"")</f>
        <v/>
      </c>
      <c r="DI519" s="65" t="str">
        <f>IF(BANCO10[[#This Row],[SOLUÇÃO]]=DI$1,BANCO10[[#This Row],[STATUS DA ETAPA]],"")</f>
        <v/>
      </c>
      <c r="DJ519" s="65" t="str">
        <f>IF(BANCO10[[#This Row],[SOLUÇÃO]]=DJ$1,BANCO10[[#This Row],[STATUS DA ETAPA]],"")</f>
        <v/>
      </c>
      <c r="DK519" s="65" t="str">
        <f>IF(BANCO10[[#This Row],[SOLUÇÃO]]=DK$1,BANCO10[[#This Row],[STATUS DA ETAPA]],"")</f>
        <v/>
      </c>
      <c r="DL519" s="65" t="str">
        <f>IF(BANCO10[[#This Row],[SOLUÇÃO]]=DL$1,BANCO10[[#This Row],[STATUS DA ETAPA]],"")</f>
        <v/>
      </c>
      <c r="DM519" s="65" t="str">
        <f>IF(BANCO10[[#This Row],[SOLUÇÃO]]=DM$1,BANCO10[[#This Row],[STATUS DA ETAPA]],"")</f>
        <v/>
      </c>
      <c r="GA519" s="38"/>
      <c r="GB519" s="39"/>
      <c r="GC519" s="40"/>
      <c r="GD519" s="42"/>
      <c r="GE519" s="42"/>
      <c r="GF519" s="40"/>
      <c r="GG519" s="89"/>
      <c r="GH519" s="90"/>
      <c r="GI519" s="43"/>
      <c r="GJ519" s="44"/>
      <c r="GK519" s="166"/>
      <c r="GL519" s="166"/>
      <c r="GM519" s="166"/>
      <c r="GN519" s="42"/>
      <c r="GO519" s="91"/>
      <c r="GP519" s="42"/>
      <c r="GQ519" s="91"/>
      <c r="GR519" s="93"/>
      <c r="GS519" s="93"/>
      <c r="GT519" s="44"/>
      <c r="GU519" s="44"/>
      <c r="GV519" s="44"/>
      <c r="GW519" s="42"/>
      <c r="GX519" s="95"/>
      <c r="GY519" s="96"/>
      <c r="GZ519" s="168"/>
      <c r="HA519" s="168"/>
      <c r="HB519" s="168"/>
      <c r="HC519" s="93"/>
      <c r="HD519" s="168"/>
      <c r="HE519" s="110"/>
      <c r="HF519" s="94"/>
      <c r="HG519" s="38"/>
      <c r="HH519" s="38"/>
      <c r="HI519" s="38"/>
      <c r="HJ519" s="38"/>
      <c r="HK519" s="98"/>
      <c r="HL519" s="38"/>
      <c r="HM519" s="38"/>
      <c r="HN519" s="38"/>
      <c r="HO519" s="136"/>
      <c r="HP519" s="38"/>
      <c r="HQ519" s="38"/>
      <c r="HR519" s="38"/>
      <c r="HS519" s="38"/>
      <c r="HT519" s="63"/>
      <c r="HU519" s="63"/>
      <c r="HV519" s="71"/>
      <c r="HW519" s="63"/>
      <c r="HX519" s="44"/>
      <c r="HY519" s="42"/>
      <c r="HZ519" s="42"/>
      <c r="IA519" s="42"/>
      <c r="IB519" s="42"/>
      <c r="IC519" s="42"/>
      <c r="ID519" s="42"/>
      <c r="IE519" s="42"/>
      <c r="IF519" s="42"/>
      <c r="IG519" s="42"/>
      <c r="IH519" s="42"/>
      <c r="II519" s="42"/>
      <c r="IJ519" s="42"/>
      <c r="IK519" s="42"/>
      <c r="IL519" s="42"/>
      <c r="IM519" s="42"/>
      <c r="IN519" s="42"/>
      <c r="IO519" s="42"/>
      <c r="IP519" s="42"/>
      <c r="IQ519" s="42"/>
      <c r="IR519" s="42"/>
      <c r="IS519" s="42"/>
      <c r="IT519" s="42"/>
      <c r="IU519" s="42"/>
      <c r="IV519" s="42"/>
      <c r="IW519" s="42"/>
      <c r="IX519" s="42"/>
      <c r="IY519" s="42"/>
      <c r="IZ519" s="63"/>
    </row>
    <row r="520" spans="1:339" s="65" customFormat="1" ht="12" x14ac:dyDescent="0.25">
      <c r="A520" s="38" t="s">
        <v>118</v>
      </c>
      <c r="B520" s="39" t="s">
        <v>143</v>
      </c>
      <c r="C520" s="40" t="str">
        <f>IFERROR(VLOOKUP(BANCO10[[#This Row],[EMPRESA]],[1]!DADOS[#Data],2,FALSE),"")</f>
        <v>05.801.276/0001-92</v>
      </c>
      <c r="D520" s="42" t="s">
        <v>1382</v>
      </c>
      <c r="E520" s="42" t="str">
        <f>IFERROR(VLOOKUP(BANCO10[[#This Row],[EMPRESA]],[1]!DADOS[#Data],5,FALSE),"")</f>
        <v>DEMAIS</v>
      </c>
      <c r="F520" s="40" t="str">
        <f>IFERROR(IF(VLOOKUP(BANCO10[[#This Row],[EMPRESA]],[1]!DADOS[#Data],6,0)="","",(VLOOKUP(BANCO10[[#This Row],[EMPRESA]],[1]!DADOS[#Data],6,0))),"")</f>
        <v>N/A</v>
      </c>
      <c r="G520" s="40"/>
      <c r="H520" s="43" t="s">
        <v>121</v>
      </c>
      <c r="I520" s="43" t="s">
        <v>122</v>
      </c>
      <c r="J520" s="44" t="s">
        <v>146</v>
      </c>
      <c r="K520" s="44" t="s">
        <v>1383</v>
      </c>
      <c r="L520" s="44" t="s">
        <v>123</v>
      </c>
      <c r="M520" s="44">
        <v>103</v>
      </c>
      <c r="N520" s="42" t="s">
        <v>123</v>
      </c>
      <c r="O520" s="42" t="s">
        <v>90</v>
      </c>
      <c r="P520" s="42">
        <v>4</v>
      </c>
      <c r="Q520" s="42" t="s">
        <v>168</v>
      </c>
      <c r="R520" s="45" t="s">
        <v>123</v>
      </c>
      <c r="S520" s="45"/>
      <c r="T520" s="45" t="s">
        <v>123</v>
      </c>
      <c r="U520" s="45"/>
      <c r="V520" s="45" t="s">
        <v>123</v>
      </c>
      <c r="W520" s="45"/>
      <c r="X520" s="45" t="s">
        <v>123</v>
      </c>
      <c r="Y520" s="45"/>
      <c r="Z520" s="46" t="s">
        <v>123</v>
      </c>
      <c r="AA520" s="47"/>
      <c r="AB520" s="46" t="s">
        <v>123</v>
      </c>
      <c r="AC520" s="48"/>
      <c r="AD520" s="46" t="s">
        <v>123</v>
      </c>
      <c r="AE520" s="48"/>
      <c r="AF520" s="45" t="s">
        <v>123</v>
      </c>
      <c r="AG520" s="45"/>
      <c r="AH520" s="45" t="s">
        <v>126</v>
      </c>
      <c r="AI520" s="45"/>
      <c r="AJ520" s="45" t="s">
        <v>123</v>
      </c>
      <c r="AK520" s="45"/>
      <c r="AL520" s="45" t="s">
        <v>123</v>
      </c>
      <c r="AM520" s="45"/>
      <c r="AN520" s="45" t="s">
        <v>123</v>
      </c>
      <c r="AO520" s="45"/>
      <c r="AP520" s="45" t="s">
        <v>123</v>
      </c>
      <c r="AQ520" s="45"/>
      <c r="AR520" s="45" t="s">
        <v>123</v>
      </c>
      <c r="AS520" s="45"/>
      <c r="AT520" s="49">
        <v>45963</v>
      </c>
      <c r="AU520" s="50">
        <v>45963</v>
      </c>
      <c r="AV520" s="51" t="s">
        <v>123</v>
      </c>
      <c r="AW520" s="51" t="s">
        <v>123</v>
      </c>
      <c r="AX520" s="51" t="s">
        <v>123</v>
      </c>
      <c r="AY520" s="52" t="s">
        <v>123</v>
      </c>
      <c r="AZ520" s="53">
        <v>0</v>
      </c>
      <c r="BA520" s="52" t="s">
        <v>123</v>
      </c>
      <c r="BB520" s="81" t="s">
        <v>123</v>
      </c>
      <c r="BC520" s="52" t="s">
        <v>123</v>
      </c>
      <c r="BD520" s="52" t="s">
        <v>123</v>
      </c>
      <c r="BE520" s="55" t="s">
        <v>123</v>
      </c>
      <c r="BF520" s="55" t="s">
        <v>123</v>
      </c>
      <c r="BG520" s="55" t="s">
        <v>123</v>
      </c>
      <c r="BH520" s="55" t="s">
        <v>123</v>
      </c>
      <c r="BI520" s="56" t="s">
        <v>123</v>
      </c>
      <c r="BJ520" s="57"/>
      <c r="BK520" s="58" t="s">
        <v>123</v>
      </c>
      <c r="BL520" s="59"/>
      <c r="BM520" s="58" t="s">
        <v>123</v>
      </c>
      <c r="BN520" s="59"/>
      <c r="BO520" s="58" t="s">
        <v>123</v>
      </c>
      <c r="BP520" s="59"/>
      <c r="BQ520" s="58" t="s">
        <v>123</v>
      </c>
      <c r="BR520" s="59"/>
      <c r="BS520" s="70" t="s">
        <v>1384</v>
      </c>
      <c r="BT520" s="38"/>
      <c r="BU520" s="61" t="s">
        <v>129</v>
      </c>
      <c r="BV520" s="61" t="s">
        <v>129</v>
      </c>
      <c r="BW520" s="84" t="s">
        <v>129</v>
      </c>
      <c r="BX520" s="84" t="s">
        <v>129</v>
      </c>
      <c r="BY520" s="85" t="s">
        <v>129</v>
      </c>
      <c r="BZ520" s="84"/>
      <c r="CA520" s="86" t="s">
        <v>129</v>
      </c>
      <c r="CB520" s="87" t="s">
        <v>129</v>
      </c>
      <c r="CC520" s="88" t="s">
        <v>129</v>
      </c>
      <c r="CD520" s="87" t="s">
        <v>129</v>
      </c>
      <c r="CE520" s="87" t="s">
        <v>129</v>
      </c>
      <c r="CF520" s="87" t="s">
        <v>129</v>
      </c>
      <c r="CG520" s="87" t="s">
        <v>129</v>
      </c>
      <c r="CH520" s="42">
        <f>YEAR(BANCO10[[#This Row],[DATA INÍCIO]])</f>
        <v>2025</v>
      </c>
      <c r="CI520" s="42">
        <f>MONTH(BANCO10[[#This Row],[DATA INÍCIO]])</f>
        <v>11</v>
      </c>
      <c r="CJ520" s="42" t="str">
        <f t="shared" si="9"/>
        <v>MOLDMETAL FERRAMENTARIA LTDA05.801.276/0001-92</v>
      </c>
      <c r="CK520" s="42"/>
      <c r="CL520" s="42" t="s">
        <v>1383</v>
      </c>
      <c r="CM520" s="42" t="str">
        <f>IF(BANCO10[[#This Row],[SOLUÇÃO]]=CM$1,BANCO10[[#This Row],[STATUS DA ETAPA]],"")</f>
        <v>CANCELADO</v>
      </c>
      <c r="CN520" s="42" t="str">
        <f>IF(BANCO10[[#This Row],[SOLUÇÃO]]=CN$1,BANCO10[[#This Row],[STATUS DA ETAPA]],"")</f>
        <v/>
      </c>
      <c r="CO520" s="42" t="str">
        <f>IF(BANCO10[[#This Row],[SOLUÇÃO]]=CO$1,BANCO10[[#This Row],[STATUS DA ETAPA]],"")</f>
        <v/>
      </c>
      <c r="CP520" s="42" t="str">
        <f>IF(BANCO10[[#This Row],[SOLUÇÃO]]=CP$1,BANCO10[[#This Row],[STATUS DA ETAPA]],"")</f>
        <v/>
      </c>
      <c r="CQ520" s="42" t="str">
        <f>IF(BANCO10[[#This Row],[SOLUÇÃO]]=CQ$1,BANCO10[[#This Row],[STATUS DA ETAPA]],"")</f>
        <v/>
      </c>
      <c r="CR520" s="42" t="str">
        <f>IF(BANCO10[[#This Row],[SOLUÇÃO]]=CR$1,BANCO10[[#This Row],[STATUS DA ETAPA]],"")</f>
        <v/>
      </c>
      <c r="CS520" s="42" t="str">
        <f>IF(BANCO10[[#This Row],[SOLUÇÃO]]=CS$1,BANCO10[[#This Row],[STATUS DA ETAPA]],"")</f>
        <v/>
      </c>
      <c r="CT520" s="42" t="str">
        <f>IF(BANCO10[[#This Row],[SOLUÇÃO]]=CT$1,BANCO10[[#This Row],[STATUS DA ETAPA]],"")</f>
        <v/>
      </c>
      <c r="CU520" s="42" t="str">
        <f>IF(BANCO10[[#This Row],[SOLUÇÃO]]=CU$1,BANCO10[[#This Row],[STATUS DA ETAPA]],"")</f>
        <v/>
      </c>
      <c r="CV520" s="42" t="str">
        <f>IF(BANCO10[[#This Row],[SOLUÇÃO]]=CV$1,BANCO10[[#This Row],[STATUS DA ETAPA]],"")</f>
        <v/>
      </c>
      <c r="CW520" s="42" t="str">
        <f>IF(BANCO10[[#This Row],[SOLUÇÃO]]=CW$1,BANCO10[[#This Row],[STATUS DA ETAPA]],"")</f>
        <v/>
      </c>
      <c r="CX520" s="42" t="str">
        <f>IF(BANCO10[[#This Row],[SOLUÇÃO]]=CX$1,BANCO10[[#This Row],[STATUS DA ETAPA]],"")</f>
        <v/>
      </c>
      <c r="CY520" s="42" t="str">
        <f>IF(BANCO10[[#This Row],[SOLUÇÃO]]=CY$1,BANCO10[[#This Row],[STATUS DA ETAPA]],"")</f>
        <v/>
      </c>
      <c r="CZ520" s="42" t="str">
        <f>IF(BANCO10[[#This Row],[SOLUÇÃO]]=CZ$1,BANCO10[[#This Row],[STATUS DA ETAPA]],"")</f>
        <v/>
      </c>
      <c r="DA520" s="42" t="str">
        <f>IF(BANCO10[[#This Row],[SOLUÇÃO]]=DA$1,BANCO10[[#This Row],[STATUS DA ETAPA]],"")</f>
        <v/>
      </c>
      <c r="DB520" s="42" t="str">
        <f>IF(BANCO10[[#This Row],[SOLUÇÃO]]=DB$1,BANCO10[[#This Row],[STATUS DA ETAPA]],"")</f>
        <v/>
      </c>
      <c r="DC520" s="63" t="str">
        <f>IF(BANCO10[[#This Row],[SOLUÇÃO]]=DC$1,BANCO10[[#This Row],[STATUS DA ETAPA]],"")</f>
        <v/>
      </c>
      <c r="DD520" s="65" t="str">
        <f>IF(BANCO10[[#This Row],[SOLUÇÃO]]=DD$1,BANCO10[[#This Row],[STATUS DA ETAPA]],"")</f>
        <v/>
      </c>
      <c r="DE520" s="65" t="str">
        <f>IF(BANCO10[[#This Row],[SOLUÇÃO]]=DE$1,BANCO10[[#This Row],[STATUS DA ETAPA]],"")</f>
        <v/>
      </c>
      <c r="DF520" s="65" t="str">
        <f>IF(BANCO10[[#This Row],[SOLUÇÃO]]=DF$1,BANCO10[[#This Row],[STATUS DA ETAPA]],"")</f>
        <v/>
      </c>
      <c r="DG520" s="65" t="str">
        <f>IF(BANCO10[[#This Row],[SOLUÇÃO]]=DG$1,BANCO10[[#This Row],[STATUS DA ETAPA]],"")</f>
        <v/>
      </c>
      <c r="DH520" s="65" t="str">
        <f>IF(BANCO10[[#This Row],[SOLUÇÃO]]=DH$1,BANCO10[[#This Row],[STATUS DA ETAPA]],"")</f>
        <v/>
      </c>
      <c r="DI520" s="65" t="str">
        <f>IF(BANCO10[[#This Row],[SOLUÇÃO]]=DI$1,BANCO10[[#This Row],[STATUS DA ETAPA]],"")</f>
        <v/>
      </c>
      <c r="DJ520" s="65" t="str">
        <f>IF(BANCO10[[#This Row],[SOLUÇÃO]]=DJ$1,BANCO10[[#This Row],[STATUS DA ETAPA]],"")</f>
        <v/>
      </c>
      <c r="DK520" s="65" t="str">
        <f>IF(BANCO10[[#This Row],[SOLUÇÃO]]=DK$1,BANCO10[[#This Row],[STATUS DA ETAPA]],"")</f>
        <v/>
      </c>
      <c r="DL520" s="65" t="str">
        <f>IF(BANCO10[[#This Row],[SOLUÇÃO]]=DL$1,BANCO10[[#This Row],[STATUS DA ETAPA]],"")</f>
        <v/>
      </c>
      <c r="DM520" s="65" t="str">
        <f>IF(BANCO10[[#This Row],[SOLUÇÃO]]=DM$1,BANCO10[[#This Row],[STATUS DA ETAPA]],"")</f>
        <v/>
      </c>
      <c r="GA520" s="38"/>
      <c r="GB520" s="39"/>
      <c r="GC520" s="40"/>
      <c r="GD520" s="42"/>
      <c r="GE520" s="42"/>
      <c r="GF520" s="40"/>
      <c r="GG520" s="89"/>
      <c r="GH520" s="90"/>
      <c r="GI520" s="43"/>
      <c r="GJ520" s="44"/>
      <c r="GK520" s="166"/>
      <c r="GL520" s="166"/>
      <c r="GM520" s="166"/>
      <c r="GN520" s="42"/>
      <c r="GO520" s="91"/>
      <c r="GP520" s="42"/>
      <c r="GQ520" s="91"/>
      <c r="GR520" s="93"/>
      <c r="GS520" s="93"/>
      <c r="GT520" s="44"/>
      <c r="GU520" s="44"/>
      <c r="GV520" s="44"/>
      <c r="GW520" s="42"/>
      <c r="GX520" s="95"/>
      <c r="GY520" s="96"/>
      <c r="GZ520" s="167"/>
      <c r="HA520" s="167"/>
      <c r="HB520" s="167"/>
      <c r="HC520" s="93"/>
      <c r="HD520" s="167"/>
      <c r="HE520" s="110"/>
      <c r="HF520" s="94"/>
      <c r="HG520" s="38"/>
      <c r="HH520" s="38"/>
      <c r="HI520" s="38"/>
      <c r="HJ520" s="38"/>
      <c r="HK520" s="98"/>
      <c r="HL520" s="38"/>
      <c r="HM520" s="38"/>
      <c r="HN520" s="38"/>
      <c r="HO520" s="136"/>
      <c r="HP520" s="38"/>
      <c r="HQ520" s="38"/>
      <c r="HR520" s="38"/>
      <c r="HS520" s="38"/>
      <c r="HT520" s="63"/>
      <c r="HU520" s="63"/>
      <c r="HV520" s="71"/>
      <c r="HW520" s="63"/>
      <c r="HX520" s="44"/>
      <c r="HY520" s="42"/>
      <c r="HZ520" s="42"/>
      <c r="IA520" s="42"/>
      <c r="IB520" s="42"/>
      <c r="IC520" s="42"/>
      <c r="ID520" s="42"/>
      <c r="IE520" s="42"/>
      <c r="IF520" s="42"/>
      <c r="IG520" s="42"/>
      <c r="IH520" s="42"/>
      <c r="II520" s="42"/>
      <c r="IJ520" s="42"/>
      <c r="IK520" s="42"/>
      <c r="IL520" s="42"/>
      <c r="IM520" s="42"/>
      <c r="IN520" s="42"/>
      <c r="IO520" s="42"/>
      <c r="IP520" s="42"/>
      <c r="IQ520" s="42"/>
      <c r="IR520" s="42"/>
      <c r="IS520" s="42"/>
      <c r="IT520" s="42"/>
      <c r="IU520" s="42"/>
      <c r="IV520" s="42"/>
      <c r="IW520" s="42"/>
      <c r="IX520" s="42"/>
      <c r="IY520" s="42"/>
      <c r="IZ520" s="63"/>
    </row>
    <row r="521" spans="1:339" s="65" customFormat="1" ht="12" x14ac:dyDescent="0.25">
      <c r="A521" s="38" t="s">
        <v>118</v>
      </c>
      <c r="B521" s="39" t="s">
        <v>143</v>
      </c>
      <c r="C521" s="40" t="str">
        <f>IFERROR(VLOOKUP(BANCO10[[#This Row],[EMPRESA]],[1]!DADOS[#Data],2,FALSE),"")</f>
        <v>05.801.276/0001-92</v>
      </c>
      <c r="D521" s="42" t="s">
        <v>1382</v>
      </c>
      <c r="E521" s="42" t="str">
        <f>IFERROR(VLOOKUP(BANCO10[[#This Row],[EMPRESA]],[1]!DADOS[#Data],5,FALSE),"")</f>
        <v>DEMAIS</v>
      </c>
      <c r="F521" s="40" t="str">
        <f>IFERROR(IF(VLOOKUP(BANCO10[[#This Row],[EMPRESA]],[1]!DADOS[#Data],6,0)="","",(VLOOKUP(BANCO10[[#This Row],[EMPRESA]],[1]!DADOS[#Data],6,0))),"")</f>
        <v>N/A</v>
      </c>
      <c r="G521" s="40" t="str">
        <f>IFERROR(IF(VLOOKUP(BANCO10[[#This Row],[EMPRESA]],[1]!DADOS[#Data],4)="","",(VLOOKUP($D521,[1]!DADOS[#Data],4,0))),"")</f>
        <v>MOLDMET</v>
      </c>
      <c r="H521" s="43" t="s">
        <v>7</v>
      </c>
      <c r="I521" s="42" t="s">
        <v>267</v>
      </c>
      <c r="J521" s="44" t="s">
        <v>136</v>
      </c>
      <c r="K521" s="44" t="s">
        <v>136</v>
      </c>
      <c r="L521" s="44" t="s">
        <v>136</v>
      </c>
      <c r="M521" s="44">
        <v>103</v>
      </c>
      <c r="N521" s="42" t="s">
        <v>123</v>
      </c>
      <c r="O521" s="42" t="s">
        <v>95</v>
      </c>
      <c r="P521" s="42">
        <v>120</v>
      </c>
      <c r="Q521" s="42"/>
      <c r="R521" s="45" t="s">
        <v>123</v>
      </c>
      <c r="S521" s="45"/>
      <c r="T521" s="45" t="s">
        <v>123</v>
      </c>
      <c r="U521" s="45"/>
      <c r="V521" s="45" t="s">
        <v>123</v>
      </c>
      <c r="W521" s="45"/>
      <c r="X521" s="45" t="s">
        <v>123</v>
      </c>
      <c r="Y521" s="45"/>
      <c r="Z521" s="46" t="s">
        <v>123</v>
      </c>
      <c r="AA521" s="47"/>
      <c r="AB521" s="46" t="s">
        <v>123</v>
      </c>
      <c r="AC521" s="48"/>
      <c r="AD521" s="46" t="s">
        <v>123</v>
      </c>
      <c r="AE521" s="48"/>
      <c r="AF521" s="45" t="s">
        <v>27</v>
      </c>
      <c r="AG521" s="45">
        <v>44927</v>
      </c>
      <c r="AH521" s="45" t="s">
        <v>27</v>
      </c>
      <c r="AI521" s="45">
        <v>44927</v>
      </c>
      <c r="AJ521" s="45" t="s">
        <v>123</v>
      </c>
      <c r="AK521" s="45"/>
      <c r="AL521" s="45" t="s">
        <v>27</v>
      </c>
      <c r="AM521" s="45">
        <v>44927</v>
      </c>
      <c r="AN521" s="45" t="s">
        <v>27</v>
      </c>
      <c r="AO521" s="45">
        <v>44927</v>
      </c>
      <c r="AP521" s="45" t="s">
        <v>27</v>
      </c>
      <c r="AQ521" s="45">
        <v>44927</v>
      </c>
      <c r="AR521" s="45" t="s">
        <v>123</v>
      </c>
      <c r="AS521" s="45"/>
      <c r="AT521" s="49">
        <v>45963</v>
      </c>
      <c r="AU521" s="50">
        <v>45963</v>
      </c>
      <c r="AV521" s="66" t="s">
        <v>123</v>
      </c>
      <c r="AW521" s="66" t="s">
        <v>123</v>
      </c>
      <c r="AX521" s="51" t="s">
        <v>49</v>
      </c>
      <c r="AY521" s="52" t="s">
        <v>126</v>
      </c>
      <c r="AZ521" s="53">
        <v>0</v>
      </c>
      <c r="BA521" s="52"/>
      <c r="BB521" s="81" t="s">
        <v>136</v>
      </c>
      <c r="BC521" s="52" t="s">
        <v>136</v>
      </c>
      <c r="BD521" s="52" t="s">
        <v>136</v>
      </c>
      <c r="BE521" s="55" t="s">
        <v>123</v>
      </c>
      <c r="BF521" s="55" t="s">
        <v>123</v>
      </c>
      <c r="BG521" s="55"/>
      <c r="BH521" s="55" t="s">
        <v>123</v>
      </c>
      <c r="BI521" s="68" t="s">
        <v>123</v>
      </c>
      <c r="BJ521" s="48"/>
      <c r="BK521" s="58"/>
      <c r="BL521" s="59"/>
      <c r="BM521" s="58"/>
      <c r="BN521" s="59"/>
      <c r="BO521" s="74" t="s">
        <v>126</v>
      </c>
      <c r="BP521" s="77"/>
      <c r="BQ521" s="78" t="s">
        <v>126</v>
      </c>
      <c r="BR521" s="79"/>
      <c r="BS521" s="70" t="s">
        <v>1384</v>
      </c>
      <c r="BT521" s="38"/>
      <c r="BU521" s="61" t="s">
        <v>129</v>
      </c>
      <c r="BV521" s="61" t="s">
        <v>129</v>
      </c>
      <c r="BW521" s="84" t="s">
        <v>129</v>
      </c>
      <c r="BX521" s="84" t="s">
        <v>129</v>
      </c>
      <c r="BY521" s="85" t="s">
        <v>129</v>
      </c>
      <c r="BZ521" s="84"/>
      <c r="CA521" s="86" t="s">
        <v>129</v>
      </c>
      <c r="CB521" s="87" t="s">
        <v>129</v>
      </c>
      <c r="CC521" s="88">
        <v>45412</v>
      </c>
      <c r="CD521" s="87" t="s">
        <v>129</v>
      </c>
      <c r="CE521" s="87" t="s">
        <v>129</v>
      </c>
      <c r="CF521" s="87"/>
      <c r="CG521" s="87" t="s">
        <v>1377</v>
      </c>
      <c r="CH521" s="42">
        <f>YEAR(BANCO10[[#This Row],[DATA INÍCIO]])</f>
        <v>2025</v>
      </c>
      <c r="CI521" s="42">
        <f>MONTH(BANCO10[[#This Row],[DATA INÍCIO]])</f>
        <v>11</v>
      </c>
      <c r="CJ521" s="42" t="str">
        <f t="shared" si="9"/>
        <v>MOLDMETAL FERRAMENTARIA LTDA05.801.276/0001-92</v>
      </c>
      <c r="CK521" s="42"/>
      <c r="CL521" s="42" t="s">
        <v>136</v>
      </c>
      <c r="CM521" s="42" t="str">
        <f>IF(BANCO10[[#This Row],[SOLUÇÃO]]=CM$1,BANCO10[[#This Row],[STATUS DA ETAPA]],"")</f>
        <v/>
      </c>
      <c r="CN521" s="42" t="str">
        <f>IF(BANCO10[[#This Row],[SOLUÇÃO]]=CN$1,BANCO10[[#This Row],[STATUS DA ETAPA]],"")</f>
        <v/>
      </c>
      <c r="CO521" s="42" t="str">
        <f>IF(BANCO10[[#This Row],[SOLUÇÃO]]=CO$1,BANCO10[[#This Row],[STATUS DA ETAPA]],"")</f>
        <v/>
      </c>
      <c r="CP521" s="42" t="str">
        <f>IF(BANCO10[[#This Row],[SOLUÇÃO]]=CP$1,BANCO10[[#This Row],[STATUS DA ETAPA]],"")</f>
        <v/>
      </c>
      <c r="CQ521" s="42" t="str">
        <f>IF(BANCO10[[#This Row],[SOLUÇÃO]]=CQ$1,BANCO10[[#This Row],[STATUS DA ETAPA]],"")</f>
        <v/>
      </c>
      <c r="CR521" s="42" t="str">
        <f>IF(BANCO10[[#This Row],[SOLUÇÃO]]=CR$1,BANCO10[[#This Row],[STATUS DA ETAPA]],"")</f>
        <v>PROSPECÇÃO</v>
      </c>
      <c r="CS521" s="42" t="str">
        <f>IF(BANCO10[[#This Row],[SOLUÇÃO]]=CS$1,BANCO10[[#This Row],[STATUS DA ETAPA]],"")</f>
        <v/>
      </c>
      <c r="CT521" s="42" t="str">
        <f>IF(BANCO10[[#This Row],[SOLUÇÃO]]=CT$1,BANCO10[[#This Row],[STATUS DA ETAPA]],"")</f>
        <v/>
      </c>
      <c r="CU521" s="42" t="str">
        <f>IF(BANCO10[[#This Row],[SOLUÇÃO]]=CU$1,BANCO10[[#This Row],[STATUS DA ETAPA]],"")</f>
        <v/>
      </c>
      <c r="CV521" s="42" t="str">
        <f>IF(BANCO10[[#This Row],[SOLUÇÃO]]=CV$1,BANCO10[[#This Row],[STATUS DA ETAPA]],"")</f>
        <v/>
      </c>
      <c r="CW521" s="42" t="str">
        <f>IF(BANCO10[[#This Row],[SOLUÇÃO]]=CW$1,BANCO10[[#This Row],[STATUS DA ETAPA]],"")</f>
        <v/>
      </c>
      <c r="CX521" s="42" t="str">
        <f>IF(BANCO10[[#This Row],[SOLUÇÃO]]=CX$1,BANCO10[[#This Row],[STATUS DA ETAPA]],"")</f>
        <v/>
      </c>
      <c r="CY521" s="42" t="str">
        <f>IF(BANCO10[[#This Row],[SOLUÇÃO]]=CY$1,BANCO10[[#This Row],[STATUS DA ETAPA]],"")</f>
        <v/>
      </c>
      <c r="CZ521" s="42" t="str">
        <f>IF(BANCO10[[#This Row],[SOLUÇÃO]]=CZ$1,BANCO10[[#This Row],[STATUS DA ETAPA]],"")</f>
        <v/>
      </c>
      <c r="DA521" s="42" t="str">
        <f>IF(BANCO10[[#This Row],[SOLUÇÃO]]=DA$1,BANCO10[[#This Row],[STATUS DA ETAPA]],"")</f>
        <v/>
      </c>
      <c r="DB521" s="42" t="str">
        <f>IF(BANCO10[[#This Row],[SOLUÇÃO]]=DB$1,BANCO10[[#This Row],[STATUS DA ETAPA]],"")</f>
        <v/>
      </c>
      <c r="DC521" s="63" t="str">
        <f>IF(BANCO10[[#This Row],[SOLUÇÃO]]=DC$1,BANCO10[[#This Row],[STATUS DA ETAPA]],"")</f>
        <v/>
      </c>
      <c r="DD521" s="65" t="str">
        <f>IF(BANCO10[[#This Row],[SOLUÇÃO]]=DD$1,BANCO10[[#This Row],[STATUS DA ETAPA]],"")</f>
        <v/>
      </c>
      <c r="DE521" s="65" t="str">
        <f>IF(BANCO10[[#This Row],[SOLUÇÃO]]=DE$1,BANCO10[[#This Row],[STATUS DA ETAPA]],"")</f>
        <v/>
      </c>
      <c r="DF521" s="65" t="str">
        <f>IF(BANCO10[[#This Row],[SOLUÇÃO]]=DF$1,BANCO10[[#This Row],[STATUS DA ETAPA]],"")</f>
        <v/>
      </c>
      <c r="DG521" s="65" t="str">
        <f>IF(BANCO10[[#This Row],[SOLUÇÃO]]=DG$1,BANCO10[[#This Row],[STATUS DA ETAPA]],"")</f>
        <v/>
      </c>
      <c r="DH521" s="65" t="str">
        <f>IF(BANCO10[[#This Row],[SOLUÇÃO]]=DH$1,BANCO10[[#This Row],[STATUS DA ETAPA]],"")</f>
        <v/>
      </c>
      <c r="DI521" s="65" t="str">
        <f>IF(BANCO10[[#This Row],[SOLUÇÃO]]=DI$1,BANCO10[[#This Row],[STATUS DA ETAPA]],"")</f>
        <v/>
      </c>
      <c r="DJ521" s="65" t="str">
        <f>IF(BANCO10[[#This Row],[SOLUÇÃO]]=DJ$1,BANCO10[[#This Row],[STATUS DA ETAPA]],"")</f>
        <v/>
      </c>
      <c r="DK521" s="65" t="str">
        <f>IF(BANCO10[[#This Row],[SOLUÇÃO]]=DK$1,BANCO10[[#This Row],[STATUS DA ETAPA]],"")</f>
        <v/>
      </c>
      <c r="DL521" s="65" t="str">
        <f>IF(BANCO10[[#This Row],[SOLUÇÃO]]=DL$1,BANCO10[[#This Row],[STATUS DA ETAPA]],"")</f>
        <v/>
      </c>
      <c r="DM521" s="65" t="str">
        <f>IF(BANCO10[[#This Row],[SOLUÇÃO]]=DM$1,BANCO10[[#This Row],[STATUS DA ETAPA]],"")</f>
        <v/>
      </c>
      <c r="GA521" s="38"/>
      <c r="GB521" s="39"/>
      <c r="GC521" s="40"/>
      <c r="GD521" s="42"/>
      <c r="GE521" s="42"/>
      <c r="GF521" s="40"/>
      <c r="GG521" s="89"/>
      <c r="GH521" s="90"/>
      <c r="GI521" s="43"/>
      <c r="GJ521" s="44"/>
      <c r="GK521" s="166"/>
      <c r="GL521" s="166"/>
      <c r="GM521" s="166"/>
      <c r="GN521" s="42"/>
      <c r="GO521" s="91"/>
      <c r="GP521" s="42"/>
      <c r="GQ521" s="91"/>
      <c r="GR521" s="93"/>
      <c r="GS521" s="93"/>
      <c r="GT521" s="44"/>
      <c r="GU521" s="44"/>
      <c r="GV521" s="44"/>
      <c r="GW521" s="42"/>
      <c r="GX521" s="95"/>
      <c r="GY521" s="96"/>
      <c r="GZ521" s="168"/>
      <c r="HA521" s="168"/>
      <c r="HB521" s="168"/>
      <c r="HC521" s="93"/>
      <c r="HD521" s="168"/>
      <c r="HE521" s="110"/>
      <c r="HF521" s="94"/>
      <c r="HG521" s="38"/>
      <c r="HH521" s="38"/>
      <c r="HI521" s="38"/>
      <c r="HJ521" s="38"/>
      <c r="HK521" s="98"/>
      <c r="HL521" s="38"/>
      <c r="HM521" s="38"/>
      <c r="HN521" s="38"/>
      <c r="HO521" s="136"/>
      <c r="HP521" s="38"/>
      <c r="HQ521" s="38"/>
      <c r="HR521" s="38"/>
      <c r="HS521" s="38"/>
      <c r="HT521" s="63"/>
      <c r="HU521" s="63"/>
      <c r="HV521" s="71"/>
      <c r="HW521" s="63"/>
      <c r="HX521" s="44"/>
      <c r="HY521" s="42"/>
      <c r="HZ521" s="42"/>
      <c r="IA521" s="42"/>
      <c r="IB521" s="42"/>
      <c r="IC521" s="42"/>
      <c r="ID521" s="42"/>
      <c r="IE521" s="42"/>
      <c r="IF521" s="42"/>
      <c r="IG521" s="42"/>
      <c r="IH521" s="42"/>
      <c r="II521" s="42"/>
      <c r="IJ521" s="42"/>
      <c r="IK521" s="42"/>
      <c r="IL521" s="42"/>
      <c r="IM521" s="42"/>
      <c r="IN521" s="42"/>
      <c r="IO521" s="42"/>
      <c r="IP521" s="42"/>
      <c r="IQ521" s="42"/>
      <c r="IR521" s="42"/>
      <c r="IS521" s="42"/>
      <c r="IT521" s="42"/>
      <c r="IU521" s="42"/>
      <c r="IV521" s="42"/>
      <c r="IW521" s="42"/>
      <c r="IX521" s="42"/>
      <c r="IY521" s="42"/>
      <c r="IZ521" s="63"/>
    </row>
    <row r="522" spans="1:339" s="65" customFormat="1" ht="12" x14ac:dyDescent="0.25">
      <c r="A522" s="38" t="s">
        <v>118</v>
      </c>
      <c r="B522" s="39" t="s">
        <v>119</v>
      </c>
      <c r="C522" s="40" t="str">
        <f>IFERROR(VLOOKUP(BANCO10[[#This Row],[EMPRESA]],[1]!DADOS[#Data],2,FALSE),"")</f>
        <v>08.918.197/0001-54</v>
      </c>
      <c r="D522" s="42" t="s">
        <v>1385</v>
      </c>
      <c r="E522" s="42" t="str">
        <f>IFERROR(VLOOKUP(BANCO10[[#This Row],[EMPRESA]],[1]!DADOS[#Data],5,FALSE),"")</f>
        <v>EPP</v>
      </c>
      <c r="F522" s="40" t="str">
        <f>IFERROR(IF(VLOOKUP(BANCO10[[#This Row],[EMPRESA]],[1]!DADOS[#Data],6,0)="","",(VLOOKUP(BANCO10[[#This Row],[EMPRESA]],[1]!DADOS[#Data],6,0))),"")</f>
        <v>CAPITAL LESTE 2</v>
      </c>
      <c r="G522" s="40"/>
      <c r="H522" s="43" t="s">
        <v>121</v>
      </c>
      <c r="I522" s="43" t="s">
        <v>145</v>
      </c>
      <c r="J522" s="44" t="s">
        <v>146</v>
      </c>
      <c r="K522" s="44" t="s">
        <v>1386</v>
      </c>
      <c r="L522" s="44" t="s">
        <v>123</v>
      </c>
      <c r="M522" s="44">
        <v>103</v>
      </c>
      <c r="N522" s="42" t="s">
        <v>123</v>
      </c>
      <c r="O522" s="42" t="s">
        <v>90</v>
      </c>
      <c r="P522" s="42">
        <v>4</v>
      </c>
      <c r="Q522" s="42" t="s">
        <v>148</v>
      </c>
      <c r="R522" s="45" t="s">
        <v>123</v>
      </c>
      <c r="S522" s="45"/>
      <c r="T522" s="45" t="s">
        <v>123</v>
      </c>
      <c r="U522" s="45"/>
      <c r="V522" s="45" t="s">
        <v>123</v>
      </c>
      <c r="W522" s="45"/>
      <c r="X522" s="45" t="s">
        <v>123</v>
      </c>
      <c r="Y522" s="45"/>
      <c r="Z522" s="46" t="s">
        <v>123</v>
      </c>
      <c r="AA522" s="47"/>
      <c r="AB522" s="46" t="s">
        <v>123</v>
      </c>
      <c r="AC522" s="48"/>
      <c r="AD522" s="46" t="s">
        <v>123</v>
      </c>
      <c r="AE522" s="48"/>
      <c r="AF522" s="45" t="s">
        <v>27</v>
      </c>
      <c r="AG522" s="45">
        <v>44963</v>
      </c>
      <c r="AH522" s="45" t="s">
        <v>126</v>
      </c>
      <c r="AI522" s="45"/>
      <c r="AJ522" s="45" t="s">
        <v>123</v>
      </c>
      <c r="AK522" s="45"/>
      <c r="AL522" s="45" t="s">
        <v>123</v>
      </c>
      <c r="AM522" s="45"/>
      <c r="AN522" s="45" t="s">
        <v>123</v>
      </c>
      <c r="AO522" s="45"/>
      <c r="AP522" s="45" t="s">
        <v>123</v>
      </c>
      <c r="AQ522" s="45"/>
      <c r="AR522" s="45" t="s">
        <v>123</v>
      </c>
      <c r="AS522" s="45"/>
      <c r="AT522" s="133">
        <v>44958</v>
      </c>
      <c r="AU522" s="99">
        <v>44958</v>
      </c>
      <c r="AV522" s="51" t="s">
        <v>123</v>
      </c>
      <c r="AW522" s="51" t="s">
        <v>123</v>
      </c>
      <c r="AX522" s="51" t="s">
        <v>49</v>
      </c>
      <c r="AY522" s="52" t="s">
        <v>123</v>
      </c>
      <c r="AZ522" s="53">
        <v>0</v>
      </c>
      <c r="BA522" s="52" t="s">
        <v>123</v>
      </c>
      <c r="BB522" s="81" t="s">
        <v>123</v>
      </c>
      <c r="BC522" s="52" t="s">
        <v>123</v>
      </c>
      <c r="BD522" s="52" t="s">
        <v>123</v>
      </c>
      <c r="BE522" s="55" t="s">
        <v>123</v>
      </c>
      <c r="BF522" s="55" t="s">
        <v>123</v>
      </c>
      <c r="BG522" s="55" t="s">
        <v>123</v>
      </c>
      <c r="BH522" s="55" t="s">
        <v>123</v>
      </c>
      <c r="BI522" s="56" t="s">
        <v>123</v>
      </c>
      <c r="BJ522" s="48"/>
      <c r="BK522" s="74"/>
      <c r="BL522" s="75"/>
      <c r="BM522" s="74"/>
      <c r="BN522" s="75"/>
      <c r="BO522" s="74" t="s">
        <v>123</v>
      </c>
      <c r="BP522" s="75"/>
      <c r="BQ522" s="74" t="s">
        <v>123</v>
      </c>
      <c r="BR522" s="217"/>
      <c r="BS522" s="70"/>
      <c r="BT522" s="38"/>
      <c r="BU522" s="61" t="s">
        <v>129</v>
      </c>
      <c r="BV522" s="61" t="s">
        <v>129</v>
      </c>
      <c r="BW522" s="84" t="s">
        <v>170</v>
      </c>
      <c r="BX522" s="84" t="s">
        <v>170</v>
      </c>
      <c r="BY522" s="85" t="s">
        <v>170</v>
      </c>
      <c r="BZ522" s="84"/>
      <c r="CA522" s="86" t="s">
        <v>129</v>
      </c>
      <c r="CB522" s="87" t="s">
        <v>129</v>
      </c>
      <c r="CC522" s="88" t="s">
        <v>129</v>
      </c>
      <c r="CD522" s="87" t="s">
        <v>129</v>
      </c>
      <c r="CE522" s="87" t="s">
        <v>129</v>
      </c>
      <c r="CF522" s="87" t="s">
        <v>129</v>
      </c>
      <c r="CG522" s="87" t="s">
        <v>129</v>
      </c>
      <c r="CH522" s="42">
        <f>YEAR(BANCO10[[#This Row],[DATA INÍCIO]])</f>
        <v>2023</v>
      </c>
      <c r="CI522" s="42">
        <f>MONTH(BANCO10[[#This Row],[DATA INÍCIO]])</f>
        <v>2</v>
      </c>
      <c r="CJ522" s="42" t="str">
        <f t="shared" si="9"/>
        <v>MONTEZANI - INDUSTRIA E COMERCIO LTDA08.918.197/0001-54</v>
      </c>
      <c r="CK522" s="42"/>
      <c r="CL522" s="42" t="s">
        <v>1386</v>
      </c>
      <c r="CM522" s="42" t="str">
        <f>IF(BANCO10[[#This Row],[SOLUÇÃO]]=CM$1,BANCO10[[#This Row],[STATUS DA ETAPA]],"")</f>
        <v>CONCLUÍDO</v>
      </c>
      <c r="CN522" s="42" t="str">
        <f>IF(BANCO10[[#This Row],[SOLUÇÃO]]=CN$1,BANCO10[[#This Row],[STATUS DA ETAPA]],"")</f>
        <v/>
      </c>
      <c r="CO522" s="42" t="str">
        <f>IF(BANCO10[[#This Row],[SOLUÇÃO]]=CO$1,BANCO10[[#This Row],[STATUS DA ETAPA]],"")</f>
        <v/>
      </c>
      <c r="CP522" s="42" t="str">
        <f>IF(BANCO10[[#This Row],[SOLUÇÃO]]=CP$1,BANCO10[[#This Row],[STATUS DA ETAPA]],"")</f>
        <v/>
      </c>
      <c r="CQ522" s="42" t="str">
        <f>IF(BANCO10[[#This Row],[SOLUÇÃO]]=CQ$1,BANCO10[[#This Row],[STATUS DA ETAPA]],"")</f>
        <v/>
      </c>
      <c r="CR522" s="42" t="str">
        <f>IF(BANCO10[[#This Row],[SOLUÇÃO]]=CR$1,BANCO10[[#This Row],[STATUS DA ETAPA]],"")</f>
        <v/>
      </c>
      <c r="CS522" s="42" t="str">
        <f>IF(BANCO10[[#This Row],[SOLUÇÃO]]=CS$1,BANCO10[[#This Row],[STATUS DA ETAPA]],"")</f>
        <v/>
      </c>
      <c r="CT522" s="42" t="str">
        <f>IF(BANCO10[[#This Row],[SOLUÇÃO]]=CT$1,BANCO10[[#This Row],[STATUS DA ETAPA]],"")</f>
        <v/>
      </c>
      <c r="CU522" s="42" t="str">
        <f>IF(BANCO10[[#This Row],[SOLUÇÃO]]=CU$1,BANCO10[[#This Row],[STATUS DA ETAPA]],"")</f>
        <v/>
      </c>
      <c r="CV522" s="42" t="str">
        <f>IF(BANCO10[[#This Row],[SOLUÇÃO]]=CV$1,BANCO10[[#This Row],[STATUS DA ETAPA]],"")</f>
        <v/>
      </c>
      <c r="CW522" s="42" t="str">
        <f>IF(BANCO10[[#This Row],[SOLUÇÃO]]=CW$1,BANCO10[[#This Row],[STATUS DA ETAPA]],"")</f>
        <v/>
      </c>
      <c r="CX522" s="42" t="str">
        <f>IF(BANCO10[[#This Row],[SOLUÇÃO]]=CX$1,BANCO10[[#This Row],[STATUS DA ETAPA]],"")</f>
        <v/>
      </c>
      <c r="CY522" s="42" t="str">
        <f>IF(BANCO10[[#This Row],[SOLUÇÃO]]=CY$1,BANCO10[[#This Row],[STATUS DA ETAPA]],"")</f>
        <v/>
      </c>
      <c r="CZ522" s="42" t="str">
        <f>IF(BANCO10[[#This Row],[SOLUÇÃO]]=CZ$1,BANCO10[[#This Row],[STATUS DA ETAPA]],"")</f>
        <v/>
      </c>
      <c r="DA522" s="42" t="str">
        <f>IF(BANCO10[[#This Row],[SOLUÇÃO]]=DA$1,BANCO10[[#This Row],[STATUS DA ETAPA]],"")</f>
        <v/>
      </c>
      <c r="DB522" s="42" t="str">
        <f>IF(BANCO10[[#This Row],[SOLUÇÃO]]=DB$1,BANCO10[[#This Row],[STATUS DA ETAPA]],"")</f>
        <v/>
      </c>
      <c r="DC522" s="63" t="str">
        <f>IF(BANCO10[[#This Row],[SOLUÇÃO]]=DC$1,BANCO10[[#This Row],[STATUS DA ETAPA]],"")</f>
        <v/>
      </c>
      <c r="DD522" s="65" t="str">
        <f>IF(BANCO10[[#This Row],[SOLUÇÃO]]=DD$1,BANCO10[[#This Row],[STATUS DA ETAPA]],"")</f>
        <v/>
      </c>
      <c r="DE522" s="65" t="str">
        <f>IF(BANCO10[[#This Row],[SOLUÇÃO]]=DE$1,BANCO10[[#This Row],[STATUS DA ETAPA]],"")</f>
        <v/>
      </c>
      <c r="DF522" s="65" t="str">
        <f>IF(BANCO10[[#This Row],[SOLUÇÃO]]=DF$1,BANCO10[[#This Row],[STATUS DA ETAPA]],"")</f>
        <v/>
      </c>
      <c r="DG522" s="65" t="str">
        <f>IF(BANCO10[[#This Row],[SOLUÇÃO]]=DG$1,BANCO10[[#This Row],[STATUS DA ETAPA]],"")</f>
        <v/>
      </c>
      <c r="DH522" s="65" t="str">
        <f>IF(BANCO10[[#This Row],[SOLUÇÃO]]=DH$1,BANCO10[[#This Row],[STATUS DA ETAPA]],"")</f>
        <v/>
      </c>
      <c r="DI522" s="65" t="str">
        <f>IF(BANCO10[[#This Row],[SOLUÇÃO]]=DI$1,BANCO10[[#This Row],[STATUS DA ETAPA]],"")</f>
        <v/>
      </c>
      <c r="DJ522" s="65" t="str">
        <f>IF(BANCO10[[#This Row],[SOLUÇÃO]]=DJ$1,BANCO10[[#This Row],[STATUS DA ETAPA]],"")</f>
        <v/>
      </c>
      <c r="DK522" s="65" t="str">
        <f>IF(BANCO10[[#This Row],[SOLUÇÃO]]=DK$1,BANCO10[[#This Row],[STATUS DA ETAPA]],"")</f>
        <v/>
      </c>
      <c r="DL522" s="65" t="str">
        <f>IF(BANCO10[[#This Row],[SOLUÇÃO]]=DL$1,BANCO10[[#This Row],[STATUS DA ETAPA]],"")</f>
        <v/>
      </c>
      <c r="DM522" s="65" t="str">
        <f>IF(BANCO10[[#This Row],[SOLUÇÃO]]=DM$1,BANCO10[[#This Row],[STATUS DA ETAPA]],"")</f>
        <v/>
      </c>
      <c r="GA522" s="38"/>
      <c r="GB522" s="39"/>
      <c r="GC522" s="40"/>
      <c r="GD522" s="42"/>
      <c r="GE522" s="42"/>
      <c r="GF522" s="40"/>
      <c r="GG522" s="89"/>
      <c r="GH522" s="90"/>
      <c r="GI522" s="43"/>
      <c r="GJ522" s="44"/>
      <c r="GK522" s="166"/>
      <c r="GL522" s="166"/>
      <c r="GM522" s="166"/>
      <c r="GN522" s="42"/>
      <c r="GO522" s="91"/>
      <c r="GP522" s="42"/>
      <c r="GQ522" s="91"/>
      <c r="GR522" s="93"/>
      <c r="GS522" s="93"/>
      <c r="GT522" s="44"/>
      <c r="GU522" s="44"/>
      <c r="GV522" s="44"/>
      <c r="GW522" s="42"/>
      <c r="GX522" s="95"/>
      <c r="GY522" s="96"/>
      <c r="GZ522" s="168"/>
      <c r="HA522" s="168"/>
      <c r="HB522" s="168"/>
      <c r="HC522" s="93"/>
      <c r="HD522" s="168"/>
      <c r="HE522" s="110"/>
      <c r="HF522" s="94"/>
      <c r="HG522" s="38"/>
      <c r="HH522" s="38"/>
      <c r="HI522" s="38"/>
      <c r="HJ522" s="38"/>
      <c r="HK522" s="98"/>
      <c r="HL522" s="38"/>
      <c r="HM522" s="38"/>
      <c r="HN522" s="38"/>
      <c r="HO522" s="136"/>
      <c r="HP522" s="38"/>
      <c r="HQ522" s="38"/>
      <c r="HR522" s="38"/>
      <c r="HS522" s="38"/>
      <c r="HT522" s="63"/>
      <c r="HU522" s="63"/>
      <c r="HV522" s="71"/>
      <c r="HW522" s="63"/>
      <c r="HX522" s="44"/>
      <c r="HY522" s="42"/>
      <c r="HZ522" s="42"/>
      <c r="IA522" s="42"/>
      <c r="IB522" s="42"/>
      <c r="IC522" s="42"/>
      <c r="ID522" s="42"/>
      <c r="IE522" s="42"/>
      <c r="IF522" s="42"/>
      <c r="IG522" s="42"/>
      <c r="IH522" s="42"/>
      <c r="II522" s="42"/>
      <c r="IJ522" s="42"/>
      <c r="IK522" s="42"/>
      <c r="IL522" s="42"/>
      <c r="IM522" s="42"/>
      <c r="IN522" s="42"/>
      <c r="IO522" s="42"/>
      <c r="IP522" s="42"/>
      <c r="IQ522" s="42"/>
      <c r="IR522" s="42"/>
      <c r="IS522" s="42"/>
      <c r="IT522" s="42"/>
      <c r="IU522" s="42"/>
      <c r="IV522" s="42"/>
      <c r="IW522" s="42"/>
      <c r="IX522" s="42"/>
      <c r="IY522" s="42"/>
      <c r="IZ522" s="63"/>
    </row>
    <row r="523" spans="1:339" s="65" customFormat="1" ht="12" x14ac:dyDescent="0.25">
      <c r="A523" s="38" t="s">
        <v>118</v>
      </c>
      <c r="B523" s="39" t="s">
        <v>119</v>
      </c>
      <c r="C523" s="40" t="str">
        <f>IFERROR(VLOOKUP(BANCO10[[#This Row],[EMPRESA]],[1]!DADOS[#Data],2,FALSE),"")</f>
        <v>08.918.197/0001-54</v>
      </c>
      <c r="D523" s="42" t="s">
        <v>1385</v>
      </c>
      <c r="E523" s="42" t="str">
        <f>IFERROR(VLOOKUP(BANCO10[[#This Row],[EMPRESA]],[1]!DADOS[#Data],5,FALSE),"")</f>
        <v>EPP</v>
      </c>
      <c r="F523" s="40" t="str">
        <f>IFERROR(IF(VLOOKUP(BANCO10[[#This Row],[EMPRESA]],[1]!DADOS[#Data],6,0)="","",(VLOOKUP(BANCO10[[#This Row],[EMPRESA]],[1]!DADOS[#Data],6,0))),"")</f>
        <v>CAPITAL LESTE 2</v>
      </c>
      <c r="G523" s="40" t="str">
        <f>IFERROR(IF(VLOOKUP(BANCO10[[#This Row],[EMPRESA]],[1]!DADOS[#Data],4)="","",(VLOOKUP($D523,[1]!DADOS[#Data],4,0))),"")</f>
        <v>MONTEZANI</v>
      </c>
      <c r="H523" s="43" t="s">
        <v>7</v>
      </c>
      <c r="I523" s="43" t="s">
        <v>145</v>
      </c>
      <c r="J523" s="44" t="s">
        <v>123</v>
      </c>
      <c r="K523" s="44" t="s">
        <v>1387</v>
      </c>
      <c r="L523" s="44" t="s">
        <v>1388</v>
      </c>
      <c r="M523" s="44">
        <v>103</v>
      </c>
      <c r="N523" s="42" t="s">
        <v>123</v>
      </c>
      <c r="O523" s="42" t="s">
        <v>95</v>
      </c>
      <c r="P523" s="42">
        <v>100</v>
      </c>
      <c r="Q523" s="42" t="s">
        <v>173</v>
      </c>
      <c r="R523" s="45" t="s">
        <v>123</v>
      </c>
      <c r="S523" s="45"/>
      <c r="T523" s="45" t="s">
        <v>123</v>
      </c>
      <c r="U523" s="45"/>
      <c r="V523" s="45" t="s">
        <v>123</v>
      </c>
      <c r="W523" s="45"/>
      <c r="X523" s="45" t="s">
        <v>123</v>
      </c>
      <c r="Y523" s="45"/>
      <c r="Z523" s="46" t="s">
        <v>123</v>
      </c>
      <c r="AA523" s="47"/>
      <c r="AB523" s="46" t="s">
        <v>123</v>
      </c>
      <c r="AC523" s="48"/>
      <c r="AD523" s="46" t="s">
        <v>123</v>
      </c>
      <c r="AE523" s="48"/>
      <c r="AF523" s="45" t="s">
        <v>27</v>
      </c>
      <c r="AG523" s="45">
        <v>44963</v>
      </c>
      <c r="AH523" s="45" t="s">
        <v>27</v>
      </c>
      <c r="AI523" s="45">
        <v>44966</v>
      </c>
      <c r="AJ523" s="45" t="s">
        <v>27</v>
      </c>
      <c r="AK523" s="45">
        <v>44966</v>
      </c>
      <c r="AL523" s="45"/>
      <c r="AM523" s="45"/>
      <c r="AN523" s="45" t="s">
        <v>27</v>
      </c>
      <c r="AO523" s="45"/>
      <c r="AP523" s="45" t="s">
        <v>27</v>
      </c>
      <c r="AQ523" s="45">
        <v>45000</v>
      </c>
      <c r="AR523" s="45" t="s">
        <v>27</v>
      </c>
      <c r="AS523" s="45"/>
      <c r="AT523" s="133">
        <v>45042</v>
      </c>
      <c r="AU523" s="99">
        <v>45132</v>
      </c>
      <c r="AV523" s="51" t="s">
        <v>27</v>
      </c>
      <c r="AW523" s="51" t="s">
        <v>27</v>
      </c>
      <c r="AX523" s="51" t="s">
        <v>49</v>
      </c>
      <c r="AY523" s="52" t="s">
        <v>126</v>
      </c>
      <c r="AZ523" s="53">
        <v>0</v>
      </c>
      <c r="BA523" s="52"/>
      <c r="BB523" s="81"/>
      <c r="BC523" s="52" t="s">
        <v>474</v>
      </c>
      <c r="BD523" s="52" t="s">
        <v>123</v>
      </c>
      <c r="BE523" s="55" t="s">
        <v>123</v>
      </c>
      <c r="BF523" s="55" t="s">
        <v>123</v>
      </c>
      <c r="BG523" s="55" t="s">
        <v>27</v>
      </c>
      <c r="BH523" s="55" t="s">
        <v>123</v>
      </c>
      <c r="BI523" s="68" t="s">
        <v>123</v>
      </c>
      <c r="BJ523" s="48"/>
      <c r="BK523" s="74"/>
      <c r="BL523" s="75"/>
      <c r="BM523" s="74"/>
      <c r="BN523" s="75"/>
      <c r="BO523" s="74" t="s">
        <v>27</v>
      </c>
      <c r="BP523" s="75">
        <v>45133</v>
      </c>
      <c r="BQ523" s="74" t="s">
        <v>27</v>
      </c>
      <c r="BR523" s="217"/>
      <c r="BS523" s="70"/>
      <c r="BT523" s="38"/>
      <c r="BU523" s="61" t="s">
        <v>129</v>
      </c>
      <c r="BV523" s="61" t="s">
        <v>129</v>
      </c>
      <c r="BW523" s="84" t="s">
        <v>170</v>
      </c>
      <c r="BX523" s="84" t="s">
        <v>170</v>
      </c>
      <c r="BY523" s="85" t="s">
        <v>170</v>
      </c>
      <c r="BZ523" s="84"/>
      <c r="CA523" s="86" t="s">
        <v>129</v>
      </c>
      <c r="CB523" s="87" t="s">
        <v>129</v>
      </c>
      <c r="CC523" s="88" t="s">
        <v>129</v>
      </c>
      <c r="CD523" s="87" t="s">
        <v>129</v>
      </c>
      <c r="CE523" s="87" t="s">
        <v>129</v>
      </c>
      <c r="CF523" s="87" t="s">
        <v>129</v>
      </c>
      <c r="CG523" s="87" t="s">
        <v>129</v>
      </c>
      <c r="CH523" s="42">
        <f>YEAR(BANCO10[[#This Row],[DATA INÍCIO]])</f>
        <v>2023</v>
      </c>
      <c r="CI523" s="42">
        <f>MONTH(BANCO10[[#This Row],[DATA INÍCIO]])</f>
        <v>4</v>
      </c>
      <c r="CJ523" s="42" t="str">
        <f t="shared" si="9"/>
        <v>MONTEZANI - INDUSTRIA E COMERCIO LTDA08.918.197/0001-54</v>
      </c>
      <c r="CK523" s="42"/>
      <c r="CL523" s="42" t="s">
        <v>1387</v>
      </c>
      <c r="CM523" s="42" t="str">
        <f>IF(BANCO10[[#This Row],[SOLUÇÃO]]=CM$1,BANCO10[[#This Row],[STATUS DA ETAPA]],"")</f>
        <v/>
      </c>
      <c r="CN523" s="42" t="str">
        <f>IF(BANCO10[[#This Row],[SOLUÇÃO]]=CN$1,BANCO10[[#This Row],[STATUS DA ETAPA]],"")</f>
        <v/>
      </c>
      <c r="CO523" s="42" t="str">
        <f>IF(BANCO10[[#This Row],[SOLUÇÃO]]=CO$1,BANCO10[[#This Row],[STATUS DA ETAPA]],"")</f>
        <v/>
      </c>
      <c r="CP523" s="42" t="str">
        <f>IF(BANCO10[[#This Row],[SOLUÇÃO]]=CP$1,BANCO10[[#This Row],[STATUS DA ETAPA]],"")</f>
        <v/>
      </c>
      <c r="CQ523" s="42" t="str">
        <f>IF(BANCO10[[#This Row],[SOLUÇÃO]]=CQ$1,BANCO10[[#This Row],[STATUS DA ETAPA]],"")</f>
        <v/>
      </c>
      <c r="CR523" s="42" t="str">
        <f>IF(BANCO10[[#This Row],[SOLUÇÃO]]=CR$1,BANCO10[[#This Row],[STATUS DA ETAPA]],"")</f>
        <v>CONCLUÍDO</v>
      </c>
      <c r="CS523" s="42" t="str">
        <f>IF(BANCO10[[#This Row],[SOLUÇÃO]]=CS$1,BANCO10[[#This Row],[STATUS DA ETAPA]],"")</f>
        <v/>
      </c>
      <c r="CT523" s="42" t="str">
        <f>IF(BANCO10[[#This Row],[SOLUÇÃO]]=CT$1,BANCO10[[#This Row],[STATUS DA ETAPA]],"")</f>
        <v/>
      </c>
      <c r="CU523" s="42" t="str">
        <f>IF(BANCO10[[#This Row],[SOLUÇÃO]]=CU$1,BANCO10[[#This Row],[STATUS DA ETAPA]],"")</f>
        <v/>
      </c>
      <c r="CV523" s="42" t="str">
        <f>IF(BANCO10[[#This Row],[SOLUÇÃO]]=CV$1,BANCO10[[#This Row],[STATUS DA ETAPA]],"")</f>
        <v/>
      </c>
      <c r="CW523" s="42" t="str">
        <f>IF(BANCO10[[#This Row],[SOLUÇÃO]]=CW$1,BANCO10[[#This Row],[STATUS DA ETAPA]],"")</f>
        <v/>
      </c>
      <c r="CX523" s="42" t="str">
        <f>IF(BANCO10[[#This Row],[SOLUÇÃO]]=CX$1,BANCO10[[#This Row],[STATUS DA ETAPA]],"")</f>
        <v/>
      </c>
      <c r="CY523" s="42" t="str">
        <f>IF(BANCO10[[#This Row],[SOLUÇÃO]]=CY$1,BANCO10[[#This Row],[STATUS DA ETAPA]],"")</f>
        <v/>
      </c>
      <c r="CZ523" s="42" t="str">
        <f>IF(BANCO10[[#This Row],[SOLUÇÃO]]=CZ$1,BANCO10[[#This Row],[STATUS DA ETAPA]],"")</f>
        <v/>
      </c>
      <c r="DA523" s="42" t="str">
        <f>IF(BANCO10[[#This Row],[SOLUÇÃO]]=DA$1,BANCO10[[#This Row],[STATUS DA ETAPA]],"")</f>
        <v/>
      </c>
      <c r="DB523" s="42" t="str">
        <f>IF(BANCO10[[#This Row],[SOLUÇÃO]]=DB$1,BANCO10[[#This Row],[STATUS DA ETAPA]],"")</f>
        <v/>
      </c>
      <c r="DC523" s="63" t="str">
        <f>IF(BANCO10[[#This Row],[SOLUÇÃO]]=DC$1,BANCO10[[#This Row],[STATUS DA ETAPA]],"")</f>
        <v/>
      </c>
      <c r="DD523" s="65" t="str">
        <f>IF(BANCO10[[#This Row],[SOLUÇÃO]]=DD$1,BANCO10[[#This Row],[STATUS DA ETAPA]],"")</f>
        <v/>
      </c>
      <c r="DE523" s="65" t="str">
        <f>IF(BANCO10[[#This Row],[SOLUÇÃO]]=DE$1,BANCO10[[#This Row],[STATUS DA ETAPA]],"")</f>
        <v/>
      </c>
      <c r="DF523" s="65" t="str">
        <f>IF(BANCO10[[#This Row],[SOLUÇÃO]]=DF$1,BANCO10[[#This Row],[STATUS DA ETAPA]],"")</f>
        <v/>
      </c>
      <c r="DG523" s="65" t="str">
        <f>IF(BANCO10[[#This Row],[SOLUÇÃO]]=DG$1,BANCO10[[#This Row],[STATUS DA ETAPA]],"")</f>
        <v/>
      </c>
      <c r="DH523" s="65" t="str">
        <f>IF(BANCO10[[#This Row],[SOLUÇÃO]]=DH$1,BANCO10[[#This Row],[STATUS DA ETAPA]],"")</f>
        <v/>
      </c>
      <c r="DI523" s="65" t="str">
        <f>IF(BANCO10[[#This Row],[SOLUÇÃO]]=DI$1,BANCO10[[#This Row],[STATUS DA ETAPA]],"")</f>
        <v/>
      </c>
      <c r="DJ523" s="65" t="str">
        <f>IF(BANCO10[[#This Row],[SOLUÇÃO]]=DJ$1,BANCO10[[#This Row],[STATUS DA ETAPA]],"")</f>
        <v/>
      </c>
      <c r="DK523" s="65" t="str">
        <f>IF(BANCO10[[#This Row],[SOLUÇÃO]]=DK$1,BANCO10[[#This Row],[STATUS DA ETAPA]],"")</f>
        <v/>
      </c>
      <c r="DL523" s="65" t="str">
        <f>IF(BANCO10[[#This Row],[SOLUÇÃO]]=DL$1,BANCO10[[#This Row],[STATUS DA ETAPA]],"")</f>
        <v/>
      </c>
      <c r="DM523" s="65" t="str">
        <f>IF(BANCO10[[#This Row],[SOLUÇÃO]]=DM$1,BANCO10[[#This Row],[STATUS DA ETAPA]],"")</f>
        <v/>
      </c>
      <c r="GA523" s="38"/>
      <c r="GB523" s="39"/>
      <c r="GC523" s="40"/>
      <c r="GD523" s="42"/>
      <c r="GE523" s="42"/>
      <c r="GF523" s="40"/>
      <c r="GG523" s="89"/>
      <c r="GH523" s="90"/>
      <c r="GI523" s="43"/>
      <c r="GJ523" s="44"/>
      <c r="GK523" s="166"/>
      <c r="GL523" s="166"/>
      <c r="GM523" s="166"/>
      <c r="GN523" s="42"/>
      <c r="GO523" s="91"/>
      <c r="GP523" s="42"/>
      <c r="GQ523" s="91"/>
      <c r="GR523" s="93"/>
      <c r="GS523" s="93"/>
      <c r="GT523" s="44"/>
      <c r="GU523" s="44"/>
      <c r="GV523" s="44"/>
      <c r="GW523" s="42"/>
      <c r="GX523" s="95"/>
      <c r="GY523" s="96"/>
      <c r="GZ523" s="168"/>
      <c r="HA523" s="168"/>
      <c r="HB523" s="168"/>
      <c r="HC523" s="93"/>
      <c r="HD523" s="168"/>
      <c r="HE523" s="110"/>
      <c r="HF523" s="94"/>
      <c r="HG523" s="38"/>
      <c r="HH523" s="38"/>
      <c r="HI523" s="38"/>
      <c r="HJ523" s="38"/>
      <c r="HK523" s="98"/>
      <c r="HL523" s="38"/>
      <c r="HM523" s="38"/>
      <c r="HN523" s="38"/>
      <c r="HO523" s="136"/>
      <c r="HP523" s="38"/>
      <c r="HQ523" s="38"/>
      <c r="HR523" s="38"/>
      <c r="HS523" s="38"/>
      <c r="HT523" s="63"/>
      <c r="HU523" s="63"/>
      <c r="HV523" s="71"/>
      <c r="HW523" s="63"/>
      <c r="HX523" s="44"/>
      <c r="HY523" s="42"/>
      <c r="HZ523" s="42"/>
      <c r="IA523" s="42"/>
      <c r="IB523" s="42"/>
      <c r="IC523" s="42"/>
      <c r="ID523" s="42"/>
      <c r="IE523" s="42"/>
      <c r="IF523" s="42"/>
      <c r="IG523" s="42"/>
      <c r="IH523" s="42"/>
      <c r="II523" s="42"/>
      <c r="IJ523" s="42"/>
      <c r="IK523" s="42"/>
      <c r="IL523" s="42"/>
      <c r="IM523" s="42"/>
      <c r="IN523" s="42"/>
      <c r="IO523" s="42"/>
      <c r="IP523" s="42"/>
      <c r="IQ523" s="42"/>
      <c r="IR523" s="42"/>
      <c r="IS523" s="42"/>
      <c r="IT523" s="42"/>
      <c r="IU523" s="42"/>
      <c r="IV523" s="42"/>
      <c r="IW523" s="42"/>
      <c r="IX523" s="42"/>
      <c r="IY523" s="42"/>
      <c r="IZ523" s="63"/>
    </row>
    <row r="524" spans="1:339" s="65" customFormat="1" ht="12" x14ac:dyDescent="0.25">
      <c r="A524" s="38" t="s">
        <v>118</v>
      </c>
      <c r="B524" s="39" t="s">
        <v>119</v>
      </c>
      <c r="C524" s="40" t="str">
        <f>IFERROR(VLOOKUP(BANCO10[[#This Row],[EMPRESA]],[1]!DADOS[#Data],2,FALSE),"")</f>
        <v>08.918.197/0001-54</v>
      </c>
      <c r="D524" s="42" t="s">
        <v>1385</v>
      </c>
      <c r="E524" s="42" t="str">
        <f>IFERROR(VLOOKUP(BANCO10[[#This Row],[EMPRESA]],[1]!DADOS[#Data],5,FALSE),"")</f>
        <v>EPP</v>
      </c>
      <c r="F524" s="40" t="str">
        <f>IFERROR(IF(VLOOKUP(BANCO10[[#This Row],[EMPRESA]],[1]!DADOS[#Data],6,0)="","",(VLOOKUP(BANCO10[[#This Row],[EMPRESA]],[1]!DADOS[#Data],6,0))),"")</f>
        <v>CAPITAL LESTE 2</v>
      </c>
      <c r="G524" s="40" t="s">
        <v>1389</v>
      </c>
      <c r="H524" s="43" t="s">
        <v>196</v>
      </c>
      <c r="I524" s="43" t="s">
        <v>145</v>
      </c>
      <c r="J524" s="44" t="s">
        <v>123</v>
      </c>
      <c r="K524" s="44" t="s">
        <v>1390</v>
      </c>
      <c r="L524" s="44" t="s">
        <v>123</v>
      </c>
      <c r="M524" s="44">
        <v>604</v>
      </c>
      <c r="N524" s="42">
        <v>103</v>
      </c>
      <c r="O524" s="42" t="s">
        <v>92</v>
      </c>
      <c r="P524" s="42">
        <v>52</v>
      </c>
      <c r="Q524" s="42" t="s">
        <v>148</v>
      </c>
      <c r="R524" s="45" t="s">
        <v>123</v>
      </c>
      <c r="S524" s="45"/>
      <c r="T524" s="45" t="s">
        <v>123</v>
      </c>
      <c r="U524" s="45"/>
      <c r="V524" s="45" t="s">
        <v>123</v>
      </c>
      <c r="W524" s="45"/>
      <c r="X524" s="45" t="s">
        <v>123</v>
      </c>
      <c r="Y524" s="45"/>
      <c r="Z524" s="46" t="s">
        <v>123</v>
      </c>
      <c r="AA524" s="47"/>
      <c r="AB524" s="46" t="s">
        <v>123</v>
      </c>
      <c r="AC524" s="48"/>
      <c r="AD524" s="46" t="s">
        <v>123</v>
      </c>
      <c r="AE524" s="48"/>
      <c r="AF524" s="45" t="s">
        <v>27</v>
      </c>
      <c r="AG524" s="45">
        <v>44963</v>
      </c>
      <c r="AH524" s="45" t="s">
        <v>27</v>
      </c>
      <c r="AI524" s="45">
        <v>45378</v>
      </c>
      <c r="AJ524" s="45" t="s">
        <v>27</v>
      </c>
      <c r="AK524" s="45">
        <v>45378</v>
      </c>
      <c r="AL524" s="45" t="s">
        <v>27</v>
      </c>
      <c r="AM524" s="45">
        <v>45379</v>
      </c>
      <c r="AN524" s="45" t="s">
        <v>27</v>
      </c>
      <c r="AO524" s="45"/>
      <c r="AP524" s="45" t="s">
        <v>27</v>
      </c>
      <c r="AQ524" s="45"/>
      <c r="AR524" s="45" t="s">
        <v>27</v>
      </c>
      <c r="AS524" s="45"/>
      <c r="AT524" s="133">
        <v>45422</v>
      </c>
      <c r="AU524" s="99">
        <v>45629</v>
      </c>
      <c r="AV524" s="51" t="s">
        <v>27</v>
      </c>
      <c r="AW524" s="51" t="s">
        <v>27</v>
      </c>
      <c r="AX524" s="51" t="s">
        <v>182</v>
      </c>
      <c r="AY524" s="52" t="s">
        <v>126</v>
      </c>
      <c r="AZ524" s="53">
        <v>0</v>
      </c>
      <c r="BA524" s="52" t="s">
        <v>153</v>
      </c>
      <c r="BB524" s="81">
        <v>2300</v>
      </c>
      <c r="BC524" s="52" t="s">
        <v>198</v>
      </c>
      <c r="BD524" s="52" t="s">
        <v>136</v>
      </c>
      <c r="BE524" s="55" t="s">
        <v>123</v>
      </c>
      <c r="BF524" s="55" t="s">
        <v>123</v>
      </c>
      <c r="BG524" s="55" t="s">
        <v>27</v>
      </c>
      <c r="BH524" s="55" t="s">
        <v>123</v>
      </c>
      <c r="BI524" s="48" t="s">
        <v>123</v>
      </c>
      <c r="BJ524" s="48"/>
      <c r="BK524" s="78"/>
      <c r="BL524" s="75"/>
      <c r="BM524" s="78"/>
      <c r="BN524" s="75"/>
      <c r="BO524" s="78" t="s">
        <v>27</v>
      </c>
      <c r="BP524" s="75">
        <v>45630</v>
      </c>
      <c r="BQ524" s="74" t="s">
        <v>126</v>
      </c>
      <c r="BR524" s="132"/>
      <c r="BS524" s="70" t="s">
        <v>1391</v>
      </c>
      <c r="BT524" s="38" t="s">
        <v>552</v>
      </c>
      <c r="BU524" s="61" t="s">
        <v>129</v>
      </c>
      <c r="BV524" s="61" t="s">
        <v>129</v>
      </c>
      <c r="BW524" s="84" t="s">
        <v>170</v>
      </c>
      <c r="BX524" s="84" t="s">
        <v>170</v>
      </c>
      <c r="BY524" s="85" t="s">
        <v>170</v>
      </c>
      <c r="BZ524" s="84"/>
      <c r="CA524" s="86" t="s">
        <v>170</v>
      </c>
      <c r="CB524" s="87" t="s">
        <v>170</v>
      </c>
      <c r="CC524" s="88">
        <v>45391</v>
      </c>
      <c r="CD524" s="87" t="s">
        <v>158</v>
      </c>
      <c r="CE524" s="87" t="s">
        <v>129</v>
      </c>
      <c r="CF524" s="87"/>
      <c r="CG524" s="87" t="s">
        <v>970</v>
      </c>
      <c r="CH524" s="42">
        <f>YEAR(BANCO10[[#This Row],[DATA INÍCIO]])</f>
        <v>2024</v>
      </c>
      <c r="CI524" s="42">
        <f>MONTH(BANCO10[[#This Row],[DATA INÍCIO]])</f>
        <v>5</v>
      </c>
      <c r="CJ524" s="42" t="str">
        <f t="shared" si="9"/>
        <v>MONTEZANI - INDUSTRIA E COMERCIO LTDA08.918.197/0001-54</v>
      </c>
      <c r="CK524" s="42"/>
      <c r="CL524" s="42" t="s">
        <v>1392</v>
      </c>
      <c r="CM524" s="42" t="str">
        <f>IF(BANCO10[[#This Row],[SOLUÇÃO]]=CM$1,BANCO10[[#This Row],[STATUS DA ETAPA]],"")</f>
        <v/>
      </c>
      <c r="CN524" s="42" t="str">
        <f>IF(BANCO10[[#This Row],[SOLUÇÃO]]=CN$1,BANCO10[[#This Row],[STATUS DA ETAPA]],"")</f>
        <v/>
      </c>
      <c r="CO524" s="42" t="str">
        <f>IF(BANCO10[[#This Row],[SOLUÇÃO]]=CO$1,BANCO10[[#This Row],[STATUS DA ETAPA]],"")</f>
        <v>CONCLUÍDO</v>
      </c>
      <c r="CP524" s="42" t="str">
        <f>IF(BANCO10[[#This Row],[SOLUÇÃO]]=CP$1,BANCO10[[#This Row],[STATUS DA ETAPA]],"")</f>
        <v/>
      </c>
      <c r="CQ524" s="42" t="str">
        <f>IF(BANCO10[[#This Row],[SOLUÇÃO]]=CQ$1,BANCO10[[#This Row],[STATUS DA ETAPA]],"")</f>
        <v/>
      </c>
      <c r="CR524" s="42" t="str">
        <f>IF(BANCO10[[#This Row],[SOLUÇÃO]]=CR$1,BANCO10[[#This Row],[STATUS DA ETAPA]],"")</f>
        <v/>
      </c>
      <c r="CS524" s="42" t="str">
        <f>IF(BANCO10[[#This Row],[SOLUÇÃO]]=CS$1,BANCO10[[#This Row],[STATUS DA ETAPA]],"")</f>
        <v/>
      </c>
      <c r="CT524" s="42" t="str">
        <f>IF(BANCO10[[#This Row],[SOLUÇÃO]]=CT$1,BANCO10[[#This Row],[STATUS DA ETAPA]],"")</f>
        <v/>
      </c>
      <c r="CU524" s="42" t="str">
        <f>IF(BANCO10[[#This Row],[SOLUÇÃO]]=CU$1,BANCO10[[#This Row],[STATUS DA ETAPA]],"")</f>
        <v/>
      </c>
      <c r="CV524" s="42" t="str">
        <f>IF(BANCO10[[#This Row],[SOLUÇÃO]]=CV$1,BANCO10[[#This Row],[STATUS DA ETAPA]],"")</f>
        <v/>
      </c>
      <c r="CW524" s="42" t="str">
        <f>IF(BANCO10[[#This Row],[SOLUÇÃO]]=CW$1,BANCO10[[#This Row],[STATUS DA ETAPA]],"")</f>
        <v/>
      </c>
      <c r="CX524" s="42" t="str">
        <f>IF(BANCO10[[#This Row],[SOLUÇÃO]]=CX$1,BANCO10[[#This Row],[STATUS DA ETAPA]],"")</f>
        <v/>
      </c>
      <c r="CY524" s="42" t="str">
        <f>IF(BANCO10[[#This Row],[SOLUÇÃO]]=CY$1,BANCO10[[#This Row],[STATUS DA ETAPA]],"")</f>
        <v/>
      </c>
      <c r="CZ524" s="42" t="str">
        <f>IF(BANCO10[[#This Row],[SOLUÇÃO]]=CZ$1,BANCO10[[#This Row],[STATUS DA ETAPA]],"")</f>
        <v/>
      </c>
      <c r="DA524" s="42" t="str">
        <f>IF(BANCO10[[#This Row],[SOLUÇÃO]]=DA$1,BANCO10[[#This Row],[STATUS DA ETAPA]],"")</f>
        <v/>
      </c>
      <c r="DB524" s="42" t="str">
        <f>IF(BANCO10[[#This Row],[SOLUÇÃO]]=DB$1,BANCO10[[#This Row],[STATUS DA ETAPA]],"")</f>
        <v/>
      </c>
      <c r="DC524" s="63" t="str">
        <f>IF(BANCO10[[#This Row],[SOLUÇÃO]]=DC$1,BANCO10[[#This Row],[STATUS DA ETAPA]],"")</f>
        <v/>
      </c>
      <c r="DD524" s="65" t="str">
        <f>IF(BANCO10[[#This Row],[SOLUÇÃO]]=DD$1,BANCO10[[#This Row],[STATUS DA ETAPA]],"")</f>
        <v/>
      </c>
      <c r="DE524" s="65" t="str">
        <f>IF(BANCO10[[#This Row],[SOLUÇÃO]]=DE$1,BANCO10[[#This Row],[STATUS DA ETAPA]],"")</f>
        <v/>
      </c>
      <c r="DF524" s="65" t="str">
        <f>IF(BANCO10[[#This Row],[SOLUÇÃO]]=DF$1,BANCO10[[#This Row],[STATUS DA ETAPA]],"")</f>
        <v/>
      </c>
      <c r="DG524" s="65" t="str">
        <f>IF(BANCO10[[#This Row],[SOLUÇÃO]]=DG$1,BANCO10[[#This Row],[STATUS DA ETAPA]],"")</f>
        <v/>
      </c>
      <c r="DH524" s="65" t="str">
        <f>IF(BANCO10[[#This Row],[SOLUÇÃO]]=DH$1,BANCO10[[#This Row],[STATUS DA ETAPA]],"")</f>
        <v/>
      </c>
      <c r="DI524" s="65" t="str">
        <f>IF(BANCO10[[#This Row],[SOLUÇÃO]]=DI$1,BANCO10[[#This Row],[STATUS DA ETAPA]],"")</f>
        <v/>
      </c>
      <c r="DJ524" s="65" t="str">
        <f>IF(BANCO10[[#This Row],[SOLUÇÃO]]=DJ$1,BANCO10[[#This Row],[STATUS DA ETAPA]],"")</f>
        <v/>
      </c>
      <c r="DK524" s="65" t="str">
        <f>IF(BANCO10[[#This Row],[SOLUÇÃO]]=DK$1,BANCO10[[#This Row],[STATUS DA ETAPA]],"")</f>
        <v/>
      </c>
      <c r="DL524" s="65" t="str">
        <f>IF(BANCO10[[#This Row],[SOLUÇÃO]]=DL$1,BANCO10[[#This Row],[STATUS DA ETAPA]],"")</f>
        <v/>
      </c>
      <c r="DM524" s="65" t="str">
        <f>IF(BANCO10[[#This Row],[SOLUÇÃO]]=DM$1,BANCO10[[#This Row],[STATUS DA ETAPA]],"")</f>
        <v/>
      </c>
      <c r="GA524" s="38"/>
      <c r="GB524" s="39"/>
      <c r="GC524" s="40"/>
      <c r="GD524" s="42"/>
      <c r="GE524" s="42"/>
      <c r="GF524" s="40"/>
      <c r="GG524" s="89"/>
      <c r="GH524" s="90"/>
      <c r="GI524" s="43"/>
      <c r="GJ524" s="44"/>
      <c r="GK524" s="166"/>
      <c r="GL524" s="166"/>
      <c r="GM524" s="166"/>
      <c r="GN524" s="42"/>
      <c r="GO524" s="91"/>
      <c r="GP524" s="42"/>
      <c r="GQ524" s="91"/>
      <c r="GR524" s="93"/>
      <c r="GS524" s="93"/>
      <c r="GT524" s="44"/>
      <c r="GU524" s="44"/>
      <c r="GV524" s="44"/>
      <c r="GW524" s="42"/>
      <c r="GX524" s="95"/>
      <c r="GY524" s="96"/>
      <c r="GZ524" s="168"/>
      <c r="HA524" s="168"/>
      <c r="HB524" s="168"/>
      <c r="HC524" s="93"/>
      <c r="HD524" s="168"/>
      <c r="HE524" s="110"/>
      <c r="HF524" s="94"/>
      <c r="HG524" s="38"/>
      <c r="HH524" s="38"/>
      <c r="HI524" s="38"/>
      <c r="HJ524" s="38"/>
      <c r="HK524" s="98"/>
      <c r="HL524" s="38"/>
      <c r="HM524" s="38"/>
      <c r="HN524" s="38"/>
      <c r="HO524" s="136"/>
      <c r="HP524" s="38"/>
      <c r="HQ524" s="38"/>
      <c r="HR524" s="38"/>
      <c r="HS524" s="38"/>
      <c r="HT524" s="63"/>
      <c r="HU524" s="63"/>
      <c r="HV524" s="71"/>
      <c r="HW524" s="63"/>
      <c r="HX524" s="44"/>
      <c r="HY524" s="42"/>
      <c r="HZ524" s="42"/>
      <c r="IA524" s="42"/>
      <c r="IB524" s="42"/>
      <c r="IC524" s="42"/>
      <c r="ID524" s="42"/>
      <c r="IE524" s="42"/>
      <c r="IF524" s="42"/>
      <c r="IG524" s="42"/>
      <c r="IH524" s="42"/>
      <c r="II524" s="42"/>
      <c r="IJ524" s="42"/>
      <c r="IK524" s="42"/>
      <c r="IL524" s="42"/>
      <c r="IM524" s="42"/>
      <c r="IN524" s="42"/>
      <c r="IO524" s="42"/>
      <c r="IP524" s="42"/>
      <c r="IQ524" s="42"/>
      <c r="IR524" s="42"/>
      <c r="IS524" s="42"/>
      <c r="IT524" s="42"/>
      <c r="IU524" s="42"/>
      <c r="IV524" s="42"/>
      <c r="IW524" s="42"/>
      <c r="IX524" s="42"/>
      <c r="IY524" s="42"/>
      <c r="IZ524" s="63"/>
    </row>
    <row r="525" spans="1:339" s="65" customFormat="1" ht="12" x14ac:dyDescent="0.25">
      <c r="A525" s="38" t="s">
        <v>118</v>
      </c>
      <c r="B525" s="39" t="s">
        <v>131</v>
      </c>
      <c r="C525" s="40" t="str">
        <f>IFERROR(VLOOKUP(BANCO10[[#This Row],[EMPRESA]],[1]!DADOS[#Data],2,FALSE),"")</f>
        <v>58.007.709/0001-07</v>
      </c>
      <c r="D525" s="42" t="s">
        <v>1326</v>
      </c>
      <c r="E525" s="42" t="str">
        <f>IFERROR(VLOOKUP(BANCO10[[#This Row],[EMPRESA]],[1]!DADOS[#Data],5,FALSE),"")</f>
        <v>EPP</v>
      </c>
      <c r="F525" s="40" t="str">
        <f>IFERROR(IF(VLOOKUP(BANCO10[[#This Row],[EMPRESA]],[1]!DADOS[#Data],6,0)="","",(VLOOKUP(BANCO10[[#This Row],[EMPRESA]],[1]!DADOS[#Data],6,0))),"")</f>
        <v>CAPITAL SUL</v>
      </c>
      <c r="G525" s="40"/>
      <c r="H525" s="43" t="s">
        <v>121</v>
      </c>
      <c r="I525" s="43" t="s">
        <v>145</v>
      </c>
      <c r="J525" s="43" t="s">
        <v>146</v>
      </c>
      <c r="K525" s="44" t="s">
        <v>1393</v>
      </c>
      <c r="L525" s="44" t="s">
        <v>123</v>
      </c>
      <c r="M525" s="44">
        <v>103</v>
      </c>
      <c r="N525" s="42" t="s">
        <v>482</v>
      </c>
      <c r="O525" s="42" t="s">
        <v>90</v>
      </c>
      <c r="P525" s="42">
        <v>4</v>
      </c>
      <c r="Q525" s="42" t="s">
        <v>148</v>
      </c>
      <c r="R525" s="45" t="s">
        <v>123</v>
      </c>
      <c r="S525" s="45"/>
      <c r="T525" s="45" t="s">
        <v>123</v>
      </c>
      <c r="U525" s="45"/>
      <c r="V525" s="45" t="s">
        <v>123</v>
      </c>
      <c r="W525" s="45"/>
      <c r="X525" s="45" t="s">
        <v>123</v>
      </c>
      <c r="Y525" s="45"/>
      <c r="Z525" s="46" t="s">
        <v>123</v>
      </c>
      <c r="AA525" s="47"/>
      <c r="AB525" s="46" t="s">
        <v>123</v>
      </c>
      <c r="AC525" s="48"/>
      <c r="AD525" s="46" t="s">
        <v>123</v>
      </c>
      <c r="AE525" s="48"/>
      <c r="AF525" s="45" t="s">
        <v>123</v>
      </c>
      <c r="AG525" s="45"/>
      <c r="AH525" s="45" t="s">
        <v>123</v>
      </c>
      <c r="AI525" s="45"/>
      <c r="AJ525" s="45" t="s">
        <v>123</v>
      </c>
      <c r="AK525" s="45"/>
      <c r="AL525" s="45" t="s">
        <v>123</v>
      </c>
      <c r="AM525" s="45"/>
      <c r="AN525" s="45" t="s">
        <v>123</v>
      </c>
      <c r="AO525" s="45"/>
      <c r="AP525" s="45" t="s">
        <v>123</v>
      </c>
      <c r="AQ525" s="45"/>
      <c r="AR525" s="45" t="s">
        <v>123</v>
      </c>
      <c r="AS525" s="45"/>
      <c r="AT525" s="133">
        <v>45552</v>
      </c>
      <c r="AU525" s="99">
        <v>45552</v>
      </c>
      <c r="AV525" s="66" t="s">
        <v>123</v>
      </c>
      <c r="AW525" s="66" t="s">
        <v>123</v>
      </c>
      <c r="AX525" s="51" t="s">
        <v>49</v>
      </c>
      <c r="AY525" s="52" t="s">
        <v>123</v>
      </c>
      <c r="AZ525" s="53">
        <v>0</v>
      </c>
      <c r="BA525" s="52" t="s">
        <v>123</v>
      </c>
      <c r="BB525" s="81" t="s">
        <v>123</v>
      </c>
      <c r="BC525" s="52" t="s">
        <v>123</v>
      </c>
      <c r="BD525" s="52" t="s">
        <v>123</v>
      </c>
      <c r="BE525" s="55" t="s">
        <v>123</v>
      </c>
      <c r="BF525" s="55" t="s">
        <v>123</v>
      </c>
      <c r="BG525" s="55" t="s">
        <v>123</v>
      </c>
      <c r="BH525" s="55" t="s">
        <v>123</v>
      </c>
      <c r="BI525" s="68" t="s">
        <v>123</v>
      </c>
      <c r="BJ525" s="48"/>
      <c r="BK525" s="58" t="s">
        <v>123</v>
      </c>
      <c r="BL525" s="59"/>
      <c r="BM525" s="58" t="s">
        <v>123</v>
      </c>
      <c r="BN525" s="59"/>
      <c r="BO525" s="74" t="s">
        <v>126</v>
      </c>
      <c r="BP525" s="77"/>
      <c r="BQ525" s="78" t="s">
        <v>126</v>
      </c>
      <c r="BR525" s="79"/>
      <c r="BS525" s="70" t="s">
        <v>1394</v>
      </c>
      <c r="BT525" s="38"/>
      <c r="BU525" s="61"/>
      <c r="BV525" s="61"/>
      <c r="BW525" s="84"/>
      <c r="BX525" s="84"/>
      <c r="BY525" s="85"/>
      <c r="BZ525" s="84"/>
      <c r="CA525" s="86"/>
      <c r="CB525" s="87"/>
      <c r="CC525" s="88"/>
      <c r="CD525" s="87"/>
      <c r="CE525" s="87"/>
      <c r="CF525" s="87"/>
      <c r="CG525" s="87"/>
      <c r="CH525" s="42">
        <f>YEAR(BANCO10[[#This Row],[DATA INÍCIO]])</f>
        <v>2024</v>
      </c>
      <c r="CI525" s="42">
        <f>MONTH(BANCO10[[#This Row],[DATA INÍCIO]])</f>
        <v>9</v>
      </c>
      <c r="CJ525" s="42" t="str">
        <f t="shared" si="9"/>
        <v>MPT QUIMICA LTDA58.007.709/0001-07</v>
      </c>
      <c r="CK525" s="42"/>
      <c r="CL525" s="42"/>
      <c r="CM525" s="42" t="str">
        <f>IF(BANCO10[[#This Row],[SOLUÇÃO]]=CM$1,BANCO10[[#This Row],[STATUS DA ETAPA]],"")</f>
        <v>CONCLUÍDO</v>
      </c>
      <c r="CN525" s="42" t="str">
        <f>IF(BANCO10[[#This Row],[SOLUÇÃO]]=CN$1,BANCO10[[#This Row],[STATUS DA ETAPA]],"")</f>
        <v/>
      </c>
      <c r="CO525" s="42" t="str">
        <f>IF(BANCO10[[#This Row],[SOLUÇÃO]]=CO$1,BANCO10[[#This Row],[STATUS DA ETAPA]],"")</f>
        <v/>
      </c>
      <c r="CP525" s="42" t="str">
        <f>IF(BANCO10[[#This Row],[SOLUÇÃO]]=CP$1,BANCO10[[#This Row],[STATUS DA ETAPA]],"")</f>
        <v/>
      </c>
      <c r="CQ525" s="42" t="str">
        <f>IF(BANCO10[[#This Row],[SOLUÇÃO]]=CQ$1,BANCO10[[#This Row],[STATUS DA ETAPA]],"")</f>
        <v/>
      </c>
      <c r="CR525" s="42" t="str">
        <f>IF(BANCO10[[#This Row],[SOLUÇÃO]]=CR$1,BANCO10[[#This Row],[STATUS DA ETAPA]],"")</f>
        <v/>
      </c>
      <c r="CS525" s="42" t="str">
        <f>IF(BANCO10[[#This Row],[SOLUÇÃO]]=CS$1,BANCO10[[#This Row],[STATUS DA ETAPA]],"")</f>
        <v/>
      </c>
      <c r="CT525" s="42" t="str">
        <f>IF(BANCO10[[#This Row],[SOLUÇÃO]]=CT$1,BANCO10[[#This Row],[STATUS DA ETAPA]],"")</f>
        <v/>
      </c>
      <c r="CU525" s="42" t="str">
        <f>IF(BANCO10[[#This Row],[SOLUÇÃO]]=CU$1,BANCO10[[#This Row],[STATUS DA ETAPA]],"")</f>
        <v/>
      </c>
      <c r="CV525" s="42" t="str">
        <f>IF(BANCO10[[#This Row],[SOLUÇÃO]]=CV$1,BANCO10[[#This Row],[STATUS DA ETAPA]],"")</f>
        <v/>
      </c>
      <c r="CW525" s="42" t="str">
        <f>IF(BANCO10[[#This Row],[SOLUÇÃO]]=CW$1,BANCO10[[#This Row],[STATUS DA ETAPA]],"")</f>
        <v/>
      </c>
      <c r="CX525" s="42" t="str">
        <f>IF(BANCO10[[#This Row],[SOLUÇÃO]]=CX$1,BANCO10[[#This Row],[STATUS DA ETAPA]],"")</f>
        <v/>
      </c>
      <c r="CY525" s="42" t="str">
        <f>IF(BANCO10[[#This Row],[SOLUÇÃO]]=CY$1,BANCO10[[#This Row],[STATUS DA ETAPA]],"")</f>
        <v/>
      </c>
      <c r="CZ525" s="42" t="str">
        <f>IF(BANCO10[[#This Row],[SOLUÇÃO]]=CZ$1,BANCO10[[#This Row],[STATUS DA ETAPA]],"")</f>
        <v/>
      </c>
      <c r="DA525" s="42" t="str">
        <f>IF(BANCO10[[#This Row],[SOLUÇÃO]]=DA$1,BANCO10[[#This Row],[STATUS DA ETAPA]],"")</f>
        <v/>
      </c>
      <c r="DB525" s="42" t="str">
        <f>IF(BANCO10[[#This Row],[SOLUÇÃO]]=DB$1,BANCO10[[#This Row],[STATUS DA ETAPA]],"")</f>
        <v/>
      </c>
      <c r="DC525" s="63" t="str">
        <f>IF(BANCO10[[#This Row],[SOLUÇÃO]]=DC$1,BANCO10[[#This Row],[STATUS DA ETAPA]],"")</f>
        <v/>
      </c>
      <c r="DD525" s="65" t="str">
        <f>IF(BANCO10[[#This Row],[SOLUÇÃO]]=DD$1,BANCO10[[#This Row],[STATUS DA ETAPA]],"")</f>
        <v/>
      </c>
      <c r="DE525" s="65" t="str">
        <f>IF(BANCO10[[#This Row],[SOLUÇÃO]]=DE$1,BANCO10[[#This Row],[STATUS DA ETAPA]],"")</f>
        <v/>
      </c>
      <c r="DF525" s="65" t="str">
        <f>IF(BANCO10[[#This Row],[SOLUÇÃO]]=DF$1,BANCO10[[#This Row],[STATUS DA ETAPA]],"")</f>
        <v/>
      </c>
      <c r="DG525" s="65" t="str">
        <f>IF(BANCO10[[#This Row],[SOLUÇÃO]]=DG$1,BANCO10[[#This Row],[STATUS DA ETAPA]],"")</f>
        <v/>
      </c>
      <c r="DH525" s="65" t="str">
        <f>IF(BANCO10[[#This Row],[SOLUÇÃO]]=DH$1,BANCO10[[#This Row],[STATUS DA ETAPA]],"")</f>
        <v/>
      </c>
      <c r="DI525" s="65" t="str">
        <f>IF(BANCO10[[#This Row],[SOLUÇÃO]]=DI$1,BANCO10[[#This Row],[STATUS DA ETAPA]],"")</f>
        <v/>
      </c>
      <c r="DJ525" s="65" t="str">
        <f>IF(BANCO10[[#This Row],[SOLUÇÃO]]=DJ$1,BANCO10[[#This Row],[STATUS DA ETAPA]],"")</f>
        <v/>
      </c>
      <c r="DK525" s="65" t="str">
        <f>IF(BANCO10[[#This Row],[SOLUÇÃO]]=DK$1,BANCO10[[#This Row],[STATUS DA ETAPA]],"")</f>
        <v/>
      </c>
      <c r="DL525" s="65" t="str">
        <f>IF(BANCO10[[#This Row],[SOLUÇÃO]]=DL$1,BANCO10[[#This Row],[STATUS DA ETAPA]],"")</f>
        <v/>
      </c>
      <c r="DM525" s="65" t="str">
        <f>IF(BANCO10[[#This Row],[SOLUÇÃO]]=DM$1,BANCO10[[#This Row],[STATUS DA ETAPA]],"")</f>
        <v/>
      </c>
      <c r="GA525" s="38"/>
      <c r="GB525" s="39"/>
      <c r="GC525" s="40"/>
      <c r="GD525" s="42"/>
      <c r="GE525" s="42"/>
      <c r="GF525" s="40"/>
      <c r="GG525" s="89"/>
      <c r="GH525" s="90"/>
      <c r="GI525" s="43"/>
      <c r="GJ525" s="44"/>
      <c r="GK525" s="166"/>
      <c r="GL525" s="166"/>
      <c r="GM525" s="166"/>
      <c r="GN525" s="42"/>
      <c r="GO525" s="91"/>
      <c r="GP525" s="42"/>
      <c r="GQ525" s="91"/>
      <c r="GR525" s="93"/>
      <c r="GS525" s="93"/>
      <c r="GT525" s="44"/>
      <c r="GU525" s="44"/>
      <c r="GV525" s="44"/>
      <c r="GW525" s="42"/>
      <c r="GX525" s="95"/>
      <c r="GY525" s="96"/>
      <c r="GZ525" s="168"/>
      <c r="HA525" s="168"/>
      <c r="HB525" s="168"/>
      <c r="HC525" s="93"/>
      <c r="HD525" s="168"/>
      <c r="HE525" s="63"/>
      <c r="HF525" s="94"/>
      <c r="HG525" s="38"/>
      <c r="HH525" s="38"/>
      <c r="HI525" s="38"/>
      <c r="HJ525" s="38"/>
      <c r="HK525" s="98"/>
      <c r="HL525" s="38"/>
      <c r="HM525" s="38"/>
      <c r="HN525" s="38"/>
      <c r="HO525" s="136"/>
      <c r="HP525" s="38"/>
      <c r="HQ525" s="38"/>
      <c r="HR525" s="38"/>
      <c r="HS525" s="38"/>
      <c r="HT525" s="63"/>
      <c r="HU525" s="63"/>
      <c r="HV525" s="71"/>
      <c r="HW525" s="63"/>
      <c r="HX525" s="44"/>
      <c r="HY525" s="42"/>
      <c r="HZ525" s="42"/>
      <c r="IA525" s="42"/>
      <c r="IB525" s="42"/>
      <c r="IC525" s="42"/>
      <c r="ID525" s="42"/>
      <c r="IE525" s="42"/>
      <c r="IF525" s="42"/>
      <c r="IG525" s="42"/>
      <c r="IH525" s="42"/>
      <c r="II525" s="42"/>
      <c r="IJ525" s="42"/>
      <c r="IK525" s="42"/>
      <c r="IL525" s="42"/>
      <c r="IM525" s="42"/>
      <c r="IN525" s="42"/>
      <c r="IO525" s="42"/>
      <c r="IP525" s="42"/>
      <c r="IQ525" s="42"/>
      <c r="IR525" s="42"/>
      <c r="IS525" s="42"/>
      <c r="IT525" s="42"/>
      <c r="IU525" s="42"/>
      <c r="IV525" s="42"/>
      <c r="IW525" s="42"/>
      <c r="IX525" s="42"/>
      <c r="IY525" s="42"/>
      <c r="IZ525" s="63"/>
    </row>
    <row r="526" spans="1:339" s="65" customFormat="1" ht="12" x14ac:dyDescent="0.25">
      <c r="A526" s="38" t="s">
        <v>118</v>
      </c>
      <c r="B526" s="39" t="s">
        <v>131</v>
      </c>
      <c r="C526" s="40" t="str">
        <f>IFERROR(VLOOKUP(BANCO10[[#This Row],[EMPRESA]],[1]!DADOS[#Data],2,FALSE),"")</f>
        <v>58.007.709/0001-07</v>
      </c>
      <c r="D526" s="42" t="s">
        <v>1326</v>
      </c>
      <c r="E526" s="42" t="str">
        <f>IFERROR(VLOOKUP(BANCO10[[#This Row],[EMPRESA]],[1]!DADOS[#Data],5,FALSE),"")</f>
        <v>EPP</v>
      </c>
      <c r="F526" s="40" t="str">
        <f>IFERROR(IF(VLOOKUP(BANCO10[[#This Row],[EMPRESA]],[1]!DADOS[#Data],6,0)="","",(VLOOKUP(BANCO10[[#This Row],[EMPRESA]],[1]!DADOS[#Data],6,0))),"")</f>
        <v>CAPITAL SUL</v>
      </c>
      <c r="G526" s="40" t="s">
        <v>1395</v>
      </c>
      <c r="H526" s="43" t="s">
        <v>7</v>
      </c>
      <c r="I526" s="43" t="s">
        <v>145</v>
      </c>
      <c r="J526" s="44" t="s">
        <v>123</v>
      </c>
      <c r="K526" s="44" t="s">
        <v>1396</v>
      </c>
      <c r="L526" s="44" t="s">
        <v>1397</v>
      </c>
      <c r="M526" s="44">
        <v>103</v>
      </c>
      <c r="N526" s="42" t="s">
        <v>482</v>
      </c>
      <c r="O526" s="42" t="s">
        <v>96</v>
      </c>
      <c r="P526" s="42">
        <v>106</v>
      </c>
      <c r="Q526" s="42" t="s">
        <v>205</v>
      </c>
      <c r="R526" s="45" t="s">
        <v>123</v>
      </c>
      <c r="S526" s="45"/>
      <c r="T526" s="45" t="s">
        <v>123</v>
      </c>
      <c r="U526" s="45"/>
      <c r="V526" s="45" t="s">
        <v>123</v>
      </c>
      <c r="W526" s="45"/>
      <c r="X526" s="45" t="s">
        <v>123</v>
      </c>
      <c r="Y526" s="45"/>
      <c r="Z526" s="46" t="s">
        <v>123</v>
      </c>
      <c r="AA526" s="47"/>
      <c r="AB526" s="46" t="s">
        <v>123</v>
      </c>
      <c r="AC526" s="48"/>
      <c r="AD526" s="46" t="s">
        <v>123</v>
      </c>
      <c r="AE526" s="48"/>
      <c r="AF526" s="45" t="s">
        <v>27</v>
      </c>
      <c r="AG526" s="45">
        <v>45531</v>
      </c>
      <c r="AH526" s="45" t="s">
        <v>27</v>
      </c>
      <c r="AI526" s="45">
        <v>45536</v>
      </c>
      <c r="AJ526" s="45" t="s">
        <v>27</v>
      </c>
      <c r="AK526" s="45">
        <v>45607</v>
      </c>
      <c r="AL526" s="45" t="s">
        <v>123</v>
      </c>
      <c r="AM526" s="45"/>
      <c r="AN526" s="45" t="s">
        <v>123</v>
      </c>
      <c r="AO526" s="45"/>
      <c r="AP526" s="45" t="s">
        <v>123</v>
      </c>
      <c r="AQ526" s="45"/>
      <c r="AR526" s="45" t="s">
        <v>123</v>
      </c>
      <c r="AS526" s="45"/>
      <c r="AT526" s="49">
        <v>45665</v>
      </c>
      <c r="AU526" s="50">
        <v>45771</v>
      </c>
      <c r="AV526" s="66" t="s">
        <v>27</v>
      </c>
      <c r="AW526" s="66" t="s">
        <v>27</v>
      </c>
      <c r="AX526" s="51" t="s">
        <v>49</v>
      </c>
      <c r="AY526" s="52" t="s">
        <v>126</v>
      </c>
      <c r="AZ526" s="53">
        <v>0</v>
      </c>
      <c r="BA526" s="52" t="s">
        <v>153</v>
      </c>
      <c r="BB526" s="81">
        <v>574645</v>
      </c>
      <c r="BC526" s="52" t="s">
        <v>123</v>
      </c>
      <c r="BD526" s="52" t="s">
        <v>123</v>
      </c>
      <c r="BE526" s="55" t="s">
        <v>27</v>
      </c>
      <c r="BF526" s="55" t="s">
        <v>27</v>
      </c>
      <c r="BG526" s="55" t="s">
        <v>27</v>
      </c>
      <c r="BH526" s="55" t="s">
        <v>27</v>
      </c>
      <c r="BI526" s="68" t="s">
        <v>27</v>
      </c>
      <c r="BJ526" s="48">
        <v>45786</v>
      </c>
      <c r="BK526" s="58" t="s">
        <v>123</v>
      </c>
      <c r="BL526" s="59"/>
      <c r="BM526" s="58" t="s">
        <v>123</v>
      </c>
      <c r="BN526" s="59"/>
      <c r="BO526" s="74" t="s">
        <v>27</v>
      </c>
      <c r="BP526" s="77">
        <v>45786</v>
      </c>
      <c r="BQ526" s="78" t="s">
        <v>126</v>
      </c>
      <c r="BR526" s="79"/>
      <c r="BS526" s="104" t="s">
        <v>312</v>
      </c>
      <c r="BT526" s="38" t="s">
        <v>131</v>
      </c>
      <c r="BU526" s="61"/>
      <c r="BV526" s="61"/>
      <c r="BW526" s="84"/>
      <c r="BX526" s="84"/>
      <c r="BY526" s="85"/>
      <c r="BZ526" s="84"/>
      <c r="CA526" s="86"/>
      <c r="CB526" s="87"/>
      <c r="CC526" s="88"/>
      <c r="CD526" s="87"/>
      <c r="CE526" s="87"/>
      <c r="CF526" s="87"/>
      <c r="CG526" s="87"/>
      <c r="CH526" s="42">
        <f>YEAR(BANCO10[[#This Row],[DATA INÍCIO]])</f>
        <v>2025</v>
      </c>
      <c r="CI526" s="42">
        <f>MONTH(BANCO10[[#This Row],[DATA INÍCIO]])</f>
        <v>1</v>
      </c>
      <c r="CJ526" s="42" t="str">
        <f t="shared" si="9"/>
        <v>MPT QUIMICA LTDA58.007.709/0001-07</v>
      </c>
      <c r="CK526" s="42"/>
      <c r="CL526" s="42"/>
      <c r="CM526" s="42" t="str">
        <f>IF(BANCO10[[#This Row],[SOLUÇÃO]]=CM$1,BANCO10[[#This Row],[STATUS DA ETAPA]],"")</f>
        <v/>
      </c>
      <c r="CN526" s="42" t="str">
        <f>IF(BANCO10[[#This Row],[SOLUÇÃO]]=CN$1,BANCO10[[#This Row],[STATUS DA ETAPA]],"")</f>
        <v/>
      </c>
      <c r="CO526" s="42" t="str">
        <f>IF(BANCO10[[#This Row],[SOLUÇÃO]]=CO$1,BANCO10[[#This Row],[STATUS DA ETAPA]],"")</f>
        <v/>
      </c>
      <c r="CP526" s="42" t="str">
        <f>IF(BANCO10[[#This Row],[SOLUÇÃO]]=CP$1,BANCO10[[#This Row],[STATUS DA ETAPA]],"")</f>
        <v/>
      </c>
      <c r="CQ526" s="42" t="str">
        <f>IF(BANCO10[[#This Row],[SOLUÇÃO]]=CQ$1,BANCO10[[#This Row],[STATUS DA ETAPA]],"")</f>
        <v/>
      </c>
      <c r="CR526" s="42" t="str">
        <f>IF(BANCO10[[#This Row],[SOLUÇÃO]]=CR$1,BANCO10[[#This Row],[STATUS DA ETAPA]],"")</f>
        <v/>
      </c>
      <c r="CS526" s="42" t="str">
        <f>IF(BANCO10[[#This Row],[SOLUÇÃO]]=CS$1,BANCO10[[#This Row],[STATUS DA ETAPA]],"")</f>
        <v>CONCLUÍDO</v>
      </c>
      <c r="CT526" s="42" t="str">
        <f>IF(BANCO10[[#This Row],[SOLUÇÃO]]=CT$1,BANCO10[[#This Row],[STATUS DA ETAPA]],"")</f>
        <v/>
      </c>
      <c r="CU526" s="42" t="str">
        <f>IF(BANCO10[[#This Row],[SOLUÇÃO]]=CU$1,BANCO10[[#This Row],[STATUS DA ETAPA]],"")</f>
        <v/>
      </c>
      <c r="CV526" s="42" t="str">
        <f>IF(BANCO10[[#This Row],[SOLUÇÃO]]=CV$1,BANCO10[[#This Row],[STATUS DA ETAPA]],"")</f>
        <v/>
      </c>
      <c r="CW526" s="42" t="str">
        <f>IF(BANCO10[[#This Row],[SOLUÇÃO]]=CW$1,BANCO10[[#This Row],[STATUS DA ETAPA]],"")</f>
        <v/>
      </c>
      <c r="CX526" s="42" t="str">
        <f>IF(BANCO10[[#This Row],[SOLUÇÃO]]=CX$1,BANCO10[[#This Row],[STATUS DA ETAPA]],"")</f>
        <v/>
      </c>
      <c r="CY526" s="42" t="str">
        <f>IF(BANCO10[[#This Row],[SOLUÇÃO]]=CY$1,BANCO10[[#This Row],[STATUS DA ETAPA]],"")</f>
        <v/>
      </c>
      <c r="CZ526" s="42" t="str">
        <f>IF(BANCO10[[#This Row],[SOLUÇÃO]]=CZ$1,BANCO10[[#This Row],[STATUS DA ETAPA]],"")</f>
        <v/>
      </c>
      <c r="DA526" s="42" t="str">
        <f>IF(BANCO10[[#This Row],[SOLUÇÃO]]=DA$1,BANCO10[[#This Row],[STATUS DA ETAPA]],"")</f>
        <v/>
      </c>
      <c r="DB526" s="42" t="str">
        <f>IF(BANCO10[[#This Row],[SOLUÇÃO]]=DB$1,BANCO10[[#This Row],[STATUS DA ETAPA]],"")</f>
        <v/>
      </c>
      <c r="DC526" s="63" t="str">
        <f>IF(BANCO10[[#This Row],[SOLUÇÃO]]=DC$1,BANCO10[[#This Row],[STATUS DA ETAPA]],"")</f>
        <v/>
      </c>
      <c r="DD526" s="65" t="str">
        <f>IF(BANCO10[[#This Row],[SOLUÇÃO]]=DD$1,BANCO10[[#This Row],[STATUS DA ETAPA]],"")</f>
        <v/>
      </c>
      <c r="DE526" s="65" t="str">
        <f>IF(BANCO10[[#This Row],[SOLUÇÃO]]=DE$1,BANCO10[[#This Row],[STATUS DA ETAPA]],"")</f>
        <v/>
      </c>
      <c r="DF526" s="65" t="str">
        <f>IF(BANCO10[[#This Row],[SOLUÇÃO]]=DF$1,BANCO10[[#This Row],[STATUS DA ETAPA]],"")</f>
        <v/>
      </c>
      <c r="DG526" s="65" t="str">
        <f>IF(BANCO10[[#This Row],[SOLUÇÃO]]=DG$1,BANCO10[[#This Row],[STATUS DA ETAPA]],"")</f>
        <v/>
      </c>
      <c r="DH526" s="65" t="str">
        <f>IF(BANCO10[[#This Row],[SOLUÇÃO]]=DH$1,BANCO10[[#This Row],[STATUS DA ETAPA]],"")</f>
        <v/>
      </c>
      <c r="DI526" s="65" t="str">
        <f>IF(BANCO10[[#This Row],[SOLUÇÃO]]=DI$1,BANCO10[[#This Row],[STATUS DA ETAPA]],"")</f>
        <v/>
      </c>
      <c r="DJ526" s="65" t="str">
        <f>IF(BANCO10[[#This Row],[SOLUÇÃO]]=DJ$1,BANCO10[[#This Row],[STATUS DA ETAPA]],"")</f>
        <v/>
      </c>
      <c r="DK526" s="65" t="str">
        <f>IF(BANCO10[[#This Row],[SOLUÇÃO]]=DK$1,BANCO10[[#This Row],[STATUS DA ETAPA]],"")</f>
        <v/>
      </c>
      <c r="DL526" s="65" t="str">
        <f>IF(BANCO10[[#This Row],[SOLUÇÃO]]=DL$1,BANCO10[[#This Row],[STATUS DA ETAPA]],"")</f>
        <v/>
      </c>
      <c r="DM526" s="65" t="str">
        <f>IF(BANCO10[[#This Row],[SOLUÇÃO]]=DM$1,BANCO10[[#This Row],[STATUS DA ETAPA]],"")</f>
        <v/>
      </c>
      <c r="GA526" s="38"/>
      <c r="GB526" s="39"/>
      <c r="GC526" s="40"/>
      <c r="GD526" s="42"/>
      <c r="GE526" s="42"/>
      <c r="GF526" s="40"/>
      <c r="GG526" s="89"/>
      <c r="GH526" s="90"/>
      <c r="GI526" s="43"/>
      <c r="GJ526" s="44"/>
      <c r="GK526" s="166"/>
      <c r="GL526" s="166"/>
      <c r="GM526" s="166"/>
      <c r="GN526" s="42"/>
      <c r="GO526" s="91"/>
      <c r="GP526" s="42"/>
      <c r="GQ526" s="91"/>
      <c r="GR526" s="93"/>
      <c r="GS526" s="93"/>
      <c r="GT526" s="44"/>
      <c r="GU526" s="44"/>
      <c r="GV526" s="44"/>
      <c r="GW526" s="42"/>
      <c r="GX526" s="95"/>
      <c r="GY526" s="96"/>
      <c r="GZ526" s="168"/>
      <c r="HA526" s="168"/>
      <c r="HB526" s="168"/>
      <c r="HC526" s="93"/>
      <c r="HD526" s="168"/>
      <c r="HE526" s="110"/>
      <c r="HF526" s="94"/>
      <c r="HG526" s="38"/>
      <c r="HH526" s="38"/>
      <c r="HI526" s="38"/>
      <c r="HJ526" s="38"/>
      <c r="HK526" s="98"/>
      <c r="HL526" s="38"/>
      <c r="HM526" s="38"/>
      <c r="HN526" s="38"/>
      <c r="HO526" s="136"/>
      <c r="HP526" s="38"/>
      <c r="HQ526" s="38"/>
      <c r="HR526" s="38"/>
      <c r="HS526" s="38"/>
      <c r="HT526" s="63"/>
      <c r="HU526" s="63"/>
      <c r="HV526" s="71"/>
      <c r="HW526" s="63"/>
      <c r="HX526" s="44"/>
      <c r="HY526" s="42"/>
      <c r="HZ526" s="42"/>
      <c r="IA526" s="42"/>
      <c r="IB526" s="42"/>
      <c r="IC526" s="42"/>
      <c r="ID526" s="42"/>
      <c r="IE526" s="42"/>
      <c r="IF526" s="42"/>
      <c r="IG526" s="42"/>
      <c r="IH526" s="42"/>
      <c r="II526" s="42"/>
      <c r="IJ526" s="42"/>
      <c r="IK526" s="42"/>
      <c r="IL526" s="42"/>
      <c r="IM526" s="42"/>
      <c r="IN526" s="42"/>
      <c r="IO526" s="42"/>
      <c r="IP526" s="42"/>
      <c r="IQ526" s="42"/>
      <c r="IR526" s="42"/>
      <c r="IS526" s="42"/>
      <c r="IT526" s="42"/>
      <c r="IU526" s="42"/>
      <c r="IV526" s="42"/>
      <c r="IW526" s="42"/>
      <c r="IX526" s="42"/>
      <c r="IY526" s="42"/>
      <c r="IZ526" s="63"/>
    </row>
    <row r="527" spans="1:339" s="65" customFormat="1" ht="12" x14ac:dyDescent="0.25">
      <c r="A527" s="38" t="s">
        <v>118</v>
      </c>
      <c r="B527" s="39" t="s">
        <v>131</v>
      </c>
      <c r="C527" s="40" t="str">
        <f>IFERROR(VLOOKUP(BANCO10[[#This Row],[EMPRESA]],[1]!DADOS[#Data],2,FALSE),"")</f>
        <v>58.007.709/0001-07</v>
      </c>
      <c r="D527" s="40" t="s">
        <v>1326</v>
      </c>
      <c r="E527" s="42" t="str">
        <f>IFERROR(VLOOKUP(BANCO10[[#This Row],[EMPRESA]],[1]!DADOS[#Data],5,FALSE),"")</f>
        <v>EPP</v>
      </c>
      <c r="F527" s="40" t="str">
        <f>IFERROR(IF(VLOOKUP(BANCO10[[#This Row],[EMPRESA]],[1]!DADOS[#Data],6,0)="","",(VLOOKUP(BANCO10[[#This Row],[EMPRESA]],[1]!DADOS[#Data],6,0))),"")</f>
        <v>CAPITAL SUL</v>
      </c>
      <c r="G527" s="40"/>
      <c r="H527" s="43" t="s">
        <v>178</v>
      </c>
      <c r="I527" s="43" t="s">
        <v>145</v>
      </c>
      <c r="J527" s="44" t="s">
        <v>123</v>
      </c>
      <c r="K527" s="39" t="s">
        <v>1398</v>
      </c>
      <c r="L527" s="44" t="s">
        <v>123</v>
      </c>
      <c r="M527" s="44" t="s">
        <v>137</v>
      </c>
      <c r="N527" s="44" t="s">
        <v>123</v>
      </c>
      <c r="O527" s="42" t="s">
        <v>180</v>
      </c>
      <c r="P527" s="42">
        <v>4</v>
      </c>
      <c r="Q527" s="39" t="s">
        <v>181</v>
      </c>
      <c r="R527" s="45" t="s">
        <v>123</v>
      </c>
      <c r="S527" s="45"/>
      <c r="T527" s="45" t="s">
        <v>123</v>
      </c>
      <c r="U527" s="45"/>
      <c r="V527" s="45" t="s">
        <v>123</v>
      </c>
      <c r="W527" s="45"/>
      <c r="X527" s="45" t="s">
        <v>123</v>
      </c>
      <c r="Y527" s="45"/>
      <c r="Z527" s="46" t="s">
        <v>123</v>
      </c>
      <c r="AA527" s="47"/>
      <c r="AB527" s="46" t="s">
        <v>123</v>
      </c>
      <c r="AC527" s="48"/>
      <c r="AD527" s="46" t="s">
        <v>123</v>
      </c>
      <c r="AE527" s="48"/>
      <c r="AF527" s="45" t="s">
        <v>123</v>
      </c>
      <c r="AG527" s="45"/>
      <c r="AH527" s="45" t="s">
        <v>123</v>
      </c>
      <c r="AI527" s="45"/>
      <c r="AJ527" s="45" t="s">
        <v>123</v>
      </c>
      <c r="AK527" s="45"/>
      <c r="AL527" s="45" t="s">
        <v>123</v>
      </c>
      <c r="AM527" s="45"/>
      <c r="AN527" s="45" t="s">
        <v>123</v>
      </c>
      <c r="AO527" s="45"/>
      <c r="AP527" s="45" t="s">
        <v>123</v>
      </c>
      <c r="AQ527" s="45"/>
      <c r="AR527" s="45" t="s">
        <v>123</v>
      </c>
      <c r="AS527" s="45"/>
      <c r="AT527" s="49">
        <v>45807</v>
      </c>
      <c r="AU527" s="50">
        <v>45807</v>
      </c>
      <c r="AV527" s="66" t="s">
        <v>123</v>
      </c>
      <c r="AW527" s="66" t="s">
        <v>123</v>
      </c>
      <c r="AX527" s="51" t="s">
        <v>182</v>
      </c>
      <c r="AY527" s="52" t="s">
        <v>126</v>
      </c>
      <c r="AZ527" s="53">
        <v>0</v>
      </c>
      <c r="BA527" s="52" t="s">
        <v>123</v>
      </c>
      <c r="BB527" s="81" t="s">
        <v>123</v>
      </c>
      <c r="BC527" s="52" t="s">
        <v>123</v>
      </c>
      <c r="BD527" s="52" t="s">
        <v>123</v>
      </c>
      <c r="BE527" s="55" t="s">
        <v>123</v>
      </c>
      <c r="BF527" s="55" t="s">
        <v>123</v>
      </c>
      <c r="BG527" s="55" t="s">
        <v>123</v>
      </c>
      <c r="BH527" s="55" t="s">
        <v>27</v>
      </c>
      <c r="BI527" s="68" t="s">
        <v>126</v>
      </c>
      <c r="BJ527" s="48"/>
      <c r="BK527" s="74" t="s">
        <v>126</v>
      </c>
      <c r="BL527" s="59"/>
      <c r="BM527" s="74" t="s">
        <v>126</v>
      </c>
      <c r="BN527" s="59"/>
      <c r="BO527" s="74" t="s">
        <v>126</v>
      </c>
      <c r="BP527" s="77"/>
      <c r="BQ527" s="78" t="s">
        <v>126</v>
      </c>
      <c r="BR527" s="79"/>
      <c r="BS527" s="69"/>
      <c r="BT527" s="38"/>
      <c r="BU527" s="61"/>
      <c r="BV527" s="61"/>
      <c r="BW527" s="61"/>
      <c r="BX527" s="61"/>
      <c r="BY527" s="61"/>
      <c r="BZ527" s="61"/>
      <c r="CA527" s="61"/>
      <c r="CB527" s="61"/>
      <c r="CC527" s="61"/>
      <c r="CD527" s="61"/>
      <c r="CE527" s="61"/>
      <c r="CF527" s="61"/>
      <c r="CG527" s="61"/>
      <c r="CH527" s="63">
        <f>YEAR(BANCO10[[#This Row],[DATA INÍCIO]])</f>
        <v>2025</v>
      </c>
      <c r="CI527" s="63">
        <f>MONTH(BANCO10[[#This Row],[DATA INÍCIO]])</f>
        <v>5</v>
      </c>
      <c r="CJ527" s="71" t="str">
        <f t="shared" si="9"/>
        <v>MPT QUIMICA LTDA58.007.709/0001-07</v>
      </c>
      <c r="CK527" s="63"/>
      <c r="CL527" s="63"/>
      <c r="CM527" s="42" t="str">
        <f>IF(BANCO10[[#This Row],[SOLUÇÃO]]=CM$1,BANCO10[[#This Row],[STATUS DA ETAPA]],"")</f>
        <v/>
      </c>
      <c r="CN527" s="42" t="str">
        <f>IF(BANCO10[[#This Row],[SOLUÇÃO]]=CN$1,BANCO10[[#This Row],[STATUS DA ETAPA]],"")</f>
        <v/>
      </c>
      <c r="CO527" s="42" t="str">
        <f>IF(BANCO10[[#This Row],[SOLUÇÃO]]=CO$1,BANCO10[[#This Row],[STATUS DA ETAPA]],"")</f>
        <v/>
      </c>
      <c r="CP527" s="42" t="str">
        <f>IF(BANCO10[[#This Row],[SOLUÇÃO]]=CP$1,BANCO10[[#This Row],[STATUS DA ETAPA]],"")</f>
        <v/>
      </c>
      <c r="CQ527" s="42" t="str">
        <f>IF(BANCO10[[#This Row],[SOLUÇÃO]]=CQ$1,BANCO10[[#This Row],[STATUS DA ETAPA]],"")</f>
        <v/>
      </c>
      <c r="CR527" s="42" t="str">
        <f>IF(BANCO10[[#This Row],[SOLUÇÃO]]=CR$1,BANCO10[[#This Row],[STATUS DA ETAPA]],"")</f>
        <v/>
      </c>
      <c r="CS527" s="42" t="str">
        <f>IF(BANCO10[[#This Row],[SOLUÇÃO]]=CS$1,BANCO10[[#This Row],[STATUS DA ETAPA]],"")</f>
        <v/>
      </c>
      <c r="CT527" s="42" t="str">
        <f>IF(BANCO10[[#This Row],[SOLUÇÃO]]=CT$1,BANCO10[[#This Row],[STATUS DA ETAPA]],"")</f>
        <v/>
      </c>
      <c r="CU527" s="42" t="str">
        <f>IF(BANCO10[[#This Row],[SOLUÇÃO]]=CU$1,BANCO10[[#This Row],[STATUS DA ETAPA]],"")</f>
        <v/>
      </c>
      <c r="CV527" s="42" t="str">
        <f>IF(BANCO10[[#This Row],[SOLUÇÃO]]=CV$1,BANCO10[[#This Row],[STATUS DA ETAPA]],"")</f>
        <v/>
      </c>
      <c r="CW527" s="42" t="str">
        <f>IF(BANCO10[[#This Row],[SOLUÇÃO]]=CW$1,BANCO10[[#This Row],[STATUS DA ETAPA]],"")</f>
        <v/>
      </c>
      <c r="CX527" s="42" t="str">
        <f>IF(BANCO10[[#This Row],[SOLUÇÃO]]=CX$1,BANCO10[[#This Row],[STATUS DA ETAPA]],"")</f>
        <v/>
      </c>
      <c r="CY527" s="42" t="str">
        <f>IF(BANCO10[[#This Row],[SOLUÇÃO]]=CY$1,BANCO10[[#This Row],[STATUS DA ETAPA]],"")</f>
        <v/>
      </c>
      <c r="CZ527" s="42" t="str">
        <f>IF(BANCO10[[#This Row],[SOLUÇÃO]]=CZ$1,BANCO10[[#This Row],[STATUS DA ETAPA]],"")</f>
        <v/>
      </c>
      <c r="DA527" s="42" t="str">
        <f>IF(BANCO10[[#This Row],[SOLUÇÃO]]=DA$1,BANCO10[[#This Row],[STATUS DA ETAPA]],"")</f>
        <v/>
      </c>
      <c r="DB527" s="42" t="str">
        <f>IF(BANCO10[[#This Row],[SOLUÇÃO]]=DB$1,BANCO10[[#This Row],[STATUS DA ETAPA]],"")</f>
        <v/>
      </c>
      <c r="DC527" s="42" t="str">
        <f>IF(BANCO10[[#This Row],[SOLUÇÃO]]=DC$1,BANCO10[[#This Row],[STATUS DA ETAPA]],"")</f>
        <v/>
      </c>
      <c r="DD527" s="42" t="str">
        <f>IF(BANCO10[[#This Row],[SOLUÇÃO]]=DD$1,BANCO10[[#This Row],[STATUS DA ETAPA]],"")</f>
        <v/>
      </c>
      <c r="DE527" s="42" t="str">
        <f>IF(BANCO10[[#This Row],[SOLUÇÃO]]=DE$1,BANCO10[[#This Row],[STATUS DA ETAPA]],"")</f>
        <v/>
      </c>
      <c r="DF527" s="42" t="str">
        <f>IF(BANCO10[[#This Row],[SOLUÇÃO]]=DF$1,BANCO10[[#This Row],[STATUS DA ETAPA]],"")</f>
        <v/>
      </c>
      <c r="DG527" s="42" t="str">
        <f>IF(BANCO10[[#This Row],[SOLUÇÃO]]=DG$1,BANCO10[[#This Row],[STATUS DA ETAPA]],"")</f>
        <v/>
      </c>
      <c r="DH527" s="42" t="str">
        <f>IF(BANCO10[[#This Row],[SOLUÇÃO]]=DH$1,BANCO10[[#This Row],[STATUS DA ETAPA]],"")</f>
        <v/>
      </c>
      <c r="DI527" s="42" t="str">
        <f>IF(BANCO10[[#This Row],[SOLUÇÃO]]=DI$1,BANCO10[[#This Row],[STATUS DA ETAPA]],"")</f>
        <v/>
      </c>
      <c r="DJ527" s="42" t="str">
        <f>IF(BANCO10[[#This Row],[SOLUÇÃO]]=DJ$1,BANCO10[[#This Row],[STATUS DA ETAPA]],"")</f>
        <v/>
      </c>
      <c r="DK527" s="42" t="str">
        <f>IF(BANCO10[[#This Row],[SOLUÇÃO]]=DK$1,BANCO10[[#This Row],[STATUS DA ETAPA]],"")</f>
        <v/>
      </c>
      <c r="DL527" s="42" t="str">
        <f>IF(BANCO10[[#This Row],[SOLUÇÃO]]=DL$1,BANCO10[[#This Row],[STATUS DA ETAPA]],"")</f>
        <v/>
      </c>
      <c r="DM527" s="42" t="str">
        <f>IF(BANCO10[[#This Row],[SOLUÇÃO]]=DM$1,BANCO10[[#This Row],[STATUS DA ETAPA]],"")</f>
        <v/>
      </c>
      <c r="GA527" s="38"/>
      <c r="GB527" s="39"/>
      <c r="GC527" s="40"/>
      <c r="GD527" s="42"/>
      <c r="GE527" s="42"/>
      <c r="GF527" s="40"/>
      <c r="GG527" s="89"/>
      <c r="GH527" s="90"/>
      <c r="GI527" s="43"/>
      <c r="GJ527" s="44"/>
      <c r="GK527" s="166"/>
      <c r="GL527" s="166"/>
      <c r="GM527" s="166"/>
      <c r="GN527" s="42"/>
      <c r="GO527" s="91"/>
      <c r="GP527" s="42"/>
      <c r="GQ527" s="91"/>
      <c r="GR527" s="93"/>
      <c r="GS527" s="93"/>
      <c r="GT527" s="44"/>
      <c r="GU527" s="44"/>
      <c r="GV527" s="44"/>
      <c r="GW527" s="42"/>
      <c r="GX527" s="95"/>
      <c r="GY527" s="96"/>
      <c r="GZ527" s="168"/>
      <c r="HA527" s="168"/>
      <c r="HB527" s="168"/>
      <c r="HC527" s="93"/>
      <c r="HD527" s="168"/>
      <c r="HE527" s="110"/>
      <c r="HF527" s="94"/>
      <c r="HG527" s="38"/>
      <c r="HH527" s="38"/>
      <c r="HI527" s="38"/>
      <c r="HJ527" s="38"/>
      <c r="HK527" s="98"/>
      <c r="HL527" s="38"/>
      <c r="HM527" s="38"/>
      <c r="HN527" s="38"/>
      <c r="HO527" s="136"/>
      <c r="HP527" s="38"/>
      <c r="HQ527" s="38"/>
      <c r="HR527" s="38"/>
      <c r="HS527" s="38"/>
      <c r="HT527" s="63"/>
      <c r="HU527" s="63"/>
      <c r="HV527" s="71"/>
      <c r="HW527" s="63"/>
      <c r="HX527" s="44"/>
      <c r="HY527" s="42"/>
      <c r="HZ527" s="42"/>
      <c r="IA527" s="42"/>
      <c r="IB527" s="42"/>
      <c r="IC527" s="42"/>
      <c r="ID527" s="42"/>
      <c r="IE527" s="42"/>
      <c r="IF527" s="42"/>
      <c r="IG527" s="42"/>
      <c r="IH527" s="42"/>
      <c r="II527" s="42"/>
      <c r="IJ527" s="42"/>
      <c r="IK527" s="42"/>
      <c r="IL527" s="42"/>
      <c r="IM527" s="42"/>
      <c r="IN527" s="42"/>
      <c r="IO527" s="42"/>
      <c r="IP527" s="42"/>
      <c r="IQ527" s="42"/>
      <c r="IR527" s="42"/>
      <c r="IS527" s="42"/>
      <c r="IT527" s="42"/>
      <c r="IU527" s="42"/>
      <c r="IV527" s="42"/>
      <c r="IW527" s="42"/>
      <c r="IX527" s="42"/>
      <c r="IY527" s="42"/>
      <c r="IZ527" s="63"/>
    </row>
    <row r="528" spans="1:339" ht="12" x14ac:dyDescent="0.25">
      <c r="A528" s="38" t="s">
        <v>118</v>
      </c>
      <c r="B528" s="39" t="s">
        <v>119</v>
      </c>
      <c r="C528" s="40" t="str">
        <f>IFERROR(VLOOKUP(BANCO10[[#This Row],[EMPRESA]],[1]!DADOS[#Data],2,FALSE),"")</f>
        <v>04.065.484/0001-08</v>
      </c>
      <c r="D528" s="40" t="s">
        <v>1399</v>
      </c>
      <c r="E528" s="42" t="str">
        <f>IFERROR(VLOOKUP(BANCO10[[#This Row],[EMPRESA]],[1]!DADOS[#Data],5,FALSE),"")</f>
        <v>EPP</v>
      </c>
      <c r="F528" s="40" t="str">
        <f>IFERROR(IF(VLOOKUP(BANCO10[[#This Row],[EMPRESA]],[1]!DADOS[#Data],6,0)="","",(VLOOKUP(BANCO10[[#This Row],[EMPRESA]],[1]!DADOS[#Data],6,0))),"")</f>
        <v>CAPITAL CENTRO</v>
      </c>
      <c r="G528" s="40" t="s">
        <v>1400</v>
      </c>
      <c r="H528" s="43" t="s">
        <v>154</v>
      </c>
      <c r="I528" s="43" t="s">
        <v>145</v>
      </c>
      <c r="J528" s="43" t="s">
        <v>123</v>
      </c>
      <c r="K528" s="44" t="s">
        <v>1401</v>
      </c>
      <c r="L528" s="44" t="s">
        <v>1402</v>
      </c>
      <c r="M528" s="44" t="s">
        <v>137</v>
      </c>
      <c r="N528" s="44" t="s">
        <v>482</v>
      </c>
      <c r="O528" s="42" t="s">
        <v>109</v>
      </c>
      <c r="P528" s="42">
        <v>140</v>
      </c>
      <c r="Q528" s="42" t="s">
        <v>148</v>
      </c>
      <c r="R528" s="45" t="s">
        <v>123</v>
      </c>
      <c r="S528" s="45"/>
      <c r="T528" s="45" t="s">
        <v>123</v>
      </c>
      <c r="U528" s="45"/>
      <c r="V528" s="45" t="s">
        <v>123</v>
      </c>
      <c r="W528" s="45"/>
      <c r="X528" s="45" t="s">
        <v>123</v>
      </c>
      <c r="Y528" s="45"/>
      <c r="Z528" s="46" t="s">
        <v>123</v>
      </c>
      <c r="AA528" s="47"/>
      <c r="AB528" s="46" t="s">
        <v>123</v>
      </c>
      <c r="AC528" s="48"/>
      <c r="AD528" s="46" t="s">
        <v>123</v>
      </c>
      <c r="AE528" s="48"/>
      <c r="AF528" s="45" t="s">
        <v>123</v>
      </c>
      <c r="AG528" s="45"/>
      <c r="AH528" s="45" t="s">
        <v>123</v>
      </c>
      <c r="AI528" s="45"/>
      <c r="AJ528" s="45" t="s">
        <v>123</v>
      </c>
      <c r="AK528" s="45"/>
      <c r="AL528" s="45" t="s">
        <v>27</v>
      </c>
      <c r="AM528" s="45"/>
      <c r="AN528" s="45" t="s">
        <v>27</v>
      </c>
      <c r="AO528" s="45"/>
      <c r="AP528" s="45" t="s">
        <v>27</v>
      </c>
      <c r="AQ528" s="45"/>
      <c r="AR528" s="45" t="s">
        <v>27</v>
      </c>
      <c r="AS528" s="45"/>
      <c r="AT528" s="49">
        <v>45813</v>
      </c>
      <c r="AU528" s="50">
        <v>45923</v>
      </c>
      <c r="AV528" s="105" t="s">
        <v>27</v>
      </c>
      <c r="AW528" s="105" t="s">
        <v>27</v>
      </c>
      <c r="AX528" s="73" t="s">
        <v>182</v>
      </c>
      <c r="AY528" s="52" t="s">
        <v>126</v>
      </c>
      <c r="AZ528" s="53">
        <v>0</v>
      </c>
      <c r="BA528" s="52" t="s">
        <v>153</v>
      </c>
      <c r="BB528" s="81" t="s">
        <v>1403</v>
      </c>
      <c r="BC528" s="52">
        <v>7498</v>
      </c>
      <c r="BD528" s="52">
        <v>118596</v>
      </c>
      <c r="BE528" s="55" t="s">
        <v>123</v>
      </c>
      <c r="BF528" s="55" t="s">
        <v>123</v>
      </c>
      <c r="BG528" s="55" t="s">
        <v>126</v>
      </c>
      <c r="BH528" s="55" t="s">
        <v>123</v>
      </c>
      <c r="BI528" s="68" t="s">
        <v>123</v>
      </c>
      <c r="BJ528" s="48"/>
      <c r="BK528" s="74" t="s">
        <v>27</v>
      </c>
      <c r="BL528" s="59">
        <v>45926</v>
      </c>
      <c r="BM528" s="78" t="s">
        <v>126</v>
      </c>
      <c r="BN528" s="59"/>
      <c r="BO528" s="74" t="s">
        <v>126</v>
      </c>
      <c r="BP528" s="77"/>
      <c r="BQ528" s="78" t="s">
        <v>126</v>
      </c>
      <c r="BR528" s="79"/>
      <c r="BS528" s="104"/>
      <c r="BT528" s="38" t="s">
        <v>1404</v>
      </c>
      <c r="BU528" s="61"/>
      <c r="BV528" s="61"/>
      <c r="BW528" s="61"/>
      <c r="BX528" s="61"/>
      <c r="BY528" s="61"/>
      <c r="BZ528" s="61"/>
      <c r="CA528" s="61"/>
      <c r="CB528" s="61"/>
      <c r="CC528" s="61"/>
      <c r="CD528" s="61"/>
      <c r="CE528" s="61"/>
      <c r="CF528" s="61"/>
      <c r="CG528" s="61"/>
      <c r="CH528" s="63">
        <f>YEAR(BANCO10[[#This Row],[DATA INÍCIO]])</f>
        <v>2025</v>
      </c>
      <c r="CI528" s="63">
        <f>MONTH(BANCO10[[#This Row],[DATA INÍCIO]])</f>
        <v>6</v>
      </c>
      <c r="CJ528" s="71" t="str">
        <f t="shared" si="9"/>
        <v>NATURAL PET IND. QUIMICA EXPORTACAO E IMPORTACAO LTDA04.065.484/0001-08</v>
      </c>
      <c r="CK528" s="63"/>
      <c r="CL528" s="63"/>
      <c r="CM528" s="42" t="str">
        <f>IF(BANCO10[[#This Row],[SOLUÇÃO]]=CM$1,BANCO10[[#This Row],[STATUS DA ETAPA]],"")</f>
        <v/>
      </c>
      <c r="CN528" s="42" t="str">
        <f>IF(BANCO10[[#This Row],[SOLUÇÃO]]=CN$1,BANCO10[[#This Row],[STATUS DA ETAPA]],"")</f>
        <v/>
      </c>
      <c r="CO528" s="42" t="str">
        <f>IF(BANCO10[[#This Row],[SOLUÇÃO]]=CO$1,BANCO10[[#This Row],[STATUS DA ETAPA]],"")</f>
        <v/>
      </c>
      <c r="CP528" s="42" t="str">
        <f>IF(BANCO10[[#This Row],[SOLUÇÃO]]=CP$1,BANCO10[[#This Row],[STATUS DA ETAPA]],"")</f>
        <v/>
      </c>
      <c r="CQ528" s="42" t="str">
        <f>IF(BANCO10[[#This Row],[SOLUÇÃO]]=CQ$1,BANCO10[[#This Row],[STATUS DA ETAPA]],"")</f>
        <v/>
      </c>
      <c r="CR528" s="42" t="str">
        <f>IF(BANCO10[[#This Row],[SOLUÇÃO]]=CR$1,BANCO10[[#This Row],[STATUS DA ETAPA]],"")</f>
        <v/>
      </c>
      <c r="CS528" s="42" t="str">
        <f>IF(BANCO10[[#This Row],[SOLUÇÃO]]=CS$1,BANCO10[[#This Row],[STATUS DA ETAPA]],"")</f>
        <v/>
      </c>
      <c r="CT528" s="42" t="str">
        <f>IF(BANCO10[[#This Row],[SOLUÇÃO]]=CT$1,BANCO10[[#This Row],[STATUS DA ETAPA]],"")</f>
        <v/>
      </c>
      <c r="CU528" s="42" t="str">
        <f>IF(BANCO10[[#This Row],[SOLUÇÃO]]=CU$1,BANCO10[[#This Row],[STATUS DA ETAPA]],"")</f>
        <v/>
      </c>
      <c r="CV528" s="42" t="str">
        <f>IF(BANCO10[[#This Row],[SOLUÇÃO]]=CV$1,BANCO10[[#This Row],[STATUS DA ETAPA]],"")</f>
        <v/>
      </c>
      <c r="CW528" s="42" t="str">
        <f>IF(BANCO10[[#This Row],[SOLUÇÃO]]=CW$1,BANCO10[[#This Row],[STATUS DA ETAPA]],"")</f>
        <v/>
      </c>
      <c r="CX528" s="42" t="str">
        <f>IF(BANCO10[[#This Row],[SOLUÇÃO]]=CX$1,BANCO10[[#This Row],[STATUS DA ETAPA]],"")</f>
        <v/>
      </c>
      <c r="CY528" s="42" t="str">
        <f>IF(BANCO10[[#This Row],[SOLUÇÃO]]=CY$1,BANCO10[[#This Row],[STATUS DA ETAPA]],"")</f>
        <v/>
      </c>
      <c r="CZ528" s="42" t="str">
        <f>IF(BANCO10[[#This Row],[SOLUÇÃO]]=CZ$1,BANCO10[[#This Row],[STATUS DA ETAPA]],"")</f>
        <v/>
      </c>
      <c r="DA528" s="42" t="str">
        <f>IF(BANCO10[[#This Row],[SOLUÇÃO]]=DA$1,BANCO10[[#This Row],[STATUS DA ETAPA]],"")</f>
        <v/>
      </c>
      <c r="DB528" s="42" t="str">
        <f>IF(BANCO10[[#This Row],[SOLUÇÃO]]=DB$1,BANCO10[[#This Row],[STATUS DA ETAPA]],"")</f>
        <v/>
      </c>
      <c r="DC528" s="42" t="str">
        <f>IF(BANCO10[[#This Row],[SOLUÇÃO]]=DC$1,BANCO10[[#This Row],[STATUS DA ETAPA]],"")</f>
        <v/>
      </c>
      <c r="DD528" s="42" t="str">
        <f>IF(BANCO10[[#This Row],[SOLUÇÃO]]=DD$1,BANCO10[[#This Row],[STATUS DA ETAPA]],"")</f>
        <v/>
      </c>
      <c r="DE528" s="42" t="str">
        <f>IF(BANCO10[[#This Row],[SOLUÇÃO]]=DE$1,BANCO10[[#This Row],[STATUS DA ETAPA]],"")</f>
        <v/>
      </c>
      <c r="DF528" s="42" t="str">
        <f>IF(BANCO10[[#This Row],[SOLUÇÃO]]=DF$1,BANCO10[[#This Row],[STATUS DA ETAPA]],"")</f>
        <v>CONCLUÍDO</v>
      </c>
      <c r="DG528" s="42" t="str">
        <f>IF(BANCO10[[#This Row],[SOLUÇÃO]]=DG$1,BANCO10[[#This Row],[STATUS DA ETAPA]],"")</f>
        <v/>
      </c>
      <c r="DH528" s="42" t="str">
        <f>IF(BANCO10[[#This Row],[SOLUÇÃO]]=DH$1,BANCO10[[#This Row],[STATUS DA ETAPA]],"")</f>
        <v/>
      </c>
      <c r="DI528" s="42" t="str">
        <f>IF(BANCO10[[#This Row],[SOLUÇÃO]]=DI$1,BANCO10[[#This Row],[STATUS DA ETAPA]],"")</f>
        <v/>
      </c>
      <c r="DJ528" s="42" t="str">
        <f>IF(BANCO10[[#This Row],[SOLUÇÃO]]=DJ$1,BANCO10[[#This Row],[STATUS DA ETAPA]],"")</f>
        <v/>
      </c>
      <c r="DK528" s="42" t="str">
        <f>IF(BANCO10[[#This Row],[SOLUÇÃO]]=DK$1,BANCO10[[#This Row],[STATUS DA ETAPA]],"")</f>
        <v/>
      </c>
      <c r="DL528" s="42" t="str">
        <f>IF(BANCO10[[#This Row],[SOLUÇÃO]]=DL$1,BANCO10[[#This Row],[STATUS DA ETAPA]],"")</f>
        <v/>
      </c>
      <c r="DM528" s="42" t="str">
        <f>IF(BANCO10[[#This Row],[SOLUÇÃO]]=DM$1,BANCO10[[#This Row],[STATUS DA ETAPA]],"")</f>
        <v/>
      </c>
      <c r="DN528" s="65"/>
      <c r="DO528" s="65"/>
      <c r="DP528" s="65"/>
      <c r="DQ528" s="65"/>
      <c r="DR528" s="65"/>
      <c r="DS528" s="65"/>
      <c r="DT528" s="65"/>
      <c r="DU528" s="65"/>
      <c r="DV528" s="65"/>
      <c r="DW528" s="65"/>
      <c r="DX528" s="65"/>
      <c r="DY528" s="65"/>
      <c r="DZ528" s="65"/>
      <c r="EA528" s="65"/>
      <c r="EB528" s="65"/>
      <c r="EC528" s="65"/>
      <c r="ED528" s="65"/>
      <c r="EE528" s="65"/>
      <c r="EF528" s="65"/>
      <c r="EG528" s="65"/>
      <c r="EH528" s="65"/>
      <c r="EI528" s="65"/>
      <c r="EJ528" s="65"/>
      <c r="EK528" s="65"/>
      <c r="EL528" s="65"/>
      <c r="EM528" s="65"/>
      <c r="EN528" s="65"/>
      <c r="EO528" s="65"/>
      <c r="EP528" s="65"/>
      <c r="EQ528" s="65"/>
      <c r="ER528" s="65"/>
      <c r="ES528" s="65"/>
      <c r="ET528" s="65"/>
      <c r="EU528" s="65"/>
      <c r="EV528" s="65"/>
      <c r="EW528" s="65"/>
      <c r="EX528" s="65"/>
      <c r="EY528" s="65"/>
      <c r="EZ528" s="65"/>
      <c r="FA528" s="65"/>
      <c r="FB528" s="65"/>
      <c r="FC528" s="65"/>
      <c r="FD528" s="65"/>
      <c r="FE528" s="65"/>
      <c r="FF528" s="65"/>
      <c r="FG528" s="65"/>
      <c r="FH528" s="65"/>
      <c r="FI528" s="65"/>
      <c r="FJ528" s="65"/>
      <c r="FK528" s="65"/>
      <c r="FL528" s="65"/>
      <c r="FM528" s="65"/>
      <c r="FN528" s="65"/>
      <c r="FO528" s="65"/>
      <c r="FP528" s="65"/>
      <c r="FQ528" s="65"/>
      <c r="FR528" s="65"/>
      <c r="FS528" s="65"/>
      <c r="FT528" s="65"/>
      <c r="FU528" s="65"/>
      <c r="FV528" s="65"/>
      <c r="FW528" s="65"/>
      <c r="FX528" s="65"/>
      <c r="FY528" s="65"/>
      <c r="FZ528" s="65"/>
      <c r="GA528" s="38"/>
      <c r="GB528" s="39"/>
      <c r="GC528" s="40"/>
      <c r="GD528" s="42"/>
      <c r="GE528" s="42"/>
      <c r="GF528" s="40"/>
      <c r="GG528" s="89"/>
      <c r="GH528" s="90"/>
      <c r="GI528" s="43"/>
      <c r="GJ528" s="44"/>
      <c r="GK528" s="166"/>
      <c r="GL528" s="166"/>
      <c r="GM528" s="166"/>
      <c r="GN528" s="42"/>
      <c r="GO528" s="91"/>
      <c r="GP528" s="42"/>
      <c r="GQ528" s="91"/>
      <c r="GR528" s="93"/>
      <c r="GS528" s="93"/>
      <c r="GT528" s="44"/>
      <c r="GU528" s="44"/>
      <c r="GV528" s="44"/>
      <c r="GW528" s="42"/>
      <c r="GX528" s="95"/>
      <c r="GY528" s="96"/>
      <c r="GZ528" s="168"/>
      <c r="HA528" s="168"/>
      <c r="HB528" s="168"/>
      <c r="HC528" s="93"/>
      <c r="HD528" s="168"/>
      <c r="HE528" s="110"/>
      <c r="HF528" s="94"/>
      <c r="HG528" s="38"/>
      <c r="HH528" s="38"/>
      <c r="HI528" s="38"/>
      <c r="HJ528" s="38"/>
      <c r="HK528" s="98"/>
      <c r="HL528" s="38"/>
      <c r="HM528" s="38"/>
      <c r="HN528" s="38"/>
      <c r="HO528" s="136"/>
      <c r="HP528" s="38"/>
      <c r="HQ528" s="38"/>
      <c r="HR528" s="38"/>
      <c r="HS528" s="38"/>
      <c r="HT528" s="63"/>
      <c r="HU528" s="63"/>
      <c r="HV528" s="71"/>
      <c r="HW528" s="63"/>
      <c r="HX528" s="44"/>
      <c r="HY528" s="42"/>
      <c r="HZ528" s="42"/>
      <c r="IA528" s="42"/>
      <c r="IB528" s="42"/>
      <c r="IC528" s="42"/>
      <c r="ID528" s="42"/>
      <c r="IE528" s="42"/>
      <c r="IF528" s="42"/>
      <c r="IG528" s="42"/>
      <c r="IH528" s="42"/>
      <c r="II528" s="42"/>
      <c r="IJ528" s="42"/>
      <c r="IK528" s="42"/>
      <c r="IL528" s="42"/>
      <c r="IM528" s="42"/>
      <c r="IN528" s="42"/>
      <c r="IO528" s="42"/>
      <c r="IP528" s="42"/>
      <c r="IQ528" s="42"/>
      <c r="IR528" s="42"/>
      <c r="IS528" s="42"/>
      <c r="IT528" s="42"/>
      <c r="IU528" s="42"/>
      <c r="IV528" s="42"/>
      <c r="IW528" s="42"/>
      <c r="IX528" s="42"/>
      <c r="IY528" s="42"/>
      <c r="IZ528" s="63"/>
      <c r="JA528" s="65"/>
      <c r="JB528" s="65"/>
      <c r="JC528" s="65"/>
      <c r="JD528" s="65"/>
      <c r="JE528" s="65"/>
      <c r="JF528" s="65"/>
      <c r="JG528" s="65"/>
      <c r="JH528" s="65"/>
      <c r="JI528" s="65"/>
      <c r="JJ528" s="65"/>
      <c r="JK528" s="65"/>
      <c r="JL528" s="65"/>
      <c r="JM528" s="65"/>
      <c r="JN528" s="65"/>
      <c r="JO528" s="65"/>
      <c r="JP528" s="65"/>
      <c r="JQ528" s="65"/>
      <c r="JR528" s="65"/>
      <c r="JS528" s="65"/>
      <c r="JT528" s="65"/>
      <c r="JU528" s="65"/>
      <c r="JV528" s="65"/>
      <c r="JW528" s="65"/>
      <c r="JX528" s="65"/>
      <c r="JY528" s="65"/>
      <c r="JZ528" s="65"/>
      <c r="KA528" s="65"/>
      <c r="KB528" s="65"/>
      <c r="KC528" s="65"/>
      <c r="KD528" s="65"/>
      <c r="KE528" s="65"/>
      <c r="KF528" s="65"/>
      <c r="KG528" s="65"/>
      <c r="KH528" s="65"/>
      <c r="KI528" s="65"/>
      <c r="KJ528" s="65"/>
      <c r="KK528" s="65"/>
      <c r="KL528" s="65"/>
      <c r="KM528" s="65"/>
      <c r="KN528" s="65"/>
      <c r="KO528" s="65"/>
      <c r="KP528" s="65"/>
      <c r="KQ528" s="65"/>
      <c r="KR528" s="65"/>
      <c r="KS528" s="65"/>
      <c r="KT528" s="65"/>
      <c r="KU528" s="65"/>
      <c r="KV528" s="65"/>
      <c r="KW528" s="65"/>
      <c r="KX528" s="65"/>
      <c r="KY528" s="65"/>
      <c r="KZ528" s="65"/>
      <c r="LA528" s="65"/>
      <c r="LB528" s="65"/>
      <c r="LC528" s="65"/>
      <c r="LD528" s="65"/>
      <c r="LE528" s="65"/>
      <c r="LF528" s="65"/>
      <c r="LG528" s="65"/>
      <c r="LH528" s="65"/>
      <c r="LI528" s="65"/>
      <c r="LJ528" s="65"/>
      <c r="LK528" s="65"/>
      <c r="LL528" s="65"/>
      <c r="LM528" s="65"/>
      <c r="LN528" s="65"/>
      <c r="LO528" s="65"/>
      <c r="LP528" s="65"/>
      <c r="LQ528" s="65"/>
      <c r="LR528" s="65"/>
      <c r="LS528" s="65"/>
      <c r="LT528" s="65"/>
      <c r="LU528" s="65"/>
      <c r="LV528" s="65"/>
      <c r="LW528" s="65"/>
      <c r="LX528" s="65"/>
      <c r="LY528" s="65"/>
      <c r="LZ528" s="65"/>
      <c r="MA528" s="65"/>
    </row>
    <row r="529" spans="1:339" ht="12" x14ac:dyDescent="0.25">
      <c r="A529" s="38" t="s">
        <v>118</v>
      </c>
      <c r="B529" s="39" t="s">
        <v>119</v>
      </c>
      <c r="C529" s="40" t="str">
        <f>IFERROR(VLOOKUP(BANCO10[[#This Row],[EMPRESA]],[1]!DADOS[#Data],2,FALSE),"")</f>
        <v>67.762.906/0001-14</v>
      </c>
      <c r="D529" s="42" t="s">
        <v>1405</v>
      </c>
      <c r="E529" s="42" t="str">
        <f>IFERROR(VLOOKUP(BANCO10[[#This Row],[EMPRESA]],[1]!DADOS[#Data],5,FALSE),"")</f>
        <v>EPP</v>
      </c>
      <c r="F529" s="40" t="str">
        <f>IFERROR(IF(VLOOKUP(BANCO10[[#This Row],[EMPRESA]],[1]!DADOS[#Data],6,0)="","",(VLOOKUP(BANCO10[[#This Row],[EMPRESA]],[1]!DADOS[#Data],6,0))),"")</f>
        <v>CAPITAL LESTE 1</v>
      </c>
      <c r="G529" s="40"/>
      <c r="H529" s="43" t="s">
        <v>121</v>
      </c>
      <c r="I529" s="43" t="s">
        <v>145</v>
      </c>
      <c r="J529" s="44" t="s">
        <v>146</v>
      </c>
      <c r="K529" s="44" t="s">
        <v>1406</v>
      </c>
      <c r="L529" s="44" t="s">
        <v>123</v>
      </c>
      <c r="M529" s="44">
        <v>103</v>
      </c>
      <c r="N529" s="42" t="s">
        <v>123</v>
      </c>
      <c r="O529" s="42" t="s">
        <v>90</v>
      </c>
      <c r="P529" s="42">
        <v>4</v>
      </c>
      <c r="Q529" s="42" t="s">
        <v>188</v>
      </c>
      <c r="R529" s="45" t="s">
        <v>123</v>
      </c>
      <c r="S529" s="45"/>
      <c r="T529" s="45" t="s">
        <v>123</v>
      </c>
      <c r="U529" s="45"/>
      <c r="V529" s="45" t="s">
        <v>123</v>
      </c>
      <c r="W529" s="45"/>
      <c r="X529" s="45" t="s">
        <v>123</v>
      </c>
      <c r="Y529" s="45"/>
      <c r="Z529" s="46" t="s">
        <v>123</v>
      </c>
      <c r="AA529" s="47"/>
      <c r="AB529" s="46" t="s">
        <v>123</v>
      </c>
      <c r="AC529" s="48"/>
      <c r="AD529" s="46" t="s">
        <v>123</v>
      </c>
      <c r="AE529" s="48"/>
      <c r="AF529" s="45" t="s">
        <v>27</v>
      </c>
      <c r="AG529" s="45">
        <v>44974</v>
      </c>
      <c r="AH529" s="45" t="s">
        <v>126</v>
      </c>
      <c r="AI529" s="45"/>
      <c r="AJ529" s="45" t="s">
        <v>123</v>
      </c>
      <c r="AK529" s="45"/>
      <c r="AL529" s="45" t="s">
        <v>123</v>
      </c>
      <c r="AM529" s="45"/>
      <c r="AN529" s="45" t="s">
        <v>123</v>
      </c>
      <c r="AO529" s="45"/>
      <c r="AP529" s="45" t="s">
        <v>123</v>
      </c>
      <c r="AQ529" s="45"/>
      <c r="AR529" s="45" t="s">
        <v>123</v>
      </c>
      <c r="AS529" s="45"/>
      <c r="AT529" s="49">
        <v>44973</v>
      </c>
      <c r="AU529" s="50">
        <v>44973</v>
      </c>
      <c r="AV529" s="51" t="s">
        <v>123</v>
      </c>
      <c r="AW529" s="51" t="s">
        <v>123</v>
      </c>
      <c r="AX529" s="51" t="s">
        <v>49</v>
      </c>
      <c r="AY529" s="52" t="s">
        <v>123</v>
      </c>
      <c r="AZ529" s="53">
        <v>0</v>
      </c>
      <c r="BA529" s="52" t="s">
        <v>123</v>
      </c>
      <c r="BB529" s="81" t="s">
        <v>123</v>
      </c>
      <c r="BC529" s="52" t="s">
        <v>123</v>
      </c>
      <c r="BD529" s="52" t="s">
        <v>123</v>
      </c>
      <c r="BE529" s="55" t="s">
        <v>123</v>
      </c>
      <c r="BF529" s="55" t="s">
        <v>123</v>
      </c>
      <c r="BG529" s="55" t="s">
        <v>123</v>
      </c>
      <c r="BH529" s="55" t="s">
        <v>123</v>
      </c>
      <c r="BI529" s="56" t="s">
        <v>123</v>
      </c>
      <c r="BJ529" s="48"/>
      <c r="BK529" s="74"/>
      <c r="BL529" s="75"/>
      <c r="BM529" s="74"/>
      <c r="BN529" s="75"/>
      <c r="BO529" s="74" t="s">
        <v>123</v>
      </c>
      <c r="BP529" s="75"/>
      <c r="BQ529" s="74" t="s">
        <v>123</v>
      </c>
      <c r="BR529" s="217"/>
      <c r="BS529" s="70"/>
      <c r="BT529" s="38"/>
      <c r="BU529" s="61" t="s">
        <v>129</v>
      </c>
      <c r="BV529" s="61" t="s">
        <v>129</v>
      </c>
      <c r="BW529" s="84" t="s">
        <v>1407</v>
      </c>
      <c r="BX529" s="84" t="s">
        <v>1408</v>
      </c>
      <c r="BY529" s="85" t="s">
        <v>1409</v>
      </c>
      <c r="BZ529" s="84"/>
      <c r="CA529" s="86" t="s">
        <v>129</v>
      </c>
      <c r="CB529" s="87" t="s">
        <v>129</v>
      </c>
      <c r="CC529" s="88" t="s">
        <v>129</v>
      </c>
      <c r="CD529" s="87" t="s">
        <v>129</v>
      </c>
      <c r="CE529" s="87" t="s">
        <v>129</v>
      </c>
      <c r="CF529" s="87" t="s">
        <v>129</v>
      </c>
      <c r="CG529" s="87" t="s">
        <v>129</v>
      </c>
      <c r="CH529" s="42">
        <f>YEAR(BANCO10[[#This Row],[DATA INÍCIO]])</f>
        <v>2023</v>
      </c>
      <c r="CI529" s="42">
        <f>MONTH(BANCO10[[#This Row],[DATA INÍCIO]])</f>
        <v>2</v>
      </c>
      <c r="CJ529" s="42" t="str">
        <f t="shared" si="9"/>
        <v>MUDRAS COMERCIAL E INDUSTRIAL LTDA67.762.906/0001-14</v>
      </c>
      <c r="CK529" s="42"/>
      <c r="CL529" s="42" t="s">
        <v>1406</v>
      </c>
      <c r="CM529" s="42" t="str">
        <f>IF(BANCO10[[#This Row],[SOLUÇÃO]]=CM$1,BANCO10[[#This Row],[STATUS DA ETAPA]],"")</f>
        <v>CONCLUÍDO</v>
      </c>
      <c r="CN529" s="42" t="str">
        <f>IF(BANCO10[[#This Row],[SOLUÇÃO]]=CN$1,BANCO10[[#This Row],[STATUS DA ETAPA]],"")</f>
        <v/>
      </c>
      <c r="CO529" s="42" t="str">
        <f>IF(BANCO10[[#This Row],[SOLUÇÃO]]=CO$1,BANCO10[[#This Row],[STATUS DA ETAPA]],"")</f>
        <v/>
      </c>
      <c r="CP529" s="42" t="str">
        <f>IF(BANCO10[[#This Row],[SOLUÇÃO]]=CP$1,BANCO10[[#This Row],[STATUS DA ETAPA]],"")</f>
        <v/>
      </c>
      <c r="CQ529" s="42" t="str">
        <f>IF(BANCO10[[#This Row],[SOLUÇÃO]]=CQ$1,BANCO10[[#This Row],[STATUS DA ETAPA]],"")</f>
        <v/>
      </c>
      <c r="CR529" s="42" t="str">
        <f>IF(BANCO10[[#This Row],[SOLUÇÃO]]=CR$1,BANCO10[[#This Row],[STATUS DA ETAPA]],"")</f>
        <v/>
      </c>
      <c r="CS529" s="42" t="str">
        <f>IF(BANCO10[[#This Row],[SOLUÇÃO]]=CS$1,BANCO10[[#This Row],[STATUS DA ETAPA]],"")</f>
        <v/>
      </c>
      <c r="CT529" s="42" t="str">
        <f>IF(BANCO10[[#This Row],[SOLUÇÃO]]=CT$1,BANCO10[[#This Row],[STATUS DA ETAPA]],"")</f>
        <v/>
      </c>
      <c r="CU529" s="42" t="str">
        <f>IF(BANCO10[[#This Row],[SOLUÇÃO]]=CU$1,BANCO10[[#This Row],[STATUS DA ETAPA]],"")</f>
        <v/>
      </c>
      <c r="CV529" s="42" t="str">
        <f>IF(BANCO10[[#This Row],[SOLUÇÃO]]=CV$1,BANCO10[[#This Row],[STATUS DA ETAPA]],"")</f>
        <v/>
      </c>
      <c r="CW529" s="42" t="str">
        <f>IF(BANCO10[[#This Row],[SOLUÇÃO]]=CW$1,BANCO10[[#This Row],[STATUS DA ETAPA]],"")</f>
        <v/>
      </c>
      <c r="CX529" s="42" t="str">
        <f>IF(BANCO10[[#This Row],[SOLUÇÃO]]=CX$1,BANCO10[[#This Row],[STATUS DA ETAPA]],"")</f>
        <v/>
      </c>
      <c r="CY529" s="42" t="str">
        <f>IF(BANCO10[[#This Row],[SOLUÇÃO]]=CY$1,BANCO10[[#This Row],[STATUS DA ETAPA]],"")</f>
        <v/>
      </c>
      <c r="CZ529" s="42" t="str">
        <f>IF(BANCO10[[#This Row],[SOLUÇÃO]]=CZ$1,BANCO10[[#This Row],[STATUS DA ETAPA]],"")</f>
        <v/>
      </c>
      <c r="DA529" s="42" t="str">
        <f>IF(BANCO10[[#This Row],[SOLUÇÃO]]=DA$1,BANCO10[[#This Row],[STATUS DA ETAPA]],"")</f>
        <v/>
      </c>
      <c r="DB529" s="42" t="str">
        <f>IF(BANCO10[[#This Row],[SOLUÇÃO]]=DB$1,BANCO10[[#This Row],[STATUS DA ETAPA]],"")</f>
        <v/>
      </c>
      <c r="DC529" s="63" t="str">
        <f>IF(BANCO10[[#This Row],[SOLUÇÃO]]=DC$1,BANCO10[[#This Row],[STATUS DA ETAPA]],"")</f>
        <v/>
      </c>
      <c r="DD529" s="65" t="str">
        <f>IF(BANCO10[[#This Row],[SOLUÇÃO]]=DD$1,BANCO10[[#This Row],[STATUS DA ETAPA]],"")</f>
        <v/>
      </c>
      <c r="DE529" s="65" t="str">
        <f>IF(BANCO10[[#This Row],[SOLUÇÃO]]=DE$1,BANCO10[[#This Row],[STATUS DA ETAPA]],"")</f>
        <v/>
      </c>
      <c r="DF529" s="65" t="str">
        <f>IF(BANCO10[[#This Row],[SOLUÇÃO]]=DF$1,BANCO10[[#This Row],[STATUS DA ETAPA]],"")</f>
        <v/>
      </c>
      <c r="DG529" s="65" t="str">
        <f>IF(BANCO10[[#This Row],[SOLUÇÃO]]=DG$1,BANCO10[[#This Row],[STATUS DA ETAPA]],"")</f>
        <v/>
      </c>
      <c r="DH529" s="65" t="str">
        <f>IF(BANCO10[[#This Row],[SOLUÇÃO]]=DH$1,BANCO10[[#This Row],[STATUS DA ETAPA]],"")</f>
        <v/>
      </c>
      <c r="DI529" s="65" t="str">
        <f>IF(BANCO10[[#This Row],[SOLUÇÃO]]=DI$1,BANCO10[[#This Row],[STATUS DA ETAPA]],"")</f>
        <v/>
      </c>
      <c r="DJ529" s="65" t="str">
        <f>IF(BANCO10[[#This Row],[SOLUÇÃO]]=DJ$1,BANCO10[[#This Row],[STATUS DA ETAPA]],"")</f>
        <v/>
      </c>
      <c r="DK529" s="65" t="str">
        <f>IF(BANCO10[[#This Row],[SOLUÇÃO]]=DK$1,BANCO10[[#This Row],[STATUS DA ETAPA]],"")</f>
        <v/>
      </c>
      <c r="DL529" s="65" t="str">
        <f>IF(BANCO10[[#This Row],[SOLUÇÃO]]=DL$1,BANCO10[[#This Row],[STATUS DA ETAPA]],"")</f>
        <v/>
      </c>
      <c r="DM529" s="65" t="str">
        <f>IF(BANCO10[[#This Row],[SOLUÇÃO]]=DM$1,BANCO10[[#This Row],[STATUS DA ETAPA]],"")</f>
        <v/>
      </c>
      <c r="DN529" s="219" t="s">
        <v>1410</v>
      </c>
      <c r="DO529" s="65"/>
      <c r="DP529" s="65"/>
      <c r="DQ529" s="65"/>
      <c r="DR529" s="65"/>
      <c r="DS529" s="65"/>
      <c r="DT529" s="65"/>
      <c r="DU529" s="65"/>
      <c r="DV529" s="65"/>
      <c r="DW529" s="65"/>
      <c r="DX529" s="65"/>
      <c r="DY529" s="65"/>
      <c r="DZ529" s="65"/>
      <c r="EA529" s="65"/>
      <c r="EB529" s="65"/>
      <c r="EC529" s="65"/>
      <c r="ED529" s="65"/>
      <c r="EE529" s="65"/>
      <c r="EF529" s="65"/>
      <c r="EG529" s="65"/>
      <c r="EH529" s="65"/>
      <c r="EI529" s="65"/>
      <c r="EJ529" s="65"/>
      <c r="EK529" s="65"/>
      <c r="EL529" s="65"/>
      <c r="EM529" s="65"/>
      <c r="EN529" s="65"/>
      <c r="EO529" s="65"/>
      <c r="EP529" s="65"/>
      <c r="EQ529" s="65"/>
      <c r="ER529" s="65"/>
      <c r="ES529" s="65"/>
      <c r="ET529" s="65"/>
      <c r="EU529" s="65"/>
      <c r="EV529" s="65"/>
      <c r="EW529" s="65"/>
      <c r="EX529" s="65"/>
      <c r="EY529" s="65"/>
      <c r="EZ529" s="65"/>
      <c r="FA529" s="65"/>
      <c r="FB529" s="65"/>
      <c r="FC529" s="65"/>
      <c r="FD529" s="65"/>
      <c r="FE529" s="65"/>
      <c r="FF529" s="65"/>
      <c r="FG529" s="65"/>
      <c r="FH529" s="65"/>
      <c r="FI529" s="65"/>
      <c r="FJ529" s="65"/>
      <c r="FK529" s="65"/>
      <c r="FL529" s="65"/>
      <c r="FM529" s="65"/>
      <c r="FN529" s="65"/>
      <c r="FO529" s="65"/>
      <c r="FP529" s="65"/>
      <c r="FQ529" s="65"/>
      <c r="FR529" s="65"/>
      <c r="FS529" s="65"/>
      <c r="FT529" s="65"/>
      <c r="FU529" s="65"/>
      <c r="FV529" s="65"/>
      <c r="FW529" s="65"/>
      <c r="FX529" s="65"/>
      <c r="FY529" s="65"/>
      <c r="FZ529" s="65"/>
      <c r="GA529" s="38"/>
      <c r="GB529" s="39"/>
      <c r="GC529" s="40"/>
      <c r="GD529" s="42"/>
      <c r="GE529" s="42"/>
      <c r="GF529" s="40"/>
      <c r="GG529" s="89"/>
      <c r="GH529" s="90"/>
      <c r="GI529" s="43"/>
      <c r="GJ529" s="44"/>
      <c r="GK529" s="166"/>
      <c r="GL529" s="166"/>
      <c r="GM529" s="166"/>
      <c r="GN529" s="42"/>
      <c r="GO529" s="91"/>
      <c r="GP529" s="42"/>
      <c r="GQ529" s="91"/>
      <c r="GR529" s="93"/>
      <c r="GS529" s="93"/>
      <c r="GT529" s="44"/>
      <c r="GU529" s="44"/>
      <c r="GV529" s="44"/>
      <c r="GW529" s="42"/>
      <c r="GX529" s="95"/>
      <c r="GY529" s="96"/>
      <c r="GZ529" s="168"/>
      <c r="HA529" s="168"/>
      <c r="HB529" s="168"/>
      <c r="HC529" s="93"/>
      <c r="HD529" s="168"/>
      <c r="HE529" s="110"/>
      <c r="HF529" s="94"/>
      <c r="HG529" s="38"/>
      <c r="HH529" s="38"/>
      <c r="HI529" s="38"/>
      <c r="HJ529" s="38"/>
      <c r="HK529" s="98"/>
      <c r="HL529" s="38"/>
      <c r="HM529" s="38"/>
      <c r="HN529" s="38"/>
      <c r="HO529" s="136"/>
      <c r="HP529" s="38"/>
      <c r="HQ529" s="38"/>
      <c r="HR529" s="38"/>
      <c r="HS529" s="38"/>
      <c r="HT529" s="63"/>
      <c r="HU529" s="63"/>
      <c r="HV529" s="71"/>
      <c r="HW529" s="63"/>
      <c r="HX529" s="44"/>
      <c r="HY529" s="42"/>
      <c r="HZ529" s="42"/>
      <c r="IA529" s="42"/>
      <c r="IB529" s="42"/>
      <c r="IC529" s="42"/>
      <c r="ID529" s="42"/>
      <c r="IE529" s="42"/>
      <c r="IF529" s="42"/>
      <c r="IG529" s="42"/>
      <c r="IH529" s="42"/>
      <c r="II529" s="42"/>
      <c r="IJ529" s="42"/>
      <c r="IK529" s="42"/>
      <c r="IL529" s="42"/>
      <c r="IM529" s="42"/>
      <c r="IN529" s="42"/>
      <c r="IO529" s="42"/>
      <c r="IP529" s="42"/>
      <c r="IQ529" s="42"/>
      <c r="IR529" s="42"/>
      <c r="IS529" s="42"/>
      <c r="IT529" s="42"/>
      <c r="IU529" s="42"/>
      <c r="IV529" s="42"/>
      <c r="IW529" s="42"/>
      <c r="IX529" s="42"/>
      <c r="IY529" s="42"/>
      <c r="IZ529" s="63"/>
      <c r="JA529" s="65"/>
      <c r="JB529" s="65"/>
      <c r="JC529" s="65"/>
      <c r="JD529" s="65"/>
      <c r="JE529" s="65"/>
      <c r="JF529" s="65"/>
      <c r="JG529" s="65"/>
      <c r="JH529" s="65"/>
      <c r="JI529" s="65"/>
      <c r="JJ529" s="65"/>
      <c r="JK529" s="65"/>
      <c r="JL529" s="65"/>
      <c r="JM529" s="65"/>
      <c r="JN529" s="65"/>
      <c r="JO529" s="65"/>
      <c r="JP529" s="65"/>
      <c r="JQ529" s="65"/>
      <c r="JR529" s="65"/>
      <c r="JS529" s="65"/>
      <c r="JT529" s="65"/>
      <c r="JU529" s="65"/>
      <c r="JV529" s="65"/>
      <c r="JW529" s="65"/>
      <c r="JX529" s="65"/>
      <c r="JY529" s="65"/>
      <c r="JZ529" s="65"/>
      <c r="KA529" s="65"/>
      <c r="KB529" s="65"/>
      <c r="KC529" s="65"/>
      <c r="KD529" s="65"/>
      <c r="KE529" s="65"/>
      <c r="KF529" s="65"/>
      <c r="KG529" s="65"/>
      <c r="KH529" s="65"/>
      <c r="KI529" s="65"/>
      <c r="KJ529" s="65"/>
      <c r="KK529" s="65"/>
      <c r="KL529" s="65"/>
      <c r="KM529" s="65"/>
      <c r="KN529" s="65"/>
      <c r="KO529" s="65"/>
      <c r="KP529" s="65"/>
      <c r="KQ529" s="65"/>
      <c r="KR529" s="65"/>
      <c r="KS529" s="65"/>
      <c r="KT529" s="65"/>
      <c r="KU529" s="65"/>
      <c r="KV529" s="65"/>
      <c r="KW529" s="65"/>
      <c r="KX529" s="65"/>
      <c r="KY529" s="65"/>
      <c r="KZ529" s="65"/>
      <c r="LA529" s="65"/>
      <c r="LB529" s="65"/>
      <c r="LC529" s="65"/>
      <c r="LD529" s="65"/>
      <c r="LE529" s="65"/>
      <c r="LF529" s="65"/>
      <c r="LG529" s="65"/>
      <c r="LH529" s="65"/>
      <c r="LI529" s="65"/>
      <c r="LJ529" s="65"/>
      <c r="LK529" s="65"/>
      <c r="LL529" s="65"/>
      <c r="LM529" s="65"/>
      <c r="LN529" s="65"/>
      <c r="LO529" s="65"/>
      <c r="LP529" s="65"/>
      <c r="LQ529" s="65"/>
      <c r="LR529" s="65"/>
      <c r="LS529" s="65"/>
      <c r="LT529" s="65"/>
      <c r="LU529" s="65"/>
      <c r="LV529" s="65"/>
      <c r="LW529" s="65"/>
      <c r="LX529" s="65"/>
      <c r="LY529" s="65"/>
      <c r="LZ529" s="65"/>
      <c r="MA529" s="65"/>
    </row>
    <row r="530" spans="1:339" ht="12" x14ac:dyDescent="0.25">
      <c r="A530" s="38" t="s">
        <v>118</v>
      </c>
      <c r="B530" s="39" t="s">
        <v>119</v>
      </c>
      <c r="C530" s="40" t="str">
        <f>IFERROR(VLOOKUP(BANCO10[[#This Row],[EMPRESA]],[1]!DADOS[#Data],2,FALSE),"")</f>
        <v>67.762.906/0001-14</v>
      </c>
      <c r="D530" s="42" t="s">
        <v>1405</v>
      </c>
      <c r="E530" s="42" t="str">
        <f>IFERROR(VLOOKUP(BANCO10[[#This Row],[EMPRESA]],[1]!DADOS[#Data],5,FALSE),"")</f>
        <v>EPP</v>
      </c>
      <c r="F530" s="40" t="str">
        <f>IFERROR(IF(VLOOKUP(BANCO10[[#This Row],[EMPRESA]],[1]!DADOS[#Data],6,0)="","",(VLOOKUP(BANCO10[[#This Row],[EMPRESA]],[1]!DADOS[#Data],6,0))),"")</f>
        <v>CAPITAL LESTE 1</v>
      </c>
      <c r="G530" s="40" t="str">
        <f>IFERROR(IF(VLOOKUP(BANCO10[[#This Row],[EMPRESA]],[1]!DADOS[#Data],4)="","",(VLOOKUP($D530,[1]!DADOS[#Data],4,0))),"")</f>
        <v>MUDRAS</v>
      </c>
      <c r="H530" s="43" t="s">
        <v>7</v>
      </c>
      <c r="I530" s="43" t="s">
        <v>145</v>
      </c>
      <c r="J530" s="44" t="s">
        <v>123</v>
      </c>
      <c r="K530" s="44" t="s">
        <v>1411</v>
      </c>
      <c r="L530" s="44" t="s">
        <v>1412</v>
      </c>
      <c r="M530" s="44">
        <v>103</v>
      </c>
      <c r="N530" s="42" t="s">
        <v>123</v>
      </c>
      <c r="O530" s="42" t="s">
        <v>95</v>
      </c>
      <c r="P530" s="42">
        <v>100</v>
      </c>
      <c r="Q530" s="42" t="s">
        <v>236</v>
      </c>
      <c r="R530" s="45" t="s">
        <v>123</v>
      </c>
      <c r="S530" s="45"/>
      <c r="T530" s="45" t="s">
        <v>123</v>
      </c>
      <c r="U530" s="45"/>
      <c r="V530" s="45" t="s">
        <v>123</v>
      </c>
      <c r="W530" s="45"/>
      <c r="X530" s="45" t="s">
        <v>123</v>
      </c>
      <c r="Y530" s="45"/>
      <c r="Z530" s="46" t="s">
        <v>123</v>
      </c>
      <c r="AA530" s="47"/>
      <c r="AB530" s="46" t="s">
        <v>123</v>
      </c>
      <c r="AC530" s="48"/>
      <c r="AD530" s="46" t="s">
        <v>123</v>
      </c>
      <c r="AE530" s="48"/>
      <c r="AF530" s="45" t="s">
        <v>27</v>
      </c>
      <c r="AG530" s="45">
        <v>44974</v>
      </c>
      <c r="AH530" s="45" t="s">
        <v>27</v>
      </c>
      <c r="AI530" s="45">
        <v>45001</v>
      </c>
      <c r="AJ530" s="45" t="s">
        <v>27</v>
      </c>
      <c r="AK530" s="45">
        <v>45016</v>
      </c>
      <c r="AL530" s="45" t="s">
        <v>27</v>
      </c>
      <c r="AM530" s="45">
        <v>45016</v>
      </c>
      <c r="AN530" s="45" t="s">
        <v>27</v>
      </c>
      <c r="AO530" s="45"/>
      <c r="AP530" s="45" t="s">
        <v>27</v>
      </c>
      <c r="AQ530" s="45">
        <v>45016</v>
      </c>
      <c r="AR530" s="45" t="s">
        <v>27</v>
      </c>
      <c r="AS530" s="45"/>
      <c r="AT530" s="49">
        <v>45107</v>
      </c>
      <c r="AU530" s="50">
        <v>45240</v>
      </c>
      <c r="AV530" s="51" t="s">
        <v>27</v>
      </c>
      <c r="AW530" s="51" t="s">
        <v>27</v>
      </c>
      <c r="AX530" s="51" t="s">
        <v>49</v>
      </c>
      <c r="AY530" s="52" t="s">
        <v>126</v>
      </c>
      <c r="AZ530" s="53">
        <v>0</v>
      </c>
      <c r="BA530" s="52"/>
      <c r="BB530" s="81"/>
      <c r="BC530" s="52" t="s">
        <v>474</v>
      </c>
      <c r="BD530" s="52" t="s">
        <v>123</v>
      </c>
      <c r="BE530" s="55" t="s">
        <v>123</v>
      </c>
      <c r="BF530" s="55" t="s">
        <v>123</v>
      </c>
      <c r="BG530" s="55" t="s">
        <v>27</v>
      </c>
      <c r="BH530" s="55" t="s">
        <v>123</v>
      </c>
      <c r="BI530" s="68" t="s">
        <v>123</v>
      </c>
      <c r="BJ530" s="48"/>
      <c r="BK530" s="74"/>
      <c r="BL530" s="75"/>
      <c r="BM530" s="74"/>
      <c r="BN530" s="75"/>
      <c r="BO530" s="74" t="s">
        <v>27</v>
      </c>
      <c r="BP530" s="75">
        <v>45240</v>
      </c>
      <c r="BQ530" s="74" t="s">
        <v>27</v>
      </c>
      <c r="BR530" s="217"/>
      <c r="BS530" s="70"/>
      <c r="BT530" s="38"/>
      <c r="BU530" s="61" t="s">
        <v>129</v>
      </c>
      <c r="BV530" s="61" t="s">
        <v>129</v>
      </c>
      <c r="BW530" s="84" t="s">
        <v>1407</v>
      </c>
      <c r="BX530" s="84" t="s">
        <v>1408</v>
      </c>
      <c r="BY530" s="85" t="s">
        <v>1409</v>
      </c>
      <c r="BZ530" s="84"/>
      <c r="CA530" s="86" t="s">
        <v>129</v>
      </c>
      <c r="CB530" s="87" t="s">
        <v>129</v>
      </c>
      <c r="CC530" s="88">
        <v>45393</v>
      </c>
      <c r="CD530" s="87" t="s">
        <v>158</v>
      </c>
      <c r="CE530" s="87" t="s">
        <v>129</v>
      </c>
      <c r="CF530" s="87"/>
      <c r="CG530" s="87" t="s">
        <v>974</v>
      </c>
      <c r="CH530" s="42">
        <f>YEAR(BANCO10[[#This Row],[DATA INÍCIO]])</f>
        <v>2023</v>
      </c>
      <c r="CI530" s="42">
        <f>MONTH(BANCO10[[#This Row],[DATA INÍCIO]])</f>
        <v>6</v>
      </c>
      <c r="CJ530" s="42" t="str">
        <f t="shared" si="9"/>
        <v>MUDRAS COMERCIAL E INDUSTRIAL LTDA67.762.906/0001-14</v>
      </c>
      <c r="CK530" s="42"/>
      <c r="CL530" s="42" t="s">
        <v>1411</v>
      </c>
      <c r="CM530" s="42" t="str">
        <f>IF(BANCO10[[#This Row],[SOLUÇÃO]]=CM$1,BANCO10[[#This Row],[STATUS DA ETAPA]],"")</f>
        <v/>
      </c>
      <c r="CN530" s="42" t="str">
        <f>IF(BANCO10[[#This Row],[SOLUÇÃO]]=CN$1,BANCO10[[#This Row],[STATUS DA ETAPA]],"")</f>
        <v/>
      </c>
      <c r="CO530" s="42" t="str">
        <f>IF(BANCO10[[#This Row],[SOLUÇÃO]]=CO$1,BANCO10[[#This Row],[STATUS DA ETAPA]],"")</f>
        <v/>
      </c>
      <c r="CP530" s="42" t="str">
        <f>IF(BANCO10[[#This Row],[SOLUÇÃO]]=CP$1,BANCO10[[#This Row],[STATUS DA ETAPA]],"")</f>
        <v/>
      </c>
      <c r="CQ530" s="42" t="str">
        <f>IF(BANCO10[[#This Row],[SOLUÇÃO]]=CQ$1,BANCO10[[#This Row],[STATUS DA ETAPA]],"")</f>
        <v/>
      </c>
      <c r="CR530" s="42" t="str">
        <f>IF(BANCO10[[#This Row],[SOLUÇÃO]]=CR$1,BANCO10[[#This Row],[STATUS DA ETAPA]],"")</f>
        <v>CONCLUÍDO</v>
      </c>
      <c r="CS530" s="42" t="str">
        <f>IF(BANCO10[[#This Row],[SOLUÇÃO]]=CS$1,BANCO10[[#This Row],[STATUS DA ETAPA]],"")</f>
        <v/>
      </c>
      <c r="CT530" s="42" t="str">
        <f>IF(BANCO10[[#This Row],[SOLUÇÃO]]=CT$1,BANCO10[[#This Row],[STATUS DA ETAPA]],"")</f>
        <v/>
      </c>
      <c r="CU530" s="42" t="str">
        <f>IF(BANCO10[[#This Row],[SOLUÇÃO]]=CU$1,BANCO10[[#This Row],[STATUS DA ETAPA]],"")</f>
        <v/>
      </c>
      <c r="CV530" s="42" t="str">
        <f>IF(BANCO10[[#This Row],[SOLUÇÃO]]=CV$1,BANCO10[[#This Row],[STATUS DA ETAPA]],"")</f>
        <v/>
      </c>
      <c r="CW530" s="42" t="str">
        <f>IF(BANCO10[[#This Row],[SOLUÇÃO]]=CW$1,BANCO10[[#This Row],[STATUS DA ETAPA]],"")</f>
        <v/>
      </c>
      <c r="CX530" s="42" t="str">
        <f>IF(BANCO10[[#This Row],[SOLUÇÃO]]=CX$1,BANCO10[[#This Row],[STATUS DA ETAPA]],"")</f>
        <v/>
      </c>
      <c r="CY530" s="42" t="str">
        <f>IF(BANCO10[[#This Row],[SOLUÇÃO]]=CY$1,BANCO10[[#This Row],[STATUS DA ETAPA]],"")</f>
        <v/>
      </c>
      <c r="CZ530" s="42" t="str">
        <f>IF(BANCO10[[#This Row],[SOLUÇÃO]]=CZ$1,BANCO10[[#This Row],[STATUS DA ETAPA]],"")</f>
        <v/>
      </c>
      <c r="DA530" s="42" t="str">
        <f>IF(BANCO10[[#This Row],[SOLUÇÃO]]=DA$1,BANCO10[[#This Row],[STATUS DA ETAPA]],"")</f>
        <v/>
      </c>
      <c r="DB530" s="42" t="str">
        <f>IF(BANCO10[[#This Row],[SOLUÇÃO]]=DB$1,BANCO10[[#This Row],[STATUS DA ETAPA]],"")</f>
        <v/>
      </c>
      <c r="DC530" s="63" t="str">
        <f>IF(BANCO10[[#This Row],[SOLUÇÃO]]=DC$1,BANCO10[[#This Row],[STATUS DA ETAPA]],"")</f>
        <v/>
      </c>
      <c r="DD530" s="65" t="str">
        <f>IF(BANCO10[[#This Row],[SOLUÇÃO]]=DD$1,BANCO10[[#This Row],[STATUS DA ETAPA]],"")</f>
        <v/>
      </c>
      <c r="DE530" s="65" t="str">
        <f>IF(BANCO10[[#This Row],[SOLUÇÃO]]=DE$1,BANCO10[[#This Row],[STATUS DA ETAPA]],"")</f>
        <v/>
      </c>
      <c r="DF530" s="65" t="str">
        <f>IF(BANCO10[[#This Row],[SOLUÇÃO]]=DF$1,BANCO10[[#This Row],[STATUS DA ETAPA]],"")</f>
        <v/>
      </c>
      <c r="DG530" s="65" t="str">
        <f>IF(BANCO10[[#This Row],[SOLUÇÃO]]=DG$1,BANCO10[[#This Row],[STATUS DA ETAPA]],"")</f>
        <v/>
      </c>
      <c r="DH530" s="65" t="str">
        <f>IF(BANCO10[[#This Row],[SOLUÇÃO]]=DH$1,BANCO10[[#This Row],[STATUS DA ETAPA]],"")</f>
        <v/>
      </c>
      <c r="DI530" s="65" t="str">
        <f>IF(BANCO10[[#This Row],[SOLUÇÃO]]=DI$1,BANCO10[[#This Row],[STATUS DA ETAPA]],"")</f>
        <v/>
      </c>
      <c r="DJ530" s="65" t="str">
        <f>IF(BANCO10[[#This Row],[SOLUÇÃO]]=DJ$1,BANCO10[[#This Row],[STATUS DA ETAPA]],"")</f>
        <v/>
      </c>
      <c r="DK530" s="65" t="str">
        <f>IF(BANCO10[[#This Row],[SOLUÇÃO]]=DK$1,BANCO10[[#This Row],[STATUS DA ETAPA]],"")</f>
        <v/>
      </c>
      <c r="DL530" s="65" t="str">
        <f>IF(BANCO10[[#This Row],[SOLUÇÃO]]=DL$1,BANCO10[[#This Row],[STATUS DA ETAPA]],"")</f>
        <v/>
      </c>
      <c r="DM530" s="65" t="str">
        <f>IF(BANCO10[[#This Row],[SOLUÇÃO]]=DM$1,BANCO10[[#This Row],[STATUS DA ETAPA]],"")</f>
        <v/>
      </c>
      <c r="DN530" s="65"/>
      <c r="DO530" s="65"/>
      <c r="DP530" s="65"/>
      <c r="DQ530" s="65"/>
      <c r="DR530" s="65"/>
      <c r="DS530" s="65"/>
      <c r="DT530" s="65"/>
      <c r="DU530" s="65"/>
      <c r="DV530" s="65"/>
      <c r="DW530" s="65"/>
      <c r="DX530" s="65"/>
      <c r="DY530" s="65"/>
      <c r="DZ530" s="65"/>
      <c r="EA530" s="65"/>
      <c r="EB530" s="65"/>
      <c r="EC530" s="65"/>
      <c r="ED530" s="65"/>
      <c r="EE530" s="65"/>
      <c r="EF530" s="65"/>
      <c r="EG530" s="65"/>
      <c r="EH530" s="65"/>
      <c r="EI530" s="65"/>
      <c r="EJ530" s="65"/>
      <c r="EK530" s="65"/>
      <c r="EL530" s="65"/>
      <c r="EM530" s="65"/>
      <c r="EN530" s="65"/>
      <c r="EO530" s="65"/>
      <c r="EP530" s="65"/>
      <c r="EQ530" s="65"/>
      <c r="ER530" s="65"/>
      <c r="ES530" s="65"/>
      <c r="ET530" s="65"/>
      <c r="EU530" s="65"/>
      <c r="EV530" s="65"/>
      <c r="EW530" s="65"/>
      <c r="EX530" s="65"/>
      <c r="EY530" s="65"/>
      <c r="EZ530" s="65"/>
      <c r="FA530" s="65"/>
      <c r="FB530" s="65"/>
      <c r="FC530" s="65"/>
      <c r="FD530" s="65"/>
      <c r="FE530" s="65"/>
      <c r="FF530" s="65"/>
      <c r="FG530" s="65"/>
      <c r="FH530" s="65"/>
      <c r="FI530" s="65"/>
      <c r="FJ530" s="65"/>
      <c r="FK530" s="65"/>
      <c r="FL530" s="65"/>
      <c r="FM530" s="65"/>
      <c r="FN530" s="65"/>
      <c r="FO530" s="65"/>
      <c r="FP530" s="65"/>
      <c r="FQ530" s="65"/>
      <c r="FR530" s="65"/>
      <c r="FS530" s="65"/>
      <c r="FT530" s="65"/>
      <c r="FU530" s="65"/>
      <c r="FV530" s="65"/>
      <c r="FW530" s="65"/>
      <c r="FX530" s="65"/>
      <c r="FY530" s="65"/>
      <c r="FZ530" s="65"/>
      <c r="GA530" s="38"/>
      <c r="GB530" s="39"/>
      <c r="GC530" s="40"/>
      <c r="GD530" s="42"/>
      <c r="GE530" s="42"/>
      <c r="GF530" s="40"/>
      <c r="GG530" s="89"/>
      <c r="GH530" s="90"/>
      <c r="GI530" s="43"/>
      <c r="GJ530" s="44"/>
      <c r="GK530" s="166"/>
      <c r="GL530" s="166"/>
      <c r="GM530" s="166"/>
      <c r="GN530" s="42"/>
      <c r="GO530" s="91"/>
      <c r="GP530" s="42"/>
      <c r="GQ530" s="91"/>
      <c r="GR530" s="93"/>
      <c r="GS530" s="93"/>
      <c r="GT530" s="44"/>
      <c r="GU530" s="44"/>
      <c r="GV530" s="44"/>
      <c r="GW530" s="42"/>
      <c r="GX530" s="95"/>
      <c r="GY530" s="96"/>
      <c r="GZ530" s="168"/>
      <c r="HA530" s="168"/>
      <c r="HB530" s="168"/>
      <c r="HC530" s="93"/>
      <c r="HD530" s="168"/>
      <c r="HE530" s="110"/>
      <c r="HF530" s="94"/>
      <c r="HG530" s="38"/>
      <c r="HH530" s="38"/>
      <c r="HI530" s="38"/>
      <c r="HJ530" s="38"/>
      <c r="HK530" s="98"/>
      <c r="HL530" s="38"/>
      <c r="HM530" s="38"/>
      <c r="HN530" s="38"/>
      <c r="HO530" s="136"/>
      <c r="HP530" s="38"/>
      <c r="HQ530" s="38"/>
      <c r="HR530" s="38"/>
      <c r="HS530" s="38"/>
      <c r="HT530" s="63"/>
      <c r="HU530" s="63"/>
      <c r="HV530" s="71"/>
      <c r="HW530" s="63"/>
      <c r="HX530" s="44"/>
      <c r="HY530" s="42"/>
      <c r="HZ530" s="42"/>
      <c r="IA530" s="42"/>
      <c r="IB530" s="42"/>
      <c r="IC530" s="42"/>
      <c r="ID530" s="42"/>
      <c r="IE530" s="42"/>
      <c r="IF530" s="42"/>
      <c r="IG530" s="42"/>
      <c r="IH530" s="42"/>
      <c r="II530" s="42"/>
      <c r="IJ530" s="42"/>
      <c r="IK530" s="42"/>
      <c r="IL530" s="42"/>
      <c r="IM530" s="42"/>
      <c r="IN530" s="42"/>
      <c r="IO530" s="42"/>
      <c r="IP530" s="42"/>
      <c r="IQ530" s="42"/>
      <c r="IR530" s="42"/>
      <c r="IS530" s="42"/>
      <c r="IT530" s="42"/>
      <c r="IU530" s="42"/>
      <c r="IV530" s="42"/>
      <c r="IW530" s="42"/>
      <c r="IX530" s="42"/>
      <c r="IY530" s="42"/>
      <c r="IZ530" s="63"/>
      <c r="JA530" s="65"/>
      <c r="JB530" s="65"/>
      <c r="JC530" s="65"/>
      <c r="JD530" s="65"/>
      <c r="JE530" s="65"/>
      <c r="JF530" s="65"/>
      <c r="JG530" s="65"/>
      <c r="JH530" s="65"/>
      <c r="JI530" s="65"/>
      <c r="JJ530" s="65"/>
      <c r="JK530" s="65"/>
      <c r="JL530" s="65"/>
      <c r="JM530" s="65"/>
      <c r="JN530" s="65"/>
      <c r="JO530" s="65"/>
      <c r="JP530" s="65"/>
      <c r="JQ530" s="65"/>
      <c r="JR530" s="65"/>
      <c r="JS530" s="65"/>
      <c r="JT530" s="65"/>
      <c r="JU530" s="65"/>
      <c r="JV530" s="65"/>
      <c r="JW530" s="65"/>
      <c r="JX530" s="65"/>
      <c r="JY530" s="65"/>
      <c r="JZ530" s="65"/>
      <c r="KA530" s="65"/>
      <c r="KB530" s="65"/>
      <c r="KC530" s="65"/>
      <c r="KD530" s="65"/>
      <c r="KE530" s="65"/>
      <c r="KF530" s="65"/>
      <c r="KG530" s="65"/>
      <c r="KH530" s="65"/>
      <c r="KI530" s="65"/>
      <c r="KJ530" s="65"/>
      <c r="KK530" s="65"/>
      <c r="KL530" s="65"/>
      <c r="KM530" s="65"/>
      <c r="KN530" s="65"/>
      <c r="KO530" s="65"/>
      <c r="KP530" s="65"/>
      <c r="KQ530" s="65"/>
      <c r="KR530" s="65"/>
      <c r="KS530" s="65"/>
      <c r="KT530" s="65"/>
      <c r="KU530" s="65"/>
      <c r="KV530" s="65"/>
      <c r="KW530" s="65"/>
      <c r="KX530" s="65"/>
      <c r="KY530" s="65"/>
      <c r="KZ530" s="65"/>
      <c r="LA530" s="65"/>
      <c r="LB530" s="65"/>
      <c r="LC530" s="65"/>
      <c r="LD530" s="65"/>
      <c r="LE530" s="65"/>
      <c r="LF530" s="65"/>
      <c r="LG530" s="65"/>
      <c r="LH530" s="65"/>
      <c r="LI530" s="65"/>
      <c r="LJ530" s="65"/>
      <c r="LK530" s="65"/>
      <c r="LL530" s="65"/>
      <c r="LM530" s="65"/>
      <c r="LN530" s="65"/>
      <c r="LO530" s="65"/>
      <c r="LP530" s="65"/>
      <c r="LQ530" s="65"/>
      <c r="LR530" s="65"/>
      <c r="LS530" s="65"/>
      <c r="LT530" s="65"/>
      <c r="LU530" s="65"/>
      <c r="LV530" s="65"/>
      <c r="LW530" s="65"/>
      <c r="LX530" s="65"/>
      <c r="LY530" s="65"/>
      <c r="LZ530" s="65"/>
      <c r="MA530" s="65"/>
    </row>
    <row r="531" spans="1:339" ht="12" x14ac:dyDescent="0.25">
      <c r="A531" s="38" t="s">
        <v>118</v>
      </c>
      <c r="B531" s="39" t="s">
        <v>119</v>
      </c>
      <c r="C531" s="40" t="str">
        <f>IFERROR(VLOOKUP(BANCO10[[#This Row],[EMPRESA]],[1]!DADOS[#Data],2,FALSE),"")</f>
        <v>57.368.623/0001-39</v>
      </c>
      <c r="D531" s="42" t="s">
        <v>1413</v>
      </c>
      <c r="E531" s="42" t="str">
        <f>IFERROR(VLOOKUP(BANCO10[[#This Row],[EMPRESA]],[1]!DADOS[#Data],5,FALSE),"")</f>
        <v>EPP</v>
      </c>
      <c r="F531" s="40" t="str">
        <f>IFERROR(IF(VLOOKUP(BANCO10[[#This Row],[EMPRESA]],[1]!DADOS[#Data],6,0)="","",(VLOOKUP(BANCO10[[#This Row],[EMPRESA]],[1]!DADOS[#Data],6,0))),"")</f>
        <v>CAPITAL LESTE 1</v>
      </c>
      <c r="G531" s="40"/>
      <c r="H531" s="43" t="s">
        <v>121</v>
      </c>
      <c r="I531" s="43" t="s">
        <v>145</v>
      </c>
      <c r="J531" s="44" t="s">
        <v>146</v>
      </c>
      <c r="K531" s="44" t="s">
        <v>1414</v>
      </c>
      <c r="L531" s="44" t="s">
        <v>123</v>
      </c>
      <c r="M531" s="44">
        <v>103</v>
      </c>
      <c r="N531" s="42" t="s">
        <v>123</v>
      </c>
      <c r="O531" s="42" t="s">
        <v>90</v>
      </c>
      <c r="P531" s="42">
        <v>4</v>
      </c>
      <c r="Q531" s="42" t="s">
        <v>188</v>
      </c>
      <c r="R531" s="45" t="s">
        <v>123</v>
      </c>
      <c r="S531" s="45"/>
      <c r="T531" s="45" t="s">
        <v>123</v>
      </c>
      <c r="U531" s="45"/>
      <c r="V531" s="45" t="s">
        <v>123</v>
      </c>
      <c r="W531" s="45"/>
      <c r="X531" s="45" t="s">
        <v>123</v>
      </c>
      <c r="Y531" s="45"/>
      <c r="Z531" s="46" t="s">
        <v>123</v>
      </c>
      <c r="AA531" s="47"/>
      <c r="AB531" s="46" t="s">
        <v>123</v>
      </c>
      <c r="AC531" s="48"/>
      <c r="AD531" s="46" t="s">
        <v>123</v>
      </c>
      <c r="AE531" s="48"/>
      <c r="AF531" s="45" t="s">
        <v>27</v>
      </c>
      <c r="AG531" s="45">
        <v>45005</v>
      </c>
      <c r="AH531" s="45" t="s">
        <v>126</v>
      </c>
      <c r="AI531" s="45"/>
      <c r="AJ531" s="45" t="s">
        <v>123</v>
      </c>
      <c r="AK531" s="45"/>
      <c r="AL531" s="45" t="s">
        <v>123</v>
      </c>
      <c r="AM531" s="45"/>
      <c r="AN531" s="45" t="s">
        <v>123</v>
      </c>
      <c r="AO531" s="45"/>
      <c r="AP531" s="45" t="s">
        <v>123</v>
      </c>
      <c r="AQ531" s="45"/>
      <c r="AR531" s="45" t="s">
        <v>123</v>
      </c>
      <c r="AS531" s="45"/>
      <c r="AT531" s="49">
        <v>45002</v>
      </c>
      <c r="AU531" s="50">
        <v>45002</v>
      </c>
      <c r="AV531" s="51" t="s">
        <v>123</v>
      </c>
      <c r="AW531" s="51" t="s">
        <v>123</v>
      </c>
      <c r="AX531" s="51" t="s">
        <v>49</v>
      </c>
      <c r="AY531" s="52" t="s">
        <v>123</v>
      </c>
      <c r="AZ531" s="53">
        <v>0</v>
      </c>
      <c r="BA531" s="52" t="s">
        <v>123</v>
      </c>
      <c r="BB531" s="81" t="s">
        <v>123</v>
      </c>
      <c r="BC531" s="52" t="s">
        <v>123</v>
      </c>
      <c r="BD531" s="52" t="s">
        <v>123</v>
      </c>
      <c r="BE531" s="55" t="s">
        <v>123</v>
      </c>
      <c r="BF531" s="55" t="s">
        <v>123</v>
      </c>
      <c r="BG531" s="55" t="s">
        <v>123</v>
      </c>
      <c r="BH531" s="55" t="s">
        <v>123</v>
      </c>
      <c r="BI531" s="56" t="s">
        <v>123</v>
      </c>
      <c r="BJ531" s="48"/>
      <c r="BK531" s="74"/>
      <c r="BL531" s="75"/>
      <c r="BM531" s="74"/>
      <c r="BN531" s="75"/>
      <c r="BO531" s="74" t="s">
        <v>123</v>
      </c>
      <c r="BP531" s="75"/>
      <c r="BQ531" s="74" t="s">
        <v>123</v>
      </c>
      <c r="BR531" s="217"/>
      <c r="BS531" s="70" t="s">
        <v>170</v>
      </c>
      <c r="BT531" s="38"/>
      <c r="BU531" s="61" t="s">
        <v>129</v>
      </c>
      <c r="BV531" s="61" t="s">
        <v>129</v>
      </c>
      <c r="BW531" s="84" t="s">
        <v>150</v>
      </c>
      <c r="BX531" s="84" t="s">
        <v>149</v>
      </c>
      <c r="BY531" s="85" t="s">
        <v>1409</v>
      </c>
      <c r="BZ531" s="84"/>
      <c r="CA531" s="86" t="s">
        <v>129</v>
      </c>
      <c r="CB531" s="87" t="s">
        <v>129</v>
      </c>
      <c r="CC531" s="88" t="s">
        <v>129</v>
      </c>
      <c r="CD531" s="87" t="s">
        <v>129</v>
      </c>
      <c r="CE531" s="87" t="s">
        <v>129</v>
      </c>
      <c r="CF531" s="87" t="s">
        <v>129</v>
      </c>
      <c r="CG531" s="87" t="s">
        <v>129</v>
      </c>
      <c r="CH531" s="42">
        <f>YEAR(BANCO10[[#This Row],[DATA INÍCIO]])</f>
        <v>2023</v>
      </c>
      <c r="CI531" s="42">
        <f>MONTH(BANCO10[[#This Row],[DATA INÍCIO]])</f>
        <v>3</v>
      </c>
      <c r="CJ531" s="42" t="str">
        <f t="shared" si="9"/>
        <v>MULTFER FERRAMENTAS E ABRASIVOS LTDA57.368.623/0001-39</v>
      </c>
      <c r="CK531" s="42"/>
      <c r="CL531" s="42" t="s">
        <v>1414</v>
      </c>
      <c r="CM531" s="42" t="str">
        <f>IF(BANCO10[[#This Row],[SOLUÇÃO]]=CM$1,BANCO10[[#This Row],[STATUS DA ETAPA]],"")</f>
        <v>CONCLUÍDO</v>
      </c>
      <c r="CN531" s="42" t="str">
        <f>IF(BANCO10[[#This Row],[SOLUÇÃO]]=CN$1,BANCO10[[#This Row],[STATUS DA ETAPA]],"")</f>
        <v/>
      </c>
      <c r="CO531" s="42" t="str">
        <f>IF(BANCO10[[#This Row],[SOLUÇÃO]]=CO$1,BANCO10[[#This Row],[STATUS DA ETAPA]],"")</f>
        <v/>
      </c>
      <c r="CP531" s="42" t="str">
        <f>IF(BANCO10[[#This Row],[SOLUÇÃO]]=CP$1,BANCO10[[#This Row],[STATUS DA ETAPA]],"")</f>
        <v/>
      </c>
      <c r="CQ531" s="42" t="str">
        <f>IF(BANCO10[[#This Row],[SOLUÇÃO]]=CQ$1,BANCO10[[#This Row],[STATUS DA ETAPA]],"")</f>
        <v/>
      </c>
      <c r="CR531" s="42" t="str">
        <f>IF(BANCO10[[#This Row],[SOLUÇÃO]]=CR$1,BANCO10[[#This Row],[STATUS DA ETAPA]],"")</f>
        <v/>
      </c>
      <c r="CS531" s="42" t="str">
        <f>IF(BANCO10[[#This Row],[SOLUÇÃO]]=CS$1,BANCO10[[#This Row],[STATUS DA ETAPA]],"")</f>
        <v/>
      </c>
      <c r="CT531" s="42" t="str">
        <f>IF(BANCO10[[#This Row],[SOLUÇÃO]]=CT$1,BANCO10[[#This Row],[STATUS DA ETAPA]],"")</f>
        <v/>
      </c>
      <c r="CU531" s="42" t="str">
        <f>IF(BANCO10[[#This Row],[SOLUÇÃO]]=CU$1,BANCO10[[#This Row],[STATUS DA ETAPA]],"")</f>
        <v/>
      </c>
      <c r="CV531" s="42" t="str">
        <f>IF(BANCO10[[#This Row],[SOLUÇÃO]]=CV$1,BANCO10[[#This Row],[STATUS DA ETAPA]],"")</f>
        <v/>
      </c>
      <c r="CW531" s="42" t="str">
        <f>IF(BANCO10[[#This Row],[SOLUÇÃO]]=CW$1,BANCO10[[#This Row],[STATUS DA ETAPA]],"")</f>
        <v/>
      </c>
      <c r="CX531" s="42" t="str">
        <f>IF(BANCO10[[#This Row],[SOLUÇÃO]]=CX$1,BANCO10[[#This Row],[STATUS DA ETAPA]],"")</f>
        <v/>
      </c>
      <c r="CY531" s="42" t="str">
        <f>IF(BANCO10[[#This Row],[SOLUÇÃO]]=CY$1,BANCO10[[#This Row],[STATUS DA ETAPA]],"")</f>
        <v/>
      </c>
      <c r="CZ531" s="42" t="str">
        <f>IF(BANCO10[[#This Row],[SOLUÇÃO]]=CZ$1,BANCO10[[#This Row],[STATUS DA ETAPA]],"")</f>
        <v/>
      </c>
      <c r="DA531" s="42" t="str">
        <f>IF(BANCO10[[#This Row],[SOLUÇÃO]]=DA$1,BANCO10[[#This Row],[STATUS DA ETAPA]],"")</f>
        <v/>
      </c>
      <c r="DB531" s="42" t="str">
        <f>IF(BANCO10[[#This Row],[SOLUÇÃO]]=DB$1,BANCO10[[#This Row],[STATUS DA ETAPA]],"")</f>
        <v/>
      </c>
      <c r="DC531" s="63" t="str">
        <f>IF(BANCO10[[#This Row],[SOLUÇÃO]]=DC$1,BANCO10[[#This Row],[STATUS DA ETAPA]],"")</f>
        <v/>
      </c>
      <c r="DD531" s="65" t="str">
        <f>IF(BANCO10[[#This Row],[SOLUÇÃO]]=DD$1,BANCO10[[#This Row],[STATUS DA ETAPA]],"")</f>
        <v/>
      </c>
      <c r="DE531" s="65" t="str">
        <f>IF(BANCO10[[#This Row],[SOLUÇÃO]]=DE$1,BANCO10[[#This Row],[STATUS DA ETAPA]],"")</f>
        <v/>
      </c>
      <c r="DF531" s="65" t="str">
        <f>IF(BANCO10[[#This Row],[SOLUÇÃO]]=DF$1,BANCO10[[#This Row],[STATUS DA ETAPA]],"")</f>
        <v/>
      </c>
      <c r="DG531" s="65" t="str">
        <f>IF(BANCO10[[#This Row],[SOLUÇÃO]]=DG$1,BANCO10[[#This Row],[STATUS DA ETAPA]],"")</f>
        <v/>
      </c>
      <c r="DH531" s="65" t="str">
        <f>IF(BANCO10[[#This Row],[SOLUÇÃO]]=DH$1,BANCO10[[#This Row],[STATUS DA ETAPA]],"")</f>
        <v/>
      </c>
      <c r="DI531" s="65" t="str">
        <f>IF(BANCO10[[#This Row],[SOLUÇÃO]]=DI$1,BANCO10[[#This Row],[STATUS DA ETAPA]],"")</f>
        <v/>
      </c>
      <c r="DJ531" s="65" t="str">
        <f>IF(BANCO10[[#This Row],[SOLUÇÃO]]=DJ$1,BANCO10[[#This Row],[STATUS DA ETAPA]],"")</f>
        <v/>
      </c>
      <c r="DK531" s="65" t="str">
        <f>IF(BANCO10[[#This Row],[SOLUÇÃO]]=DK$1,BANCO10[[#This Row],[STATUS DA ETAPA]],"")</f>
        <v/>
      </c>
      <c r="DL531" s="65" t="str">
        <f>IF(BANCO10[[#This Row],[SOLUÇÃO]]=DL$1,BANCO10[[#This Row],[STATUS DA ETAPA]],"")</f>
        <v/>
      </c>
      <c r="DM531" s="65" t="str">
        <f>IF(BANCO10[[#This Row],[SOLUÇÃO]]=DM$1,BANCO10[[#This Row],[STATUS DA ETAPA]],"")</f>
        <v/>
      </c>
      <c r="DN531" s="65"/>
      <c r="DO531" s="65"/>
      <c r="DP531" s="65"/>
      <c r="DQ531" s="65"/>
      <c r="DR531" s="65"/>
      <c r="DS531" s="65"/>
      <c r="DT531" s="65"/>
      <c r="DU531" s="65"/>
      <c r="DV531" s="65"/>
      <c r="DW531" s="65"/>
      <c r="DX531" s="65"/>
      <c r="DY531" s="65"/>
      <c r="DZ531" s="65"/>
      <c r="EA531" s="65"/>
      <c r="EB531" s="65"/>
      <c r="EC531" s="65"/>
      <c r="ED531" s="65"/>
      <c r="EE531" s="65"/>
      <c r="EF531" s="65"/>
      <c r="EG531" s="65"/>
      <c r="EH531" s="65"/>
      <c r="EI531" s="65"/>
      <c r="EJ531" s="65"/>
      <c r="EK531" s="65"/>
      <c r="EL531" s="65"/>
      <c r="EM531" s="65"/>
      <c r="EN531" s="65"/>
      <c r="EO531" s="65"/>
      <c r="EP531" s="65"/>
      <c r="EQ531" s="65"/>
      <c r="ER531" s="65"/>
      <c r="ES531" s="65"/>
      <c r="ET531" s="65"/>
      <c r="EU531" s="65"/>
      <c r="EV531" s="65"/>
      <c r="EW531" s="65"/>
      <c r="EX531" s="65"/>
      <c r="EY531" s="65"/>
      <c r="EZ531" s="65"/>
      <c r="FA531" s="65"/>
      <c r="FB531" s="65"/>
      <c r="FC531" s="65"/>
      <c r="FD531" s="65"/>
      <c r="FE531" s="65"/>
      <c r="FF531" s="65"/>
      <c r="FG531" s="65"/>
      <c r="FH531" s="65"/>
      <c r="FI531" s="65"/>
      <c r="FJ531" s="65"/>
      <c r="FK531" s="65"/>
      <c r="FL531" s="65"/>
      <c r="FM531" s="65"/>
      <c r="FN531" s="65"/>
      <c r="FO531" s="65"/>
      <c r="FP531" s="65"/>
      <c r="FQ531" s="65"/>
      <c r="FR531" s="65"/>
      <c r="FS531" s="65"/>
      <c r="FT531" s="65"/>
      <c r="FU531" s="65"/>
      <c r="FV531" s="65"/>
      <c r="FW531" s="65"/>
      <c r="FX531" s="65"/>
      <c r="FY531" s="65"/>
      <c r="FZ531" s="65"/>
      <c r="GA531" s="38"/>
      <c r="GB531" s="39"/>
      <c r="GC531" s="40"/>
      <c r="GD531" s="42"/>
      <c r="GE531" s="42"/>
      <c r="GF531" s="40"/>
      <c r="GG531" s="89"/>
      <c r="GH531" s="90"/>
      <c r="GI531" s="43"/>
      <c r="GJ531" s="44"/>
      <c r="GK531" s="166"/>
      <c r="GL531" s="166"/>
      <c r="GM531" s="166"/>
      <c r="GN531" s="42"/>
      <c r="GO531" s="91"/>
      <c r="GP531" s="42"/>
      <c r="GQ531" s="91"/>
      <c r="GR531" s="93"/>
      <c r="GS531" s="93"/>
      <c r="GT531" s="44"/>
      <c r="GU531" s="44"/>
      <c r="GV531" s="44"/>
      <c r="GW531" s="42"/>
      <c r="GX531" s="95"/>
      <c r="GY531" s="96"/>
      <c r="GZ531" s="168"/>
      <c r="HA531" s="168"/>
      <c r="HB531" s="168"/>
      <c r="HC531" s="93"/>
      <c r="HD531" s="168"/>
      <c r="HE531" s="110"/>
      <c r="HF531" s="94"/>
      <c r="HG531" s="38"/>
      <c r="HH531" s="38"/>
      <c r="HI531" s="38"/>
      <c r="HJ531" s="38"/>
      <c r="HK531" s="98"/>
      <c r="HL531" s="38"/>
      <c r="HM531" s="38"/>
      <c r="HN531" s="38"/>
      <c r="HO531" s="136"/>
      <c r="HP531" s="38"/>
      <c r="HQ531" s="38"/>
      <c r="HR531" s="38"/>
      <c r="HS531" s="38"/>
      <c r="HT531" s="63"/>
      <c r="HU531" s="63"/>
      <c r="HV531" s="71"/>
      <c r="HW531" s="63"/>
      <c r="HX531" s="44"/>
      <c r="HY531" s="42"/>
      <c r="HZ531" s="42"/>
      <c r="IA531" s="42"/>
      <c r="IB531" s="42"/>
      <c r="IC531" s="42"/>
      <c r="ID531" s="42"/>
      <c r="IE531" s="42"/>
      <c r="IF531" s="42"/>
      <c r="IG531" s="42"/>
      <c r="IH531" s="42"/>
      <c r="II531" s="42"/>
      <c r="IJ531" s="42"/>
      <c r="IK531" s="42"/>
      <c r="IL531" s="42"/>
      <c r="IM531" s="42"/>
      <c r="IN531" s="42"/>
      <c r="IO531" s="42"/>
      <c r="IP531" s="42"/>
      <c r="IQ531" s="42"/>
      <c r="IR531" s="42"/>
      <c r="IS531" s="42"/>
      <c r="IT531" s="42"/>
      <c r="IU531" s="42"/>
      <c r="IV531" s="42"/>
      <c r="IW531" s="42"/>
      <c r="IX531" s="42"/>
      <c r="IY531" s="42"/>
      <c r="IZ531" s="63"/>
      <c r="JA531" s="65"/>
      <c r="JB531" s="65"/>
      <c r="JC531" s="65"/>
      <c r="JD531" s="65"/>
      <c r="JE531" s="65"/>
      <c r="JF531" s="65"/>
      <c r="JG531" s="65"/>
      <c r="JH531" s="65"/>
      <c r="JI531" s="65"/>
      <c r="JJ531" s="65"/>
      <c r="JK531" s="65"/>
      <c r="JL531" s="65"/>
      <c r="JM531" s="65"/>
      <c r="JN531" s="65"/>
      <c r="JO531" s="65"/>
      <c r="JP531" s="65"/>
      <c r="JQ531" s="65"/>
      <c r="JR531" s="65"/>
      <c r="JS531" s="65"/>
      <c r="JT531" s="65"/>
      <c r="JU531" s="65"/>
      <c r="JV531" s="65"/>
      <c r="JW531" s="65"/>
      <c r="JX531" s="65"/>
      <c r="JY531" s="65"/>
      <c r="JZ531" s="65"/>
      <c r="KA531" s="65"/>
      <c r="KB531" s="65"/>
      <c r="KC531" s="65"/>
      <c r="KD531" s="65"/>
      <c r="KE531" s="65"/>
      <c r="KF531" s="65"/>
      <c r="KG531" s="65"/>
      <c r="KH531" s="65"/>
      <c r="KI531" s="65"/>
      <c r="KJ531" s="65"/>
      <c r="KK531" s="65"/>
      <c r="KL531" s="65"/>
      <c r="KM531" s="65"/>
      <c r="KN531" s="65"/>
      <c r="KO531" s="65"/>
      <c r="KP531" s="65"/>
      <c r="KQ531" s="65"/>
      <c r="KR531" s="65"/>
      <c r="KS531" s="65"/>
      <c r="KT531" s="65"/>
      <c r="KU531" s="65"/>
      <c r="KV531" s="65"/>
      <c r="KW531" s="65"/>
      <c r="KX531" s="65"/>
      <c r="KY531" s="65"/>
      <c r="KZ531" s="65"/>
      <c r="LA531" s="65"/>
      <c r="LB531" s="65"/>
      <c r="LC531" s="65"/>
      <c r="LD531" s="65"/>
      <c r="LE531" s="65"/>
      <c r="LF531" s="65"/>
      <c r="LG531" s="65"/>
      <c r="LH531" s="65"/>
      <c r="LI531" s="65"/>
      <c r="LJ531" s="65"/>
      <c r="LK531" s="65"/>
      <c r="LL531" s="65"/>
      <c r="LM531" s="65"/>
      <c r="LN531" s="65"/>
      <c r="LO531" s="65"/>
      <c r="LP531" s="65"/>
      <c r="LQ531" s="65"/>
      <c r="LR531" s="65"/>
      <c r="LS531" s="65"/>
      <c r="LT531" s="65"/>
      <c r="LU531" s="65"/>
      <c r="LV531" s="65"/>
      <c r="LW531" s="65"/>
      <c r="LX531" s="65"/>
      <c r="LY531" s="65"/>
      <c r="LZ531" s="65"/>
      <c r="MA531" s="65"/>
    </row>
    <row r="532" spans="1:339" ht="12" x14ac:dyDescent="0.25">
      <c r="A532" s="38" t="s">
        <v>118</v>
      </c>
      <c r="B532" s="39" t="s">
        <v>119</v>
      </c>
      <c r="C532" s="40" t="str">
        <f>IFERROR(VLOOKUP(BANCO10[[#This Row],[EMPRESA]],[1]!DADOS[#Data],2,FALSE),"")</f>
        <v>57.368.623/0001-39</v>
      </c>
      <c r="D532" s="42" t="s">
        <v>1413</v>
      </c>
      <c r="E532" s="42" t="str">
        <f>IFERROR(VLOOKUP(BANCO10[[#This Row],[EMPRESA]],[1]!DADOS[#Data],5,FALSE),"")</f>
        <v>EPP</v>
      </c>
      <c r="F532" s="40" t="str">
        <f>IFERROR(IF(VLOOKUP(BANCO10[[#This Row],[EMPRESA]],[1]!DADOS[#Data],6,0)="","",(VLOOKUP(BANCO10[[#This Row],[EMPRESA]],[1]!DADOS[#Data],6,0))),"")</f>
        <v>CAPITAL LESTE 1</v>
      </c>
      <c r="G532" s="40" t="str">
        <f>IFERROR(IF(VLOOKUP(BANCO10[[#This Row],[EMPRESA]],[1]!DADOS[#Data],4)="","",(VLOOKUP($D532,[1]!DADOS[#Data],4,0))),"")</f>
        <v>MULTFER</v>
      </c>
      <c r="H532" s="43" t="s">
        <v>7</v>
      </c>
      <c r="I532" s="43" t="s">
        <v>145</v>
      </c>
      <c r="J532" s="44" t="s">
        <v>123</v>
      </c>
      <c r="K532" s="44" t="s">
        <v>1415</v>
      </c>
      <c r="L532" s="44" t="s">
        <v>1416</v>
      </c>
      <c r="M532" s="44">
        <v>103</v>
      </c>
      <c r="N532" s="42" t="s">
        <v>123</v>
      </c>
      <c r="O532" s="42" t="s">
        <v>95</v>
      </c>
      <c r="P532" s="42">
        <v>100</v>
      </c>
      <c r="Q532" s="42" t="s">
        <v>125</v>
      </c>
      <c r="R532" s="45" t="s">
        <v>123</v>
      </c>
      <c r="S532" s="45"/>
      <c r="T532" s="45" t="s">
        <v>123</v>
      </c>
      <c r="U532" s="45"/>
      <c r="V532" s="45" t="s">
        <v>123</v>
      </c>
      <c r="W532" s="45"/>
      <c r="X532" s="45" t="s">
        <v>123</v>
      </c>
      <c r="Y532" s="45"/>
      <c r="Z532" s="46" t="s">
        <v>123</v>
      </c>
      <c r="AA532" s="47"/>
      <c r="AB532" s="46" t="s">
        <v>123</v>
      </c>
      <c r="AC532" s="48"/>
      <c r="AD532" s="46" t="s">
        <v>123</v>
      </c>
      <c r="AE532" s="48"/>
      <c r="AF532" s="45" t="s">
        <v>27</v>
      </c>
      <c r="AG532" s="45">
        <v>45005</v>
      </c>
      <c r="AH532" s="45" t="s">
        <v>27</v>
      </c>
      <c r="AI532" s="45">
        <v>45005</v>
      </c>
      <c r="AJ532" s="45" t="s">
        <v>27</v>
      </c>
      <c r="AK532" s="45">
        <v>45005</v>
      </c>
      <c r="AL532" s="45" t="s">
        <v>27</v>
      </c>
      <c r="AM532" s="45">
        <v>45005</v>
      </c>
      <c r="AN532" s="45" t="s">
        <v>27</v>
      </c>
      <c r="AO532" s="45"/>
      <c r="AP532" s="45" t="s">
        <v>27</v>
      </c>
      <c r="AQ532" s="45">
        <v>45016</v>
      </c>
      <c r="AR532" s="45" t="s">
        <v>27</v>
      </c>
      <c r="AS532" s="45"/>
      <c r="AT532" s="49">
        <v>45099</v>
      </c>
      <c r="AU532" s="50">
        <v>45223</v>
      </c>
      <c r="AV532" s="51" t="s">
        <v>27</v>
      </c>
      <c r="AW532" s="51" t="s">
        <v>27</v>
      </c>
      <c r="AX532" s="51" t="s">
        <v>49</v>
      </c>
      <c r="AY532" s="52" t="s">
        <v>126</v>
      </c>
      <c r="AZ532" s="53">
        <v>0</v>
      </c>
      <c r="BA532" s="52"/>
      <c r="BB532" s="81"/>
      <c r="BC532" s="52" t="s">
        <v>474</v>
      </c>
      <c r="BD532" s="52" t="s">
        <v>123</v>
      </c>
      <c r="BE532" s="55" t="s">
        <v>123</v>
      </c>
      <c r="BF532" s="55" t="s">
        <v>123</v>
      </c>
      <c r="BG532" s="55" t="s">
        <v>27</v>
      </c>
      <c r="BH532" s="55" t="s">
        <v>123</v>
      </c>
      <c r="BI532" s="68" t="s">
        <v>123</v>
      </c>
      <c r="BJ532" s="48"/>
      <c r="BK532" s="74"/>
      <c r="BL532" s="75"/>
      <c r="BM532" s="74"/>
      <c r="BN532" s="75"/>
      <c r="BO532" s="74" t="s">
        <v>27</v>
      </c>
      <c r="BP532" s="75">
        <v>45224</v>
      </c>
      <c r="BQ532" s="74" t="s">
        <v>27</v>
      </c>
      <c r="BR532" s="217"/>
      <c r="BS532" s="70"/>
      <c r="BT532" s="38"/>
      <c r="BU532" s="61" t="s">
        <v>129</v>
      </c>
      <c r="BV532" s="61" t="s">
        <v>129</v>
      </c>
      <c r="BW532" s="84" t="s">
        <v>150</v>
      </c>
      <c r="BX532" s="84" t="s">
        <v>149</v>
      </c>
      <c r="BY532" s="85" t="s">
        <v>1409</v>
      </c>
      <c r="BZ532" s="84"/>
      <c r="CA532" s="86" t="s">
        <v>248</v>
      </c>
      <c r="CB532" s="87" t="s">
        <v>170</v>
      </c>
      <c r="CC532" s="88">
        <v>45393</v>
      </c>
      <c r="CD532" s="87" t="s">
        <v>158</v>
      </c>
      <c r="CE532" s="87" t="s">
        <v>129</v>
      </c>
      <c r="CF532" s="87"/>
      <c r="CG532" s="87" t="s">
        <v>974</v>
      </c>
      <c r="CH532" s="42">
        <f>YEAR(BANCO10[[#This Row],[DATA INÍCIO]])</f>
        <v>2023</v>
      </c>
      <c r="CI532" s="42">
        <f>MONTH(BANCO10[[#This Row],[DATA INÍCIO]])</f>
        <v>6</v>
      </c>
      <c r="CJ532" s="42" t="str">
        <f t="shared" si="9"/>
        <v>MULTFER FERRAMENTAS E ABRASIVOS LTDA57.368.623/0001-39</v>
      </c>
      <c r="CK532" s="42"/>
      <c r="CL532" s="42" t="s">
        <v>1415</v>
      </c>
      <c r="CM532" s="42" t="str">
        <f>IF(BANCO10[[#This Row],[SOLUÇÃO]]=CM$1,BANCO10[[#This Row],[STATUS DA ETAPA]],"")</f>
        <v/>
      </c>
      <c r="CN532" s="42" t="str">
        <f>IF(BANCO10[[#This Row],[SOLUÇÃO]]=CN$1,BANCO10[[#This Row],[STATUS DA ETAPA]],"")</f>
        <v/>
      </c>
      <c r="CO532" s="42" t="str">
        <f>IF(BANCO10[[#This Row],[SOLUÇÃO]]=CO$1,BANCO10[[#This Row],[STATUS DA ETAPA]],"")</f>
        <v/>
      </c>
      <c r="CP532" s="42" t="str">
        <f>IF(BANCO10[[#This Row],[SOLUÇÃO]]=CP$1,BANCO10[[#This Row],[STATUS DA ETAPA]],"")</f>
        <v/>
      </c>
      <c r="CQ532" s="42" t="str">
        <f>IF(BANCO10[[#This Row],[SOLUÇÃO]]=CQ$1,BANCO10[[#This Row],[STATUS DA ETAPA]],"")</f>
        <v/>
      </c>
      <c r="CR532" s="42" t="str">
        <f>IF(BANCO10[[#This Row],[SOLUÇÃO]]=CR$1,BANCO10[[#This Row],[STATUS DA ETAPA]],"")</f>
        <v>CONCLUÍDO</v>
      </c>
      <c r="CS532" s="42" t="str">
        <f>IF(BANCO10[[#This Row],[SOLUÇÃO]]=CS$1,BANCO10[[#This Row],[STATUS DA ETAPA]],"")</f>
        <v/>
      </c>
      <c r="CT532" s="42" t="str">
        <f>IF(BANCO10[[#This Row],[SOLUÇÃO]]=CT$1,BANCO10[[#This Row],[STATUS DA ETAPA]],"")</f>
        <v/>
      </c>
      <c r="CU532" s="42" t="str">
        <f>IF(BANCO10[[#This Row],[SOLUÇÃO]]=CU$1,BANCO10[[#This Row],[STATUS DA ETAPA]],"")</f>
        <v/>
      </c>
      <c r="CV532" s="42" t="str">
        <f>IF(BANCO10[[#This Row],[SOLUÇÃO]]=CV$1,BANCO10[[#This Row],[STATUS DA ETAPA]],"")</f>
        <v/>
      </c>
      <c r="CW532" s="42" t="str">
        <f>IF(BANCO10[[#This Row],[SOLUÇÃO]]=CW$1,BANCO10[[#This Row],[STATUS DA ETAPA]],"")</f>
        <v/>
      </c>
      <c r="CX532" s="42" t="str">
        <f>IF(BANCO10[[#This Row],[SOLUÇÃO]]=CX$1,BANCO10[[#This Row],[STATUS DA ETAPA]],"")</f>
        <v/>
      </c>
      <c r="CY532" s="42" t="str">
        <f>IF(BANCO10[[#This Row],[SOLUÇÃO]]=CY$1,BANCO10[[#This Row],[STATUS DA ETAPA]],"")</f>
        <v/>
      </c>
      <c r="CZ532" s="42" t="str">
        <f>IF(BANCO10[[#This Row],[SOLUÇÃO]]=CZ$1,BANCO10[[#This Row],[STATUS DA ETAPA]],"")</f>
        <v/>
      </c>
      <c r="DA532" s="42" t="str">
        <f>IF(BANCO10[[#This Row],[SOLUÇÃO]]=DA$1,BANCO10[[#This Row],[STATUS DA ETAPA]],"")</f>
        <v/>
      </c>
      <c r="DB532" s="42" t="str">
        <f>IF(BANCO10[[#This Row],[SOLUÇÃO]]=DB$1,BANCO10[[#This Row],[STATUS DA ETAPA]],"")</f>
        <v/>
      </c>
      <c r="DC532" s="63" t="str">
        <f>IF(BANCO10[[#This Row],[SOLUÇÃO]]=DC$1,BANCO10[[#This Row],[STATUS DA ETAPA]],"")</f>
        <v/>
      </c>
      <c r="DD532" s="65" t="str">
        <f>IF(BANCO10[[#This Row],[SOLUÇÃO]]=DD$1,BANCO10[[#This Row],[STATUS DA ETAPA]],"")</f>
        <v/>
      </c>
      <c r="DE532" s="65" t="str">
        <f>IF(BANCO10[[#This Row],[SOLUÇÃO]]=DE$1,BANCO10[[#This Row],[STATUS DA ETAPA]],"")</f>
        <v/>
      </c>
      <c r="DF532" s="65" t="str">
        <f>IF(BANCO10[[#This Row],[SOLUÇÃO]]=DF$1,BANCO10[[#This Row],[STATUS DA ETAPA]],"")</f>
        <v/>
      </c>
      <c r="DG532" s="65" t="str">
        <f>IF(BANCO10[[#This Row],[SOLUÇÃO]]=DG$1,BANCO10[[#This Row],[STATUS DA ETAPA]],"")</f>
        <v/>
      </c>
      <c r="DH532" s="65" t="str">
        <f>IF(BANCO10[[#This Row],[SOLUÇÃO]]=DH$1,BANCO10[[#This Row],[STATUS DA ETAPA]],"")</f>
        <v/>
      </c>
      <c r="DI532" s="65" t="str">
        <f>IF(BANCO10[[#This Row],[SOLUÇÃO]]=DI$1,BANCO10[[#This Row],[STATUS DA ETAPA]],"")</f>
        <v/>
      </c>
      <c r="DJ532" s="65" t="str">
        <f>IF(BANCO10[[#This Row],[SOLUÇÃO]]=DJ$1,BANCO10[[#This Row],[STATUS DA ETAPA]],"")</f>
        <v/>
      </c>
      <c r="DK532" s="65" t="str">
        <f>IF(BANCO10[[#This Row],[SOLUÇÃO]]=DK$1,BANCO10[[#This Row],[STATUS DA ETAPA]],"")</f>
        <v/>
      </c>
      <c r="DL532" s="65" t="str">
        <f>IF(BANCO10[[#This Row],[SOLUÇÃO]]=DL$1,BANCO10[[#This Row],[STATUS DA ETAPA]],"")</f>
        <v/>
      </c>
      <c r="DM532" s="65" t="str">
        <f>IF(BANCO10[[#This Row],[SOLUÇÃO]]=DM$1,BANCO10[[#This Row],[STATUS DA ETAPA]],"")</f>
        <v/>
      </c>
      <c r="DN532" s="65"/>
      <c r="DO532" s="65"/>
      <c r="DP532" s="65"/>
      <c r="DQ532" s="65"/>
      <c r="DR532" s="65"/>
      <c r="DS532" s="65"/>
      <c r="DT532" s="65"/>
      <c r="DU532" s="65"/>
      <c r="DV532" s="65"/>
      <c r="DW532" s="65"/>
      <c r="DX532" s="65"/>
      <c r="DY532" s="65"/>
      <c r="DZ532" s="65"/>
      <c r="EA532" s="65"/>
      <c r="EB532" s="65"/>
      <c r="EC532" s="65"/>
      <c r="ED532" s="65"/>
      <c r="EE532" s="65"/>
      <c r="EF532" s="65"/>
      <c r="EG532" s="65"/>
      <c r="EH532" s="65"/>
      <c r="EI532" s="65"/>
      <c r="EJ532" s="65"/>
      <c r="EK532" s="65"/>
      <c r="EL532" s="65"/>
      <c r="EM532" s="65"/>
      <c r="EN532" s="65"/>
      <c r="EO532" s="65"/>
      <c r="EP532" s="65"/>
      <c r="EQ532" s="65"/>
      <c r="ER532" s="65"/>
      <c r="ES532" s="65"/>
      <c r="ET532" s="65"/>
      <c r="EU532" s="65"/>
      <c r="EV532" s="65"/>
      <c r="EW532" s="65"/>
      <c r="EX532" s="65"/>
      <c r="EY532" s="65"/>
      <c r="EZ532" s="65"/>
      <c r="FA532" s="65"/>
      <c r="FB532" s="65"/>
      <c r="FC532" s="65"/>
      <c r="FD532" s="65"/>
      <c r="FE532" s="65"/>
      <c r="FF532" s="65"/>
      <c r="FG532" s="65"/>
      <c r="FH532" s="65"/>
      <c r="FI532" s="65"/>
      <c r="FJ532" s="65"/>
      <c r="FK532" s="65"/>
      <c r="FL532" s="65"/>
      <c r="FM532" s="65"/>
      <c r="FN532" s="65"/>
      <c r="FO532" s="65"/>
      <c r="FP532" s="65"/>
      <c r="FQ532" s="65"/>
      <c r="FR532" s="65"/>
      <c r="FS532" s="65"/>
      <c r="FT532" s="65"/>
      <c r="FU532" s="65"/>
      <c r="FV532" s="65"/>
      <c r="FW532" s="65"/>
      <c r="FX532" s="65"/>
      <c r="FY532" s="65"/>
      <c r="FZ532" s="65"/>
      <c r="GA532" s="38"/>
      <c r="GB532" s="39"/>
      <c r="GC532" s="40"/>
      <c r="GD532" s="42"/>
      <c r="GE532" s="42"/>
      <c r="GF532" s="40"/>
      <c r="GG532" s="89"/>
      <c r="GH532" s="90"/>
      <c r="GI532" s="43"/>
      <c r="GJ532" s="44"/>
      <c r="GK532" s="166"/>
      <c r="GL532" s="166"/>
      <c r="GM532" s="166"/>
      <c r="GN532" s="42"/>
      <c r="GO532" s="91"/>
      <c r="GP532" s="42"/>
      <c r="GQ532" s="91"/>
      <c r="GR532" s="93"/>
      <c r="GS532" s="93"/>
      <c r="GT532" s="44"/>
      <c r="GU532" s="44"/>
      <c r="GV532" s="44"/>
      <c r="GW532" s="42"/>
      <c r="GX532" s="95"/>
      <c r="GY532" s="96"/>
      <c r="GZ532" s="168"/>
      <c r="HA532" s="168"/>
      <c r="HB532" s="168"/>
      <c r="HC532" s="93"/>
      <c r="HD532" s="168"/>
      <c r="HE532" s="110"/>
      <c r="HF532" s="94"/>
      <c r="HG532" s="38"/>
      <c r="HH532" s="38"/>
      <c r="HI532" s="38"/>
      <c r="HJ532" s="38"/>
      <c r="HK532" s="98"/>
      <c r="HL532" s="38"/>
      <c r="HM532" s="38"/>
      <c r="HN532" s="38"/>
      <c r="HO532" s="136"/>
      <c r="HP532" s="38"/>
      <c r="HQ532" s="38"/>
      <c r="HR532" s="38"/>
      <c r="HS532" s="38"/>
      <c r="HT532" s="63"/>
      <c r="HU532" s="63"/>
      <c r="HV532" s="71"/>
      <c r="HW532" s="63"/>
      <c r="HX532" s="44"/>
      <c r="HY532" s="42"/>
      <c r="HZ532" s="42"/>
      <c r="IA532" s="42"/>
      <c r="IB532" s="42"/>
      <c r="IC532" s="42"/>
      <c r="ID532" s="42"/>
      <c r="IE532" s="42"/>
      <c r="IF532" s="42"/>
      <c r="IG532" s="42"/>
      <c r="IH532" s="42"/>
      <c r="II532" s="42"/>
      <c r="IJ532" s="42"/>
      <c r="IK532" s="42"/>
      <c r="IL532" s="42"/>
      <c r="IM532" s="42"/>
      <c r="IN532" s="42"/>
      <c r="IO532" s="42"/>
      <c r="IP532" s="42"/>
      <c r="IQ532" s="42"/>
      <c r="IR532" s="42"/>
      <c r="IS532" s="42"/>
      <c r="IT532" s="42"/>
      <c r="IU532" s="42"/>
      <c r="IV532" s="42"/>
      <c r="IW532" s="42"/>
      <c r="IX532" s="42"/>
      <c r="IY532" s="42"/>
      <c r="IZ532" s="63"/>
      <c r="JA532" s="65"/>
      <c r="JB532" s="65"/>
      <c r="JC532" s="65"/>
      <c r="JD532" s="65"/>
      <c r="JE532" s="65"/>
      <c r="JF532" s="65"/>
      <c r="JG532" s="65"/>
      <c r="JH532" s="65"/>
      <c r="JI532" s="65"/>
      <c r="JJ532" s="65"/>
      <c r="JK532" s="65"/>
      <c r="JL532" s="65"/>
      <c r="JM532" s="65"/>
      <c r="JN532" s="65"/>
      <c r="JO532" s="65"/>
      <c r="JP532" s="65"/>
      <c r="JQ532" s="65"/>
      <c r="JR532" s="65"/>
      <c r="JS532" s="65"/>
      <c r="JT532" s="65"/>
      <c r="JU532" s="65"/>
      <c r="JV532" s="65"/>
      <c r="JW532" s="65"/>
      <c r="JX532" s="65"/>
      <c r="JY532" s="65"/>
      <c r="JZ532" s="65"/>
      <c r="KA532" s="65"/>
      <c r="KB532" s="65"/>
      <c r="KC532" s="65"/>
      <c r="KD532" s="65"/>
      <c r="KE532" s="65"/>
      <c r="KF532" s="65"/>
      <c r="KG532" s="65"/>
      <c r="KH532" s="65"/>
      <c r="KI532" s="65"/>
      <c r="KJ532" s="65"/>
      <c r="KK532" s="65"/>
      <c r="KL532" s="65"/>
      <c r="KM532" s="65"/>
      <c r="KN532" s="65"/>
      <c r="KO532" s="65"/>
      <c r="KP532" s="65"/>
      <c r="KQ532" s="65"/>
      <c r="KR532" s="65"/>
      <c r="KS532" s="65"/>
      <c r="KT532" s="65"/>
      <c r="KU532" s="65"/>
      <c r="KV532" s="65"/>
      <c r="KW532" s="65"/>
      <c r="KX532" s="65"/>
      <c r="KY532" s="65"/>
      <c r="KZ532" s="65"/>
      <c r="LA532" s="65"/>
      <c r="LB532" s="65"/>
      <c r="LC532" s="65"/>
      <c r="LD532" s="65"/>
      <c r="LE532" s="65"/>
      <c r="LF532" s="65"/>
      <c r="LG532" s="65"/>
      <c r="LH532" s="65"/>
      <c r="LI532" s="65"/>
      <c r="LJ532" s="65"/>
      <c r="LK532" s="65"/>
      <c r="LL532" s="65"/>
      <c r="LM532" s="65"/>
      <c r="LN532" s="65"/>
      <c r="LO532" s="65"/>
      <c r="LP532" s="65"/>
      <c r="LQ532" s="65"/>
      <c r="LR532" s="65"/>
      <c r="LS532" s="65"/>
      <c r="LT532" s="65"/>
      <c r="LU532" s="65"/>
      <c r="LV532" s="65"/>
      <c r="LW532" s="65"/>
      <c r="LX532" s="65"/>
      <c r="LY532" s="65"/>
      <c r="LZ532" s="65"/>
      <c r="MA532" s="65"/>
    </row>
    <row r="533" spans="1:339" ht="12" x14ac:dyDescent="0.25">
      <c r="A533" s="38" t="s">
        <v>118</v>
      </c>
      <c r="B533" s="39" t="s">
        <v>119</v>
      </c>
      <c r="C533" s="40" t="str">
        <f>IFERROR(VLOOKUP(BANCO10[[#This Row],[EMPRESA]],[1]!DADOS[#Data],2,FALSE),"")</f>
        <v>60.501.368/0001-65</v>
      </c>
      <c r="D533" s="42" t="s">
        <v>1417</v>
      </c>
      <c r="E533" s="42" t="str">
        <f>IFERROR(VLOOKUP(BANCO10[[#This Row],[EMPRESA]],[1]!DADOS[#Data],5,FALSE),"")</f>
        <v>EPP</v>
      </c>
      <c r="F533" s="40" t="str">
        <f>IFERROR(IF(VLOOKUP(BANCO10[[#This Row],[EMPRESA]],[1]!DADOS[#Data],6,0)="","",(VLOOKUP(BANCO10[[#This Row],[EMPRESA]],[1]!DADOS[#Data],6,0))),"")</f>
        <v>CAPITAL LESTE 1</v>
      </c>
      <c r="G533" s="40" t="str">
        <f>IFERROR(IF(VLOOKUP(BANCO10[[#This Row],[EMPRESA]],[1]!DADOS[#Data],4)="","",(VLOOKUP($D533,[1]!DADOS[#Data],4,0))),"")</f>
        <v>MUNCLAIR</v>
      </c>
      <c r="H533" s="43" t="s">
        <v>7</v>
      </c>
      <c r="I533" s="43" t="s">
        <v>145</v>
      </c>
      <c r="J533" s="44" t="s">
        <v>123</v>
      </c>
      <c r="K533" s="44" t="s">
        <v>1418</v>
      </c>
      <c r="L533" s="44" t="s">
        <v>1419</v>
      </c>
      <c r="M533" s="44">
        <v>103</v>
      </c>
      <c r="N533" s="42" t="s">
        <v>123</v>
      </c>
      <c r="O533" s="42" t="s">
        <v>95</v>
      </c>
      <c r="P533" s="42">
        <v>100</v>
      </c>
      <c r="Q533" s="42" t="s">
        <v>173</v>
      </c>
      <c r="R533" s="45" t="s">
        <v>123</v>
      </c>
      <c r="S533" s="45"/>
      <c r="T533" s="45" t="s">
        <v>123</v>
      </c>
      <c r="U533" s="45"/>
      <c r="V533" s="45" t="s">
        <v>123</v>
      </c>
      <c r="W533" s="45"/>
      <c r="X533" s="45" t="s">
        <v>123</v>
      </c>
      <c r="Y533" s="45"/>
      <c r="Z533" s="46" t="s">
        <v>123</v>
      </c>
      <c r="AA533" s="47"/>
      <c r="AB533" s="46" t="s">
        <v>123</v>
      </c>
      <c r="AC533" s="48"/>
      <c r="AD533" s="46" t="s">
        <v>123</v>
      </c>
      <c r="AE533" s="48"/>
      <c r="AF533" s="45" t="s">
        <v>27</v>
      </c>
      <c r="AG533" s="45">
        <v>44971</v>
      </c>
      <c r="AH533" s="45" t="s">
        <v>27</v>
      </c>
      <c r="AI533" s="45">
        <v>44972</v>
      </c>
      <c r="AJ533" s="45" t="s">
        <v>27</v>
      </c>
      <c r="AK533" s="45">
        <v>45057</v>
      </c>
      <c r="AL533" s="45" t="s">
        <v>27</v>
      </c>
      <c r="AM533" s="45">
        <v>45057</v>
      </c>
      <c r="AN533" s="45" t="s">
        <v>27</v>
      </c>
      <c r="AO533" s="45"/>
      <c r="AP533" s="45" t="s">
        <v>27</v>
      </c>
      <c r="AQ533" s="45">
        <v>45064</v>
      </c>
      <c r="AR533" s="45" t="s">
        <v>27</v>
      </c>
      <c r="AS533" s="45"/>
      <c r="AT533" s="49">
        <v>45071</v>
      </c>
      <c r="AU533" s="49">
        <v>45194</v>
      </c>
      <c r="AV533" s="51" t="s">
        <v>27</v>
      </c>
      <c r="AW533" s="51" t="s">
        <v>27</v>
      </c>
      <c r="AX533" s="51" t="s">
        <v>49</v>
      </c>
      <c r="AY533" s="52" t="s">
        <v>126</v>
      </c>
      <c r="AZ533" s="53">
        <v>0</v>
      </c>
      <c r="BA533" s="52"/>
      <c r="BB533" s="81"/>
      <c r="BC533" s="52" t="s">
        <v>474</v>
      </c>
      <c r="BD533" s="52" t="s">
        <v>123</v>
      </c>
      <c r="BE533" s="55" t="s">
        <v>123</v>
      </c>
      <c r="BF533" s="55" t="s">
        <v>123</v>
      </c>
      <c r="BG533" s="55" t="s">
        <v>27</v>
      </c>
      <c r="BH533" s="55" t="s">
        <v>123</v>
      </c>
      <c r="BI533" s="68" t="s">
        <v>123</v>
      </c>
      <c r="BJ533" s="48"/>
      <c r="BK533" s="74"/>
      <c r="BL533" s="75"/>
      <c r="BM533" s="74"/>
      <c r="BN533" s="75"/>
      <c r="BO533" s="74" t="s">
        <v>27</v>
      </c>
      <c r="BP533" s="75">
        <v>45194</v>
      </c>
      <c r="BQ533" s="74" t="s">
        <v>27</v>
      </c>
      <c r="BR533" s="217"/>
      <c r="BS533" s="70"/>
      <c r="BT533" s="38"/>
      <c r="BU533" s="61" t="s">
        <v>129</v>
      </c>
      <c r="BV533" s="61" t="s">
        <v>129</v>
      </c>
      <c r="BW533" s="84" t="s">
        <v>259</v>
      </c>
      <c r="BX533" s="84" t="s">
        <v>150</v>
      </c>
      <c r="BY533" s="85" t="s">
        <v>158</v>
      </c>
      <c r="BZ533" s="84" t="s">
        <v>260</v>
      </c>
      <c r="CA533" s="86" t="s">
        <v>129</v>
      </c>
      <c r="CB533" s="87" t="s">
        <v>129</v>
      </c>
      <c r="CC533" s="88" t="s">
        <v>129</v>
      </c>
      <c r="CD533" s="87" t="s">
        <v>129</v>
      </c>
      <c r="CE533" s="87" t="s">
        <v>129</v>
      </c>
      <c r="CF533" s="87" t="s">
        <v>129</v>
      </c>
      <c r="CG533" s="87" t="s">
        <v>129</v>
      </c>
      <c r="CH533" s="42">
        <f>YEAR(BANCO10[[#This Row],[DATA INÍCIO]])</f>
        <v>2023</v>
      </c>
      <c r="CI533" s="42">
        <f>MONTH(BANCO10[[#This Row],[DATA INÍCIO]])</f>
        <v>5</v>
      </c>
      <c r="CJ533" s="42" t="str">
        <f t="shared" si="9"/>
        <v>MUNCLAIR METALURGIA E COMERCIO LIMITADA60.501.368/0001-65</v>
      </c>
      <c r="CK533" s="42"/>
      <c r="CL533" s="42" t="s">
        <v>1418</v>
      </c>
      <c r="CM533" s="42" t="str">
        <f>IF(BANCO10[[#This Row],[SOLUÇÃO]]=CM$1,BANCO10[[#This Row],[STATUS DA ETAPA]],"")</f>
        <v/>
      </c>
      <c r="CN533" s="42" t="str">
        <f>IF(BANCO10[[#This Row],[SOLUÇÃO]]=CN$1,BANCO10[[#This Row],[STATUS DA ETAPA]],"")</f>
        <v/>
      </c>
      <c r="CO533" s="42" t="str">
        <f>IF(BANCO10[[#This Row],[SOLUÇÃO]]=CO$1,BANCO10[[#This Row],[STATUS DA ETAPA]],"")</f>
        <v/>
      </c>
      <c r="CP533" s="42" t="str">
        <f>IF(BANCO10[[#This Row],[SOLUÇÃO]]=CP$1,BANCO10[[#This Row],[STATUS DA ETAPA]],"")</f>
        <v/>
      </c>
      <c r="CQ533" s="42" t="str">
        <f>IF(BANCO10[[#This Row],[SOLUÇÃO]]=CQ$1,BANCO10[[#This Row],[STATUS DA ETAPA]],"")</f>
        <v/>
      </c>
      <c r="CR533" s="42" t="str">
        <f>IF(BANCO10[[#This Row],[SOLUÇÃO]]=CR$1,BANCO10[[#This Row],[STATUS DA ETAPA]],"")</f>
        <v>CONCLUÍDO</v>
      </c>
      <c r="CS533" s="42" t="str">
        <f>IF(BANCO10[[#This Row],[SOLUÇÃO]]=CS$1,BANCO10[[#This Row],[STATUS DA ETAPA]],"")</f>
        <v/>
      </c>
      <c r="CT533" s="42" t="str">
        <f>IF(BANCO10[[#This Row],[SOLUÇÃO]]=CT$1,BANCO10[[#This Row],[STATUS DA ETAPA]],"")</f>
        <v/>
      </c>
      <c r="CU533" s="42" t="str">
        <f>IF(BANCO10[[#This Row],[SOLUÇÃO]]=CU$1,BANCO10[[#This Row],[STATUS DA ETAPA]],"")</f>
        <v/>
      </c>
      <c r="CV533" s="42" t="str">
        <f>IF(BANCO10[[#This Row],[SOLUÇÃO]]=CV$1,BANCO10[[#This Row],[STATUS DA ETAPA]],"")</f>
        <v/>
      </c>
      <c r="CW533" s="42" t="str">
        <f>IF(BANCO10[[#This Row],[SOLUÇÃO]]=CW$1,BANCO10[[#This Row],[STATUS DA ETAPA]],"")</f>
        <v/>
      </c>
      <c r="CX533" s="42" t="str">
        <f>IF(BANCO10[[#This Row],[SOLUÇÃO]]=CX$1,BANCO10[[#This Row],[STATUS DA ETAPA]],"")</f>
        <v/>
      </c>
      <c r="CY533" s="42" t="str">
        <f>IF(BANCO10[[#This Row],[SOLUÇÃO]]=CY$1,BANCO10[[#This Row],[STATUS DA ETAPA]],"")</f>
        <v/>
      </c>
      <c r="CZ533" s="42" t="str">
        <f>IF(BANCO10[[#This Row],[SOLUÇÃO]]=CZ$1,BANCO10[[#This Row],[STATUS DA ETAPA]],"")</f>
        <v/>
      </c>
      <c r="DA533" s="42" t="str">
        <f>IF(BANCO10[[#This Row],[SOLUÇÃO]]=DA$1,BANCO10[[#This Row],[STATUS DA ETAPA]],"")</f>
        <v/>
      </c>
      <c r="DB533" s="42" t="str">
        <f>IF(BANCO10[[#This Row],[SOLUÇÃO]]=DB$1,BANCO10[[#This Row],[STATUS DA ETAPA]],"")</f>
        <v/>
      </c>
      <c r="DC533" s="63" t="str">
        <f>IF(BANCO10[[#This Row],[SOLUÇÃO]]=DC$1,BANCO10[[#This Row],[STATUS DA ETAPA]],"")</f>
        <v/>
      </c>
      <c r="DD533" s="65" t="str">
        <f>IF(BANCO10[[#This Row],[SOLUÇÃO]]=DD$1,BANCO10[[#This Row],[STATUS DA ETAPA]],"")</f>
        <v/>
      </c>
      <c r="DE533" s="65" t="str">
        <f>IF(BANCO10[[#This Row],[SOLUÇÃO]]=DE$1,BANCO10[[#This Row],[STATUS DA ETAPA]],"")</f>
        <v/>
      </c>
      <c r="DF533" s="65" t="str">
        <f>IF(BANCO10[[#This Row],[SOLUÇÃO]]=DF$1,BANCO10[[#This Row],[STATUS DA ETAPA]],"")</f>
        <v/>
      </c>
      <c r="DG533" s="65" t="str">
        <f>IF(BANCO10[[#This Row],[SOLUÇÃO]]=DG$1,BANCO10[[#This Row],[STATUS DA ETAPA]],"")</f>
        <v/>
      </c>
      <c r="DH533" s="65" t="str">
        <f>IF(BANCO10[[#This Row],[SOLUÇÃO]]=DH$1,BANCO10[[#This Row],[STATUS DA ETAPA]],"")</f>
        <v/>
      </c>
      <c r="DI533" s="65" t="str">
        <f>IF(BANCO10[[#This Row],[SOLUÇÃO]]=DI$1,BANCO10[[#This Row],[STATUS DA ETAPA]],"")</f>
        <v/>
      </c>
      <c r="DJ533" s="65" t="str">
        <f>IF(BANCO10[[#This Row],[SOLUÇÃO]]=DJ$1,BANCO10[[#This Row],[STATUS DA ETAPA]],"")</f>
        <v/>
      </c>
      <c r="DK533" s="65" t="str">
        <f>IF(BANCO10[[#This Row],[SOLUÇÃO]]=DK$1,BANCO10[[#This Row],[STATUS DA ETAPA]],"")</f>
        <v/>
      </c>
      <c r="DL533" s="65" t="str">
        <f>IF(BANCO10[[#This Row],[SOLUÇÃO]]=DL$1,BANCO10[[#This Row],[STATUS DA ETAPA]],"")</f>
        <v/>
      </c>
      <c r="DM533" s="65" t="str">
        <f>IF(BANCO10[[#This Row],[SOLUÇÃO]]=DM$1,BANCO10[[#This Row],[STATUS DA ETAPA]],"")</f>
        <v/>
      </c>
      <c r="DN533" s="65"/>
      <c r="DO533" s="65"/>
      <c r="DP533" s="65"/>
      <c r="DQ533" s="65"/>
      <c r="DR533" s="65"/>
      <c r="DS533" s="65"/>
      <c r="DT533" s="65"/>
      <c r="DU533" s="65"/>
      <c r="DV533" s="65"/>
      <c r="DW533" s="65"/>
      <c r="DX533" s="65"/>
      <c r="DY533" s="65"/>
      <c r="DZ533" s="65"/>
      <c r="EA533" s="65"/>
      <c r="EB533" s="65"/>
      <c r="EC533" s="65"/>
      <c r="ED533" s="65"/>
      <c r="EE533" s="65"/>
      <c r="EF533" s="65"/>
      <c r="EG533" s="65"/>
      <c r="EH533" s="65"/>
      <c r="EI533" s="65"/>
      <c r="EJ533" s="65"/>
      <c r="EK533" s="65"/>
      <c r="EL533" s="65"/>
      <c r="EM533" s="65"/>
      <c r="EN533" s="65"/>
      <c r="EO533" s="65"/>
      <c r="EP533" s="65"/>
      <c r="EQ533" s="65"/>
      <c r="ER533" s="65"/>
      <c r="ES533" s="65"/>
      <c r="ET533" s="65"/>
      <c r="EU533" s="65"/>
      <c r="EV533" s="65"/>
      <c r="EW533" s="65"/>
      <c r="EX533" s="65"/>
      <c r="EY533" s="65"/>
      <c r="EZ533" s="65"/>
      <c r="FA533" s="65"/>
      <c r="FB533" s="65"/>
      <c r="FC533" s="65"/>
      <c r="FD533" s="65"/>
      <c r="FE533" s="65"/>
      <c r="FF533" s="65"/>
      <c r="FG533" s="65"/>
      <c r="FH533" s="65"/>
      <c r="FI533" s="65"/>
      <c r="FJ533" s="65"/>
      <c r="FK533" s="65"/>
      <c r="FL533" s="65"/>
      <c r="FM533" s="65"/>
      <c r="FN533" s="65"/>
      <c r="FO533" s="65"/>
      <c r="FP533" s="65"/>
      <c r="FQ533" s="65"/>
      <c r="FR533" s="65"/>
      <c r="FS533" s="65"/>
      <c r="FT533" s="65"/>
      <c r="FU533" s="65"/>
      <c r="FV533" s="65"/>
      <c r="FW533" s="65"/>
      <c r="FX533" s="65"/>
      <c r="FY533" s="65"/>
      <c r="FZ533" s="65"/>
      <c r="GA533" s="38"/>
      <c r="GB533" s="39"/>
      <c r="GC533" s="40"/>
      <c r="GD533" s="42"/>
      <c r="GE533" s="42"/>
      <c r="GF533" s="40"/>
      <c r="GG533" s="89"/>
      <c r="GH533" s="90"/>
      <c r="GI533" s="43"/>
      <c r="GJ533" s="44"/>
      <c r="GK533" s="166"/>
      <c r="GL533" s="166"/>
      <c r="GM533" s="166"/>
      <c r="GN533" s="42"/>
      <c r="GO533" s="91"/>
      <c r="GP533" s="42"/>
      <c r="GQ533" s="91"/>
      <c r="GR533" s="93"/>
      <c r="GS533" s="93"/>
      <c r="GT533" s="44"/>
      <c r="GU533" s="44"/>
      <c r="GV533" s="44"/>
      <c r="GW533" s="42"/>
      <c r="GX533" s="95"/>
      <c r="GY533" s="96"/>
      <c r="GZ533" s="168"/>
      <c r="HA533" s="168"/>
      <c r="HB533" s="168"/>
      <c r="HC533" s="93"/>
      <c r="HD533" s="168"/>
      <c r="HE533" s="110"/>
      <c r="HF533" s="94"/>
      <c r="HG533" s="38"/>
      <c r="HH533" s="38"/>
      <c r="HI533" s="38"/>
      <c r="HJ533" s="38"/>
      <c r="HK533" s="98"/>
      <c r="HL533" s="38"/>
      <c r="HM533" s="38"/>
      <c r="HN533" s="38"/>
      <c r="HO533" s="136"/>
      <c r="HP533" s="38"/>
      <c r="HQ533" s="38"/>
      <c r="HR533" s="38"/>
      <c r="HS533" s="38"/>
      <c r="HT533" s="63"/>
      <c r="HU533" s="63"/>
      <c r="HV533" s="71"/>
      <c r="HW533" s="63"/>
      <c r="HX533" s="44"/>
      <c r="HY533" s="42"/>
      <c r="HZ533" s="42"/>
      <c r="IA533" s="42"/>
      <c r="IB533" s="42"/>
      <c r="IC533" s="42"/>
      <c r="ID533" s="42"/>
      <c r="IE533" s="42"/>
      <c r="IF533" s="42"/>
      <c r="IG533" s="42"/>
      <c r="IH533" s="42"/>
      <c r="II533" s="42"/>
      <c r="IJ533" s="42"/>
      <c r="IK533" s="42"/>
      <c r="IL533" s="42"/>
      <c r="IM533" s="42"/>
      <c r="IN533" s="42"/>
      <c r="IO533" s="42"/>
      <c r="IP533" s="42"/>
      <c r="IQ533" s="42"/>
      <c r="IR533" s="42"/>
      <c r="IS533" s="42"/>
      <c r="IT533" s="42"/>
      <c r="IU533" s="42"/>
      <c r="IV533" s="42"/>
      <c r="IW533" s="42"/>
      <c r="IX533" s="42"/>
      <c r="IY533" s="42"/>
      <c r="IZ533" s="63"/>
      <c r="JA533" s="65"/>
      <c r="JB533" s="65"/>
      <c r="JC533" s="65"/>
      <c r="JD533" s="65"/>
      <c r="JE533" s="65"/>
      <c r="JF533" s="65"/>
      <c r="JG533" s="65"/>
      <c r="JH533" s="65"/>
      <c r="JI533" s="65"/>
      <c r="JJ533" s="65"/>
      <c r="JK533" s="65"/>
      <c r="JL533" s="65"/>
      <c r="JM533" s="65"/>
      <c r="JN533" s="65"/>
      <c r="JO533" s="65"/>
      <c r="JP533" s="65"/>
      <c r="JQ533" s="65"/>
      <c r="JR533" s="65"/>
      <c r="JS533" s="65"/>
      <c r="JT533" s="65"/>
      <c r="JU533" s="65"/>
      <c r="JV533" s="65"/>
      <c r="JW533" s="65"/>
      <c r="JX533" s="65"/>
      <c r="JY533" s="65"/>
      <c r="JZ533" s="65"/>
      <c r="KA533" s="65"/>
      <c r="KB533" s="65"/>
      <c r="KC533" s="65"/>
      <c r="KD533" s="65"/>
      <c r="KE533" s="65"/>
      <c r="KF533" s="65"/>
      <c r="KG533" s="65"/>
      <c r="KH533" s="65"/>
      <c r="KI533" s="65"/>
      <c r="KJ533" s="65"/>
      <c r="KK533" s="65"/>
      <c r="KL533" s="65"/>
      <c r="KM533" s="65"/>
      <c r="KN533" s="65"/>
      <c r="KO533" s="65"/>
      <c r="KP533" s="65"/>
      <c r="KQ533" s="65"/>
      <c r="KR533" s="65"/>
      <c r="KS533" s="65"/>
      <c r="KT533" s="65"/>
      <c r="KU533" s="65"/>
      <c r="KV533" s="65"/>
      <c r="KW533" s="65"/>
      <c r="KX533" s="65"/>
      <c r="KY533" s="65"/>
      <c r="KZ533" s="65"/>
      <c r="LA533" s="65"/>
      <c r="LB533" s="65"/>
      <c r="LC533" s="65"/>
      <c r="LD533" s="65"/>
      <c r="LE533" s="65"/>
      <c r="LF533" s="65"/>
      <c r="LG533" s="65"/>
      <c r="LH533" s="65"/>
      <c r="LI533" s="65"/>
      <c r="LJ533" s="65"/>
      <c r="LK533" s="65"/>
      <c r="LL533" s="65"/>
      <c r="LM533" s="65"/>
      <c r="LN533" s="65"/>
      <c r="LO533" s="65"/>
      <c r="LP533" s="65"/>
      <c r="LQ533" s="65"/>
      <c r="LR533" s="65"/>
      <c r="LS533" s="65"/>
      <c r="LT533" s="65"/>
      <c r="LU533" s="65"/>
      <c r="LV533" s="65"/>
      <c r="LW533" s="65"/>
      <c r="LX533" s="65"/>
      <c r="LY533" s="65"/>
      <c r="LZ533" s="65"/>
      <c r="MA533" s="65"/>
    </row>
    <row r="534" spans="1:339" ht="12" x14ac:dyDescent="0.25">
      <c r="A534" s="38" t="s">
        <v>118</v>
      </c>
      <c r="B534" s="39" t="s">
        <v>119</v>
      </c>
      <c r="C534" s="40" t="str">
        <f>IFERROR(VLOOKUP(BANCO10[[#This Row],[EMPRESA]],[1]!DADOS[#Data],2,FALSE),"")</f>
        <v>60.501.368/0001-65</v>
      </c>
      <c r="D534" s="42" t="s">
        <v>1417</v>
      </c>
      <c r="E534" s="42" t="str">
        <f>IFERROR(VLOOKUP(BANCO10[[#This Row],[EMPRESA]],[1]!DADOS[#Data],5,FALSE),"")</f>
        <v>EPP</v>
      </c>
      <c r="F534" s="40" t="str">
        <f>IFERROR(IF(VLOOKUP(BANCO10[[#This Row],[EMPRESA]],[1]!DADOS[#Data],6,0)="","",(VLOOKUP(BANCO10[[#This Row],[EMPRESA]],[1]!DADOS[#Data],6,0))),"")</f>
        <v>CAPITAL LESTE 1</v>
      </c>
      <c r="G534" s="40"/>
      <c r="H534" s="43" t="s">
        <v>121</v>
      </c>
      <c r="I534" s="43" t="s">
        <v>145</v>
      </c>
      <c r="J534" s="44" t="s">
        <v>146</v>
      </c>
      <c r="K534" s="44" t="s">
        <v>1420</v>
      </c>
      <c r="L534" s="44" t="s">
        <v>123</v>
      </c>
      <c r="M534" s="44">
        <v>103</v>
      </c>
      <c r="N534" s="42" t="s">
        <v>123</v>
      </c>
      <c r="O534" s="42" t="s">
        <v>90</v>
      </c>
      <c r="P534" s="42">
        <v>4</v>
      </c>
      <c r="Q534" s="42" t="s">
        <v>148</v>
      </c>
      <c r="R534" s="45" t="s">
        <v>123</v>
      </c>
      <c r="S534" s="45"/>
      <c r="T534" s="45" t="s">
        <v>123</v>
      </c>
      <c r="U534" s="45"/>
      <c r="V534" s="45" t="s">
        <v>123</v>
      </c>
      <c r="W534" s="45"/>
      <c r="X534" s="45" t="s">
        <v>123</v>
      </c>
      <c r="Y534" s="45"/>
      <c r="Z534" s="46" t="s">
        <v>123</v>
      </c>
      <c r="AA534" s="47"/>
      <c r="AB534" s="46" t="s">
        <v>123</v>
      </c>
      <c r="AC534" s="48"/>
      <c r="AD534" s="46" t="s">
        <v>123</v>
      </c>
      <c r="AE534" s="48"/>
      <c r="AF534" s="45" t="s">
        <v>27</v>
      </c>
      <c r="AG534" s="45">
        <v>44971</v>
      </c>
      <c r="AH534" s="45" t="s">
        <v>126</v>
      </c>
      <c r="AI534" s="45"/>
      <c r="AJ534" s="45" t="s">
        <v>123</v>
      </c>
      <c r="AK534" s="45"/>
      <c r="AL534" s="45" t="s">
        <v>123</v>
      </c>
      <c r="AM534" s="45"/>
      <c r="AN534" s="45" t="s">
        <v>123</v>
      </c>
      <c r="AO534" s="45"/>
      <c r="AP534" s="45" t="s">
        <v>123</v>
      </c>
      <c r="AQ534" s="45"/>
      <c r="AR534" s="45" t="s">
        <v>123</v>
      </c>
      <c r="AS534" s="45"/>
      <c r="AT534" s="49">
        <v>45274</v>
      </c>
      <c r="AU534" s="50">
        <v>45274</v>
      </c>
      <c r="AV534" s="51" t="s">
        <v>123</v>
      </c>
      <c r="AW534" s="51" t="s">
        <v>123</v>
      </c>
      <c r="AX534" s="51" t="s">
        <v>49</v>
      </c>
      <c r="AY534" s="52" t="s">
        <v>123</v>
      </c>
      <c r="AZ534" s="53">
        <v>0</v>
      </c>
      <c r="BA534" s="52" t="s">
        <v>123</v>
      </c>
      <c r="BB534" s="81" t="s">
        <v>123</v>
      </c>
      <c r="BC534" s="52" t="s">
        <v>123</v>
      </c>
      <c r="BD534" s="52" t="s">
        <v>123</v>
      </c>
      <c r="BE534" s="55" t="s">
        <v>123</v>
      </c>
      <c r="BF534" s="55" t="s">
        <v>123</v>
      </c>
      <c r="BG534" s="55" t="s">
        <v>123</v>
      </c>
      <c r="BH534" s="55" t="s">
        <v>123</v>
      </c>
      <c r="BI534" s="56" t="s">
        <v>123</v>
      </c>
      <c r="BJ534" s="48"/>
      <c r="BK534" s="74"/>
      <c r="BL534" s="75"/>
      <c r="BM534" s="74"/>
      <c r="BN534" s="75"/>
      <c r="BO534" s="74" t="s">
        <v>123</v>
      </c>
      <c r="BP534" s="75"/>
      <c r="BQ534" s="74" t="s">
        <v>123</v>
      </c>
      <c r="BR534" s="217"/>
      <c r="BS534" s="70"/>
      <c r="BT534" s="38"/>
      <c r="BU534" s="61" t="s">
        <v>129</v>
      </c>
      <c r="BV534" s="61" t="s">
        <v>129</v>
      </c>
      <c r="BW534" s="84" t="s">
        <v>259</v>
      </c>
      <c r="BX534" s="84" t="s">
        <v>150</v>
      </c>
      <c r="BY534" s="85" t="s">
        <v>158</v>
      </c>
      <c r="BZ534" s="84" t="s">
        <v>260</v>
      </c>
      <c r="CA534" s="86" t="s">
        <v>129</v>
      </c>
      <c r="CB534" s="87" t="s">
        <v>129</v>
      </c>
      <c r="CC534" s="88" t="s">
        <v>129</v>
      </c>
      <c r="CD534" s="87" t="s">
        <v>129</v>
      </c>
      <c r="CE534" s="87" t="s">
        <v>129</v>
      </c>
      <c r="CF534" s="87" t="s">
        <v>129</v>
      </c>
      <c r="CG534" s="87" t="s">
        <v>129</v>
      </c>
      <c r="CH534" s="42">
        <f>YEAR(BANCO10[[#This Row],[DATA INÍCIO]])</f>
        <v>2023</v>
      </c>
      <c r="CI534" s="42">
        <f>MONTH(BANCO10[[#This Row],[DATA INÍCIO]])</f>
        <v>12</v>
      </c>
      <c r="CJ534" s="42" t="str">
        <f t="shared" si="9"/>
        <v>MUNCLAIR METALURGIA E COMERCIO LIMITADA60.501.368/0001-65</v>
      </c>
      <c r="CK534" s="42"/>
      <c r="CL534" s="42" t="s">
        <v>1420</v>
      </c>
      <c r="CM534" s="42" t="str">
        <f>IF(BANCO10[[#This Row],[SOLUÇÃO]]=CM$1,BANCO10[[#This Row],[STATUS DA ETAPA]],"")</f>
        <v>CONCLUÍDO</v>
      </c>
      <c r="CN534" s="42" t="str">
        <f>IF(BANCO10[[#This Row],[SOLUÇÃO]]=CN$1,BANCO10[[#This Row],[STATUS DA ETAPA]],"")</f>
        <v/>
      </c>
      <c r="CO534" s="42" t="str">
        <f>IF(BANCO10[[#This Row],[SOLUÇÃO]]=CO$1,BANCO10[[#This Row],[STATUS DA ETAPA]],"")</f>
        <v/>
      </c>
      <c r="CP534" s="42" t="str">
        <f>IF(BANCO10[[#This Row],[SOLUÇÃO]]=CP$1,BANCO10[[#This Row],[STATUS DA ETAPA]],"")</f>
        <v/>
      </c>
      <c r="CQ534" s="42" t="str">
        <f>IF(BANCO10[[#This Row],[SOLUÇÃO]]=CQ$1,BANCO10[[#This Row],[STATUS DA ETAPA]],"")</f>
        <v/>
      </c>
      <c r="CR534" s="42" t="str">
        <f>IF(BANCO10[[#This Row],[SOLUÇÃO]]=CR$1,BANCO10[[#This Row],[STATUS DA ETAPA]],"")</f>
        <v/>
      </c>
      <c r="CS534" s="42" t="str">
        <f>IF(BANCO10[[#This Row],[SOLUÇÃO]]=CS$1,BANCO10[[#This Row],[STATUS DA ETAPA]],"")</f>
        <v/>
      </c>
      <c r="CT534" s="42" t="str">
        <f>IF(BANCO10[[#This Row],[SOLUÇÃO]]=CT$1,BANCO10[[#This Row],[STATUS DA ETAPA]],"")</f>
        <v/>
      </c>
      <c r="CU534" s="42" t="str">
        <f>IF(BANCO10[[#This Row],[SOLUÇÃO]]=CU$1,BANCO10[[#This Row],[STATUS DA ETAPA]],"")</f>
        <v/>
      </c>
      <c r="CV534" s="42" t="str">
        <f>IF(BANCO10[[#This Row],[SOLUÇÃO]]=CV$1,BANCO10[[#This Row],[STATUS DA ETAPA]],"")</f>
        <v/>
      </c>
      <c r="CW534" s="42" t="str">
        <f>IF(BANCO10[[#This Row],[SOLUÇÃO]]=CW$1,BANCO10[[#This Row],[STATUS DA ETAPA]],"")</f>
        <v/>
      </c>
      <c r="CX534" s="42" t="str">
        <f>IF(BANCO10[[#This Row],[SOLUÇÃO]]=CX$1,BANCO10[[#This Row],[STATUS DA ETAPA]],"")</f>
        <v/>
      </c>
      <c r="CY534" s="42" t="str">
        <f>IF(BANCO10[[#This Row],[SOLUÇÃO]]=CY$1,BANCO10[[#This Row],[STATUS DA ETAPA]],"")</f>
        <v/>
      </c>
      <c r="CZ534" s="42" t="str">
        <f>IF(BANCO10[[#This Row],[SOLUÇÃO]]=CZ$1,BANCO10[[#This Row],[STATUS DA ETAPA]],"")</f>
        <v/>
      </c>
      <c r="DA534" s="42" t="str">
        <f>IF(BANCO10[[#This Row],[SOLUÇÃO]]=DA$1,BANCO10[[#This Row],[STATUS DA ETAPA]],"")</f>
        <v/>
      </c>
      <c r="DB534" s="42" t="str">
        <f>IF(BANCO10[[#This Row],[SOLUÇÃO]]=DB$1,BANCO10[[#This Row],[STATUS DA ETAPA]],"")</f>
        <v/>
      </c>
      <c r="DC534" s="63" t="str">
        <f>IF(BANCO10[[#This Row],[SOLUÇÃO]]=DC$1,BANCO10[[#This Row],[STATUS DA ETAPA]],"")</f>
        <v/>
      </c>
      <c r="DD534" s="65" t="str">
        <f>IF(BANCO10[[#This Row],[SOLUÇÃO]]=DD$1,BANCO10[[#This Row],[STATUS DA ETAPA]],"")</f>
        <v/>
      </c>
      <c r="DE534" s="65" t="str">
        <f>IF(BANCO10[[#This Row],[SOLUÇÃO]]=DE$1,BANCO10[[#This Row],[STATUS DA ETAPA]],"")</f>
        <v/>
      </c>
      <c r="DF534" s="65" t="str">
        <f>IF(BANCO10[[#This Row],[SOLUÇÃO]]=DF$1,BANCO10[[#This Row],[STATUS DA ETAPA]],"")</f>
        <v/>
      </c>
      <c r="DG534" s="65" t="str">
        <f>IF(BANCO10[[#This Row],[SOLUÇÃO]]=DG$1,BANCO10[[#This Row],[STATUS DA ETAPA]],"")</f>
        <v/>
      </c>
      <c r="DH534" s="65" t="str">
        <f>IF(BANCO10[[#This Row],[SOLUÇÃO]]=DH$1,BANCO10[[#This Row],[STATUS DA ETAPA]],"")</f>
        <v/>
      </c>
      <c r="DI534" s="65" t="str">
        <f>IF(BANCO10[[#This Row],[SOLUÇÃO]]=DI$1,BANCO10[[#This Row],[STATUS DA ETAPA]],"")</f>
        <v/>
      </c>
      <c r="DJ534" s="65" t="str">
        <f>IF(BANCO10[[#This Row],[SOLUÇÃO]]=DJ$1,BANCO10[[#This Row],[STATUS DA ETAPA]],"")</f>
        <v/>
      </c>
      <c r="DK534" s="65" t="str">
        <f>IF(BANCO10[[#This Row],[SOLUÇÃO]]=DK$1,BANCO10[[#This Row],[STATUS DA ETAPA]],"")</f>
        <v/>
      </c>
      <c r="DL534" s="65" t="str">
        <f>IF(BANCO10[[#This Row],[SOLUÇÃO]]=DL$1,BANCO10[[#This Row],[STATUS DA ETAPA]],"")</f>
        <v/>
      </c>
      <c r="DM534" s="65" t="str">
        <f>IF(BANCO10[[#This Row],[SOLUÇÃO]]=DM$1,BANCO10[[#This Row],[STATUS DA ETAPA]],"")</f>
        <v/>
      </c>
      <c r="DN534" s="65"/>
      <c r="DO534" s="65"/>
      <c r="DP534" s="65"/>
      <c r="DQ534" s="65"/>
      <c r="DR534" s="65"/>
      <c r="DS534" s="65"/>
      <c r="DT534" s="65"/>
      <c r="DU534" s="65"/>
      <c r="DV534" s="65"/>
      <c r="DW534" s="65"/>
      <c r="DX534" s="65"/>
      <c r="DY534" s="65"/>
      <c r="DZ534" s="65"/>
      <c r="EA534" s="65"/>
      <c r="EB534" s="65"/>
      <c r="EC534" s="65"/>
      <c r="ED534" s="65"/>
      <c r="EE534" s="65"/>
      <c r="EF534" s="65"/>
      <c r="EG534" s="65"/>
      <c r="EH534" s="65"/>
      <c r="EI534" s="65"/>
      <c r="EJ534" s="65"/>
      <c r="EK534" s="65"/>
      <c r="EL534" s="65"/>
      <c r="EM534" s="65"/>
      <c r="EN534" s="65"/>
      <c r="EO534" s="65"/>
      <c r="EP534" s="65"/>
      <c r="EQ534" s="65"/>
      <c r="ER534" s="65"/>
      <c r="ES534" s="65"/>
      <c r="ET534" s="65"/>
      <c r="EU534" s="65"/>
      <c r="EV534" s="65"/>
      <c r="EW534" s="65"/>
      <c r="EX534" s="65"/>
      <c r="EY534" s="65"/>
      <c r="EZ534" s="65"/>
      <c r="FA534" s="65"/>
      <c r="FB534" s="65"/>
      <c r="FC534" s="65"/>
      <c r="FD534" s="65"/>
      <c r="FE534" s="65"/>
      <c r="FF534" s="65"/>
      <c r="FG534" s="65"/>
      <c r="FH534" s="65"/>
      <c r="FI534" s="65"/>
      <c r="FJ534" s="65"/>
      <c r="FK534" s="65"/>
      <c r="FL534" s="65"/>
      <c r="FM534" s="65"/>
      <c r="FN534" s="65"/>
      <c r="FO534" s="65"/>
      <c r="FP534" s="65"/>
      <c r="FQ534" s="65"/>
      <c r="FR534" s="65"/>
      <c r="FS534" s="65"/>
      <c r="FT534" s="65"/>
      <c r="FU534" s="65"/>
      <c r="FV534" s="65"/>
      <c r="FW534" s="65"/>
      <c r="FX534" s="65"/>
      <c r="FY534" s="65"/>
      <c r="FZ534" s="65"/>
      <c r="GA534" s="38"/>
      <c r="GB534" s="39"/>
      <c r="GC534" s="40"/>
      <c r="GD534" s="42"/>
      <c r="GE534" s="42"/>
      <c r="GF534" s="40"/>
      <c r="GG534" s="89"/>
      <c r="GH534" s="90"/>
      <c r="GI534" s="43"/>
      <c r="GJ534" s="44"/>
      <c r="GK534" s="166"/>
      <c r="GL534" s="166"/>
      <c r="GM534" s="166"/>
      <c r="GN534" s="42"/>
      <c r="GO534" s="91"/>
      <c r="GP534" s="42"/>
      <c r="GQ534" s="91"/>
      <c r="GR534" s="93"/>
      <c r="GS534" s="93"/>
      <c r="GT534" s="44"/>
      <c r="GU534" s="44"/>
      <c r="GV534" s="44"/>
      <c r="GW534" s="42"/>
      <c r="GX534" s="95"/>
      <c r="GY534" s="96"/>
      <c r="GZ534" s="168"/>
      <c r="HA534" s="168"/>
      <c r="HB534" s="168"/>
      <c r="HC534" s="93"/>
      <c r="HD534" s="168"/>
      <c r="HE534" s="110"/>
      <c r="HF534" s="94"/>
      <c r="HG534" s="38"/>
      <c r="HH534" s="38"/>
      <c r="HI534" s="38"/>
      <c r="HJ534" s="38"/>
      <c r="HK534" s="98"/>
      <c r="HL534" s="38"/>
      <c r="HM534" s="38"/>
      <c r="HN534" s="38"/>
      <c r="HO534" s="136"/>
      <c r="HP534" s="38"/>
      <c r="HQ534" s="38"/>
      <c r="HR534" s="38"/>
      <c r="HS534" s="38"/>
      <c r="HT534" s="63"/>
      <c r="HU534" s="63"/>
      <c r="HV534" s="71"/>
      <c r="HW534" s="63"/>
      <c r="HX534" s="44"/>
      <c r="HY534" s="42"/>
      <c r="HZ534" s="42"/>
      <c r="IA534" s="42"/>
      <c r="IB534" s="42"/>
      <c r="IC534" s="42"/>
      <c r="ID534" s="42"/>
      <c r="IE534" s="42"/>
      <c r="IF534" s="42"/>
      <c r="IG534" s="42"/>
      <c r="IH534" s="42"/>
      <c r="II534" s="42"/>
      <c r="IJ534" s="42"/>
      <c r="IK534" s="42"/>
      <c r="IL534" s="42"/>
      <c r="IM534" s="42"/>
      <c r="IN534" s="42"/>
      <c r="IO534" s="42"/>
      <c r="IP534" s="42"/>
      <c r="IQ534" s="42"/>
      <c r="IR534" s="42"/>
      <c r="IS534" s="42"/>
      <c r="IT534" s="42"/>
      <c r="IU534" s="42"/>
      <c r="IV534" s="42"/>
      <c r="IW534" s="42"/>
      <c r="IX534" s="42"/>
      <c r="IY534" s="42"/>
      <c r="IZ534" s="63"/>
      <c r="JA534" s="65"/>
      <c r="JB534" s="65"/>
      <c r="JC534" s="65"/>
      <c r="JD534" s="65"/>
      <c r="JE534" s="65"/>
      <c r="JF534" s="65"/>
      <c r="JG534" s="65"/>
      <c r="JH534" s="65"/>
      <c r="JI534" s="65"/>
      <c r="JJ534" s="65"/>
      <c r="JK534" s="65"/>
      <c r="JL534" s="65"/>
      <c r="JM534" s="65"/>
      <c r="JN534" s="65"/>
      <c r="JO534" s="65"/>
      <c r="JP534" s="65"/>
      <c r="JQ534" s="65"/>
      <c r="JR534" s="65"/>
      <c r="JS534" s="65"/>
      <c r="JT534" s="65"/>
      <c r="JU534" s="65"/>
      <c r="JV534" s="65"/>
      <c r="JW534" s="65"/>
      <c r="JX534" s="65"/>
      <c r="JY534" s="65"/>
      <c r="JZ534" s="65"/>
      <c r="KA534" s="65"/>
      <c r="KB534" s="65"/>
      <c r="KC534" s="65"/>
      <c r="KD534" s="65"/>
      <c r="KE534" s="65"/>
      <c r="KF534" s="65"/>
      <c r="KG534" s="65"/>
      <c r="KH534" s="65"/>
      <c r="KI534" s="65"/>
      <c r="KJ534" s="65"/>
      <c r="KK534" s="65"/>
      <c r="KL534" s="65"/>
      <c r="KM534" s="65"/>
      <c r="KN534" s="65"/>
      <c r="KO534" s="65"/>
      <c r="KP534" s="65"/>
      <c r="KQ534" s="65"/>
      <c r="KR534" s="65"/>
      <c r="KS534" s="65"/>
      <c r="KT534" s="65"/>
      <c r="KU534" s="65"/>
      <c r="KV534" s="65"/>
      <c r="KW534" s="65"/>
      <c r="KX534" s="65"/>
      <c r="KY534" s="65"/>
      <c r="KZ534" s="65"/>
      <c r="LA534" s="65"/>
      <c r="LB534" s="65"/>
      <c r="LC534" s="65"/>
      <c r="LD534" s="65"/>
      <c r="LE534" s="65"/>
      <c r="LF534" s="65"/>
      <c r="LG534" s="65"/>
      <c r="LH534" s="65"/>
      <c r="LI534" s="65"/>
      <c r="LJ534" s="65"/>
      <c r="LK534" s="65"/>
      <c r="LL534" s="65"/>
      <c r="LM534" s="65"/>
      <c r="LN534" s="65"/>
      <c r="LO534" s="65"/>
      <c r="LP534" s="65"/>
      <c r="LQ534" s="65"/>
      <c r="LR534" s="65"/>
      <c r="LS534" s="65"/>
      <c r="LT534" s="65"/>
      <c r="LU534" s="65"/>
      <c r="LV534" s="65"/>
      <c r="LW534" s="65"/>
      <c r="LX534" s="65"/>
      <c r="LY534" s="65"/>
      <c r="LZ534" s="65"/>
      <c r="MA534" s="65"/>
    </row>
    <row r="535" spans="1:339" ht="12" x14ac:dyDescent="0.25">
      <c r="A535" s="38" t="s">
        <v>118</v>
      </c>
      <c r="B535" s="39" t="s">
        <v>119</v>
      </c>
      <c r="C535" s="40" t="str">
        <f>IFERROR(VLOOKUP(BANCO10[[#This Row],[EMPRESA]],[1]!DADOS[#Data],2,FALSE),"")</f>
        <v>60.501.368/0001-65</v>
      </c>
      <c r="D535" s="42" t="s">
        <v>1417</v>
      </c>
      <c r="E535" s="42" t="str">
        <f>IFERROR(VLOOKUP(BANCO10[[#This Row],[EMPRESA]],[1]!DADOS[#Data],5,FALSE),"")</f>
        <v>EPP</v>
      </c>
      <c r="F535" s="40" t="str">
        <f>IFERROR(IF(VLOOKUP(BANCO10[[#This Row],[EMPRESA]],[1]!DADOS[#Data],6,0)="","",(VLOOKUP(BANCO10[[#This Row],[EMPRESA]],[1]!DADOS[#Data],6,0))),"")</f>
        <v>CAPITAL LESTE 1</v>
      </c>
      <c r="G535" s="40" t="s">
        <v>1421</v>
      </c>
      <c r="H535" s="43" t="s">
        <v>196</v>
      </c>
      <c r="I535" s="43" t="s">
        <v>145</v>
      </c>
      <c r="J535" s="44" t="s">
        <v>123</v>
      </c>
      <c r="K535" s="44" t="s">
        <v>1422</v>
      </c>
      <c r="L535" s="44" t="s">
        <v>123</v>
      </c>
      <c r="M535" s="44">
        <v>604</v>
      </c>
      <c r="N535" s="42">
        <v>103</v>
      </c>
      <c r="O535" s="42" t="s">
        <v>92</v>
      </c>
      <c r="P535" s="42">
        <v>52</v>
      </c>
      <c r="Q535" s="42" t="s">
        <v>148</v>
      </c>
      <c r="R535" s="45" t="s">
        <v>123</v>
      </c>
      <c r="S535" s="45"/>
      <c r="T535" s="45" t="s">
        <v>123</v>
      </c>
      <c r="U535" s="45"/>
      <c r="V535" s="45" t="s">
        <v>123</v>
      </c>
      <c r="W535" s="45"/>
      <c r="X535" s="45" t="s">
        <v>123</v>
      </c>
      <c r="Y535" s="45"/>
      <c r="Z535" s="46" t="s">
        <v>123</v>
      </c>
      <c r="AA535" s="47"/>
      <c r="AB535" s="46" t="s">
        <v>123</v>
      </c>
      <c r="AC535" s="48"/>
      <c r="AD535" s="46" t="s">
        <v>123</v>
      </c>
      <c r="AE535" s="48"/>
      <c r="AF535" s="45" t="s">
        <v>27</v>
      </c>
      <c r="AG535" s="45">
        <v>44971</v>
      </c>
      <c r="AH535" s="45" t="s">
        <v>27</v>
      </c>
      <c r="AI535" s="45">
        <v>45371</v>
      </c>
      <c r="AJ535" s="45" t="s">
        <v>27</v>
      </c>
      <c r="AK535" s="45">
        <v>45378</v>
      </c>
      <c r="AL535" s="45" t="s">
        <v>27</v>
      </c>
      <c r="AM535" s="45">
        <v>45378</v>
      </c>
      <c r="AN535" s="45" t="s">
        <v>27</v>
      </c>
      <c r="AO535" s="45"/>
      <c r="AP535" s="45" t="s">
        <v>27</v>
      </c>
      <c r="AQ535" s="45">
        <v>45383</v>
      </c>
      <c r="AR535" s="45" t="s">
        <v>27</v>
      </c>
      <c r="AS535" s="45"/>
      <c r="AT535" s="49">
        <v>45412</v>
      </c>
      <c r="AU535" s="50">
        <v>45624</v>
      </c>
      <c r="AV535" s="51" t="s">
        <v>27</v>
      </c>
      <c r="AW535" s="51" t="s">
        <v>27</v>
      </c>
      <c r="AX535" s="51" t="s">
        <v>182</v>
      </c>
      <c r="AY535" s="52" t="s">
        <v>126</v>
      </c>
      <c r="AZ535" s="53">
        <v>0</v>
      </c>
      <c r="BA535" s="52" t="s">
        <v>153</v>
      </c>
      <c r="BB535" s="81" t="s">
        <v>1423</v>
      </c>
      <c r="BC535" s="52" t="s">
        <v>198</v>
      </c>
      <c r="BD535" s="52" t="s">
        <v>1424</v>
      </c>
      <c r="BE535" s="55" t="s">
        <v>123</v>
      </c>
      <c r="BF535" s="55" t="s">
        <v>123</v>
      </c>
      <c r="BG535" s="55" t="s">
        <v>27</v>
      </c>
      <c r="BH535" s="55" t="s">
        <v>123</v>
      </c>
      <c r="BI535" s="68" t="s">
        <v>123</v>
      </c>
      <c r="BJ535" s="48"/>
      <c r="BK535" s="74"/>
      <c r="BL535" s="75"/>
      <c r="BM535" s="74"/>
      <c r="BN535" s="75"/>
      <c r="BO535" s="74" t="s">
        <v>27</v>
      </c>
      <c r="BP535" s="75">
        <v>45618</v>
      </c>
      <c r="BQ535" s="74" t="s">
        <v>126</v>
      </c>
      <c r="BR535" s="75"/>
      <c r="BS535" s="70" t="s">
        <v>1425</v>
      </c>
      <c r="BT535" s="38" t="s">
        <v>552</v>
      </c>
      <c r="BU535" s="61" t="s">
        <v>129</v>
      </c>
      <c r="BV535" s="61" t="s">
        <v>129</v>
      </c>
      <c r="BW535" s="84" t="s">
        <v>259</v>
      </c>
      <c r="BX535" s="84" t="s">
        <v>150</v>
      </c>
      <c r="BY535" s="85" t="s">
        <v>158</v>
      </c>
      <c r="BZ535" s="84" t="s">
        <v>260</v>
      </c>
      <c r="CA535" s="86" t="s">
        <v>129</v>
      </c>
      <c r="CB535" s="87" t="s">
        <v>129</v>
      </c>
      <c r="CC535" s="88">
        <v>45389</v>
      </c>
      <c r="CD535" s="87" t="s">
        <v>158</v>
      </c>
      <c r="CE535" s="87" t="s">
        <v>129</v>
      </c>
      <c r="CF535" s="87"/>
      <c r="CG535" s="87" t="s">
        <v>219</v>
      </c>
      <c r="CH535" s="42">
        <f>YEAR(BANCO10[[#This Row],[DATA INÍCIO]])</f>
        <v>2024</v>
      </c>
      <c r="CI535" s="42">
        <f>MONTH(BANCO10[[#This Row],[DATA INÍCIO]])</f>
        <v>4</v>
      </c>
      <c r="CJ535" s="42" t="str">
        <f t="shared" si="9"/>
        <v>MUNCLAIR METALURGIA E COMERCIO LIMITADA60.501.368/0001-65</v>
      </c>
      <c r="CK535" s="42"/>
      <c r="CL535" s="42" t="s">
        <v>1426</v>
      </c>
      <c r="CM535" s="42" t="str">
        <f>IF(BANCO10[[#This Row],[SOLUÇÃO]]=CM$1,BANCO10[[#This Row],[STATUS DA ETAPA]],"")</f>
        <v/>
      </c>
      <c r="CN535" s="42" t="str">
        <f>IF(BANCO10[[#This Row],[SOLUÇÃO]]=CN$1,BANCO10[[#This Row],[STATUS DA ETAPA]],"")</f>
        <v/>
      </c>
      <c r="CO535" s="42" t="str">
        <f>IF(BANCO10[[#This Row],[SOLUÇÃO]]=CO$1,BANCO10[[#This Row],[STATUS DA ETAPA]],"")</f>
        <v>CONCLUÍDO</v>
      </c>
      <c r="CP535" s="42" t="str">
        <f>IF(BANCO10[[#This Row],[SOLUÇÃO]]=CP$1,BANCO10[[#This Row],[STATUS DA ETAPA]],"")</f>
        <v/>
      </c>
      <c r="CQ535" s="42" t="str">
        <f>IF(BANCO10[[#This Row],[SOLUÇÃO]]=CQ$1,BANCO10[[#This Row],[STATUS DA ETAPA]],"")</f>
        <v/>
      </c>
      <c r="CR535" s="42" t="str">
        <f>IF(BANCO10[[#This Row],[SOLUÇÃO]]=CR$1,BANCO10[[#This Row],[STATUS DA ETAPA]],"")</f>
        <v/>
      </c>
      <c r="CS535" s="42" t="str">
        <f>IF(BANCO10[[#This Row],[SOLUÇÃO]]=CS$1,BANCO10[[#This Row],[STATUS DA ETAPA]],"")</f>
        <v/>
      </c>
      <c r="CT535" s="42" t="str">
        <f>IF(BANCO10[[#This Row],[SOLUÇÃO]]=CT$1,BANCO10[[#This Row],[STATUS DA ETAPA]],"")</f>
        <v/>
      </c>
      <c r="CU535" s="42" t="str">
        <f>IF(BANCO10[[#This Row],[SOLUÇÃO]]=CU$1,BANCO10[[#This Row],[STATUS DA ETAPA]],"")</f>
        <v/>
      </c>
      <c r="CV535" s="42" t="str">
        <f>IF(BANCO10[[#This Row],[SOLUÇÃO]]=CV$1,BANCO10[[#This Row],[STATUS DA ETAPA]],"")</f>
        <v/>
      </c>
      <c r="CW535" s="42" t="str">
        <f>IF(BANCO10[[#This Row],[SOLUÇÃO]]=CW$1,BANCO10[[#This Row],[STATUS DA ETAPA]],"")</f>
        <v/>
      </c>
      <c r="CX535" s="42" t="str">
        <f>IF(BANCO10[[#This Row],[SOLUÇÃO]]=CX$1,BANCO10[[#This Row],[STATUS DA ETAPA]],"")</f>
        <v/>
      </c>
      <c r="CY535" s="42" t="str">
        <f>IF(BANCO10[[#This Row],[SOLUÇÃO]]=CY$1,BANCO10[[#This Row],[STATUS DA ETAPA]],"")</f>
        <v/>
      </c>
      <c r="CZ535" s="42" t="str">
        <f>IF(BANCO10[[#This Row],[SOLUÇÃO]]=CZ$1,BANCO10[[#This Row],[STATUS DA ETAPA]],"")</f>
        <v/>
      </c>
      <c r="DA535" s="42" t="str">
        <f>IF(BANCO10[[#This Row],[SOLUÇÃO]]=DA$1,BANCO10[[#This Row],[STATUS DA ETAPA]],"")</f>
        <v/>
      </c>
      <c r="DB535" s="42" t="str">
        <f>IF(BANCO10[[#This Row],[SOLUÇÃO]]=DB$1,BANCO10[[#This Row],[STATUS DA ETAPA]],"")</f>
        <v/>
      </c>
      <c r="DC535" s="63" t="str">
        <f>IF(BANCO10[[#This Row],[SOLUÇÃO]]=DC$1,BANCO10[[#This Row],[STATUS DA ETAPA]],"")</f>
        <v/>
      </c>
      <c r="DD535" s="65" t="str">
        <f>IF(BANCO10[[#This Row],[SOLUÇÃO]]=DD$1,BANCO10[[#This Row],[STATUS DA ETAPA]],"")</f>
        <v/>
      </c>
      <c r="DE535" s="65" t="str">
        <f>IF(BANCO10[[#This Row],[SOLUÇÃO]]=DE$1,BANCO10[[#This Row],[STATUS DA ETAPA]],"")</f>
        <v/>
      </c>
      <c r="DF535" s="65" t="str">
        <f>IF(BANCO10[[#This Row],[SOLUÇÃO]]=DF$1,BANCO10[[#This Row],[STATUS DA ETAPA]],"")</f>
        <v/>
      </c>
      <c r="DG535" s="65" t="str">
        <f>IF(BANCO10[[#This Row],[SOLUÇÃO]]=DG$1,BANCO10[[#This Row],[STATUS DA ETAPA]],"")</f>
        <v/>
      </c>
      <c r="DH535" s="65" t="str">
        <f>IF(BANCO10[[#This Row],[SOLUÇÃO]]=DH$1,BANCO10[[#This Row],[STATUS DA ETAPA]],"")</f>
        <v/>
      </c>
      <c r="DI535" s="65" t="str">
        <f>IF(BANCO10[[#This Row],[SOLUÇÃO]]=DI$1,BANCO10[[#This Row],[STATUS DA ETAPA]],"")</f>
        <v/>
      </c>
      <c r="DJ535" s="65" t="str">
        <f>IF(BANCO10[[#This Row],[SOLUÇÃO]]=DJ$1,BANCO10[[#This Row],[STATUS DA ETAPA]],"")</f>
        <v/>
      </c>
      <c r="DK535" s="65" t="str">
        <f>IF(BANCO10[[#This Row],[SOLUÇÃO]]=DK$1,BANCO10[[#This Row],[STATUS DA ETAPA]],"")</f>
        <v/>
      </c>
      <c r="DL535" s="65" t="str">
        <f>IF(BANCO10[[#This Row],[SOLUÇÃO]]=DL$1,BANCO10[[#This Row],[STATUS DA ETAPA]],"")</f>
        <v/>
      </c>
      <c r="DM535" s="65" t="str">
        <f>IF(BANCO10[[#This Row],[SOLUÇÃO]]=DM$1,BANCO10[[#This Row],[STATUS DA ETAPA]],"")</f>
        <v/>
      </c>
      <c r="DN535" s="65"/>
      <c r="DO535" s="65"/>
      <c r="DP535" s="65"/>
      <c r="DQ535" s="65"/>
      <c r="DR535" s="65"/>
      <c r="DS535" s="65"/>
      <c r="DT535" s="65"/>
      <c r="DU535" s="65"/>
      <c r="DV535" s="65"/>
      <c r="DW535" s="65"/>
      <c r="DX535" s="65"/>
      <c r="DY535" s="65"/>
      <c r="DZ535" s="65"/>
      <c r="EA535" s="65"/>
      <c r="EB535" s="65"/>
      <c r="EC535" s="65"/>
      <c r="ED535" s="65"/>
      <c r="EE535" s="65"/>
      <c r="EF535" s="65"/>
      <c r="EG535" s="65"/>
      <c r="EH535" s="65"/>
      <c r="EI535" s="65"/>
      <c r="EJ535" s="65"/>
      <c r="EK535" s="65"/>
      <c r="EL535" s="65"/>
      <c r="EM535" s="65"/>
      <c r="EN535" s="65"/>
      <c r="EO535" s="65"/>
      <c r="EP535" s="65"/>
      <c r="EQ535" s="65"/>
      <c r="ER535" s="65"/>
      <c r="ES535" s="65"/>
      <c r="ET535" s="65"/>
      <c r="EU535" s="65"/>
      <c r="EV535" s="65"/>
      <c r="EW535" s="65"/>
      <c r="EX535" s="65"/>
      <c r="EY535" s="65"/>
      <c r="EZ535" s="65"/>
      <c r="FA535" s="65"/>
      <c r="FB535" s="65"/>
      <c r="FC535" s="65"/>
      <c r="FD535" s="65"/>
      <c r="FE535" s="65"/>
      <c r="FF535" s="65"/>
      <c r="FG535" s="65"/>
      <c r="FH535" s="65"/>
      <c r="FI535" s="65"/>
      <c r="FJ535" s="65"/>
      <c r="FK535" s="65"/>
      <c r="FL535" s="65"/>
      <c r="FM535" s="65"/>
      <c r="FN535" s="65"/>
      <c r="FO535" s="65"/>
      <c r="FP535" s="65"/>
      <c r="FQ535" s="65"/>
      <c r="FR535" s="65"/>
      <c r="FS535" s="65"/>
      <c r="FT535" s="65"/>
      <c r="FU535" s="65"/>
      <c r="FV535" s="65"/>
      <c r="FW535" s="65"/>
      <c r="FX535" s="65"/>
      <c r="FY535" s="65"/>
      <c r="FZ535" s="65"/>
      <c r="GA535" s="38"/>
      <c r="GB535" s="39"/>
      <c r="GC535" s="40"/>
      <c r="GD535" s="42"/>
      <c r="GE535" s="42"/>
      <c r="GF535" s="40"/>
      <c r="GG535" s="89"/>
      <c r="GH535" s="90"/>
      <c r="GI535" s="43"/>
      <c r="GJ535" s="44"/>
      <c r="GK535" s="166"/>
      <c r="GL535" s="166"/>
      <c r="GM535" s="166"/>
      <c r="GN535" s="42"/>
      <c r="GO535" s="91"/>
      <c r="GP535" s="42"/>
      <c r="GQ535" s="91"/>
      <c r="GR535" s="93"/>
      <c r="GS535" s="93"/>
      <c r="GT535" s="44"/>
      <c r="GU535" s="44"/>
      <c r="GV535" s="44"/>
      <c r="GW535" s="42"/>
      <c r="GX535" s="95"/>
      <c r="GY535" s="96"/>
      <c r="GZ535" s="168"/>
      <c r="HA535" s="168"/>
      <c r="HB535" s="168"/>
      <c r="HC535" s="93"/>
      <c r="HD535" s="168"/>
      <c r="HE535" s="110"/>
      <c r="HF535" s="94"/>
      <c r="HG535" s="38"/>
      <c r="HH535" s="38"/>
      <c r="HI535" s="38"/>
      <c r="HJ535" s="38"/>
      <c r="HK535" s="98"/>
      <c r="HL535" s="38"/>
      <c r="HM535" s="38"/>
      <c r="HN535" s="38"/>
      <c r="HO535" s="136"/>
      <c r="HP535" s="38"/>
      <c r="HQ535" s="38"/>
      <c r="HR535" s="38"/>
      <c r="HS535" s="38"/>
      <c r="HT535" s="63"/>
      <c r="HU535" s="63"/>
      <c r="HV535" s="71"/>
      <c r="HW535" s="63"/>
      <c r="HX535" s="44"/>
      <c r="HY535" s="42"/>
      <c r="HZ535" s="42"/>
      <c r="IA535" s="42"/>
      <c r="IB535" s="42"/>
      <c r="IC535" s="42"/>
      <c r="ID535" s="42"/>
      <c r="IE535" s="42"/>
      <c r="IF535" s="42"/>
      <c r="IG535" s="42"/>
      <c r="IH535" s="42"/>
      <c r="II535" s="42"/>
      <c r="IJ535" s="42"/>
      <c r="IK535" s="42"/>
      <c r="IL535" s="42"/>
      <c r="IM535" s="42"/>
      <c r="IN535" s="42"/>
      <c r="IO535" s="42"/>
      <c r="IP535" s="42"/>
      <c r="IQ535" s="42"/>
      <c r="IR535" s="42"/>
      <c r="IS535" s="42"/>
      <c r="IT535" s="42"/>
      <c r="IU535" s="42"/>
      <c r="IV535" s="42"/>
      <c r="IW535" s="42"/>
      <c r="IX535" s="42"/>
      <c r="IY535" s="42"/>
      <c r="IZ535" s="63"/>
      <c r="JA535" s="65"/>
      <c r="JB535" s="65"/>
      <c r="JC535" s="65"/>
      <c r="JD535" s="65"/>
      <c r="JE535" s="65"/>
      <c r="JF535" s="65"/>
      <c r="JG535" s="65"/>
      <c r="JH535" s="65"/>
      <c r="JI535" s="65"/>
      <c r="JJ535" s="65"/>
      <c r="JK535" s="65"/>
      <c r="JL535" s="65"/>
      <c r="JM535" s="65"/>
      <c r="JN535" s="65"/>
      <c r="JO535" s="65"/>
      <c r="JP535" s="65"/>
      <c r="JQ535" s="65"/>
      <c r="JR535" s="65"/>
      <c r="JS535" s="65"/>
      <c r="JT535" s="65"/>
      <c r="JU535" s="65"/>
      <c r="JV535" s="65"/>
      <c r="JW535" s="65"/>
      <c r="JX535" s="65"/>
      <c r="JY535" s="65"/>
      <c r="JZ535" s="65"/>
      <c r="KA535" s="65"/>
      <c r="KB535" s="65"/>
      <c r="KC535" s="65"/>
      <c r="KD535" s="65"/>
      <c r="KE535" s="65"/>
      <c r="KF535" s="65"/>
      <c r="KG535" s="65"/>
      <c r="KH535" s="65"/>
      <c r="KI535" s="65"/>
      <c r="KJ535" s="65"/>
      <c r="KK535" s="65"/>
      <c r="KL535" s="65"/>
      <c r="KM535" s="65"/>
      <c r="KN535" s="65"/>
      <c r="KO535" s="65"/>
      <c r="KP535" s="65"/>
      <c r="KQ535" s="65"/>
      <c r="KR535" s="65"/>
      <c r="KS535" s="65"/>
      <c r="KT535" s="65"/>
      <c r="KU535" s="65"/>
      <c r="KV535" s="65"/>
      <c r="KW535" s="65"/>
      <c r="KX535" s="65"/>
      <c r="KY535" s="65"/>
      <c r="KZ535" s="65"/>
      <c r="LA535" s="65"/>
      <c r="LB535" s="65"/>
      <c r="LC535" s="65"/>
      <c r="LD535" s="65"/>
      <c r="LE535" s="65"/>
      <c r="LF535" s="65"/>
      <c r="LG535" s="65"/>
      <c r="LH535" s="65"/>
      <c r="LI535" s="65"/>
      <c r="LJ535" s="65"/>
      <c r="LK535" s="65"/>
      <c r="LL535" s="65"/>
      <c r="LM535" s="65"/>
      <c r="LN535" s="65"/>
      <c r="LO535" s="65"/>
      <c r="LP535" s="65"/>
      <c r="LQ535" s="65"/>
      <c r="LR535" s="65"/>
      <c r="LS535" s="65"/>
      <c r="LT535" s="65"/>
      <c r="LU535" s="65"/>
      <c r="LV535" s="65"/>
      <c r="LW535" s="65"/>
      <c r="LX535" s="65"/>
      <c r="LY535" s="65"/>
      <c r="LZ535" s="65"/>
      <c r="MA535" s="65"/>
    </row>
    <row r="536" spans="1:339" ht="10.5" x14ac:dyDescent="0.25">
      <c r="A536" s="38" t="s">
        <v>118</v>
      </c>
      <c r="B536" s="39" t="s">
        <v>131</v>
      </c>
      <c r="C536" s="40" t="str">
        <f>IFERROR(VLOOKUP(BANCO10[[#This Row],[EMPRESA]],[1]!DADOS[#Data],2,FALSE),"")</f>
        <v>60.501.368/0001-65</v>
      </c>
      <c r="D536" s="40" t="s">
        <v>1417</v>
      </c>
      <c r="E536" s="42" t="str">
        <f>IFERROR(VLOOKUP(BANCO10[[#This Row],[EMPRESA]],[1]!DADOS[#Data],5,FALSE),"")</f>
        <v>EPP</v>
      </c>
      <c r="F536" s="40" t="str">
        <f>IFERROR(IF(VLOOKUP(BANCO10[[#This Row],[EMPRESA]],[1]!DADOS[#Data],6,0)="","",(VLOOKUP(BANCO10[[#This Row],[EMPRESA]],[1]!DADOS[#Data],6,0))),"")</f>
        <v>CAPITAL LESTE 1</v>
      </c>
      <c r="G536" s="40" t="str">
        <f>IFERROR(IF(VLOOKUP(BANCO10[[#This Row],[EMPRESA]],[1]!DADOS[#Data],4)="","",(VLOOKUP($D536,[1]!DADOS[#Data],4,0))),"")</f>
        <v>MUNCLAIR</v>
      </c>
      <c r="H536" s="43" t="s">
        <v>7</v>
      </c>
      <c r="I536" s="43" t="s">
        <v>134</v>
      </c>
      <c r="J536" s="44" t="s">
        <v>123</v>
      </c>
      <c r="K536" s="44" t="s">
        <v>1427</v>
      </c>
      <c r="L536" s="44" t="s">
        <v>136</v>
      </c>
      <c r="M536" s="42">
        <v>103</v>
      </c>
      <c r="N536" s="42">
        <v>103</v>
      </c>
      <c r="O536" s="42" t="s">
        <v>96</v>
      </c>
      <c r="P536" s="42">
        <v>106</v>
      </c>
      <c r="Q536" s="39"/>
      <c r="R536" s="45" t="s">
        <v>27</v>
      </c>
      <c r="S536" s="45">
        <v>45908</v>
      </c>
      <c r="T536" s="45" t="s">
        <v>27</v>
      </c>
      <c r="U536" s="45">
        <v>45908</v>
      </c>
      <c r="V536" s="45" t="s">
        <v>27</v>
      </c>
      <c r="W536" s="45">
        <v>45912</v>
      </c>
      <c r="X536" s="45" t="s">
        <v>27</v>
      </c>
      <c r="Y536" s="45">
        <v>45912</v>
      </c>
      <c r="Z536" s="46" t="s">
        <v>27</v>
      </c>
      <c r="AA536" s="47">
        <v>45908</v>
      </c>
      <c r="AB536" s="46" t="s">
        <v>126</v>
      </c>
      <c r="AC536" s="48"/>
      <c r="AD536" s="46" t="s">
        <v>126</v>
      </c>
      <c r="AE536" s="48"/>
      <c r="AF536" s="45" t="s">
        <v>123</v>
      </c>
      <c r="AG536" s="45"/>
      <c r="AH536" s="45" t="s">
        <v>27</v>
      </c>
      <c r="AI536" s="45">
        <v>45910</v>
      </c>
      <c r="AJ536" s="45"/>
      <c r="AK536" s="45"/>
      <c r="AL536" s="45" t="s">
        <v>123</v>
      </c>
      <c r="AM536" s="45"/>
      <c r="AN536" s="45" t="s">
        <v>123</v>
      </c>
      <c r="AO536" s="45"/>
      <c r="AP536" s="45" t="s">
        <v>123</v>
      </c>
      <c r="AQ536" s="45"/>
      <c r="AR536" s="45" t="s">
        <v>123</v>
      </c>
      <c r="AS536" s="45"/>
      <c r="AT536" s="49">
        <v>46022</v>
      </c>
      <c r="AU536" s="50">
        <v>46022</v>
      </c>
      <c r="AV536" s="66" t="s">
        <v>126</v>
      </c>
      <c r="AW536" s="66" t="s">
        <v>126</v>
      </c>
      <c r="AX536" s="51" t="s">
        <v>49</v>
      </c>
      <c r="AY536" s="52" t="s">
        <v>126</v>
      </c>
      <c r="AZ536" s="53">
        <v>20140</v>
      </c>
      <c r="BA536" s="52" t="s">
        <v>138</v>
      </c>
      <c r="BB536" s="42">
        <v>711338</v>
      </c>
      <c r="BC536" s="52" t="s">
        <v>123</v>
      </c>
      <c r="BD536" s="52" t="s">
        <v>123</v>
      </c>
      <c r="BE536" s="55" t="s">
        <v>126</v>
      </c>
      <c r="BF536" s="55" t="s">
        <v>126</v>
      </c>
      <c r="BG536" s="55" t="s">
        <v>126</v>
      </c>
      <c r="BH536" s="55" t="s">
        <v>126</v>
      </c>
      <c r="BI536" s="68" t="s">
        <v>126</v>
      </c>
      <c r="BJ536" s="48"/>
      <c r="BK536" s="58" t="s">
        <v>126</v>
      </c>
      <c r="BL536" s="59"/>
      <c r="BM536" s="58" t="s">
        <v>126</v>
      </c>
      <c r="BN536" s="59"/>
      <c r="BO536" s="58" t="s">
        <v>126</v>
      </c>
      <c r="BP536" s="59"/>
      <c r="BQ536" s="58" t="s">
        <v>126</v>
      </c>
      <c r="BR536" s="59"/>
      <c r="BS536" s="60" t="s">
        <v>1428</v>
      </c>
      <c r="BT536" s="38"/>
      <c r="BU536" s="61"/>
      <c r="BV536" s="61"/>
      <c r="BW536" s="61"/>
      <c r="BX536" s="61"/>
      <c r="BY536" s="61"/>
      <c r="BZ536" s="61"/>
      <c r="CA536" s="61"/>
      <c r="CB536" s="61"/>
      <c r="CC536" s="61"/>
      <c r="CD536" s="61"/>
      <c r="CE536" s="61"/>
      <c r="CF536" s="61"/>
      <c r="CG536" s="61"/>
      <c r="CH536" s="63">
        <f>YEAR(BANCO10[[#This Row],[DATA INÍCIO]])</f>
        <v>2025</v>
      </c>
      <c r="CI536" s="63">
        <f>MONTH(BANCO10[[#This Row],[DATA INÍCIO]])</f>
        <v>12</v>
      </c>
      <c r="CJ536" s="71" t="str">
        <f t="shared" si="9"/>
        <v>MUNCLAIR METALURGIA E COMERCIO LIMITADA60.501.368/0001-65</v>
      </c>
      <c r="CK536" s="63"/>
      <c r="CL536" s="63"/>
      <c r="CM536" s="42" t="str">
        <f>IF(BANCO10[[#This Row],[SOLUÇÃO]]=CM$1,BANCO10[[#This Row],[STATUS DA ETAPA]],"")</f>
        <v/>
      </c>
      <c r="CN536" s="42" t="str">
        <f>IF(BANCO10[[#This Row],[SOLUÇÃO]]=CN$1,BANCO10[[#This Row],[STATUS DA ETAPA]],"")</f>
        <v/>
      </c>
      <c r="CO536" s="42" t="str">
        <f>IF(BANCO10[[#This Row],[SOLUÇÃO]]=CO$1,BANCO10[[#This Row],[STATUS DA ETAPA]],"")</f>
        <v/>
      </c>
      <c r="CP536" s="42" t="str">
        <f>IF(BANCO10[[#This Row],[SOLUÇÃO]]=CP$1,BANCO10[[#This Row],[STATUS DA ETAPA]],"")</f>
        <v/>
      </c>
      <c r="CQ536" s="42" t="str">
        <f>IF(BANCO10[[#This Row],[SOLUÇÃO]]=CQ$1,BANCO10[[#This Row],[STATUS DA ETAPA]],"")</f>
        <v/>
      </c>
      <c r="CR536" s="42" t="str">
        <f>IF(BANCO10[[#This Row],[SOLUÇÃO]]=CR$1,BANCO10[[#This Row],[STATUS DA ETAPA]],"")</f>
        <v/>
      </c>
      <c r="CS536" s="42" t="str">
        <f>IF(BANCO10[[#This Row],[SOLUÇÃO]]=CS$1,BANCO10[[#This Row],[STATUS DA ETAPA]],"")</f>
        <v>AGUARDANDO SALDO</v>
      </c>
      <c r="CT536" s="42" t="str">
        <f>IF(BANCO10[[#This Row],[SOLUÇÃO]]=CT$1,BANCO10[[#This Row],[STATUS DA ETAPA]],"")</f>
        <v/>
      </c>
      <c r="CU536" s="42" t="str">
        <f>IF(BANCO10[[#This Row],[SOLUÇÃO]]=CU$1,BANCO10[[#This Row],[STATUS DA ETAPA]],"")</f>
        <v/>
      </c>
      <c r="CV536" s="42" t="str">
        <f>IF(BANCO10[[#This Row],[SOLUÇÃO]]=CV$1,BANCO10[[#This Row],[STATUS DA ETAPA]],"")</f>
        <v/>
      </c>
      <c r="CW536" s="42" t="str">
        <f>IF(BANCO10[[#This Row],[SOLUÇÃO]]=CW$1,BANCO10[[#This Row],[STATUS DA ETAPA]],"")</f>
        <v/>
      </c>
      <c r="CX536" s="42" t="str">
        <f>IF(BANCO10[[#This Row],[SOLUÇÃO]]=CX$1,BANCO10[[#This Row],[STATUS DA ETAPA]],"")</f>
        <v/>
      </c>
      <c r="CY536" s="42" t="str">
        <f>IF(BANCO10[[#This Row],[SOLUÇÃO]]=CY$1,BANCO10[[#This Row],[STATUS DA ETAPA]],"")</f>
        <v/>
      </c>
      <c r="CZ536" s="42" t="str">
        <f>IF(BANCO10[[#This Row],[SOLUÇÃO]]=CZ$1,BANCO10[[#This Row],[STATUS DA ETAPA]],"")</f>
        <v/>
      </c>
      <c r="DA536" s="42" t="str">
        <f>IF(BANCO10[[#This Row],[SOLUÇÃO]]=DA$1,BANCO10[[#This Row],[STATUS DA ETAPA]],"")</f>
        <v/>
      </c>
      <c r="DB536" s="42" t="str">
        <f>IF(BANCO10[[#This Row],[SOLUÇÃO]]=DB$1,BANCO10[[#This Row],[STATUS DA ETAPA]],"")</f>
        <v/>
      </c>
      <c r="DC536" s="42" t="str">
        <f>IF(BANCO10[[#This Row],[SOLUÇÃO]]=DC$1,BANCO10[[#This Row],[STATUS DA ETAPA]],"")</f>
        <v/>
      </c>
      <c r="DD536" s="42" t="str">
        <f>IF(BANCO10[[#This Row],[SOLUÇÃO]]=DD$1,BANCO10[[#This Row],[STATUS DA ETAPA]],"")</f>
        <v/>
      </c>
      <c r="DE536" s="42" t="str">
        <f>IF(BANCO10[[#This Row],[SOLUÇÃO]]=DE$1,BANCO10[[#This Row],[STATUS DA ETAPA]],"")</f>
        <v/>
      </c>
      <c r="DF536" s="42" t="str">
        <f>IF(BANCO10[[#This Row],[SOLUÇÃO]]=DF$1,BANCO10[[#This Row],[STATUS DA ETAPA]],"")</f>
        <v/>
      </c>
      <c r="DG536" s="42" t="str">
        <f>IF(BANCO10[[#This Row],[SOLUÇÃO]]=DG$1,BANCO10[[#This Row],[STATUS DA ETAPA]],"")</f>
        <v/>
      </c>
      <c r="DH536" s="42" t="str">
        <f>IF(BANCO10[[#This Row],[SOLUÇÃO]]=DH$1,BANCO10[[#This Row],[STATUS DA ETAPA]],"")</f>
        <v/>
      </c>
      <c r="DI536" s="42" t="str">
        <f>IF(BANCO10[[#This Row],[SOLUÇÃO]]=DI$1,BANCO10[[#This Row],[STATUS DA ETAPA]],"")</f>
        <v/>
      </c>
      <c r="DJ536" s="42" t="str">
        <f>IF(BANCO10[[#This Row],[SOLUÇÃO]]=DJ$1,BANCO10[[#This Row],[STATUS DA ETAPA]],"")</f>
        <v/>
      </c>
      <c r="DK536" s="42" t="str">
        <f>IF(BANCO10[[#This Row],[SOLUÇÃO]]=DK$1,BANCO10[[#This Row],[STATUS DA ETAPA]],"")</f>
        <v/>
      </c>
      <c r="DL536" s="42" t="str">
        <f>IF(BANCO10[[#This Row],[SOLUÇÃO]]=DL$1,BANCO10[[#This Row],[STATUS DA ETAPA]],"")</f>
        <v/>
      </c>
      <c r="DM536" s="42" t="str">
        <f>IF(BANCO10[[#This Row],[SOLUÇÃO]]=DM$1,BANCO10[[#This Row],[STATUS DA ETAPA]],"")</f>
        <v/>
      </c>
      <c r="DN536" s="65"/>
      <c r="DO536" s="65"/>
      <c r="DP536" s="65"/>
      <c r="DQ536" s="65"/>
      <c r="DR536" s="65"/>
      <c r="DS536" s="65"/>
      <c r="DT536" s="65"/>
      <c r="DU536" s="65"/>
      <c r="DV536" s="65"/>
      <c r="DW536" s="65"/>
      <c r="DX536" s="65"/>
      <c r="DY536" s="65"/>
      <c r="DZ536" s="65"/>
      <c r="EA536" s="65"/>
      <c r="EB536" s="65"/>
      <c r="EC536" s="65"/>
      <c r="ED536" s="65"/>
      <c r="EE536" s="65"/>
      <c r="EF536" s="65"/>
      <c r="EG536" s="65"/>
      <c r="EH536" s="65"/>
      <c r="EI536" s="65"/>
      <c r="EJ536" s="65"/>
      <c r="EK536" s="65"/>
      <c r="EL536" s="65"/>
      <c r="EM536" s="65"/>
      <c r="EN536" s="65"/>
      <c r="EO536" s="65"/>
      <c r="EP536" s="65"/>
      <c r="EQ536" s="65"/>
      <c r="ER536" s="65"/>
      <c r="ES536" s="65"/>
      <c r="ET536" s="65"/>
      <c r="EU536" s="65"/>
      <c r="EV536" s="65"/>
      <c r="EW536" s="65"/>
      <c r="EX536" s="65"/>
      <c r="EY536" s="65"/>
      <c r="EZ536" s="65"/>
      <c r="FA536" s="65"/>
      <c r="FB536" s="65"/>
      <c r="FC536" s="65"/>
      <c r="FD536" s="65"/>
      <c r="FE536" s="65"/>
      <c r="FF536" s="65"/>
      <c r="FG536" s="65"/>
      <c r="FH536" s="65"/>
      <c r="FI536" s="65"/>
      <c r="FJ536" s="65"/>
      <c r="FK536" s="65"/>
      <c r="FL536" s="65"/>
      <c r="FM536" s="65"/>
      <c r="FN536" s="65"/>
      <c r="FO536" s="65"/>
      <c r="FP536" s="65"/>
      <c r="FQ536" s="65"/>
      <c r="FR536" s="65"/>
      <c r="FS536" s="65"/>
      <c r="FT536" s="65"/>
      <c r="FU536" s="65"/>
      <c r="FV536" s="65"/>
      <c r="FW536" s="65"/>
      <c r="FX536" s="65"/>
      <c r="FY536" s="65"/>
      <c r="FZ536" s="65"/>
      <c r="GA536" s="38"/>
      <c r="GB536" s="39"/>
      <c r="GC536" s="40"/>
      <c r="GD536" s="42"/>
      <c r="GE536" s="42"/>
      <c r="GF536" s="40"/>
      <c r="GG536" s="89"/>
      <c r="GH536" s="90"/>
      <c r="GI536" s="43"/>
      <c r="GJ536" s="44"/>
      <c r="GK536" s="166"/>
      <c r="GL536" s="166"/>
      <c r="GM536" s="166"/>
      <c r="GN536" s="42"/>
      <c r="GO536" s="91"/>
      <c r="GP536" s="42"/>
      <c r="GQ536" s="91"/>
      <c r="GR536" s="93"/>
      <c r="GS536" s="93"/>
      <c r="GT536" s="44"/>
      <c r="GU536" s="44"/>
      <c r="GV536" s="44"/>
      <c r="GW536" s="42"/>
      <c r="GX536" s="95"/>
      <c r="GY536" s="96"/>
      <c r="GZ536" s="168"/>
      <c r="HA536" s="168"/>
      <c r="HB536" s="168"/>
      <c r="HC536" s="93"/>
      <c r="HD536" s="168"/>
      <c r="HE536" s="110"/>
      <c r="HF536" s="94"/>
      <c r="HG536" s="38"/>
      <c r="HH536" s="38"/>
      <c r="HI536" s="38"/>
      <c r="HJ536" s="38"/>
      <c r="HK536" s="98"/>
      <c r="HL536" s="38"/>
      <c r="HM536" s="38"/>
      <c r="HN536" s="38"/>
      <c r="HO536" s="136"/>
      <c r="HP536" s="38"/>
      <c r="HQ536" s="38"/>
      <c r="HR536" s="38"/>
      <c r="HS536" s="38"/>
      <c r="HT536" s="63"/>
      <c r="HU536" s="63"/>
      <c r="HV536" s="71"/>
      <c r="HW536" s="63"/>
      <c r="HX536" s="44"/>
      <c r="HY536" s="42"/>
      <c r="HZ536" s="42"/>
      <c r="IA536" s="42"/>
      <c r="IB536" s="42"/>
      <c r="IC536" s="42"/>
      <c r="ID536" s="42"/>
      <c r="IE536" s="42"/>
      <c r="IF536" s="42"/>
      <c r="IG536" s="42"/>
      <c r="IH536" s="42"/>
      <c r="II536" s="42"/>
      <c r="IJ536" s="42"/>
      <c r="IK536" s="42"/>
      <c r="IL536" s="42"/>
      <c r="IM536" s="42"/>
      <c r="IN536" s="42"/>
      <c r="IO536" s="42"/>
      <c r="IP536" s="42"/>
      <c r="IQ536" s="42"/>
      <c r="IR536" s="42"/>
      <c r="IS536" s="42"/>
      <c r="IT536" s="42"/>
      <c r="IU536" s="42"/>
      <c r="IV536" s="42"/>
      <c r="IW536" s="42"/>
      <c r="IX536" s="42"/>
      <c r="IY536" s="42"/>
      <c r="IZ536" s="63"/>
      <c r="JA536" s="65"/>
      <c r="JB536" s="65"/>
      <c r="JC536" s="65"/>
      <c r="JD536" s="65"/>
      <c r="JE536" s="65"/>
      <c r="JF536" s="65"/>
      <c r="JG536" s="65"/>
      <c r="JH536" s="65"/>
      <c r="JI536" s="65"/>
      <c r="JJ536" s="65"/>
      <c r="JK536" s="65"/>
      <c r="JL536" s="65"/>
      <c r="JM536" s="65"/>
      <c r="JN536" s="65"/>
      <c r="JO536" s="65"/>
      <c r="JP536" s="65"/>
      <c r="JQ536" s="65"/>
      <c r="JR536" s="65"/>
      <c r="JS536" s="65"/>
      <c r="JT536" s="65"/>
      <c r="JU536" s="65"/>
      <c r="JV536" s="65"/>
      <c r="JW536" s="65"/>
      <c r="JX536" s="65"/>
      <c r="JY536" s="65"/>
      <c r="JZ536" s="65"/>
      <c r="KA536" s="65"/>
      <c r="KB536" s="65"/>
      <c r="KC536" s="65"/>
      <c r="KD536" s="65"/>
      <c r="KE536" s="65"/>
      <c r="KF536" s="65"/>
      <c r="KG536" s="65"/>
      <c r="KH536" s="65"/>
      <c r="KI536" s="65"/>
      <c r="KJ536" s="65"/>
      <c r="KK536" s="65"/>
      <c r="KL536" s="65"/>
      <c r="KM536" s="65"/>
      <c r="KN536" s="65"/>
      <c r="KO536" s="65"/>
      <c r="KP536" s="65"/>
      <c r="KQ536" s="65"/>
      <c r="KR536" s="65"/>
      <c r="KS536" s="65"/>
      <c r="KT536" s="65"/>
      <c r="KU536" s="65"/>
      <c r="KV536" s="65"/>
      <c r="KW536" s="65"/>
      <c r="KX536" s="65"/>
      <c r="KY536" s="65"/>
      <c r="KZ536" s="65"/>
      <c r="LA536" s="65"/>
      <c r="LB536" s="65"/>
      <c r="LC536" s="65"/>
      <c r="LD536" s="65"/>
      <c r="LE536" s="65"/>
      <c r="LF536" s="65"/>
      <c r="LG536" s="65"/>
      <c r="LH536" s="65"/>
      <c r="LI536" s="65"/>
      <c r="LJ536" s="65"/>
      <c r="LK536" s="65"/>
      <c r="LL536" s="65"/>
      <c r="LM536" s="65"/>
      <c r="LN536" s="65"/>
      <c r="LO536" s="65"/>
      <c r="LP536" s="65"/>
      <c r="LQ536" s="65"/>
      <c r="LR536" s="65"/>
      <c r="LS536" s="65"/>
      <c r="LT536" s="65"/>
      <c r="LU536" s="65"/>
      <c r="LV536" s="65"/>
      <c r="LW536" s="65"/>
      <c r="LX536" s="65"/>
      <c r="LY536" s="65"/>
      <c r="LZ536" s="65"/>
      <c r="MA536" s="65"/>
    </row>
    <row r="537" spans="1:339" ht="12" x14ac:dyDescent="0.25">
      <c r="A537" s="38" t="s">
        <v>118</v>
      </c>
      <c r="B537" s="39" t="s">
        <v>131</v>
      </c>
      <c r="C537" s="40" t="str">
        <f>IFERROR(VLOOKUP(BANCO10[[#This Row],[EMPRESA]],[1]!DADOS[#Data],2,FALSE),"")</f>
        <v>50.116.439/0001-52</v>
      </c>
      <c r="D537" s="40" t="s">
        <v>1429</v>
      </c>
      <c r="E537" s="42" t="str">
        <f>IFERROR(VLOOKUP(BANCO10[[#This Row],[EMPRESA]],[1]!DADOS[#Data],5,FALSE),"")</f>
        <v>ME</v>
      </c>
      <c r="F537" s="40" t="str">
        <f>IFERROR(IF(VLOOKUP(BANCO10[[#This Row],[EMPRESA]],[1]!DADOS[#Data],6,0)="","",(VLOOKUP(BANCO10[[#This Row],[EMPRESA]],[1]!DADOS[#Data],6,0))),"")</f>
        <v>CAPITAL LESTE 2</v>
      </c>
      <c r="G537" s="40" t="str">
        <f>IFERROR(IF(VLOOKUP(BANCO10[[#This Row],[EMPRESA]],[1]!DADOS[#Data],4)="","",(VLOOKUP($D537,[1]!DADOS[#Data],4,0))),"")</f>
        <v>MUNDOME</v>
      </c>
      <c r="H537" s="43" t="s">
        <v>7</v>
      </c>
      <c r="I537" s="43" t="s">
        <v>134</v>
      </c>
      <c r="J537" s="43" t="s">
        <v>123</v>
      </c>
      <c r="K537" s="44" t="s">
        <v>1430</v>
      </c>
      <c r="L537" s="44" t="s">
        <v>136</v>
      </c>
      <c r="M537" s="44" t="s">
        <v>137</v>
      </c>
      <c r="N537" s="44" t="s">
        <v>123</v>
      </c>
      <c r="O537" s="42" t="s">
        <v>96</v>
      </c>
      <c r="P537" s="42">
        <v>76</v>
      </c>
      <c r="Q537" s="39"/>
      <c r="R537" s="45" t="s">
        <v>27</v>
      </c>
      <c r="S537" s="45">
        <v>45890</v>
      </c>
      <c r="T537" s="45" t="s">
        <v>27</v>
      </c>
      <c r="U537" s="45">
        <v>45890</v>
      </c>
      <c r="V537" s="45" t="s">
        <v>27</v>
      </c>
      <c r="W537" s="45">
        <v>45905</v>
      </c>
      <c r="X537" s="45" t="s">
        <v>27</v>
      </c>
      <c r="Y537" s="45">
        <v>45905</v>
      </c>
      <c r="Z537" s="46" t="s">
        <v>27</v>
      </c>
      <c r="AA537" s="47">
        <v>45906</v>
      </c>
      <c r="AB537" s="46" t="s">
        <v>126</v>
      </c>
      <c r="AC537" s="48"/>
      <c r="AD537" s="46" t="s">
        <v>126</v>
      </c>
      <c r="AE537" s="48"/>
      <c r="AF537" s="45" t="s">
        <v>123</v>
      </c>
      <c r="AG537" s="45"/>
      <c r="AH537" s="45" t="s">
        <v>123</v>
      </c>
      <c r="AI537" s="45"/>
      <c r="AJ537" s="45"/>
      <c r="AK537" s="45"/>
      <c r="AL537" s="45" t="s">
        <v>123</v>
      </c>
      <c r="AM537" s="45"/>
      <c r="AN537" s="45" t="s">
        <v>123</v>
      </c>
      <c r="AO537" s="45"/>
      <c r="AP537" s="45" t="s">
        <v>123</v>
      </c>
      <c r="AQ537" s="45"/>
      <c r="AR537" s="45" t="s">
        <v>123</v>
      </c>
      <c r="AS537" s="45"/>
      <c r="AT537" s="49">
        <v>46022</v>
      </c>
      <c r="AU537" s="50">
        <v>46022</v>
      </c>
      <c r="AV537" s="66" t="s">
        <v>126</v>
      </c>
      <c r="AW537" s="66" t="s">
        <v>126</v>
      </c>
      <c r="AX537" s="51" t="s">
        <v>49</v>
      </c>
      <c r="AY537" s="52" t="s">
        <v>126</v>
      </c>
      <c r="AZ537" s="53">
        <v>14440</v>
      </c>
      <c r="BA537" s="52" t="s">
        <v>138</v>
      </c>
      <c r="BB537" s="81">
        <v>711246</v>
      </c>
      <c r="BC537" s="52" t="s">
        <v>123</v>
      </c>
      <c r="BD537" s="52" t="s">
        <v>123</v>
      </c>
      <c r="BE537" s="55" t="s">
        <v>126</v>
      </c>
      <c r="BF537" s="55" t="s">
        <v>126</v>
      </c>
      <c r="BG537" s="55" t="s">
        <v>126</v>
      </c>
      <c r="BH537" s="55" t="s">
        <v>126</v>
      </c>
      <c r="BI537" s="68" t="s">
        <v>126</v>
      </c>
      <c r="BJ537" s="48"/>
      <c r="BK537" s="58" t="s">
        <v>126</v>
      </c>
      <c r="BL537" s="59"/>
      <c r="BM537" s="58" t="s">
        <v>126</v>
      </c>
      <c r="BN537" s="59"/>
      <c r="BO537" s="58" t="s">
        <v>126</v>
      </c>
      <c r="BP537" s="59"/>
      <c r="BQ537" s="58" t="s">
        <v>126</v>
      </c>
      <c r="BR537" s="59"/>
      <c r="BS537" s="69" t="s">
        <v>185</v>
      </c>
      <c r="BT537" s="38" t="s">
        <v>1431</v>
      </c>
      <c r="BU537" s="61"/>
      <c r="BV537" s="61"/>
      <c r="BW537" s="61"/>
      <c r="BX537" s="61"/>
      <c r="BY537" s="61"/>
      <c r="BZ537" s="61"/>
      <c r="CA537" s="61"/>
      <c r="CB537" s="61"/>
      <c r="CC537" s="61"/>
      <c r="CD537" s="61"/>
      <c r="CE537" s="61"/>
      <c r="CF537" s="61"/>
      <c r="CG537" s="61"/>
      <c r="CH537" s="63">
        <f>YEAR(BANCO10[[#This Row],[DATA INÍCIO]])</f>
        <v>2025</v>
      </c>
      <c r="CI537" s="63">
        <f>MONTH(BANCO10[[#This Row],[DATA INÍCIO]])</f>
        <v>12</v>
      </c>
      <c r="CJ537" s="71" t="str">
        <f t="shared" si="9"/>
        <v>MUNDO NOVO DOS BRINQUEDOS INDUSTRIA E COMERCIO LTDA50.116.439/0001-52</v>
      </c>
      <c r="CK537" s="63"/>
      <c r="CL537" s="63"/>
      <c r="CM537" s="42" t="str">
        <f>IF(BANCO10[[#This Row],[SOLUÇÃO]]=CM$1,BANCO10[[#This Row],[STATUS DA ETAPA]],"")</f>
        <v/>
      </c>
      <c r="CN537" s="42" t="str">
        <f>IF(BANCO10[[#This Row],[SOLUÇÃO]]=CN$1,BANCO10[[#This Row],[STATUS DA ETAPA]],"")</f>
        <v/>
      </c>
      <c r="CO537" s="42" t="str">
        <f>IF(BANCO10[[#This Row],[SOLUÇÃO]]=CO$1,BANCO10[[#This Row],[STATUS DA ETAPA]],"")</f>
        <v/>
      </c>
      <c r="CP537" s="42" t="str">
        <f>IF(BANCO10[[#This Row],[SOLUÇÃO]]=CP$1,BANCO10[[#This Row],[STATUS DA ETAPA]],"")</f>
        <v/>
      </c>
      <c r="CQ537" s="42" t="str">
        <f>IF(BANCO10[[#This Row],[SOLUÇÃO]]=CQ$1,BANCO10[[#This Row],[STATUS DA ETAPA]],"")</f>
        <v/>
      </c>
      <c r="CR537" s="42" t="str">
        <f>IF(BANCO10[[#This Row],[SOLUÇÃO]]=CR$1,BANCO10[[#This Row],[STATUS DA ETAPA]],"")</f>
        <v/>
      </c>
      <c r="CS537" s="42" t="str">
        <f>IF(BANCO10[[#This Row],[SOLUÇÃO]]=CS$1,BANCO10[[#This Row],[STATUS DA ETAPA]],"")</f>
        <v>AGUARDANDO SALDO</v>
      </c>
      <c r="CT537" s="42" t="str">
        <f>IF(BANCO10[[#This Row],[SOLUÇÃO]]=CT$1,BANCO10[[#This Row],[STATUS DA ETAPA]],"")</f>
        <v/>
      </c>
      <c r="CU537" s="42" t="str">
        <f>IF(BANCO10[[#This Row],[SOLUÇÃO]]=CU$1,BANCO10[[#This Row],[STATUS DA ETAPA]],"")</f>
        <v/>
      </c>
      <c r="CV537" s="42" t="str">
        <f>IF(BANCO10[[#This Row],[SOLUÇÃO]]=CV$1,BANCO10[[#This Row],[STATUS DA ETAPA]],"")</f>
        <v/>
      </c>
      <c r="CW537" s="42" t="str">
        <f>IF(BANCO10[[#This Row],[SOLUÇÃO]]=CW$1,BANCO10[[#This Row],[STATUS DA ETAPA]],"")</f>
        <v/>
      </c>
      <c r="CX537" s="42" t="str">
        <f>IF(BANCO10[[#This Row],[SOLUÇÃO]]=CX$1,BANCO10[[#This Row],[STATUS DA ETAPA]],"")</f>
        <v/>
      </c>
      <c r="CY537" s="42" t="str">
        <f>IF(BANCO10[[#This Row],[SOLUÇÃO]]=CY$1,BANCO10[[#This Row],[STATUS DA ETAPA]],"")</f>
        <v/>
      </c>
      <c r="CZ537" s="42" t="str">
        <f>IF(BANCO10[[#This Row],[SOLUÇÃO]]=CZ$1,BANCO10[[#This Row],[STATUS DA ETAPA]],"")</f>
        <v/>
      </c>
      <c r="DA537" s="42" t="str">
        <f>IF(BANCO10[[#This Row],[SOLUÇÃO]]=DA$1,BANCO10[[#This Row],[STATUS DA ETAPA]],"")</f>
        <v/>
      </c>
      <c r="DB537" s="42" t="str">
        <f>IF(BANCO10[[#This Row],[SOLUÇÃO]]=DB$1,BANCO10[[#This Row],[STATUS DA ETAPA]],"")</f>
        <v/>
      </c>
      <c r="DC537" s="42" t="str">
        <f>IF(BANCO10[[#This Row],[SOLUÇÃO]]=DC$1,BANCO10[[#This Row],[STATUS DA ETAPA]],"")</f>
        <v/>
      </c>
      <c r="DD537" s="42" t="str">
        <f>IF(BANCO10[[#This Row],[SOLUÇÃO]]=DD$1,BANCO10[[#This Row],[STATUS DA ETAPA]],"")</f>
        <v/>
      </c>
      <c r="DE537" s="42" t="str">
        <f>IF(BANCO10[[#This Row],[SOLUÇÃO]]=DE$1,BANCO10[[#This Row],[STATUS DA ETAPA]],"")</f>
        <v/>
      </c>
      <c r="DF537" s="42" t="str">
        <f>IF(BANCO10[[#This Row],[SOLUÇÃO]]=DF$1,BANCO10[[#This Row],[STATUS DA ETAPA]],"")</f>
        <v/>
      </c>
      <c r="DG537" s="42" t="str">
        <f>IF(BANCO10[[#This Row],[SOLUÇÃO]]=DG$1,BANCO10[[#This Row],[STATUS DA ETAPA]],"")</f>
        <v/>
      </c>
      <c r="DH537" s="42" t="str">
        <f>IF(BANCO10[[#This Row],[SOLUÇÃO]]=DH$1,BANCO10[[#This Row],[STATUS DA ETAPA]],"")</f>
        <v/>
      </c>
      <c r="DI537" s="42" t="str">
        <f>IF(BANCO10[[#This Row],[SOLUÇÃO]]=DI$1,BANCO10[[#This Row],[STATUS DA ETAPA]],"")</f>
        <v/>
      </c>
      <c r="DJ537" s="42" t="str">
        <f>IF(BANCO10[[#This Row],[SOLUÇÃO]]=DJ$1,BANCO10[[#This Row],[STATUS DA ETAPA]],"")</f>
        <v/>
      </c>
      <c r="DK537" s="42" t="str">
        <f>IF(BANCO10[[#This Row],[SOLUÇÃO]]=DK$1,BANCO10[[#This Row],[STATUS DA ETAPA]],"")</f>
        <v/>
      </c>
      <c r="DL537" s="42" t="str">
        <f>IF(BANCO10[[#This Row],[SOLUÇÃO]]=DL$1,BANCO10[[#This Row],[STATUS DA ETAPA]],"")</f>
        <v/>
      </c>
      <c r="DM537" s="42" t="str">
        <f>IF(BANCO10[[#This Row],[SOLUÇÃO]]=DM$1,BANCO10[[#This Row],[STATUS DA ETAPA]],"")</f>
        <v/>
      </c>
      <c r="DN537" s="65"/>
      <c r="DO537" s="65"/>
      <c r="DP537" s="65"/>
      <c r="DQ537" s="65"/>
      <c r="DR537" s="65"/>
      <c r="DS537" s="65"/>
      <c r="DT537" s="65"/>
      <c r="DU537" s="65"/>
      <c r="DV537" s="65"/>
      <c r="DW537" s="65"/>
      <c r="DX537" s="65"/>
      <c r="DY537" s="65"/>
      <c r="DZ537" s="65"/>
      <c r="EA537" s="65"/>
      <c r="EB537" s="65"/>
      <c r="EC537" s="65"/>
      <c r="ED537" s="65"/>
      <c r="EE537" s="65"/>
      <c r="EF537" s="65"/>
      <c r="EG537" s="65"/>
      <c r="EH537" s="65"/>
      <c r="EI537" s="65"/>
      <c r="EJ537" s="65"/>
      <c r="EK537" s="65"/>
      <c r="EL537" s="65"/>
      <c r="EM537" s="65"/>
      <c r="EN537" s="65"/>
      <c r="EO537" s="65"/>
      <c r="EP537" s="65"/>
      <c r="EQ537" s="65"/>
      <c r="ER537" s="65"/>
      <c r="ES537" s="65"/>
      <c r="ET537" s="65"/>
      <c r="EU537" s="65"/>
      <c r="EV537" s="65"/>
      <c r="EW537" s="65"/>
      <c r="EX537" s="65"/>
      <c r="EY537" s="65"/>
      <c r="EZ537" s="65"/>
      <c r="FA537" s="65"/>
      <c r="FB537" s="65"/>
      <c r="FC537" s="65"/>
      <c r="FD537" s="65"/>
      <c r="FE537" s="65"/>
      <c r="FF537" s="65"/>
      <c r="FG537" s="65"/>
      <c r="FH537" s="65"/>
      <c r="FI537" s="65"/>
      <c r="FJ537" s="65"/>
      <c r="FK537" s="65"/>
      <c r="FL537" s="65"/>
      <c r="FM537" s="65"/>
      <c r="FN537" s="65"/>
      <c r="FO537" s="65"/>
      <c r="FP537" s="65"/>
      <c r="FQ537" s="65"/>
      <c r="FR537" s="65"/>
      <c r="FS537" s="65"/>
      <c r="FT537" s="65"/>
      <c r="FU537" s="65"/>
      <c r="FV537" s="65"/>
      <c r="FW537" s="65"/>
      <c r="FX537" s="65"/>
      <c r="FY537" s="65"/>
      <c r="FZ537" s="65"/>
      <c r="GA537" s="38"/>
      <c r="GB537" s="39"/>
      <c r="GC537" s="40"/>
      <c r="GD537" s="42"/>
      <c r="GE537" s="42"/>
      <c r="GF537" s="40"/>
      <c r="GG537" s="89"/>
      <c r="GH537" s="90"/>
      <c r="GI537" s="43"/>
      <c r="GJ537" s="44"/>
      <c r="GK537" s="166"/>
      <c r="GL537" s="166"/>
      <c r="GM537" s="166"/>
      <c r="GN537" s="42"/>
      <c r="GO537" s="91"/>
      <c r="GP537" s="42"/>
      <c r="GQ537" s="91"/>
      <c r="GR537" s="93"/>
      <c r="GS537" s="93"/>
      <c r="GT537" s="44"/>
      <c r="GU537" s="44"/>
      <c r="GV537" s="44"/>
      <c r="GW537" s="42"/>
      <c r="GX537" s="95"/>
      <c r="GY537" s="96"/>
      <c r="GZ537" s="168"/>
      <c r="HA537" s="168"/>
      <c r="HB537" s="168"/>
      <c r="HC537" s="93"/>
      <c r="HD537" s="168"/>
      <c r="HE537" s="110"/>
      <c r="HF537" s="94"/>
      <c r="HG537" s="38"/>
      <c r="HH537" s="38"/>
      <c r="HI537" s="38"/>
      <c r="HJ537" s="38"/>
      <c r="HK537" s="98"/>
      <c r="HL537" s="38"/>
      <c r="HM537" s="38"/>
      <c r="HN537" s="38"/>
      <c r="HO537" s="136"/>
      <c r="HP537" s="38"/>
      <c r="HQ537" s="38"/>
      <c r="HR537" s="38"/>
      <c r="HS537" s="38"/>
      <c r="HT537" s="63"/>
      <c r="HU537" s="63"/>
      <c r="HV537" s="71"/>
      <c r="HW537" s="63"/>
      <c r="HX537" s="44"/>
      <c r="HY537" s="42"/>
      <c r="HZ537" s="42"/>
      <c r="IA537" s="42"/>
      <c r="IB537" s="42"/>
      <c r="IC537" s="42"/>
      <c r="ID537" s="42"/>
      <c r="IE537" s="42"/>
      <c r="IF537" s="42"/>
      <c r="IG537" s="42"/>
      <c r="IH537" s="42"/>
      <c r="II537" s="42"/>
      <c r="IJ537" s="42"/>
      <c r="IK537" s="42"/>
      <c r="IL537" s="42"/>
      <c r="IM537" s="42"/>
      <c r="IN537" s="42"/>
      <c r="IO537" s="42"/>
      <c r="IP537" s="42"/>
      <c r="IQ537" s="42"/>
      <c r="IR537" s="42"/>
      <c r="IS537" s="42"/>
      <c r="IT537" s="42"/>
      <c r="IU537" s="42"/>
      <c r="IV537" s="42"/>
      <c r="IW537" s="42"/>
      <c r="IX537" s="42"/>
      <c r="IY537" s="42"/>
      <c r="IZ537" s="63"/>
      <c r="JA537" s="65"/>
      <c r="JB537" s="65"/>
      <c r="JC537" s="65"/>
      <c r="JD537" s="65"/>
      <c r="JE537" s="65"/>
      <c r="JF537" s="65"/>
      <c r="JG537" s="65"/>
      <c r="JH537" s="65"/>
      <c r="JI537" s="65"/>
      <c r="JJ537" s="65"/>
      <c r="JK537" s="65"/>
      <c r="JL537" s="65"/>
      <c r="JM537" s="65"/>
      <c r="JN537" s="65"/>
      <c r="JO537" s="65"/>
      <c r="JP537" s="65"/>
      <c r="JQ537" s="65"/>
      <c r="JR537" s="65"/>
      <c r="JS537" s="65"/>
      <c r="JT537" s="65"/>
      <c r="JU537" s="65"/>
      <c r="JV537" s="65"/>
      <c r="JW537" s="65"/>
      <c r="JX537" s="65"/>
      <c r="JY537" s="65"/>
      <c r="JZ537" s="65"/>
      <c r="KA537" s="65"/>
      <c r="KB537" s="65"/>
      <c r="KC537" s="65"/>
      <c r="KD537" s="65"/>
      <c r="KE537" s="65"/>
      <c r="KF537" s="65"/>
      <c r="KG537" s="65"/>
      <c r="KH537" s="65"/>
      <c r="KI537" s="65"/>
      <c r="KJ537" s="65"/>
      <c r="KK537" s="65"/>
      <c r="KL537" s="65"/>
      <c r="KM537" s="65"/>
      <c r="KN537" s="65"/>
      <c r="KO537" s="65"/>
      <c r="KP537" s="65"/>
      <c r="KQ537" s="65"/>
      <c r="KR537" s="65"/>
      <c r="KS537" s="65"/>
      <c r="KT537" s="65"/>
      <c r="KU537" s="65"/>
      <c r="KV537" s="65"/>
      <c r="KW537" s="65"/>
      <c r="KX537" s="65"/>
      <c r="KY537" s="65"/>
      <c r="KZ537" s="65"/>
      <c r="LA537" s="65"/>
      <c r="LB537" s="65"/>
      <c r="LC537" s="65"/>
      <c r="LD537" s="65"/>
      <c r="LE537" s="65"/>
      <c r="LF537" s="65"/>
      <c r="LG537" s="65"/>
      <c r="LH537" s="65"/>
      <c r="LI537" s="65"/>
      <c r="LJ537" s="65"/>
      <c r="LK537" s="65"/>
      <c r="LL537" s="65"/>
      <c r="LM537" s="65"/>
      <c r="LN537" s="65"/>
      <c r="LO537" s="65"/>
      <c r="LP537" s="65"/>
      <c r="LQ537" s="65"/>
      <c r="LR537" s="65"/>
      <c r="LS537" s="65"/>
      <c r="LT537" s="65"/>
      <c r="LU537" s="65"/>
      <c r="LV537" s="65"/>
      <c r="LW537" s="65"/>
      <c r="LX537" s="65"/>
      <c r="LY537" s="65"/>
      <c r="LZ537" s="65"/>
      <c r="MA537" s="65"/>
    </row>
    <row r="538" spans="1:339" ht="12" x14ac:dyDescent="0.25">
      <c r="A538" s="38" t="s">
        <v>118</v>
      </c>
      <c r="B538" s="39" t="s">
        <v>131</v>
      </c>
      <c r="C538" s="40" t="str">
        <f>IFERROR(VLOOKUP(BANCO10[[#This Row],[EMPRESA]],[1]!DADOS[#Data],2,FALSE),"")</f>
        <v>44.060.702/0001-36</v>
      </c>
      <c r="D538" s="40" t="s">
        <v>1432</v>
      </c>
      <c r="E538" s="42" t="str">
        <f>IFERROR(VLOOKUP(BANCO10[[#This Row],[EMPRESA]],[1]!DADOS[#Data],5,FALSE),"")</f>
        <v>ME</v>
      </c>
      <c r="F538" s="40" t="str">
        <f>IFERROR(IF(VLOOKUP(BANCO10[[#This Row],[EMPRESA]],[1]!DADOS[#Data],6,0)="","",(VLOOKUP(BANCO10[[#This Row],[EMPRESA]],[1]!DADOS[#Data],6,0))),"")</f>
        <v>CAPITAL LESTE 2</v>
      </c>
      <c r="G538" s="40" t="str">
        <f>IFERROR(IF(VLOOKUP(BANCO10[[#This Row],[EMPRESA]],[1]!DADOS[#Data],4)="","",(VLOOKUP($D538,[1]!DADOS[#Data],4,0))),"")</f>
        <v>MUNDO NOVO</v>
      </c>
      <c r="H538" s="43" t="s">
        <v>7</v>
      </c>
      <c r="I538" s="43" t="s">
        <v>145</v>
      </c>
      <c r="J538" s="43" t="s">
        <v>123</v>
      </c>
      <c r="K538" s="44" t="s">
        <v>1433</v>
      </c>
      <c r="L538" s="44" t="s">
        <v>1434</v>
      </c>
      <c r="M538" s="44" t="s">
        <v>137</v>
      </c>
      <c r="N538" s="44" t="s">
        <v>123</v>
      </c>
      <c r="O538" s="42" t="s">
        <v>96</v>
      </c>
      <c r="P538" s="42">
        <v>76</v>
      </c>
      <c r="Q538" s="39" t="s">
        <v>930</v>
      </c>
      <c r="R538" s="45" t="s">
        <v>27</v>
      </c>
      <c r="S538" s="45">
        <v>45698</v>
      </c>
      <c r="T538" s="45" t="s">
        <v>27</v>
      </c>
      <c r="U538" s="45">
        <v>45705</v>
      </c>
      <c r="V538" s="45" t="s">
        <v>27</v>
      </c>
      <c r="W538" s="45">
        <v>45706</v>
      </c>
      <c r="X538" s="45" t="s">
        <v>27</v>
      </c>
      <c r="Y538" s="45">
        <v>45706</v>
      </c>
      <c r="Z538" s="46" t="s">
        <v>27</v>
      </c>
      <c r="AA538" s="47">
        <v>45700</v>
      </c>
      <c r="AB538" s="46" t="s">
        <v>27</v>
      </c>
      <c r="AC538" s="48">
        <v>45694</v>
      </c>
      <c r="AD538" s="46" t="s">
        <v>27</v>
      </c>
      <c r="AE538" s="48">
        <v>45695</v>
      </c>
      <c r="AF538" s="45" t="s">
        <v>123</v>
      </c>
      <c r="AG538" s="45"/>
      <c r="AH538" s="45" t="s">
        <v>27</v>
      </c>
      <c r="AI538" s="45"/>
      <c r="AJ538" s="45" t="s">
        <v>27</v>
      </c>
      <c r="AK538" s="45">
        <v>45708</v>
      </c>
      <c r="AL538" s="45" t="s">
        <v>123</v>
      </c>
      <c r="AM538" s="45"/>
      <c r="AN538" s="45" t="s">
        <v>123</v>
      </c>
      <c r="AO538" s="45"/>
      <c r="AP538" s="45" t="s">
        <v>123</v>
      </c>
      <c r="AQ538" s="45"/>
      <c r="AR538" s="45" t="s">
        <v>123</v>
      </c>
      <c r="AS538" s="45"/>
      <c r="AT538" s="49">
        <v>45785</v>
      </c>
      <c r="AU538" s="50">
        <v>45889</v>
      </c>
      <c r="AV538" s="66" t="s">
        <v>27</v>
      </c>
      <c r="AW538" s="66" t="s">
        <v>27</v>
      </c>
      <c r="AX538" s="51" t="s">
        <v>49</v>
      </c>
      <c r="AY538" s="52" t="s">
        <v>126</v>
      </c>
      <c r="AZ538" s="53">
        <v>14440</v>
      </c>
      <c r="BA538" s="52" t="s">
        <v>153</v>
      </c>
      <c r="BB538" s="81">
        <v>664905</v>
      </c>
      <c r="BC538" s="52" t="s">
        <v>123</v>
      </c>
      <c r="BD538" s="52" t="s">
        <v>123</v>
      </c>
      <c r="BE538" s="55" t="s">
        <v>27</v>
      </c>
      <c r="BF538" s="55" t="s">
        <v>27</v>
      </c>
      <c r="BG538" s="55" t="s">
        <v>27</v>
      </c>
      <c r="BH538" s="55" t="s">
        <v>27</v>
      </c>
      <c r="BI538" s="68" t="s">
        <v>27</v>
      </c>
      <c r="BJ538" s="48">
        <v>45889</v>
      </c>
      <c r="BK538" s="58" t="s">
        <v>123</v>
      </c>
      <c r="BL538" s="59"/>
      <c r="BM538" s="58" t="s">
        <v>123</v>
      </c>
      <c r="BN538" s="59"/>
      <c r="BO538" s="74" t="s">
        <v>27</v>
      </c>
      <c r="BP538" s="59">
        <v>45889</v>
      </c>
      <c r="BQ538" s="58" t="s">
        <v>126</v>
      </c>
      <c r="BR538" s="59"/>
      <c r="BS538" s="220" t="s">
        <v>819</v>
      </c>
      <c r="BT538" s="63">
        <v>0</v>
      </c>
      <c r="BU538" s="61"/>
      <c r="BV538" s="61"/>
      <c r="BW538" s="61"/>
      <c r="BX538" s="61"/>
      <c r="BY538" s="61"/>
      <c r="BZ538" s="61"/>
      <c r="CA538" s="61"/>
      <c r="CB538" s="61"/>
      <c r="CC538" s="61"/>
      <c r="CD538" s="61"/>
      <c r="CE538" s="61"/>
      <c r="CF538" s="61"/>
      <c r="CG538" s="61"/>
      <c r="CH538" s="63">
        <f>YEAR(BANCO10[[#This Row],[DATA INÍCIO]])</f>
        <v>2025</v>
      </c>
      <c r="CI538" s="63">
        <f>MONTH(BANCO10[[#This Row],[DATA INÍCIO]])</f>
        <v>5</v>
      </c>
      <c r="CJ538" s="71" t="str">
        <f t="shared" si="9"/>
        <v>MUNDO NOVO INDUSTRIA E COMERCIO BRINQUEDOS LTDA44.060.702/0001-36</v>
      </c>
      <c r="CK538" s="63"/>
      <c r="CL538" s="63"/>
      <c r="CM538" s="42" t="str">
        <f>IF(BANCO10[[#This Row],[SOLUÇÃO]]=CM$1,BANCO10[[#This Row],[STATUS DA ETAPA]],"")</f>
        <v/>
      </c>
      <c r="CN538" s="42" t="str">
        <f>IF(BANCO10[[#This Row],[SOLUÇÃO]]=CN$1,BANCO10[[#This Row],[STATUS DA ETAPA]],"")</f>
        <v/>
      </c>
      <c r="CO538" s="42" t="str">
        <f>IF(BANCO10[[#This Row],[SOLUÇÃO]]=CO$1,BANCO10[[#This Row],[STATUS DA ETAPA]],"")</f>
        <v/>
      </c>
      <c r="CP538" s="42" t="str">
        <f>IF(BANCO10[[#This Row],[SOLUÇÃO]]=CP$1,BANCO10[[#This Row],[STATUS DA ETAPA]],"")</f>
        <v/>
      </c>
      <c r="CQ538" s="42" t="str">
        <f>IF(BANCO10[[#This Row],[SOLUÇÃO]]=CQ$1,BANCO10[[#This Row],[STATUS DA ETAPA]],"")</f>
        <v/>
      </c>
      <c r="CR538" s="42" t="str">
        <f>IF(BANCO10[[#This Row],[SOLUÇÃO]]=CR$1,BANCO10[[#This Row],[STATUS DA ETAPA]],"")</f>
        <v/>
      </c>
      <c r="CS538" s="42" t="str">
        <f>IF(BANCO10[[#This Row],[SOLUÇÃO]]=CS$1,BANCO10[[#This Row],[STATUS DA ETAPA]],"")</f>
        <v>CONCLUÍDO</v>
      </c>
      <c r="CT538" s="42" t="str">
        <f>IF(BANCO10[[#This Row],[SOLUÇÃO]]=CT$1,BANCO10[[#This Row],[STATUS DA ETAPA]],"")</f>
        <v/>
      </c>
      <c r="CU538" s="42" t="str">
        <f>IF(BANCO10[[#This Row],[SOLUÇÃO]]=CU$1,BANCO10[[#This Row],[STATUS DA ETAPA]],"")</f>
        <v/>
      </c>
      <c r="CV538" s="42" t="str">
        <f>IF(BANCO10[[#This Row],[SOLUÇÃO]]=CV$1,BANCO10[[#This Row],[STATUS DA ETAPA]],"")</f>
        <v/>
      </c>
      <c r="CW538" s="42" t="str">
        <f>IF(BANCO10[[#This Row],[SOLUÇÃO]]=CW$1,BANCO10[[#This Row],[STATUS DA ETAPA]],"")</f>
        <v/>
      </c>
      <c r="CX538" s="42" t="str">
        <f>IF(BANCO10[[#This Row],[SOLUÇÃO]]=CX$1,BANCO10[[#This Row],[STATUS DA ETAPA]],"")</f>
        <v/>
      </c>
      <c r="CY538" s="42" t="str">
        <f>IF(BANCO10[[#This Row],[SOLUÇÃO]]=CY$1,BANCO10[[#This Row],[STATUS DA ETAPA]],"")</f>
        <v/>
      </c>
      <c r="CZ538" s="42" t="str">
        <f>IF(BANCO10[[#This Row],[SOLUÇÃO]]=CZ$1,BANCO10[[#This Row],[STATUS DA ETAPA]],"")</f>
        <v/>
      </c>
      <c r="DA538" s="42" t="str">
        <f>IF(BANCO10[[#This Row],[SOLUÇÃO]]=DA$1,BANCO10[[#This Row],[STATUS DA ETAPA]],"")</f>
        <v/>
      </c>
      <c r="DB538" s="42" t="str">
        <f>IF(BANCO10[[#This Row],[SOLUÇÃO]]=DB$1,BANCO10[[#This Row],[STATUS DA ETAPA]],"")</f>
        <v/>
      </c>
      <c r="DC538" s="42" t="str">
        <f>IF(BANCO10[[#This Row],[SOLUÇÃO]]=DC$1,BANCO10[[#This Row],[STATUS DA ETAPA]],"")</f>
        <v/>
      </c>
      <c r="DD538" s="42" t="str">
        <f>IF(BANCO10[[#This Row],[SOLUÇÃO]]=DD$1,BANCO10[[#This Row],[STATUS DA ETAPA]],"")</f>
        <v/>
      </c>
      <c r="DE538" s="42" t="str">
        <f>IF(BANCO10[[#This Row],[SOLUÇÃO]]=DE$1,BANCO10[[#This Row],[STATUS DA ETAPA]],"")</f>
        <v/>
      </c>
      <c r="DF538" s="42" t="str">
        <f>IF(BANCO10[[#This Row],[SOLUÇÃO]]=DF$1,BANCO10[[#This Row],[STATUS DA ETAPA]],"")</f>
        <v/>
      </c>
      <c r="DG538" s="42" t="str">
        <f>IF(BANCO10[[#This Row],[SOLUÇÃO]]=DG$1,BANCO10[[#This Row],[STATUS DA ETAPA]],"")</f>
        <v/>
      </c>
      <c r="DH538" s="42" t="str">
        <f>IF(BANCO10[[#This Row],[SOLUÇÃO]]=DH$1,BANCO10[[#This Row],[STATUS DA ETAPA]],"")</f>
        <v/>
      </c>
      <c r="DI538" s="42" t="str">
        <f>IF(BANCO10[[#This Row],[SOLUÇÃO]]=DI$1,BANCO10[[#This Row],[STATUS DA ETAPA]],"")</f>
        <v/>
      </c>
      <c r="DJ538" s="42" t="str">
        <f>IF(BANCO10[[#This Row],[SOLUÇÃO]]=DJ$1,BANCO10[[#This Row],[STATUS DA ETAPA]],"")</f>
        <v/>
      </c>
      <c r="DK538" s="42" t="str">
        <f>IF(BANCO10[[#This Row],[SOLUÇÃO]]=DK$1,BANCO10[[#This Row],[STATUS DA ETAPA]],"")</f>
        <v/>
      </c>
      <c r="DL538" s="42" t="str">
        <f>IF(BANCO10[[#This Row],[SOLUÇÃO]]=DL$1,BANCO10[[#This Row],[STATUS DA ETAPA]],"")</f>
        <v/>
      </c>
      <c r="DM538" s="42" t="str">
        <f>IF(BANCO10[[#This Row],[SOLUÇÃO]]=DM$1,BANCO10[[#This Row],[STATUS DA ETAPA]],"")</f>
        <v/>
      </c>
      <c r="DN538" s="65"/>
      <c r="DO538" s="65"/>
      <c r="DP538" s="65"/>
      <c r="DQ538" s="65"/>
      <c r="DR538" s="65"/>
      <c r="DS538" s="65"/>
      <c r="DT538" s="65"/>
      <c r="DU538" s="65"/>
      <c r="DV538" s="65"/>
      <c r="DW538" s="65"/>
      <c r="DX538" s="65"/>
      <c r="DY538" s="65"/>
      <c r="DZ538" s="65"/>
      <c r="EA538" s="65"/>
      <c r="EB538" s="65"/>
      <c r="EC538" s="65"/>
      <c r="ED538" s="65"/>
      <c r="EE538" s="65"/>
      <c r="EF538" s="65"/>
      <c r="EG538" s="65"/>
      <c r="EH538" s="65"/>
      <c r="EI538" s="65"/>
      <c r="EJ538" s="65"/>
      <c r="EK538" s="65"/>
      <c r="EL538" s="65"/>
      <c r="EM538" s="65"/>
      <c r="EN538" s="65"/>
      <c r="EO538" s="65"/>
      <c r="EP538" s="65"/>
      <c r="EQ538" s="65"/>
      <c r="ER538" s="65"/>
      <c r="ES538" s="65"/>
      <c r="ET538" s="65"/>
      <c r="EU538" s="65"/>
      <c r="EV538" s="65"/>
      <c r="EW538" s="65"/>
      <c r="EX538" s="65"/>
      <c r="EY538" s="65"/>
      <c r="EZ538" s="65"/>
      <c r="FA538" s="65"/>
      <c r="FB538" s="65"/>
      <c r="FC538" s="65"/>
      <c r="FD538" s="65"/>
      <c r="FE538" s="65"/>
      <c r="FF538" s="65"/>
      <c r="FG538" s="65"/>
      <c r="FH538" s="65"/>
      <c r="FI538" s="65"/>
      <c r="FJ538" s="65"/>
      <c r="FK538" s="65"/>
      <c r="FL538" s="65"/>
      <c r="FM538" s="65"/>
      <c r="FN538" s="65"/>
      <c r="FO538" s="65"/>
      <c r="FP538" s="65"/>
      <c r="FQ538" s="65"/>
      <c r="FR538" s="65"/>
      <c r="FS538" s="65"/>
      <c r="FT538" s="65"/>
      <c r="FU538" s="65"/>
      <c r="FV538" s="65"/>
      <c r="FW538" s="65"/>
      <c r="FX538" s="65"/>
      <c r="FY538" s="65"/>
      <c r="FZ538" s="65"/>
      <c r="GA538" s="38"/>
      <c r="GB538" s="39"/>
      <c r="GC538" s="40"/>
      <c r="GD538" s="42"/>
      <c r="GE538" s="42"/>
      <c r="GF538" s="40"/>
      <c r="GG538" s="89"/>
      <c r="GH538" s="90"/>
      <c r="GI538" s="43"/>
      <c r="GJ538" s="44"/>
      <c r="GK538" s="166"/>
      <c r="GL538" s="166"/>
      <c r="GM538" s="166"/>
      <c r="GN538" s="42"/>
      <c r="GO538" s="91"/>
      <c r="GP538" s="42"/>
      <c r="GQ538" s="91"/>
      <c r="GR538" s="93"/>
      <c r="GS538" s="93"/>
      <c r="GT538" s="44"/>
      <c r="GU538" s="44"/>
      <c r="GV538" s="44"/>
      <c r="GW538" s="42"/>
      <c r="GX538" s="95"/>
      <c r="GY538" s="96"/>
      <c r="GZ538" s="168"/>
      <c r="HA538" s="168"/>
      <c r="HB538" s="168"/>
      <c r="HC538" s="93"/>
      <c r="HD538" s="168"/>
      <c r="HE538" s="110"/>
      <c r="HF538" s="94"/>
      <c r="HG538" s="38"/>
      <c r="HH538" s="38"/>
      <c r="HI538" s="38"/>
      <c r="HJ538" s="38"/>
      <c r="HK538" s="98"/>
      <c r="HL538" s="38"/>
      <c r="HM538" s="38"/>
      <c r="HN538" s="38"/>
      <c r="HO538" s="136"/>
      <c r="HP538" s="38"/>
      <c r="HQ538" s="38"/>
      <c r="HR538" s="38"/>
      <c r="HS538" s="38"/>
      <c r="HT538" s="63"/>
      <c r="HU538" s="63"/>
      <c r="HV538" s="71"/>
      <c r="HW538" s="63"/>
      <c r="HX538" s="44"/>
      <c r="HY538" s="42"/>
      <c r="HZ538" s="42"/>
      <c r="IA538" s="42"/>
      <c r="IB538" s="42"/>
      <c r="IC538" s="42"/>
      <c r="ID538" s="42"/>
      <c r="IE538" s="42"/>
      <c r="IF538" s="42"/>
      <c r="IG538" s="42"/>
      <c r="IH538" s="42"/>
      <c r="II538" s="42"/>
      <c r="IJ538" s="42"/>
      <c r="IK538" s="42"/>
      <c r="IL538" s="42"/>
      <c r="IM538" s="42"/>
      <c r="IN538" s="42"/>
      <c r="IO538" s="42"/>
      <c r="IP538" s="42"/>
      <c r="IQ538" s="42"/>
      <c r="IR538" s="42"/>
      <c r="IS538" s="42"/>
      <c r="IT538" s="42"/>
      <c r="IU538" s="42"/>
      <c r="IV538" s="42"/>
      <c r="IW538" s="42"/>
      <c r="IX538" s="42"/>
      <c r="IY538" s="42"/>
      <c r="IZ538" s="63"/>
      <c r="JA538" s="65"/>
      <c r="JB538" s="65"/>
      <c r="JC538" s="65"/>
      <c r="JD538" s="65"/>
      <c r="JE538" s="65"/>
      <c r="JF538" s="65"/>
      <c r="JG538" s="65"/>
      <c r="JH538" s="65"/>
      <c r="JI538" s="65"/>
      <c r="JJ538" s="65"/>
      <c r="JK538" s="65"/>
      <c r="JL538" s="65"/>
      <c r="JM538" s="65"/>
      <c r="JN538" s="65"/>
      <c r="JO538" s="65"/>
      <c r="JP538" s="65"/>
      <c r="JQ538" s="65"/>
      <c r="JR538" s="65"/>
      <c r="JS538" s="65"/>
      <c r="JT538" s="65"/>
      <c r="JU538" s="65"/>
      <c r="JV538" s="65"/>
      <c r="JW538" s="65"/>
      <c r="JX538" s="65"/>
      <c r="JY538" s="65"/>
      <c r="JZ538" s="65"/>
      <c r="KA538" s="65"/>
      <c r="KB538" s="65"/>
      <c r="KC538" s="65"/>
      <c r="KD538" s="65"/>
      <c r="KE538" s="65"/>
      <c r="KF538" s="65"/>
      <c r="KG538" s="65"/>
      <c r="KH538" s="65"/>
      <c r="KI538" s="65"/>
      <c r="KJ538" s="65"/>
      <c r="KK538" s="65"/>
      <c r="KL538" s="65"/>
      <c r="KM538" s="65"/>
      <c r="KN538" s="65"/>
      <c r="KO538" s="65"/>
      <c r="KP538" s="65"/>
      <c r="KQ538" s="65"/>
      <c r="KR538" s="65"/>
      <c r="KS538" s="65"/>
      <c r="KT538" s="65"/>
      <c r="KU538" s="65"/>
      <c r="KV538" s="65"/>
      <c r="KW538" s="65"/>
      <c r="KX538" s="65"/>
      <c r="KY538" s="65"/>
      <c r="KZ538" s="65"/>
      <c r="LA538" s="65"/>
      <c r="LB538" s="65"/>
      <c r="LC538" s="65"/>
      <c r="LD538" s="65"/>
      <c r="LE538" s="65"/>
      <c r="LF538" s="65"/>
      <c r="LG538" s="65"/>
      <c r="LH538" s="65"/>
      <c r="LI538" s="65"/>
      <c r="LJ538" s="65"/>
      <c r="LK538" s="65"/>
      <c r="LL538" s="65"/>
      <c r="LM538" s="65"/>
      <c r="LN538" s="65"/>
      <c r="LO538" s="65"/>
      <c r="LP538" s="65"/>
      <c r="LQ538" s="65"/>
      <c r="LR538" s="65"/>
      <c r="LS538" s="65"/>
      <c r="LT538" s="65"/>
      <c r="LU538" s="65"/>
      <c r="LV538" s="65"/>
      <c r="LW538" s="65"/>
      <c r="LX538" s="65"/>
      <c r="LY538" s="65"/>
      <c r="LZ538" s="65"/>
      <c r="MA538" s="65"/>
    </row>
    <row r="539" spans="1:339" ht="12" x14ac:dyDescent="0.25">
      <c r="A539" s="38" t="s">
        <v>118</v>
      </c>
      <c r="B539" s="39" t="s">
        <v>131</v>
      </c>
      <c r="C539" s="40" t="str">
        <f>IFERROR(VLOOKUP(BANCO10[[#This Row],[EMPRESA]],[1]!DADOS[#Data],2,FALSE),"")</f>
        <v>44.060.702/0001-36</v>
      </c>
      <c r="D539" s="40" t="s">
        <v>1432</v>
      </c>
      <c r="E539" s="42" t="str">
        <f>IFERROR(VLOOKUP(BANCO10[[#This Row],[EMPRESA]],[1]!DADOS[#Data],5,FALSE),"")</f>
        <v>ME</v>
      </c>
      <c r="F539" s="40" t="str">
        <f>IFERROR(IF(VLOOKUP(BANCO10[[#This Row],[EMPRESA]],[1]!DADOS[#Data],6,0)="","",(VLOOKUP(BANCO10[[#This Row],[EMPRESA]],[1]!DADOS[#Data],6,0))),"")</f>
        <v>CAPITAL LESTE 2</v>
      </c>
      <c r="G539" s="40"/>
      <c r="H539" s="43" t="s">
        <v>121</v>
      </c>
      <c r="I539" s="43" t="s">
        <v>145</v>
      </c>
      <c r="J539" s="43" t="s">
        <v>146</v>
      </c>
      <c r="K539" s="44" t="s">
        <v>1435</v>
      </c>
      <c r="L539" s="44" t="s">
        <v>123</v>
      </c>
      <c r="M539" s="44" t="s">
        <v>137</v>
      </c>
      <c r="N539" s="44" t="s">
        <v>123</v>
      </c>
      <c r="O539" s="42" t="s">
        <v>90</v>
      </c>
      <c r="P539" s="42">
        <v>4</v>
      </c>
      <c r="Q539" s="39" t="s">
        <v>536</v>
      </c>
      <c r="R539" s="45" t="s">
        <v>123</v>
      </c>
      <c r="S539" s="45"/>
      <c r="T539" s="45" t="s">
        <v>123</v>
      </c>
      <c r="U539" s="45"/>
      <c r="V539" s="45" t="s">
        <v>123</v>
      </c>
      <c r="W539" s="45"/>
      <c r="X539" s="45" t="s">
        <v>123</v>
      </c>
      <c r="Y539" s="45"/>
      <c r="Z539" s="46" t="s">
        <v>123</v>
      </c>
      <c r="AA539" s="47"/>
      <c r="AB539" s="46" t="s">
        <v>123</v>
      </c>
      <c r="AC539" s="48"/>
      <c r="AD539" s="46" t="s">
        <v>123</v>
      </c>
      <c r="AE539" s="48"/>
      <c r="AF539" s="45" t="s">
        <v>123</v>
      </c>
      <c r="AG539" s="45"/>
      <c r="AH539" s="45" t="s">
        <v>123</v>
      </c>
      <c r="AI539" s="45" t="s">
        <v>123</v>
      </c>
      <c r="AJ539" s="45" t="s">
        <v>123</v>
      </c>
      <c r="AK539" s="45"/>
      <c r="AL539" s="45" t="s">
        <v>123</v>
      </c>
      <c r="AM539" s="45"/>
      <c r="AN539" s="45" t="s">
        <v>123</v>
      </c>
      <c r="AO539" s="45"/>
      <c r="AP539" s="45" t="s">
        <v>123</v>
      </c>
      <c r="AQ539" s="45"/>
      <c r="AR539" s="45" t="s">
        <v>123</v>
      </c>
      <c r="AS539" s="45"/>
      <c r="AT539" s="49">
        <v>45713</v>
      </c>
      <c r="AU539" s="50">
        <v>45713</v>
      </c>
      <c r="AV539" s="66" t="s">
        <v>123</v>
      </c>
      <c r="AW539" s="66" t="s">
        <v>123</v>
      </c>
      <c r="AX539" s="51" t="s">
        <v>49</v>
      </c>
      <c r="AY539" s="52" t="s">
        <v>27</v>
      </c>
      <c r="AZ539" s="53">
        <v>0</v>
      </c>
      <c r="BA539" s="52" t="s">
        <v>123</v>
      </c>
      <c r="BB539" s="81" t="s">
        <v>123</v>
      </c>
      <c r="BC539" s="52" t="s">
        <v>123</v>
      </c>
      <c r="BD539" s="52" t="s">
        <v>123</v>
      </c>
      <c r="BE539" s="55" t="s">
        <v>123</v>
      </c>
      <c r="BF539" s="55" t="s">
        <v>123</v>
      </c>
      <c r="BG539" s="55" t="s">
        <v>123</v>
      </c>
      <c r="BH539" s="55" t="s">
        <v>123</v>
      </c>
      <c r="BI539" s="56" t="s">
        <v>123</v>
      </c>
      <c r="BJ539" s="48"/>
      <c r="BK539" s="58" t="s">
        <v>123</v>
      </c>
      <c r="BL539" s="59"/>
      <c r="BM539" s="58" t="s">
        <v>123</v>
      </c>
      <c r="BN539" s="59"/>
      <c r="BO539" s="58" t="s">
        <v>123</v>
      </c>
      <c r="BP539" s="59"/>
      <c r="BQ539" s="58" t="s">
        <v>123</v>
      </c>
      <c r="BR539" s="59"/>
      <c r="BS539" s="69"/>
      <c r="BT539" s="38"/>
      <c r="BU539" s="61"/>
      <c r="BV539" s="61"/>
      <c r="BW539" s="61"/>
      <c r="BX539" s="61"/>
      <c r="BY539" s="61"/>
      <c r="BZ539" s="61"/>
      <c r="CA539" s="61"/>
      <c r="CB539" s="61"/>
      <c r="CC539" s="61"/>
      <c r="CD539" s="61"/>
      <c r="CE539" s="61"/>
      <c r="CF539" s="61"/>
      <c r="CG539" s="61"/>
      <c r="CH539" s="63">
        <f>YEAR(BANCO10[[#This Row],[DATA INÍCIO]])</f>
        <v>2025</v>
      </c>
      <c r="CI539" s="63">
        <f>MONTH(BANCO10[[#This Row],[DATA INÍCIO]])</f>
        <v>2</v>
      </c>
      <c r="CJ539" s="71" t="str">
        <f t="shared" si="9"/>
        <v>MUNDO NOVO INDUSTRIA E COMERCIO BRINQUEDOS LTDA44.060.702/0001-36</v>
      </c>
      <c r="CK539" s="63"/>
      <c r="CL539" s="63"/>
      <c r="CM539" s="42" t="str">
        <f>IF(BANCO10[[#This Row],[SOLUÇÃO]]=CM$1,BANCO10[[#This Row],[STATUS DA ETAPA]],"")</f>
        <v>CONCLUÍDO</v>
      </c>
      <c r="CN539" s="42" t="str">
        <f>IF(BANCO10[[#This Row],[SOLUÇÃO]]=CN$1,BANCO10[[#This Row],[STATUS DA ETAPA]],"")</f>
        <v/>
      </c>
      <c r="CO539" s="42" t="str">
        <f>IF(BANCO10[[#This Row],[SOLUÇÃO]]=CO$1,BANCO10[[#This Row],[STATUS DA ETAPA]],"")</f>
        <v/>
      </c>
      <c r="CP539" s="42" t="str">
        <f>IF(BANCO10[[#This Row],[SOLUÇÃO]]=CP$1,BANCO10[[#This Row],[STATUS DA ETAPA]],"")</f>
        <v/>
      </c>
      <c r="CQ539" s="42" t="str">
        <f>IF(BANCO10[[#This Row],[SOLUÇÃO]]=CQ$1,BANCO10[[#This Row],[STATUS DA ETAPA]],"")</f>
        <v/>
      </c>
      <c r="CR539" s="42" t="str">
        <f>IF(BANCO10[[#This Row],[SOLUÇÃO]]=CR$1,BANCO10[[#This Row],[STATUS DA ETAPA]],"")</f>
        <v/>
      </c>
      <c r="CS539" s="42" t="str">
        <f>IF(BANCO10[[#This Row],[SOLUÇÃO]]=CS$1,BANCO10[[#This Row],[STATUS DA ETAPA]],"")</f>
        <v/>
      </c>
      <c r="CT539" s="42" t="str">
        <f>IF(BANCO10[[#This Row],[SOLUÇÃO]]=CT$1,BANCO10[[#This Row],[STATUS DA ETAPA]],"")</f>
        <v/>
      </c>
      <c r="CU539" s="42" t="str">
        <f>IF(BANCO10[[#This Row],[SOLUÇÃO]]=CU$1,BANCO10[[#This Row],[STATUS DA ETAPA]],"")</f>
        <v/>
      </c>
      <c r="CV539" s="42" t="str">
        <f>IF(BANCO10[[#This Row],[SOLUÇÃO]]=CV$1,BANCO10[[#This Row],[STATUS DA ETAPA]],"")</f>
        <v/>
      </c>
      <c r="CW539" s="42" t="str">
        <f>IF(BANCO10[[#This Row],[SOLUÇÃO]]=CW$1,BANCO10[[#This Row],[STATUS DA ETAPA]],"")</f>
        <v/>
      </c>
      <c r="CX539" s="42" t="str">
        <f>IF(BANCO10[[#This Row],[SOLUÇÃO]]=CX$1,BANCO10[[#This Row],[STATUS DA ETAPA]],"")</f>
        <v/>
      </c>
      <c r="CY539" s="42" t="str">
        <f>IF(BANCO10[[#This Row],[SOLUÇÃO]]=CY$1,BANCO10[[#This Row],[STATUS DA ETAPA]],"")</f>
        <v/>
      </c>
      <c r="CZ539" s="42" t="str">
        <f>IF(BANCO10[[#This Row],[SOLUÇÃO]]=CZ$1,BANCO10[[#This Row],[STATUS DA ETAPA]],"")</f>
        <v/>
      </c>
      <c r="DA539" s="42" t="str">
        <f>IF(BANCO10[[#This Row],[SOLUÇÃO]]=DA$1,BANCO10[[#This Row],[STATUS DA ETAPA]],"")</f>
        <v/>
      </c>
      <c r="DB539" s="42" t="str">
        <f>IF(BANCO10[[#This Row],[SOLUÇÃO]]=DB$1,BANCO10[[#This Row],[STATUS DA ETAPA]],"")</f>
        <v/>
      </c>
      <c r="DC539" s="42" t="str">
        <f>IF(BANCO10[[#This Row],[SOLUÇÃO]]=DC$1,BANCO10[[#This Row],[STATUS DA ETAPA]],"")</f>
        <v/>
      </c>
      <c r="DD539" s="42" t="str">
        <f>IF(BANCO10[[#This Row],[SOLUÇÃO]]=DD$1,BANCO10[[#This Row],[STATUS DA ETAPA]],"")</f>
        <v/>
      </c>
      <c r="DE539" s="42" t="str">
        <f>IF(BANCO10[[#This Row],[SOLUÇÃO]]=DE$1,BANCO10[[#This Row],[STATUS DA ETAPA]],"")</f>
        <v/>
      </c>
      <c r="DF539" s="42" t="str">
        <f>IF(BANCO10[[#This Row],[SOLUÇÃO]]=DF$1,BANCO10[[#This Row],[STATUS DA ETAPA]],"")</f>
        <v/>
      </c>
      <c r="DG539" s="42" t="str">
        <f>IF(BANCO10[[#This Row],[SOLUÇÃO]]=DG$1,BANCO10[[#This Row],[STATUS DA ETAPA]],"")</f>
        <v/>
      </c>
      <c r="DH539" s="42" t="str">
        <f>IF(BANCO10[[#This Row],[SOLUÇÃO]]=DH$1,BANCO10[[#This Row],[STATUS DA ETAPA]],"")</f>
        <v/>
      </c>
      <c r="DI539" s="42" t="str">
        <f>IF(BANCO10[[#This Row],[SOLUÇÃO]]=DI$1,BANCO10[[#This Row],[STATUS DA ETAPA]],"")</f>
        <v/>
      </c>
      <c r="DJ539" s="42" t="str">
        <f>IF(BANCO10[[#This Row],[SOLUÇÃO]]=DJ$1,BANCO10[[#This Row],[STATUS DA ETAPA]],"")</f>
        <v/>
      </c>
      <c r="DK539" s="42" t="str">
        <f>IF(BANCO10[[#This Row],[SOLUÇÃO]]=DK$1,BANCO10[[#This Row],[STATUS DA ETAPA]],"")</f>
        <v/>
      </c>
      <c r="DL539" s="42" t="str">
        <f>IF(BANCO10[[#This Row],[SOLUÇÃO]]=DL$1,BANCO10[[#This Row],[STATUS DA ETAPA]],"")</f>
        <v/>
      </c>
      <c r="DM539" s="42" t="str">
        <f>IF(BANCO10[[#This Row],[SOLUÇÃO]]=DM$1,BANCO10[[#This Row],[STATUS DA ETAPA]],"")</f>
        <v/>
      </c>
      <c r="DN539" s="65"/>
      <c r="DO539" s="65"/>
      <c r="DP539" s="65"/>
      <c r="DQ539" s="65"/>
      <c r="DR539" s="65"/>
      <c r="DS539" s="65"/>
      <c r="DT539" s="65"/>
      <c r="DU539" s="65"/>
      <c r="DV539" s="65"/>
      <c r="DW539" s="65"/>
      <c r="DX539" s="65"/>
      <c r="DY539" s="65"/>
      <c r="DZ539" s="65"/>
      <c r="EA539" s="65"/>
      <c r="EB539" s="65"/>
      <c r="EC539" s="65"/>
      <c r="ED539" s="65"/>
      <c r="EE539" s="65"/>
      <c r="EF539" s="65"/>
      <c r="EG539" s="65"/>
      <c r="EH539" s="65"/>
      <c r="EI539" s="65"/>
      <c r="EJ539" s="65"/>
      <c r="EK539" s="65"/>
      <c r="EL539" s="65"/>
      <c r="EM539" s="65"/>
      <c r="EN539" s="65"/>
      <c r="EO539" s="65"/>
      <c r="EP539" s="65"/>
      <c r="EQ539" s="65"/>
      <c r="ER539" s="65"/>
      <c r="ES539" s="65"/>
      <c r="ET539" s="65"/>
      <c r="EU539" s="65"/>
      <c r="EV539" s="65"/>
      <c r="EW539" s="65"/>
      <c r="EX539" s="65"/>
      <c r="EY539" s="65"/>
      <c r="EZ539" s="65"/>
      <c r="FA539" s="65"/>
      <c r="FB539" s="65"/>
      <c r="FC539" s="65"/>
      <c r="FD539" s="65"/>
      <c r="FE539" s="65"/>
      <c r="FF539" s="65"/>
      <c r="FG539" s="65"/>
      <c r="FH539" s="65"/>
      <c r="FI539" s="65"/>
      <c r="FJ539" s="65"/>
      <c r="FK539" s="65"/>
      <c r="FL539" s="65"/>
      <c r="FM539" s="65"/>
      <c r="FN539" s="65"/>
      <c r="FO539" s="65"/>
      <c r="FP539" s="65"/>
      <c r="FQ539" s="65"/>
      <c r="FR539" s="65"/>
      <c r="FS539" s="65"/>
      <c r="FT539" s="65"/>
      <c r="FU539" s="65"/>
      <c r="FV539" s="65"/>
      <c r="FW539" s="65"/>
      <c r="FX539" s="65"/>
      <c r="FY539" s="65"/>
      <c r="FZ539" s="65"/>
      <c r="GA539" s="38"/>
      <c r="GB539" s="39"/>
      <c r="GC539" s="40"/>
      <c r="GD539" s="42"/>
      <c r="GE539" s="42"/>
      <c r="GF539" s="40"/>
      <c r="GG539" s="89"/>
      <c r="GH539" s="90"/>
      <c r="GI539" s="43"/>
      <c r="GJ539" s="44"/>
      <c r="GK539" s="166"/>
      <c r="GL539" s="166"/>
      <c r="GM539" s="166"/>
      <c r="GN539" s="42"/>
      <c r="GO539" s="91"/>
      <c r="GP539" s="42"/>
      <c r="GQ539" s="91"/>
      <c r="GR539" s="93"/>
      <c r="GS539" s="93"/>
      <c r="GT539" s="44"/>
      <c r="GU539" s="44"/>
      <c r="GV539" s="44"/>
      <c r="GW539" s="42"/>
      <c r="GX539" s="95"/>
      <c r="GY539" s="96"/>
      <c r="GZ539" s="168"/>
      <c r="HA539" s="168"/>
      <c r="HB539" s="168"/>
      <c r="HC539" s="93"/>
      <c r="HD539" s="168"/>
      <c r="HE539" s="110"/>
      <c r="HF539" s="94"/>
      <c r="HG539" s="38"/>
      <c r="HH539" s="38"/>
      <c r="HI539" s="38"/>
      <c r="HJ539" s="38"/>
      <c r="HK539" s="98"/>
      <c r="HL539" s="38"/>
      <c r="HM539" s="38"/>
      <c r="HN539" s="38"/>
      <c r="HO539" s="136"/>
      <c r="HP539" s="38"/>
      <c r="HQ539" s="38"/>
      <c r="HR539" s="38"/>
      <c r="HS539" s="38"/>
      <c r="HT539" s="63"/>
      <c r="HU539" s="63"/>
      <c r="HV539" s="71"/>
      <c r="HW539" s="63"/>
      <c r="HX539" s="44"/>
      <c r="HY539" s="42"/>
      <c r="HZ539" s="42"/>
      <c r="IA539" s="42"/>
      <c r="IB539" s="42"/>
      <c r="IC539" s="42"/>
      <c r="ID539" s="42"/>
      <c r="IE539" s="42"/>
      <c r="IF539" s="42"/>
      <c r="IG539" s="42"/>
      <c r="IH539" s="42"/>
      <c r="II539" s="42"/>
      <c r="IJ539" s="42"/>
      <c r="IK539" s="42"/>
      <c r="IL539" s="42"/>
      <c r="IM539" s="42"/>
      <c r="IN539" s="42"/>
      <c r="IO539" s="42"/>
      <c r="IP539" s="42"/>
      <c r="IQ539" s="42"/>
      <c r="IR539" s="42"/>
      <c r="IS539" s="42"/>
      <c r="IT539" s="42"/>
      <c r="IU539" s="42"/>
      <c r="IV539" s="42"/>
      <c r="IW539" s="42"/>
      <c r="IX539" s="42"/>
      <c r="IY539" s="42"/>
      <c r="IZ539" s="63"/>
      <c r="JA539" s="65"/>
      <c r="JB539" s="65"/>
      <c r="JC539" s="65"/>
      <c r="JD539" s="65"/>
      <c r="JE539" s="65"/>
      <c r="JF539" s="65"/>
      <c r="JG539" s="65"/>
      <c r="JH539" s="65"/>
      <c r="JI539" s="65"/>
      <c r="JJ539" s="65"/>
      <c r="JK539" s="65"/>
      <c r="JL539" s="65"/>
      <c r="JM539" s="65"/>
      <c r="JN539" s="65"/>
      <c r="JO539" s="65"/>
      <c r="JP539" s="65"/>
      <c r="JQ539" s="65"/>
      <c r="JR539" s="65"/>
      <c r="JS539" s="65"/>
      <c r="JT539" s="65"/>
      <c r="JU539" s="65"/>
      <c r="JV539" s="65"/>
      <c r="JW539" s="65"/>
      <c r="JX539" s="65"/>
      <c r="JY539" s="65"/>
      <c r="JZ539" s="65"/>
      <c r="KA539" s="65"/>
      <c r="KB539" s="65"/>
      <c r="KC539" s="65"/>
      <c r="KD539" s="65"/>
      <c r="KE539" s="65"/>
      <c r="KF539" s="65"/>
      <c r="KG539" s="65"/>
      <c r="KH539" s="65"/>
      <c r="KI539" s="65"/>
      <c r="KJ539" s="65"/>
      <c r="KK539" s="65"/>
      <c r="KL539" s="65"/>
      <c r="KM539" s="65"/>
      <c r="KN539" s="65"/>
      <c r="KO539" s="65"/>
      <c r="KP539" s="65"/>
      <c r="KQ539" s="65"/>
      <c r="KR539" s="65"/>
      <c r="KS539" s="65"/>
      <c r="KT539" s="65"/>
      <c r="KU539" s="65"/>
      <c r="KV539" s="65"/>
      <c r="KW539" s="65"/>
      <c r="KX539" s="65"/>
      <c r="KY539" s="65"/>
      <c r="KZ539" s="65"/>
      <c r="LA539" s="65"/>
      <c r="LB539" s="65"/>
      <c r="LC539" s="65"/>
      <c r="LD539" s="65"/>
      <c r="LE539" s="65"/>
      <c r="LF539" s="65"/>
      <c r="LG539" s="65"/>
      <c r="LH539" s="65"/>
      <c r="LI539" s="65"/>
      <c r="LJ539" s="65"/>
      <c r="LK539" s="65"/>
      <c r="LL539" s="65"/>
      <c r="LM539" s="65"/>
      <c r="LN539" s="65"/>
      <c r="LO539" s="65"/>
      <c r="LP539" s="65"/>
      <c r="LQ539" s="65"/>
      <c r="LR539" s="65"/>
      <c r="LS539" s="65"/>
      <c r="LT539" s="65"/>
      <c r="LU539" s="65"/>
      <c r="LV539" s="65"/>
      <c r="LW539" s="65"/>
      <c r="LX539" s="65"/>
      <c r="LY539" s="65"/>
      <c r="LZ539" s="65"/>
      <c r="MA539" s="65"/>
    </row>
    <row r="540" spans="1:339" ht="12" x14ac:dyDescent="0.25">
      <c r="A540" s="38" t="s">
        <v>118</v>
      </c>
      <c r="B540" s="39" t="s">
        <v>279</v>
      </c>
      <c r="C540" s="40" t="str">
        <f>IFERROR(VLOOKUP(BANCO10[[#This Row],[EMPRESA]],[1]!DADOS[#Data],2,FALSE),"")</f>
        <v>00.323.232/0003-42</v>
      </c>
      <c r="D540" s="40" t="s">
        <v>1436</v>
      </c>
      <c r="E540" s="42" t="str">
        <f>IFERROR(VLOOKUP(BANCO10[[#This Row],[EMPRESA]],[1]!DADOS[#Data],5,FALSE),"")</f>
        <v>DEMAIS</v>
      </c>
      <c r="F540" s="40" t="str">
        <f>IFERROR(IF(VLOOKUP(BANCO10[[#This Row],[EMPRESA]],[1]!DADOS[#Data],6,0)="","",(VLOOKUP(BANCO10[[#This Row],[EMPRESA]],[1]!DADOS[#Data],6,0))),"")</f>
        <v>N/A</v>
      </c>
      <c r="G540" s="40" t="str">
        <f>IFERROR(IF(VLOOKUP(BANCO10[[#This Row],[EMPRESA]],[1]!DADOS[#Data],4)="","",(VLOOKUP($D540,[1]!DADOS[#Data],4,0))),"")</f>
        <v>MURIACO</v>
      </c>
      <c r="H540" s="43" t="s">
        <v>7</v>
      </c>
      <c r="I540" s="43" t="s">
        <v>122</v>
      </c>
      <c r="J540" s="43" t="s">
        <v>123</v>
      </c>
      <c r="K540" s="44" t="s">
        <v>123</v>
      </c>
      <c r="L540" s="44" t="s">
        <v>123</v>
      </c>
      <c r="M540" s="44" t="s">
        <v>137</v>
      </c>
      <c r="N540" s="44" t="s">
        <v>123</v>
      </c>
      <c r="O540" s="39" t="s">
        <v>95</v>
      </c>
      <c r="P540" s="42">
        <v>400</v>
      </c>
      <c r="Q540" s="39"/>
      <c r="R540" s="45" t="s">
        <v>123</v>
      </c>
      <c r="S540" s="45"/>
      <c r="T540" s="45" t="s">
        <v>123</v>
      </c>
      <c r="U540" s="45"/>
      <c r="V540" s="45" t="s">
        <v>123</v>
      </c>
      <c r="W540" s="45"/>
      <c r="X540" s="45" t="s">
        <v>123</v>
      </c>
      <c r="Y540" s="45"/>
      <c r="Z540" s="46" t="s">
        <v>123</v>
      </c>
      <c r="AA540" s="47"/>
      <c r="AB540" s="46" t="s">
        <v>123</v>
      </c>
      <c r="AC540" s="48"/>
      <c r="AD540" s="46" t="s">
        <v>123</v>
      </c>
      <c r="AE540" s="48"/>
      <c r="AF540" s="45" t="s">
        <v>126</v>
      </c>
      <c r="AG540" s="45"/>
      <c r="AH540" s="45" t="s">
        <v>126</v>
      </c>
      <c r="AI540" s="45"/>
      <c r="AJ540" s="45" t="s">
        <v>126</v>
      </c>
      <c r="AK540" s="45"/>
      <c r="AL540" s="45"/>
      <c r="AM540" s="45"/>
      <c r="AN540" s="45"/>
      <c r="AO540" s="45"/>
      <c r="AP540" s="45"/>
      <c r="AQ540" s="45"/>
      <c r="AR540" s="45"/>
      <c r="AS540" s="45"/>
      <c r="AT540" s="49">
        <v>45963</v>
      </c>
      <c r="AU540" s="50">
        <v>45963</v>
      </c>
      <c r="AV540" s="66" t="s">
        <v>123</v>
      </c>
      <c r="AW540" s="66" t="s">
        <v>123</v>
      </c>
      <c r="AX540" s="73" t="s">
        <v>49</v>
      </c>
      <c r="AY540" s="52" t="s">
        <v>126</v>
      </c>
      <c r="AZ540" s="53">
        <v>0</v>
      </c>
      <c r="BA540" s="52" t="s">
        <v>123</v>
      </c>
      <c r="BB540" s="81" t="s">
        <v>123</v>
      </c>
      <c r="BC540" s="52" t="s">
        <v>123</v>
      </c>
      <c r="BD540" s="52" t="s">
        <v>123</v>
      </c>
      <c r="BE540" s="55" t="s">
        <v>123</v>
      </c>
      <c r="BF540" s="55" t="s">
        <v>123</v>
      </c>
      <c r="BG540" s="55" t="s">
        <v>123</v>
      </c>
      <c r="BH540" s="55" t="s">
        <v>123</v>
      </c>
      <c r="BI540" s="68" t="s">
        <v>123</v>
      </c>
      <c r="BJ540" s="48"/>
      <c r="BK540" s="58" t="s">
        <v>126</v>
      </c>
      <c r="BL540" s="59"/>
      <c r="BM540" s="58" t="s">
        <v>126</v>
      </c>
      <c r="BN540" s="59"/>
      <c r="BO540" s="74" t="s">
        <v>126</v>
      </c>
      <c r="BP540" s="77"/>
      <c r="BQ540" s="78" t="s">
        <v>126</v>
      </c>
      <c r="BR540" s="79"/>
      <c r="BS540" s="60" t="s">
        <v>1437</v>
      </c>
      <c r="BT540" s="38"/>
      <c r="BU540" s="61"/>
      <c r="BV540" s="61"/>
      <c r="BW540" s="61"/>
      <c r="BX540" s="61"/>
      <c r="BY540" s="61"/>
      <c r="BZ540" s="61"/>
      <c r="CA540" s="61"/>
      <c r="CB540" s="61"/>
      <c r="CC540" s="61"/>
      <c r="CD540" s="61"/>
      <c r="CE540" s="61"/>
      <c r="CF540" s="61"/>
      <c r="CG540" s="61"/>
      <c r="CH540" s="63">
        <f>YEAR(BANCO10[[#This Row],[DATA INÍCIO]])</f>
        <v>2025</v>
      </c>
      <c r="CI540" s="63">
        <f>MONTH(BANCO10[[#This Row],[DATA INÍCIO]])</f>
        <v>11</v>
      </c>
      <c r="CJ540" s="71" t="str">
        <f t="shared" si="9"/>
        <v>MURIACO DO BRASIL LTDA00.323.232/0003-42</v>
      </c>
      <c r="CK540" s="63"/>
      <c r="CL540" s="63"/>
      <c r="CM540" s="42" t="str">
        <f>IF(BANCO10[[#This Row],[SOLUÇÃO]]=CM$1,BANCO10[[#This Row],[STATUS DA ETAPA]],"")</f>
        <v/>
      </c>
      <c r="CN540" s="42" t="str">
        <f>IF(BANCO10[[#This Row],[SOLUÇÃO]]=CN$1,BANCO10[[#This Row],[STATUS DA ETAPA]],"")</f>
        <v/>
      </c>
      <c r="CO540" s="42" t="str">
        <f>IF(BANCO10[[#This Row],[SOLUÇÃO]]=CO$1,BANCO10[[#This Row],[STATUS DA ETAPA]],"")</f>
        <v/>
      </c>
      <c r="CP540" s="42" t="str">
        <f>IF(BANCO10[[#This Row],[SOLUÇÃO]]=CP$1,BANCO10[[#This Row],[STATUS DA ETAPA]],"")</f>
        <v/>
      </c>
      <c r="CQ540" s="42" t="str">
        <f>IF(BANCO10[[#This Row],[SOLUÇÃO]]=CQ$1,BANCO10[[#This Row],[STATUS DA ETAPA]],"")</f>
        <v/>
      </c>
      <c r="CR540" s="42" t="str">
        <f>IF(BANCO10[[#This Row],[SOLUÇÃO]]=CR$1,BANCO10[[#This Row],[STATUS DA ETAPA]],"")</f>
        <v>CANCELADO</v>
      </c>
      <c r="CS540" s="42" t="str">
        <f>IF(BANCO10[[#This Row],[SOLUÇÃO]]=CS$1,BANCO10[[#This Row],[STATUS DA ETAPA]],"")</f>
        <v/>
      </c>
      <c r="CT540" s="42" t="str">
        <f>IF(BANCO10[[#This Row],[SOLUÇÃO]]=CT$1,BANCO10[[#This Row],[STATUS DA ETAPA]],"")</f>
        <v/>
      </c>
      <c r="CU540" s="42" t="str">
        <f>IF(BANCO10[[#This Row],[SOLUÇÃO]]=CU$1,BANCO10[[#This Row],[STATUS DA ETAPA]],"")</f>
        <v/>
      </c>
      <c r="CV540" s="42" t="str">
        <f>IF(BANCO10[[#This Row],[SOLUÇÃO]]=CV$1,BANCO10[[#This Row],[STATUS DA ETAPA]],"")</f>
        <v/>
      </c>
      <c r="CW540" s="42" t="str">
        <f>IF(BANCO10[[#This Row],[SOLUÇÃO]]=CW$1,BANCO10[[#This Row],[STATUS DA ETAPA]],"")</f>
        <v/>
      </c>
      <c r="CX540" s="42" t="str">
        <f>IF(BANCO10[[#This Row],[SOLUÇÃO]]=CX$1,BANCO10[[#This Row],[STATUS DA ETAPA]],"")</f>
        <v/>
      </c>
      <c r="CY540" s="42" t="str">
        <f>IF(BANCO10[[#This Row],[SOLUÇÃO]]=CY$1,BANCO10[[#This Row],[STATUS DA ETAPA]],"")</f>
        <v/>
      </c>
      <c r="CZ540" s="42" t="str">
        <f>IF(BANCO10[[#This Row],[SOLUÇÃO]]=CZ$1,BANCO10[[#This Row],[STATUS DA ETAPA]],"")</f>
        <v/>
      </c>
      <c r="DA540" s="42" t="str">
        <f>IF(BANCO10[[#This Row],[SOLUÇÃO]]=DA$1,BANCO10[[#This Row],[STATUS DA ETAPA]],"")</f>
        <v/>
      </c>
      <c r="DB540" s="42" t="str">
        <f>IF(BANCO10[[#This Row],[SOLUÇÃO]]=DB$1,BANCO10[[#This Row],[STATUS DA ETAPA]],"")</f>
        <v/>
      </c>
      <c r="DC540" s="42" t="str">
        <f>IF(BANCO10[[#This Row],[SOLUÇÃO]]=DC$1,BANCO10[[#This Row],[STATUS DA ETAPA]],"")</f>
        <v/>
      </c>
      <c r="DD540" s="42" t="str">
        <f>IF(BANCO10[[#This Row],[SOLUÇÃO]]=DD$1,BANCO10[[#This Row],[STATUS DA ETAPA]],"")</f>
        <v/>
      </c>
      <c r="DE540" s="42" t="str">
        <f>IF(BANCO10[[#This Row],[SOLUÇÃO]]=DE$1,BANCO10[[#This Row],[STATUS DA ETAPA]],"")</f>
        <v/>
      </c>
      <c r="DF540" s="42" t="str">
        <f>IF(BANCO10[[#This Row],[SOLUÇÃO]]=DF$1,BANCO10[[#This Row],[STATUS DA ETAPA]],"")</f>
        <v/>
      </c>
      <c r="DG540" s="42" t="str">
        <f>IF(BANCO10[[#This Row],[SOLUÇÃO]]=DG$1,BANCO10[[#This Row],[STATUS DA ETAPA]],"")</f>
        <v/>
      </c>
      <c r="DH540" s="42" t="str">
        <f>IF(BANCO10[[#This Row],[SOLUÇÃO]]=DH$1,BANCO10[[#This Row],[STATUS DA ETAPA]],"")</f>
        <v/>
      </c>
      <c r="DI540" s="42" t="str">
        <f>IF(BANCO10[[#This Row],[SOLUÇÃO]]=DI$1,BANCO10[[#This Row],[STATUS DA ETAPA]],"")</f>
        <v/>
      </c>
      <c r="DJ540" s="42" t="str">
        <f>IF(BANCO10[[#This Row],[SOLUÇÃO]]=DJ$1,BANCO10[[#This Row],[STATUS DA ETAPA]],"")</f>
        <v/>
      </c>
      <c r="DK540" s="42" t="str">
        <f>IF(BANCO10[[#This Row],[SOLUÇÃO]]=DK$1,BANCO10[[#This Row],[STATUS DA ETAPA]],"")</f>
        <v/>
      </c>
      <c r="DL540" s="42" t="str">
        <f>IF(BANCO10[[#This Row],[SOLUÇÃO]]=DL$1,BANCO10[[#This Row],[STATUS DA ETAPA]],"")</f>
        <v/>
      </c>
      <c r="DM540" s="42" t="str">
        <f>IF(BANCO10[[#This Row],[SOLUÇÃO]]=DM$1,BANCO10[[#This Row],[STATUS DA ETAPA]],"")</f>
        <v/>
      </c>
      <c r="DN540" s="65"/>
      <c r="DO540" s="65"/>
      <c r="DP540" s="65"/>
      <c r="DQ540" s="65"/>
      <c r="DR540" s="65"/>
      <c r="DS540" s="65"/>
      <c r="DT540" s="65"/>
      <c r="DU540" s="65"/>
      <c r="DV540" s="65"/>
      <c r="DW540" s="65"/>
      <c r="DX540" s="65"/>
      <c r="DY540" s="65"/>
      <c r="DZ540" s="65"/>
      <c r="EA540" s="65"/>
      <c r="EB540" s="65"/>
      <c r="EC540" s="65"/>
      <c r="ED540" s="65"/>
      <c r="EE540" s="65"/>
      <c r="EF540" s="65"/>
      <c r="EG540" s="65"/>
      <c r="EH540" s="65"/>
      <c r="EI540" s="65"/>
      <c r="EJ540" s="65"/>
      <c r="EK540" s="65"/>
      <c r="EL540" s="65"/>
      <c r="EM540" s="65"/>
      <c r="EN540" s="65"/>
      <c r="EO540" s="65"/>
      <c r="EP540" s="65"/>
      <c r="EQ540" s="65"/>
      <c r="ER540" s="65"/>
      <c r="ES540" s="65"/>
      <c r="ET540" s="65"/>
      <c r="EU540" s="65"/>
      <c r="EV540" s="65"/>
      <c r="EW540" s="65"/>
      <c r="EX540" s="65"/>
      <c r="EY540" s="65"/>
      <c r="EZ540" s="65"/>
      <c r="FA540" s="65"/>
      <c r="FB540" s="65"/>
      <c r="FC540" s="65"/>
      <c r="FD540" s="65"/>
      <c r="FE540" s="65"/>
      <c r="FF540" s="65"/>
      <c r="FG540" s="65"/>
      <c r="FH540" s="65"/>
      <c r="FI540" s="65"/>
      <c r="FJ540" s="65"/>
      <c r="FK540" s="65"/>
      <c r="FL540" s="65"/>
      <c r="FM540" s="65"/>
      <c r="FN540" s="65"/>
      <c r="FO540" s="65"/>
      <c r="FP540" s="65"/>
      <c r="FQ540" s="65"/>
      <c r="FR540" s="65"/>
      <c r="FS540" s="65"/>
      <c r="FT540" s="65"/>
      <c r="FU540" s="65"/>
      <c r="FV540" s="65"/>
      <c r="FW540" s="65"/>
      <c r="FX540" s="65"/>
      <c r="FY540" s="65"/>
      <c r="FZ540" s="65"/>
      <c r="GA540" s="38"/>
      <c r="GB540" s="39"/>
      <c r="GC540" s="40"/>
      <c r="GD540" s="42"/>
      <c r="GE540" s="42"/>
      <c r="GF540" s="40"/>
      <c r="GG540" s="89"/>
      <c r="GH540" s="90"/>
      <c r="GI540" s="43"/>
      <c r="GJ540" s="44"/>
      <c r="GK540" s="166"/>
      <c r="GL540" s="166"/>
      <c r="GM540" s="166"/>
      <c r="GN540" s="42"/>
      <c r="GO540" s="91"/>
      <c r="GP540" s="42"/>
      <c r="GQ540" s="91"/>
      <c r="GR540" s="93"/>
      <c r="GS540" s="93"/>
      <c r="GT540" s="44"/>
      <c r="GU540" s="44"/>
      <c r="GV540" s="44"/>
      <c r="GW540" s="42"/>
      <c r="GX540" s="95"/>
      <c r="GY540" s="96"/>
      <c r="GZ540" s="168"/>
      <c r="HA540" s="168"/>
      <c r="HB540" s="168"/>
      <c r="HC540" s="93"/>
      <c r="HD540" s="168"/>
      <c r="HE540" s="110"/>
      <c r="HF540" s="94"/>
      <c r="HG540" s="38"/>
      <c r="HH540" s="38"/>
      <c r="HI540" s="38"/>
      <c r="HJ540" s="38"/>
      <c r="HK540" s="98"/>
      <c r="HL540" s="38"/>
      <c r="HM540" s="38"/>
      <c r="HN540" s="38"/>
      <c r="HO540" s="136"/>
      <c r="HP540" s="38"/>
      <c r="HQ540" s="38"/>
      <c r="HR540" s="38"/>
      <c r="HS540" s="38"/>
      <c r="HT540" s="63"/>
      <c r="HU540" s="63"/>
      <c r="HV540" s="71"/>
      <c r="HW540" s="63"/>
      <c r="HX540" s="44"/>
      <c r="HY540" s="42"/>
      <c r="HZ540" s="42"/>
      <c r="IA540" s="42"/>
      <c r="IB540" s="42"/>
      <c r="IC540" s="42"/>
      <c r="ID540" s="42"/>
      <c r="IE540" s="42"/>
      <c r="IF540" s="42"/>
      <c r="IG540" s="42"/>
      <c r="IH540" s="42"/>
      <c r="II540" s="42"/>
      <c r="IJ540" s="42"/>
      <c r="IK540" s="42"/>
      <c r="IL540" s="42"/>
      <c r="IM540" s="42"/>
      <c r="IN540" s="42"/>
      <c r="IO540" s="42"/>
      <c r="IP540" s="42"/>
      <c r="IQ540" s="42"/>
      <c r="IR540" s="42"/>
      <c r="IS540" s="42"/>
      <c r="IT540" s="42"/>
      <c r="IU540" s="42"/>
      <c r="IV540" s="42"/>
      <c r="IW540" s="42"/>
      <c r="IX540" s="42"/>
      <c r="IY540" s="42"/>
      <c r="IZ540" s="63"/>
      <c r="JA540" s="65"/>
      <c r="JB540" s="65"/>
      <c r="JC540" s="65"/>
      <c r="JD540" s="65"/>
      <c r="JE540" s="65"/>
      <c r="JF540" s="65"/>
      <c r="JG540" s="65"/>
      <c r="JH540" s="65"/>
      <c r="JI540" s="65"/>
      <c r="JJ540" s="65"/>
      <c r="JK540" s="65"/>
      <c r="JL540" s="65"/>
      <c r="JM540" s="65"/>
      <c r="JN540" s="65"/>
      <c r="JO540" s="65"/>
      <c r="JP540" s="65"/>
      <c r="JQ540" s="65"/>
      <c r="JR540" s="65"/>
      <c r="JS540" s="65"/>
      <c r="JT540" s="65"/>
      <c r="JU540" s="65"/>
      <c r="JV540" s="65"/>
      <c r="JW540" s="65"/>
      <c r="JX540" s="65"/>
      <c r="JY540" s="65"/>
      <c r="JZ540" s="65"/>
      <c r="KA540" s="65"/>
      <c r="KB540" s="65"/>
      <c r="KC540" s="65"/>
      <c r="KD540" s="65"/>
      <c r="KE540" s="65"/>
      <c r="KF540" s="65"/>
      <c r="KG540" s="65"/>
      <c r="KH540" s="65"/>
      <c r="KI540" s="65"/>
      <c r="KJ540" s="65"/>
      <c r="KK540" s="65"/>
      <c r="KL540" s="65"/>
      <c r="KM540" s="65"/>
      <c r="KN540" s="65"/>
      <c r="KO540" s="65"/>
      <c r="KP540" s="65"/>
      <c r="KQ540" s="65"/>
      <c r="KR540" s="65"/>
      <c r="KS540" s="65"/>
      <c r="KT540" s="65"/>
      <c r="KU540" s="65"/>
      <c r="KV540" s="65"/>
      <c r="KW540" s="65"/>
      <c r="KX540" s="65"/>
      <c r="KY540" s="65"/>
      <c r="KZ540" s="65"/>
      <c r="LA540" s="65"/>
      <c r="LB540" s="65"/>
      <c r="LC540" s="65"/>
      <c r="LD540" s="65"/>
      <c r="LE540" s="65"/>
      <c r="LF540" s="65"/>
      <c r="LG540" s="65"/>
      <c r="LH540" s="65"/>
      <c r="LI540" s="65"/>
      <c r="LJ540" s="65"/>
      <c r="LK540" s="65"/>
      <c r="LL540" s="65"/>
      <c r="LM540" s="65"/>
      <c r="LN540" s="65"/>
      <c r="LO540" s="65"/>
      <c r="LP540" s="65"/>
      <c r="LQ540" s="65"/>
      <c r="LR540" s="65"/>
      <c r="LS540" s="65"/>
      <c r="LT540" s="65"/>
      <c r="LU540" s="65"/>
      <c r="LV540" s="65"/>
      <c r="LW540" s="65"/>
      <c r="LX540" s="65"/>
      <c r="LY540" s="65"/>
      <c r="LZ540" s="65"/>
      <c r="MA540" s="65"/>
    </row>
    <row r="541" spans="1:339" ht="12" x14ac:dyDescent="0.25">
      <c r="A541" s="38" t="s">
        <v>118</v>
      </c>
      <c r="B541" s="39" t="s">
        <v>119</v>
      </c>
      <c r="C541" s="40" t="str">
        <f>IFERROR(VLOOKUP(BANCO10[[#This Row],[EMPRESA]],[1]!DADOS[#Data],2,FALSE),"")</f>
        <v>39.307.874/0001-21</v>
      </c>
      <c r="D541" s="42" t="s">
        <v>1438</v>
      </c>
      <c r="E541" s="42" t="str">
        <f>IFERROR(VLOOKUP(BANCO10[[#This Row],[EMPRESA]],[1]!DADOS[#Data],5,FALSE),"")</f>
        <v>EPP</v>
      </c>
      <c r="F541" s="40" t="str">
        <f>IFERROR(IF(VLOOKUP(BANCO10[[#This Row],[EMPRESA]],[1]!DADOS[#Data],6,0)="","",(VLOOKUP(BANCO10[[#This Row],[EMPRESA]],[1]!DADOS[#Data],6,0))),"")</f>
        <v>CAPITAL LESTE 2</v>
      </c>
      <c r="G541" s="40"/>
      <c r="H541" s="43" t="s">
        <v>121</v>
      </c>
      <c r="I541" s="43" t="s">
        <v>145</v>
      </c>
      <c r="J541" s="44" t="s">
        <v>146</v>
      </c>
      <c r="K541" s="44" t="s">
        <v>1439</v>
      </c>
      <c r="L541" s="44" t="s">
        <v>123</v>
      </c>
      <c r="M541" s="44">
        <v>103</v>
      </c>
      <c r="N541" s="42" t="s">
        <v>123</v>
      </c>
      <c r="O541" s="42" t="s">
        <v>90</v>
      </c>
      <c r="P541" s="42">
        <v>4</v>
      </c>
      <c r="Q541" s="42" t="s">
        <v>205</v>
      </c>
      <c r="R541" s="45" t="s">
        <v>123</v>
      </c>
      <c r="S541" s="45"/>
      <c r="T541" s="45" t="s">
        <v>123</v>
      </c>
      <c r="U541" s="45"/>
      <c r="V541" s="45" t="s">
        <v>123</v>
      </c>
      <c r="W541" s="45"/>
      <c r="X541" s="45" t="s">
        <v>123</v>
      </c>
      <c r="Y541" s="45"/>
      <c r="Z541" s="46" t="s">
        <v>123</v>
      </c>
      <c r="AA541" s="47"/>
      <c r="AB541" s="46" t="s">
        <v>123</v>
      </c>
      <c r="AC541" s="48"/>
      <c r="AD541" s="46" t="s">
        <v>123</v>
      </c>
      <c r="AE541" s="48"/>
      <c r="AF541" s="45" t="s">
        <v>27</v>
      </c>
      <c r="AG541" s="45">
        <v>44805</v>
      </c>
      <c r="AH541" s="45" t="s">
        <v>126</v>
      </c>
      <c r="AI541" s="45"/>
      <c r="AJ541" s="45" t="s">
        <v>123</v>
      </c>
      <c r="AK541" s="45"/>
      <c r="AL541" s="45" t="s">
        <v>123</v>
      </c>
      <c r="AM541" s="45"/>
      <c r="AN541" s="45" t="s">
        <v>123</v>
      </c>
      <c r="AO541" s="45"/>
      <c r="AP541" s="45" t="s">
        <v>123</v>
      </c>
      <c r="AQ541" s="45"/>
      <c r="AR541" s="45" t="s">
        <v>123</v>
      </c>
      <c r="AS541" s="45"/>
      <c r="AT541" s="49">
        <v>44803</v>
      </c>
      <c r="AU541" s="50">
        <v>44803</v>
      </c>
      <c r="AV541" s="51" t="s">
        <v>123</v>
      </c>
      <c r="AW541" s="51" t="s">
        <v>123</v>
      </c>
      <c r="AX541" s="51" t="s">
        <v>49</v>
      </c>
      <c r="AY541" s="52" t="s">
        <v>123</v>
      </c>
      <c r="AZ541" s="53">
        <v>0</v>
      </c>
      <c r="BA541" s="52" t="s">
        <v>123</v>
      </c>
      <c r="BB541" s="81" t="s">
        <v>123</v>
      </c>
      <c r="BC541" s="52" t="s">
        <v>123</v>
      </c>
      <c r="BD541" s="52" t="s">
        <v>123</v>
      </c>
      <c r="BE541" s="55" t="s">
        <v>123</v>
      </c>
      <c r="BF541" s="55" t="s">
        <v>123</v>
      </c>
      <c r="BG541" s="55" t="s">
        <v>123</v>
      </c>
      <c r="BH541" s="55" t="s">
        <v>123</v>
      </c>
      <c r="BI541" s="56" t="s">
        <v>123</v>
      </c>
      <c r="BJ541" s="48"/>
      <c r="BK541" s="74"/>
      <c r="BL541" s="75"/>
      <c r="BM541" s="74"/>
      <c r="BN541" s="75"/>
      <c r="BO541" s="74" t="s">
        <v>123</v>
      </c>
      <c r="BP541" s="75"/>
      <c r="BQ541" s="74" t="s">
        <v>123</v>
      </c>
      <c r="BR541" s="217"/>
      <c r="BS541" s="70"/>
      <c r="BT541" s="38"/>
      <c r="BU541" s="61" t="s">
        <v>129</v>
      </c>
      <c r="BV541" s="61" t="s">
        <v>129</v>
      </c>
      <c r="BW541" s="84" t="s">
        <v>150</v>
      </c>
      <c r="BX541" s="84" t="s">
        <v>129</v>
      </c>
      <c r="BY541" s="85" t="s">
        <v>158</v>
      </c>
      <c r="BZ541" s="84" t="s">
        <v>150</v>
      </c>
      <c r="CA541" s="86" t="s">
        <v>129</v>
      </c>
      <c r="CB541" s="87" t="s">
        <v>129</v>
      </c>
      <c r="CC541" s="88" t="s">
        <v>129</v>
      </c>
      <c r="CD541" s="87" t="s">
        <v>129</v>
      </c>
      <c r="CE541" s="87" t="s">
        <v>129</v>
      </c>
      <c r="CF541" s="87" t="s">
        <v>129</v>
      </c>
      <c r="CG541" s="87" t="s">
        <v>129</v>
      </c>
      <c r="CH541" s="42">
        <f>YEAR(BANCO10[[#This Row],[DATA INÍCIO]])</f>
        <v>2022</v>
      </c>
      <c r="CI541" s="42">
        <f>MONTH(BANCO10[[#This Row],[DATA INÍCIO]])</f>
        <v>8</v>
      </c>
      <c r="CJ541" s="42" t="str">
        <f t="shared" si="9"/>
        <v>MY BOSS DO BRASIL INDUSTRIA E COMERCIO LTDA39.307.874/0001-21</v>
      </c>
      <c r="CK541" s="42"/>
      <c r="CL541" s="42" t="s">
        <v>1439</v>
      </c>
      <c r="CM541" s="42" t="str">
        <f>IF(BANCO10[[#This Row],[SOLUÇÃO]]=CM$1,BANCO10[[#This Row],[STATUS DA ETAPA]],"")</f>
        <v>CONCLUÍDO</v>
      </c>
      <c r="CN541" s="42" t="str">
        <f>IF(BANCO10[[#This Row],[SOLUÇÃO]]=CN$1,BANCO10[[#This Row],[STATUS DA ETAPA]],"")</f>
        <v/>
      </c>
      <c r="CO541" s="42" t="str">
        <f>IF(BANCO10[[#This Row],[SOLUÇÃO]]=CO$1,BANCO10[[#This Row],[STATUS DA ETAPA]],"")</f>
        <v/>
      </c>
      <c r="CP541" s="42" t="str">
        <f>IF(BANCO10[[#This Row],[SOLUÇÃO]]=CP$1,BANCO10[[#This Row],[STATUS DA ETAPA]],"")</f>
        <v/>
      </c>
      <c r="CQ541" s="42" t="str">
        <f>IF(BANCO10[[#This Row],[SOLUÇÃO]]=CQ$1,BANCO10[[#This Row],[STATUS DA ETAPA]],"")</f>
        <v/>
      </c>
      <c r="CR541" s="42" t="str">
        <f>IF(BANCO10[[#This Row],[SOLUÇÃO]]=CR$1,BANCO10[[#This Row],[STATUS DA ETAPA]],"")</f>
        <v/>
      </c>
      <c r="CS541" s="42" t="str">
        <f>IF(BANCO10[[#This Row],[SOLUÇÃO]]=CS$1,BANCO10[[#This Row],[STATUS DA ETAPA]],"")</f>
        <v/>
      </c>
      <c r="CT541" s="42" t="str">
        <f>IF(BANCO10[[#This Row],[SOLUÇÃO]]=CT$1,BANCO10[[#This Row],[STATUS DA ETAPA]],"")</f>
        <v/>
      </c>
      <c r="CU541" s="42" t="str">
        <f>IF(BANCO10[[#This Row],[SOLUÇÃO]]=CU$1,BANCO10[[#This Row],[STATUS DA ETAPA]],"")</f>
        <v/>
      </c>
      <c r="CV541" s="42" t="str">
        <f>IF(BANCO10[[#This Row],[SOLUÇÃO]]=CV$1,BANCO10[[#This Row],[STATUS DA ETAPA]],"")</f>
        <v/>
      </c>
      <c r="CW541" s="42" t="str">
        <f>IF(BANCO10[[#This Row],[SOLUÇÃO]]=CW$1,BANCO10[[#This Row],[STATUS DA ETAPA]],"")</f>
        <v/>
      </c>
      <c r="CX541" s="42" t="str">
        <f>IF(BANCO10[[#This Row],[SOLUÇÃO]]=CX$1,BANCO10[[#This Row],[STATUS DA ETAPA]],"")</f>
        <v/>
      </c>
      <c r="CY541" s="42" t="str">
        <f>IF(BANCO10[[#This Row],[SOLUÇÃO]]=CY$1,BANCO10[[#This Row],[STATUS DA ETAPA]],"")</f>
        <v/>
      </c>
      <c r="CZ541" s="42" t="str">
        <f>IF(BANCO10[[#This Row],[SOLUÇÃO]]=CZ$1,BANCO10[[#This Row],[STATUS DA ETAPA]],"")</f>
        <v/>
      </c>
      <c r="DA541" s="42" t="str">
        <f>IF(BANCO10[[#This Row],[SOLUÇÃO]]=DA$1,BANCO10[[#This Row],[STATUS DA ETAPA]],"")</f>
        <v/>
      </c>
      <c r="DB541" s="42" t="str">
        <f>IF(BANCO10[[#This Row],[SOLUÇÃO]]=DB$1,BANCO10[[#This Row],[STATUS DA ETAPA]],"")</f>
        <v/>
      </c>
      <c r="DC541" s="63" t="str">
        <f>IF(BANCO10[[#This Row],[SOLUÇÃO]]=DC$1,BANCO10[[#This Row],[STATUS DA ETAPA]],"")</f>
        <v/>
      </c>
      <c r="DD541" s="65" t="str">
        <f>IF(BANCO10[[#This Row],[SOLUÇÃO]]=DD$1,BANCO10[[#This Row],[STATUS DA ETAPA]],"")</f>
        <v/>
      </c>
      <c r="DE541" s="65" t="str">
        <f>IF(BANCO10[[#This Row],[SOLUÇÃO]]=DE$1,BANCO10[[#This Row],[STATUS DA ETAPA]],"")</f>
        <v/>
      </c>
      <c r="DF541" s="65" t="str">
        <f>IF(BANCO10[[#This Row],[SOLUÇÃO]]=DF$1,BANCO10[[#This Row],[STATUS DA ETAPA]],"")</f>
        <v/>
      </c>
      <c r="DG541" s="65" t="str">
        <f>IF(BANCO10[[#This Row],[SOLUÇÃO]]=DG$1,BANCO10[[#This Row],[STATUS DA ETAPA]],"")</f>
        <v/>
      </c>
      <c r="DH541" s="65" t="str">
        <f>IF(BANCO10[[#This Row],[SOLUÇÃO]]=DH$1,BANCO10[[#This Row],[STATUS DA ETAPA]],"")</f>
        <v/>
      </c>
      <c r="DI541" s="65" t="str">
        <f>IF(BANCO10[[#This Row],[SOLUÇÃO]]=DI$1,BANCO10[[#This Row],[STATUS DA ETAPA]],"")</f>
        <v/>
      </c>
      <c r="DJ541" s="65" t="str">
        <f>IF(BANCO10[[#This Row],[SOLUÇÃO]]=DJ$1,BANCO10[[#This Row],[STATUS DA ETAPA]],"")</f>
        <v/>
      </c>
      <c r="DK541" s="65" t="str">
        <f>IF(BANCO10[[#This Row],[SOLUÇÃO]]=DK$1,BANCO10[[#This Row],[STATUS DA ETAPA]],"")</f>
        <v/>
      </c>
      <c r="DL541" s="65" t="str">
        <f>IF(BANCO10[[#This Row],[SOLUÇÃO]]=DL$1,BANCO10[[#This Row],[STATUS DA ETAPA]],"")</f>
        <v/>
      </c>
      <c r="DM541" s="65" t="str">
        <f>IF(BANCO10[[#This Row],[SOLUÇÃO]]=DM$1,BANCO10[[#This Row],[STATUS DA ETAPA]],"")</f>
        <v/>
      </c>
      <c r="DN541" s="65"/>
      <c r="DO541" s="65"/>
      <c r="DP541" s="65"/>
      <c r="DQ541" s="65"/>
      <c r="DR541" s="65"/>
      <c r="DS541" s="65"/>
      <c r="DT541" s="65"/>
      <c r="DU541" s="65"/>
      <c r="DV541" s="65"/>
      <c r="DW541" s="65"/>
      <c r="DX541" s="65"/>
      <c r="DY541" s="65"/>
      <c r="DZ541" s="65"/>
      <c r="EA541" s="65"/>
      <c r="EB541" s="65"/>
      <c r="EC541" s="65"/>
      <c r="ED541" s="65"/>
      <c r="EE541" s="65"/>
      <c r="EF541" s="65"/>
      <c r="EG541" s="65"/>
      <c r="EH541" s="65"/>
      <c r="EI541" s="65"/>
      <c r="EJ541" s="65"/>
      <c r="EK541" s="65"/>
      <c r="EL541" s="65"/>
      <c r="EM541" s="65"/>
      <c r="EN541" s="65"/>
      <c r="EO541" s="65"/>
      <c r="EP541" s="65"/>
      <c r="EQ541" s="65"/>
      <c r="ER541" s="65"/>
      <c r="ES541" s="65"/>
      <c r="ET541" s="65"/>
      <c r="EU541" s="65"/>
      <c r="EV541" s="65"/>
      <c r="EW541" s="65"/>
      <c r="EX541" s="65"/>
      <c r="EY541" s="65"/>
      <c r="EZ541" s="65"/>
      <c r="FA541" s="65"/>
      <c r="FB541" s="65"/>
      <c r="FC541" s="65"/>
      <c r="FD541" s="65"/>
      <c r="FE541" s="65"/>
      <c r="FF541" s="65"/>
      <c r="FG541" s="65"/>
      <c r="FH541" s="65"/>
      <c r="FI541" s="65"/>
      <c r="FJ541" s="65"/>
      <c r="FK541" s="65"/>
      <c r="FL541" s="65"/>
      <c r="FM541" s="65"/>
      <c r="FN541" s="65"/>
      <c r="FO541" s="65"/>
      <c r="FP541" s="65"/>
      <c r="FQ541" s="65"/>
      <c r="FR541" s="65"/>
      <c r="FS541" s="65"/>
      <c r="FT541" s="65"/>
      <c r="FU541" s="65"/>
      <c r="FV541" s="65"/>
      <c r="FW541" s="65"/>
      <c r="FX541" s="65"/>
      <c r="FY541" s="65"/>
      <c r="FZ541" s="65"/>
      <c r="GA541" s="38"/>
      <c r="GB541" s="39"/>
      <c r="GC541" s="40"/>
      <c r="GD541" s="42"/>
      <c r="GE541" s="42"/>
      <c r="GF541" s="40"/>
      <c r="GG541" s="89"/>
      <c r="GH541" s="90"/>
      <c r="GI541" s="43"/>
      <c r="GJ541" s="44"/>
      <c r="GK541" s="166"/>
      <c r="GL541" s="166"/>
      <c r="GM541" s="166"/>
      <c r="GN541" s="42"/>
      <c r="GO541" s="91"/>
      <c r="GP541" s="42"/>
      <c r="GQ541" s="91"/>
      <c r="GR541" s="93"/>
      <c r="GS541" s="93"/>
      <c r="GT541" s="44"/>
      <c r="GU541" s="44"/>
      <c r="GV541" s="44"/>
      <c r="GW541" s="42"/>
      <c r="GX541" s="95"/>
      <c r="GY541" s="96"/>
      <c r="GZ541" s="168"/>
      <c r="HA541" s="168"/>
      <c r="HB541" s="168"/>
      <c r="HC541" s="93"/>
      <c r="HD541" s="168"/>
      <c r="HE541" s="110"/>
      <c r="HF541" s="94"/>
      <c r="HG541" s="38"/>
      <c r="HH541" s="38"/>
      <c r="HI541" s="38"/>
      <c r="HJ541" s="38"/>
      <c r="HK541" s="98"/>
      <c r="HL541" s="38"/>
      <c r="HM541" s="38"/>
      <c r="HN541" s="38"/>
      <c r="HO541" s="136"/>
      <c r="HP541" s="38"/>
      <c r="HQ541" s="38"/>
      <c r="HR541" s="38"/>
      <c r="HS541" s="38"/>
      <c r="HT541" s="63"/>
      <c r="HU541" s="63"/>
      <c r="HV541" s="71"/>
      <c r="HW541" s="63"/>
      <c r="HX541" s="44"/>
      <c r="HY541" s="42"/>
      <c r="HZ541" s="42"/>
      <c r="IA541" s="42"/>
      <c r="IB541" s="42"/>
      <c r="IC541" s="42"/>
      <c r="ID541" s="42"/>
      <c r="IE541" s="42"/>
      <c r="IF541" s="42"/>
      <c r="IG541" s="42"/>
      <c r="IH541" s="42"/>
      <c r="II541" s="42"/>
      <c r="IJ541" s="42"/>
      <c r="IK541" s="42"/>
      <c r="IL541" s="42"/>
      <c r="IM541" s="42"/>
      <c r="IN541" s="42"/>
      <c r="IO541" s="42"/>
      <c r="IP541" s="42"/>
      <c r="IQ541" s="42"/>
      <c r="IR541" s="42"/>
      <c r="IS541" s="42"/>
      <c r="IT541" s="42"/>
      <c r="IU541" s="42"/>
      <c r="IV541" s="42"/>
      <c r="IW541" s="42"/>
      <c r="IX541" s="42"/>
      <c r="IY541" s="42"/>
      <c r="IZ541" s="63"/>
      <c r="JA541" s="65"/>
      <c r="JB541" s="65"/>
      <c r="JC541" s="65"/>
      <c r="JD541" s="65"/>
      <c r="JE541" s="65"/>
      <c r="JF541" s="65"/>
      <c r="JG541" s="65"/>
      <c r="JH541" s="65"/>
      <c r="JI541" s="65"/>
      <c r="JJ541" s="65"/>
      <c r="JK541" s="65"/>
      <c r="JL541" s="65"/>
      <c r="JM541" s="65"/>
      <c r="JN541" s="65"/>
      <c r="JO541" s="65"/>
      <c r="JP541" s="65"/>
      <c r="JQ541" s="65"/>
      <c r="JR541" s="65"/>
      <c r="JS541" s="65"/>
      <c r="JT541" s="65"/>
      <c r="JU541" s="65"/>
      <c r="JV541" s="65"/>
      <c r="JW541" s="65"/>
      <c r="JX541" s="65"/>
      <c r="JY541" s="65"/>
      <c r="JZ541" s="65"/>
      <c r="KA541" s="65"/>
      <c r="KB541" s="65"/>
      <c r="KC541" s="65"/>
      <c r="KD541" s="65"/>
      <c r="KE541" s="65"/>
      <c r="KF541" s="65"/>
      <c r="KG541" s="65"/>
      <c r="KH541" s="65"/>
      <c r="KI541" s="65"/>
      <c r="KJ541" s="65"/>
      <c r="KK541" s="65"/>
      <c r="KL541" s="65"/>
      <c r="KM541" s="65"/>
      <c r="KN541" s="65"/>
      <c r="KO541" s="65"/>
      <c r="KP541" s="65"/>
      <c r="KQ541" s="65"/>
      <c r="KR541" s="65"/>
      <c r="KS541" s="65"/>
      <c r="KT541" s="65"/>
      <c r="KU541" s="65"/>
      <c r="KV541" s="65"/>
      <c r="KW541" s="65"/>
      <c r="KX541" s="65"/>
      <c r="KY541" s="65"/>
      <c r="KZ541" s="65"/>
      <c r="LA541" s="65"/>
      <c r="LB541" s="65"/>
      <c r="LC541" s="65"/>
      <c r="LD541" s="65"/>
      <c r="LE541" s="65"/>
      <c r="LF541" s="65"/>
      <c r="LG541" s="65"/>
      <c r="LH541" s="65"/>
      <c r="LI541" s="65"/>
      <c r="LJ541" s="65"/>
      <c r="LK541" s="65"/>
      <c r="LL541" s="65"/>
      <c r="LM541" s="65"/>
      <c r="LN541" s="65"/>
      <c r="LO541" s="65"/>
      <c r="LP541" s="65"/>
      <c r="LQ541" s="65"/>
      <c r="LR541" s="65"/>
      <c r="LS541" s="65"/>
      <c r="LT541" s="65"/>
      <c r="LU541" s="65"/>
      <c r="LV541" s="65"/>
      <c r="LW541" s="65"/>
      <c r="LX541" s="65"/>
      <c r="LY541" s="65"/>
      <c r="LZ541" s="65"/>
      <c r="MA541" s="65"/>
    </row>
    <row r="542" spans="1:339" ht="12" x14ac:dyDescent="0.25">
      <c r="A542" s="38" t="s">
        <v>118</v>
      </c>
      <c r="B542" s="39" t="s">
        <v>119</v>
      </c>
      <c r="C542" s="40" t="str">
        <f>IFERROR(VLOOKUP(BANCO10[[#This Row],[EMPRESA]],[1]!DADOS[#Data],2,FALSE),"")</f>
        <v>39.307.874/0001-21</v>
      </c>
      <c r="D542" s="42" t="s">
        <v>1438</v>
      </c>
      <c r="E542" s="42" t="str">
        <f>IFERROR(VLOOKUP(BANCO10[[#This Row],[EMPRESA]],[1]!DADOS[#Data],5,FALSE),"")</f>
        <v>EPP</v>
      </c>
      <c r="F542" s="40" t="str">
        <f>IFERROR(IF(VLOOKUP(BANCO10[[#This Row],[EMPRESA]],[1]!DADOS[#Data],6,0)="","",(VLOOKUP(BANCO10[[#This Row],[EMPRESA]],[1]!DADOS[#Data],6,0))),"")</f>
        <v>CAPITAL LESTE 2</v>
      </c>
      <c r="G542" s="40" t="str">
        <f>IFERROR(IF(VLOOKUP(BANCO10[[#This Row],[EMPRESA]],[1]!DADOS[#Data],4)="","",(VLOOKUP($D542,[1]!DADOS[#Data],4,0))),"")</f>
        <v>MY BOSS</v>
      </c>
      <c r="H542" s="43" t="s">
        <v>7</v>
      </c>
      <c r="I542" s="43" t="s">
        <v>145</v>
      </c>
      <c r="J542" s="44" t="s">
        <v>123</v>
      </c>
      <c r="K542" s="44" t="s">
        <v>1440</v>
      </c>
      <c r="L542" s="44">
        <v>13106537</v>
      </c>
      <c r="M542" s="44">
        <v>103</v>
      </c>
      <c r="N542" s="42" t="s">
        <v>123</v>
      </c>
      <c r="O542" s="42" t="s">
        <v>95</v>
      </c>
      <c r="P542" s="42">
        <v>100</v>
      </c>
      <c r="Q542" s="42" t="s">
        <v>236</v>
      </c>
      <c r="R542" s="45" t="s">
        <v>123</v>
      </c>
      <c r="S542" s="45"/>
      <c r="T542" s="45" t="s">
        <v>123</v>
      </c>
      <c r="U542" s="45"/>
      <c r="V542" s="45" t="s">
        <v>123</v>
      </c>
      <c r="W542" s="45"/>
      <c r="X542" s="45" t="s">
        <v>123</v>
      </c>
      <c r="Y542" s="45"/>
      <c r="Z542" s="46" t="s">
        <v>123</v>
      </c>
      <c r="AA542" s="47"/>
      <c r="AB542" s="46" t="s">
        <v>123</v>
      </c>
      <c r="AC542" s="48"/>
      <c r="AD542" s="46" t="s">
        <v>123</v>
      </c>
      <c r="AE542" s="48"/>
      <c r="AF542" s="45" t="s">
        <v>27</v>
      </c>
      <c r="AG542" s="45">
        <v>44805</v>
      </c>
      <c r="AH542" s="45" t="s">
        <v>27</v>
      </c>
      <c r="AI542" s="45">
        <v>44835</v>
      </c>
      <c r="AJ542" s="45" t="s">
        <v>27</v>
      </c>
      <c r="AK542" s="45">
        <v>44882</v>
      </c>
      <c r="AL542" s="45" t="s">
        <v>123</v>
      </c>
      <c r="AM542" s="45"/>
      <c r="AN542" s="45" t="s">
        <v>27</v>
      </c>
      <c r="AO542" s="45"/>
      <c r="AP542" s="45" t="s">
        <v>27</v>
      </c>
      <c r="AQ542" s="45">
        <v>44926</v>
      </c>
      <c r="AR542" s="45" t="s">
        <v>27</v>
      </c>
      <c r="AS542" s="45"/>
      <c r="AT542" s="49">
        <v>44945</v>
      </c>
      <c r="AU542" s="50">
        <v>45131</v>
      </c>
      <c r="AV542" s="51" t="s">
        <v>27</v>
      </c>
      <c r="AW542" s="66" t="s">
        <v>27</v>
      </c>
      <c r="AX542" s="51" t="s">
        <v>49</v>
      </c>
      <c r="AY542" s="52" t="s">
        <v>126</v>
      </c>
      <c r="AZ542" s="53">
        <v>0</v>
      </c>
      <c r="BA542" s="52"/>
      <c r="BB542" s="81"/>
      <c r="BC542" s="52" t="s">
        <v>474</v>
      </c>
      <c r="BD542" s="52" t="s">
        <v>123</v>
      </c>
      <c r="BE542" s="55" t="s">
        <v>123</v>
      </c>
      <c r="BF542" s="55" t="s">
        <v>123</v>
      </c>
      <c r="BG542" s="55" t="s">
        <v>27</v>
      </c>
      <c r="BH542" s="55" t="s">
        <v>123</v>
      </c>
      <c r="BI542" s="68" t="s">
        <v>123</v>
      </c>
      <c r="BJ542" s="48"/>
      <c r="BK542" s="74"/>
      <c r="BL542" s="75"/>
      <c r="BM542" s="74"/>
      <c r="BN542" s="75"/>
      <c r="BO542" s="74" t="s">
        <v>27</v>
      </c>
      <c r="BP542" s="75">
        <v>45131</v>
      </c>
      <c r="BQ542" s="74" t="s">
        <v>27</v>
      </c>
      <c r="BR542" s="217"/>
      <c r="BS542" s="70"/>
      <c r="BT542" s="38"/>
      <c r="BU542" s="61" t="s">
        <v>129</v>
      </c>
      <c r="BV542" s="61" t="s">
        <v>129</v>
      </c>
      <c r="BW542" s="84" t="s">
        <v>150</v>
      </c>
      <c r="BX542" s="84" t="s">
        <v>129</v>
      </c>
      <c r="BY542" s="85" t="s">
        <v>158</v>
      </c>
      <c r="BZ542" s="84" t="s">
        <v>150</v>
      </c>
      <c r="CA542" s="86" t="s">
        <v>129</v>
      </c>
      <c r="CB542" s="87" t="s">
        <v>129</v>
      </c>
      <c r="CC542" s="88">
        <v>45391</v>
      </c>
      <c r="CD542" s="87" t="s">
        <v>158</v>
      </c>
      <c r="CE542" s="87" t="s">
        <v>129</v>
      </c>
      <c r="CF542" s="87"/>
      <c r="CG542" s="87" t="s">
        <v>237</v>
      </c>
      <c r="CH542" s="42">
        <f>YEAR(BANCO10[[#This Row],[DATA INÍCIO]])</f>
        <v>2023</v>
      </c>
      <c r="CI542" s="42">
        <f>MONTH(BANCO10[[#This Row],[DATA INÍCIO]])</f>
        <v>1</v>
      </c>
      <c r="CJ542" s="42" t="str">
        <f t="shared" si="9"/>
        <v>MY BOSS DO BRASIL INDUSTRIA E COMERCIO LTDA39.307.874/0001-21</v>
      </c>
      <c r="CK542" s="42"/>
      <c r="CL542" s="42" t="s">
        <v>1440</v>
      </c>
      <c r="CM542" s="42" t="str">
        <f>IF(BANCO10[[#This Row],[SOLUÇÃO]]=CM$1,BANCO10[[#This Row],[STATUS DA ETAPA]],"")</f>
        <v/>
      </c>
      <c r="CN542" s="42" t="str">
        <f>IF(BANCO10[[#This Row],[SOLUÇÃO]]=CN$1,BANCO10[[#This Row],[STATUS DA ETAPA]],"")</f>
        <v/>
      </c>
      <c r="CO542" s="42" t="str">
        <f>IF(BANCO10[[#This Row],[SOLUÇÃO]]=CO$1,BANCO10[[#This Row],[STATUS DA ETAPA]],"")</f>
        <v/>
      </c>
      <c r="CP542" s="42" t="str">
        <f>IF(BANCO10[[#This Row],[SOLUÇÃO]]=CP$1,BANCO10[[#This Row],[STATUS DA ETAPA]],"")</f>
        <v/>
      </c>
      <c r="CQ542" s="42" t="str">
        <f>IF(BANCO10[[#This Row],[SOLUÇÃO]]=CQ$1,BANCO10[[#This Row],[STATUS DA ETAPA]],"")</f>
        <v/>
      </c>
      <c r="CR542" s="42" t="str">
        <f>IF(BANCO10[[#This Row],[SOLUÇÃO]]=CR$1,BANCO10[[#This Row],[STATUS DA ETAPA]],"")</f>
        <v>CONCLUÍDO</v>
      </c>
      <c r="CS542" s="42" t="str">
        <f>IF(BANCO10[[#This Row],[SOLUÇÃO]]=CS$1,BANCO10[[#This Row],[STATUS DA ETAPA]],"")</f>
        <v/>
      </c>
      <c r="CT542" s="42" t="str">
        <f>IF(BANCO10[[#This Row],[SOLUÇÃO]]=CT$1,BANCO10[[#This Row],[STATUS DA ETAPA]],"")</f>
        <v/>
      </c>
      <c r="CU542" s="42" t="str">
        <f>IF(BANCO10[[#This Row],[SOLUÇÃO]]=CU$1,BANCO10[[#This Row],[STATUS DA ETAPA]],"")</f>
        <v/>
      </c>
      <c r="CV542" s="42" t="str">
        <f>IF(BANCO10[[#This Row],[SOLUÇÃO]]=CV$1,BANCO10[[#This Row],[STATUS DA ETAPA]],"")</f>
        <v/>
      </c>
      <c r="CW542" s="42" t="str">
        <f>IF(BANCO10[[#This Row],[SOLUÇÃO]]=CW$1,BANCO10[[#This Row],[STATUS DA ETAPA]],"")</f>
        <v/>
      </c>
      <c r="CX542" s="42" t="str">
        <f>IF(BANCO10[[#This Row],[SOLUÇÃO]]=CX$1,BANCO10[[#This Row],[STATUS DA ETAPA]],"")</f>
        <v/>
      </c>
      <c r="CY542" s="42" t="str">
        <f>IF(BANCO10[[#This Row],[SOLUÇÃO]]=CY$1,BANCO10[[#This Row],[STATUS DA ETAPA]],"")</f>
        <v/>
      </c>
      <c r="CZ542" s="42" t="str">
        <f>IF(BANCO10[[#This Row],[SOLUÇÃO]]=CZ$1,BANCO10[[#This Row],[STATUS DA ETAPA]],"")</f>
        <v/>
      </c>
      <c r="DA542" s="42" t="str">
        <f>IF(BANCO10[[#This Row],[SOLUÇÃO]]=DA$1,BANCO10[[#This Row],[STATUS DA ETAPA]],"")</f>
        <v/>
      </c>
      <c r="DB542" s="42" t="str">
        <f>IF(BANCO10[[#This Row],[SOLUÇÃO]]=DB$1,BANCO10[[#This Row],[STATUS DA ETAPA]],"")</f>
        <v/>
      </c>
      <c r="DC542" s="63" t="str">
        <f>IF(BANCO10[[#This Row],[SOLUÇÃO]]=DC$1,BANCO10[[#This Row],[STATUS DA ETAPA]],"")</f>
        <v/>
      </c>
      <c r="DD542" s="65" t="str">
        <f>IF(BANCO10[[#This Row],[SOLUÇÃO]]=DD$1,BANCO10[[#This Row],[STATUS DA ETAPA]],"")</f>
        <v/>
      </c>
      <c r="DE542" s="65" t="str">
        <f>IF(BANCO10[[#This Row],[SOLUÇÃO]]=DE$1,BANCO10[[#This Row],[STATUS DA ETAPA]],"")</f>
        <v/>
      </c>
      <c r="DF542" s="65" t="str">
        <f>IF(BANCO10[[#This Row],[SOLUÇÃO]]=DF$1,BANCO10[[#This Row],[STATUS DA ETAPA]],"")</f>
        <v/>
      </c>
      <c r="DG542" s="65" t="str">
        <f>IF(BANCO10[[#This Row],[SOLUÇÃO]]=DG$1,BANCO10[[#This Row],[STATUS DA ETAPA]],"")</f>
        <v/>
      </c>
      <c r="DH542" s="65" t="str">
        <f>IF(BANCO10[[#This Row],[SOLUÇÃO]]=DH$1,BANCO10[[#This Row],[STATUS DA ETAPA]],"")</f>
        <v/>
      </c>
      <c r="DI542" s="65" t="str">
        <f>IF(BANCO10[[#This Row],[SOLUÇÃO]]=DI$1,BANCO10[[#This Row],[STATUS DA ETAPA]],"")</f>
        <v/>
      </c>
      <c r="DJ542" s="65" t="str">
        <f>IF(BANCO10[[#This Row],[SOLUÇÃO]]=DJ$1,BANCO10[[#This Row],[STATUS DA ETAPA]],"")</f>
        <v/>
      </c>
      <c r="DK542" s="65" t="str">
        <f>IF(BANCO10[[#This Row],[SOLUÇÃO]]=DK$1,BANCO10[[#This Row],[STATUS DA ETAPA]],"")</f>
        <v/>
      </c>
      <c r="DL542" s="65" t="str">
        <f>IF(BANCO10[[#This Row],[SOLUÇÃO]]=DL$1,BANCO10[[#This Row],[STATUS DA ETAPA]],"")</f>
        <v/>
      </c>
      <c r="DM542" s="65" t="str">
        <f>IF(BANCO10[[#This Row],[SOLUÇÃO]]=DM$1,BANCO10[[#This Row],[STATUS DA ETAPA]],"")</f>
        <v/>
      </c>
      <c r="DN542" s="65"/>
      <c r="DO542" s="65"/>
      <c r="DP542" s="65"/>
      <c r="DQ542" s="65"/>
      <c r="DR542" s="65"/>
      <c r="DS542" s="65"/>
      <c r="DT542" s="65"/>
      <c r="DU542" s="65"/>
      <c r="DV542" s="65"/>
      <c r="DW542" s="65"/>
      <c r="DX542" s="65"/>
      <c r="DY542" s="65"/>
      <c r="DZ542" s="65"/>
      <c r="EA542" s="65"/>
      <c r="EB542" s="65"/>
      <c r="EC542" s="65"/>
      <c r="ED542" s="65"/>
      <c r="EE542" s="65"/>
      <c r="EF542" s="65"/>
      <c r="EG542" s="65"/>
      <c r="EH542" s="65"/>
      <c r="EI542" s="65"/>
      <c r="EJ542" s="65"/>
      <c r="EK542" s="65"/>
      <c r="EL542" s="65"/>
      <c r="EM542" s="65"/>
      <c r="EN542" s="65"/>
      <c r="EO542" s="65"/>
      <c r="EP542" s="65"/>
      <c r="EQ542" s="65"/>
      <c r="ER542" s="65"/>
      <c r="ES542" s="65"/>
      <c r="ET542" s="65"/>
      <c r="EU542" s="65"/>
      <c r="EV542" s="65"/>
      <c r="EW542" s="65"/>
      <c r="EX542" s="65"/>
      <c r="EY542" s="65"/>
      <c r="EZ542" s="65"/>
      <c r="FA542" s="65"/>
      <c r="FB542" s="65"/>
      <c r="FC542" s="65"/>
      <c r="FD542" s="65"/>
      <c r="FE542" s="65"/>
      <c r="FF542" s="65"/>
      <c r="FG542" s="65"/>
      <c r="FH542" s="65"/>
      <c r="FI542" s="65"/>
      <c r="FJ542" s="65"/>
      <c r="FK542" s="65"/>
      <c r="FL542" s="65"/>
      <c r="FM542" s="65"/>
      <c r="FN542" s="65"/>
      <c r="FO542" s="65"/>
      <c r="FP542" s="65"/>
      <c r="FQ542" s="65"/>
      <c r="FR542" s="65"/>
      <c r="FS542" s="65"/>
      <c r="FT542" s="65"/>
      <c r="FU542" s="65"/>
      <c r="FV542" s="65"/>
      <c r="FW542" s="65"/>
      <c r="FX542" s="65"/>
      <c r="FY542" s="65"/>
      <c r="FZ542" s="65"/>
      <c r="GA542" s="38"/>
      <c r="GB542" s="39"/>
      <c r="GC542" s="40"/>
      <c r="GD542" s="42"/>
      <c r="GE542" s="42"/>
      <c r="GF542" s="40"/>
      <c r="GG542" s="89"/>
      <c r="GH542" s="90"/>
      <c r="GI542" s="43"/>
      <c r="GJ542" s="44"/>
      <c r="GK542" s="166"/>
      <c r="GL542" s="166"/>
      <c r="GM542" s="166"/>
      <c r="GN542" s="42"/>
      <c r="GO542" s="91"/>
      <c r="GP542" s="42"/>
      <c r="GQ542" s="91"/>
      <c r="GR542" s="93"/>
      <c r="GS542" s="93"/>
      <c r="GT542" s="44"/>
      <c r="GU542" s="44"/>
      <c r="GV542" s="44"/>
      <c r="GW542" s="42"/>
      <c r="GX542" s="95"/>
      <c r="GY542" s="96"/>
      <c r="GZ542" s="168"/>
      <c r="HA542" s="168"/>
      <c r="HB542" s="168"/>
      <c r="HC542" s="93"/>
      <c r="HD542" s="168"/>
      <c r="HE542" s="110"/>
      <c r="HF542" s="94"/>
      <c r="HG542" s="38"/>
      <c r="HH542" s="38"/>
      <c r="HI542" s="38"/>
      <c r="HJ542" s="38"/>
      <c r="HK542" s="98"/>
      <c r="HL542" s="38"/>
      <c r="HM542" s="38"/>
      <c r="HN542" s="38"/>
      <c r="HO542" s="136"/>
      <c r="HP542" s="38"/>
      <c r="HQ542" s="38"/>
      <c r="HR542" s="38"/>
      <c r="HS542" s="38"/>
      <c r="HT542" s="63"/>
      <c r="HU542" s="63"/>
      <c r="HV542" s="71"/>
      <c r="HW542" s="63"/>
      <c r="HX542" s="44"/>
      <c r="HY542" s="42"/>
      <c r="HZ542" s="42"/>
      <c r="IA542" s="42"/>
      <c r="IB542" s="42"/>
      <c r="IC542" s="42"/>
      <c r="ID542" s="42"/>
      <c r="IE542" s="42"/>
      <c r="IF542" s="42"/>
      <c r="IG542" s="42"/>
      <c r="IH542" s="42"/>
      <c r="II542" s="42"/>
      <c r="IJ542" s="42"/>
      <c r="IK542" s="42"/>
      <c r="IL542" s="42"/>
      <c r="IM542" s="42"/>
      <c r="IN542" s="42"/>
      <c r="IO542" s="42"/>
      <c r="IP542" s="42"/>
      <c r="IQ542" s="42"/>
      <c r="IR542" s="42"/>
      <c r="IS542" s="42"/>
      <c r="IT542" s="42"/>
      <c r="IU542" s="42"/>
      <c r="IV542" s="42"/>
      <c r="IW542" s="42"/>
      <c r="IX542" s="42"/>
      <c r="IY542" s="42"/>
      <c r="IZ542" s="63"/>
      <c r="JA542" s="65"/>
      <c r="JB542" s="65"/>
      <c r="JC542" s="65"/>
      <c r="JD542" s="65"/>
      <c r="JE542" s="65"/>
      <c r="JF542" s="65"/>
      <c r="JG542" s="65"/>
      <c r="JH542" s="65"/>
      <c r="JI542" s="65"/>
      <c r="JJ542" s="65"/>
      <c r="JK542" s="65"/>
      <c r="JL542" s="65"/>
      <c r="JM542" s="65"/>
      <c r="JN542" s="65"/>
      <c r="JO542" s="65"/>
      <c r="JP542" s="65"/>
      <c r="JQ542" s="65"/>
      <c r="JR542" s="65"/>
      <c r="JS542" s="65"/>
      <c r="JT542" s="65"/>
      <c r="JU542" s="65"/>
      <c r="JV542" s="65"/>
      <c r="JW542" s="65"/>
      <c r="JX542" s="65"/>
      <c r="JY542" s="65"/>
      <c r="JZ542" s="65"/>
      <c r="KA542" s="65"/>
      <c r="KB542" s="65"/>
      <c r="KC542" s="65"/>
      <c r="KD542" s="65"/>
      <c r="KE542" s="65"/>
      <c r="KF542" s="65"/>
      <c r="KG542" s="65"/>
      <c r="KH542" s="65"/>
      <c r="KI542" s="65"/>
      <c r="KJ542" s="65"/>
      <c r="KK542" s="65"/>
      <c r="KL542" s="65"/>
      <c r="KM542" s="65"/>
      <c r="KN542" s="65"/>
      <c r="KO542" s="65"/>
      <c r="KP542" s="65"/>
      <c r="KQ542" s="65"/>
      <c r="KR542" s="65"/>
      <c r="KS542" s="65"/>
      <c r="KT542" s="65"/>
      <c r="KU542" s="65"/>
      <c r="KV542" s="65"/>
      <c r="KW542" s="65"/>
      <c r="KX542" s="65"/>
      <c r="KY542" s="65"/>
      <c r="KZ542" s="65"/>
      <c r="LA542" s="65"/>
      <c r="LB542" s="65"/>
      <c r="LC542" s="65"/>
      <c r="LD542" s="65"/>
      <c r="LE542" s="65"/>
      <c r="LF542" s="65"/>
      <c r="LG542" s="65"/>
      <c r="LH542" s="65"/>
      <c r="LI542" s="65"/>
      <c r="LJ542" s="65"/>
      <c r="LK542" s="65"/>
      <c r="LL542" s="65"/>
      <c r="LM542" s="65"/>
      <c r="LN542" s="65"/>
      <c r="LO542" s="65"/>
      <c r="LP542" s="65"/>
      <c r="LQ542" s="65"/>
      <c r="LR542" s="65"/>
      <c r="LS542" s="65"/>
      <c r="LT542" s="65"/>
      <c r="LU542" s="65"/>
      <c r="LV542" s="65"/>
      <c r="LW542" s="65"/>
      <c r="LX542" s="65"/>
      <c r="LY542" s="65"/>
      <c r="LZ542" s="65"/>
      <c r="MA542" s="65"/>
    </row>
    <row r="543" spans="1:339" ht="12" x14ac:dyDescent="0.25">
      <c r="A543" s="38" t="s">
        <v>118</v>
      </c>
      <c r="B543" s="39" t="s">
        <v>119</v>
      </c>
      <c r="C543" s="40" t="str">
        <f>IFERROR(VLOOKUP(BANCO10[[#This Row],[EMPRESA]],[1]!DADOS[#Data],2,FALSE),"")</f>
        <v>39.307.874/0001-21</v>
      </c>
      <c r="D543" s="42" t="s">
        <v>1438</v>
      </c>
      <c r="E543" s="42" t="str">
        <f>IFERROR(VLOOKUP(BANCO10[[#This Row],[EMPRESA]],[1]!DADOS[#Data],5,FALSE),"")</f>
        <v>EPP</v>
      </c>
      <c r="F543" s="40" t="str">
        <f>IFERROR(IF(VLOOKUP(BANCO10[[#This Row],[EMPRESA]],[1]!DADOS[#Data],6,0)="","",(VLOOKUP(BANCO10[[#This Row],[EMPRESA]],[1]!DADOS[#Data],6,0))),"")</f>
        <v>CAPITAL LESTE 2</v>
      </c>
      <c r="G543" s="40" t="s">
        <v>1441</v>
      </c>
      <c r="H543" s="43" t="s">
        <v>7</v>
      </c>
      <c r="I543" s="43" t="s">
        <v>145</v>
      </c>
      <c r="J543" s="44"/>
      <c r="K543" s="44" t="s">
        <v>1442</v>
      </c>
      <c r="L543" s="44">
        <v>15467200</v>
      </c>
      <c r="M543" s="44" t="s">
        <v>137</v>
      </c>
      <c r="N543" s="42" t="s">
        <v>123</v>
      </c>
      <c r="O543" s="42" t="s">
        <v>106</v>
      </c>
      <c r="P543" s="42">
        <v>80</v>
      </c>
      <c r="Q543" s="42" t="s">
        <v>236</v>
      </c>
      <c r="R543" s="45" t="s">
        <v>123</v>
      </c>
      <c r="S543" s="45"/>
      <c r="T543" s="45" t="s">
        <v>123</v>
      </c>
      <c r="U543" s="45"/>
      <c r="V543" s="45" t="s">
        <v>123</v>
      </c>
      <c r="W543" s="45"/>
      <c r="X543" s="45" t="s">
        <v>123</v>
      </c>
      <c r="Y543" s="45"/>
      <c r="Z543" s="46" t="s">
        <v>123</v>
      </c>
      <c r="AA543" s="47"/>
      <c r="AB543" s="46" t="s">
        <v>123</v>
      </c>
      <c r="AC543" s="48"/>
      <c r="AD543" s="46" t="s">
        <v>123</v>
      </c>
      <c r="AE543" s="48"/>
      <c r="AF543" s="45" t="s">
        <v>27</v>
      </c>
      <c r="AG543" s="45">
        <v>44805</v>
      </c>
      <c r="AH543" s="45" t="s">
        <v>27</v>
      </c>
      <c r="AI543" s="45">
        <v>44835</v>
      </c>
      <c r="AJ543" s="45" t="s">
        <v>27</v>
      </c>
      <c r="AK543" s="45">
        <v>44882</v>
      </c>
      <c r="AL543" s="45" t="s">
        <v>27</v>
      </c>
      <c r="AM543" s="45"/>
      <c r="AN543" s="45" t="s">
        <v>27</v>
      </c>
      <c r="AO543" s="45"/>
      <c r="AP543" s="45" t="s">
        <v>27</v>
      </c>
      <c r="AQ543" s="45"/>
      <c r="AR543" s="45" t="s">
        <v>27</v>
      </c>
      <c r="AS543" s="45"/>
      <c r="AT543" s="49">
        <v>45520</v>
      </c>
      <c r="AU543" s="50">
        <v>45604</v>
      </c>
      <c r="AV543" s="51" t="s">
        <v>27</v>
      </c>
      <c r="AW543" s="51" t="s">
        <v>27</v>
      </c>
      <c r="AX543" s="51" t="s">
        <v>49</v>
      </c>
      <c r="AY543" s="52" t="s">
        <v>126</v>
      </c>
      <c r="AZ543" s="53">
        <v>0</v>
      </c>
      <c r="BA543" s="52" t="s">
        <v>153</v>
      </c>
      <c r="BB543" s="81" t="s">
        <v>1443</v>
      </c>
      <c r="BC543" s="52">
        <v>4742</v>
      </c>
      <c r="BD543" s="52"/>
      <c r="BE543" s="55" t="s">
        <v>123</v>
      </c>
      <c r="BF543" s="55" t="s">
        <v>123</v>
      </c>
      <c r="BG543" s="55" t="s">
        <v>27</v>
      </c>
      <c r="BH543" s="55" t="s">
        <v>123</v>
      </c>
      <c r="BI543" s="68" t="s">
        <v>123</v>
      </c>
      <c r="BJ543" s="48"/>
      <c r="BK543" s="74"/>
      <c r="BL543" s="75"/>
      <c r="BM543" s="74"/>
      <c r="BN543" s="75"/>
      <c r="BO543" s="74" t="s">
        <v>27</v>
      </c>
      <c r="BP543" s="75">
        <v>45610</v>
      </c>
      <c r="BQ543" s="74" t="s">
        <v>27</v>
      </c>
      <c r="BR543" s="75">
        <v>45625</v>
      </c>
      <c r="BS543" s="70"/>
      <c r="BT543" s="38"/>
      <c r="BU543" s="61"/>
      <c r="BV543" s="61"/>
      <c r="BW543" s="84"/>
      <c r="BX543" s="84"/>
      <c r="BY543" s="85"/>
      <c r="BZ543" s="84"/>
      <c r="CA543" s="86"/>
      <c r="CB543" s="87"/>
      <c r="CC543" s="88">
        <v>45514</v>
      </c>
      <c r="CD543" s="87" t="s">
        <v>158</v>
      </c>
      <c r="CE543" s="87" t="s">
        <v>129</v>
      </c>
      <c r="CF543" s="87"/>
      <c r="CG543" s="87" t="s">
        <v>955</v>
      </c>
      <c r="CH543" s="42">
        <f>YEAR(BANCO10[[#This Row],[DATA INÍCIO]])</f>
        <v>2024</v>
      </c>
      <c r="CI543" s="42">
        <f>MONTH(BANCO10[[#This Row],[DATA INÍCIO]])</f>
        <v>8</v>
      </c>
      <c r="CJ543" s="42" t="str">
        <f>CONCATENATE(D542,C542)</f>
        <v>MY BOSS DO BRASIL INDUSTRIA E COMERCIO LTDA39.307.874/0001-21</v>
      </c>
      <c r="CK543" s="42"/>
      <c r="CL543" s="42" t="s">
        <v>1442</v>
      </c>
      <c r="CM543" s="42" t="str">
        <f>IF(BANCO10[[#This Row],[SOLUÇÃO]]=CM$1,BANCO10[[#This Row],[STATUS DA ETAPA]],"")</f>
        <v/>
      </c>
      <c r="CN543" s="42" t="str">
        <f>IF(BANCO10[[#This Row],[SOLUÇÃO]]=CN$1,BANCO10[[#This Row],[STATUS DA ETAPA]],"")</f>
        <v/>
      </c>
      <c r="CO543" s="42" t="str">
        <f>IF(BANCO10[[#This Row],[SOLUÇÃO]]=CO$1,BANCO10[[#This Row],[STATUS DA ETAPA]],"")</f>
        <v/>
      </c>
      <c r="CP543" s="42" t="str">
        <f>IF(BANCO10[[#This Row],[SOLUÇÃO]]=CP$1,BANCO10[[#This Row],[STATUS DA ETAPA]],"")</f>
        <v/>
      </c>
      <c r="CQ543" s="42" t="str">
        <f>IF(BANCO10[[#This Row],[SOLUÇÃO]]=CQ$1,BANCO10[[#This Row],[STATUS DA ETAPA]],"")</f>
        <v/>
      </c>
      <c r="CR543" s="42" t="str">
        <f>IF(BANCO10[[#This Row],[SOLUÇÃO]]=CR$1,BANCO10[[#This Row],[STATUS DA ETAPA]],"")</f>
        <v/>
      </c>
      <c r="CS543" s="42" t="str">
        <f>IF(BANCO10[[#This Row],[SOLUÇÃO]]=CS$1,BANCO10[[#This Row],[STATUS DA ETAPA]],"")</f>
        <v/>
      </c>
      <c r="CT543" s="42" t="str">
        <f>IF(BANCO10[[#This Row],[SOLUÇÃO]]=CT$1,BANCO10[[#This Row],[STATUS DA ETAPA]],"")</f>
        <v/>
      </c>
      <c r="CU543" s="42" t="str">
        <f>IF(BANCO10[[#This Row],[SOLUÇÃO]]=CU$1,BANCO10[[#This Row],[STATUS DA ETAPA]],"")</f>
        <v/>
      </c>
      <c r="CV543" s="42" t="str">
        <f>IF(BANCO10[[#This Row],[SOLUÇÃO]]=CV$1,BANCO10[[#This Row],[STATUS DA ETAPA]],"")</f>
        <v/>
      </c>
      <c r="CW543" s="42" t="str">
        <f>IF(BANCO10[[#This Row],[SOLUÇÃO]]=CW$1,BANCO10[[#This Row],[STATUS DA ETAPA]],"")</f>
        <v/>
      </c>
      <c r="CX543" s="42" t="str">
        <f>IF(BANCO10[[#This Row],[SOLUÇÃO]]=CX$1,BANCO10[[#This Row],[STATUS DA ETAPA]],"")</f>
        <v/>
      </c>
      <c r="CY543" s="42" t="str">
        <f>IF(BANCO10[[#This Row],[SOLUÇÃO]]=CY$1,BANCO10[[#This Row],[STATUS DA ETAPA]],"")</f>
        <v/>
      </c>
      <c r="CZ543" s="42" t="str">
        <f>IF(BANCO10[[#This Row],[SOLUÇÃO]]=CZ$1,BANCO10[[#This Row],[STATUS DA ETAPA]],"")</f>
        <v/>
      </c>
      <c r="DA543" s="42" t="str">
        <f>IF(BANCO10[[#This Row],[SOLUÇÃO]]=DA$1,BANCO10[[#This Row],[STATUS DA ETAPA]],"")</f>
        <v/>
      </c>
      <c r="DB543" s="42" t="str">
        <f>IF(BANCO10[[#This Row],[SOLUÇÃO]]=DB$1,BANCO10[[#This Row],[STATUS DA ETAPA]],"")</f>
        <v/>
      </c>
      <c r="DC543" s="63" t="str">
        <f>IF(BANCO10[[#This Row],[SOLUÇÃO]]=DC$1,BANCO10[[#This Row],[STATUS DA ETAPA]],"")</f>
        <v>CONCLUÍDO</v>
      </c>
      <c r="DD543" s="65" t="str">
        <f>IF(BANCO10[[#This Row],[SOLUÇÃO]]=DD$1,BANCO10[[#This Row],[STATUS DA ETAPA]],"")</f>
        <v/>
      </c>
      <c r="DE543" s="65" t="str">
        <f>IF(BANCO10[[#This Row],[SOLUÇÃO]]=DE$1,BANCO10[[#This Row],[STATUS DA ETAPA]],"")</f>
        <v/>
      </c>
      <c r="DF543" s="65" t="str">
        <f>IF(BANCO10[[#This Row],[SOLUÇÃO]]=DF$1,BANCO10[[#This Row],[STATUS DA ETAPA]],"")</f>
        <v/>
      </c>
      <c r="DG543" s="65" t="str">
        <f>IF(BANCO10[[#This Row],[SOLUÇÃO]]=DG$1,BANCO10[[#This Row],[STATUS DA ETAPA]],"")</f>
        <v/>
      </c>
      <c r="DH543" s="65" t="str">
        <f>IF(BANCO10[[#This Row],[SOLUÇÃO]]=DH$1,BANCO10[[#This Row],[STATUS DA ETAPA]],"")</f>
        <v/>
      </c>
      <c r="DI543" s="65" t="str">
        <f>IF(BANCO10[[#This Row],[SOLUÇÃO]]=DI$1,BANCO10[[#This Row],[STATUS DA ETAPA]],"")</f>
        <v/>
      </c>
      <c r="DJ543" s="65" t="str">
        <f>IF(BANCO10[[#This Row],[SOLUÇÃO]]=DJ$1,BANCO10[[#This Row],[STATUS DA ETAPA]],"")</f>
        <v/>
      </c>
      <c r="DK543" s="65" t="str">
        <f>IF(BANCO10[[#This Row],[SOLUÇÃO]]=DK$1,BANCO10[[#This Row],[STATUS DA ETAPA]],"")</f>
        <v/>
      </c>
      <c r="DL543" s="65" t="str">
        <f>IF(BANCO10[[#This Row],[SOLUÇÃO]]=DL$1,BANCO10[[#This Row],[STATUS DA ETAPA]],"")</f>
        <v/>
      </c>
      <c r="DM543" s="65" t="str">
        <f>IF(BANCO10[[#This Row],[SOLUÇÃO]]=DM$1,BANCO10[[#This Row],[STATUS DA ETAPA]],"")</f>
        <v/>
      </c>
      <c r="DN543" s="65"/>
      <c r="DO543" s="65"/>
      <c r="DP543" s="65"/>
      <c r="DQ543" s="65"/>
      <c r="DR543" s="65"/>
      <c r="DS543" s="65"/>
      <c r="DT543" s="65"/>
      <c r="DU543" s="65"/>
      <c r="DV543" s="65"/>
      <c r="DW543" s="65"/>
      <c r="DX543" s="65"/>
      <c r="DY543" s="65"/>
      <c r="DZ543" s="65"/>
      <c r="EA543" s="65"/>
      <c r="EB543" s="65"/>
      <c r="EC543" s="65"/>
      <c r="ED543" s="65"/>
      <c r="EE543" s="65"/>
      <c r="EF543" s="65"/>
      <c r="EG543" s="65"/>
      <c r="EH543" s="65"/>
      <c r="EI543" s="65"/>
      <c r="EJ543" s="65"/>
      <c r="EK543" s="65"/>
      <c r="EL543" s="65"/>
      <c r="EM543" s="65"/>
      <c r="EN543" s="65"/>
      <c r="EO543" s="65"/>
      <c r="EP543" s="65"/>
      <c r="EQ543" s="65"/>
      <c r="ER543" s="65"/>
      <c r="ES543" s="65"/>
      <c r="ET543" s="65"/>
      <c r="EU543" s="65"/>
      <c r="EV543" s="65"/>
      <c r="EW543" s="65"/>
      <c r="EX543" s="65"/>
      <c r="EY543" s="65"/>
      <c r="EZ543" s="65"/>
      <c r="FA543" s="65"/>
      <c r="FB543" s="65"/>
      <c r="FC543" s="65"/>
      <c r="FD543" s="65"/>
      <c r="FE543" s="65"/>
      <c r="FF543" s="65"/>
      <c r="FG543" s="65"/>
      <c r="FH543" s="65"/>
      <c r="FI543" s="65"/>
      <c r="FJ543" s="65"/>
      <c r="FK543" s="65"/>
      <c r="FL543" s="65"/>
      <c r="FM543" s="65"/>
      <c r="FN543" s="65"/>
      <c r="FO543" s="65"/>
      <c r="FP543" s="65"/>
      <c r="FQ543" s="65"/>
      <c r="FR543" s="65"/>
      <c r="FS543" s="65"/>
      <c r="FT543" s="65"/>
      <c r="FU543" s="65"/>
      <c r="FV543" s="65"/>
      <c r="FW543" s="65"/>
      <c r="FX543" s="65"/>
      <c r="FY543" s="65"/>
      <c r="FZ543" s="65"/>
      <c r="GA543" s="38"/>
      <c r="GB543" s="39"/>
      <c r="GC543" s="40"/>
      <c r="GD543" s="42"/>
      <c r="GE543" s="42"/>
      <c r="GF543" s="40"/>
      <c r="GG543" s="89"/>
      <c r="GH543" s="90"/>
      <c r="GI543" s="43"/>
      <c r="GJ543" s="44"/>
      <c r="GK543" s="166"/>
      <c r="GL543" s="166"/>
      <c r="GM543" s="166"/>
      <c r="GN543" s="42"/>
      <c r="GO543" s="91"/>
      <c r="GP543" s="42"/>
      <c r="GQ543" s="91"/>
      <c r="GR543" s="93"/>
      <c r="GS543" s="93"/>
      <c r="GT543" s="44"/>
      <c r="GU543" s="44"/>
      <c r="GV543" s="44"/>
      <c r="GW543" s="42"/>
      <c r="GX543" s="95"/>
      <c r="GY543" s="96"/>
      <c r="GZ543" s="168"/>
      <c r="HA543" s="168"/>
      <c r="HB543" s="168"/>
      <c r="HC543" s="93"/>
      <c r="HD543" s="168"/>
      <c r="HE543" s="110"/>
      <c r="HF543" s="94"/>
      <c r="HG543" s="38"/>
      <c r="HH543" s="38"/>
      <c r="HI543" s="38"/>
      <c r="HJ543" s="38"/>
      <c r="HK543" s="98"/>
      <c r="HL543" s="38"/>
      <c r="HM543" s="38"/>
      <c r="HN543" s="38"/>
      <c r="HO543" s="136"/>
      <c r="HP543" s="38"/>
      <c r="HQ543" s="38"/>
      <c r="HR543" s="38"/>
      <c r="HS543" s="38"/>
      <c r="HT543" s="63"/>
      <c r="HU543" s="63"/>
      <c r="HV543" s="71"/>
      <c r="HW543" s="63"/>
      <c r="HX543" s="44"/>
      <c r="HY543" s="42"/>
      <c r="HZ543" s="42"/>
      <c r="IA543" s="42"/>
      <c r="IB543" s="42"/>
      <c r="IC543" s="42"/>
      <c r="ID543" s="42"/>
      <c r="IE543" s="42"/>
      <c r="IF543" s="42"/>
      <c r="IG543" s="42"/>
      <c r="IH543" s="42"/>
      <c r="II543" s="42"/>
      <c r="IJ543" s="42"/>
      <c r="IK543" s="42"/>
      <c r="IL543" s="42"/>
      <c r="IM543" s="42"/>
      <c r="IN543" s="42"/>
      <c r="IO543" s="42"/>
      <c r="IP543" s="42"/>
      <c r="IQ543" s="42"/>
      <c r="IR543" s="42"/>
      <c r="IS543" s="42"/>
      <c r="IT543" s="42"/>
      <c r="IU543" s="42"/>
      <c r="IV543" s="42"/>
      <c r="IW543" s="42"/>
      <c r="IX543" s="42"/>
      <c r="IY543" s="42"/>
      <c r="IZ543" s="63"/>
      <c r="JA543" s="65"/>
      <c r="JB543" s="65"/>
      <c r="JC543" s="65"/>
      <c r="JD543" s="65"/>
      <c r="JE543" s="65"/>
      <c r="JF543" s="65"/>
      <c r="JG543" s="65"/>
      <c r="JH543" s="65"/>
      <c r="JI543" s="65"/>
      <c r="JJ543" s="65"/>
      <c r="JK543" s="65"/>
      <c r="JL543" s="65"/>
      <c r="JM543" s="65"/>
      <c r="JN543" s="65"/>
      <c r="JO543" s="65"/>
      <c r="JP543" s="65"/>
      <c r="JQ543" s="65"/>
      <c r="JR543" s="65"/>
      <c r="JS543" s="65"/>
      <c r="JT543" s="65"/>
      <c r="JU543" s="65"/>
      <c r="JV543" s="65"/>
      <c r="JW543" s="65"/>
      <c r="JX543" s="65"/>
      <c r="JY543" s="65"/>
      <c r="JZ543" s="65"/>
      <c r="KA543" s="65"/>
      <c r="KB543" s="65"/>
      <c r="KC543" s="65"/>
      <c r="KD543" s="65"/>
      <c r="KE543" s="65"/>
      <c r="KF543" s="65"/>
      <c r="KG543" s="65"/>
      <c r="KH543" s="65"/>
      <c r="KI543" s="65"/>
      <c r="KJ543" s="65"/>
      <c r="KK543" s="65"/>
      <c r="KL543" s="65"/>
      <c r="KM543" s="65"/>
      <c r="KN543" s="65"/>
      <c r="KO543" s="65"/>
      <c r="KP543" s="65"/>
      <c r="KQ543" s="65"/>
      <c r="KR543" s="65"/>
      <c r="KS543" s="65"/>
      <c r="KT543" s="65"/>
      <c r="KU543" s="65"/>
      <c r="KV543" s="65"/>
      <c r="KW543" s="65"/>
      <c r="KX543" s="65"/>
      <c r="KY543" s="65"/>
      <c r="KZ543" s="65"/>
      <c r="LA543" s="65"/>
      <c r="LB543" s="65"/>
      <c r="LC543" s="65"/>
      <c r="LD543" s="65"/>
      <c r="LE543" s="65"/>
      <c r="LF543" s="65"/>
      <c r="LG543" s="65"/>
      <c r="LH543" s="65"/>
      <c r="LI543" s="65"/>
      <c r="LJ543" s="65"/>
      <c r="LK543" s="65"/>
      <c r="LL543" s="65"/>
      <c r="LM543" s="65"/>
      <c r="LN543" s="65"/>
      <c r="LO543" s="65"/>
      <c r="LP543" s="65"/>
      <c r="LQ543" s="65"/>
      <c r="LR543" s="65"/>
      <c r="LS543" s="65"/>
      <c r="LT543" s="65"/>
      <c r="LU543" s="65"/>
      <c r="LV543" s="65"/>
      <c r="LW543" s="65"/>
      <c r="LX543" s="65"/>
      <c r="LY543" s="65"/>
      <c r="LZ543" s="65"/>
      <c r="MA543" s="65"/>
    </row>
    <row r="544" spans="1:339" ht="12" x14ac:dyDescent="0.25">
      <c r="A544" s="38" t="s">
        <v>118</v>
      </c>
      <c r="B544" s="39" t="s">
        <v>131</v>
      </c>
      <c r="C544" s="40" t="str">
        <f>IFERROR(VLOOKUP(BANCO10[[#This Row],[EMPRESA]],[1]!DADOS[#Data],2,FALSE),"")</f>
        <v>51.448.375/0001-50</v>
      </c>
      <c r="D544" s="40" t="s">
        <v>1444</v>
      </c>
      <c r="E544" s="42" t="str">
        <f>IFERROR(VLOOKUP(BANCO10[[#This Row],[EMPRESA]],[1]!DADOS[#Data],5,FALSE),"")</f>
        <v>ME</v>
      </c>
      <c r="F544" s="40" t="str">
        <f>IFERROR(IF(VLOOKUP(BANCO10[[#This Row],[EMPRESA]],[1]!DADOS[#Data],6,0)="","",(VLOOKUP(BANCO10[[#This Row],[EMPRESA]],[1]!DADOS[#Data],6,0))),"")</f>
        <v>CAPITAL LESTE 1</v>
      </c>
      <c r="G544" s="40" t="str">
        <f>IFERROR(IF(VLOOKUP(BANCO10[[#This Row],[EMPRESA]],[1]!DADOS[#Data],4)="","",(VLOOKUP($D544,[1]!DADOS[#Data],4,0))),"")</f>
        <v>MY BOSS GROUP</v>
      </c>
      <c r="H544" s="43" t="s">
        <v>7</v>
      </c>
      <c r="I544" s="43" t="s">
        <v>134</v>
      </c>
      <c r="J544" s="43" t="s">
        <v>123</v>
      </c>
      <c r="K544" s="44" t="s">
        <v>1445</v>
      </c>
      <c r="L544" s="44" t="s">
        <v>136</v>
      </c>
      <c r="M544" s="44" t="s">
        <v>137</v>
      </c>
      <c r="N544" s="44" t="s">
        <v>123</v>
      </c>
      <c r="O544" s="42" t="s">
        <v>96</v>
      </c>
      <c r="P544" s="42">
        <v>76</v>
      </c>
      <c r="Q544" s="39"/>
      <c r="R544" s="45" t="s">
        <v>27</v>
      </c>
      <c r="S544" s="45">
        <v>45713</v>
      </c>
      <c r="T544" s="45" t="s">
        <v>27</v>
      </c>
      <c r="U544" s="45">
        <v>45713</v>
      </c>
      <c r="V544" s="45" t="s">
        <v>27</v>
      </c>
      <c r="W544" s="45">
        <v>45713</v>
      </c>
      <c r="X544" s="45" t="s">
        <v>27</v>
      </c>
      <c r="Y544" s="45">
        <v>45713</v>
      </c>
      <c r="Z544" s="46" t="s">
        <v>27</v>
      </c>
      <c r="AA544" s="47">
        <v>45715</v>
      </c>
      <c r="AB544" s="46" t="s">
        <v>27</v>
      </c>
      <c r="AC544" s="48">
        <v>45712</v>
      </c>
      <c r="AD544" s="46" t="s">
        <v>27</v>
      </c>
      <c r="AE544" s="48">
        <v>45713</v>
      </c>
      <c r="AF544" s="45" t="s">
        <v>123</v>
      </c>
      <c r="AG544" s="45"/>
      <c r="AH544" s="45" t="s">
        <v>123</v>
      </c>
      <c r="AI544" s="45"/>
      <c r="AJ544" s="45" t="s">
        <v>27</v>
      </c>
      <c r="AK544" s="45">
        <v>45708</v>
      </c>
      <c r="AL544" s="45" t="s">
        <v>123</v>
      </c>
      <c r="AM544" s="45"/>
      <c r="AN544" s="45" t="s">
        <v>123</v>
      </c>
      <c r="AO544" s="45"/>
      <c r="AP544" s="45" t="s">
        <v>123</v>
      </c>
      <c r="AQ544" s="45"/>
      <c r="AR544" s="45" t="s">
        <v>123</v>
      </c>
      <c r="AS544" s="45"/>
      <c r="AT544" s="49">
        <v>46022</v>
      </c>
      <c r="AU544" s="50">
        <v>46022</v>
      </c>
      <c r="AV544" s="66" t="s">
        <v>126</v>
      </c>
      <c r="AW544" s="66" t="s">
        <v>126</v>
      </c>
      <c r="AX544" s="51" t="s">
        <v>49</v>
      </c>
      <c r="AY544" s="52" t="s">
        <v>126</v>
      </c>
      <c r="AZ544" s="53">
        <v>14440</v>
      </c>
      <c r="BA544" s="52" t="s">
        <v>138</v>
      </c>
      <c r="BB544" s="81">
        <v>678854</v>
      </c>
      <c r="BC544" s="52" t="s">
        <v>123</v>
      </c>
      <c r="BD544" s="52" t="s">
        <v>123</v>
      </c>
      <c r="BE544" s="55" t="s">
        <v>126</v>
      </c>
      <c r="BF544" s="55" t="s">
        <v>126</v>
      </c>
      <c r="BG544" s="55" t="s">
        <v>126</v>
      </c>
      <c r="BH544" s="55" t="s">
        <v>126</v>
      </c>
      <c r="BI544" s="68" t="s">
        <v>126</v>
      </c>
      <c r="BJ544" s="48"/>
      <c r="BK544" s="58" t="s">
        <v>126</v>
      </c>
      <c r="BL544" s="59"/>
      <c r="BM544" s="58" t="s">
        <v>126</v>
      </c>
      <c r="BN544" s="59"/>
      <c r="BO544" s="58" t="s">
        <v>126</v>
      </c>
      <c r="BP544" s="59"/>
      <c r="BQ544" s="58" t="s">
        <v>126</v>
      </c>
      <c r="BR544" s="59"/>
      <c r="BS544" s="69" t="s">
        <v>185</v>
      </c>
      <c r="BT544" s="38" t="s">
        <v>142</v>
      </c>
      <c r="BU544" s="61"/>
      <c r="BV544" s="61"/>
      <c r="BW544" s="61"/>
      <c r="BX544" s="61"/>
      <c r="BY544" s="61"/>
      <c r="BZ544" s="61"/>
      <c r="CA544" s="61"/>
      <c r="CB544" s="61"/>
      <c r="CC544" s="61"/>
      <c r="CD544" s="61"/>
      <c r="CE544" s="61"/>
      <c r="CF544" s="61"/>
      <c r="CG544" s="61"/>
      <c r="CH544" s="63">
        <f>YEAR(BANCO10[[#This Row],[DATA INÍCIO]])</f>
        <v>2025</v>
      </c>
      <c r="CI544" s="63">
        <f>MONTH(BANCO10[[#This Row],[DATA INÍCIO]])</f>
        <v>12</v>
      </c>
      <c r="CJ544" s="71" t="str">
        <f t="shared" ref="CJ544:CJ591" si="10">CONCATENATE(D544,C544)</f>
        <v>MY BOSS GROUP INDUSTRIA E COMERCIO LTDA51.448.375/0001-50</v>
      </c>
      <c r="CK544" s="63"/>
      <c r="CL544" s="63"/>
      <c r="CM544" s="42" t="str">
        <f>IF(BANCO10[[#This Row],[SOLUÇÃO]]=CM$1,BANCO10[[#This Row],[STATUS DA ETAPA]],"")</f>
        <v/>
      </c>
      <c r="CN544" s="42" t="str">
        <f>IF(BANCO10[[#This Row],[SOLUÇÃO]]=CN$1,BANCO10[[#This Row],[STATUS DA ETAPA]],"")</f>
        <v/>
      </c>
      <c r="CO544" s="42" t="str">
        <f>IF(BANCO10[[#This Row],[SOLUÇÃO]]=CO$1,BANCO10[[#This Row],[STATUS DA ETAPA]],"")</f>
        <v/>
      </c>
      <c r="CP544" s="42" t="str">
        <f>IF(BANCO10[[#This Row],[SOLUÇÃO]]=CP$1,BANCO10[[#This Row],[STATUS DA ETAPA]],"")</f>
        <v/>
      </c>
      <c r="CQ544" s="42" t="str">
        <f>IF(BANCO10[[#This Row],[SOLUÇÃO]]=CQ$1,BANCO10[[#This Row],[STATUS DA ETAPA]],"")</f>
        <v/>
      </c>
      <c r="CR544" s="42" t="str">
        <f>IF(BANCO10[[#This Row],[SOLUÇÃO]]=CR$1,BANCO10[[#This Row],[STATUS DA ETAPA]],"")</f>
        <v/>
      </c>
      <c r="CS544" s="42" t="str">
        <f>IF(BANCO10[[#This Row],[SOLUÇÃO]]=CS$1,BANCO10[[#This Row],[STATUS DA ETAPA]],"")</f>
        <v>AGUARDANDO SALDO</v>
      </c>
      <c r="CT544" s="42" t="str">
        <f>IF(BANCO10[[#This Row],[SOLUÇÃO]]=CT$1,BANCO10[[#This Row],[STATUS DA ETAPA]],"")</f>
        <v/>
      </c>
      <c r="CU544" s="42" t="str">
        <f>IF(BANCO10[[#This Row],[SOLUÇÃO]]=CU$1,BANCO10[[#This Row],[STATUS DA ETAPA]],"")</f>
        <v/>
      </c>
      <c r="CV544" s="42" t="str">
        <f>IF(BANCO10[[#This Row],[SOLUÇÃO]]=CV$1,BANCO10[[#This Row],[STATUS DA ETAPA]],"")</f>
        <v/>
      </c>
      <c r="CW544" s="42" t="str">
        <f>IF(BANCO10[[#This Row],[SOLUÇÃO]]=CW$1,BANCO10[[#This Row],[STATUS DA ETAPA]],"")</f>
        <v/>
      </c>
      <c r="CX544" s="42" t="str">
        <f>IF(BANCO10[[#This Row],[SOLUÇÃO]]=CX$1,BANCO10[[#This Row],[STATUS DA ETAPA]],"")</f>
        <v/>
      </c>
      <c r="CY544" s="42" t="str">
        <f>IF(BANCO10[[#This Row],[SOLUÇÃO]]=CY$1,BANCO10[[#This Row],[STATUS DA ETAPA]],"")</f>
        <v/>
      </c>
      <c r="CZ544" s="42" t="str">
        <f>IF(BANCO10[[#This Row],[SOLUÇÃO]]=CZ$1,BANCO10[[#This Row],[STATUS DA ETAPA]],"")</f>
        <v/>
      </c>
      <c r="DA544" s="42" t="str">
        <f>IF(BANCO10[[#This Row],[SOLUÇÃO]]=DA$1,BANCO10[[#This Row],[STATUS DA ETAPA]],"")</f>
        <v/>
      </c>
      <c r="DB544" s="42" t="str">
        <f>IF(BANCO10[[#This Row],[SOLUÇÃO]]=DB$1,BANCO10[[#This Row],[STATUS DA ETAPA]],"")</f>
        <v/>
      </c>
      <c r="DC544" s="42" t="str">
        <f>IF(BANCO10[[#This Row],[SOLUÇÃO]]=DC$1,BANCO10[[#This Row],[STATUS DA ETAPA]],"")</f>
        <v/>
      </c>
      <c r="DD544" s="42" t="str">
        <f>IF(BANCO10[[#This Row],[SOLUÇÃO]]=DD$1,BANCO10[[#This Row],[STATUS DA ETAPA]],"")</f>
        <v/>
      </c>
      <c r="DE544" s="42" t="str">
        <f>IF(BANCO10[[#This Row],[SOLUÇÃO]]=DE$1,BANCO10[[#This Row],[STATUS DA ETAPA]],"")</f>
        <v/>
      </c>
      <c r="DF544" s="42" t="str">
        <f>IF(BANCO10[[#This Row],[SOLUÇÃO]]=DF$1,BANCO10[[#This Row],[STATUS DA ETAPA]],"")</f>
        <v/>
      </c>
      <c r="DG544" s="42" t="str">
        <f>IF(BANCO10[[#This Row],[SOLUÇÃO]]=DG$1,BANCO10[[#This Row],[STATUS DA ETAPA]],"")</f>
        <v/>
      </c>
      <c r="DH544" s="42" t="str">
        <f>IF(BANCO10[[#This Row],[SOLUÇÃO]]=DH$1,BANCO10[[#This Row],[STATUS DA ETAPA]],"")</f>
        <v/>
      </c>
      <c r="DI544" s="42" t="str">
        <f>IF(BANCO10[[#This Row],[SOLUÇÃO]]=DI$1,BANCO10[[#This Row],[STATUS DA ETAPA]],"")</f>
        <v/>
      </c>
      <c r="DJ544" s="42" t="str">
        <f>IF(BANCO10[[#This Row],[SOLUÇÃO]]=DJ$1,BANCO10[[#This Row],[STATUS DA ETAPA]],"")</f>
        <v/>
      </c>
      <c r="DK544" s="42" t="str">
        <f>IF(BANCO10[[#This Row],[SOLUÇÃO]]=DK$1,BANCO10[[#This Row],[STATUS DA ETAPA]],"")</f>
        <v/>
      </c>
      <c r="DL544" s="42" t="str">
        <f>IF(BANCO10[[#This Row],[SOLUÇÃO]]=DL$1,BANCO10[[#This Row],[STATUS DA ETAPA]],"")</f>
        <v/>
      </c>
      <c r="DM544" s="42" t="str">
        <f>IF(BANCO10[[#This Row],[SOLUÇÃO]]=DM$1,BANCO10[[#This Row],[STATUS DA ETAPA]],"")</f>
        <v/>
      </c>
      <c r="DN544" s="65"/>
      <c r="DO544" s="65"/>
      <c r="DP544" s="65"/>
      <c r="DQ544" s="65"/>
      <c r="DR544" s="65"/>
      <c r="DS544" s="65"/>
      <c r="DT544" s="65"/>
      <c r="DU544" s="65"/>
      <c r="DV544" s="65"/>
      <c r="DW544" s="65"/>
      <c r="DX544" s="65"/>
      <c r="DY544" s="65"/>
      <c r="DZ544" s="65"/>
      <c r="EA544" s="65"/>
      <c r="EB544" s="65"/>
      <c r="EC544" s="65"/>
      <c r="ED544" s="65"/>
      <c r="EE544" s="65"/>
      <c r="EF544" s="65"/>
      <c r="EG544" s="65"/>
      <c r="EH544" s="65"/>
      <c r="EI544" s="65"/>
      <c r="EJ544" s="65"/>
      <c r="EK544" s="65"/>
      <c r="EL544" s="65"/>
      <c r="EM544" s="65"/>
      <c r="EN544" s="65"/>
      <c r="EO544" s="65"/>
      <c r="EP544" s="65"/>
      <c r="EQ544" s="65"/>
      <c r="ER544" s="65"/>
      <c r="ES544" s="65"/>
      <c r="ET544" s="65"/>
      <c r="EU544" s="65"/>
      <c r="EV544" s="65"/>
      <c r="EW544" s="65"/>
      <c r="EX544" s="65"/>
      <c r="EY544" s="65"/>
      <c r="EZ544" s="65"/>
      <c r="FA544" s="65"/>
      <c r="FB544" s="65"/>
      <c r="FC544" s="65"/>
      <c r="FD544" s="65"/>
      <c r="FE544" s="65"/>
      <c r="FF544" s="65"/>
      <c r="FG544" s="65"/>
      <c r="FH544" s="65"/>
      <c r="FI544" s="65"/>
      <c r="FJ544" s="65"/>
      <c r="FK544" s="65"/>
      <c r="FL544" s="65"/>
      <c r="FM544" s="65"/>
      <c r="FN544" s="65"/>
      <c r="FO544" s="65"/>
      <c r="FP544" s="65"/>
      <c r="FQ544" s="65"/>
      <c r="FR544" s="65"/>
      <c r="FS544" s="65"/>
      <c r="FT544" s="65"/>
      <c r="FU544" s="65"/>
      <c r="FV544" s="65"/>
      <c r="FW544" s="65"/>
      <c r="FX544" s="65"/>
      <c r="FY544" s="65"/>
      <c r="FZ544" s="65"/>
      <c r="GA544" s="38"/>
      <c r="GB544" s="39"/>
      <c r="GC544" s="40"/>
      <c r="GD544" s="42"/>
      <c r="GE544" s="42"/>
      <c r="GF544" s="40"/>
      <c r="GG544" s="165"/>
      <c r="GH544" s="90"/>
      <c r="GI544" s="43"/>
      <c r="GJ544" s="44"/>
      <c r="GK544" s="166"/>
      <c r="GL544" s="166"/>
      <c r="GM544" s="166"/>
      <c r="GN544" s="42"/>
      <c r="GO544" s="91"/>
      <c r="GP544" s="42"/>
      <c r="GQ544" s="91"/>
      <c r="GR544" s="134"/>
      <c r="GS544" s="134"/>
      <c r="GT544" s="44"/>
      <c r="GU544" s="44"/>
      <c r="GV544" s="44"/>
      <c r="GW544" s="42"/>
      <c r="GX544" s="95"/>
      <c r="GY544" s="96"/>
      <c r="GZ544" s="168"/>
      <c r="HA544" s="168"/>
      <c r="HB544" s="168"/>
      <c r="HC544" s="93"/>
      <c r="HD544" s="168"/>
      <c r="HE544" s="110"/>
      <c r="HF544" s="94"/>
      <c r="HG544" s="38"/>
      <c r="HH544" s="38"/>
      <c r="HI544" s="38"/>
      <c r="HJ544" s="38"/>
      <c r="HK544" s="98"/>
      <c r="HL544" s="38"/>
      <c r="HM544" s="38"/>
      <c r="HN544" s="38"/>
      <c r="HO544" s="136"/>
      <c r="HP544" s="38"/>
      <c r="HQ544" s="38"/>
      <c r="HR544" s="38"/>
      <c r="HS544" s="38"/>
      <c r="HT544" s="63"/>
      <c r="HU544" s="63"/>
      <c r="HV544" s="71"/>
      <c r="HW544" s="63"/>
      <c r="HX544" s="44"/>
      <c r="HY544" s="42"/>
      <c r="HZ544" s="42"/>
      <c r="IA544" s="42"/>
      <c r="IB544" s="42"/>
      <c r="IC544" s="42"/>
      <c r="ID544" s="42"/>
      <c r="IE544" s="42"/>
      <c r="IF544" s="42"/>
      <c r="IG544" s="42"/>
      <c r="IH544" s="42"/>
      <c r="II544" s="42"/>
      <c r="IJ544" s="42"/>
      <c r="IK544" s="42"/>
      <c r="IL544" s="42"/>
      <c r="IM544" s="42"/>
      <c r="IN544" s="42"/>
      <c r="IO544" s="42"/>
      <c r="IP544" s="42"/>
      <c r="IQ544" s="42"/>
      <c r="IR544" s="42"/>
      <c r="IS544" s="42"/>
      <c r="IT544" s="42"/>
      <c r="IU544" s="42"/>
      <c r="IV544" s="42"/>
      <c r="IW544" s="42"/>
      <c r="IX544" s="42"/>
      <c r="IY544" s="42"/>
      <c r="IZ544" s="63"/>
      <c r="JA544" s="65"/>
      <c r="JB544" s="65"/>
      <c r="JC544" s="65"/>
      <c r="JD544" s="65"/>
      <c r="JE544" s="65"/>
      <c r="JF544" s="65"/>
      <c r="JG544" s="65"/>
      <c r="JH544" s="65"/>
      <c r="JI544" s="65"/>
      <c r="JJ544" s="65"/>
      <c r="JK544" s="65"/>
      <c r="JL544" s="65"/>
      <c r="JM544" s="65"/>
      <c r="JN544" s="65"/>
      <c r="JO544" s="65"/>
      <c r="JP544" s="65"/>
      <c r="JQ544" s="65"/>
      <c r="JR544" s="65"/>
      <c r="JS544" s="65"/>
      <c r="JT544" s="65"/>
      <c r="JU544" s="65"/>
      <c r="JV544" s="65"/>
      <c r="JW544" s="65"/>
      <c r="JX544" s="65"/>
      <c r="JY544" s="65"/>
      <c r="JZ544" s="65"/>
      <c r="KA544" s="65"/>
      <c r="KB544" s="65"/>
      <c r="KC544" s="65"/>
      <c r="KD544" s="65"/>
      <c r="KE544" s="65"/>
      <c r="KF544" s="65"/>
      <c r="KG544" s="65"/>
      <c r="KH544" s="65"/>
      <c r="KI544" s="65"/>
      <c r="KJ544" s="65"/>
      <c r="KK544" s="65"/>
      <c r="KL544" s="65"/>
      <c r="KM544" s="65"/>
      <c r="KN544" s="65"/>
      <c r="KO544" s="65"/>
      <c r="KP544" s="65"/>
      <c r="KQ544" s="65"/>
      <c r="KR544" s="65"/>
      <c r="KS544" s="65"/>
      <c r="KT544" s="65"/>
      <c r="KU544" s="65"/>
      <c r="KV544" s="65"/>
      <c r="KW544" s="65"/>
      <c r="KX544" s="65"/>
      <c r="KY544" s="65"/>
      <c r="KZ544" s="65"/>
      <c r="LA544" s="65"/>
      <c r="LB544" s="65"/>
      <c r="LC544" s="65"/>
      <c r="LD544" s="65"/>
      <c r="LE544" s="65"/>
      <c r="LF544" s="65"/>
      <c r="LG544" s="65"/>
      <c r="LH544" s="65"/>
      <c r="LI544" s="65"/>
      <c r="LJ544" s="65"/>
      <c r="LK544" s="65"/>
      <c r="LL544" s="65"/>
      <c r="LM544" s="65"/>
      <c r="LN544" s="65"/>
      <c r="LO544" s="65"/>
      <c r="LP544" s="65"/>
      <c r="LQ544" s="65"/>
      <c r="LR544" s="65"/>
      <c r="LS544" s="65"/>
      <c r="LT544" s="65"/>
      <c r="LU544" s="65"/>
      <c r="LV544" s="65"/>
      <c r="LW544" s="65"/>
      <c r="LX544" s="65"/>
      <c r="LY544" s="65"/>
      <c r="LZ544" s="65"/>
      <c r="MA544" s="65"/>
    </row>
    <row r="545" spans="1:339" ht="12" x14ac:dyDescent="0.25">
      <c r="A545" s="38" t="s">
        <v>118</v>
      </c>
      <c r="B545" s="39" t="s">
        <v>131</v>
      </c>
      <c r="C545" s="40" t="str">
        <f>IFERROR(VLOOKUP(BANCO10[[#This Row],[EMPRESA]],[1]!DADOS[#Data],2,FALSE),"")</f>
        <v>17.118.355/0001-82</v>
      </c>
      <c r="D545" s="40" t="s">
        <v>1446</v>
      </c>
      <c r="E545" s="42" t="str">
        <f>IFERROR(VLOOKUP(BANCO10[[#This Row],[EMPRESA]],[1]!DADOS[#Data],5,FALSE),"")</f>
        <v>EPP</v>
      </c>
      <c r="F545" s="40" t="str">
        <f>IFERROR(IF(VLOOKUP(BANCO10[[#This Row],[EMPRESA]],[1]!DADOS[#Data],6,0)="","",(VLOOKUP(BANCO10[[#This Row],[EMPRESA]],[1]!DADOS[#Data],6,0))),"")</f>
        <v>CAPITAL OESTE</v>
      </c>
      <c r="G545" s="40" t="str">
        <f>IFERROR(IF(VLOOKUP(BANCO10[[#This Row],[EMPRESA]],[1]!DADOS[#Data],4)="","",(VLOOKUP($D545,[1]!DADOS[#Data],4,0))),"")</f>
        <v>MYFIBRAS</v>
      </c>
      <c r="H545" s="43" t="s">
        <v>7</v>
      </c>
      <c r="I545" s="43" t="s">
        <v>145</v>
      </c>
      <c r="J545" s="43" t="s">
        <v>123</v>
      </c>
      <c r="K545" s="44" t="s">
        <v>1447</v>
      </c>
      <c r="L545" s="44" t="s">
        <v>1448</v>
      </c>
      <c r="M545" s="44" t="s">
        <v>137</v>
      </c>
      <c r="N545" s="44" t="s">
        <v>123</v>
      </c>
      <c r="O545" s="42" t="s">
        <v>96</v>
      </c>
      <c r="P545" s="42">
        <v>106</v>
      </c>
      <c r="Q545" s="39" t="s">
        <v>536</v>
      </c>
      <c r="R545" s="45" t="s">
        <v>27</v>
      </c>
      <c r="S545" s="45">
        <v>45700</v>
      </c>
      <c r="T545" s="45" t="s">
        <v>27</v>
      </c>
      <c r="U545" s="45">
        <v>45700</v>
      </c>
      <c r="V545" s="45" t="s">
        <v>27</v>
      </c>
      <c r="W545" s="45">
        <v>45702</v>
      </c>
      <c r="X545" s="45" t="s">
        <v>27</v>
      </c>
      <c r="Y545" s="45">
        <v>45702</v>
      </c>
      <c r="Z545" s="46" t="s">
        <v>27</v>
      </c>
      <c r="AA545" s="47">
        <v>45700</v>
      </c>
      <c r="AB545" s="46" t="s">
        <v>27</v>
      </c>
      <c r="AC545" s="48">
        <v>45694</v>
      </c>
      <c r="AD545" s="46" t="s">
        <v>27</v>
      </c>
      <c r="AE545" s="48">
        <v>45695</v>
      </c>
      <c r="AF545" s="45" t="s">
        <v>123</v>
      </c>
      <c r="AG545" s="45"/>
      <c r="AH545" s="45" t="s">
        <v>27</v>
      </c>
      <c r="AI545" s="45"/>
      <c r="AJ545" s="45" t="s">
        <v>1449</v>
      </c>
      <c r="AK545" s="45">
        <v>45692</v>
      </c>
      <c r="AL545" s="45" t="s">
        <v>123</v>
      </c>
      <c r="AM545" s="45"/>
      <c r="AN545" s="45" t="s">
        <v>123</v>
      </c>
      <c r="AO545" s="45"/>
      <c r="AP545" s="45" t="s">
        <v>123</v>
      </c>
      <c r="AQ545" s="45"/>
      <c r="AR545" s="45" t="s">
        <v>123</v>
      </c>
      <c r="AS545" s="45"/>
      <c r="AT545" s="49">
        <v>45786</v>
      </c>
      <c r="AU545" s="50">
        <v>45869</v>
      </c>
      <c r="AV545" s="66" t="s">
        <v>27</v>
      </c>
      <c r="AW545" s="66" t="s">
        <v>27</v>
      </c>
      <c r="AX545" s="51" t="s">
        <v>49</v>
      </c>
      <c r="AY545" s="52" t="s">
        <v>126</v>
      </c>
      <c r="AZ545" s="53">
        <v>20140</v>
      </c>
      <c r="BA545" s="52" t="s">
        <v>153</v>
      </c>
      <c r="BB545" s="81">
        <v>664935</v>
      </c>
      <c r="BC545" s="52" t="s">
        <v>123</v>
      </c>
      <c r="BD545" s="52" t="s">
        <v>123</v>
      </c>
      <c r="BE545" s="55" t="s">
        <v>27</v>
      </c>
      <c r="BF545" s="55" t="s">
        <v>27</v>
      </c>
      <c r="BG545" s="55" t="s">
        <v>27</v>
      </c>
      <c r="BH545" s="55" t="s">
        <v>27</v>
      </c>
      <c r="BI545" s="68" t="s">
        <v>27</v>
      </c>
      <c r="BJ545" s="48">
        <v>45891</v>
      </c>
      <c r="BK545" s="58" t="s">
        <v>123</v>
      </c>
      <c r="BL545" s="59"/>
      <c r="BM545" s="58" t="s">
        <v>123</v>
      </c>
      <c r="BN545" s="59"/>
      <c r="BO545" s="58" t="s">
        <v>27</v>
      </c>
      <c r="BP545" s="59">
        <v>45891</v>
      </c>
      <c r="BQ545" s="58" t="s">
        <v>126</v>
      </c>
      <c r="BR545" s="59"/>
      <c r="BS545" s="137"/>
      <c r="BT545" s="63">
        <v>0</v>
      </c>
      <c r="BU545" s="61"/>
      <c r="BV545" s="61"/>
      <c r="BW545" s="61"/>
      <c r="BX545" s="61"/>
      <c r="BY545" s="61"/>
      <c r="BZ545" s="61"/>
      <c r="CA545" s="61"/>
      <c r="CB545" s="61"/>
      <c r="CC545" s="61"/>
      <c r="CD545" s="61"/>
      <c r="CE545" s="61"/>
      <c r="CF545" s="61"/>
      <c r="CG545" s="61"/>
      <c r="CH545" s="63">
        <f>YEAR(BANCO10[[#This Row],[DATA INÍCIO]])</f>
        <v>2025</v>
      </c>
      <c r="CI545" s="63">
        <f>MONTH(BANCO10[[#This Row],[DATA INÍCIO]])</f>
        <v>5</v>
      </c>
      <c r="CJ545" s="71" t="str">
        <f t="shared" si="10"/>
        <v>MYFIBRAS INDUSTRIA E COMERCIO DE MOVEIS LTDA17.118.355/0001-82</v>
      </c>
      <c r="CK545" s="63"/>
      <c r="CL545" s="63"/>
      <c r="CM545" s="42" t="str">
        <f>IF(BANCO10[[#This Row],[SOLUÇÃO]]=CM$1,BANCO10[[#This Row],[STATUS DA ETAPA]],"")</f>
        <v/>
      </c>
      <c r="CN545" s="42" t="str">
        <f>IF(BANCO10[[#This Row],[SOLUÇÃO]]=CN$1,BANCO10[[#This Row],[STATUS DA ETAPA]],"")</f>
        <v/>
      </c>
      <c r="CO545" s="42" t="str">
        <f>IF(BANCO10[[#This Row],[SOLUÇÃO]]=CO$1,BANCO10[[#This Row],[STATUS DA ETAPA]],"")</f>
        <v/>
      </c>
      <c r="CP545" s="42" t="str">
        <f>IF(BANCO10[[#This Row],[SOLUÇÃO]]=CP$1,BANCO10[[#This Row],[STATUS DA ETAPA]],"")</f>
        <v/>
      </c>
      <c r="CQ545" s="42" t="str">
        <f>IF(BANCO10[[#This Row],[SOLUÇÃO]]=CQ$1,BANCO10[[#This Row],[STATUS DA ETAPA]],"")</f>
        <v/>
      </c>
      <c r="CR545" s="42" t="str">
        <f>IF(BANCO10[[#This Row],[SOLUÇÃO]]=CR$1,BANCO10[[#This Row],[STATUS DA ETAPA]],"")</f>
        <v/>
      </c>
      <c r="CS545" s="42" t="str">
        <f>IF(BANCO10[[#This Row],[SOLUÇÃO]]=CS$1,BANCO10[[#This Row],[STATUS DA ETAPA]],"")</f>
        <v>CONCLUÍDO</v>
      </c>
      <c r="CT545" s="42" t="str">
        <f>IF(BANCO10[[#This Row],[SOLUÇÃO]]=CT$1,BANCO10[[#This Row],[STATUS DA ETAPA]],"")</f>
        <v/>
      </c>
      <c r="CU545" s="42" t="str">
        <f>IF(BANCO10[[#This Row],[SOLUÇÃO]]=CU$1,BANCO10[[#This Row],[STATUS DA ETAPA]],"")</f>
        <v/>
      </c>
      <c r="CV545" s="42" t="str">
        <f>IF(BANCO10[[#This Row],[SOLUÇÃO]]=CV$1,BANCO10[[#This Row],[STATUS DA ETAPA]],"")</f>
        <v/>
      </c>
      <c r="CW545" s="42" t="str">
        <f>IF(BANCO10[[#This Row],[SOLUÇÃO]]=CW$1,BANCO10[[#This Row],[STATUS DA ETAPA]],"")</f>
        <v/>
      </c>
      <c r="CX545" s="42" t="str">
        <f>IF(BANCO10[[#This Row],[SOLUÇÃO]]=CX$1,BANCO10[[#This Row],[STATUS DA ETAPA]],"")</f>
        <v/>
      </c>
      <c r="CY545" s="42" t="str">
        <f>IF(BANCO10[[#This Row],[SOLUÇÃO]]=CY$1,BANCO10[[#This Row],[STATUS DA ETAPA]],"")</f>
        <v/>
      </c>
      <c r="CZ545" s="42" t="str">
        <f>IF(BANCO10[[#This Row],[SOLUÇÃO]]=CZ$1,BANCO10[[#This Row],[STATUS DA ETAPA]],"")</f>
        <v/>
      </c>
      <c r="DA545" s="42" t="str">
        <f>IF(BANCO10[[#This Row],[SOLUÇÃO]]=DA$1,BANCO10[[#This Row],[STATUS DA ETAPA]],"")</f>
        <v/>
      </c>
      <c r="DB545" s="42" t="str">
        <f>IF(BANCO10[[#This Row],[SOLUÇÃO]]=DB$1,BANCO10[[#This Row],[STATUS DA ETAPA]],"")</f>
        <v/>
      </c>
      <c r="DC545" s="42" t="str">
        <f>IF(BANCO10[[#This Row],[SOLUÇÃO]]=DC$1,BANCO10[[#This Row],[STATUS DA ETAPA]],"")</f>
        <v/>
      </c>
      <c r="DD545" s="42" t="str">
        <f>IF(BANCO10[[#This Row],[SOLUÇÃO]]=DD$1,BANCO10[[#This Row],[STATUS DA ETAPA]],"")</f>
        <v/>
      </c>
      <c r="DE545" s="42" t="str">
        <f>IF(BANCO10[[#This Row],[SOLUÇÃO]]=DE$1,BANCO10[[#This Row],[STATUS DA ETAPA]],"")</f>
        <v/>
      </c>
      <c r="DF545" s="42" t="str">
        <f>IF(BANCO10[[#This Row],[SOLUÇÃO]]=DF$1,BANCO10[[#This Row],[STATUS DA ETAPA]],"")</f>
        <v/>
      </c>
      <c r="DG545" s="42" t="str">
        <f>IF(BANCO10[[#This Row],[SOLUÇÃO]]=DG$1,BANCO10[[#This Row],[STATUS DA ETAPA]],"")</f>
        <v/>
      </c>
      <c r="DH545" s="42" t="str">
        <f>IF(BANCO10[[#This Row],[SOLUÇÃO]]=DH$1,BANCO10[[#This Row],[STATUS DA ETAPA]],"")</f>
        <v/>
      </c>
      <c r="DI545" s="42" t="str">
        <f>IF(BANCO10[[#This Row],[SOLUÇÃO]]=DI$1,BANCO10[[#This Row],[STATUS DA ETAPA]],"")</f>
        <v/>
      </c>
      <c r="DJ545" s="42" t="str">
        <f>IF(BANCO10[[#This Row],[SOLUÇÃO]]=DJ$1,BANCO10[[#This Row],[STATUS DA ETAPA]],"")</f>
        <v/>
      </c>
      <c r="DK545" s="42" t="str">
        <f>IF(BANCO10[[#This Row],[SOLUÇÃO]]=DK$1,BANCO10[[#This Row],[STATUS DA ETAPA]],"")</f>
        <v/>
      </c>
      <c r="DL545" s="42" t="str">
        <f>IF(BANCO10[[#This Row],[SOLUÇÃO]]=DL$1,BANCO10[[#This Row],[STATUS DA ETAPA]],"")</f>
        <v/>
      </c>
      <c r="DM545" s="42" t="str">
        <f>IF(BANCO10[[#This Row],[SOLUÇÃO]]=DM$1,BANCO10[[#This Row],[STATUS DA ETAPA]],"")</f>
        <v/>
      </c>
      <c r="DN545" s="65"/>
      <c r="DO545" s="65"/>
      <c r="DP545" s="65"/>
      <c r="DQ545" s="65"/>
      <c r="DR545" s="65"/>
      <c r="DS545" s="65"/>
      <c r="DT545" s="65"/>
      <c r="DU545" s="65"/>
      <c r="DV545" s="65"/>
      <c r="DW545" s="65"/>
      <c r="DX545" s="65"/>
      <c r="DY545" s="65"/>
      <c r="DZ545" s="65"/>
      <c r="EA545" s="65"/>
      <c r="EB545" s="65"/>
      <c r="EC545" s="65"/>
      <c r="ED545" s="65"/>
      <c r="EE545" s="65"/>
      <c r="EF545" s="65"/>
      <c r="EG545" s="65"/>
      <c r="EH545" s="65"/>
      <c r="EI545" s="65"/>
      <c r="EJ545" s="65"/>
      <c r="EK545" s="65"/>
      <c r="EL545" s="65"/>
      <c r="EM545" s="65"/>
      <c r="EN545" s="65"/>
      <c r="EO545" s="65"/>
      <c r="EP545" s="65"/>
      <c r="EQ545" s="65"/>
      <c r="ER545" s="65"/>
      <c r="ES545" s="65"/>
      <c r="ET545" s="65"/>
      <c r="EU545" s="65"/>
      <c r="EV545" s="65"/>
      <c r="EW545" s="65"/>
      <c r="EX545" s="65"/>
      <c r="EY545" s="65"/>
      <c r="EZ545" s="65"/>
      <c r="FA545" s="65"/>
      <c r="FB545" s="65"/>
      <c r="FC545" s="65"/>
      <c r="FD545" s="65"/>
      <c r="FE545" s="65"/>
      <c r="FF545" s="65"/>
      <c r="FG545" s="65"/>
      <c r="FH545" s="65"/>
      <c r="FI545" s="65"/>
      <c r="FJ545" s="65"/>
      <c r="FK545" s="65"/>
      <c r="FL545" s="65"/>
      <c r="FM545" s="65"/>
      <c r="FN545" s="65"/>
      <c r="FO545" s="65"/>
      <c r="FP545" s="65"/>
      <c r="FQ545" s="65"/>
      <c r="FR545" s="65"/>
      <c r="FS545" s="65"/>
      <c r="FT545" s="65"/>
      <c r="FU545" s="65"/>
      <c r="FV545" s="65"/>
      <c r="FW545" s="65"/>
      <c r="FX545" s="65"/>
      <c r="FY545" s="65"/>
      <c r="FZ545" s="65"/>
      <c r="GA545" s="38"/>
      <c r="GB545" s="39"/>
      <c r="GC545" s="40"/>
      <c r="GD545" s="42"/>
      <c r="GE545" s="42"/>
      <c r="GF545" s="40"/>
      <c r="GG545" s="89"/>
      <c r="GH545" s="90"/>
      <c r="GI545" s="43"/>
      <c r="GJ545" s="44"/>
      <c r="GK545" s="166"/>
      <c r="GL545" s="166"/>
      <c r="GM545" s="166"/>
      <c r="GN545" s="42"/>
      <c r="GO545" s="91"/>
      <c r="GP545" s="42"/>
      <c r="GQ545" s="91"/>
      <c r="GR545" s="93"/>
      <c r="GS545" s="93"/>
      <c r="GT545" s="44"/>
      <c r="GU545" s="44"/>
      <c r="GV545" s="44"/>
      <c r="GW545" s="42"/>
      <c r="GX545" s="95"/>
      <c r="GY545" s="96"/>
      <c r="GZ545" s="168"/>
      <c r="HA545" s="168"/>
      <c r="HB545" s="168"/>
      <c r="HC545" s="93"/>
      <c r="HD545" s="168"/>
      <c r="HE545" s="110"/>
      <c r="HF545" s="94"/>
      <c r="HG545" s="38"/>
      <c r="HH545" s="38"/>
      <c r="HI545" s="38"/>
      <c r="HJ545" s="38"/>
      <c r="HK545" s="98"/>
      <c r="HL545" s="38"/>
      <c r="HM545" s="38"/>
      <c r="HN545" s="38"/>
      <c r="HO545" s="136"/>
      <c r="HP545" s="38"/>
      <c r="HQ545" s="38"/>
      <c r="HR545" s="38"/>
      <c r="HS545" s="38"/>
      <c r="HT545" s="63"/>
      <c r="HU545" s="63"/>
      <c r="HV545" s="71"/>
      <c r="HW545" s="63"/>
      <c r="HX545" s="44"/>
      <c r="HY545" s="42"/>
      <c r="HZ545" s="42"/>
      <c r="IA545" s="42"/>
      <c r="IB545" s="42"/>
      <c r="IC545" s="42"/>
      <c r="ID545" s="42"/>
      <c r="IE545" s="42"/>
      <c r="IF545" s="42"/>
      <c r="IG545" s="42"/>
      <c r="IH545" s="42"/>
      <c r="II545" s="42"/>
      <c r="IJ545" s="42"/>
      <c r="IK545" s="42"/>
      <c r="IL545" s="42"/>
      <c r="IM545" s="42"/>
      <c r="IN545" s="42"/>
      <c r="IO545" s="42"/>
      <c r="IP545" s="42"/>
      <c r="IQ545" s="42"/>
      <c r="IR545" s="42"/>
      <c r="IS545" s="42"/>
      <c r="IT545" s="42"/>
      <c r="IU545" s="42"/>
      <c r="IV545" s="42"/>
      <c r="IW545" s="42"/>
      <c r="IX545" s="42"/>
      <c r="IY545" s="42"/>
      <c r="IZ545" s="63"/>
      <c r="JA545" s="65"/>
      <c r="JB545" s="65"/>
      <c r="JC545" s="65"/>
      <c r="JD545" s="65"/>
      <c r="JE545" s="65"/>
      <c r="JF545" s="65"/>
      <c r="JG545" s="65"/>
      <c r="JH545" s="65"/>
      <c r="JI545" s="65"/>
      <c r="JJ545" s="65"/>
      <c r="JK545" s="65"/>
      <c r="JL545" s="65"/>
      <c r="JM545" s="65"/>
      <c r="JN545" s="65"/>
      <c r="JO545" s="65"/>
      <c r="JP545" s="65"/>
      <c r="JQ545" s="65"/>
      <c r="JR545" s="65"/>
      <c r="JS545" s="65"/>
      <c r="JT545" s="65"/>
      <c r="JU545" s="65"/>
      <c r="JV545" s="65"/>
      <c r="JW545" s="65"/>
      <c r="JX545" s="65"/>
      <c r="JY545" s="65"/>
      <c r="JZ545" s="65"/>
      <c r="KA545" s="65"/>
      <c r="KB545" s="65"/>
      <c r="KC545" s="65"/>
      <c r="KD545" s="65"/>
      <c r="KE545" s="65"/>
      <c r="KF545" s="65"/>
      <c r="KG545" s="65"/>
      <c r="KH545" s="65"/>
      <c r="KI545" s="65"/>
      <c r="KJ545" s="65"/>
      <c r="KK545" s="65"/>
      <c r="KL545" s="65"/>
      <c r="KM545" s="65"/>
      <c r="KN545" s="65"/>
      <c r="KO545" s="65"/>
      <c r="KP545" s="65"/>
      <c r="KQ545" s="65"/>
      <c r="KR545" s="65"/>
      <c r="KS545" s="65"/>
      <c r="KT545" s="65"/>
      <c r="KU545" s="65"/>
      <c r="KV545" s="65"/>
      <c r="KW545" s="65"/>
      <c r="KX545" s="65"/>
      <c r="KY545" s="65"/>
      <c r="KZ545" s="65"/>
      <c r="LA545" s="65"/>
      <c r="LB545" s="65"/>
      <c r="LC545" s="65"/>
      <c r="LD545" s="65"/>
      <c r="LE545" s="65"/>
      <c r="LF545" s="65"/>
      <c r="LG545" s="65"/>
      <c r="LH545" s="65"/>
      <c r="LI545" s="65"/>
      <c r="LJ545" s="65"/>
      <c r="LK545" s="65"/>
      <c r="LL545" s="65"/>
      <c r="LM545" s="65"/>
      <c r="LN545" s="65"/>
      <c r="LO545" s="65"/>
      <c r="LP545" s="65"/>
      <c r="LQ545" s="65"/>
      <c r="LR545" s="65"/>
      <c r="LS545" s="65"/>
      <c r="LT545" s="65"/>
      <c r="LU545" s="65"/>
      <c r="LV545" s="65"/>
      <c r="LW545" s="65"/>
      <c r="LX545" s="65"/>
      <c r="LY545" s="65"/>
      <c r="LZ545" s="65"/>
      <c r="MA545" s="65"/>
    </row>
    <row r="546" spans="1:339" ht="12" x14ac:dyDescent="0.25">
      <c r="A546" s="38" t="s">
        <v>118</v>
      </c>
      <c r="B546" s="39" t="s">
        <v>131</v>
      </c>
      <c r="C546" s="40" t="str">
        <f>IFERROR(VLOOKUP(BANCO10[[#This Row],[EMPRESA]],[1]!DADOS[#Data],2,FALSE),"")</f>
        <v>17.118.355/0001-82</v>
      </c>
      <c r="D546" s="40" t="s">
        <v>1446</v>
      </c>
      <c r="E546" s="42" t="str">
        <f>IFERROR(VLOOKUP(BANCO10[[#This Row],[EMPRESA]],[1]!DADOS[#Data],5,FALSE),"")</f>
        <v>EPP</v>
      </c>
      <c r="F546" s="40" t="str">
        <f>IFERROR(IF(VLOOKUP(BANCO10[[#This Row],[EMPRESA]],[1]!DADOS[#Data],6,0)="","",(VLOOKUP(BANCO10[[#This Row],[EMPRESA]],[1]!DADOS[#Data],6,0))),"")</f>
        <v>CAPITAL OESTE</v>
      </c>
      <c r="G546" s="40"/>
      <c r="H546" s="43" t="s">
        <v>121</v>
      </c>
      <c r="I546" s="43" t="s">
        <v>145</v>
      </c>
      <c r="J546" s="43" t="s">
        <v>146</v>
      </c>
      <c r="K546" s="44" t="s">
        <v>1450</v>
      </c>
      <c r="L546" s="44" t="s">
        <v>123</v>
      </c>
      <c r="M546" s="44" t="s">
        <v>137</v>
      </c>
      <c r="N546" s="44" t="s">
        <v>123</v>
      </c>
      <c r="O546" s="42" t="s">
        <v>90</v>
      </c>
      <c r="P546" s="42">
        <v>4</v>
      </c>
      <c r="Q546" s="39" t="s">
        <v>337</v>
      </c>
      <c r="R546" s="45" t="s">
        <v>123</v>
      </c>
      <c r="S546" s="45"/>
      <c r="T546" s="45" t="s">
        <v>123</v>
      </c>
      <c r="U546" s="45"/>
      <c r="V546" s="45" t="s">
        <v>123</v>
      </c>
      <c r="W546" s="45"/>
      <c r="X546" s="45" t="s">
        <v>123</v>
      </c>
      <c r="Y546" s="45"/>
      <c r="Z546" s="46" t="s">
        <v>123</v>
      </c>
      <c r="AA546" s="47"/>
      <c r="AB546" s="46" t="s">
        <v>123</v>
      </c>
      <c r="AC546" s="48"/>
      <c r="AD546" s="46" t="s">
        <v>123</v>
      </c>
      <c r="AE546" s="48"/>
      <c r="AF546" s="45" t="s">
        <v>123</v>
      </c>
      <c r="AG546" s="45"/>
      <c r="AH546" s="45" t="s">
        <v>123</v>
      </c>
      <c r="AI546" s="45" t="s">
        <v>123</v>
      </c>
      <c r="AJ546" s="45" t="s">
        <v>123</v>
      </c>
      <c r="AK546" s="45"/>
      <c r="AL546" s="45" t="s">
        <v>123</v>
      </c>
      <c r="AM546" s="45"/>
      <c r="AN546" s="45" t="s">
        <v>123</v>
      </c>
      <c r="AO546" s="45"/>
      <c r="AP546" s="45" t="s">
        <v>123</v>
      </c>
      <c r="AQ546" s="45"/>
      <c r="AR546" s="45" t="s">
        <v>123</v>
      </c>
      <c r="AS546" s="45"/>
      <c r="AT546" s="49">
        <v>45713</v>
      </c>
      <c r="AU546" s="50">
        <v>45713</v>
      </c>
      <c r="AV546" s="66" t="s">
        <v>123</v>
      </c>
      <c r="AW546" s="66" t="s">
        <v>123</v>
      </c>
      <c r="AX546" s="51" t="s">
        <v>49</v>
      </c>
      <c r="AY546" s="52" t="s">
        <v>27</v>
      </c>
      <c r="AZ546" s="53">
        <v>0</v>
      </c>
      <c r="BA546" s="52" t="s">
        <v>123</v>
      </c>
      <c r="BB546" s="81" t="s">
        <v>123</v>
      </c>
      <c r="BC546" s="52" t="s">
        <v>123</v>
      </c>
      <c r="BD546" s="52" t="s">
        <v>123</v>
      </c>
      <c r="BE546" s="55" t="s">
        <v>123</v>
      </c>
      <c r="BF546" s="55" t="s">
        <v>123</v>
      </c>
      <c r="BG546" s="55" t="s">
        <v>123</v>
      </c>
      <c r="BH546" s="55" t="s">
        <v>123</v>
      </c>
      <c r="BI546" s="56" t="s">
        <v>123</v>
      </c>
      <c r="BJ546" s="48"/>
      <c r="BK546" s="58" t="s">
        <v>123</v>
      </c>
      <c r="BL546" s="59"/>
      <c r="BM546" s="58" t="s">
        <v>123</v>
      </c>
      <c r="BN546" s="59"/>
      <c r="BO546" s="58" t="s">
        <v>123</v>
      </c>
      <c r="BP546" s="59"/>
      <c r="BQ546" s="58" t="s">
        <v>123</v>
      </c>
      <c r="BR546" s="59"/>
      <c r="BS546" s="69"/>
      <c r="BT546" s="38"/>
      <c r="BU546" s="61"/>
      <c r="BV546" s="61"/>
      <c r="BW546" s="61"/>
      <c r="BX546" s="61"/>
      <c r="BY546" s="61"/>
      <c r="BZ546" s="61"/>
      <c r="CA546" s="61"/>
      <c r="CB546" s="61"/>
      <c r="CC546" s="61"/>
      <c r="CD546" s="61"/>
      <c r="CE546" s="61"/>
      <c r="CF546" s="61"/>
      <c r="CG546" s="61"/>
      <c r="CH546" s="63">
        <f>YEAR(BANCO10[[#This Row],[DATA INÍCIO]])</f>
        <v>2025</v>
      </c>
      <c r="CI546" s="63">
        <f>MONTH(BANCO10[[#This Row],[DATA INÍCIO]])</f>
        <v>2</v>
      </c>
      <c r="CJ546" s="71" t="str">
        <f t="shared" si="10"/>
        <v>MYFIBRAS INDUSTRIA E COMERCIO DE MOVEIS LTDA17.118.355/0001-82</v>
      </c>
      <c r="CK546" s="63"/>
      <c r="CL546" s="63"/>
      <c r="CM546" s="42" t="str">
        <f>IF(BANCO10[[#This Row],[SOLUÇÃO]]=CM$1,BANCO10[[#This Row],[STATUS DA ETAPA]],"")</f>
        <v>CONCLUÍDO</v>
      </c>
      <c r="CN546" s="42" t="str">
        <f>IF(BANCO10[[#This Row],[SOLUÇÃO]]=CN$1,BANCO10[[#This Row],[STATUS DA ETAPA]],"")</f>
        <v/>
      </c>
      <c r="CO546" s="42" t="str">
        <f>IF(BANCO10[[#This Row],[SOLUÇÃO]]=CO$1,BANCO10[[#This Row],[STATUS DA ETAPA]],"")</f>
        <v/>
      </c>
      <c r="CP546" s="42" t="str">
        <f>IF(BANCO10[[#This Row],[SOLUÇÃO]]=CP$1,BANCO10[[#This Row],[STATUS DA ETAPA]],"")</f>
        <v/>
      </c>
      <c r="CQ546" s="42" t="str">
        <f>IF(BANCO10[[#This Row],[SOLUÇÃO]]=CQ$1,BANCO10[[#This Row],[STATUS DA ETAPA]],"")</f>
        <v/>
      </c>
      <c r="CR546" s="42" t="str">
        <f>IF(BANCO10[[#This Row],[SOLUÇÃO]]=CR$1,BANCO10[[#This Row],[STATUS DA ETAPA]],"")</f>
        <v/>
      </c>
      <c r="CS546" s="42" t="str">
        <f>IF(BANCO10[[#This Row],[SOLUÇÃO]]=CS$1,BANCO10[[#This Row],[STATUS DA ETAPA]],"")</f>
        <v/>
      </c>
      <c r="CT546" s="42" t="str">
        <f>IF(BANCO10[[#This Row],[SOLUÇÃO]]=CT$1,BANCO10[[#This Row],[STATUS DA ETAPA]],"")</f>
        <v/>
      </c>
      <c r="CU546" s="42" t="str">
        <f>IF(BANCO10[[#This Row],[SOLUÇÃO]]=CU$1,BANCO10[[#This Row],[STATUS DA ETAPA]],"")</f>
        <v/>
      </c>
      <c r="CV546" s="42" t="str">
        <f>IF(BANCO10[[#This Row],[SOLUÇÃO]]=CV$1,BANCO10[[#This Row],[STATUS DA ETAPA]],"")</f>
        <v/>
      </c>
      <c r="CW546" s="42" t="str">
        <f>IF(BANCO10[[#This Row],[SOLUÇÃO]]=CW$1,BANCO10[[#This Row],[STATUS DA ETAPA]],"")</f>
        <v/>
      </c>
      <c r="CX546" s="42" t="str">
        <f>IF(BANCO10[[#This Row],[SOLUÇÃO]]=CX$1,BANCO10[[#This Row],[STATUS DA ETAPA]],"")</f>
        <v/>
      </c>
      <c r="CY546" s="42" t="str">
        <f>IF(BANCO10[[#This Row],[SOLUÇÃO]]=CY$1,BANCO10[[#This Row],[STATUS DA ETAPA]],"")</f>
        <v/>
      </c>
      <c r="CZ546" s="42" t="str">
        <f>IF(BANCO10[[#This Row],[SOLUÇÃO]]=CZ$1,BANCO10[[#This Row],[STATUS DA ETAPA]],"")</f>
        <v/>
      </c>
      <c r="DA546" s="42" t="str">
        <f>IF(BANCO10[[#This Row],[SOLUÇÃO]]=DA$1,BANCO10[[#This Row],[STATUS DA ETAPA]],"")</f>
        <v/>
      </c>
      <c r="DB546" s="42" t="str">
        <f>IF(BANCO10[[#This Row],[SOLUÇÃO]]=DB$1,BANCO10[[#This Row],[STATUS DA ETAPA]],"")</f>
        <v/>
      </c>
      <c r="DC546" s="42" t="str">
        <f>IF(BANCO10[[#This Row],[SOLUÇÃO]]=DC$1,BANCO10[[#This Row],[STATUS DA ETAPA]],"")</f>
        <v/>
      </c>
      <c r="DD546" s="42" t="str">
        <f>IF(BANCO10[[#This Row],[SOLUÇÃO]]=DD$1,BANCO10[[#This Row],[STATUS DA ETAPA]],"")</f>
        <v/>
      </c>
      <c r="DE546" s="42" t="str">
        <f>IF(BANCO10[[#This Row],[SOLUÇÃO]]=DE$1,BANCO10[[#This Row],[STATUS DA ETAPA]],"")</f>
        <v/>
      </c>
      <c r="DF546" s="42" t="str">
        <f>IF(BANCO10[[#This Row],[SOLUÇÃO]]=DF$1,BANCO10[[#This Row],[STATUS DA ETAPA]],"")</f>
        <v/>
      </c>
      <c r="DG546" s="42" t="str">
        <f>IF(BANCO10[[#This Row],[SOLUÇÃO]]=DG$1,BANCO10[[#This Row],[STATUS DA ETAPA]],"")</f>
        <v/>
      </c>
      <c r="DH546" s="42" t="str">
        <f>IF(BANCO10[[#This Row],[SOLUÇÃO]]=DH$1,BANCO10[[#This Row],[STATUS DA ETAPA]],"")</f>
        <v/>
      </c>
      <c r="DI546" s="42" t="str">
        <f>IF(BANCO10[[#This Row],[SOLUÇÃO]]=DI$1,BANCO10[[#This Row],[STATUS DA ETAPA]],"")</f>
        <v/>
      </c>
      <c r="DJ546" s="42" t="str">
        <f>IF(BANCO10[[#This Row],[SOLUÇÃO]]=DJ$1,BANCO10[[#This Row],[STATUS DA ETAPA]],"")</f>
        <v/>
      </c>
      <c r="DK546" s="42" t="str">
        <f>IF(BANCO10[[#This Row],[SOLUÇÃO]]=DK$1,BANCO10[[#This Row],[STATUS DA ETAPA]],"")</f>
        <v/>
      </c>
      <c r="DL546" s="42" t="str">
        <f>IF(BANCO10[[#This Row],[SOLUÇÃO]]=DL$1,BANCO10[[#This Row],[STATUS DA ETAPA]],"")</f>
        <v/>
      </c>
      <c r="DM546" s="42" t="str">
        <f>IF(BANCO10[[#This Row],[SOLUÇÃO]]=DM$1,BANCO10[[#This Row],[STATUS DA ETAPA]],"")</f>
        <v/>
      </c>
      <c r="DN546" s="65"/>
      <c r="DO546" s="65"/>
      <c r="DP546" s="65"/>
      <c r="DQ546" s="65"/>
      <c r="DR546" s="65"/>
      <c r="DS546" s="65"/>
      <c r="DT546" s="65"/>
      <c r="DU546" s="65"/>
      <c r="DV546" s="65"/>
      <c r="DW546" s="65"/>
      <c r="DX546" s="65"/>
      <c r="DY546" s="65"/>
      <c r="DZ546" s="65"/>
      <c r="EA546" s="65"/>
      <c r="EB546" s="65"/>
      <c r="EC546" s="65"/>
      <c r="ED546" s="65"/>
      <c r="EE546" s="65"/>
      <c r="EF546" s="65"/>
      <c r="EG546" s="65"/>
      <c r="EH546" s="65"/>
      <c r="EI546" s="65"/>
      <c r="EJ546" s="65"/>
      <c r="EK546" s="65"/>
      <c r="EL546" s="65"/>
      <c r="EM546" s="65"/>
      <c r="EN546" s="65"/>
      <c r="EO546" s="65"/>
      <c r="EP546" s="65"/>
      <c r="EQ546" s="65"/>
      <c r="ER546" s="65"/>
      <c r="ES546" s="65"/>
      <c r="ET546" s="65"/>
      <c r="EU546" s="65"/>
      <c r="EV546" s="65"/>
      <c r="EW546" s="65"/>
      <c r="EX546" s="65"/>
      <c r="EY546" s="65"/>
      <c r="EZ546" s="65"/>
      <c r="FA546" s="65"/>
      <c r="FB546" s="65"/>
      <c r="FC546" s="65"/>
      <c r="FD546" s="65"/>
      <c r="FE546" s="65"/>
      <c r="FF546" s="65"/>
      <c r="FG546" s="65"/>
      <c r="FH546" s="65"/>
      <c r="FI546" s="65"/>
      <c r="FJ546" s="65"/>
      <c r="FK546" s="65"/>
      <c r="FL546" s="65"/>
      <c r="FM546" s="65"/>
      <c r="FN546" s="65"/>
      <c r="FO546" s="65"/>
      <c r="FP546" s="65"/>
      <c r="FQ546" s="65"/>
      <c r="FR546" s="65"/>
      <c r="FS546" s="65"/>
      <c r="FT546" s="65"/>
      <c r="FU546" s="65"/>
      <c r="FV546" s="65"/>
      <c r="FW546" s="65"/>
      <c r="FX546" s="65"/>
      <c r="FY546" s="65"/>
      <c r="FZ546" s="65"/>
      <c r="GA546" s="38"/>
      <c r="GB546" s="39"/>
      <c r="GC546" s="40"/>
      <c r="GD546" s="42"/>
      <c r="GE546" s="42"/>
      <c r="GF546" s="40"/>
      <c r="GG546" s="89"/>
      <c r="GH546" s="90"/>
      <c r="GI546" s="43"/>
      <c r="GJ546" s="44"/>
      <c r="GK546" s="166"/>
      <c r="GL546" s="166"/>
      <c r="GM546" s="166"/>
      <c r="GN546" s="42"/>
      <c r="GO546" s="91"/>
      <c r="GP546" s="42"/>
      <c r="GQ546" s="91"/>
      <c r="GR546" s="93"/>
      <c r="GS546" s="93"/>
      <c r="GT546" s="44"/>
      <c r="GU546" s="44"/>
      <c r="GV546" s="44"/>
      <c r="GW546" s="42"/>
      <c r="GX546" s="95"/>
      <c r="GY546" s="96"/>
      <c r="GZ546" s="168"/>
      <c r="HA546" s="168"/>
      <c r="HB546" s="168"/>
      <c r="HC546" s="93"/>
      <c r="HD546" s="168"/>
      <c r="HE546" s="110"/>
      <c r="HF546" s="94"/>
      <c r="HG546" s="38"/>
      <c r="HH546" s="38"/>
      <c r="HI546" s="38"/>
      <c r="HJ546" s="38"/>
      <c r="HK546" s="98"/>
      <c r="HL546" s="38"/>
      <c r="HM546" s="38"/>
      <c r="HN546" s="38"/>
      <c r="HO546" s="136"/>
      <c r="HP546" s="38"/>
      <c r="HQ546" s="38"/>
      <c r="HR546" s="38"/>
      <c r="HS546" s="38"/>
      <c r="HT546" s="63"/>
      <c r="HU546" s="63"/>
      <c r="HV546" s="71"/>
      <c r="HW546" s="63"/>
      <c r="HX546" s="44"/>
      <c r="HY546" s="42"/>
      <c r="HZ546" s="42"/>
      <c r="IA546" s="42"/>
      <c r="IB546" s="42"/>
      <c r="IC546" s="42"/>
      <c r="ID546" s="42"/>
      <c r="IE546" s="42"/>
      <c r="IF546" s="42"/>
      <c r="IG546" s="42"/>
      <c r="IH546" s="42"/>
      <c r="II546" s="42"/>
      <c r="IJ546" s="42"/>
      <c r="IK546" s="42"/>
      <c r="IL546" s="42"/>
      <c r="IM546" s="42"/>
      <c r="IN546" s="42"/>
      <c r="IO546" s="42"/>
      <c r="IP546" s="42"/>
      <c r="IQ546" s="42"/>
      <c r="IR546" s="42"/>
      <c r="IS546" s="42"/>
      <c r="IT546" s="42"/>
      <c r="IU546" s="42"/>
      <c r="IV546" s="42"/>
      <c r="IW546" s="42"/>
      <c r="IX546" s="42"/>
      <c r="IY546" s="42"/>
      <c r="IZ546" s="63"/>
      <c r="JA546" s="65"/>
      <c r="JB546" s="65"/>
      <c r="JC546" s="65"/>
      <c r="JD546" s="65"/>
      <c r="JE546" s="65"/>
      <c r="JF546" s="65"/>
      <c r="JG546" s="65"/>
      <c r="JH546" s="65"/>
      <c r="JI546" s="65"/>
      <c r="JJ546" s="65"/>
      <c r="JK546" s="65"/>
      <c r="JL546" s="65"/>
      <c r="JM546" s="65"/>
      <c r="JN546" s="65"/>
      <c r="JO546" s="65"/>
      <c r="JP546" s="65"/>
      <c r="JQ546" s="65"/>
      <c r="JR546" s="65"/>
      <c r="JS546" s="65"/>
      <c r="JT546" s="65"/>
      <c r="JU546" s="65"/>
      <c r="JV546" s="65"/>
      <c r="JW546" s="65"/>
      <c r="JX546" s="65"/>
      <c r="JY546" s="65"/>
      <c r="JZ546" s="65"/>
      <c r="KA546" s="65"/>
      <c r="KB546" s="65"/>
      <c r="KC546" s="65"/>
      <c r="KD546" s="65"/>
      <c r="KE546" s="65"/>
      <c r="KF546" s="65"/>
      <c r="KG546" s="65"/>
      <c r="KH546" s="65"/>
      <c r="KI546" s="65"/>
      <c r="KJ546" s="65"/>
      <c r="KK546" s="65"/>
      <c r="KL546" s="65"/>
      <c r="KM546" s="65"/>
      <c r="KN546" s="65"/>
      <c r="KO546" s="65"/>
      <c r="KP546" s="65"/>
      <c r="KQ546" s="65"/>
      <c r="KR546" s="65"/>
      <c r="KS546" s="65"/>
      <c r="KT546" s="65"/>
      <c r="KU546" s="65"/>
      <c r="KV546" s="65"/>
      <c r="KW546" s="65"/>
      <c r="KX546" s="65"/>
      <c r="KY546" s="65"/>
      <c r="KZ546" s="65"/>
      <c r="LA546" s="65"/>
      <c r="LB546" s="65"/>
      <c r="LC546" s="65"/>
      <c r="LD546" s="65"/>
      <c r="LE546" s="65"/>
      <c r="LF546" s="65"/>
      <c r="LG546" s="65"/>
      <c r="LH546" s="65"/>
      <c r="LI546" s="65"/>
      <c r="LJ546" s="65"/>
      <c r="LK546" s="65"/>
      <c r="LL546" s="65"/>
      <c r="LM546" s="65"/>
      <c r="LN546" s="65"/>
      <c r="LO546" s="65"/>
      <c r="LP546" s="65"/>
      <c r="LQ546" s="65"/>
      <c r="LR546" s="65"/>
      <c r="LS546" s="65"/>
      <c r="LT546" s="65"/>
      <c r="LU546" s="65"/>
      <c r="LV546" s="65"/>
      <c r="LW546" s="65"/>
      <c r="LX546" s="65"/>
      <c r="LY546" s="65"/>
      <c r="LZ546" s="65"/>
      <c r="MA546" s="65"/>
    </row>
    <row r="547" spans="1:339" ht="12" x14ac:dyDescent="0.25">
      <c r="A547" s="38" t="s">
        <v>118</v>
      </c>
      <c r="B547" s="39" t="s">
        <v>131</v>
      </c>
      <c r="C547" s="40" t="str">
        <f>IFERROR(VLOOKUP(BANCO10[[#This Row],[EMPRESA]],[1]!DADOS[#Data],2,FALSE),"")</f>
        <v>01.899.256/0001-45</v>
      </c>
      <c r="D547" s="40" t="s">
        <v>1451</v>
      </c>
      <c r="E547" s="42" t="str">
        <f>IFERROR(VLOOKUP(BANCO10[[#This Row],[EMPRESA]],[1]!DADOS[#Data],5,FALSE),"")</f>
        <v>EPP</v>
      </c>
      <c r="F547" s="40" t="str">
        <f>IFERROR(IF(VLOOKUP(BANCO10[[#This Row],[EMPRESA]],[1]!DADOS[#Data],6,0)="","",(VLOOKUP(BANCO10[[#This Row],[EMPRESA]],[1]!DADOS[#Data],6,0))),"")</f>
        <v>CAPITAL CENTRO</v>
      </c>
      <c r="G547" s="40" t="str">
        <f>IFERROR(IF(VLOOKUP(BANCO10[[#This Row],[EMPRESA]],[1]!DADOS[#Data],4)="","",(VLOOKUP($D547,[1]!DADOS[#Data],4,0))),"")</f>
        <v>NARDELLI</v>
      </c>
      <c r="H547" s="43" t="s">
        <v>7</v>
      </c>
      <c r="I547" s="43" t="s">
        <v>145</v>
      </c>
      <c r="J547" s="43" t="s">
        <v>123</v>
      </c>
      <c r="K547" s="44" t="s">
        <v>1452</v>
      </c>
      <c r="L547" s="44" t="s">
        <v>1453</v>
      </c>
      <c r="M547" s="44" t="s">
        <v>137</v>
      </c>
      <c r="N547" s="44" t="s">
        <v>123</v>
      </c>
      <c r="O547" s="42" t="s">
        <v>96</v>
      </c>
      <c r="P547" s="42">
        <v>106</v>
      </c>
      <c r="Q547" s="39" t="s">
        <v>216</v>
      </c>
      <c r="R547" s="45" t="s">
        <v>27</v>
      </c>
      <c r="S547" s="45">
        <v>45700</v>
      </c>
      <c r="T547" s="45" t="s">
        <v>27</v>
      </c>
      <c r="U547" s="45">
        <v>45701</v>
      </c>
      <c r="V547" s="45" t="s">
        <v>27</v>
      </c>
      <c r="W547" s="45">
        <v>45702</v>
      </c>
      <c r="X547" s="45" t="s">
        <v>27</v>
      </c>
      <c r="Y547" s="45">
        <v>45705</v>
      </c>
      <c r="Z547" s="46" t="s">
        <v>27</v>
      </c>
      <c r="AA547" s="47">
        <v>45707</v>
      </c>
      <c r="AB547" s="46" t="s">
        <v>27</v>
      </c>
      <c r="AC547" s="48">
        <v>45708</v>
      </c>
      <c r="AD547" s="46" t="s">
        <v>27</v>
      </c>
      <c r="AE547" s="48">
        <v>45713</v>
      </c>
      <c r="AF547" s="45" t="s">
        <v>123</v>
      </c>
      <c r="AG547" s="45"/>
      <c r="AH547" s="45" t="s">
        <v>27</v>
      </c>
      <c r="AI547" s="45"/>
      <c r="AJ547" s="45" t="s">
        <v>27</v>
      </c>
      <c r="AK547" s="45">
        <v>45708</v>
      </c>
      <c r="AL547" s="45" t="s">
        <v>123</v>
      </c>
      <c r="AM547" s="45"/>
      <c r="AN547" s="45" t="s">
        <v>123</v>
      </c>
      <c r="AO547" s="45"/>
      <c r="AP547" s="45" t="s">
        <v>123</v>
      </c>
      <c r="AQ547" s="45"/>
      <c r="AR547" s="45" t="s">
        <v>123</v>
      </c>
      <c r="AS547" s="45"/>
      <c r="AT547" s="49">
        <v>45751</v>
      </c>
      <c r="AU547" s="50">
        <v>45863</v>
      </c>
      <c r="AV547" s="66" t="s">
        <v>27</v>
      </c>
      <c r="AW547" s="66" t="s">
        <v>27</v>
      </c>
      <c r="AX547" s="51" t="s">
        <v>49</v>
      </c>
      <c r="AY547" s="52" t="s">
        <v>126</v>
      </c>
      <c r="AZ547" s="53">
        <v>20140</v>
      </c>
      <c r="BA547" s="52" t="s">
        <v>153</v>
      </c>
      <c r="BB547" s="81">
        <v>666205</v>
      </c>
      <c r="BC547" s="52" t="s">
        <v>123</v>
      </c>
      <c r="BD547" s="52" t="s">
        <v>123</v>
      </c>
      <c r="BE547" s="55" t="s">
        <v>27</v>
      </c>
      <c r="BF547" s="55" t="s">
        <v>27</v>
      </c>
      <c r="BG547" s="55" t="s">
        <v>27</v>
      </c>
      <c r="BH547" s="55" t="s">
        <v>27</v>
      </c>
      <c r="BI547" s="68" t="s">
        <v>27</v>
      </c>
      <c r="BJ547" s="48">
        <v>45889</v>
      </c>
      <c r="BK547" s="58" t="s">
        <v>123</v>
      </c>
      <c r="BL547" s="59"/>
      <c r="BM547" s="58" t="s">
        <v>123</v>
      </c>
      <c r="BN547" s="59"/>
      <c r="BO547" s="74" t="s">
        <v>27</v>
      </c>
      <c r="BP547" s="59">
        <v>45889</v>
      </c>
      <c r="BQ547" s="58" t="s">
        <v>126</v>
      </c>
      <c r="BR547" s="59"/>
      <c r="BS547" s="220" t="s">
        <v>819</v>
      </c>
      <c r="BT547" s="63">
        <v>32</v>
      </c>
      <c r="BU547" s="61"/>
      <c r="BV547" s="61"/>
      <c r="BW547" s="61"/>
      <c r="BX547" s="61"/>
      <c r="BY547" s="61"/>
      <c r="BZ547" s="61"/>
      <c r="CA547" s="61"/>
      <c r="CB547" s="61"/>
      <c r="CC547" s="61"/>
      <c r="CD547" s="61"/>
      <c r="CE547" s="61"/>
      <c r="CF547" s="61"/>
      <c r="CG547" s="61"/>
      <c r="CH547" s="63">
        <f>YEAR(BANCO10[[#This Row],[DATA INÍCIO]])</f>
        <v>2025</v>
      </c>
      <c r="CI547" s="63">
        <f>MONTH(BANCO10[[#This Row],[DATA INÍCIO]])</f>
        <v>4</v>
      </c>
      <c r="CJ547" s="71" t="str">
        <f t="shared" si="10"/>
        <v>NARDELLI INDUSTRIAL LTDA01.899.256/0001-45</v>
      </c>
      <c r="CK547" s="63"/>
      <c r="CL547" s="63"/>
      <c r="CM547" s="42" t="str">
        <f>IF(BANCO10[[#This Row],[SOLUÇÃO]]=CM$1,BANCO10[[#This Row],[STATUS DA ETAPA]],"")</f>
        <v/>
      </c>
      <c r="CN547" s="42" t="str">
        <f>IF(BANCO10[[#This Row],[SOLUÇÃO]]=CN$1,BANCO10[[#This Row],[STATUS DA ETAPA]],"")</f>
        <v/>
      </c>
      <c r="CO547" s="42" t="str">
        <f>IF(BANCO10[[#This Row],[SOLUÇÃO]]=CO$1,BANCO10[[#This Row],[STATUS DA ETAPA]],"")</f>
        <v/>
      </c>
      <c r="CP547" s="42" t="str">
        <f>IF(BANCO10[[#This Row],[SOLUÇÃO]]=CP$1,BANCO10[[#This Row],[STATUS DA ETAPA]],"")</f>
        <v/>
      </c>
      <c r="CQ547" s="42" t="str">
        <f>IF(BANCO10[[#This Row],[SOLUÇÃO]]=CQ$1,BANCO10[[#This Row],[STATUS DA ETAPA]],"")</f>
        <v/>
      </c>
      <c r="CR547" s="42" t="str">
        <f>IF(BANCO10[[#This Row],[SOLUÇÃO]]=CR$1,BANCO10[[#This Row],[STATUS DA ETAPA]],"")</f>
        <v/>
      </c>
      <c r="CS547" s="42" t="str">
        <f>IF(BANCO10[[#This Row],[SOLUÇÃO]]=CS$1,BANCO10[[#This Row],[STATUS DA ETAPA]],"")</f>
        <v>CONCLUÍDO</v>
      </c>
      <c r="CT547" s="42" t="str">
        <f>IF(BANCO10[[#This Row],[SOLUÇÃO]]=CT$1,BANCO10[[#This Row],[STATUS DA ETAPA]],"")</f>
        <v/>
      </c>
      <c r="CU547" s="42" t="str">
        <f>IF(BANCO10[[#This Row],[SOLUÇÃO]]=CU$1,BANCO10[[#This Row],[STATUS DA ETAPA]],"")</f>
        <v/>
      </c>
      <c r="CV547" s="42" t="str">
        <f>IF(BANCO10[[#This Row],[SOLUÇÃO]]=CV$1,BANCO10[[#This Row],[STATUS DA ETAPA]],"")</f>
        <v/>
      </c>
      <c r="CW547" s="42" t="str">
        <f>IF(BANCO10[[#This Row],[SOLUÇÃO]]=CW$1,BANCO10[[#This Row],[STATUS DA ETAPA]],"")</f>
        <v/>
      </c>
      <c r="CX547" s="42" t="str">
        <f>IF(BANCO10[[#This Row],[SOLUÇÃO]]=CX$1,BANCO10[[#This Row],[STATUS DA ETAPA]],"")</f>
        <v/>
      </c>
      <c r="CY547" s="42" t="str">
        <f>IF(BANCO10[[#This Row],[SOLUÇÃO]]=CY$1,BANCO10[[#This Row],[STATUS DA ETAPA]],"")</f>
        <v/>
      </c>
      <c r="CZ547" s="42" t="str">
        <f>IF(BANCO10[[#This Row],[SOLUÇÃO]]=CZ$1,BANCO10[[#This Row],[STATUS DA ETAPA]],"")</f>
        <v/>
      </c>
      <c r="DA547" s="42" t="str">
        <f>IF(BANCO10[[#This Row],[SOLUÇÃO]]=DA$1,BANCO10[[#This Row],[STATUS DA ETAPA]],"")</f>
        <v/>
      </c>
      <c r="DB547" s="42" t="str">
        <f>IF(BANCO10[[#This Row],[SOLUÇÃO]]=DB$1,BANCO10[[#This Row],[STATUS DA ETAPA]],"")</f>
        <v/>
      </c>
      <c r="DC547" s="42" t="str">
        <f>IF(BANCO10[[#This Row],[SOLUÇÃO]]=DC$1,BANCO10[[#This Row],[STATUS DA ETAPA]],"")</f>
        <v/>
      </c>
      <c r="DD547" s="42" t="str">
        <f>IF(BANCO10[[#This Row],[SOLUÇÃO]]=DD$1,BANCO10[[#This Row],[STATUS DA ETAPA]],"")</f>
        <v/>
      </c>
      <c r="DE547" s="42" t="str">
        <f>IF(BANCO10[[#This Row],[SOLUÇÃO]]=DE$1,BANCO10[[#This Row],[STATUS DA ETAPA]],"")</f>
        <v/>
      </c>
      <c r="DF547" s="42" t="str">
        <f>IF(BANCO10[[#This Row],[SOLUÇÃO]]=DF$1,BANCO10[[#This Row],[STATUS DA ETAPA]],"")</f>
        <v/>
      </c>
      <c r="DG547" s="42" t="str">
        <f>IF(BANCO10[[#This Row],[SOLUÇÃO]]=DG$1,BANCO10[[#This Row],[STATUS DA ETAPA]],"")</f>
        <v/>
      </c>
      <c r="DH547" s="42" t="str">
        <f>IF(BANCO10[[#This Row],[SOLUÇÃO]]=DH$1,BANCO10[[#This Row],[STATUS DA ETAPA]],"")</f>
        <v/>
      </c>
      <c r="DI547" s="42" t="str">
        <f>IF(BANCO10[[#This Row],[SOLUÇÃO]]=DI$1,BANCO10[[#This Row],[STATUS DA ETAPA]],"")</f>
        <v/>
      </c>
      <c r="DJ547" s="42" t="str">
        <f>IF(BANCO10[[#This Row],[SOLUÇÃO]]=DJ$1,BANCO10[[#This Row],[STATUS DA ETAPA]],"")</f>
        <v/>
      </c>
      <c r="DK547" s="42" t="str">
        <f>IF(BANCO10[[#This Row],[SOLUÇÃO]]=DK$1,BANCO10[[#This Row],[STATUS DA ETAPA]],"")</f>
        <v/>
      </c>
      <c r="DL547" s="42" t="str">
        <f>IF(BANCO10[[#This Row],[SOLUÇÃO]]=DL$1,BANCO10[[#This Row],[STATUS DA ETAPA]],"")</f>
        <v/>
      </c>
      <c r="DM547" s="42" t="str">
        <f>IF(BANCO10[[#This Row],[SOLUÇÃO]]=DM$1,BANCO10[[#This Row],[STATUS DA ETAPA]],"")</f>
        <v/>
      </c>
      <c r="DN547" s="65"/>
      <c r="DO547" s="65"/>
      <c r="DP547" s="65"/>
      <c r="DQ547" s="65"/>
      <c r="DR547" s="65"/>
      <c r="DS547" s="65"/>
      <c r="DT547" s="65"/>
      <c r="DU547" s="65"/>
      <c r="DV547" s="65"/>
      <c r="DW547" s="65"/>
      <c r="DX547" s="65"/>
      <c r="DY547" s="65"/>
      <c r="DZ547" s="65"/>
      <c r="EA547" s="65"/>
      <c r="EB547" s="65"/>
      <c r="EC547" s="65"/>
      <c r="ED547" s="65"/>
      <c r="EE547" s="65"/>
      <c r="EF547" s="65"/>
      <c r="EG547" s="65"/>
      <c r="EH547" s="65"/>
      <c r="EI547" s="65"/>
      <c r="EJ547" s="65"/>
      <c r="EK547" s="65"/>
      <c r="EL547" s="65"/>
      <c r="EM547" s="65"/>
      <c r="EN547" s="65"/>
      <c r="EO547" s="65"/>
      <c r="EP547" s="65"/>
      <c r="EQ547" s="65"/>
      <c r="ER547" s="65"/>
      <c r="ES547" s="65"/>
      <c r="ET547" s="65"/>
      <c r="EU547" s="65"/>
      <c r="EV547" s="65"/>
      <c r="EW547" s="65"/>
      <c r="EX547" s="65"/>
      <c r="EY547" s="65"/>
      <c r="EZ547" s="65"/>
      <c r="FA547" s="65"/>
      <c r="FB547" s="65"/>
      <c r="FC547" s="65"/>
      <c r="FD547" s="65"/>
      <c r="FE547" s="65"/>
      <c r="FF547" s="65"/>
      <c r="FG547" s="65"/>
      <c r="FH547" s="65"/>
      <c r="FI547" s="65"/>
      <c r="FJ547" s="65"/>
      <c r="FK547" s="65"/>
      <c r="FL547" s="65"/>
      <c r="FM547" s="65"/>
      <c r="FN547" s="65"/>
      <c r="FO547" s="65"/>
      <c r="FP547" s="65"/>
      <c r="FQ547" s="65"/>
      <c r="FR547" s="65"/>
      <c r="FS547" s="65"/>
      <c r="FT547" s="65"/>
      <c r="FU547" s="65"/>
      <c r="FV547" s="65"/>
      <c r="FW547" s="65"/>
      <c r="FX547" s="65"/>
      <c r="FY547" s="65"/>
      <c r="FZ547" s="65"/>
      <c r="GA547" s="38"/>
      <c r="GB547" s="39"/>
      <c r="GC547" s="40"/>
      <c r="GD547" s="42"/>
      <c r="GE547" s="42"/>
      <c r="GF547" s="40"/>
      <c r="GG547" s="89"/>
      <c r="GH547" s="90"/>
      <c r="GI547" s="43"/>
      <c r="GJ547" s="44"/>
      <c r="GK547" s="166"/>
      <c r="GL547" s="166"/>
      <c r="GM547" s="166"/>
      <c r="GN547" s="42"/>
      <c r="GO547" s="91"/>
      <c r="GP547" s="42"/>
      <c r="GQ547" s="91"/>
      <c r="GR547" s="93"/>
      <c r="GS547" s="93"/>
      <c r="GT547" s="44"/>
      <c r="GU547" s="44"/>
      <c r="GV547" s="44"/>
      <c r="GW547" s="42"/>
      <c r="GX547" s="95"/>
      <c r="GY547" s="96"/>
      <c r="GZ547" s="168"/>
      <c r="HA547" s="168"/>
      <c r="HB547" s="168"/>
      <c r="HC547" s="93"/>
      <c r="HD547" s="168"/>
      <c r="HE547" s="110"/>
      <c r="HF547" s="94"/>
      <c r="HG547" s="38"/>
      <c r="HH547" s="38"/>
      <c r="HI547" s="38"/>
      <c r="HJ547" s="38"/>
      <c r="HK547" s="98"/>
      <c r="HL547" s="38"/>
      <c r="HM547" s="38"/>
      <c r="HN547" s="38"/>
      <c r="HO547" s="136"/>
      <c r="HP547" s="38"/>
      <c r="HQ547" s="38"/>
      <c r="HR547" s="38"/>
      <c r="HS547" s="38"/>
      <c r="HT547" s="63"/>
      <c r="HU547" s="63"/>
      <c r="HV547" s="71"/>
      <c r="HW547" s="63"/>
      <c r="HX547" s="44"/>
      <c r="HY547" s="42"/>
      <c r="HZ547" s="42"/>
      <c r="IA547" s="42"/>
      <c r="IB547" s="42"/>
      <c r="IC547" s="42"/>
      <c r="ID547" s="42"/>
      <c r="IE547" s="42"/>
      <c r="IF547" s="42"/>
      <c r="IG547" s="42"/>
      <c r="IH547" s="42"/>
      <c r="II547" s="42"/>
      <c r="IJ547" s="42"/>
      <c r="IK547" s="42"/>
      <c r="IL547" s="42"/>
      <c r="IM547" s="42"/>
      <c r="IN547" s="42"/>
      <c r="IO547" s="42"/>
      <c r="IP547" s="42"/>
      <c r="IQ547" s="42"/>
      <c r="IR547" s="42"/>
      <c r="IS547" s="42"/>
      <c r="IT547" s="42"/>
      <c r="IU547" s="42"/>
      <c r="IV547" s="42"/>
      <c r="IW547" s="42"/>
      <c r="IX547" s="42"/>
      <c r="IY547" s="42"/>
      <c r="IZ547" s="63"/>
      <c r="JA547" s="65"/>
      <c r="JB547" s="65"/>
      <c r="JC547" s="65"/>
      <c r="JD547" s="65"/>
      <c r="JE547" s="65"/>
      <c r="JF547" s="65"/>
      <c r="JG547" s="65"/>
      <c r="JH547" s="65"/>
      <c r="JI547" s="65"/>
      <c r="JJ547" s="65"/>
      <c r="JK547" s="65"/>
      <c r="JL547" s="65"/>
      <c r="JM547" s="65"/>
      <c r="JN547" s="65"/>
      <c r="JO547" s="65"/>
      <c r="JP547" s="65"/>
      <c r="JQ547" s="65"/>
      <c r="JR547" s="65"/>
      <c r="JS547" s="65"/>
      <c r="JT547" s="65"/>
      <c r="JU547" s="65"/>
      <c r="JV547" s="65"/>
      <c r="JW547" s="65"/>
      <c r="JX547" s="65"/>
      <c r="JY547" s="65"/>
      <c r="JZ547" s="65"/>
      <c r="KA547" s="65"/>
      <c r="KB547" s="65"/>
      <c r="KC547" s="65"/>
      <c r="KD547" s="65"/>
      <c r="KE547" s="65"/>
      <c r="KF547" s="65"/>
      <c r="KG547" s="65"/>
      <c r="KH547" s="65"/>
      <c r="KI547" s="65"/>
      <c r="KJ547" s="65"/>
      <c r="KK547" s="65"/>
      <c r="KL547" s="65"/>
      <c r="KM547" s="65"/>
      <c r="KN547" s="65"/>
      <c r="KO547" s="65"/>
      <c r="KP547" s="65"/>
      <c r="KQ547" s="65"/>
      <c r="KR547" s="65"/>
      <c r="KS547" s="65"/>
      <c r="KT547" s="65"/>
      <c r="KU547" s="65"/>
      <c r="KV547" s="65"/>
      <c r="KW547" s="65"/>
      <c r="KX547" s="65"/>
      <c r="KY547" s="65"/>
      <c r="KZ547" s="65"/>
      <c r="LA547" s="65"/>
      <c r="LB547" s="65"/>
      <c r="LC547" s="65"/>
      <c r="LD547" s="65"/>
      <c r="LE547" s="65"/>
      <c r="LF547" s="65"/>
      <c r="LG547" s="65"/>
      <c r="LH547" s="65"/>
      <c r="LI547" s="65"/>
      <c r="LJ547" s="65"/>
      <c r="LK547" s="65"/>
      <c r="LL547" s="65"/>
      <c r="LM547" s="65"/>
      <c r="LN547" s="65"/>
      <c r="LO547" s="65"/>
      <c r="LP547" s="65"/>
      <c r="LQ547" s="65"/>
      <c r="LR547" s="65"/>
      <c r="LS547" s="65"/>
      <c r="LT547" s="65"/>
      <c r="LU547" s="65"/>
      <c r="LV547" s="65"/>
      <c r="LW547" s="65"/>
      <c r="LX547" s="65"/>
      <c r="LY547" s="65"/>
      <c r="LZ547" s="65"/>
      <c r="MA547" s="65"/>
    </row>
    <row r="548" spans="1:339" ht="12" x14ac:dyDescent="0.25">
      <c r="A548" s="38" t="s">
        <v>118</v>
      </c>
      <c r="B548" s="39" t="s">
        <v>131</v>
      </c>
      <c r="C548" s="40" t="str">
        <f>IFERROR(VLOOKUP(BANCO10[[#This Row],[EMPRESA]],[1]!DADOS[#Data],2,FALSE),"")</f>
        <v>04.065.484/0001-08</v>
      </c>
      <c r="D548" s="42" t="s">
        <v>1399</v>
      </c>
      <c r="E548" s="42" t="str">
        <f>IFERROR(VLOOKUP(BANCO10[[#This Row],[EMPRESA]],[1]!DADOS[#Data],5,FALSE),"")</f>
        <v>EPP</v>
      </c>
      <c r="F548" s="40" t="str">
        <f>IFERROR(IF(VLOOKUP(BANCO10[[#This Row],[EMPRESA]],[1]!DADOS[#Data],6,0)="","",(VLOOKUP(BANCO10[[#This Row],[EMPRESA]],[1]!DADOS[#Data],6,0))),"")</f>
        <v>CAPITAL CENTRO</v>
      </c>
      <c r="G548" s="40"/>
      <c r="H548" s="43" t="s">
        <v>121</v>
      </c>
      <c r="I548" s="43" t="s">
        <v>145</v>
      </c>
      <c r="J548" s="43" t="s">
        <v>146</v>
      </c>
      <c r="K548" s="44" t="s">
        <v>1454</v>
      </c>
      <c r="L548" s="44" t="s">
        <v>123</v>
      </c>
      <c r="M548" s="44" t="s">
        <v>137</v>
      </c>
      <c r="N548" s="42" t="s">
        <v>482</v>
      </c>
      <c r="O548" s="42" t="s">
        <v>90</v>
      </c>
      <c r="P548" s="42">
        <v>4</v>
      </c>
      <c r="Q548" s="42"/>
      <c r="R548" s="45" t="s">
        <v>123</v>
      </c>
      <c r="S548" s="45"/>
      <c r="T548" s="45" t="s">
        <v>123</v>
      </c>
      <c r="U548" s="45"/>
      <c r="V548" s="45" t="s">
        <v>123</v>
      </c>
      <c r="W548" s="45"/>
      <c r="X548" s="45" t="s">
        <v>123</v>
      </c>
      <c r="Y548" s="45"/>
      <c r="Z548" s="46" t="s">
        <v>123</v>
      </c>
      <c r="AA548" s="47"/>
      <c r="AB548" s="46" t="s">
        <v>123</v>
      </c>
      <c r="AC548" s="48"/>
      <c r="AD548" s="46" t="s">
        <v>123</v>
      </c>
      <c r="AE548" s="48"/>
      <c r="AF548" s="45" t="s">
        <v>123</v>
      </c>
      <c r="AG548" s="45"/>
      <c r="AH548" s="45" t="s">
        <v>123</v>
      </c>
      <c r="AI548" s="45"/>
      <c r="AJ548" s="45" t="s">
        <v>123</v>
      </c>
      <c r="AK548" s="45"/>
      <c r="AL548" s="45" t="s">
        <v>123</v>
      </c>
      <c r="AM548" s="45"/>
      <c r="AN548" s="45" t="s">
        <v>123</v>
      </c>
      <c r="AO548" s="45"/>
      <c r="AP548" s="45" t="s">
        <v>123</v>
      </c>
      <c r="AQ548" s="45"/>
      <c r="AR548" s="45" t="s">
        <v>123</v>
      </c>
      <c r="AS548" s="45"/>
      <c r="AT548" s="133">
        <v>45536</v>
      </c>
      <c r="AU548" s="99">
        <v>45536</v>
      </c>
      <c r="AV548" s="66" t="s">
        <v>123</v>
      </c>
      <c r="AW548" s="66" t="s">
        <v>123</v>
      </c>
      <c r="AX548" s="51" t="s">
        <v>49</v>
      </c>
      <c r="AY548" s="52" t="s">
        <v>123</v>
      </c>
      <c r="AZ548" s="53">
        <v>0</v>
      </c>
      <c r="BA548" s="52" t="s">
        <v>123</v>
      </c>
      <c r="BB548" s="81" t="s">
        <v>123</v>
      </c>
      <c r="BC548" s="52" t="s">
        <v>123</v>
      </c>
      <c r="BD548" s="52" t="s">
        <v>123</v>
      </c>
      <c r="BE548" s="55" t="s">
        <v>123</v>
      </c>
      <c r="BF548" s="55" t="s">
        <v>123</v>
      </c>
      <c r="BG548" s="55" t="s">
        <v>123</v>
      </c>
      <c r="BH548" s="55" t="s">
        <v>123</v>
      </c>
      <c r="BI548" s="138" t="s">
        <v>123</v>
      </c>
      <c r="BJ548" s="48"/>
      <c r="BK548" s="103"/>
      <c r="BL548" s="38"/>
      <c r="BM548" s="103"/>
      <c r="BN548" s="38"/>
      <c r="BO548" s="103" t="s">
        <v>123</v>
      </c>
      <c r="BP548" s="38"/>
      <c r="BQ548" s="103" t="s">
        <v>123</v>
      </c>
      <c r="BR548" s="221"/>
      <c r="BS548" s="70"/>
      <c r="BT548" s="38"/>
      <c r="BU548" s="61"/>
      <c r="BV548" s="61"/>
      <c r="BW548" s="84"/>
      <c r="BX548" s="84"/>
      <c r="BY548" s="85"/>
      <c r="BZ548" s="84"/>
      <c r="CA548" s="86"/>
      <c r="CB548" s="87"/>
      <c r="CC548" s="88"/>
      <c r="CD548" s="87"/>
      <c r="CE548" s="87"/>
      <c r="CF548" s="87"/>
      <c r="CG548" s="87"/>
      <c r="CH548" s="42">
        <f>YEAR(BANCO10[[#This Row],[DATA INÍCIO]])</f>
        <v>2024</v>
      </c>
      <c r="CI548" s="42">
        <f>MONTH(BANCO10[[#This Row],[DATA INÍCIO]])</f>
        <v>9</v>
      </c>
      <c r="CJ548" s="42" t="str">
        <f t="shared" si="10"/>
        <v>NATURAL PET IND. QUIMICA EXPORTACAO E IMPORTACAO LTDA04.065.484/0001-08</v>
      </c>
      <c r="CK548" s="42"/>
      <c r="CL548" s="42"/>
      <c r="CM548" s="42" t="str">
        <f>IF(BANCO10[[#This Row],[SOLUÇÃO]]=CM$1,BANCO10[[#This Row],[STATUS DA ETAPA]],"")</f>
        <v>CONCLUÍDO</v>
      </c>
      <c r="CN548" s="42" t="str">
        <f>IF(BANCO10[[#This Row],[SOLUÇÃO]]=CN$1,BANCO10[[#This Row],[STATUS DA ETAPA]],"")</f>
        <v/>
      </c>
      <c r="CO548" s="42" t="str">
        <f>IF(BANCO10[[#This Row],[SOLUÇÃO]]=CO$1,BANCO10[[#This Row],[STATUS DA ETAPA]],"")</f>
        <v/>
      </c>
      <c r="CP548" s="42" t="str">
        <f>IF(BANCO10[[#This Row],[SOLUÇÃO]]=CP$1,BANCO10[[#This Row],[STATUS DA ETAPA]],"")</f>
        <v/>
      </c>
      <c r="CQ548" s="42" t="str">
        <f>IF(BANCO10[[#This Row],[SOLUÇÃO]]=CQ$1,BANCO10[[#This Row],[STATUS DA ETAPA]],"")</f>
        <v/>
      </c>
      <c r="CR548" s="42" t="str">
        <f>IF(BANCO10[[#This Row],[SOLUÇÃO]]=CR$1,BANCO10[[#This Row],[STATUS DA ETAPA]],"")</f>
        <v/>
      </c>
      <c r="CS548" s="42" t="str">
        <f>IF(BANCO10[[#This Row],[SOLUÇÃO]]=CS$1,BANCO10[[#This Row],[STATUS DA ETAPA]],"")</f>
        <v/>
      </c>
      <c r="CT548" s="42" t="str">
        <f>IF(BANCO10[[#This Row],[SOLUÇÃO]]=CT$1,BANCO10[[#This Row],[STATUS DA ETAPA]],"")</f>
        <v/>
      </c>
      <c r="CU548" s="42" t="str">
        <f>IF(BANCO10[[#This Row],[SOLUÇÃO]]=CU$1,BANCO10[[#This Row],[STATUS DA ETAPA]],"")</f>
        <v/>
      </c>
      <c r="CV548" s="42" t="str">
        <f>IF(BANCO10[[#This Row],[SOLUÇÃO]]=CV$1,BANCO10[[#This Row],[STATUS DA ETAPA]],"")</f>
        <v/>
      </c>
      <c r="CW548" s="42" t="str">
        <f>IF(BANCO10[[#This Row],[SOLUÇÃO]]=CW$1,BANCO10[[#This Row],[STATUS DA ETAPA]],"")</f>
        <v/>
      </c>
      <c r="CX548" s="42" t="str">
        <f>IF(BANCO10[[#This Row],[SOLUÇÃO]]=CX$1,BANCO10[[#This Row],[STATUS DA ETAPA]],"")</f>
        <v/>
      </c>
      <c r="CY548" s="42" t="str">
        <f>IF(BANCO10[[#This Row],[SOLUÇÃO]]=CY$1,BANCO10[[#This Row],[STATUS DA ETAPA]],"")</f>
        <v/>
      </c>
      <c r="CZ548" s="42" t="str">
        <f>IF(BANCO10[[#This Row],[SOLUÇÃO]]=CZ$1,BANCO10[[#This Row],[STATUS DA ETAPA]],"")</f>
        <v/>
      </c>
      <c r="DA548" s="42" t="str">
        <f>IF(BANCO10[[#This Row],[SOLUÇÃO]]=DA$1,BANCO10[[#This Row],[STATUS DA ETAPA]],"")</f>
        <v/>
      </c>
      <c r="DB548" s="42" t="str">
        <f>IF(BANCO10[[#This Row],[SOLUÇÃO]]=DB$1,BANCO10[[#This Row],[STATUS DA ETAPA]],"")</f>
        <v/>
      </c>
      <c r="DC548" s="63" t="str">
        <f>IF(BANCO10[[#This Row],[SOLUÇÃO]]=DC$1,BANCO10[[#This Row],[STATUS DA ETAPA]],"")</f>
        <v/>
      </c>
      <c r="DD548" s="65" t="str">
        <f>IF(BANCO10[[#This Row],[SOLUÇÃO]]=DD$1,BANCO10[[#This Row],[STATUS DA ETAPA]],"")</f>
        <v/>
      </c>
      <c r="DE548" s="65" t="str">
        <f>IF(BANCO10[[#This Row],[SOLUÇÃO]]=DE$1,BANCO10[[#This Row],[STATUS DA ETAPA]],"")</f>
        <v/>
      </c>
      <c r="DF548" s="65" t="str">
        <f>IF(BANCO10[[#This Row],[SOLUÇÃO]]=DF$1,BANCO10[[#This Row],[STATUS DA ETAPA]],"")</f>
        <v/>
      </c>
      <c r="DG548" s="65" t="str">
        <f>IF(BANCO10[[#This Row],[SOLUÇÃO]]=DG$1,BANCO10[[#This Row],[STATUS DA ETAPA]],"")</f>
        <v/>
      </c>
      <c r="DH548" s="65" t="str">
        <f>IF(BANCO10[[#This Row],[SOLUÇÃO]]=DH$1,BANCO10[[#This Row],[STATUS DA ETAPA]],"")</f>
        <v/>
      </c>
      <c r="DI548" s="65" t="str">
        <f>IF(BANCO10[[#This Row],[SOLUÇÃO]]=DI$1,BANCO10[[#This Row],[STATUS DA ETAPA]],"")</f>
        <v/>
      </c>
      <c r="DJ548" s="65" t="str">
        <f>IF(BANCO10[[#This Row],[SOLUÇÃO]]=DJ$1,BANCO10[[#This Row],[STATUS DA ETAPA]],"")</f>
        <v/>
      </c>
      <c r="DK548" s="65" t="str">
        <f>IF(BANCO10[[#This Row],[SOLUÇÃO]]=DK$1,BANCO10[[#This Row],[STATUS DA ETAPA]],"")</f>
        <v/>
      </c>
      <c r="DL548" s="65" t="str">
        <f>IF(BANCO10[[#This Row],[SOLUÇÃO]]=DL$1,BANCO10[[#This Row],[STATUS DA ETAPA]],"")</f>
        <v/>
      </c>
      <c r="DM548" s="65" t="str">
        <f>IF(BANCO10[[#This Row],[SOLUÇÃO]]=DM$1,BANCO10[[#This Row],[STATUS DA ETAPA]],"")</f>
        <v/>
      </c>
      <c r="DN548" s="65"/>
      <c r="DO548" s="65"/>
      <c r="DP548" s="65"/>
      <c r="DQ548" s="65"/>
      <c r="DR548" s="65"/>
      <c r="DS548" s="65"/>
      <c r="DT548" s="65"/>
      <c r="DU548" s="65"/>
      <c r="DV548" s="65"/>
      <c r="DW548" s="65"/>
      <c r="DX548" s="65"/>
      <c r="DY548" s="65"/>
      <c r="DZ548" s="65"/>
      <c r="EA548" s="65"/>
      <c r="EB548" s="65"/>
      <c r="EC548" s="65"/>
      <c r="ED548" s="65"/>
      <c r="EE548" s="65"/>
      <c r="EF548" s="65"/>
      <c r="EG548" s="65"/>
      <c r="EH548" s="65"/>
      <c r="EI548" s="65"/>
      <c r="EJ548" s="65"/>
      <c r="EK548" s="65"/>
      <c r="EL548" s="65"/>
      <c r="EM548" s="65"/>
      <c r="EN548" s="65"/>
      <c r="EO548" s="65"/>
      <c r="EP548" s="65"/>
      <c r="EQ548" s="65"/>
      <c r="ER548" s="65"/>
      <c r="ES548" s="65"/>
      <c r="ET548" s="65"/>
      <c r="EU548" s="65"/>
      <c r="EV548" s="65"/>
      <c r="EW548" s="65"/>
      <c r="EX548" s="65"/>
      <c r="EY548" s="65"/>
      <c r="EZ548" s="65"/>
      <c r="FA548" s="65"/>
      <c r="FB548" s="65"/>
      <c r="FC548" s="65"/>
      <c r="FD548" s="65"/>
      <c r="FE548" s="65"/>
      <c r="FF548" s="65"/>
      <c r="FG548" s="65"/>
      <c r="FH548" s="65"/>
      <c r="FI548" s="65"/>
      <c r="FJ548" s="65"/>
      <c r="FK548" s="65"/>
      <c r="FL548" s="65"/>
      <c r="FM548" s="65"/>
      <c r="FN548" s="65"/>
      <c r="FO548" s="65"/>
      <c r="FP548" s="65"/>
      <c r="FQ548" s="65"/>
      <c r="FR548" s="65"/>
      <c r="FS548" s="65"/>
      <c r="FT548" s="65"/>
      <c r="FU548" s="65"/>
      <c r="FV548" s="65"/>
      <c r="FW548" s="65"/>
      <c r="FX548" s="65"/>
      <c r="FY548" s="65"/>
      <c r="FZ548" s="65"/>
      <c r="GA548" s="38"/>
      <c r="GB548" s="39"/>
      <c r="GC548" s="40"/>
      <c r="GD548" s="42"/>
      <c r="GE548" s="42"/>
      <c r="GF548" s="40"/>
      <c r="GG548" s="89"/>
      <c r="GH548" s="90"/>
      <c r="GI548" s="43"/>
      <c r="GJ548" s="44"/>
      <c r="GK548" s="166"/>
      <c r="GL548" s="166"/>
      <c r="GM548" s="166"/>
      <c r="GN548" s="42"/>
      <c r="GO548" s="91"/>
      <c r="GP548" s="42"/>
      <c r="GQ548" s="91"/>
      <c r="GR548" s="93"/>
      <c r="GS548" s="93"/>
      <c r="GT548" s="44"/>
      <c r="GU548" s="44"/>
      <c r="GV548" s="44"/>
      <c r="GW548" s="42"/>
      <c r="GX548" s="95"/>
      <c r="GY548" s="96"/>
      <c r="GZ548" s="168"/>
      <c r="HA548" s="168"/>
      <c r="HB548" s="168"/>
      <c r="HC548" s="93"/>
      <c r="HD548" s="168"/>
      <c r="HE548" s="110"/>
      <c r="HF548" s="94"/>
      <c r="HG548" s="38"/>
      <c r="HH548" s="38"/>
      <c r="HI548" s="38"/>
      <c r="HJ548" s="38"/>
      <c r="HK548" s="98"/>
      <c r="HL548" s="38"/>
      <c r="HM548" s="38"/>
      <c r="HN548" s="38"/>
      <c r="HO548" s="136"/>
      <c r="HP548" s="38"/>
      <c r="HQ548" s="38"/>
      <c r="HR548" s="38"/>
      <c r="HS548" s="38"/>
      <c r="HT548" s="63"/>
      <c r="HU548" s="63"/>
      <c r="HV548" s="71"/>
      <c r="HW548" s="63"/>
      <c r="HX548" s="44"/>
      <c r="HY548" s="42"/>
      <c r="HZ548" s="42"/>
      <c r="IA548" s="42"/>
      <c r="IB548" s="42"/>
      <c r="IC548" s="42"/>
      <c r="ID548" s="42"/>
      <c r="IE548" s="42"/>
      <c r="IF548" s="42"/>
      <c r="IG548" s="42"/>
      <c r="IH548" s="42"/>
      <c r="II548" s="42"/>
      <c r="IJ548" s="42"/>
      <c r="IK548" s="42"/>
      <c r="IL548" s="42"/>
      <c r="IM548" s="42"/>
      <c r="IN548" s="42"/>
      <c r="IO548" s="42"/>
      <c r="IP548" s="42"/>
      <c r="IQ548" s="42"/>
      <c r="IR548" s="42"/>
      <c r="IS548" s="42"/>
      <c r="IT548" s="42"/>
      <c r="IU548" s="42"/>
      <c r="IV548" s="42"/>
      <c r="IW548" s="42"/>
      <c r="IX548" s="42"/>
      <c r="IY548" s="42"/>
      <c r="IZ548" s="63"/>
      <c r="JA548" s="65"/>
      <c r="JB548" s="65"/>
      <c r="JC548" s="65"/>
      <c r="JD548" s="65"/>
      <c r="JE548" s="65"/>
      <c r="JF548" s="65"/>
      <c r="JG548" s="65"/>
      <c r="JH548" s="65"/>
      <c r="JI548" s="65"/>
      <c r="JJ548" s="65"/>
      <c r="JK548" s="65"/>
      <c r="JL548" s="65"/>
      <c r="JM548" s="65"/>
      <c r="JN548" s="65"/>
      <c r="JO548" s="65"/>
      <c r="JP548" s="65"/>
      <c r="JQ548" s="65"/>
      <c r="JR548" s="65"/>
      <c r="JS548" s="65"/>
      <c r="JT548" s="65"/>
      <c r="JU548" s="65"/>
      <c r="JV548" s="65"/>
      <c r="JW548" s="65"/>
      <c r="JX548" s="65"/>
      <c r="JY548" s="65"/>
      <c r="JZ548" s="65"/>
      <c r="KA548" s="65"/>
      <c r="KB548" s="65"/>
      <c r="KC548" s="65"/>
      <c r="KD548" s="65"/>
      <c r="KE548" s="65"/>
      <c r="KF548" s="65"/>
      <c r="KG548" s="65"/>
      <c r="KH548" s="65"/>
      <c r="KI548" s="65"/>
      <c r="KJ548" s="65"/>
      <c r="KK548" s="65"/>
      <c r="KL548" s="65"/>
      <c r="KM548" s="65"/>
      <c r="KN548" s="65"/>
      <c r="KO548" s="65"/>
      <c r="KP548" s="65"/>
      <c r="KQ548" s="65"/>
      <c r="KR548" s="65"/>
      <c r="KS548" s="65"/>
      <c r="KT548" s="65"/>
      <c r="KU548" s="65"/>
      <c r="KV548" s="65"/>
      <c r="KW548" s="65"/>
      <c r="KX548" s="65"/>
      <c r="KY548" s="65"/>
      <c r="KZ548" s="65"/>
      <c r="LA548" s="65"/>
      <c r="LB548" s="65"/>
      <c r="LC548" s="65"/>
      <c r="LD548" s="65"/>
      <c r="LE548" s="65"/>
      <c r="LF548" s="65"/>
      <c r="LG548" s="65"/>
      <c r="LH548" s="65"/>
      <c r="LI548" s="65"/>
      <c r="LJ548" s="65"/>
      <c r="LK548" s="65"/>
      <c r="LL548" s="65"/>
      <c r="LM548" s="65"/>
      <c r="LN548" s="65"/>
      <c r="LO548" s="65"/>
      <c r="LP548" s="65"/>
      <c r="LQ548" s="65"/>
      <c r="LR548" s="65"/>
      <c r="LS548" s="65"/>
      <c r="LT548" s="65"/>
      <c r="LU548" s="65"/>
      <c r="LV548" s="65"/>
      <c r="LW548" s="65"/>
      <c r="LX548" s="65"/>
      <c r="LY548" s="65"/>
      <c r="LZ548" s="65"/>
      <c r="MA548" s="65"/>
    </row>
    <row r="549" spans="1:339" ht="12" x14ac:dyDescent="0.25">
      <c r="A549" s="38" t="s">
        <v>118</v>
      </c>
      <c r="B549" s="39" t="s">
        <v>131</v>
      </c>
      <c r="C549" s="40" t="str">
        <f>IFERROR(VLOOKUP(BANCO10[[#This Row],[EMPRESA]],[1]!DADOS[#Data],2,FALSE),"")</f>
        <v>04.065.484/0001-08</v>
      </c>
      <c r="D549" s="42" t="s">
        <v>1399</v>
      </c>
      <c r="E549" s="42" t="str">
        <f>IFERROR(VLOOKUP(BANCO10[[#This Row],[EMPRESA]],[1]!DADOS[#Data],5,FALSE),"")</f>
        <v>EPP</v>
      </c>
      <c r="F549" s="40" t="str">
        <f>IFERROR(IF(VLOOKUP(BANCO10[[#This Row],[EMPRESA]],[1]!DADOS[#Data],6,0)="","",(VLOOKUP(BANCO10[[#This Row],[EMPRESA]],[1]!DADOS[#Data],6,0))),"")</f>
        <v>CAPITAL CENTRO</v>
      </c>
      <c r="G549" s="40" t="str">
        <f>IFERROR(IF(VLOOKUP(BANCO10[[#This Row],[EMPRESA]],[1]!DADOS[#Data],4)="","",(VLOOKUP($D549,[1]!DADOS[#Data],4,0))),"")</f>
        <v>NATURAL</v>
      </c>
      <c r="H549" s="43" t="s">
        <v>7</v>
      </c>
      <c r="I549" s="43" t="s">
        <v>145</v>
      </c>
      <c r="J549" s="44" t="s">
        <v>123</v>
      </c>
      <c r="K549" s="44" t="s">
        <v>1455</v>
      </c>
      <c r="L549" s="44" t="s">
        <v>1456</v>
      </c>
      <c r="M549" s="44" t="s">
        <v>137</v>
      </c>
      <c r="N549" s="42">
        <v>110</v>
      </c>
      <c r="O549" s="42" t="s">
        <v>96</v>
      </c>
      <c r="P549" s="42">
        <v>106</v>
      </c>
      <c r="Q549" s="42" t="s">
        <v>858</v>
      </c>
      <c r="R549" s="45" t="s">
        <v>123</v>
      </c>
      <c r="S549" s="45"/>
      <c r="T549" s="45" t="s">
        <v>123</v>
      </c>
      <c r="U549" s="45"/>
      <c r="V549" s="45" t="s">
        <v>123</v>
      </c>
      <c r="W549" s="45"/>
      <c r="X549" s="45" t="s">
        <v>123</v>
      </c>
      <c r="Y549" s="45"/>
      <c r="Z549" s="46" t="s">
        <v>123</v>
      </c>
      <c r="AA549" s="47"/>
      <c r="AB549" s="46" t="s">
        <v>123</v>
      </c>
      <c r="AC549" s="48"/>
      <c r="AD549" s="46" t="s">
        <v>123</v>
      </c>
      <c r="AE549" s="48"/>
      <c r="AF549" s="45" t="s">
        <v>27</v>
      </c>
      <c r="AG549" s="45">
        <v>45531</v>
      </c>
      <c r="AH549" s="45" t="s">
        <v>27</v>
      </c>
      <c r="AI549" s="45">
        <v>45536</v>
      </c>
      <c r="AJ549" s="45" t="s">
        <v>27</v>
      </c>
      <c r="AK549" s="45">
        <v>45594</v>
      </c>
      <c r="AL549" s="45" t="s">
        <v>123</v>
      </c>
      <c r="AM549" s="45"/>
      <c r="AN549" s="45" t="s">
        <v>123</v>
      </c>
      <c r="AO549" s="45"/>
      <c r="AP549" s="45" t="s">
        <v>123</v>
      </c>
      <c r="AQ549" s="45"/>
      <c r="AR549" s="45" t="s">
        <v>123</v>
      </c>
      <c r="AS549" s="45"/>
      <c r="AT549" s="49">
        <v>45688</v>
      </c>
      <c r="AU549" s="50">
        <v>45800</v>
      </c>
      <c r="AV549" s="66" t="s">
        <v>27</v>
      </c>
      <c r="AW549" s="66" t="s">
        <v>27</v>
      </c>
      <c r="AX549" s="51" t="s">
        <v>49</v>
      </c>
      <c r="AY549" s="52" t="s">
        <v>126</v>
      </c>
      <c r="AZ549" s="53">
        <v>0</v>
      </c>
      <c r="BA549" s="52" t="s">
        <v>153</v>
      </c>
      <c r="BB549" s="81">
        <v>577531</v>
      </c>
      <c r="BC549" s="52" t="s">
        <v>123</v>
      </c>
      <c r="BD549" s="52" t="s">
        <v>123</v>
      </c>
      <c r="BE549" s="55" t="s">
        <v>27</v>
      </c>
      <c r="BF549" s="55" t="s">
        <v>27</v>
      </c>
      <c r="BG549" s="55" t="s">
        <v>27</v>
      </c>
      <c r="BH549" s="55" t="s">
        <v>27</v>
      </c>
      <c r="BI549" s="68" t="s">
        <v>27</v>
      </c>
      <c r="BJ549" s="48">
        <v>45804</v>
      </c>
      <c r="BK549" s="58" t="s">
        <v>123</v>
      </c>
      <c r="BL549" s="59"/>
      <c r="BM549" s="58" t="s">
        <v>123</v>
      </c>
      <c r="BN549" s="59"/>
      <c r="BO549" s="74" t="s">
        <v>27</v>
      </c>
      <c r="BP549" s="77">
        <v>45805</v>
      </c>
      <c r="BQ549" s="78" t="s">
        <v>126</v>
      </c>
      <c r="BR549" s="79"/>
      <c r="BS549" s="104" t="s">
        <v>312</v>
      </c>
      <c r="BT549" s="38" t="s">
        <v>131</v>
      </c>
      <c r="BU549" s="61"/>
      <c r="BV549" s="61"/>
      <c r="BW549" s="84"/>
      <c r="BX549" s="84"/>
      <c r="BY549" s="85"/>
      <c r="BZ549" s="84"/>
      <c r="CA549" s="86"/>
      <c r="CB549" s="87"/>
      <c r="CC549" s="88"/>
      <c r="CD549" s="87"/>
      <c r="CE549" s="87"/>
      <c r="CF549" s="87"/>
      <c r="CG549" s="87"/>
      <c r="CH549" s="42">
        <f>YEAR(BANCO10[[#This Row],[DATA INÍCIO]])</f>
        <v>2025</v>
      </c>
      <c r="CI549" s="42">
        <f>MONTH(BANCO10[[#This Row],[DATA INÍCIO]])</f>
        <v>1</v>
      </c>
      <c r="CJ549" s="42" t="str">
        <f t="shared" si="10"/>
        <v>NATURAL PET IND. QUIMICA EXPORTACAO E IMPORTACAO LTDA04.065.484/0001-08</v>
      </c>
      <c r="CK549" s="42"/>
      <c r="CL549" s="42"/>
      <c r="CM549" s="42" t="str">
        <f>IF(BANCO10[[#This Row],[SOLUÇÃO]]=CM$1,BANCO10[[#This Row],[STATUS DA ETAPA]],"")</f>
        <v/>
      </c>
      <c r="CN549" s="42" t="str">
        <f>IF(BANCO10[[#This Row],[SOLUÇÃO]]=CN$1,BANCO10[[#This Row],[STATUS DA ETAPA]],"")</f>
        <v/>
      </c>
      <c r="CO549" s="42" t="str">
        <f>IF(BANCO10[[#This Row],[SOLUÇÃO]]=CO$1,BANCO10[[#This Row],[STATUS DA ETAPA]],"")</f>
        <v/>
      </c>
      <c r="CP549" s="42" t="str">
        <f>IF(BANCO10[[#This Row],[SOLUÇÃO]]=CP$1,BANCO10[[#This Row],[STATUS DA ETAPA]],"")</f>
        <v/>
      </c>
      <c r="CQ549" s="42" t="str">
        <f>IF(BANCO10[[#This Row],[SOLUÇÃO]]=CQ$1,BANCO10[[#This Row],[STATUS DA ETAPA]],"")</f>
        <v/>
      </c>
      <c r="CR549" s="42" t="str">
        <f>IF(BANCO10[[#This Row],[SOLUÇÃO]]=CR$1,BANCO10[[#This Row],[STATUS DA ETAPA]],"")</f>
        <v/>
      </c>
      <c r="CS549" s="42" t="str">
        <f>IF(BANCO10[[#This Row],[SOLUÇÃO]]=CS$1,BANCO10[[#This Row],[STATUS DA ETAPA]],"")</f>
        <v>CONCLUÍDO</v>
      </c>
      <c r="CT549" s="42" t="str">
        <f>IF(BANCO10[[#This Row],[SOLUÇÃO]]=CT$1,BANCO10[[#This Row],[STATUS DA ETAPA]],"")</f>
        <v/>
      </c>
      <c r="CU549" s="42" t="str">
        <f>IF(BANCO10[[#This Row],[SOLUÇÃO]]=CU$1,BANCO10[[#This Row],[STATUS DA ETAPA]],"")</f>
        <v/>
      </c>
      <c r="CV549" s="42" t="str">
        <f>IF(BANCO10[[#This Row],[SOLUÇÃO]]=CV$1,BANCO10[[#This Row],[STATUS DA ETAPA]],"")</f>
        <v/>
      </c>
      <c r="CW549" s="42" t="str">
        <f>IF(BANCO10[[#This Row],[SOLUÇÃO]]=CW$1,BANCO10[[#This Row],[STATUS DA ETAPA]],"")</f>
        <v/>
      </c>
      <c r="CX549" s="42" t="str">
        <f>IF(BANCO10[[#This Row],[SOLUÇÃO]]=CX$1,BANCO10[[#This Row],[STATUS DA ETAPA]],"")</f>
        <v/>
      </c>
      <c r="CY549" s="42" t="str">
        <f>IF(BANCO10[[#This Row],[SOLUÇÃO]]=CY$1,BANCO10[[#This Row],[STATUS DA ETAPA]],"")</f>
        <v/>
      </c>
      <c r="CZ549" s="42" t="str">
        <f>IF(BANCO10[[#This Row],[SOLUÇÃO]]=CZ$1,BANCO10[[#This Row],[STATUS DA ETAPA]],"")</f>
        <v/>
      </c>
      <c r="DA549" s="42" t="str">
        <f>IF(BANCO10[[#This Row],[SOLUÇÃO]]=DA$1,BANCO10[[#This Row],[STATUS DA ETAPA]],"")</f>
        <v/>
      </c>
      <c r="DB549" s="42" t="str">
        <f>IF(BANCO10[[#This Row],[SOLUÇÃO]]=DB$1,BANCO10[[#This Row],[STATUS DA ETAPA]],"")</f>
        <v/>
      </c>
      <c r="DC549" s="63" t="str">
        <f>IF(BANCO10[[#This Row],[SOLUÇÃO]]=DC$1,BANCO10[[#This Row],[STATUS DA ETAPA]],"")</f>
        <v/>
      </c>
      <c r="DD549" s="65" t="str">
        <f>IF(BANCO10[[#This Row],[SOLUÇÃO]]=DD$1,BANCO10[[#This Row],[STATUS DA ETAPA]],"")</f>
        <v/>
      </c>
      <c r="DE549" s="65" t="str">
        <f>IF(BANCO10[[#This Row],[SOLUÇÃO]]=DE$1,BANCO10[[#This Row],[STATUS DA ETAPA]],"")</f>
        <v/>
      </c>
      <c r="DF549" s="65" t="str">
        <f>IF(BANCO10[[#This Row],[SOLUÇÃO]]=DF$1,BANCO10[[#This Row],[STATUS DA ETAPA]],"")</f>
        <v/>
      </c>
      <c r="DG549" s="65" t="str">
        <f>IF(BANCO10[[#This Row],[SOLUÇÃO]]=DG$1,BANCO10[[#This Row],[STATUS DA ETAPA]],"")</f>
        <v/>
      </c>
      <c r="DH549" s="65" t="str">
        <f>IF(BANCO10[[#This Row],[SOLUÇÃO]]=DH$1,BANCO10[[#This Row],[STATUS DA ETAPA]],"")</f>
        <v/>
      </c>
      <c r="DI549" s="65" t="str">
        <f>IF(BANCO10[[#This Row],[SOLUÇÃO]]=DI$1,BANCO10[[#This Row],[STATUS DA ETAPA]],"")</f>
        <v/>
      </c>
      <c r="DJ549" s="65" t="str">
        <f>IF(BANCO10[[#This Row],[SOLUÇÃO]]=DJ$1,BANCO10[[#This Row],[STATUS DA ETAPA]],"")</f>
        <v/>
      </c>
      <c r="DK549" s="65" t="str">
        <f>IF(BANCO10[[#This Row],[SOLUÇÃO]]=DK$1,BANCO10[[#This Row],[STATUS DA ETAPA]],"")</f>
        <v/>
      </c>
      <c r="DL549" s="65" t="str">
        <f>IF(BANCO10[[#This Row],[SOLUÇÃO]]=DL$1,BANCO10[[#This Row],[STATUS DA ETAPA]],"")</f>
        <v/>
      </c>
      <c r="DM549" s="65" t="str">
        <f>IF(BANCO10[[#This Row],[SOLUÇÃO]]=DM$1,BANCO10[[#This Row],[STATUS DA ETAPA]],"")</f>
        <v/>
      </c>
      <c r="DN549" s="65"/>
      <c r="DO549" s="65"/>
      <c r="DP549" s="65"/>
      <c r="DQ549" s="65"/>
      <c r="DR549" s="65"/>
      <c r="DS549" s="65"/>
      <c r="DT549" s="65"/>
      <c r="DU549" s="65"/>
      <c r="DV549" s="65"/>
      <c r="DW549" s="65"/>
      <c r="DX549" s="65"/>
      <c r="DY549" s="65"/>
      <c r="DZ549" s="65"/>
      <c r="EA549" s="65"/>
      <c r="EB549" s="65"/>
      <c r="EC549" s="65"/>
      <c r="ED549" s="65"/>
      <c r="EE549" s="65"/>
      <c r="EF549" s="65"/>
      <c r="EG549" s="65"/>
      <c r="EH549" s="65"/>
      <c r="EI549" s="65"/>
      <c r="EJ549" s="65"/>
      <c r="EK549" s="65"/>
      <c r="EL549" s="65"/>
      <c r="EM549" s="65"/>
      <c r="EN549" s="65"/>
      <c r="EO549" s="65"/>
      <c r="EP549" s="65"/>
      <c r="EQ549" s="65"/>
      <c r="ER549" s="65"/>
      <c r="ES549" s="65"/>
      <c r="ET549" s="65"/>
      <c r="EU549" s="65"/>
      <c r="EV549" s="65"/>
      <c r="EW549" s="65"/>
      <c r="EX549" s="65"/>
      <c r="EY549" s="65"/>
      <c r="EZ549" s="65"/>
      <c r="FA549" s="65"/>
      <c r="FB549" s="65"/>
      <c r="FC549" s="65"/>
      <c r="FD549" s="65"/>
      <c r="FE549" s="65"/>
      <c r="FF549" s="65"/>
      <c r="FG549" s="65"/>
      <c r="FH549" s="65"/>
      <c r="FI549" s="65"/>
      <c r="FJ549" s="65"/>
      <c r="FK549" s="65"/>
      <c r="FL549" s="65"/>
      <c r="FM549" s="65"/>
      <c r="FN549" s="65"/>
      <c r="FO549" s="65"/>
      <c r="FP549" s="65"/>
      <c r="FQ549" s="65"/>
      <c r="FR549" s="65"/>
      <c r="FS549" s="65"/>
      <c r="FT549" s="65"/>
      <c r="FU549" s="65"/>
      <c r="FV549" s="65"/>
      <c r="FW549" s="65"/>
      <c r="FX549" s="65"/>
      <c r="FY549" s="65"/>
      <c r="FZ549" s="65"/>
      <c r="GA549" s="38"/>
      <c r="GB549" s="39"/>
      <c r="GC549" s="40"/>
      <c r="GD549" s="42"/>
      <c r="GE549" s="42"/>
      <c r="GF549" s="40"/>
      <c r="GG549" s="89"/>
      <c r="GH549" s="90"/>
      <c r="GI549" s="43"/>
      <c r="GJ549" s="44"/>
      <c r="GK549" s="166"/>
      <c r="GL549" s="166"/>
      <c r="GM549" s="166"/>
      <c r="GN549" s="42"/>
      <c r="GO549" s="91"/>
      <c r="GP549" s="42"/>
      <c r="GQ549" s="91"/>
      <c r="GR549" s="93"/>
      <c r="GS549" s="93"/>
      <c r="GT549" s="44"/>
      <c r="GU549" s="44"/>
      <c r="GV549" s="44"/>
      <c r="GW549" s="42"/>
      <c r="GX549" s="95"/>
      <c r="GY549" s="96"/>
      <c r="GZ549" s="168"/>
      <c r="HA549" s="168"/>
      <c r="HB549" s="168"/>
      <c r="HC549" s="93"/>
      <c r="HD549" s="168"/>
      <c r="HE549" s="110"/>
      <c r="HF549" s="94"/>
      <c r="HG549" s="38"/>
      <c r="HH549" s="38"/>
      <c r="HI549" s="38"/>
      <c r="HJ549" s="38"/>
      <c r="HK549" s="98"/>
      <c r="HL549" s="38"/>
      <c r="HM549" s="38"/>
      <c r="HN549" s="38"/>
      <c r="HO549" s="136"/>
      <c r="HP549" s="38"/>
      <c r="HQ549" s="38"/>
      <c r="HR549" s="38"/>
      <c r="HS549" s="38"/>
      <c r="HT549" s="63"/>
      <c r="HU549" s="63"/>
      <c r="HV549" s="71"/>
      <c r="HW549" s="63"/>
      <c r="HX549" s="44"/>
      <c r="HY549" s="42"/>
      <c r="HZ549" s="42"/>
      <c r="IA549" s="42"/>
      <c r="IB549" s="42"/>
      <c r="IC549" s="42"/>
      <c r="ID549" s="42"/>
      <c r="IE549" s="42"/>
      <c r="IF549" s="42"/>
      <c r="IG549" s="42"/>
      <c r="IH549" s="42"/>
      <c r="II549" s="42"/>
      <c r="IJ549" s="42"/>
      <c r="IK549" s="42"/>
      <c r="IL549" s="42"/>
      <c r="IM549" s="42"/>
      <c r="IN549" s="42"/>
      <c r="IO549" s="42"/>
      <c r="IP549" s="42"/>
      <c r="IQ549" s="42"/>
      <c r="IR549" s="42"/>
      <c r="IS549" s="42"/>
      <c r="IT549" s="42"/>
      <c r="IU549" s="42"/>
      <c r="IV549" s="42"/>
      <c r="IW549" s="42"/>
      <c r="IX549" s="42"/>
      <c r="IY549" s="42"/>
      <c r="IZ549" s="63"/>
      <c r="JA549" s="65"/>
      <c r="JB549" s="65"/>
      <c r="JC549" s="65"/>
      <c r="JD549" s="65"/>
      <c r="JE549" s="65"/>
      <c r="JF549" s="65"/>
      <c r="JG549" s="65"/>
      <c r="JH549" s="65"/>
      <c r="JI549" s="65"/>
      <c r="JJ549" s="65"/>
      <c r="JK549" s="65"/>
      <c r="JL549" s="65"/>
      <c r="JM549" s="65"/>
      <c r="JN549" s="65"/>
      <c r="JO549" s="65"/>
      <c r="JP549" s="65"/>
      <c r="JQ549" s="65"/>
      <c r="JR549" s="65"/>
      <c r="JS549" s="65"/>
      <c r="JT549" s="65"/>
      <c r="JU549" s="65"/>
      <c r="JV549" s="65"/>
      <c r="JW549" s="65"/>
      <c r="JX549" s="65"/>
      <c r="JY549" s="65"/>
      <c r="JZ549" s="65"/>
      <c r="KA549" s="65"/>
      <c r="KB549" s="65"/>
      <c r="KC549" s="65"/>
      <c r="KD549" s="65"/>
      <c r="KE549" s="65"/>
      <c r="KF549" s="65"/>
      <c r="KG549" s="65"/>
      <c r="KH549" s="65"/>
      <c r="KI549" s="65"/>
      <c r="KJ549" s="65"/>
      <c r="KK549" s="65"/>
      <c r="KL549" s="65"/>
      <c r="KM549" s="65"/>
      <c r="KN549" s="65"/>
      <c r="KO549" s="65"/>
      <c r="KP549" s="65"/>
      <c r="KQ549" s="65"/>
      <c r="KR549" s="65"/>
      <c r="KS549" s="65"/>
      <c r="KT549" s="65"/>
      <c r="KU549" s="65"/>
      <c r="KV549" s="65"/>
      <c r="KW549" s="65"/>
      <c r="KX549" s="65"/>
      <c r="KY549" s="65"/>
      <c r="KZ549" s="65"/>
      <c r="LA549" s="65"/>
      <c r="LB549" s="65"/>
      <c r="LC549" s="65"/>
      <c r="LD549" s="65"/>
      <c r="LE549" s="65"/>
      <c r="LF549" s="65"/>
      <c r="LG549" s="65"/>
      <c r="LH549" s="65"/>
      <c r="LI549" s="65"/>
      <c r="LJ549" s="65"/>
      <c r="LK549" s="65"/>
      <c r="LL549" s="65"/>
      <c r="LM549" s="65"/>
      <c r="LN549" s="65"/>
      <c r="LO549" s="65"/>
      <c r="LP549" s="65"/>
      <c r="LQ549" s="65"/>
      <c r="LR549" s="65"/>
      <c r="LS549" s="65"/>
      <c r="LT549" s="65"/>
      <c r="LU549" s="65"/>
      <c r="LV549" s="65"/>
      <c r="LW549" s="65"/>
      <c r="LX549" s="65"/>
      <c r="LY549" s="65"/>
      <c r="LZ549" s="65"/>
      <c r="MA549" s="65"/>
    </row>
    <row r="550" spans="1:339" ht="12" x14ac:dyDescent="0.25">
      <c r="A550" s="38" t="s">
        <v>118</v>
      </c>
      <c r="B550" s="39" t="s">
        <v>131</v>
      </c>
      <c r="C550" s="40" t="str">
        <f>IFERROR(VLOOKUP(BANCO10[[#This Row],[EMPRESA]],[1]!DADOS[#Data],2,FALSE),"")</f>
        <v>04.065.484/0001-08</v>
      </c>
      <c r="D550" s="40" t="s">
        <v>1399</v>
      </c>
      <c r="E550" s="42" t="str">
        <f>IFERROR(VLOOKUP(BANCO10[[#This Row],[EMPRESA]],[1]!DADOS[#Data],5,FALSE),"")</f>
        <v>EPP</v>
      </c>
      <c r="F550" s="40" t="str">
        <f>IFERROR(IF(VLOOKUP(BANCO10[[#This Row],[EMPRESA]],[1]!DADOS[#Data],6,0)="","",(VLOOKUP(BANCO10[[#This Row],[EMPRESA]],[1]!DADOS[#Data],6,0))),"")</f>
        <v>CAPITAL CENTRO</v>
      </c>
      <c r="G550" s="40" t="str">
        <f>IFERROR(IF(VLOOKUP(BANCO10[[#This Row],[EMPRESA]],[1]!DADOS[#Data],4)="","",(VLOOKUP($D550,[1]!DADOS[#Data],4,0))),"")</f>
        <v>NATURAL</v>
      </c>
      <c r="H550" s="43" t="s">
        <v>178</v>
      </c>
      <c r="I550" s="43" t="s">
        <v>145</v>
      </c>
      <c r="J550" s="44" t="s">
        <v>123</v>
      </c>
      <c r="K550" s="39" t="s">
        <v>1457</v>
      </c>
      <c r="L550" s="44" t="s">
        <v>123</v>
      </c>
      <c r="M550" s="44" t="s">
        <v>137</v>
      </c>
      <c r="N550" s="44" t="s">
        <v>123</v>
      </c>
      <c r="O550" s="42" t="s">
        <v>180</v>
      </c>
      <c r="P550" s="42">
        <v>4</v>
      </c>
      <c r="Q550" s="39" t="s">
        <v>181</v>
      </c>
      <c r="R550" s="45" t="s">
        <v>123</v>
      </c>
      <c r="S550" s="45"/>
      <c r="T550" s="45" t="s">
        <v>123</v>
      </c>
      <c r="U550" s="45"/>
      <c r="V550" s="45" t="s">
        <v>123</v>
      </c>
      <c r="W550" s="45"/>
      <c r="X550" s="45" t="s">
        <v>123</v>
      </c>
      <c r="Y550" s="45"/>
      <c r="Z550" s="46" t="s">
        <v>123</v>
      </c>
      <c r="AA550" s="47"/>
      <c r="AB550" s="46" t="s">
        <v>123</v>
      </c>
      <c r="AC550" s="48"/>
      <c r="AD550" s="46" t="s">
        <v>123</v>
      </c>
      <c r="AE550" s="48"/>
      <c r="AF550" s="45" t="s">
        <v>123</v>
      </c>
      <c r="AG550" s="45"/>
      <c r="AH550" s="45" t="s">
        <v>123</v>
      </c>
      <c r="AI550" s="45"/>
      <c r="AJ550" s="45" t="s">
        <v>123</v>
      </c>
      <c r="AK550" s="45"/>
      <c r="AL550" s="45" t="s">
        <v>123</v>
      </c>
      <c r="AM550" s="45"/>
      <c r="AN550" s="45" t="s">
        <v>123</v>
      </c>
      <c r="AO550" s="45"/>
      <c r="AP550" s="45" t="s">
        <v>123</v>
      </c>
      <c r="AQ550" s="45"/>
      <c r="AR550" s="45" t="s">
        <v>123</v>
      </c>
      <c r="AS550" s="45"/>
      <c r="AT550" s="49">
        <v>45807</v>
      </c>
      <c r="AU550" s="50">
        <v>45807</v>
      </c>
      <c r="AV550" s="66" t="s">
        <v>123</v>
      </c>
      <c r="AW550" s="66" t="s">
        <v>123</v>
      </c>
      <c r="AX550" s="51" t="s">
        <v>182</v>
      </c>
      <c r="AY550" s="52" t="s">
        <v>126</v>
      </c>
      <c r="AZ550" s="53">
        <v>0</v>
      </c>
      <c r="BA550" s="52" t="s">
        <v>123</v>
      </c>
      <c r="BB550" s="81" t="s">
        <v>123</v>
      </c>
      <c r="BC550" s="52" t="s">
        <v>123</v>
      </c>
      <c r="BD550" s="52" t="s">
        <v>123</v>
      </c>
      <c r="BE550" s="55" t="s">
        <v>123</v>
      </c>
      <c r="BF550" s="55" t="s">
        <v>123</v>
      </c>
      <c r="BG550" s="55" t="s">
        <v>123</v>
      </c>
      <c r="BH550" s="55" t="s">
        <v>27</v>
      </c>
      <c r="BI550" s="68" t="s">
        <v>126</v>
      </c>
      <c r="BJ550" s="48"/>
      <c r="BK550" s="74" t="s">
        <v>126</v>
      </c>
      <c r="BL550" s="59"/>
      <c r="BM550" s="74" t="s">
        <v>126</v>
      </c>
      <c r="BN550" s="59"/>
      <c r="BO550" s="74" t="s">
        <v>126</v>
      </c>
      <c r="BP550" s="77"/>
      <c r="BQ550" s="78" t="s">
        <v>126</v>
      </c>
      <c r="BR550" s="79"/>
      <c r="BS550" s="69"/>
      <c r="BT550" s="38"/>
      <c r="BU550" s="61"/>
      <c r="BV550" s="61"/>
      <c r="BW550" s="61"/>
      <c r="BX550" s="61"/>
      <c r="BY550" s="61"/>
      <c r="BZ550" s="61"/>
      <c r="CA550" s="61"/>
      <c r="CB550" s="61"/>
      <c r="CC550" s="61"/>
      <c r="CD550" s="61"/>
      <c r="CE550" s="61"/>
      <c r="CF550" s="61"/>
      <c r="CG550" s="61"/>
      <c r="CH550" s="63">
        <f>YEAR(BANCO10[[#This Row],[DATA INÍCIO]])</f>
        <v>2025</v>
      </c>
      <c r="CI550" s="63">
        <f>MONTH(BANCO10[[#This Row],[DATA INÍCIO]])</f>
        <v>5</v>
      </c>
      <c r="CJ550" s="71" t="str">
        <f t="shared" si="10"/>
        <v>NATURAL PET IND. QUIMICA EXPORTACAO E IMPORTACAO LTDA04.065.484/0001-08</v>
      </c>
      <c r="CK550" s="63"/>
      <c r="CL550" s="63"/>
      <c r="CM550" s="42" t="str">
        <f>IF(BANCO10[[#This Row],[SOLUÇÃO]]=CM$1,BANCO10[[#This Row],[STATUS DA ETAPA]],"")</f>
        <v/>
      </c>
      <c r="CN550" s="42" t="str">
        <f>IF(BANCO10[[#This Row],[SOLUÇÃO]]=CN$1,BANCO10[[#This Row],[STATUS DA ETAPA]],"")</f>
        <v/>
      </c>
      <c r="CO550" s="42" t="str">
        <f>IF(BANCO10[[#This Row],[SOLUÇÃO]]=CO$1,BANCO10[[#This Row],[STATUS DA ETAPA]],"")</f>
        <v/>
      </c>
      <c r="CP550" s="42" t="str">
        <f>IF(BANCO10[[#This Row],[SOLUÇÃO]]=CP$1,BANCO10[[#This Row],[STATUS DA ETAPA]],"")</f>
        <v/>
      </c>
      <c r="CQ550" s="42" t="str">
        <f>IF(BANCO10[[#This Row],[SOLUÇÃO]]=CQ$1,BANCO10[[#This Row],[STATUS DA ETAPA]],"")</f>
        <v/>
      </c>
      <c r="CR550" s="42" t="str">
        <f>IF(BANCO10[[#This Row],[SOLUÇÃO]]=CR$1,BANCO10[[#This Row],[STATUS DA ETAPA]],"")</f>
        <v/>
      </c>
      <c r="CS550" s="42" t="str">
        <f>IF(BANCO10[[#This Row],[SOLUÇÃO]]=CS$1,BANCO10[[#This Row],[STATUS DA ETAPA]],"")</f>
        <v/>
      </c>
      <c r="CT550" s="42" t="str">
        <f>IF(BANCO10[[#This Row],[SOLUÇÃO]]=CT$1,BANCO10[[#This Row],[STATUS DA ETAPA]],"")</f>
        <v/>
      </c>
      <c r="CU550" s="42" t="str">
        <f>IF(BANCO10[[#This Row],[SOLUÇÃO]]=CU$1,BANCO10[[#This Row],[STATUS DA ETAPA]],"")</f>
        <v/>
      </c>
      <c r="CV550" s="42" t="str">
        <f>IF(BANCO10[[#This Row],[SOLUÇÃO]]=CV$1,BANCO10[[#This Row],[STATUS DA ETAPA]],"")</f>
        <v/>
      </c>
      <c r="CW550" s="42" t="str">
        <f>IF(BANCO10[[#This Row],[SOLUÇÃO]]=CW$1,BANCO10[[#This Row],[STATUS DA ETAPA]],"")</f>
        <v/>
      </c>
      <c r="CX550" s="42" t="str">
        <f>IF(BANCO10[[#This Row],[SOLUÇÃO]]=CX$1,BANCO10[[#This Row],[STATUS DA ETAPA]],"")</f>
        <v/>
      </c>
      <c r="CY550" s="42" t="str">
        <f>IF(BANCO10[[#This Row],[SOLUÇÃO]]=CY$1,BANCO10[[#This Row],[STATUS DA ETAPA]],"")</f>
        <v/>
      </c>
      <c r="CZ550" s="42" t="str">
        <f>IF(BANCO10[[#This Row],[SOLUÇÃO]]=CZ$1,BANCO10[[#This Row],[STATUS DA ETAPA]],"")</f>
        <v/>
      </c>
      <c r="DA550" s="42" t="str">
        <f>IF(BANCO10[[#This Row],[SOLUÇÃO]]=DA$1,BANCO10[[#This Row],[STATUS DA ETAPA]],"")</f>
        <v/>
      </c>
      <c r="DB550" s="42" t="str">
        <f>IF(BANCO10[[#This Row],[SOLUÇÃO]]=DB$1,BANCO10[[#This Row],[STATUS DA ETAPA]],"")</f>
        <v/>
      </c>
      <c r="DC550" s="42" t="str">
        <f>IF(BANCO10[[#This Row],[SOLUÇÃO]]=DC$1,BANCO10[[#This Row],[STATUS DA ETAPA]],"")</f>
        <v/>
      </c>
      <c r="DD550" s="42" t="str">
        <f>IF(BANCO10[[#This Row],[SOLUÇÃO]]=DD$1,BANCO10[[#This Row],[STATUS DA ETAPA]],"")</f>
        <v/>
      </c>
      <c r="DE550" s="42" t="str">
        <f>IF(BANCO10[[#This Row],[SOLUÇÃO]]=DE$1,BANCO10[[#This Row],[STATUS DA ETAPA]],"")</f>
        <v/>
      </c>
      <c r="DF550" s="42" t="str">
        <f>IF(BANCO10[[#This Row],[SOLUÇÃO]]=DF$1,BANCO10[[#This Row],[STATUS DA ETAPA]],"")</f>
        <v/>
      </c>
      <c r="DG550" s="42" t="str">
        <f>IF(BANCO10[[#This Row],[SOLUÇÃO]]=DG$1,BANCO10[[#This Row],[STATUS DA ETAPA]],"")</f>
        <v/>
      </c>
      <c r="DH550" s="42" t="str">
        <f>IF(BANCO10[[#This Row],[SOLUÇÃO]]=DH$1,BANCO10[[#This Row],[STATUS DA ETAPA]],"")</f>
        <v/>
      </c>
      <c r="DI550" s="42" t="str">
        <f>IF(BANCO10[[#This Row],[SOLUÇÃO]]=DI$1,BANCO10[[#This Row],[STATUS DA ETAPA]],"")</f>
        <v/>
      </c>
      <c r="DJ550" s="42" t="str">
        <f>IF(BANCO10[[#This Row],[SOLUÇÃO]]=DJ$1,BANCO10[[#This Row],[STATUS DA ETAPA]],"")</f>
        <v/>
      </c>
      <c r="DK550" s="42" t="str">
        <f>IF(BANCO10[[#This Row],[SOLUÇÃO]]=DK$1,BANCO10[[#This Row],[STATUS DA ETAPA]],"")</f>
        <v/>
      </c>
      <c r="DL550" s="42" t="str">
        <f>IF(BANCO10[[#This Row],[SOLUÇÃO]]=DL$1,BANCO10[[#This Row],[STATUS DA ETAPA]],"")</f>
        <v/>
      </c>
      <c r="DM550" s="42" t="str">
        <f>IF(BANCO10[[#This Row],[SOLUÇÃO]]=DM$1,BANCO10[[#This Row],[STATUS DA ETAPA]],"")</f>
        <v/>
      </c>
      <c r="DN550" s="65"/>
      <c r="DO550" s="65"/>
      <c r="DP550" s="65"/>
      <c r="DQ550" s="65"/>
      <c r="DR550" s="65"/>
      <c r="DS550" s="65"/>
      <c r="DT550" s="65"/>
      <c r="DU550" s="65"/>
      <c r="DV550" s="65"/>
      <c r="DW550" s="65"/>
      <c r="DX550" s="65"/>
      <c r="DY550" s="65"/>
      <c r="DZ550" s="65"/>
      <c r="EA550" s="65"/>
      <c r="EB550" s="65"/>
      <c r="EC550" s="65"/>
      <c r="ED550" s="65"/>
      <c r="EE550" s="65"/>
      <c r="EF550" s="65"/>
      <c r="EG550" s="65"/>
      <c r="EH550" s="65"/>
      <c r="EI550" s="65"/>
      <c r="EJ550" s="65"/>
      <c r="EK550" s="65"/>
      <c r="EL550" s="65"/>
      <c r="EM550" s="65"/>
      <c r="EN550" s="65"/>
      <c r="EO550" s="65"/>
      <c r="EP550" s="65"/>
      <c r="EQ550" s="65"/>
      <c r="ER550" s="65"/>
      <c r="ES550" s="65"/>
      <c r="ET550" s="65"/>
      <c r="EU550" s="65"/>
      <c r="EV550" s="65"/>
      <c r="EW550" s="65"/>
      <c r="EX550" s="65"/>
      <c r="EY550" s="65"/>
      <c r="EZ550" s="65"/>
      <c r="FA550" s="65"/>
      <c r="FB550" s="65"/>
      <c r="FC550" s="65"/>
      <c r="FD550" s="65"/>
      <c r="FE550" s="65"/>
      <c r="FF550" s="65"/>
      <c r="FG550" s="65"/>
      <c r="FH550" s="65"/>
      <c r="FI550" s="65"/>
      <c r="FJ550" s="65"/>
      <c r="FK550" s="65"/>
      <c r="FL550" s="65"/>
      <c r="FM550" s="65"/>
      <c r="FN550" s="65"/>
      <c r="FO550" s="65"/>
      <c r="FP550" s="65"/>
      <c r="FQ550" s="65"/>
      <c r="FR550" s="65"/>
      <c r="FS550" s="65"/>
      <c r="FT550" s="65"/>
      <c r="FU550" s="65"/>
      <c r="FV550" s="65"/>
      <c r="FW550" s="65"/>
      <c r="FX550" s="65"/>
      <c r="FY550" s="65"/>
      <c r="FZ550" s="65"/>
      <c r="GA550" s="38"/>
      <c r="GB550" s="39"/>
      <c r="GC550" s="40"/>
      <c r="GD550" s="42"/>
      <c r="GE550" s="42"/>
      <c r="GF550" s="40"/>
      <c r="GG550" s="89"/>
      <c r="GH550" s="90"/>
      <c r="GI550" s="43"/>
      <c r="GJ550" s="44"/>
      <c r="GK550" s="166"/>
      <c r="GL550" s="166"/>
      <c r="GM550" s="166"/>
      <c r="GN550" s="42"/>
      <c r="GO550" s="91"/>
      <c r="GP550" s="42"/>
      <c r="GQ550" s="91"/>
      <c r="GR550" s="93"/>
      <c r="GS550" s="93"/>
      <c r="GT550" s="44"/>
      <c r="GU550" s="44"/>
      <c r="GV550" s="44"/>
      <c r="GW550" s="42"/>
      <c r="GX550" s="95"/>
      <c r="GY550" s="96"/>
      <c r="GZ550" s="168"/>
      <c r="HA550" s="168"/>
      <c r="HB550" s="168"/>
      <c r="HC550" s="93"/>
      <c r="HD550" s="168"/>
      <c r="HE550" s="110"/>
      <c r="HF550" s="94"/>
      <c r="HG550" s="38"/>
      <c r="HH550" s="38"/>
      <c r="HI550" s="38"/>
      <c r="HJ550" s="38"/>
      <c r="HK550" s="98"/>
      <c r="HL550" s="38"/>
      <c r="HM550" s="38"/>
      <c r="HN550" s="38"/>
      <c r="HO550" s="136"/>
      <c r="HP550" s="38"/>
      <c r="HQ550" s="38"/>
      <c r="HR550" s="38"/>
      <c r="HS550" s="38"/>
      <c r="HT550" s="63"/>
      <c r="HU550" s="63"/>
      <c r="HV550" s="71"/>
      <c r="HW550" s="63"/>
      <c r="HX550" s="44"/>
      <c r="HY550" s="42"/>
      <c r="HZ550" s="42"/>
      <c r="IA550" s="42"/>
      <c r="IB550" s="42"/>
      <c r="IC550" s="42"/>
      <c r="ID550" s="42"/>
      <c r="IE550" s="42"/>
      <c r="IF550" s="42"/>
      <c r="IG550" s="42"/>
      <c r="IH550" s="42"/>
      <c r="II550" s="42"/>
      <c r="IJ550" s="42"/>
      <c r="IK550" s="42"/>
      <c r="IL550" s="42"/>
      <c r="IM550" s="42"/>
      <c r="IN550" s="42"/>
      <c r="IO550" s="42"/>
      <c r="IP550" s="42"/>
      <c r="IQ550" s="42"/>
      <c r="IR550" s="42"/>
      <c r="IS550" s="42"/>
      <c r="IT550" s="42"/>
      <c r="IU550" s="42"/>
      <c r="IV550" s="42"/>
      <c r="IW550" s="42"/>
      <c r="IX550" s="42"/>
      <c r="IY550" s="42"/>
      <c r="IZ550" s="63"/>
      <c r="JA550" s="65"/>
      <c r="JB550" s="65"/>
      <c r="JC550" s="65"/>
      <c r="JD550" s="65"/>
      <c r="JE550" s="65"/>
      <c r="JF550" s="65"/>
      <c r="JG550" s="65"/>
      <c r="JH550" s="65"/>
      <c r="JI550" s="65"/>
      <c r="JJ550" s="65"/>
      <c r="JK550" s="65"/>
      <c r="JL550" s="65"/>
      <c r="JM550" s="65"/>
      <c r="JN550" s="65"/>
      <c r="JO550" s="65"/>
      <c r="JP550" s="65"/>
      <c r="JQ550" s="65"/>
      <c r="JR550" s="65"/>
      <c r="JS550" s="65"/>
      <c r="JT550" s="65"/>
      <c r="JU550" s="65"/>
      <c r="JV550" s="65"/>
      <c r="JW550" s="65"/>
      <c r="JX550" s="65"/>
      <c r="JY550" s="65"/>
      <c r="JZ550" s="65"/>
      <c r="KA550" s="65"/>
      <c r="KB550" s="65"/>
      <c r="KC550" s="65"/>
      <c r="KD550" s="65"/>
      <c r="KE550" s="65"/>
      <c r="KF550" s="65"/>
      <c r="KG550" s="65"/>
      <c r="KH550" s="65"/>
      <c r="KI550" s="65"/>
      <c r="KJ550" s="65"/>
      <c r="KK550" s="65"/>
      <c r="KL550" s="65"/>
      <c r="KM550" s="65"/>
      <c r="KN550" s="65"/>
      <c r="KO550" s="65"/>
      <c r="KP550" s="65"/>
      <c r="KQ550" s="65"/>
      <c r="KR550" s="65"/>
      <c r="KS550" s="65"/>
      <c r="KT550" s="65"/>
      <c r="KU550" s="65"/>
      <c r="KV550" s="65"/>
      <c r="KW550" s="65"/>
      <c r="KX550" s="65"/>
      <c r="KY550" s="65"/>
      <c r="KZ550" s="65"/>
      <c r="LA550" s="65"/>
      <c r="LB550" s="65"/>
      <c r="LC550" s="65"/>
      <c r="LD550" s="65"/>
      <c r="LE550" s="65"/>
      <c r="LF550" s="65"/>
      <c r="LG550" s="65"/>
      <c r="LH550" s="65"/>
      <c r="LI550" s="65"/>
      <c r="LJ550" s="65"/>
      <c r="LK550" s="65"/>
      <c r="LL550" s="65"/>
      <c r="LM550" s="65"/>
      <c r="LN550" s="65"/>
      <c r="LO550" s="65"/>
      <c r="LP550" s="65"/>
      <c r="LQ550" s="65"/>
      <c r="LR550" s="65"/>
      <c r="LS550" s="65"/>
      <c r="LT550" s="65"/>
      <c r="LU550" s="65"/>
      <c r="LV550" s="65"/>
      <c r="LW550" s="65"/>
      <c r="LX550" s="65"/>
      <c r="LY550" s="65"/>
      <c r="LZ550" s="65"/>
      <c r="MA550" s="65"/>
    </row>
    <row r="551" spans="1:339" ht="12" x14ac:dyDescent="0.25">
      <c r="A551" s="38" t="s">
        <v>118</v>
      </c>
      <c r="B551" s="39" t="s">
        <v>119</v>
      </c>
      <c r="C551" s="40" t="str">
        <f>IFERROR(VLOOKUP(BANCO10[[#This Row],[EMPRESA]],[1]!DADOS[#Data],2,FALSE),"")</f>
        <v>19.822.755/0001-08</v>
      </c>
      <c r="D551" s="40" t="s">
        <v>1458</v>
      </c>
      <c r="E551" s="42" t="str">
        <f>IFERROR(VLOOKUP(BANCO10[[#This Row],[EMPRESA]],[1]!DADOS[#Data],5,FALSE),"")</f>
        <v>EPP</v>
      </c>
      <c r="F551" s="40" t="str">
        <f>IFERROR(IF(VLOOKUP(BANCO10[[#This Row],[EMPRESA]],[1]!DADOS[#Data],6,0)="","",(VLOOKUP(BANCO10[[#This Row],[EMPRESA]],[1]!DADOS[#Data],6,0))),"")</f>
        <v>CAPITAL NORTE</v>
      </c>
      <c r="G551" s="40" t="s">
        <v>1459</v>
      </c>
      <c r="H551" s="43" t="s">
        <v>196</v>
      </c>
      <c r="I551" s="43" t="s">
        <v>145</v>
      </c>
      <c r="J551" s="43" t="s">
        <v>123</v>
      </c>
      <c r="K551" s="44" t="s">
        <v>1460</v>
      </c>
      <c r="L551" s="44" t="s">
        <v>136</v>
      </c>
      <c r="M551" s="44">
        <v>103</v>
      </c>
      <c r="N551" s="44" t="s">
        <v>482</v>
      </c>
      <c r="O551" s="42" t="s">
        <v>91</v>
      </c>
      <c r="P551" s="42">
        <v>120</v>
      </c>
      <c r="Q551" s="42" t="s">
        <v>188</v>
      </c>
      <c r="R551" s="45" t="s">
        <v>123</v>
      </c>
      <c r="S551" s="45"/>
      <c r="T551" s="45" t="s">
        <v>123</v>
      </c>
      <c r="U551" s="45"/>
      <c r="V551" s="45" t="s">
        <v>123</v>
      </c>
      <c r="W551" s="45"/>
      <c r="X551" s="45" t="s">
        <v>123</v>
      </c>
      <c r="Y551" s="45"/>
      <c r="Z551" s="46" t="s">
        <v>123</v>
      </c>
      <c r="AA551" s="47"/>
      <c r="AB551" s="46" t="s">
        <v>123</v>
      </c>
      <c r="AC551" s="48"/>
      <c r="AD551" s="46" t="s">
        <v>123</v>
      </c>
      <c r="AE551" s="48"/>
      <c r="AF551" s="45" t="s">
        <v>123</v>
      </c>
      <c r="AG551" s="45"/>
      <c r="AH551" s="45" t="s">
        <v>123</v>
      </c>
      <c r="AI551" s="45"/>
      <c r="AJ551" s="45" t="s">
        <v>123</v>
      </c>
      <c r="AK551" s="45"/>
      <c r="AL551" s="45" t="s">
        <v>123</v>
      </c>
      <c r="AM551" s="45"/>
      <c r="AN551" s="45" t="s">
        <v>123</v>
      </c>
      <c r="AO551" s="45"/>
      <c r="AP551" s="45" t="s">
        <v>123</v>
      </c>
      <c r="AQ551" s="45"/>
      <c r="AR551" s="45" t="s">
        <v>27</v>
      </c>
      <c r="AS551" s="45"/>
      <c r="AT551" s="49">
        <v>45874</v>
      </c>
      <c r="AU551" s="50">
        <v>45925</v>
      </c>
      <c r="AV551" s="105" t="s">
        <v>27</v>
      </c>
      <c r="AW551" s="105" t="s">
        <v>27</v>
      </c>
      <c r="AX551" s="73" t="s">
        <v>182</v>
      </c>
      <c r="AY551" s="52" t="s">
        <v>126</v>
      </c>
      <c r="AZ551" s="53">
        <v>0</v>
      </c>
      <c r="BA551" s="52" t="s">
        <v>153</v>
      </c>
      <c r="BB551" s="106" t="s">
        <v>1461</v>
      </c>
      <c r="BC551" s="52">
        <v>0</v>
      </c>
      <c r="BD551" s="52">
        <v>0</v>
      </c>
      <c r="BE551" s="55" t="s">
        <v>123</v>
      </c>
      <c r="BF551" s="55" t="s">
        <v>123</v>
      </c>
      <c r="BG551" s="55" t="s">
        <v>27</v>
      </c>
      <c r="BH551" s="55" t="s">
        <v>123</v>
      </c>
      <c r="BI551" s="68" t="s">
        <v>123</v>
      </c>
      <c r="BJ551" s="48"/>
      <c r="BK551" s="74" t="s">
        <v>27</v>
      </c>
      <c r="BL551" s="59">
        <v>45926</v>
      </c>
      <c r="BM551" s="78" t="s">
        <v>126</v>
      </c>
      <c r="BN551" s="59"/>
      <c r="BO551" s="74" t="s">
        <v>126</v>
      </c>
      <c r="BP551" s="77"/>
      <c r="BQ551" s="78" t="s">
        <v>126</v>
      </c>
      <c r="BR551" s="79"/>
      <c r="BS551" s="70">
        <v>45834</v>
      </c>
      <c r="BT551" s="70" t="s">
        <v>504</v>
      </c>
      <c r="BU551" s="61"/>
      <c r="BV551" s="61"/>
      <c r="BW551" s="61"/>
      <c r="BX551" s="61"/>
      <c r="BY551" s="61"/>
      <c r="BZ551" s="61"/>
      <c r="CA551" s="61"/>
      <c r="CB551" s="61"/>
      <c r="CC551" s="61"/>
      <c r="CD551" s="61"/>
      <c r="CE551" s="61"/>
      <c r="CF551" s="61"/>
      <c r="CG551" s="61"/>
      <c r="CH551" s="63">
        <f>YEAR(BANCO10[[#This Row],[DATA INÍCIO]])</f>
        <v>2025</v>
      </c>
      <c r="CI551" s="63">
        <f>MONTH(BANCO10[[#This Row],[DATA INÍCIO]])</f>
        <v>8</v>
      </c>
      <c r="CJ551" s="71" t="str">
        <f t="shared" si="10"/>
        <v>OPA INDUSTRIA DE ARTIGOS DE PAPELARIA LTDA 19.822.755/0001-08</v>
      </c>
      <c r="CK551" s="63"/>
      <c r="CL551" s="63"/>
      <c r="CM551" s="42" t="str">
        <f>IF(BANCO10[[#This Row],[SOLUÇÃO]]=CM$1,BANCO10[[#This Row],[STATUS DA ETAPA]],"")</f>
        <v/>
      </c>
      <c r="CN551" s="42" t="str">
        <f>IF(BANCO10[[#This Row],[SOLUÇÃO]]=CN$1,BANCO10[[#This Row],[STATUS DA ETAPA]],"")</f>
        <v>CONCLUÍDO</v>
      </c>
      <c r="CO551" s="42" t="str">
        <f>IF(BANCO10[[#This Row],[SOLUÇÃO]]=CO$1,BANCO10[[#This Row],[STATUS DA ETAPA]],"")</f>
        <v/>
      </c>
      <c r="CP551" s="42" t="str">
        <f>IF(BANCO10[[#This Row],[SOLUÇÃO]]=CP$1,BANCO10[[#This Row],[STATUS DA ETAPA]],"")</f>
        <v/>
      </c>
      <c r="CQ551" s="42" t="str">
        <f>IF(BANCO10[[#This Row],[SOLUÇÃO]]=CQ$1,BANCO10[[#This Row],[STATUS DA ETAPA]],"")</f>
        <v/>
      </c>
      <c r="CR551" s="42" t="str">
        <f>IF(BANCO10[[#This Row],[SOLUÇÃO]]=CR$1,BANCO10[[#This Row],[STATUS DA ETAPA]],"")</f>
        <v/>
      </c>
      <c r="CS551" s="42" t="str">
        <f>IF(BANCO10[[#This Row],[SOLUÇÃO]]=CS$1,BANCO10[[#This Row],[STATUS DA ETAPA]],"")</f>
        <v/>
      </c>
      <c r="CT551" s="42" t="str">
        <f>IF(BANCO10[[#This Row],[SOLUÇÃO]]=CT$1,BANCO10[[#This Row],[STATUS DA ETAPA]],"")</f>
        <v/>
      </c>
      <c r="CU551" s="42" t="str">
        <f>IF(BANCO10[[#This Row],[SOLUÇÃO]]=CU$1,BANCO10[[#This Row],[STATUS DA ETAPA]],"")</f>
        <v/>
      </c>
      <c r="CV551" s="42" t="str">
        <f>IF(BANCO10[[#This Row],[SOLUÇÃO]]=CV$1,BANCO10[[#This Row],[STATUS DA ETAPA]],"")</f>
        <v/>
      </c>
      <c r="CW551" s="42" t="str">
        <f>IF(BANCO10[[#This Row],[SOLUÇÃO]]=CW$1,BANCO10[[#This Row],[STATUS DA ETAPA]],"")</f>
        <v/>
      </c>
      <c r="CX551" s="42" t="str">
        <f>IF(BANCO10[[#This Row],[SOLUÇÃO]]=CX$1,BANCO10[[#This Row],[STATUS DA ETAPA]],"")</f>
        <v/>
      </c>
      <c r="CY551" s="42" t="str">
        <f>IF(BANCO10[[#This Row],[SOLUÇÃO]]=CY$1,BANCO10[[#This Row],[STATUS DA ETAPA]],"")</f>
        <v/>
      </c>
      <c r="CZ551" s="42" t="str">
        <f>IF(BANCO10[[#This Row],[SOLUÇÃO]]=CZ$1,BANCO10[[#This Row],[STATUS DA ETAPA]],"")</f>
        <v/>
      </c>
      <c r="DA551" s="42" t="str">
        <f>IF(BANCO10[[#This Row],[SOLUÇÃO]]=DA$1,BANCO10[[#This Row],[STATUS DA ETAPA]],"")</f>
        <v/>
      </c>
      <c r="DB551" s="42" t="str">
        <f>IF(BANCO10[[#This Row],[SOLUÇÃO]]=DB$1,BANCO10[[#This Row],[STATUS DA ETAPA]],"")</f>
        <v/>
      </c>
      <c r="DC551" s="42" t="str">
        <f>IF(BANCO10[[#This Row],[SOLUÇÃO]]=DC$1,BANCO10[[#This Row],[STATUS DA ETAPA]],"")</f>
        <v/>
      </c>
      <c r="DD551" s="42" t="str">
        <f>IF(BANCO10[[#This Row],[SOLUÇÃO]]=DD$1,BANCO10[[#This Row],[STATUS DA ETAPA]],"")</f>
        <v/>
      </c>
      <c r="DE551" s="42" t="str">
        <f>IF(BANCO10[[#This Row],[SOLUÇÃO]]=DE$1,BANCO10[[#This Row],[STATUS DA ETAPA]],"")</f>
        <v/>
      </c>
      <c r="DF551" s="42" t="str">
        <f>IF(BANCO10[[#This Row],[SOLUÇÃO]]=DF$1,BANCO10[[#This Row],[STATUS DA ETAPA]],"")</f>
        <v/>
      </c>
      <c r="DG551" s="42" t="str">
        <f>IF(BANCO10[[#This Row],[SOLUÇÃO]]=DG$1,BANCO10[[#This Row],[STATUS DA ETAPA]],"")</f>
        <v/>
      </c>
      <c r="DH551" s="42" t="str">
        <f>IF(BANCO10[[#This Row],[SOLUÇÃO]]=DH$1,BANCO10[[#This Row],[STATUS DA ETAPA]],"")</f>
        <v/>
      </c>
      <c r="DI551" s="42" t="str">
        <f>IF(BANCO10[[#This Row],[SOLUÇÃO]]=DI$1,BANCO10[[#This Row],[STATUS DA ETAPA]],"")</f>
        <v/>
      </c>
      <c r="DJ551" s="42" t="str">
        <f>IF(BANCO10[[#This Row],[SOLUÇÃO]]=DJ$1,BANCO10[[#This Row],[STATUS DA ETAPA]],"")</f>
        <v/>
      </c>
      <c r="DK551" s="42" t="str">
        <f>IF(BANCO10[[#This Row],[SOLUÇÃO]]=DK$1,BANCO10[[#This Row],[STATUS DA ETAPA]],"")</f>
        <v/>
      </c>
      <c r="DL551" s="42" t="str">
        <f>IF(BANCO10[[#This Row],[SOLUÇÃO]]=DL$1,BANCO10[[#This Row],[STATUS DA ETAPA]],"")</f>
        <v/>
      </c>
      <c r="DM551" s="42" t="str">
        <f>IF(BANCO10[[#This Row],[SOLUÇÃO]]=DM$1,BANCO10[[#This Row],[STATUS DA ETAPA]],"")</f>
        <v/>
      </c>
      <c r="DN551" s="65"/>
      <c r="DO551" s="65"/>
      <c r="DP551" s="65"/>
      <c r="DQ551" s="65"/>
      <c r="DR551" s="65"/>
      <c r="DS551" s="65"/>
      <c r="DT551" s="65"/>
      <c r="DU551" s="65"/>
      <c r="DV551" s="65"/>
      <c r="DW551" s="65"/>
      <c r="DX551" s="65"/>
      <c r="DY551" s="65"/>
      <c r="DZ551" s="65"/>
      <c r="EA551" s="65"/>
      <c r="EB551" s="65"/>
      <c r="EC551" s="65"/>
      <c r="ED551" s="65"/>
      <c r="EE551" s="65"/>
      <c r="EF551" s="65"/>
      <c r="EG551" s="65"/>
      <c r="EH551" s="65"/>
      <c r="EI551" s="65"/>
      <c r="EJ551" s="65"/>
      <c r="EK551" s="65"/>
      <c r="EL551" s="65"/>
      <c r="EM551" s="65"/>
      <c r="EN551" s="65"/>
      <c r="EO551" s="65"/>
      <c r="EP551" s="65"/>
      <c r="EQ551" s="65"/>
      <c r="ER551" s="65"/>
      <c r="ES551" s="65"/>
      <c r="ET551" s="65"/>
      <c r="EU551" s="65"/>
      <c r="EV551" s="65"/>
      <c r="EW551" s="65"/>
      <c r="EX551" s="65"/>
      <c r="EY551" s="65"/>
      <c r="EZ551" s="65"/>
      <c r="FA551" s="65"/>
      <c r="FB551" s="65"/>
      <c r="FC551" s="65"/>
      <c r="FD551" s="65"/>
      <c r="FE551" s="65"/>
      <c r="FF551" s="65"/>
      <c r="FG551" s="65"/>
      <c r="FH551" s="65"/>
      <c r="FI551" s="65"/>
      <c r="FJ551" s="65"/>
      <c r="FK551" s="65"/>
      <c r="FL551" s="65"/>
      <c r="FM551" s="65"/>
      <c r="FN551" s="65"/>
      <c r="FO551" s="65"/>
      <c r="FP551" s="65"/>
      <c r="FQ551" s="65"/>
      <c r="FR551" s="65"/>
      <c r="FS551" s="65"/>
      <c r="FT551" s="65"/>
      <c r="FU551" s="65"/>
      <c r="FV551" s="65"/>
      <c r="FW551" s="65"/>
      <c r="FX551" s="65"/>
      <c r="FY551" s="65"/>
      <c r="FZ551" s="65"/>
      <c r="GA551" s="38"/>
      <c r="GB551" s="39"/>
      <c r="GC551" s="40"/>
      <c r="GD551" s="42"/>
      <c r="GE551" s="42"/>
      <c r="GF551" s="40"/>
      <c r="GG551" s="89"/>
      <c r="GH551" s="90"/>
      <c r="GI551" s="43"/>
      <c r="GJ551" s="44"/>
      <c r="GK551" s="166"/>
      <c r="GL551" s="166"/>
      <c r="GM551" s="166"/>
      <c r="GN551" s="42"/>
      <c r="GO551" s="91"/>
      <c r="GP551" s="42"/>
      <c r="GQ551" s="91"/>
      <c r="GR551" s="93"/>
      <c r="GS551" s="93"/>
      <c r="GT551" s="44"/>
      <c r="GU551" s="44"/>
      <c r="GV551" s="44"/>
      <c r="GW551" s="42"/>
      <c r="GX551" s="95"/>
      <c r="GY551" s="96"/>
      <c r="GZ551" s="168"/>
      <c r="HA551" s="168"/>
      <c r="HB551" s="168"/>
      <c r="HC551" s="93"/>
      <c r="HD551" s="168"/>
      <c r="HE551" s="110"/>
      <c r="HF551" s="94"/>
      <c r="HG551" s="38"/>
      <c r="HH551" s="38"/>
      <c r="HI551" s="38"/>
      <c r="HJ551" s="38"/>
      <c r="HK551" s="98"/>
      <c r="HL551" s="38"/>
      <c r="HM551" s="38"/>
      <c r="HN551" s="38"/>
      <c r="HO551" s="136"/>
      <c r="HP551" s="38"/>
      <c r="HQ551" s="38"/>
      <c r="HR551" s="38"/>
      <c r="HS551" s="38"/>
      <c r="HT551" s="63"/>
      <c r="HU551" s="63"/>
      <c r="HV551" s="71"/>
      <c r="HW551" s="63"/>
      <c r="HX551" s="44"/>
      <c r="HY551" s="42"/>
      <c r="HZ551" s="42"/>
      <c r="IA551" s="42"/>
      <c r="IB551" s="42"/>
      <c r="IC551" s="42"/>
      <c r="ID551" s="42"/>
      <c r="IE551" s="42"/>
      <c r="IF551" s="42"/>
      <c r="IG551" s="42"/>
      <c r="IH551" s="42"/>
      <c r="II551" s="42"/>
      <c r="IJ551" s="42"/>
      <c r="IK551" s="42"/>
      <c r="IL551" s="42"/>
      <c r="IM551" s="42"/>
      <c r="IN551" s="42"/>
      <c r="IO551" s="42"/>
      <c r="IP551" s="42"/>
      <c r="IQ551" s="42"/>
      <c r="IR551" s="42"/>
      <c r="IS551" s="42"/>
      <c r="IT551" s="42"/>
      <c r="IU551" s="42"/>
      <c r="IV551" s="42"/>
      <c r="IW551" s="42"/>
      <c r="IX551" s="42"/>
      <c r="IY551" s="42"/>
      <c r="IZ551" s="63"/>
      <c r="JA551" s="65"/>
      <c r="JB551" s="65"/>
      <c r="JC551" s="65"/>
      <c r="JD551" s="65"/>
      <c r="JE551" s="65"/>
      <c r="JF551" s="65"/>
      <c r="JG551" s="65"/>
      <c r="JH551" s="65"/>
      <c r="JI551" s="65"/>
      <c r="JJ551" s="65"/>
      <c r="JK551" s="65"/>
      <c r="JL551" s="65"/>
      <c r="JM551" s="65"/>
      <c r="JN551" s="65"/>
      <c r="JO551" s="65"/>
      <c r="JP551" s="65"/>
      <c r="JQ551" s="65"/>
      <c r="JR551" s="65"/>
      <c r="JS551" s="65"/>
      <c r="JT551" s="65"/>
      <c r="JU551" s="65"/>
      <c r="JV551" s="65"/>
      <c r="JW551" s="65"/>
      <c r="JX551" s="65"/>
      <c r="JY551" s="65"/>
      <c r="JZ551" s="65"/>
      <c r="KA551" s="65"/>
      <c r="KB551" s="65"/>
      <c r="KC551" s="65"/>
      <c r="KD551" s="65"/>
      <c r="KE551" s="65"/>
      <c r="KF551" s="65"/>
      <c r="KG551" s="65"/>
      <c r="KH551" s="65"/>
      <c r="KI551" s="65"/>
      <c r="KJ551" s="65"/>
      <c r="KK551" s="65"/>
      <c r="KL551" s="65"/>
      <c r="KM551" s="65"/>
      <c r="KN551" s="65"/>
      <c r="KO551" s="65"/>
      <c r="KP551" s="65"/>
      <c r="KQ551" s="65"/>
      <c r="KR551" s="65"/>
      <c r="KS551" s="65"/>
      <c r="KT551" s="65"/>
      <c r="KU551" s="65"/>
      <c r="KV551" s="65"/>
      <c r="KW551" s="65"/>
      <c r="KX551" s="65"/>
      <c r="KY551" s="65"/>
      <c r="KZ551" s="65"/>
      <c r="LA551" s="65"/>
      <c r="LB551" s="65"/>
      <c r="LC551" s="65"/>
      <c r="LD551" s="65"/>
      <c r="LE551" s="65"/>
      <c r="LF551" s="65"/>
      <c r="LG551" s="65"/>
      <c r="LH551" s="65"/>
      <c r="LI551" s="65"/>
      <c r="LJ551" s="65"/>
      <c r="LK551" s="65"/>
      <c r="LL551" s="65"/>
      <c r="LM551" s="65"/>
      <c r="LN551" s="65"/>
      <c r="LO551" s="65"/>
      <c r="LP551" s="65"/>
      <c r="LQ551" s="65"/>
      <c r="LR551" s="65"/>
      <c r="LS551" s="65"/>
      <c r="LT551" s="65"/>
      <c r="LU551" s="65"/>
      <c r="LV551" s="65"/>
      <c r="LW551" s="65"/>
      <c r="LX551" s="65"/>
      <c r="LY551" s="65"/>
      <c r="LZ551" s="65"/>
      <c r="MA551" s="65"/>
    </row>
    <row r="552" spans="1:339" ht="12" x14ac:dyDescent="0.25">
      <c r="A552" s="38" t="s">
        <v>118</v>
      </c>
      <c r="B552" s="39" t="s">
        <v>119</v>
      </c>
      <c r="C552" s="40" t="str">
        <f>IFERROR(VLOOKUP(BANCO10[[#This Row],[EMPRESA]],[1]!DADOS[#Data],2,FALSE),"")</f>
        <v>00.555.368/0001-16</v>
      </c>
      <c r="D552" s="42" t="s">
        <v>1462</v>
      </c>
      <c r="E552" s="42" t="str">
        <f>IFERROR(VLOOKUP(BANCO10[[#This Row],[EMPRESA]],[1]!DADOS[#Data],5,FALSE),"")</f>
        <v>EPP</v>
      </c>
      <c r="F552" s="40" t="str">
        <f>IFERROR(IF(VLOOKUP(BANCO10[[#This Row],[EMPRESA]],[1]!DADOS[#Data],6,0)="","",(VLOOKUP(BANCO10[[#This Row],[EMPRESA]],[1]!DADOS[#Data],6,0))),"")</f>
        <v>CAPITAL NORTE</v>
      </c>
      <c r="G552" s="40"/>
      <c r="H552" s="43" t="s">
        <v>121</v>
      </c>
      <c r="I552" s="43" t="s">
        <v>145</v>
      </c>
      <c r="J552" s="44" t="s">
        <v>146</v>
      </c>
      <c r="K552" s="44" t="s">
        <v>1463</v>
      </c>
      <c r="L552" s="44" t="s">
        <v>123</v>
      </c>
      <c r="M552" s="44">
        <v>103</v>
      </c>
      <c r="N552" s="42" t="s">
        <v>123</v>
      </c>
      <c r="O552" s="42" t="s">
        <v>90</v>
      </c>
      <c r="P552" s="42">
        <v>4</v>
      </c>
      <c r="Q552" s="42" t="s">
        <v>148</v>
      </c>
      <c r="R552" s="45" t="s">
        <v>123</v>
      </c>
      <c r="S552" s="45"/>
      <c r="T552" s="45" t="s">
        <v>123</v>
      </c>
      <c r="U552" s="45"/>
      <c r="V552" s="45" t="s">
        <v>123</v>
      </c>
      <c r="W552" s="45"/>
      <c r="X552" s="45" t="s">
        <v>123</v>
      </c>
      <c r="Y552" s="45"/>
      <c r="Z552" s="46" t="s">
        <v>123</v>
      </c>
      <c r="AA552" s="47"/>
      <c r="AB552" s="46" t="s">
        <v>123</v>
      </c>
      <c r="AC552" s="48"/>
      <c r="AD552" s="46" t="s">
        <v>123</v>
      </c>
      <c r="AE552" s="48"/>
      <c r="AF552" s="45" t="s">
        <v>27</v>
      </c>
      <c r="AG552" s="45">
        <v>44963</v>
      </c>
      <c r="AH552" s="45" t="s">
        <v>126</v>
      </c>
      <c r="AI552" s="45"/>
      <c r="AJ552" s="45" t="s">
        <v>123</v>
      </c>
      <c r="AK552" s="45"/>
      <c r="AL552" s="45" t="s">
        <v>123</v>
      </c>
      <c r="AM552" s="45"/>
      <c r="AN552" s="45" t="s">
        <v>123</v>
      </c>
      <c r="AO552" s="45"/>
      <c r="AP552" s="45" t="s">
        <v>123</v>
      </c>
      <c r="AQ552" s="45"/>
      <c r="AR552" s="45" t="s">
        <v>123</v>
      </c>
      <c r="AS552" s="45"/>
      <c r="AT552" s="49">
        <v>44956</v>
      </c>
      <c r="AU552" s="49">
        <v>44956</v>
      </c>
      <c r="AV552" s="51" t="s">
        <v>123</v>
      </c>
      <c r="AW552" s="51" t="s">
        <v>123</v>
      </c>
      <c r="AX552" s="51" t="s">
        <v>49</v>
      </c>
      <c r="AY552" s="52" t="s">
        <v>123</v>
      </c>
      <c r="AZ552" s="53">
        <v>0</v>
      </c>
      <c r="BA552" s="52" t="s">
        <v>123</v>
      </c>
      <c r="BB552" s="81" t="s">
        <v>123</v>
      </c>
      <c r="BC552" s="52" t="s">
        <v>123</v>
      </c>
      <c r="BD552" s="52" t="s">
        <v>123</v>
      </c>
      <c r="BE552" s="55" t="s">
        <v>123</v>
      </c>
      <c r="BF552" s="55" t="s">
        <v>123</v>
      </c>
      <c r="BG552" s="55" t="s">
        <v>123</v>
      </c>
      <c r="BH552" s="55" t="s">
        <v>123</v>
      </c>
      <c r="BI552" s="56" t="s">
        <v>123</v>
      </c>
      <c r="BJ552" s="48"/>
      <c r="BK552" s="74"/>
      <c r="BL552" s="75"/>
      <c r="BM552" s="74"/>
      <c r="BN552" s="75"/>
      <c r="BO552" s="74" t="s">
        <v>123</v>
      </c>
      <c r="BP552" s="75"/>
      <c r="BQ552" s="74" t="s">
        <v>123</v>
      </c>
      <c r="BR552" s="217"/>
      <c r="BS552" s="70"/>
      <c r="BT552" s="38"/>
      <c r="BU552" s="61" t="s">
        <v>129</v>
      </c>
      <c r="BV552" s="61" t="s">
        <v>129</v>
      </c>
      <c r="BW552" s="84" t="s">
        <v>150</v>
      </c>
      <c r="BX552" s="84" t="s">
        <v>212</v>
      </c>
      <c r="BY552" s="85" t="s">
        <v>1409</v>
      </c>
      <c r="BZ552" s="84"/>
      <c r="CA552" s="86" t="s">
        <v>129</v>
      </c>
      <c r="CB552" s="87" t="s">
        <v>129</v>
      </c>
      <c r="CC552" s="88" t="s">
        <v>129</v>
      </c>
      <c r="CD552" s="87" t="s">
        <v>129</v>
      </c>
      <c r="CE552" s="87" t="s">
        <v>129</v>
      </c>
      <c r="CF552" s="87" t="s">
        <v>129</v>
      </c>
      <c r="CG552" s="87" t="s">
        <v>129</v>
      </c>
      <c r="CH552" s="42">
        <f>YEAR(BANCO10[[#This Row],[DATA INÍCIO]])</f>
        <v>2023</v>
      </c>
      <c r="CI552" s="42">
        <f>MONTH(BANCO10[[#This Row],[DATA INÍCIO]])</f>
        <v>1</v>
      </c>
      <c r="CJ552" s="42" t="str">
        <f t="shared" si="10"/>
        <v>NORT PEL INDUSTRIA E COMERCIO DE MATERIAIS DE EMBALAGENS LTDA00.555.368/0001-16</v>
      </c>
      <c r="CK552" s="42"/>
      <c r="CL552" s="42" t="s">
        <v>1463</v>
      </c>
      <c r="CM552" s="42" t="str">
        <f>IF(BANCO10[[#This Row],[SOLUÇÃO]]=CM$1,BANCO10[[#This Row],[STATUS DA ETAPA]],"")</f>
        <v>CONCLUÍDO</v>
      </c>
      <c r="CN552" s="42" t="str">
        <f>IF(BANCO10[[#This Row],[SOLUÇÃO]]=CN$1,BANCO10[[#This Row],[STATUS DA ETAPA]],"")</f>
        <v/>
      </c>
      <c r="CO552" s="42" t="str">
        <f>IF(BANCO10[[#This Row],[SOLUÇÃO]]=CO$1,BANCO10[[#This Row],[STATUS DA ETAPA]],"")</f>
        <v/>
      </c>
      <c r="CP552" s="42" t="str">
        <f>IF(BANCO10[[#This Row],[SOLUÇÃO]]=CP$1,BANCO10[[#This Row],[STATUS DA ETAPA]],"")</f>
        <v/>
      </c>
      <c r="CQ552" s="42" t="str">
        <f>IF(BANCO10[[#This Row],[SOLUÇÃO]]=CQ$1,BANCO10[[#This Row],[STATUS DA ETAPA]],"")</f>
        <v/>
      </c>
      <c r="CR552" s="42" t="str">
        <f>IF(BANCO10[[#This Row],[SOLUÇÃO]]=CR$1,BANCO10[[#This Row],[STATUS DA ETAPA]],"")</f>
        <v/>
      </c>
      <c r="CS552" s="42" t="str">
        <f>IF(BANCO10[[#This Row],[SOLUÇÃO]]=CS$1,BANCO10[[#This Row],[STATUS DA ETAPA]],"")</f>
        <v/>
      </c>
      <c r="CT552" s="42" t="str">
        <f>IF(BANCO10[[#This Row],[SOLUÇÃO]]=CT$1,BANCO10[[#This Row],[STATUS DA ETAPA]],"")</f>
        <v/>
      </c>
      <c r="CU552" s="42" t="str">
        <f>IF(BANCO10[[#This Row],[SOLUÇÃO]]=CU$1,BANCO10[[#This Row],[STATUS DA ETAPA]],"")</f>
        <v/>
      </c>
      <c r="CV552" s="42" t="str">
        <f>IF(BANCO10[[#This Row],[SOLUÇÃO]]=CV$1,BANCO10[[#This Row],[STATUS DA ETAPA]],"")</f>
        <v/>
      </c>
      <c r="CW552" s="42" t="str">
        <f>IF(BANCO10[[#This Row],[SOLUÇÃO]]=CW$1,BANCO10[[#This Row],[STATUS DA ETAPA]],"")</f>
        <v/>
      </c>
      <c r="CX552" s="42" t="str">
        <f>IF(BANCO10[[#This Row],[SOLUÇÃO]]=CX$1,BANCO10[[#This Row],[STATUS DA ETAPA]],"")</f>
        <v/>
      </c>
      <c r="CY552" s="42" t="str">
        <f>IF(BANCO10[[#This Row],[SOLUÇÃO]]=CY$1,BANCO10[[#This Row],[STATUS DA ETAPA]],"")</f>
        <v/>
      </c>
      <c r="CZ552" s="42" t="str">
        <f>IF(BANCO10[[#This Row],[SOLUÇÃO]]=CZ$1,BANCO10[[#This Row],[STATUS DA ETAPA]],"")</f>
        <v/>
      </c>
      <c r="DA552" s="42" t="str">
        <f>IF(BANCO10[[#This Row],[SOLUÇÃO]]=DA$1,BANCO10[[#This Row],[STATUS DA ETAPA]],"")</f>
        <v/>
      </c>
      <c r="DB552" s="42" t="str">
        <f>IF(BANCO10[[#This Row],[SOLUÇÃO]]=DB$1,BANCO10[[#This Row],[STATUS DA ETAPA]],"")</f>
        <v/>
      </c>
      <c r="DC552" s="63" t="str">
        <f>IF(BANCO10[[#This Row],[SOLUÇÃO]]=DC$1,BANCO10[[#This Row],[STATUS DA ETAPA]],"")</f>
        <v/>
      </c>
      <c r="DD552" s="65" t="str">
        <f>IF(BANCO10[[#This Row],[SOLUÇÃO]]=DD$1,BANCO10[[#This Row],[STATUS DA ETAPA]],"")</f>
        <v/>
      </c>
      <c r="DE552" s="65" t="str">
        <f>IF(BANCO10[[#This Row],[SOLUÇÃO]]=DE$1,BANCO10[[#This Row],[STATUS DA ETAPA]],"")</f>
        <v/>
      </c>
      <c r="DF552" s="65" t="str">
        <f>IF(BANCO10[[#This Row],[SOLUÇÃO]]=DF$1,BANCO10[[#This Row],[STATUS DA ETAPA]],"")</f>
        <v/>
      </c>
      <c r="DG552" s="65" t="str">
        <f>IF(BANCO10[[#This Row],[SOLUÇÃO]]=DG$1,BANCO10[[#This Row],[STATUS DA ETAPA]],"")</f>
        <v/>
      </c>
      <c r="DH552" s="65" t="str">
        <f>IF(BANCO10[[#This Row],[SOLUÇÃO]]=DH$1,BANCO10[[#This Row],[STATUS DA ETAPA]],"")</f>
        <v/>
      </c>
      <c r="DI552" s="65" t="str">
        <f>IF(BANCO10[[#This Row],[SOLUÇÃO]]=DI$1,BANCO10[[#This Row],[STATUS DA ETAPA]],"")</f>
        <v/>
      </c>
      <c r="DJ552" s="65" t="str">
        <f>IF(BANCO10[[#This Row],[SOLUÇÃO]]=DJ$1,BANCO10[[#This Row],[STATUS DA ETAPA]],"")</f>
        <v/>
      </c>
      <c r="DK552" s="65" t="str">
        <f>IF(BANCO10[[#This Row],[SOLUÇÃO]]=DK$1,BANCO10[[#This Row],[STATUS DA ETAPA]],"")</f>
        <v/>
      </c>
      <c r="DL552" s="65" t="str">
        <f>IF(BANCO10[[#This Row],[SOLUÇÃO]]=DL$1,BANCO10[[#This Row],[STATUS DA ETAPA]],"")</f>
        <v/>
      </c>
      <c r="DM552" s="65" t="str">
        <f>IF(BANCO10[[#This Row],[SOLUÇÃO]]=DM$1,BANCO10[[#This Row],[STATUS DA ETAPA]],"")</f>
        <v/>
      </c>
      <c r="DN552" s="65"/>
      <c r="DO552" s="65"/>
      <c r="DP552" s="65"/>
      <c r="DQ552" s="65"/>
      <c r="DR552" s="65"/>
      <c r="DS552" s="65"/>
      <c r="DT552" s="65"/>
      <c r="DU552" s="65"/>
      <c r="DV552" s="65"/>
      <c r="DW552" s="65"/>
      <c r="DX552" s="65"/>
      <c r="DY552" s="65"/>
      <c r="DZ552" s="65"/>
      <c r="EA552" s="65"/>
      <c r="EB552" s="65"/>
      <c r="EC552" s="65"/>
      <c r="ED552" s="65"/>
      <c r="EE552" s="65"/>
      <c r="EF552" s="65"/>
      <c r="EG552" s="65"/>
      <c r="EH552" s="65"/>
      <c r="EI552" s="65"/>
      <c r="EJ552" s="65"/>
      <c r="EK552" s="65"/>
      <c r="EL552" s="65"/>
      <c r="EM552" s="65"/>
      <c r="EN552" s="65"/>
      <c r="EO552" s="65"/>
      <c r="EP552" s="65"/>
      <c r="EQ552" s="65"/>
      <c r="ER552" s="65"/>
      <c r="ES552" s="65"/>
      <c r="ET552" s="65"/>
      <c r="EU552" s="65"/>
      <c r="EV552" s="65"/>
      <c r="EW552" s="65"/>
      <c r="EX552" s="65"/>
      <c r="EY552" s="65"/>
      <c r="EZ552" s="65"/>
      <c r="FA552" s="65"/>
      <c r="FB552" s="65"/>
      <c r="FC552" s="65"/>
      <c r="FD552" s="65"/>
      <c r="FE552" s="65"/>
      <c r="FF552" s="65"/>
      <c r="FG552" s="65"/>
      <c r="FH552" s="65"/>
      <c r="FI552" s="65"/>
      <c r="FJ552" s="65"/>
      <c r="FK552" s="65"/>
      <c r="FL552" s="65"/>
      <c r="FM552" s="65"/>
      <c r="FN552" s="65"/>
      <c r="FO552" s="65"/>
      <c r="FP552" s="65"/>
      <c r="FQ552" s="65"/>
      <c r="FR552" s="65"/>
      <c r="FS552" s="65"/>
      <c r="FT552" s="65"/>
      <c r="FU552" s="65"/>
      <c r="FV552" s="65"/>
      <c r="FW552" s="65"/>
      <c r="FX552" s="65"/>
      <c r="FY552" s="65"/>
      <c r="FZ552" s="65"/>
      <c r="GA552" s="38"/>
      <c r="GB552" s="39"/>
      <c r="GC552" s="40"/>
      <c r="GD552" s="42"/>
      <c r="GE552" s="42"/>
      <c r="GF552" s="40"/>
      <c r="GG552" s="89"/>
      <c r="GH552" s="90"/>
      <c r="GI552" s="43"/>
      <c r="GJ552" s="44"/>
      <c r="GK552" s="166"/>
      <c r="GL552" s="166"/>
      <c r="GM552" s="166"/>
      <c r="GN552" s="42"/>
      <c r="GO552" s="91"/>
      <c r="GP552" s="42"/>
      <c r="GQ552" s="91"/>
      <c r="GR552" s="93"/>
      <c r="GS552" s="93"/>
      <c r="GT552" s="44"/>
      <c r="GU552" s="44"/>
      <c r="GV552" s="44"/>
      <c r="GW552" s="42"/>
      <c r="GX552" s="95"/>
      <c r="GY552" s="96"/>
      <c r="GZ552" s="168"/>
      <c r="HA552" s="168"/>
      <c r="HB552" s="168"/>
      <c r="HC552" s="93"/>
      <c r="HD552" s="168"/>
      <c r="HE552" s="110"/>
      <c r="HF552" s="94"/>
      <c r="HG552" s="38"/>
      <c r="HH552" s="38"/>
      <c r="HI552" s="38"/>
      <c r="HJ552" s="38"/>
      <c r="HK552" s="98"/>
      <c r="HL552" s="38"/>
      <c r="HM552" s="38"/>
      <c r="HN552" s="38"/>
      <c r="HO552" s="136"/>
      <c r="HP552" s="38"/>
      <c r="HQ552" s="38"/>
      <c r="HR552" s="38"/>
      <c r="HS552" s="38"/>
      <c r="HT552" s="63"/>
      <c r="HU552" s="63"/>
      <c r="HV552" s="71"/>
      <c r="HW552" s="63"/>
      <c r="HX552" s="44"/>
      <c r="HY552" s="42"/>
      <c r="HZ552" s="42"/>
      <c r="IA552" s="42"/>
      <c r="IB552" s="42"/>
      <c r="IC552" s="42"/>
      <c r="ID552" s="42"/>
      <c r="IE552" s="42"/>
      <c r="IF552" s="42"/>
      <c r="IG552" s="42"/>
      <c r="IH552" s="42"/>
      <c r="II552" s="42"/>
      <c r="IJ552" s="42"/>
      <c r="IK552" s="42"/>
      <c r="IL552" s="42"/>
      <c r="IM552" s="42"/>
      <c r="IN552" s="42"/>
      <c r="IO552" s="42"/>
      <c r="IP552" s="42"/>
      <c r="IQ552" s="42"/>
      <c r="IR552" s="42"/>
      <c r="IS552" s="42"/>
      <c r="IT552" s="42"/>
      <c r="IU552" s="42"/>
      <c r="IV552" s="42"/>
      <c r="IW552" s="42"/>
      <c r="IX552" s="42"/>
      <c r="IY552" s="42"/>
      <c r="IZ552" s="63"/>
      <c r="JA552" s="65"/>
      <c r="JB552" s="65"/>
      <c r="JC552" s="65"/>
      <c r="JD552" s="65"/>
      <c r="JE552" s="65"/>
      <c r="JF552" s="65"/>
      <c r="JG552" s="65"/>
      <c r="JH552" s="65"/>
      <c r="JI552" s="65"/>
      <c r="JJ552" s="65"/>
      <c r="JK552" s="65"/>
      <c r="JL552" s="65"/>
      <c r="JM552" s="65"/>
      <c r="JN552" s="65"/>
      <c r="JO552" s="65"/>
      <c r="JP552" s="65"/>
      <c r="JQ552" s="65"/>
      <c r="JR552" s="65"/>
      <c r="JS552" s="65"/>
      <c r="JT552" s="65"/>
      <c r="JU552" s="65"/>
      <c r="JV552" s="65"/>
      <c r="JW552" s="65"/>
      <c r="JX552" s="65"/>
      <c r="JY552" s="65"/>
      <c r="JZ552" s="65"/>
      <c r="KA552" s="65"/>
      <c r="KB552" s="65"/>
      <c r="KC552" s="65"/>
      <c r="KD552" s="65"/>
      <c r="KE552" s="65"/>
      <c r="KF552" s="65"/>
      <c r="KG552" s="65"/>
      <c r="KH552" s="65"/>
      <c r="KI552" s="65"/>
      <c r="KJ552" s="65"/>
      <c r="KK552" s="65"/>
      <c r="KL552" s="65"/>
      <c r="KM552" s="65"/>
      <c r="KN552" s="65"/>
      <c r="KO552" s="65"/>
      <c r="KP552" s="65"/>
      <c r="KQ552" s="65"/>
      <c r="KR552" s="65"/>
      <c r="KS552" s="65"/>
      <c r="KT552" s="65"/>
      <c r="KU552" s="65"/>
      <c r="KV552" s="65"/>
      <c r="KW552" s="65"/>
      <c r="KX552" s="65"/>
      <c r="KY552" s="65"/>
      <c r="KZ552" s="65"/>
      <c r="LA552" s="65"/>
      <c r="LB552" s="65"/>
      <c r="LC552" s="65"/>
      <c r="LD552" s="65"/>
      <c r="LE552" s="65"/>
      <c r="LF552" s="65"/>
      <c r="LG552" s="65"/>
      <c r="LH552" s="65"/>
      <c r="LI552" s="65"/>
      <c r="LJ552" s="65"/>
      <c r="LK552" s="65"/>
      <c r="LL552" s="65"/>
      <c r="LM552" s="65"/>
      <c r="LN552" s="65"/>
      <c r="LO552" s="65"/>
      <c r="LP552" s="65"/>
      <c r="LQ552" s="65"/>
      <c r="LR552" s="65"/>
      <c r="LS552" s="65"/>
      <c r="LT552" s="65"/>
      <c r="LU552" s="65"/>
      <c r="LV552" s="65"/>
      <c r="LW552" s="65"/>
      <c r="LX552" s="65"/>
      <c r="LY552" s="65"/>
      <c r="LZ552" s="65"/>
      <c r="MA552" s="65"/>
    </row>
    <row r="553" spans="1:339" ht="12" x14ac:dyDescent="0.25">
      <c r="A553" s="38" t="s">
        <v>118</v>
      </c>
      <c r="B553" s="39" t="s">
        <v>119</v>
      </c>
      <c r="C553" s="40" t="str">
        <f>IFERROR(VLOOKUP(BANCO10[[#This Row],[EMPRESA]],[1]!DADOS[#Data],2,FALSE),"")</f>
        <v>00.555.368/0001-16</v>
      </c>
      <c r="D553" s="42" t="s">
        <v>1462</v>
      </c>
      <c r="E553" s="42" t="str">
        <f>IFERROR(VLOOKUP(BANCO10[[#This Row],[EMPRESA]],[1]!DADOS[#Data],5,FALSE),"")</f>
        <v>EPP</v>
      </c>
      <c r="F553" s="40" t="str">
        <f>IFERROR(IF(VLOOKUP(BANCO10[[#This Row],[EMPRESA]],[1]!DADOS[#Data],6,0)="","",(VLOOKUP(BANCO10[[#This Row],[EMPRESA]],[1]!DADOS[#Data],6,0))),"")</f>
        <v>CAPITAL NORTE</v>
      </c>
      <c r="G553" s="40" t="str">
        <f>IFERROR(IF(VLOOKUP(BANCO10[[#This Row],[EMPRESA]],[1]!DADOS[#Data],4)="","",(VLOOKUP($D553,[1]!DADOS[#Data],4,0))),"")</f>
        <v>NORT PEL</v>
      </c>
      <c r="H553" s="43" t="s">
        <v>7</v>
      </c>
      <c r="I553" s="43" t="s">
        <v>145</v>
      </c>
      <c r="J553" s="44" t="s">
        <v>123</v>
      </c>
      <c r="K553" s="44" t="s">
        <v>1464</v>
      </c>
      <c r="L553" s="44" t="s">
        <v>1465</v>
      </c>
      <c r="M553" s="44">
        <v>103</v>
      </c>
      <c r="N553" s="42" t="s">
        <v>123</v>
      </c>
      <c r="O553" s="42" t="s">
        <v>95</v>
      </c>
      <c r="P553" s="42">
        <v>100</v>
      </c>
      <c r="Q553" s="42" t="s">
        <v>168</v>
      </c>
      <c r="R553" s="45" t="s">
        <v>123</v>
      </c>
      <c r="S553" s="45"/>
      <c r="T553" s="45" t="s">
        <v>123</v>
      </c>
      <c r="U553" s="45"/>
      <c r="V553" s="45" t="s">
        <v>123</v>
      </c>
      <c r="W553" s="45"/>
      <c r="X553" s="45" t="s">
        <v>123</v>
      </c>
      <c r="Y553" s="45"/>
      <c r="Z553" s="46" t="s">
        <v>123</v>
      </c>
      <c r="AA553" s="47"/>
      <c r="AB553" s="46" t="s">
        <v>123</v>
      </c>
      <c r="AC553" s="48"/>
      <c r="AD553" s="46" t="s">
        <v>123</v>
      </c>
      <c r="AE553" s="48"/>
      <c r="AF553" s="45" t="s">
        <v>27</v>
      </c>
      <c r="AG553" s="45">
        <v>44963</v>
      </c>
      <c r="AH553" s="45" t="s">
        <v>27</v>
      </c>
      <c r="AI553" s="45">
        <v>44964</v>
      </c>
      <c r="AJ553" s="45" t="s">
        <v>123</v>
      </c>
      <c r="AK553" s="45"/>
      <c r="AL553" s="45"/>
      <c r="AM553" s="45"/>
      <c r="AN553" s="45" t="s">
        <v>27</v>
      </c>
      <c r="AO553" s="45"/>
      <c r="AP553" s="45" t="s">
        <v>27</v>
      </c>
      <c r="AQ553" s="45">
        <v>45002</v>
      </c>
      <c r="AR553" s="45" t="s">
        <v>27</v>
      </c>
      <c r="AS553" s="45"/>
      <c r="AT553" s="49">
        <v>45041</v>
      </c>
      <c r="AU553" s="50">
        <v>45174</v>
      </c>
      <c r="AV553" s="51" t="s">
        <v>27</v>
      </c>
      <c r="AW553" s="66" t="s">
        <v>27</v>
      </c>
      <c r="AX553" s="51" t="s">
        <v>49</v>
      </c>
      <c r="AY553" s="52" t="s">
        <v>126</v>
      </c>
      <c r="AZ553" s="53">
        <v>0</v>
      </c>
      <c r="BA553" s="52" t="s">
        <v>153</v>
      </c>
      <c r="BB553" s="81"/>
      <c r="BC553" s="52" t="s">
        <v>474</v>
      </c>
      <c r="BD553" s="52"/>
      <c r="BE553" s="55" t="s">
        <v>123</v>
      </c>
      <c r="BF553" s="55" t="s">
        <v>123</v>
      </c>
      <c r="BG553" s="55" t="s">
        <v>27</v>
      </c>
      <c r="BH553" s="55" t="s">
        <v>123</v>
      </c>
      <c r="BI553" s="68" t="s">
        <v>123</v>
      </c>
      <c r="BJ553" s="48"/>
      <c r="BK553" s="74"/>
      <c r="BL553" s="75"/>
      <c r="BM553" s="74"/>
      <c r="BN553" s="75"/>
      <c r="BO553" s="74" t="s">
        <v>27</v>
      </c>
      <c r="BP553" s="75">
        <v>45174</v>
      </c>
      <c r="BQ553" s="74" t="s">
        <v>27</v>
      </c>
      <c r="BR553" s="217"/>
      <c r="BS553" s="70"/>
      <c r="BT553" s="38" t="s">
        <v>808</v>
      </c>
      <c r="BU553" s="61" t="s">
        <v>129</v>
      </c>
      <c r="BV553" s="61" t="s">
        <v>129</v>
      </c>
      <c r="BW553" s="84" t="s">
        <v>150</v>
      </c>
      <c r="BX553" s="84" t="s">
        <v>212</v>
      </c>
      <c r="BY553" s="85" t="s">
        <v>1409</v>
      </c>
      <c r="BZ553" s="84"/>
      <c r="CA553" s="86" t="s">
        <v>129</v>
      </c>
      <c r="CB553" s="87" t="s">
        <v>129</v>
      </c>
      <c r="CC553" s="88" t="s">
        <v>129</v>
      </c>
      <c r="CD553" s="87" t="s">
        <v>129</v>
      </c>
      <c r="CE553" s="87" t="s">
        <v>129</v>
      </c>
      <c r="CF553" s="87" t="s">
        <v>129</v>
      </c>
      <c r="CG553" s="87" t="s">
        <v>1466</v>
      </c>
      <c r="CH553" s="42">
        <f>YEAR(BANCO10[[#This Row],[DATA INÍCIO]])</f>
        <v>2023</v>
      </c>
      <c r="CI553" s="42">
        <f>MONTH(BANCO10[[#This Row],[DATA INÍCIO]])</f>
        <v>4</v>
      </c>
      <c r="CJ553" s="42" t="str">
        <f t="shared" si="10"/>
        <v>NORT PEL INDUSTRIA E COMERCIO DE MATERIAIS DE EMBALAGENS LTDA00.555.368/0001-16</v>
      </c>
      <c r="CK553" s="42"/>
      <c r="CL553" s="42" t="s">
        <v>1464</v>
      </c>
      <c r="CM553" s="42" t="str">
        <f>IF(BANCO10[[#This Row],[SOLUÇÃO]]=CM$1,BANCO10[[#This Row],[STATUS DA ETAPA]],"")</f>
        <v/>
      </c>
      <c r="CN553" s="42" t="str">
        <f>IF(BANCO10[[#This Row],[SOLUÇÃO]]=CN$1,BANCO10[[#This Row],[STATUS DA ETAPA]],"")</f>
        <v/>
      </c>
      <c r="CO553" s="42" t="str">
        <f>IF(BANCO10[[#This Row],[SOLUÇÃO]]=CO$1,BANCO10[[#This Row],[STATUS DA ETAPA]],"")</f>
        <v/>
      </c>
      <c r="CP553" s="42" t="str">
        <f>IF(BANCO10[[#This Row],[SOLUÇÃO]]=CP$1,BANCO10[[#This Row],[STATUS DA ETAPA]],"")</f>
        <v/>
      </c>
      <c r="CQ553" s="42" t="str">
        <f>IF(BANCO10[[#This Row],[SOLUÇÃO]]=CQ$1,BANCO10[[#This Row],[STATUS DA ETAPA]],"")</f>
        <v/>
      </c>
      <c r="CR553" s="42" t="str">
        <f>IF(BANCO10[[#This Row],[SOLUÇÃO]]=CR$1,BANCO10[[#This Row],[STATUS DA ETAPA]],"")</f>
        <v>CONCLUÍDO</v>
      </c>
      <c r="CS553" s="42" t="str">
        <f>IF(BANCO10[[#This Row],[SOLUÇÃO]]=CS$1,BANCO10[[#This Row],[STATUS DA ETAPA]],"")</f>
        <v/>
      </c>
      <c r="CT553" s="42" t="str">
        <f>IF(BANCO10[[#This Row],[SOLUÇÃO]]=CT$1,BANCO10[[#This Row],[STATUS DA ETAPA]],"")</f>
        <v/>
      </c>
      <c r="CU553" s="42" t="str">
        <f>IF(BANCO10[[#This Row],[SOLUÇÃO]]=CU$1,BANCO10[[#This Row],[STATUS DA ETAPA]],"")</f>
        <v/>
      </c>
      <c r="CV553" s="42" t="str">
        <f>IF(BANCO10[[#This Row],[SOLUÇÃO]]=CV$1,BANCO10[[#This Row],[STATUS DA ETAPA]],"")</f>
        <v/>
      </c>
      <c r="CW553" s="42" t="str">
        <f>IF(BANCO10[[#This Row],[SOLUÇÃO]]=CW$1,BANCO10[[#This Row],[STATUS DA ETAPA]],"")</f>
        <v/>
      </c>
      <c r="CX553" s="42" t="str">
        <f>IF(BANCO10[[#This Row],[SOLUÇÃO]]=CX$1,BANCO10[[#This Row],[STATUS DA ETAPA]],"")</f>
        <v/>
      </c>
      <c r="CY553" s="42" t="str">
        <f>IF(BANCO10[[#This Row],[SOLUÇÃO]]=CY$1,BANCO10[[#This Row],[STATUS DA ETAPA]],"")</f>
        <v/>
      </c>
      <c r="CZ553" s="42" t="str">
        <f>IF(BANCO10[[#This Row],[SOLUÇÃO]]=CZ$1,BANCO10[[#This Row],[STATUS DA ETAPA]],"")</f>
        <v/>
      </c>
      <c r="DA553" s="42" t="str">
        <f>IF(BANCO10[[#This Row],[SOLUÇÃO]]=DA$1,BANCO10[[#This Row],[STATUS DA ETAPA]],"")</f>
        <v/>
      </c>
      <c r="DB553" s="42" t="str">
        <f>IF(BANCO10[[#This Row],[SOLUÇÃO]]=DB$1,BANCO10[[#This Row],[STATUS DA ETAPA]],"")</f>
        <v/>
      </c>
      <c r="DC553" s="63" t="str">
        <f>IF(BANCO10[[#This Row],[SOLUÇÃO]]=DC$1,BANCO10[[#This Row],[STATUS DA ETAPA]],"")</f>
        <v/>
      </c>
      <c r="DD553" s="65" t="str">
        <f>IF(BANCO10[[#This Row],[SOLUÇÃO]]=DD$1,BANCO10[[#This Row],[STATUS DA ETAPA]],"")</f>
        <v/>
      </c>
      <c r="DE553" s="65" t="str">
        <f>IF(BANCO10[[#This Row],[SOLUÇÃO]]=DE$1,BANCO10[[#This Row],[STATUS DA ETAPA]],"")</f>
        <v/>
      </c>
      <c r="DF553" s="65" t="str">
        <f>IF(BANCO10[[#This Row],[SOLUÇÃO]]=DF$1,BANCO10[[#This Row],[STATUS DA ETAPA]],"")</f>
        <v/>
      </c>
      <c r="DG553" s="65" t="str">
        <f>IF(BANCO10[[#This Row],[SOLUÇÃO]]=DG$1,BANCO10[[#This Row],[STATUS DA ETAPA]],"")</f>
        <v/>
      </c>
      <c r="DH553" s="65" t="str">
        <f>IF(BANCO10[[#This Row],[SOLUÇÃO]]=DH$1,BANCO10[[#This Row],[STATUS DA ETAPA]],"")</f>
        <v/>
      </c>
      <c r="DI553" s="65" t="str">
        <f>IF(BANCO10[[#This Row],[SOLUÇÃO]]=DI$1,BANCO10[[#This Row],[STATUS DA ETAPA]],"")</f>
        <v/>
      </c>
      <c r="DJ553" s="65" t="str">
        <f>IF(BANCO10[[#This Row],[SOLUÇÃO]]=DJ$1,BANCO10[[#This Row],[STATUS DA ETAPA]],"")</f>
        <v/>
      </c>
      <c r="DK553" s="65" t="str">
        <f>IF(BANCO10[[#This Row],[SOLUÇÃO]]=DK$1,BANCO10[[#This Row],[STATUS DA ETAPA]],"")</f>
        <v/>
      </c>
      <c r="DL553" s="65" t="str">
        <f>IF(BANCO10[[#This Row],[SOLUÇÃO]]=DL$1,BANCO10[[#This Row],[STATUS DA ETAPA]],"")</f>
        <v/>
      </c>
      <c r="DM553" s="65" t="str">
        <f>IF(BANCO10[[#This Row],[SOLUÇÃO]]=DM$1,BANCO10[[#This Row],[STATUS DA ETAPA]],"")</f>
        <v/>
      </c>
      <c r="DN553" s="65"/>
      <c r="DO553" s="65"/>
      <c r="DP553" s="65"/>
      <c r="DQ553" s="65"/>
      <c r="DR553" s="65"/>
      <c r="DS553" s="65"/>
      <c r="DT553" s="65"/>
      <c r="DU553" s="65"/>
      <c r="DV553" s="65"/>
      <c r="DW553" s="65"/>
      <c r="DX553" s="65"/>
      <c r="DY553" s="65"/>
      <c r="DZ553" s="65"/>
      <c r="EA553" s="65"/>
      <c r="EB553" s="65"/>
      <c r="EC553" s="65"/>
      <c r="ED553" s="65"/>
      <c r="EE553" s="65"/>
      <c r="EF553" s="65"/>
      <c r="EG553" s="65"/>
      <c r="EH553" s="65"/>
      <c r="EI553" s="65"/>
      <c r="EJ553" s="65"/>
      <c r="EK553" s="65"/>
      <c r="EL553" s="65"/>
      <c r="EM553" s="65"/>
      <c r="EN553" s="65"/>
      <c r="EO553" s="65"/>
      <c r="EP553" s="65"/>
      <c r="EQ553" s="65"/>
      <c r="ER553" s="65"/>
      <c r="ES553" s="65"/>
      <c r="ET553" s="65"/>
      <c r="EU553" s="65"/>
      <c r="EV553" s="65"/>
      <c r="EW553" s="65"/>
      <c r="EX553" s="65"/>
      <c r="EY553" s="65"/>
      <c r="EZ553" s="65"/>
      <c r="FA553" s="65"/>
      <c r="FB553" s="65"/>
      <c r="FC553" s="65"/>
      <c r="FD553" s="65"/>
      <c r="FE553" s="65"/>
      <c r="FF553" s="65"/>
      <c r="FG553" s="65"/>
      <c r="FH553" s="65"/>
      <c r="FI553" s="65"/>
      <c r="FJ553" s="65"/>
      <c r="FK553" s="65"/>
      <c r="FL553" s="65"/>
      <c r="FM553" s="65"/>
      <c r="FN553" s="65"/>
      <c r="FO553" s="65"/>
      <c r="FP553" s="65"/>
      <c r="FQ553" s="65"/>
      <c r="FR553" s="65"/>
      <c r="FS553" s="65"/>
      <c r="FT553" s="65"/>
      <c r="FU553" s="65"/>
      <c r="FV553" s="65"/>
      <c r="FW553" s="65"/>
      <c r="FX553" s="65"/>
      <c r="FY553" s="65"/>
      <c r="FZ553" s="65"/>
      <c r="GA553" s="38"/>
      <c r="GB553" s="39"/>
      <c r="GC553" s="40"/>
      <c r="GD553" s="42"/>
      <c r="GE553" s="42"/>
      <c r="GF553" s="40"/>
      <c r="GG553" s="89"/>
      <c r="GH553" s="90"/>
      <c r="GI553" s="43"/>
      <c r="GJ553" s="44"/>
      <c r="GK553" s="166"/>
      <c r="GL553" s="166"/>
      <c r="GM553" s="166"/>
      <c r="GN553" s="42"/>
      <c r="GO553" s="91"/>
      <c r="GP553" s="42"/>
      <c r="GQ553" s="91"/>
      <c r="GR553" s="93"/>
      <c r="GS553" s="93"/>
      <c r="GT553" s="44"/>
      <c r="GU553" s="44"/>
      <c r="GV553" s="44"/>
      <c r="GW553" s="42"/>
      <c r="GX553" s="95"/>
      <c r="GY553" s="96"/>
      <c r="GZ553" s="168"/>
      <c r="HA553" s="168"/>
      <c r="HB553" s="168"/>
      <c r="HC553" s="93"/>
      <c r="HD553" s="168"/>
      <c r="HE553" s="110"/>
      <c r="HF553" s="94"/>
      <c r="HG553" s="38"/>
      <c r="HH553" s="38"/>
      <c r="HI553" s="38"/>
      <c r="HJ553" s="38"/>
      <c r="HK553" s="98"/>
      <c r="HL553" s="38"/>
      <c r="HM553" s="38"/>
      <c r="HN553" s="38"/>
      <c r="HO553" s="136"/>
      <c r="HP553" s="38"/>
      <c r="HQ553" s="38"/>
      <c r="HR553" s="38"/>
      <c r="HS553" s="38"/>
      <c r="HT553" s="63"/>
      <c r="HU553" s="63"/>
      <c r="HV553" s="71"/>
      <c r="HW553" s="63"/>
      <c r="HX553" s="44"/>
      <c r="HY553" s="42"/>
      <c r="HZ553" s="42"/>
      <c r="IA553" s="42"/>
      <c r="IB553" s="42"/>
      <c r="IC553" s="42"/>
      <c r="ID553" s="42"/>
      <c r="IE553" s="42"/>
      <c r="IF553" s="42"/>
      <c r="IG553" s="42"/>
      <c r="IH553" s="42"/>
      <c r="II553" s="42"/>
      <c r="IJ553" s="42"/>
      <c r="IK553" s="42"/>
      <c r="IL553" s="42"/>
      <c r="IM553" s="42"/>
      <c r="IN553" s="42"/>
      <c r="IO553" s="42"/>
      <c r="IP553" s="42"/>
      <c r="IQ553" s="42"/>
      <c r="IR553" s="42"/>
      <c r="IS553" s="42"/>
      <c r="IT553" s="42"/>
      <c r="IU553" s="42"/>
      <c r="IV553" s="42"/>
      <c r="IW553" s="42"/>
      <c r="IX553" s="42"/>
      <c r="IY553" s="42"/>
      <c r="IZ553" s="63"/>
      <c r="JA553" s="65"/>
      <c r="JB553" s="65"/>
      <c r="JC553" s="65"/>
      <c r="JD553" s="65"/>
      <c r="JE553" s="65"/>
      <c r="JF553" s="65"/>
      <c r="JG553" s="65"/>
      <c r="JH553" s="65"/>
      <c r="JI553" s="65"/>
      <c r="JJ553" s="65"/>
      <c r="JK553" s="65"/>
      <c r="JL553" s="65"/>
      <c r="JM553" s="65"/>
      <c r="JN553" s="65"/>
      <c r="JO553" s="65"/>
      <c r="JP553" s="65"/>
      <c r="JQ553" s="65"/>
      <c r="JR553" s="65"/>
      <c r="JS553" s="65"/>
      <c r="JT553" s="65"/>
      <c r="JU553" s="65"/>
      <c r="JV553" s="65"/>
      <c r="JW553" s="65"/>
      <c r="JX553" s="65"/>
      <c r="JY553" s="65"/>
      <c r="JZ553" s="65"/>
      <c r="KA553" s="65"/>
      <c r="KB553" s="65"/>
      <c r="KC553" s="65"/>
      <c r="KD553" s="65"/>
      <c r="KE553" s="65"/>
      <c r="KF553" s="65"/>
      <c r="KG553" s="65"/>
      <c r="KH553" s="65"/>
      <c r="KI553" s="65"/>
      <c r="KJ553" s="65"/>
      <c r="KK553" s="65"/>
      <c r="KL553" s="65"/>
      <c r="KM553" s="65"/>
      <c r="KN553" s="65"/>
      <c r="KO553" s="65"/>
      <c r="KP553" s="65"/>
      <c r="KQ553" s="65"/>
      <c r="KR553" s="65"/>
      <c r="KS553" s="65"/>
      <c r="KT553" s="65"/>
      <c r="KU553" s="65"/>
      <c r="KV553" s="65"/>
      <c r="KW553" s="65"/>
      <c r="KX553" s="65"/>
      <c r="KY553" s="65"/>
      <c r="KZ553" s="65"/>
      <c r="LA553" s="65"/>
      <c r="LB553" s="65"/>
      <c r="LC553" s="65"/>
      <c r="LD553" s="65"/>
      <c r="LE553" s="65"/>
      <c r="LF553" s="65"/>
      <c r="LG553" s="65"/>
      <c r="LH553" s="65"/>
      <c r="LI553" s="65"/>
      <c r="LJ553" s="65"/>
      <c r="LK553" s="65"/>
      <c r="LL553" s="65"/>
      <c r="LM553" s="65"/>
      <c r="LN553" s="65"/>
      <c r="LO553" s="65"/>
      <c r="LP553" s="65"/>
      <c r="LQ553" s="65"/>
      <c r="LR553" s="65"/>
      <c r="LS553" s="65"/>
      <c r="LT553" s="65"/>
      <c r="LU553" s="65"/>
      <c r="LV553" s="65"/>
      <c r="LW553" s="65"/>
      <c r="LX553" s="65"/>
      <c r="LY553" s="65"/>
      <c r="LZ553" s="65"/>
      <c r="MA553" s="65"/>
    </row>
    <row r="554" spans="1:339" ht="12" x14ac:dyDescent="0.25">
      <c r="A554" s="38" t="s">
        <v>118</v>
      </c>
      <c r="B554" s="39" t="s">
        <v>131</v>
      </c>
      <c r="C554" s="40" t="str">
        <f>IFERROR(VLOOKUP(BANCO10[[#This Row],[EMPRESA]],[1]!DADOS[#Data],2,FALSE),"")</f>
        <v>15.742.754/0001-94</v>
      </c>
      <c r="D554" s="72" t="s">
        <v>1467</v>
      </c>
      <c r="E554" s="42" t="str">
        <f>IFERROR(VLOOKUP(BANCO10[[#This Row],[EMPRESA]],[1]!DADOS[#Data],5,FALSE),"")</f>
        <v>EPP</v>
      </c>
      <c r="F554" s="40" t="str">
        <f>IFERROR(IF(VLOOKUP(BANCO10[[#This Row],[EMPRESA]],[1]!DADOS[#Data],6,0)="","",(VLOOKUP(BANCO10[[#This Row],[EMPRESA]],[1]!DADOS[#Data],6,0))),"")</f>
        <v>CAPITAL LESTE 2</v>
      </c>
      <c r="G554" s="40" t="str">
        <f>IFERROR(IF(VLOOKUP(BANCO10[[#This Row],[EMPRESA]],[1]!DADOS[#Data],4)="","",(VLOOKUP($D554,[1]!DADOS[#Data],4,0))),"")</f>
        <v>NOVO MUNDO</v>
      </c>
      <c r="H554" s="43" t="s">
        <v>7</v>
      </c>
      <c r="I554" s="43" t="s">
        <v>145</v>
      </c>
      <c r="J554" s="43" t="s">
        <v>123</v>
      </c>
      <c r="K554" s="44" t="s">
        <v>1468</v>
      </c>
      <c r="L554" s="44" t="s">
        <v>1469</v>
      </c>
      <c r="M554" s="44" t="s">
        <v>137</v>
      </c>
      <c r="N554" s="44" t="s">
        <v>123</v>
      </c>
      <c r="O554" s="42" t="s">
        <v>96</v>
      </c>
      <c r="P554" s="42">
        <v>106</v>
      </c>
      <c r="Q554" s="39" t="s">
        <v>930</v>
      </c>
      <c r="R554" s="45" t="s">
        <v>27</v>
      </c>
      <c r="S554" s="45">
        <v>45698</v>
      </c>
      <c r="T554" s="45" t="s">
        <v>27</v>
      </c>
      <c r="U554" s="45">
        <v>45705</v>
      </c>
      <c r="V554" s="45" t="s">
        <v>27</v>
      </c>
      <c r="W554" s="45">
        <v>45708</v>
      </c>
      <c r="X554" s="45" t="s">
        <v>27</v>
      </c>
      <c r="Y554" s="45">
        <v>45708</v>
      </c>
      <c r="Z554" s="46" t="s">
        <v>27</v>
      </c>
      <c r="AA554" s="47">
        <v>45702</v>
      </c>
      <c r="AB554" s="46" t="s">
        <v>27</v>
      </c>
      <c r="AC554" s="48">
        <v>45694</v>
      </c>
      <c r="AD554" s="46" t="s">
        <v>27</v>
      </c>
      <c r="AE554" s="48">
        <v>45695</v>
      </c>
      <c r="AF554" s="45" t="s">
        <v>123</v>
      </c>
      <c r="AG554" s="45"/>
      <c r="AH554" s="45" t="s">
        <v>27</v>
      </c>
      <c r="AI554" s="45"/>
      <c r="AJ554" s="45" t="s">
        <v>27</v>
      </c>
      <c r="AK554" s="45">
        <v>45708</v>
      </c>
      <c r="AL554" s="45" t="s">
        <v>123</v>
      </c>
      <c r="AM554" s="45"/>
      <c r="AN554" s="45" t="s">
        <v>123</v>
      </c>
      <c r="AO554" s="45"/>
      <c r="AP554" s="45" t="s">
        <v>123</v>
      </c>
      <c r="AQ554" s="45"/>
      <c r="AR554" s="45" t="s">
        <v>123</v>
      </c>
      <c r="AS554" s="45"/>
      <c r="AT554" s="49">
        <v>45783</v>
      </c>
      <c r="AU554" s="50">
        <v>45797</v>
      </c>
      <c r="AV554" s="66" t="s">
        <v>27</v>
      </c>
      <c r="AW554" s="66" t="s">
        <v>27</v>
      </c>
      <c r="AX554" s="51" t="s">
        <v>49</v>
      </c>
      <c r="AY554" s="52" t="s">
        <v>126</v>
      </c>
      <c r="AZ554" s="53">
        <v>20140</v>
      </c>
      <c r="BA554" s="52" t="s">
        <v>153</v>
      </c>
      <c r="BB554" s="81">
        <v>665274</v>
      </c>
      <c r="BC554" s="52" t="s">
        <v>123</v>
      </c>
      <c r="BD554" s="52" t="s">
        <v>123</v>
      </c>
      <c r="BE554" s="55" t="s">
        <v>27</v>
      </c>
      <c r="BF554" s="55" t="s">
        <v>27</v>
      </c>
      <c r="BG554" s="55" t="s">
        <v>27</v>
      </c>
      <c r="BH554" s="55" t="s">
        <v>27</v>
      </c>
      <c r="BI554" s="68" t="s">
        <v>27</v>
      </c>
      <c r="BJ554" s="48">
        <v>45889</v>
      </c>
      <c r="BK554" s="58" t="s">
        <v>123</v>
      </c>
      <c r="BL554" s="59"/>
      <c r="BM554" s="58" t="s">
        <v>123</v>
      </c>
      <c r="BN554" s="59"/>
      <c r="BO554" s="74" t="s">
        <v>27</v>
      </c>
      <c r="BP554" s="59">
        <v>45889</v>
      </c>
      <c r="BQ554" s="58" t="s">
        <v>126</v>
      </c>
      <c r="BR554" s="59"/>
      <c r="BS554" s="220" t="s">
        <v>819</v>
      </c>
      <c r="BT554" s="63" t="s">
        <v>820</v>
      </c>
      <c r="BU554" s="61"/>
      <c r="BV554" s="61"/>
      <c r="BW554" s="61"/>
      <c r="BX554" s="61"/>
      <c r="BY554" s="61"/>
      <c r="BZ554" s="61"/>
      <c r="CA554" s="61"/>
      <c r="CB554" s="61"/>
      <c r="CC554" s="61"/>
      <c r="CD554" s="61"/>
      <c r="CE554" s="61"/>
      <c r="CF554" s="61"/>
      <c r="CG554" s="61"/>
      <c r="CH554" s="63">
        <f>YEAR(BANCO10[[#This Row],[DATA INÍCIO]])</f>
        <v>2025</v>
      </c>
      <c r="CI554" s="63">
        <f>MONTH(BANCO10[[#This Row],[DATA INÍCIO]])</f>
        <v>5</v>
      </c>
      <c r="CJ554" s="71" t="str">
        <f t="shared" si="10"/>
        <v>NOVO MUNDO INDUSTRIA E COMERCIO DE BRINQUEDOS LTDA15.742.754/0001-94</v>
      </c>
      <c r="CK554" s="63"/>
      <c r="CL554" s="63"/>
      <c r="CM554" s="42" t="str">
        <f>IF(BANCO10[[#This Row],[SOLUÇÃO]]=CM$1,BANCO10[[#This Row],[STATUS DA ETAPA]],"")</f>
        <v/>
      </c>
      <c r="CN554" s="42" t="str">
        <f>IF(BANCO10[[#This Row],[SOLUÇÃO]]=CN$1,BANCO10[[#This Row],[STATUS DA ETAPA]],"")</f>
        <v/>
      </c>
      <c r="CO554" s="42" t="str">
        <f>IF(BANCO10[[#This Row],[SOLUÇÃO]]=CO$1,BANCO10[[#This Row],[STATUS DA ETAPA]],"")</f>
        <v/>
      </c>
      <c r="CP554" s="42" t="str">
        <f>IF(BANCO10[[#This Row],[SOLUÇÃO]]=CP$1,BANCO10[[#This Row],[STATUS DA ETAPA]],"")</f>
        <v/>
      </c>
      <c r="CQ554" s="42" t="str">
        <f>IF(BANCO10[[#This Row],[SOLUÇÃO]]=CQ$1,BANCO10[[#This Row],[STATUS DA ETAPA]],"")</f>
        <v/>
      </c>
      <c r="CR554" s="42" t="str">
        <f>IF(BANCO10[[#This Row],[SOLUÇÃO]]=CR$1,BANCO10[[#This Row],[STATUS DA ETAPA]],"")</f>
        <v/>
      </c>
      <c r="CS554" s="42" t="str">
        <f>IF(BANCO10[[#This Row],[SOLUÇÃO]]=CS$1,BANCO10[[#This Row],[STATUS DA ETAPA]],"")</f>
        <v>CONCLUÍDO</v>
      </c>
      <c r="CT554" s="42" t="str">
        <f>IF(BANCO10[[#This Row],[SOLUÇÃO]]=CT$1,BANCO10[[#This Row],[STATUS DA ETAPA]],"")</f>
        <v/>
      </c>
      <c r="CU554" s="42" t="str">
        <f>IF(BANCO10[[#This Row],[SOLUÇÃO]]=CU$1,BANCO10[[#This Row],[STATUS DA ETAPA]],"")</f>
        <v/>
      </c>
      <c r="CV554" s="42" t="str">
        <f>IF(BANCO10[[#This Row],[SOLUÇÃO]]=CV$1,BANCO10[[#This Row],[STATUS DA ETAPA]],"")</f>
        <v/>
      </c>
      <c r="CW554" s="42" t="str">
        <f>IF(BANCO10[[#This Row],[SOLUÇÃO]]=CW$1,BANCO10[[#This Row],[STATUS DA ETAPA]],"")</f>
        <v/>
      </c>
      <c r="CX554" s="42" t="str">
        <f>IF(BANCO10[[#This Row],[SOLUÇÃO]]=CX$1,BANCO10[[#This Row],[STATUS DA ETAPA]],"")</f>
        <v/>
      </c>
      <c r="CY554" s="42" t="str">
        <f>IF(BANCO10[[#This Row],[SOLUÇÃO]]=CY$1,BANCO10[[#This Row],[STATUS DA ETAPA]],"")</f>
        <v/>
      </c>
      <c r="CZ554" s="42" t="str">
        <f>IF(BANCO10[[#This Row],[SOLUÇÃO]]=CZ$1,BANCO10[[#This Row],[STATUS DA ETAPA]],"")</f>
        <v/>
      </c>
      <c r="DA554" s="42" t="str">
        <f>IF(BANCO10[[#This Row],[SOLUÇÃO]]=DA$1,BANCO10[[#This Row],[STATUS DA ETAPA]],"")</f>
        <v/>
      </c>
      <c r="DB554" s="42" t="str">
        <f>IF(BANCO10[[#This Row],[SOLUÇÃO]]=DB$1,BANCO10[[#This Row],[STATUS DA ETAPA]],"")</f>
        <v/>
      </c>
      <c r="DC554" s="42" t="str">
        <f>IF(BANCO10[[#This Row],[SOLUÇÃO]]=DC$1,BANCO10[[#This Row],[STATUS DA ETAPA]],"")</f>
        <v/>
      </c>
      <c r="DD554" s="42" t="str">
        <f>IF(BANCO10[[#This Row],[SOLUÇÃO]]=DD$1,BANCO10[[#This Row],[STATUS DA ETAPA]],"")</f>
        <v/>
      </c>
      <c r="DE554" s="42" t="str">
        <f>IF(BANCO10[[#This Row],[SOLUÇÃO]]=DE$1,BANCO10[[#This Row],[STATUS DA ETAPA]],"")</f>
        <v/>
      </c>
      <c r="DF554" s="42" t="str">
        <f>IF(BANCO10[[#This Row],[SOLUÇÃO]]=DF$1,BANCO10[[#This Row],[STATUS DA ETAPA]],"")</f>
        <v/>
      </c>
      <c r="DG554" s="42" t="str">
        <f>IF(BANCO10[[#This Row],[SOLUÇÃO]]=DG$1,BANCO10[[#This Row],[STATUS DA ETAPA]],"")</f>
        <v/>
      </c>
      <c r="DH554" s="42" t="str">
        <f>IF(BANCO10[[#This Row],[SOLUÇÃO]]=DH$1,BANCO10[[#This Row],[STATUS DA ETAPA]],"")</f>
        <v/>
      </c>
      <c r="DI554" s="42" t="str">
        <f>IF(BANCO10[[#This Row],[SOLUÇÃO]]=DI$1,BANCO10[[#This Row],[STATUS DA ETAPA]],"")</f>
        <v/>
      </c>
      <c r="DJ554" s="42" t="str">
        <f>IF(BANCO10[[#This Row],[SOLUÇÃO]]=DJ$1,BANCO10[[#This Row],[STATUS DA ETAPA]],"")</f>
        <v/>
      </c>
      <c r="DK554" s="42" t="str">
        <f>IF(BANCO10[[#This Row],[SOLUÇÃO]]=DK$1,BANCO10[[#This Row],[STATUS DA ETAPA]],"")</f>
        <v/>
      </c>
      <c r="DL554" s="42" t="str">
        <f>IF(BANCO10[[#This Row],[SOLUÇÃO]]=DL$1,BANCO10[[#This Row],[STATUS DA ETAPA]],"")</f>
        <v/>
      </c>
      <c r="DM554" s="42" t="str">
        <f>IF(BANCO10[[#This Row],[SOLUÇÃO]]=DM$1,BANCO10[[#This Row],[STATUS DA ETAPA]],"")</f>
        <v/>
      </c>
      <c r="DN554" s="65"/>
      <c r="DO554" s="65"/>
      <c r="DP554" s="65"/>
      <c r="DQ554" s="65"/>
      <c r="DR554" s="65"/>
      <c r="DS554" s="65"/>
      <c r="DT554" s="65"/>
      <c r="DU554" s="65"/>
      <c r="DV554" s="65"/>
      <c r="DW554" s="65"/>
      <c r="DX554" s="65"/>
      <c r="DY554" s="65"/>
      <c r="DZ554" s="65"/>
      <c r="EA554" s="65"/>
      <c r="EB554" s="65"/>
      <c r="EC554" s="65"/>
      <c r="ED554" s="65"/>
      <c r="EE554" s="65"/>
      <c r="EF554" s="65"/>
      <c r="EG554" s="65"/>
      <c r="EH554" s="65"/>
      <c r="EI554" s="65"/>
      <c r="EJ554" s="65"/>
      <c r="EK554" s="65"/>
      <c r="EL554" s="65"/>
      <c r="EM554" s="65"/>
      <c r="EN554" s="65"/>
      <c r="EO554" s="65"/>
      <c r="EP554" s="65"/>
      <c r="EQ554" s="65"/>
      <c r="ER554" s="65"/>
      <c r="ES554" s="65"/>
      <c r="ET554" s="65"/>
      <c r="EU554" s="65"/>
      <c r="EV554" s="65"/>
      <c r="EW554" s="65"/>
      <c r="EX554" s="65"/>
      <c r="EY554" s="65"/>
      <c r="EZ554" s="65"/>
      <c r="FA554" s="65"/>
      <c r="FB554" s="65"/>
      <c r="FC554" s="65"/>
      <c r="FD554" s="65"/>
      <c r="FE554" s="65"/>
      <c r="FF554" s="65"/>
      <c r="FG554" s="65"/>
      <c r="FH554" s="65"/>
      <c r="FI554" s="65"/>
      <c r="FJ554" s="65"/>
      <c r="FK554" s="65"/>
      <c r="FL554" s="65"/>
      <c r="FM554" s="65"/>
      <c r="FN554" s="65"/>
      <c r="FO554" s="65"/>
      <c r="FP554" s="65"/>
      <c r="FQ554" s="65"/>
      <c r="FR554" s="65"/>
      <c r="FS554" s="65"/>
      <c r="FT554" s="65"/>
      <c r="FU554" s="65"/>
      <c r="FV554" s="65"/>
      <c r="FW554" s="65"/>
      <c r="FX554" s="65"/>
      <c r="FY554" s="65"/>
      <c r="FZ554" s="65"/>
      <c r="GA554" s="38"/>
      <c r="GB554" s="39"/>
      <c r="GC554" s="40"/>
      <c r="GD554" s="42"/>
      <c r="GE554" s="42"/>
      <c r="GF554" s="40"/>
      <c r="GG554" s="89"/>
      <c r="GH554" s="90"/>
      <c r="GI554" s="43"/>
      <c r="GJ554" s="44"/>
      <c r="GK554" s="166"/>
      <c r="GL554" s="166"/>
      <c r="GM554" s="166"/>
      <c r="GN554" s="42"/>
      <c r="GO554" s="91"/>
      <c r="GP554" s="42"/>
      <c r="GQ554" s="91"/>
      <c r="GR554" s="93"/>
      <c r="GS554" s="93"/>
      <c r="GT554" s="44"/>
      <c r="GU554" s="44"/>
      <c r="GV554" s="44"/>
      <c r="GW554" s="42"/>
      <c r="GX554" s="95"/>
      <c r="GY554" s="96"/>
      <c r="GZ554" s="168"/>
      <c r="HA554" s="168"/>
      <c r="HB554" s="168"/>
      <c r="HC554" s="93"/>
      <c r="HD554" s="168"/>
      <c r="HE554" s="110"/>
      <c r="HF554" s="94"/>
      <c r="HG554" s="38"/>
      <c r="HH554" s="38"/>
      <c r="HI554" s="38"/>
      <c r="HJ554" s="38"/>
      <c r="HK554" s="98"/>
      <c r="HL554" s="38"/>
      <c r="HM554" s="38"/>
      <c r="HN554" s="38"/>
      <c r="HO554" s="136"/>
      <c r="HP554" s="38"/>
      <c r="HQ554" s="38"/>
      <c r="HR554" s="38"/>
      <c r="HS554" s="38"/>
      <c r="HT554" s="63"/>
      <c r="HU554" s="63"/>
      <c r="HV554" s="71"/>
      <c r="HW554" s="63"/>
      <c r="HX554" s="44"/>
      <c r="HY554" s="42"/>
      <c r="HZ554" s="42"/>
      <c r="IA554" s="42"/>
      <c r="IB554" s="42"/>
      <c r="IC554" s="42"/>
      <c r="ID554" s="42"/>
      <c r="IE554" s="42"/>
      <c r="IF554" s="42"/>
      <c r="IG554" s="42"/>
      <c r="IH554" s="42"/>
      <c r="II554" s="42"/>
      <c r="IJ554" s="42"/>
      <c r="IK554" s="42"/>
      <c r="IL554" s="42"/>
      <c r="IM554" s="42"/>
      <c r="IN554" s="42"/>
      <c r="IO554" s="42"/>
      <c r="IP554" s="42"/>
      <c r="IQ554" s="42"/>
      <c r="IR554" s="42"/>
      <c r="IS554" s="42"/>
      <c r="IT554" s="42"/>
      <c r="IU554" s="42"/>
      <c r="IV554" s="42"/>
      <c r="IW554" s="42"/>
      <c r="IX554" s="42"/>
      <c r="IY554" s="42"/>
      <c r="IZ554" s="63"/>
      <c r="JA554" s="65"/>
      <c r="JB554" s="65"/>
      <c r="JC554" s="65"/>
      <c r="JD554" s="65"/>
      <c r="JE554" s="65"/>
      <c r="JF554" s="65"/>
      <c r="JG554" s="65"/>
      <c r="JH554" s="65"/>
      <c r="JI554" s="65"/>
      <c r="JJ554" s="65"/>
      <c r="JK554" s="65"/>
      <c r="JL554" s="65"/>
      <c r="JM554" s="65"/>
      <c r="JN554" s="65"/>
      <c r="JO554" s="65"/>
      <c r="JP554" s="65"/>
      <c r="JQ554" s="65"/>
      <c r="JR554" s="65"/>
      <c r="JS554" s="65"/>
      <c r="JT554" s="65"/>
      <c r="JU554" s="65"/>
      <c r="JV554" s="65"/>
      <c r="JW554" s="65"/>
      <c r="JX554" s="65"/>
      <c r="JY554" s="65"/>
      <c r="JZ554" s="65"/>
      <c r="KA554" s="65"/>
      <c r="KB554" s="65"/>
      <c r="KC554" s="65"/>
      <c r="KD554" s="65"/>
      <c r="KE554" s="65"/>
      <c r="KF554" s="65"/>
      <c r="KG554" s="65"/>
      <c r="KH554" s="65"/>
      <c r="KI554" s="65"/>
      <c r="KJ554" s="65"/>
      <c r="KK554" s="65"/>
      <c r="KL554" s="65"/>
      <c r="KM554" s="65"/>
      <c r="KN554" s="65"/>
      <c r="KO554" s="65"/>
      <c r="KP554" s="65"/>
      <c r="KQ554" s="65"/>
      <c r="KR554" s="65"/>
      <c r="KS554" s="65"/>
      <c r="KT554" s="65"/>
      <c r="KU554" s="65"/>
      <c r="KV554" s="65"/>
      <c r="KW554" s="65"/>
      <c r="KX554" s="65"/>
      <c r="KY554" s="65"/>
      <c r="KZ554" s="65"/>
      <c r="LA554" s="65"/>
      <c r="LB554" s="65"/>
      <c r="LC554" s="65"/>
      <c r="LD554" s="65"/>
      <c r="LE554" s="65"/>
      <c r="LF554" s="65"/>
      <c r="LG554" s="65"/>
      <c r="LH554" s="65"/>
      <c r="LI554" s="65"/>
      <c r="LJ554" s="65"/>
      <c r="LK554" s="65"/>
      <c r="LL554" s="65"/>
      <c r="LM554" s="65"/>
      <c r="LN554" s="65"/>
      <c r="LO554" s="65"/>
      <c r="LP554" s="65"/>
      <c r="LQ554" s="65"/>
      <c r="LR554" s="65"/>
      <c r="LS554" s="65"/>
      <c r="LT554" s="65"/>
      <c r="LU554" s="65"/>
      <c r="LV554" s="65"/>
      <c r="LW554" s="65"/>
      <c r="LX554" s="65"/>
      <c r="LY554" s="65"/>
      <c r="LZ554" s="65"/>
      <c r="MA554" s="65"/>
    </row>
    <row r="555" spans="1:339" ht="12" x14ac:dyDescent="0.25">
      <c r="A555" s="38" t="s">
        <v>118</v>
      </c>
      <c r="B555" s="39" t="s">
        <v>131</v>
      </c>
      <c r="C555" s="40" t="str">
        <f>IFERROR(VLOOKUP(BANCO10[[#This Row],[EMPRESA]],[1]!DADOS[#Data],2,FALSE),"")</f>
        <v>15.742.754/0001-94</v>
      </c>
      <c r="D555" s="40" t="s">
        <v>1467</v>
      </c>
      <c r="E555" s="42" t="str">
        <f>IFERROR(VLOOKUP(BANCO10[[#This Row],[EMPRESA]],[1]!DADOS[#Data],5,FALSE),"")</f>
        <v>EPP</v>
      </c>
      <c r="F555" s="40" t="str">
        <f>IFERROR(IF(VLOOKUP(BANCO10[[#This Row],[EMPRESA]],[1]!DADOS[#Data],6,0)="","",(VLOOKUP(BANCO10[[#This Row],[EMPRESA]],[1]!DADOS[#Data],6,0))),"")</f>
        <v>CAPITAL LESTE 2</v>
      </c>
      <c r="G555" s="40"/>
      <c r="H555" s="43" t="s">
        <v>121</v>
      </c>
      <c r="I555" s="43" t="s">
        <v>145</v>
      </c>
      <c r="J555" s="43" t="s">
        <v>146</v>
      </c>
      <c r="K555" s="44" t="s">
        <v>1470</v>
      </c>
      <c r="L555" s="44" t="s">
        <v>123</v>
      </c>
      <c r="M555" s="44" t="s">
        <v>137</v>
      </c>
      <c r="N555" s="44" t="s">
        <v>123</v>
      </c>
      <c r="O555" s="42" t="s">
        <v>90</v>
      </c>
      <c r="P555" s="42">
        <v>4</v>
      </c>
      <c r="Q555" s="39" t="s">
        <v>168</v>
      </c>
      <c r="R555" s="45" t="s">
        <v>123</v>
      </c>
      <c r="S555" s="45"/>
      <c r="T555" s="45" t="s">
        <v>123</v>
      </c>
      <c r="U555" s="45"/>
      <c r="V555" s="45" t="s">
        <v>123</v>
      </c>
      <c r="W555" s="45"/>
      <c r="X555" s="45" t="s">
        <v>123</v>
      </c>
      <c r="Y555" s="45"/>
      <c r="Z555" s="46" t="s">
        <v>123</v>
      </c>
      <c r="AA555" s="47"/>
      <c r="AB555" s="46" t="s">
        <v>123</v>
      </c>
      <c r="AC555" s="48"/>
      <c r="AD555" s="46" t="s">
        <v>123</v>
      </c>
      <c r="AE555" s="48"/>
      <c r="AF555" s="45" t="s">
        <v>123</v>
      </c>
      <c r="AG555" s="45"/>
      <c r="AH555" s="45" t="s">
        <v>123</v>
      </c>
      <c r="AI555" s="45" t="s">
        <v>123</v>
      </c>
      <c r="AJ555" s="45" t="s">
        <v>123</v>
      </c>
      <c r="AK555" s="45"/>
      <c r="AL555" s="45" t="s">
        <v>123</v>
      </c>
      <c r="AM555" s="45"/>
      <c r="AN555" s="45" t="s">
        <v>123</v>
      </c>
      <c r="AO555" s="45"/>
      <c r="AP555" s="45" t="s">
        <v>123</v>
      </c>
      <c r="AQ555" s="45"/>
      <c r="AR555" s="45" t="s">
        <v>123</v>
      </c>
      <c r="AS555" s="45"/>
      <c r="AT555" s="49">
        <v>45713</v>
      </c>
      <c r="AU555" s="50">
        <v>45713</v>
      </c>
      <c r="AV555" s="66" t="s">
        <v>123</v>
      </c>
      <c r="AW555" s="66" t="s">
        <v>123</v>
      </c>
      <c r="AX555" s="51" t="s">
        <v>49</v>
      </c>
      <c r="AY555" s="52" t="s">
        <v>27</v>
      </c>
      <c r="AZ555" s="53">
        <v>0</v>
      </c>
      <c r="BA555" s="52" t="s">
        <v>123</v>
      </c>
      <c r="BB555" s="81" t="s">
        <v>123</v>
      </c>
      <c r="BC555" s="52" t="s">
        <v>123</v>
      </c>
      <c r="BD555" s="52" t="s">
        <v>123</v>
      </c>
      <c r="BE555" s="55" t="s">
        <v>123</v>
      </c>
      <c r="BF555" s="55" t="s">
        <v>123</v>
      </c>
      <c r="BG555" s="55" t="s">
        <v>123</v>
      </c>
      <c r="BH555" s="55" t="s">
        <v>123</v>
      </c>
      <c r="BI555" s="56" t="s">
        <v>123</v>
      </c>
      <c r="BJ555" s="48"/>
      <c r="BK555" s="58" t="s">
        <v>123</v>
      </c>
      <c r="BL555" s="59"/>
      <c r="BM555" s="58" t="s">
        <v>123</v>
      </c>
      <c r="BN555" s="59"/>
      <c r="BO555" s="58" t="s">
        <v>123</v>
      </c>
      <c r="BP555" s="59"/>
      <c r="BQ555" s="58" t="s">
        <v>123</v>
      </c>
      <c r="BR555" s="59"/>
      <c r="BS555" s="69"/>
      <c r="BT555" s="38"/>
      <c r="BU555" s="61"/>
      <c r="BV555" s="61"/>
      <c r="BW555" s="61"/>
      <c r="BX555" s="61"/>
      <c r="BY555" s="61"/>
      <c r="BZ555" s="61"/>
      <c r="CA555" s="61"/>
      <c r="CB555" s="61"/>
      <c r="CC555" s="61"/>
      <c r="CD555" s="61"/>
      <c r="CE555" s="61"/>
      <c r="CF555" s="61"/>
      <c r="CG555" s="61"/>
      <c r="CH555" s="63">
        <f>YEAR(BANCO10[[#This Row],[DATA INÍCIO]])</f>
        <v>2025</v>
      </c>
      <c r="CI555" s="63">
        <f>MONTH(BANCO10[[#This Row],[DATA INÍCIO]])</f>
        <v>2</v>
      </c>
      <c r="CJ555" s="71" t="str">
        <f t="shared" si="10"/>
        <v>NOVO MUNDO INDUSTRIA E COMERCIO DE BRINQUEDOS LTDA15.742.754/0001-94</v>
      </c>
      <c r="CK555" s="63"/>
      <c r="CL555" s="63"/>
      <c r="CM555" s="42" t="str">
        <f>IF(BANCO10[[#This Row],[SOLUÇÃO]]=CM$1,BANCO10[[#This Row],[STATUS DA ETAPA]],"")</f>
        <v>CONCLUÍDO</v>
      </c>
      <c r="CN555" s="42" t="str">
        <f>IF(BANCO10[[#This Row],[SOLUÇÃO]]=CN$1,BANCO10[[#This Row],[STATUS DA ETAPA]],"")</f>
        <v/>
      </c>
      <c r="CO555" s="42" t="str">
        <f>IF(BANCO10[[#This Row],[SOLUÇÃO]]=CO$1,BANCO10[[#This Row],[STATUS DA ETAPA]],"")</f>
        <v/>
      </c>
      <c r="CP555" s="42" t="str">
        <f>IF(BANCO10[[#This Row],[SOLUÇÃO]]=CP$1,BANCO10[[#This Row],[STATUS DA ETAPA]],"")</f>
        <v/>
      </c>
      <c r="CQ555" s="42" t="str">
        <f>IF(BANCO10[[#This Row],[SOLUÇÃO]]=CQ$1,BANCO10[[#This Row],[STATUS DA ETAPA]],"")</f>
        <v/>
      </c>
      <c r="CR555" s="42" t="str">
        <f>IF(BANCO10[[#This Row],[SOLUÇÃO]]=CR$1,BANCO10[[#This Row],[STATUS DA ETAPA]],"")</f>
        <v/>
      </c>
      <c r="CS555" s="42" t="str">
        <f>IF(BANCO10[[#This Row],[SOLUÇÃO]]=CS$1,BANCO10[[#This Row],[STATUS DA ETAPA]],"")</f>
        <v/>
      </c>
      <c r="CT555" s="42" t="str">
        <f>IF(BANCO10[[#This Row],[SOLUÇÃO]]=CT$1,BANCO10[[#This Row],[STATUS DA ETAPA]],"")</f>
        <v/>
      </c>
      <c r="CU555" s="42" t="str">
        <f>IF(BANCO10[[#This Row],[SOLUÇÃO]]=CU$1,BANCO10[[#This Row],[STATUS DA ETAPA]],"")</f>
        <v/>
      </c>
      <c r="CV555" s="42" t="str">
        <f>IF(BANCO10[[#This Row],[SOLUÇÃO]]=CV$1,BANCO10[[#This Row],[STATUS DA ETAPA]],"")</f>
        <v/>
      </c>
      <c r="CW555" s="42" t="str">
        <f>IF(BANCO10[[#This Row],[SOLUÇÃO]]=CW$1,BANCO10[[#This Row],[STATUS DA ETAPA]],"")</f>
        <v/>
      </c>
      <c r="CX555" s="42" t="str">
        <f>IF(BANCO10[[#This Row],[SOLUÇÃO]]=CX$1,BANCO10[[#This Row],[STATUS DA ETAPA]],"")</f>
        <v/>
      </c>
      <c r="CY555" s="42" t="str">
        <f>IF(BANCO10[[#This Row],[SOLUÇÃO]]=CY$1,BANCO10[[#This Row],[STATUS DA ETAPA]],"")</f>
        <v/>
      </c>
      <c r="CZ555" s="42" t="str">
        <f>IF(BANCO10[[#This Row],[SOLUÇÃO]]=CZ$1,BANCO10[[#This Row],[STATUS DA ETAPA]],"")</f>
        <v/>
      </c>
      <c r="DA555" s="42" t="str">
        <f>IF(BANCO10[[#This Row],[SOLUÇÃO]]=DA$1,BANCO10[[#This Row],[STATUS DA ETAPA]],"")</f>
        <v/>
      </c>
      <c r="DB555" s="42" t="str">
        <f>IF(BANCO10[[#This Row],[SOLUÇÃO]]=DB$1,BANCO10[[#This Row],[STATUS DA ETAPA]],"")</f>
        <v/>
      </c>
      <c r="DC555" s="42" t="str">
        <f>IF(BANCO10[[#This Row],[SOLUÇÃO]]=DC$1,BANCO10[[#This Row],[STATUS DA ETAPA]],"")</f>
        <v/>
      </c>
      <c r="DD555" s="42" t="str">
        <f>IF(BANCO10[[#This Row],[SOLUÇÃO]]=DD$1,BANCO10[[#This Row],[STATUS DA ETAPA]],"")</f>
        <v/>
      </c>
      <c r="DE555" s="42" t="str">
        <f>IF(BANCO10[[#This Row],[SOLUÇÃO]]=DE$1,BANCO10[[#This Row],[STATUS DA ETAPA]],"")</f>
        <v/>
      </c>
      <c r="DF555" s="42" t="str">
        <f>IF(BANCO10[[#This Row],[SOLUÇÃO]]=DF$1,BANCO10[[#This Row],[STATUS DA ETAPA]],"")</f>
        <v/>
      </c>
      <c r="DG555" s="42" t="str">
        <f>IF(BANCO10[[#This Row],[SOLUÇÃO]]=DG$1,BANCO10[[#This Row],[STATUS DA ETAPA]],"")</f>
        <v/>
      </c>
      <c r="DH555" s="42" t="str">
        <f>IF(BANCO10[[#This Row],[SOLUÇÃO]]=DH$1,BANCO10[[#This Row],[STATUS DA ETAPA]],"")</f>
        <v/>
      </c>
      <c r="DI555" s="42" t="str">
        <f>IF(BANCO10[[#This Row],[SOLUÇÃO]]=DI$1,BANCO10[[#This Row],[STATUS DA ETAPA]],"")</f>
        <v/>
      </c>
      <c r="DJ555" s="42" t="str">
        <f>IF(BANCO10[[#This Row],[SOLUÇÃO]]=DJ$1,BANCO10[[#This Row],[STATUS DA ETAPA]],"")</f>
        <v/>
      </c>
      <c r="DK555" s="42" t="str">
        <f>IF(BANCO10[[#This Row],[SOLUÇÃO]]=DK$1,BANCO10[[#This Row],[STATUS DA ETAPA]],"")</f>
        <v/>
      </c>
      <c r="DL555" s="42" t="str">
        <f>IF(BANCO10[[#This Row],[SOLUÇÃO]]=DL$1,BANCO10[[#This Row],[STATUS DA ETAPA]],"")</f>
        <v/>
      </c>
      <c r="DM555" s="42" t="str">
        <f>IF(BANCO10[[#This Row],[SOLUÇÃO]]=DM$1,BANCO10[[#This Row],[STATUS DA ETAPA]],"")</f>
        <v/>
      </c>
      <c r="DN555" s="65"/>
      <c r="DO555" s="65"/>
      <c r="DP555" s="65"/>
      <c r="DQ555" s="65"/>
      <c r="DR555" s="65"/>
      <c r="DS555" s="65"/>
      <c r="DT555" s="65"/>
      <c r="DU555" s="65"/>
      <c r="DV555" s="65"/>
      <c r="DW555" s="65"/>
      <c r="DX555" s="65"/>
      <c r="DY555" s="65"/>
      <c r="DZ555" s="65"/>
      <c r="EA555" s="65"/>
      <c r="EB555" s="65"/>
      <c r="EC555" s="65"/>
      <c r="ED555" s="65"/>
      <c r="EE555" s="65"/>
      <c r="EF555" s="65"/>
      <c r="EG555" s="65"/>
      <c r="EH555" s="65"/>
      <c r="EI555" s="65"/>
      <c r="EJ555" s="65"/>
      <c r="EK555" s="65"/>
      <c r="EL555" s="65"/>
      <c r="EM555" s="65"/>
      <c r="EN555" s="65"/>
      <c r="EO555" s="65"/>
      <c r="EP555" s="65"/>
      <c r="EQ555" s="65"/>
      <c r="ER555" s="65"/>
      <c r="ES555" s="65"/>
      <c r="ET555" s="65"/>
      <c r="EU555" s="65"/>
      <c r="EV555" s="65"/>
      <c r="EW555" s="65"/>
      <c r="EX555" s="65"/>
      <c r="EY555" s="65"/>
      <c r="EZ555" s="65"/>
      <c r="FA555" s="65"/>
      <c r="FB555" s="65"/>
      <c r="FC555" s="65"/>
      <c r="FD555" s="65"/>
      <c r="FE555" s="65"/>
      <c r="FF555" s="65"/>
      <c r="FG555" s="65"/>
      <c r="FH555" s="65"/>
      <c r="FI555" s="65"/>
      <c r="FJ555" s="65"/>
      <c r="FK555" s="65"/>
      <c r="FL555" s="65"/>
      <c r="FM555" s="65"/>
      <c r="FN555" s="65"/>
      <c r="FO555" s="65"/>
      <c r="FP555" s="65"/>
      <c r="FQ555" s="65"/>
      <c r="FR555" s="65"/>
      <c r="FS555" s="65"/>
      <c r="FT555" s="65"/>
      <c r="FU555" s="65"/>
      <c r="FV555" s="65"/>
      <c r="FW555" s="65"/>
      <c r="FX555" s="65"/>
      <c r="FY555" s="65"/>
      <c r="FZ555" s="65"/>
      <c r="GA555" s="38"/>
      <c r="GB555" s="39"/>
      <c r="GC555" s="40"/>
      <c r="GD555" s="42"/>
      <c r="GE555" s="42"/>
      <c r="GF555" s="40"/>
      <c r="GG555" s="89"/>
      <c r="GH555" s="90"/>
      <c r="GI555" s="43"/>
      <c r="GJ555" s="44"/>
      <c r="GK555" s="166"/>
      <c r="GL555" s="166"/>
      <c r="GM555" s="166"/>
      <c r="GN555" s="42"/>
      <c r="GO555" s="91"/>
      <c r="GP555" s="42"/>
      <c r="GQ555" s="91"/>
      <c r="GR555" s="93"/>
      <c r="GS555" s="93"/>
      <c r="GT555" s="44"/>
      <c r="GU555" s="44"/>
      <c r="GV555" s="44"/>
      <c r="GW555" s="42"/>
      <c r="GX555" s="95"/>
      <c r="GY555" s="96"/>
      <c r="GZ555" s="168"/>
      <c r="HA555" s="168"/>
      <c r="HB555" s="168"/>
      <c r="HC555" s="93"/>
      <c r="HD555" s="168"/>
      <c r="HE555" s="110"/>
      <c r="HF555" s="94"/>
      <c r="HG555" s="38"/>
      <c r="HH555" s="38"/>
      <c r="HI555" s="38"/>
      <c r="HJ555" s="38"/>
      <c r="HK555" s="98"/>
      <c r="HL555" s="38"/>
      <c r="HM555" s="38"/>
      <c r="HN555" s="38"/>
      <c r="HO555" s="136"/>
      <c r="HP555" s="38"/>
      <c r="HQ555" s="38"/>
      <c r="HR555" s="38"/>
      <c r="HS555" s="38"/>
      <c r="HT555" s="63"/>
      <c r="HU555" s="63"/>
      <c r="HV555" s="71"/>
      <c r="HW555" s="63"/>
      <c r="HX555" s="44"/>
      <c r="HY555" s="42"/>
      <c r="HZ555" s="42"/>
      <c r="IA555" s="42"/>
      <c r="IB555" s="42"/>
      <c r="IC555" s="42"/>
      <c r="ID555" s="42"/>
      <c r="IE555" s="42"/>
      <c r="IF555" s="42"/>
      <c r="IG555" s="42"/>
      <c r="IH555" s="42"/>
      <c r="II555" s="42"/>
      <c r="IJ555" s="42"/>
      <c r="IK555" s="42"/>
      <c r="IL555" s="42"/>
      <c r="IM555" s="42"/>
      <c r="IN555" s="42"/>
      <c r="IO555" s="42"/>
      <c r="IP555" s="42"/>
      <c r="IQ555" s="42"/>
      <c r="IR555" s="42"/>
      <c r="IS555" s="42"/>
      <c r="IT555" s="42"/>
      <c r="IU555" s="42"/>
      <c r="IV555" s="42"/>
      <c r="IW555" s="42"/>
      <c r="IX555" s="42"/>
      <c r="IY555" s="42"/>
      <c r="IZ555" s="63"/>
      <c r="JA555" s="65"/>
      <c r="JB555" s="65"/>
      <c r="JC555" s="65"/>
      <c r="JD555" s="65"/>
      <c r="JE555" s="65"/>
      <c r="JF555" s="65"/>
      <c r="JG555" s="65"/>
      <c r="JH555" s="65"/>
      <c r="JI555" s="65"/>
      <c r="JJ555" s="65"/>
      <c r="JK555" s="65"/>
      <c r="JL555" s="65"/>
      <c r="JM555" s="65"/>
      <c r="JN555" s="65"/>
      <c r="JO555" s="65"/>
      <c r="JP555" s="65"/>
      <c r="JQ555" s="65"/>
      <c r="JR555" s="65"/>
      <c r="JS555" s="65"/>
      <c r="JT555" s="65"/>
      <c r="JU555" s="65"/>
      <c r="JV555" s="65"/>
      <c r="JW555" s="65"/>
      <c r="JX555" s="65"/>
      <c r="JY555" s="65"/>
      <c r="JZ555" s="65"/>
      <c r="KA555" s="65"/>
      <c r="KB555" s="65"/>
      <c r="KC555" s="65"/>
      <c r="KD555" s="65"/>
      <c r="KE555" s="65"/>
      <c r="KF555" s="65"/>
      <c r="KG555" s="65"/>
      <c r="KH555" s="65"/>
      <c r="KI555" s="65"/>
      <c r="KJ555" s="65"/>
      <c r="KK555" s="65"/>
      <c r="KL555" s="65"/>
      <c r="KM555" s="65"/>
      <c r="KN555" s="65"/>
      <c r="KO555" s="65"/>
      <c r="KP555" s="65"/>
      <c r="KQ555" s="65"/>
      <c r="KR555" s="65"/>
      <c r="KS555" s="65"/>
      <c r="KT555" s="65"/>
      <c r="KU555" s="65"/>
      <c r="KV555" s="65"/>
      <c r="KW555" s="65"/>
      <c r="KX555" s="65"/>
      <c r="KY555" s="65"/>
      <c r="KZ555" s="65"/>
      <c r="LA555" s="65"/>
      <c r="LB555" s="65"/>
      <c r="LC555" s="65"/>
      <c r="LD555" s="65"/>
      <c r="LE555" s="65"/>
      <c r="LF555" s="65"/>
      <c r="LG555" s="65"/>
      <c r="LH555" s="65"/>
      <c r="LI555" s="65"/>
      <c r="LJ555" s="65"/>
      <c r="LK555" s="65"/>
      <c r="LL555" s="65"/>
      <c r="LM555" s="65"/>
      <c r="LN555" s="65"/>
      <c r="LO555" s="65"/>
      <c r="LP555" s="65"/>
      <c r="LQ555" s="65"/>
      <c r="LR555" s="65"/>
      <c r="LS555" s="65"/>
      <c r="LT555" s="65"/>
      <c r="LU555" s="65"/>
      <c r="LV555" s="65"/>
      <c r="LW555" s="65"/>
      <c r="LX555" s="65"/>
      <c r="LY555" s="65"/>
      <c r="LZ555" s="65"/>
      <c r="MA555" s="65"/>
    </row>
    <row r="556" spans="1:339" ht="12" x14ac:dyDescent="0.25">
      <c r="A556" s="38" t="s">
        <v>118</v>
      </c>
      <c r="B556" s="39" t="s">
        <v>119</v>
      </c>
      <c r="C556" s="40" t="str">
        <f>IFERROR(VLOOKUP(BANCO10[[#This Row],[EMPRESA]],[1]!DADOS[#Data],2,FALSE),"")</f>
        <v/>
      </c>
      <c r="D556" s="42" t="s">
        <v>1471</v>
      </c>
      <c r="E556" s="42" t="str">
        <f>IFERROR(VLOOKUP(BANCO10[[#This Row],[EMPRESA]],[1]!DADOS[#Data],5,FALSE),"")</f>
        <v/>
      </c>
      <c r="F556" s="40" t="str">
        <f>IFERROR(IF(VLOOKUP(BANCO10[[#This Row],[EMPRESA]],[1]!DADOS[#Data],6,0)="","",(VLOOKUP(BANCO10[[#This Row],[EMPRESA]],[1]!DADOS[#Data],6,0))),"")</f>
        <v/>
      </c>
      <c r="G556" s="40"/>
      <c r="H556" s="43" t="s">
        <v>121</v>
      </c>
      <c r="I556" s="43" t="s">
        <v>145</v>
      </c>
      <c r="J556" s="44" t="s">
        <v>146</v>
      </c>
      <c r="K556" s="44" t="s">
        <v>544</v>
      </c>
      <c r="L556" s="44" t="s">
        <v>123</v>
      </c>
      <c r="M556" s="44">
        <v>103</v>
      </c>
      <c r="N556" s="42" t="s">
        <v>123</v>
      </c>
      <c r="O556" s="42" t="s">
        <v>90</v>
      </c>
      <c r="P556" s="42">
        <v>4</v>
      </c>
      <c r="Q556" s="42" t="s">
        <v>148</v>
      </c>
      <c r="R556" s="45" t="s">
        <v>123</v>
      </c>
      <c r="S556" s="45"/>
      <c r="T556" s="45" t="s">
        <v>123</v>
      </c>
      <c r="U556" s="45"/>
      <c r="V556" s="45" t="s">
        <v>123</v>
      </c>
      <c r="W556" s="45"/>
      <c r="X556" s="45" t="s">
        <v>123</v>
      </c>
      <c r="Y556" s="45"/>
      <c r="Z556" s="46" t="s">
        <v>123</v>
      </c>
      <c r="AA556" s="47"/>
      <c r="AB556" s="46" t="s">
        <v>123</v>
      </c>
      <c r="AC556" s="48"/>
      <c r="AD556" s="46" t="s">
        <v>123</v>
      </c>
      <c r="AE556" s="48"/>
      <c r="AF556" s="45" t="s">
        <v>27</v>
      </c>
      <c r="AG556" s="45">
        <v>45020</v>
      </c>
      <c r="AH556" s="45" t="s">
        <v>126</v>
      </c>
      <c r="AI556" s="45"/>
      <c r="AJ556" s="45" t="s">
        <v>123</v>
      </c>
      <c r="AK556" s="45"/>
      <c r="AL556" s="45" t="s">
        <v>123</v>
      </c>
      <c r="AM556" s="45"/>
      <c r="AN556" s="45" t="s">
        <v>123</v>
      </c>
      <c r="AO556" s="45"/>
      <c r="AP556" s="45" t="s">
        <v>123</v>
      </c>
      <c r="AQ556" s="45"/>
      <c r="AR556" s="45" t="s">
        <v>123</v>
      </c>
      <c r="AS556" s="45"/>
      <c r="AT556" s="49">
        <v>45014</v>
      </c>
      <c r="AU556" s="49">
        <v>45014</v>
      </c>
      <c r="AV556" s="51" t="s">
        <v>123</v>
      </c>
      <c r="AW556" s="51" t="s">
        <v>123</v>
      </c>
      <c r="AX556" s="51" t="s">
        <v>49</v>
      </c>
      <c r="AY556" s="52" t="s">
        <v>123</v>
      </c>
      <c r="AZ556" s="53">
        <v>0</v>
      </c>
      <c r="BA556" s="52" t="s">
        <v>123</v>
      </c>
      <c r="BB556" s="81" t="s">
        <v>123</v>
      </c>
      <c r="BC556" s="52" t="s">
        <v>123</v>
      </c>
      <c r="BD556" s="52" t="s">
        <v>123</v>
      </c>
      <c r="BE556" s="55" t="s">
        <v>123</v>
      </c>
      <c r="BF556" s="55" t="s">
        <v>123</v>
      </c>
      <c r="BG556" s="55" t="s">
        <v>123</v>
      </c>
      <c r="BH556" s="55" t="s">
        <v>123</v>
      </c>
      <c r="BI556" s="56" t="s">
        <v>123</v>
      </c>
      <c r="BJ556" s="48"/>
      <c r="BK556" s="74"/>
      <c r="BL556" s="75"/>
      <c r="BM556" s="74"/>
      <c r="BN556" s="75"/>
      <c r="BO556" s="74" t="s">
        <v>123</v>
      </c>
      <c r="BP556" s="75"/>
      <c r="BQ556" s="74" t="s">
        <v>123</v>
      </c>
      <c r="BR556" s="217"/>
      <c r="BS556" s="70" t="s">
        <v>1472</v>
      </c>
      <c r="BT556" s="38"/>
      <c r="BU556" s="61" t="s">
        <v>129</v>
      </c>
      <c r="BV556" s="61" t="s">
        <v>129</v>
      </c>
      <c r="BW556" s="84" t="s">
        <v>129</v>
      </c>
      <c r="BX556" s="84" t="s">
        <v>129</v>
      </c>
      <c r="BY556" s="85" t="s">
        <v>129</v>
      </c>
      <c r="BZ556" s="84"/>
      <c r="CA556" s="86" t="s">
        <v>129</v>
      </c>
      <c r="CB556" s="87" t="s">
        <v>129</v>
      </c>
      <c r="CC556" s="88" t="s">
        <v>129</v>
      </c>
      <c r="CD556" s="87" t="s">
        <v>129</v>
      </c>
      <c r="CE556" s="87" t="s">
        <v>129</v>
      </c>
      <c r="CF556" s="87" t="s">
        <v>129</v>
      </c>
      <c r="CG556" s="87" t="s">
        <v>129</v>
      </c>
      <c r="CH556" s="42">
        <f>YEAR(BANCO10[[#This Row],[DATA INÍCIO]])</f>
        <v>2023</v>
      </c>
      <c r="CI556" s="42">
        <f>MONTH(BANCO10[[#This Row],[DATA INÍCIO]])</f>
        <v>3</v>
      </c>
      <c r="CJ556" s="42" t="str">
        <f t="shared" si="10"/>
        <v>NUNES REVESTIMENTOS IND.DE MARMORES E GRANITOS LTDA</v>
      </c>
      <c r="CK556" s="42"/>
      <c r="CL556" s="42" t="s">
        <v>544</v>
      </c>
      <c r="CM556" s="42" t="str">
        <f>IF(BANCO10[[#This Row],[SOLUÇÃO]]=CM$1,BANCO10[[#This Row],[STATUS DA ETAPA]],"")</f>
        <v>CONCLUÍDO</v>
      </c>
      <c r="CN556" s="42" t="str">
        <f>IF(BANCO10[[#This Row],[SOLUÇÃO]]=CN$1,BANCO10[[#This Row],[STATUS DA ETAPA]],"")</f>
        <v/>
      </c>
      <c r="CO556" s="42" t="str">
        <f>IF(BANCO10[[#This Row],[SOLUÇÃO]]=CO$1,BANCO10[[#This Row],[STATUS DA ETAPA]],"")</f>
        <v/>
      </c>
      <c r="CP556" s="42" t="str">
        <f>IF(BANCO10[[#This Row],[SOLUÇÃO]]=CP$1,BANCO10[[#This Row],[STATUS DA ETAPA]],"")</f>
        <v/>
      </c>
      <c r="CQ556" s="42" t="str">
        <f>IF(BANCO10[[#This Row],[SOLUÇÃO]]=CQ$1,BANCO10[[#This Row],[STATUS DA ETAPA]],"")</f>
        <v/>
      </c>
      <c r="CR556" s="42" t="str">
        <f>IF(BANCO10[[#This Row],[SOLUÇÃO]]=CR$1,BANCO10[[#This Row],[STATUS DA ETAPA]],"")</f>
        <v/>
      </c>
      <c r="CS556" s="42" t="str">
        <f>IF(BANCO10[[#This Row],[SOLUÇÃO]]=CS$1,BANCO10[[#This Row],[STATUS DA ETAPA]],"")</f>
        <v/>
      </c>
      <c r="CT556" s="42" t="str">
        <f>IF(BANCO10[[#This Row],[SOLUÇÃO]]=CT$1,BANCO10[[#This Row],[STATUS DA ETAPA]],"")</f>
        <v/>
      </c>
      <c r="CU556" s="42" t="str">
        <f>IF(BANCO10[[#This Row],[SOLUÇÃO]]=CU$1,BANCO10[[#This Row],[STATUS DA ETAPA]],"")</f>
        <v/>
      </c>
      <c r="CV556" s="42" t="str">
        <f>IF(BANCO10[[#This Row],[SOLUÇÃO]]=CV$1,BANCO10[[#This Row],[STATUS DA ETAPA]],"")</f>
        <v/>
      </c>
      <c r="CW556" s="42" t="str">
        <f>IF(BANCO10[[#This Row],[SOLUÇÃO]]=CW$1,BANCO10[[#This Row],[STATUS DA ETAPA]],"")</f>
        <v/>
      </c>
      <c r="CX556" s="42" t="str">
        <f>IF(BANCO10[[#This Row],[SOLUÇÃO]]=CX$1,BANCO10[[#This Row],[STATUS DA ETAPA]],"")</f>
        <v/>
      </c>
      <c r="CY556" s="42" t="str">
        <f>IF(BANCO10[[#This Row],[SOLUÇÃO]]=CY$1,BANCO10[[#This Row],[STATUS DA ETAPA]],"")</f>
        <v/>
      </c>
      <c r="CZ556" s="42" t="str">
        <f>IF(BANCO10[[#This Row],[SOLUÇÃO]]=CZ$1,BANCO10[[#This Row],[STATUS DA ETAPA]],"")</f>
        <v/>
      </c>
      <c r="DA556" s="42" t="str">
        <f>IF(BANCO10[[#This Row],[SOLUÇÃO]]=DA$1,BANCO10[[#This Row],[STATUS DA ETAPA]],"")</f>
        <v/>
      </c>
      <c r="DB556" s="42" t="str">
        <f>IF(BANCO10[[#This Row],[SOLUÇÃO]]=DB$1,BANCO10[[#This Row],[STATUS DA ETAPA]],"")</f>
        <v/>
      </c>
      <c r="DC556" s="63" t="str">
        <f>IF(BANCO10[[#This Row],[SOLUÇÃO]]=DC$1,BANCO10[[#This Row],[STATUS DA ETAPA]],"")</f>
        <v/>
      </c>
      <c r="DD556" s="65" t="str">
        <f>IF(BANCO10[[#This Row],[SOLUÇÃO]]=DD$1,BANCO10[[#This Row],[STATUS DA ETAPA]],"")</f>
        <v/>
      </c>
      <c r="DE556" s="65" t="str">
        <f>IF(BANCO10[[#This Row],[SOLUÇÃO]]=DE$1,BANCO10[[#This Row],[STATUS DA ETAPA]],"")</f>
        <v/>
      </c>
      <c r="DF556" s="65" t="str">
        <f>IF(BANCO10[[#This Row],[SOLUÇÃO]]=DF$1,BANCO10[[#This Row],[STATUS DA ETAPA]],"")</f>
        <v/>
      </c>
      <c r="DG556" s="65" t="str">
        <f>IF(BANCO10[[#This Row],[SOLUÇÃO]]=DG$1,BANCO10[[#This Row],[STATUS DA ETAPA]],"")</f>
        <v/>
      </c>
      <c r="DH556" s="65" t="str">
        <f>IF(BANCO10[[#This Row],[SOLUÇÃO]]=DH$1,BANCO10[[#This Row],[STATUS DA ETAPA]],"")</f>
        <v/>
      </c>
      <c r="DI556" s="65" t="str">
        <f>IF(BANCO10[[#This Row],[SOLUÇÃO]]=DI$1,BANCO10[[#This Row],[STATUS DA ETAPA]],"")</f>
        <v/>
      </c>
      <c r="DJ556" s="65" t="str">
        <f>IF(BANCO10[[#This Row],[SOLUÇÃO]]=DJ$1,BANCO10[[#This Row],[STATUS DA ETAPA]],"")</f>
        <v/>
      </c>
      <c r="DK556" s="65" t="str">
        <f>IF(BANCO10[[#This Row],[SOLUÇÃO]]=DK$1,BANCO10[[#This Row],[STATUS DA ETAPA]],"")</f>
        <v/>
      </c>
      <c r="DL556" s="65" t="str">
        <f>IF(BANCO10[[#This Row],[SOLUÇÃO]]=DL$1,BANCO10[[#This Row],[STATUS DA ETAPA]],"")</f>
        <v/>
      </c>
      <c r="DM556" s="65" t="str">
        <f>IF(BANCO10[[#This Row],[SOLUÇÃO]]=DM$1,BANCO10[[#This Row],[STATUS DA ETAPA]],"")</f>
        <v/>
      </c>
      <c r="DN556" s="65"/>
      <c r="DO556" s="65"/>
      <c r="DP556" s="65"/>
      <c r="DQ556" s="65"/>
      <c r="DR556" s="65"/>
      <c r="DS556" s="65"/>
      <c r="DT556" s="65"/>
      <c r="DU556" s="65"/>
      <c r="DV556" s="65"/>
      <c r="DW556" s="65"/>
      <c r="DX556" s="65"/>
      <c r="DY556" s="65"/>
      <c r="DZ556" s="65"/>
      <c r="EA556" s="65"/>
      <c r="EB556" s="65"/>
      <c r="EC556" s="65"/>
      <c r="ED556" s="65"/>
      <c r="EE556" s="65"/>
      <c r="EF556" s="65"/>
      <c r="EG556" s="65"/>
      <c r="EH556" s="65"/>
      <c r="EI556" s="65"/>
      <c r="EJ556" s="65"/>
      <c r="EK556" s="65"/>
      <c r="EL556" s="65"/>
      <c r="EM556" s="65"/>
      <c r="EN556" s="65"/>
      <c r="EO556" s="65"/>
      <c r="EP556" s="65"/>
      <c r="EQ556" s="65"/>
      <c r="ER556" s="65"/>
      <c r="ES556" s="65"/>
      <c r="ET556" s="65"/>
      <c r="EU556" s="65"/>
      <c r="EV556" s="65"/>
      <c r="EW556" s="65"/>
      <c r="EX556" s="65"/>
      <c r="EY556" s="65"/>
      <c r="EZ556" s="65"/>
      <c r="FA556" s="65"/>
      <c r="FB556" s="65"/>
      <c r="FC556" s="65"/>
      <c r="FD556" s="65"/>
      <c r="FE556" s="65"/>
      <c r="FF556" s="65"/>
      <c r="FG556" s="65"/>
      <c r="FH556" s="65"/>
      <c r="FI556" s="65"/>
      <c r="FJ556" s="65"/>
      <c r="FK556" s="65"/>
      <c r="FL556" s="65"/>
      <c r="FM556" s="65"/>
      <c r="FN556" s="65"/>
      <c r="FO556" s="65"/>
      <c r="FP556" s="65"/>
      <c r="FQ556" s="65"/>
      <c r="FR556" s="65"/>
      <c r="FS556" s="65"/>
      <c r="FT556" s="65"/>
      <c r="FU556" s="65"/>
      <c r="FV556" s="65"/>
      <c r="FW556" s="65"/>
      <c r="FX556" s="65"/>
      <c r="FY556" s="65"/>
      <c r="FZ556" s="65"/>
      <c r="GA556" s="38"/>
      <c r="GB556" s="39"/>
      <c r="GC556" s="40"/>
      <c r="GD556" s="42"/>
      <c r="GE556" s="42"/>
      <c r="GF556" s="40"/>
      <c r="GG556" s="89"/>
      <c r="GH556" s="90"/>
      <c r="GI556" s="43"/>
      <c r="GJ556" s="44"/>
      <c r="GK556" s="166"/>
      <c r="GL556" s="166"/>
      <c r="GM556" s="166"/>
      <c r="GN556" s="42"/>
      <c r="GO556" s="91"/>
      <c r="GP556" s="42"/>
      <c r="GQ556" s="91"/>
      <c r="GR556" s="93"/>
      <c r="GS556" s="93"/>
      <c r="GT556" s="44"/>
      <c r="GU556" s="44"/>
      <c r="GV556" s="44"/>
      <c r="GW556" s="42"/>
      <c r="GX556" s="95"/>
      <c r="GY556" s="96"/>
      <c r="GZ556" s="168"/>
      <c r="HA556" s="168"/>
      <c r="HB556" s="168"/>
      <c r="HC556" s="93"/>
      <c r="HD556" s="168"/>
      <c r="HE556" s="110"/>
      <c r="HF556" s="94"/>
      <c r="HG556" s="38"/>
      <c r="HH556" s="38"/>
      <c r="HI556" s="38"/>
      <c r="HJ556" s="38"/>
      <c r="HK556" s="98"/>
      <c r="HL556" s="38"/>
      <c r="HM556" s="38"/>
      <c r="HN556" s="38"/>
      <c r="HO556" s="136"/>
      <c r="HP556" s="38"/>
      <c r="HQ556" s="38"/>
      <c r="HR556" s="38"/>
      <c r="HS556" s="38"/>
      <c r="HT556" s="63"/>
      <c r="HU556" s="63"/>
      <c r="HV556" s="71"/>
      <c r="HW556" s="63"/>
      <c r="HX556" s="44"/>
      <c r="HY556" s="42"/>
      <c r="HZ556" s="42"/>
      <c r="IA556" s="42"/>
      <c r="IB556" s="42"/>
      <c r="IC556" s="42"/>
      <c r="ID556" s="42"/>
      <c r="IE556" s="42"/>
      <c r="IF556" s="42"/>
      <c r="IG556" s="42"/>
      <c r="IH556" s="42"/>
      <c r="II556" s="42"/>
      <c r="IJ556" s="42"/>
      <c r="IK556" s="42"/>
      <c r="IL556" s="42"/>
      <c r="IM556" s="42"/>
      <c r="IN556" s="42"/>
      <c r="IO556" s="42"/>
      <c r="IP556" s="42"/>
      <c r="IQ556" s="42"/>
      <c r="IR556" s="42"/>
      <c r="IS556" s="42"/>
      <c r="IT556" s="42"/>
      <c r="IU556" s="42"/>
      <c r="IV556" s="42"/>
      <c r="IW556" s="42"/>
      <c r="IX556" s="42"/>
      <c r="IY556" s="42"/>
      <c r="IZ556" s="63"/>
      <c r="JA556" s="65"/>
      <c r="JB556" s="65"/>
      <c r="JC556" s="65"/>
      <c r="JD556" s="65"/>
      <c r="JE556" s="65"/>
      <c r="JF556" s="65"/>
      <c r="JG556" s="65"/>
      <c r="JH556" s="65"/>
      <c r="JI556" s="65"/>
      <c r="JJ556" s="65"/>
      <c r="JK556" s="65"/>
      <c r="JL556" s="65"/>
      <c r="JM556" s="65"/>
      <c r="JN556" s="65"/>
      <c r="JO556" s="65"/>
      <c r="JP556" s="65"/>
      <c r="JQ556" s="65"/>
      <c r="JR556" s="65"/>
      <c r="JS556" s="65"/>
      <c r="JT556" s="65"/>
      <c r="JU556" s="65"/>
      <c r="JV556" s="65"/>
      <c r="JW556" s="65"/>
      <c r="JX556" s="65"/>
      <c r="JY556" s="65"/>
      <c r="JZ556" s="65"/>
      <c r="KA556" s="65"/>
      <c r="KB556" s="65"/>
      <c r="KC556" s="65"/>
      <c r="KD556" s="65"/>
      <c r="KE556" s="65"/>
      <c r="KF556" s="65"/>
      <c r="KG556" s="65"/>
      <c r="KH556" s="65"/>
      <c r="KI556" s="65"/>
      <c r="KJ556" s="65"/>
      <c r="KK556" s="65"/>
      <c r="KL556" s="65"/>
      <c r="KM556" s="65"/>
      <c r="KN556" s="65"/>
      <c r="KO556" s="65"/>
      <c r="KP556" s="65"/>
      <c r="KQ556" s="65"/>
      <c r="KR556" s="65"/>
      <c r="KS556" s="65"/>
      <c r="KT556" s="65"/>
      <c r="KU556" s="65"/>
      <c r="KV556" s="65"/>
      <c r="KW556" s="65"/>
      <c r="KX556" s="65"/>
      <c r="KY556" s="65"/>
      <c r="KZ556" s="65"/>
      <c r="LA556" s="65"/>
      <c r="LB556" s="65"/>
      <c r="LC556" s="65"/>
      <c r="LD556" s="65"/>
      <c r="LE556" s="65"/>
      <c r="LF556" s="65"/>
      <c r="LG556" s="65"/>
      <c r="LH556" s="65"/>
      <c r="LI556" s="65"/>
      <c r="LJ556" s="65"/>
      <c r="LK556" s="65"/>
      <c r="LL556" s="65"/>
      <c r="LM556" s="65"/>
      <c r="LN556" s="65"/>
      <c r="LO556" s="65"/>
      <c r="LP556" s="65"/>
      <c r="LQ556" s="65"/>
      <c r="LR556" s="65"/>
      <c r="LS556" s="65"/>
      <c r="LT556" s="65"/>
      <c r="LU556" s="65"/>
      <c r="LV556" s="65"/>
      <c r="LW556" s="65"/>
      <c r="LX556" s="65"/>
      <c r="LY556" s="65"/>
      <c r="LZ556" s="65"/>
      <c r="MA556" s="65"/>
    </row>
    <row r="557" spans="1:339" ht="12" x14ac:dyDescent="0.25">
      <c r="A557" s="38" t="s">
        <v>118</v>
      </c>
      <c r="B557" s="39" t="s">
        <v>131</v>
      </c>
      <c r="C557" s="40" t="str">
        <f>IFERROR(VLOOKUP(BANCO10[[#This Row],[EMPRESA]],[1]!DADOS[#Data],2,FALSE),"")</f>
        <v/>
      </c>
      <c r="D557" s="42" t="s">
        <v>1471</v>
      </c>
      <c r="E557" s="42" t="str">
        <f>IFERROR(VLOOKUP(BANCO10[[#This Row],[EMPRESA]],[1]!DADOS[#Data],5,FALSE),"")</f>
        <v/>
      </c>
      <c r="F557" s="40" t="str">
        <f>IFERROR(IF(VLOOKUP(BANCO10[[#This Row],[EMPRESA]],[1]!DADOS[#Data],6,0)="","",(VLOOKUP(BANCO10[[#This Row],[EMPRESA]],[1]!DADOS[#Data],6,0))),"")</f>
        <v/>
      </c>
      <c r="G557" s="40"/>
      <c r="H557" s="43" t="s">
        <v>121</v>
      </c>
      <c r="I557" s="43" t="s">
        <v>145</v>
      </c>
      <c r="J557" s="43" t="s">
        <v>146</v>
      </c>
      <c r="K557" s="44" t="s">
        <v>1473</v>
      </c>
      <c r="L557" s="44" t="s">
        <v>123</v>
      </c>
      <c r="M557" s="44">
        <v>103</v>
      </c>
      <c r="N557" s="42" t="s">
        <v>123</v>
      </c>
      <c r="O557" s="42" t="s">
        <v>90</v>
      </c>
      <c r="P557" s="42">
        <v>4</v>
      </c>
      <c r="Q557" s="42" t="s">
        <v>168</v>
      </c>
      <c r="R557" s="45" t="s">
        <v>123</v>
      </c>
      <c r="S557" s="45"/>
      <c r="T557" s="45" t="s">
        <v>123</v>
      </c>
      <c r="U557" s="45"/>
      <c r="V557" s="45" t="s">
        <v>123</v>
      </c>
      <c r="W557" s="45"/>
      <c r="X557" s="45" t="s">
        <v>123</v>
      </c>
      <c r="Y557" s="45"/>
      <c r="Z557" s="46" t="s">
        <v>123</v>
      </c>
      <c r="AA557" s="47"/>
      <c r="AB557" s="46" t="s">
        <v>123</v>
      </c>
      <c r="AC557" s="48"/>
      <c r="AD557" s="46" t="s">
        <v>123</v>
      </c>
      <c r="AE557" s="48"/>
      <c r="AF557" s="45" t="s">
        <v>123</v>
      </c>
      <c r="AG557" s="45"/>
      <c r="AH557" s="45" t="s">
        <v>123</v>
      </c>
      <c r="AI557" s="45"/>
      <c r="AJ557" s="45" t="s">
        <v>123</v>
      </c>
      <c r="AK557" s="45"/>
      <c r="AL557" s="45" t="s">
        <v>123</v>
      </c>
      <c r="AM557" s="45"/>
      <c r="AN557" s="45" t="s">
        <v>123</v>
      </c>
      <c r="AO557" s="45"/>
      <c r="AP557" s="45" t="s">
        <v>123</v>
      </c>
      <c r="AQ557" s="45"/>
      <c r="AR557" s="45" t="s">
        <v>123</v>
      </c>
      <c r="AS557" s="45"/>
      <c r="AT557" s="49">
        <v>45408</v>
      </c>
      <c r="AU557" s="49">
        <v>45408</v>
      </c>
      <c r="AV557" s="66" t="s">
        <v>123</v>
      </c>
      <c r="AW557" s="66" t="s">
        <v>123</v>
      </c>
      <c r="AX557" s="51" t="s">
        <v>49</v>
      </c>
      <c r="AY557" s="52" t="s">
        <v>123</v>
      </c>
      <c r="AZ557" s="53">
        <v>0</v>
      </c>
      <c r="BA557" s="52" t="s">
        <v>123</v>
      </c>
      <c r="BB557" s="81" t="s">
        <v>123</v>
      </c>
      <c r="BC557" s="52" t="s">
        <v>123</v>
      </c>
      <c r="BD557" s="52" t="s">
        <v>123</v>
      </c>
      <c r="BE557" s="55" t="s">
        <v>123</v>
      </c>
      <c r="BF557" s="55" t="s">
        <v>123</v>
      </c>
      <c r="BG557" s="55" t="s">
        <v>123</v>
      </c>
      <c r="BH557" s="55" t="s">
        <v>123</v>
      </c>
      <c r="BI557" s="56" t="s">
        <v>123</v>
      </c>
      <c r="BJ557" s="48"/>
      <c r="BK557" s="74"/>
      <c r="BL557" s="75"/>
      <c r="BM557" s="74"/>
      <c r="BN557" s="75"/>
      <c r="BO557" s="74" t="s">
        <v>123</v>
      </c>
      <c r="BP557" s="75"/>
      <c r="BQ557" s="74" t="s">
        <v>123</v>
      </c>
      <c r="BR557" s="75"/>
      <c r="BS557" s="70"/>
      <c r="BT557" s="38" t="s">
        <v>131</v>
      </c>
      <c r="BU557" s="61"/>
      <c r="BV557" s="61"/>
      <c r="BW557" s="84"/>
      <c r="BX557" s="84"/>
      <c r="BY557" s="85"/>
      <c r="BZ557" s="84"/>
      <c r="CA557" s="86"/>
      <c r="CB557" s="87"/>
      <c r="CC557" s="88"/>
      <c r="CD557" s="87"/>
      <c r="CE557" s="87"/>
      <c r="CF557" s="87"/>
      <c r="CG557" s="87"/>
      <c r="CH557" s="42">
        <f>YEAR(BANCO10[[#This Row],[DATA INÍCIO]])</f>
        <v>2024</v>
      </c>
      <c r="CI557" s="42">
        <f>MONTH(BANCO10[[#This Row],[DATA INÍCIO]])</f>
        <v>4</v>
      </c>
      <c r="CJ557" s="42" t="str">
        <f t="shared" si="10"/>
        <v>NUNES REVESTIMENTOS IND.DE MARMORES E GRANITOS LTDA</v>
      </c>
      <c r="CK557" s="42"/>
      <c r="CL557" s="42" t="s">
        <v>1473</v>
      </c>
      <c r="CM557" s="42" t="str">
        <f>IF(BANCO10[[#This Row],[SOLUÇÃO]]=CM$1,BANCO10[[#This Row],[STATUS DA ETAPA]],"")</f>
        <v>CONCLUÍDO</v>
      </c>
      <c r="CN557" s="42" t="str">
        <f>IF(BANCO10[[#This Row],[SOLUÇÃO]]=CN$1,BANCO10[[#This Row],[STATUS DA ETAPA]],"")</f>
        <v/>
      </c>
      <c r="CO557" s="42" t="str">
        <f>IF(BANCO10[[#This Row],[SOLUÇÃO]]=CO$1,BANCO10[[#This Row],[STATUS DA ETAPA]],"")</f>
        <v/>
      </c>
      <c r="CP557" s="42" t="str">
        <f>IF(BANCO10[[#This Row],[SOLUÇÃO]]=CP$1,BANCO10[[#This Row],[STATUS DA ETAPA]],"")</f>
        <v/>
      </c>
      <c r="CQ557" s="42" t="str">
        <f>IF(BANCO10[[#This Row],[SOLUÇÃO]]=CQ$1,BANCO10[[#This Row],[STATUS DA ETAPA]],"")</f>
        <v/>
      </c>
      <c r="CR557" s="42" t="str">
        <f>IF(BANCO10[[#This Row],[SOLUÇÃO]]=CR$1,BANCO10[[#This Row],[STATUS DA ETAPA]],"")</f>
        <v/>
      </c>
      <c r="CS557" s="42" t="str">
        <f>IF(BANCO10[[#This Row],[SOLUÇÃO]]=CS$1,BANCO10[[#This Row],[STATUS DA ETAPA]],"")</f>
        <v/>
      </c>
      <c r="CT557" s="42" t="str">
        <f>IF(BANCO10[[#This Row],[SOLUÇÃO]]=CT$1,BANCO10[[#This Row],[STATUS DA ETAPA]],"")</f>
        <v/>
      </c>
      <c r="CU557" s="42" t="str">
        <f>IF(BANCO10[[#This Row],[SOLUÇÃO]]=CU$1,BANCO10[[#This Row],[STATUS DA ETAPA]],"")</f>
        <v/>
      </c>
      <c r="CV557" s="42" t="str">
        <f>IF(BANCO10[[#This Row],[SOLUÇÃO]]=CV$1,BANCO10[[#This Row],[STATUS DA ETAPA]],"")</f>
        <v/>
      </c>
      <c r="CW557" s="42" t="str">
        <f>IF(BANCO10[[#This Row],[SOLUÇÃO]]=CW$1,BANCO10[[#This Row],[STATUS DA ETAPA]],"")</f>
        <v/>
      </c>
      <c r="CX557" s="42" t="str">
        <f>IF(BANCO10[[#This Row],[SOLUÇÃO]]=CX$1,BANCO10[[#This Row],[STATUS DA ETAPA]],"")</f>
        <v/>
      </c>
      <c r="CY557" s="42" t="str">
        <f>IF(BANCO10[[#This Row],[SOLUÇÃO]]=CY$1,BANCO10[[#This Row],[STATUS DA ETAPA]],"")</f>
        <v/>
      </c>
      <c r="CZ557" s="42" t="str">
        <f>IF(BANCO10[[#This Row],[SOLUÇÃO]]=CZ$1,BANCO10[[#This Row],[STATUS DA ETAPA]],"")</f>
        <v/>
      </c>
      <c r="DA557" s="42" t="str">
        <f>IF(BANCO10[[#This Row],[SOLUÇÃO]]=DA$1,BANCO10[[#This Row],[STATUS DA ETAPA]],"")</f>
        <v/>
      </c>
      <c r="DB557" s="42" t="str">
        <f>IF(BANCO10[[#This Row],[SOLUÇÃO]]=DB$1,BANCO10[[#This Row],[STATUS DA ETAPA]],"")</f>
        <v/>
      </c>
      <c r="DC557" s="63" t="str">
        <f>IF(BANCO10[[#This Row],[SOLUÇÃO]]=DC$1,BANCO10[[#This Row],[STATUS DA ETAPA]],"")</f>
        <v/>
      </c>
      <c r="DD557" s="65" t="str">
        <f>IF(BANCO10[[#This Row],[SOLUÇÃO]]=DD$1,BANCO10[[#This Row],[STATUS DA ETAPA]],"")</f>
        <v/>
      </c>
      <c r="DE557" s="65" t="str">
        <f>IF(BANCO10[[#This Row],[SOLUÇÃO]]=DE$1,BANCO10[[#This Row],[STATUS DA ETAPA]],"")</f>
        <v/>
      </c>
      <c r="DF557" s="65" t="str">
        <f>IF(BANCO10[[#This Row],[SOLUÇÃO]]=DF$1,BANCO10[[#This Row],[STATUS DA ETAPA]],"")</f>
        <v/>
      </c>
      <c r="DG557" s="65" t="str">
        <f>IF(BANCO10[[#This Row],[SOLUÇÃO]]=DG$1,BANCO10[[#This Row],[STATUS DA ETAPA]],"")</f>
        <v/>
      </c>
      <c r="DH557" s="65" t="str">
        <f>IF(BANCO10[[#This Row],[SOLUÇÃO]]=DH$1,BANCO10[[#This Row],[STATUS DA ETAPA]],"")</f>
        <v/>
      </c>
      <c r="DI557" s="65" t="str">
        <f>IF(BANCO10[[#This Row],[SOLUÇÃO]]=DI$1,BANCO10[[#This Row],[STATUS DA ETAPA]],"")</f>
        <v/>
      </c>
      <c r="DJ557" s="65" t="str">
        <f>IF(BANCO10[[#This Row],[SOLUÇÃO]]=DJ$1,BANCO10[[#This Row],[STATUS DA ETAPA]],"")</f>
        <v/>
      </c>
      <c r="DK557" s="65" t="str">
        <f>IF(BANCO10[[#This Row],[SOLUÇÃO]]=DK$1,BANCO10[[#This Row],[STATUS DA ETAPA]],"")</f>
        <v/>
      </c>
      <c r="DL557" s="65" t="str">
        <f>IF(BANCO10[[#This Row],[SOLUÇÃO]]=DL$1,BANCO10[[#This Row],[STATUS DA ETAPA]],"")</f>
        <v/>
      </c>
      <c r="DM557" s="65" t="str">
        <f>IF(BANCO10[[#This Row],[SOLUÇÃO]]=DM$1,BANCO10[[#This Row],[STATUS DA ETAPA]],"")</f>
        <v/>
      </c>
      <c r="DN557" s="65"/>
      <c r="DO557" s="65"/>
      <c r="DP557" s="65"/>
      <c r="DQ557" s="65"/>
      <c r="DR557" s="65"/>
      <c r="DS557" s="65"/>
      <c r="DT557" s="65"/>
      <c r="DU557" s="65"/>
      <c r="DV557" s="65"/>
      <c r="DW557" s="65"/>
      <c r="DX557" s="65"/>
      <c r="DY557" s="65"/>
      <c r="DZ557" s="65"/>
      <c r="EA557" s="65"/>
      <c r="EB557" s="65"/>
      <c r="EC557" s="65"/>
      <c r="ED557" s="65"/>
      <c r="EE557" s="65"/>
      <c r="EF557" s="65"/>
      <c r="EG557" s="65"/>
      <c r="EH557" s="65"/>
      <c r="EI557" s="65"/>
      <c r="EJ557" s="65"/>
      <c r="EK557" s="65"/>
      <c r="EL557" s="65"/>
      <c r="EM557" s="65"/>
      <c r="EN557" s="65"/>
      <c r="EO557" s="65"/>
      <c r="EP557" s="65"/>
      <c r="EQ557" s="65"/>
      <c r="ER557" s="65"/>
      <c r="ES557" s="65"/>
      <c r="ET557" s="65"/>
      <c r="EU557" s="65"/>
      <c r="EV557" s="65"/>
      <c r="EW557" s="65"/>
      <c r="EX557" s="65"/>
      <c r="EY557" s="65"/>
      <c r="EZ557" s="65"/>
      <c r="FA557" s="65"/>
      <c r="FB557" s="65"/>
      <c r="FC557" s="65"/>
      <c r="FD557" s="65"/>
      <c r="FE557" s="65"/>
      <c r="FF557" s="65"/>
      <c r="FG557" s="65"/>
      <c r="FH557" s="65"/>
      <c r="FI557" s="65"/>
      <c r="FJ557" s="65"/>
      <c r="FK557" s="65"/>
      <c r="FL557" s="65"/>
      <c r="FM557" s="65"/>
      <c r="FN557" s="65"/>
      <c r="FO557" s="65"/>
      <c r="FP557" s="65"/>
      <c r="FQ557" s="65"/>
      <c r="FR557" s="65"/>
      <c r="FS557" s="65"/>
      <c r="FT557" s="65"/>
      <c r="FU557" s="65"/>
      <c r="FV557" s="65"/>
      <c r="FW557" s="65"/>
      <c r="FX557" s="65"/>
      <c r="FY557" s="65"/>
      <c r="FZ557" s="65"/>
      <c r="GA557" s="38"/>
      <c r="GB557" s="39"/>
      <c r="GC557" s="40"/>
      <c r="GD557" s="42"/>
      <c r="GE557" s="42"/>
      <c r="GF557" s="40"/>
      <c r="GG557" s="165"/>
      <c r="GH557" s="90"/>
      <c r="GI557" s="43"/>
      <c r="GJ557" s="44"/>
      <c r="GK557" s="166"/>
      <c r="GL557" s="166"/>
      <c r="GM557" s="166"/>
      <c r="GN557" s="42"/>
      <c r="GO557" s="91"/>
      <c r="GP557" s="42"/>
      <c r="GQ557" s="91"/>
      <c r="GR557" s="134"/>
      <c r="GS557" s="134"/>
      <c r="GT557" s="44"/>
      <c r="GU557" s="44"/>
      <c r="GV557" s="44"/>
      <c r="GW557" s="42"/>
      <c r="GX557" s="95"/>
      <c r="GY557" s="96"/>
      <c r="GZ557" s="168"/>
      <c r="HA557" s="168"/>
      <c r="HB557" s="168"/>
      <c r="HC557" s="93"/>
      <c r="HD557" s="168"/>
      <c r="HE557" s="110"/>
      <c r="HF557" s="94"/>
      <c r="HG557" s="38"/>
      <c r="HH557" s="38"/>
      <c r="HI557" s="38"/>
      <c r="HJ557" s="38"/>
      <c r="HK557" s="98"/>
      <c r="HL557" s="38"/>
      <c r="HM557" s="38"/>
      <c r="HN557" s="38"/>
      <c r="HO557" s="136"/>
      <c r="HP557" s="38"/>
      <c r="HQ557" s="38"/>
      <c r="HR557" s="38"/>
      <c r="HS557" s="38"/>
      <c r="HT557" s="63"/>
      <c r="HU557" s="63"/>
      <c r="HV557" s="71"/>
      <c r="HW557" s="63"/>
      <c r="HX557" s="44"/>
      <c r="HY557" s="42"/>
      <c r="HZ557" s="42"/>
      <c r="IA557" s="42"/>
      <c r="IB557" s="42"/>
      <c r="IC557" s="42"/>
      <c r="ID557" s="42"/>
      <c r="IE557" s="42"/>
      <c r="IF557" s="42"/>
      <c r="IG557" s="42"/>
      <c r="IH557" s="42"/>
      <c r="II557" s="42"/>
      <c r="IJ557" s="42"/>
      <c r="IK557" s="42"/>
      <c r="IL557" s="42"/>
      <c r="IM557" s="42"/>
      <c r="IN557" s="42"/>
      <c r="IO557" s="42"/>
      <c r="IP557" s="42"/>
      <c r="IQ557" s="42"/>
      <c r="IR557" s="42"/>
      <c r="IS557" s="42"/>
      <c r="IT557" s="42"/>
      <c r="IU557" s="42"/>
      <c r="IV557" s="42"/>
      <c r="IW557" s="42"/>
      <c r="IX557" s="42"/>
      <c r="IY557" s="42"/>
      <c r="IZ557" s="63"/>
      <c r="JA557" s="65"/>
      <c r="JB557" s="65"/>
      <c r="JC557" s="65"/>
      <c r="JD557" s="65"/>
      <c r="JE557" s="65"/>
      <c r="JF557" s="65"/>
      <c r="JG557" s="65"/>
      <c r="JH557" s="65"/>
      <c r="JI557" s="65"/>
      <c r="JJ557" s="65"/>
      <c r="JK557" s="65"/>
      <c r="JL557" s="65"/>
      <c r="JM557" s="65"/>
      <c r="JN557" s="65"/>
      <c r="JO557" s="65"/>
      <c r="JP557" s="65"/>
      <c r="JQ557" s="65"/>
      <c r="JR557" s="65"/>
      <c r="JS557" s="65"/>
      <c r="JT557" s="65"/>
      <c r="JU557" s="65"/>
      <c r="JV557" s="65"/>
      <c r="JW557" s="65"/>
      <c r="JX557" s="65"/>
      <c r="JY557" s="65"/>
      <c r="JZ557" s="65"/>
      <c r="KA557" s="65"/>
      <c r="KB557" s="65"/>
      <c r="KC557" s="65"/>
      <c r="KD557" s="65"/>
      <c r="KE557" s="65"/>
      <c r="KF557" s="65"/>
      <c r="KG557" s="65"/>
      <c r="KH557" s="65"/>
      <c r="KI557" s="65"/>
      <c r="KJ557" s="65"/>
      <c r="KK557" s="65"/>
      <c r="KL557" s="65"/>
      <c r="KM557" s="65"/>
      <c r="KN557" s="65"/>
      <c r="KO557" s="65"/>
      <c r="KP557" s="65"/>
      <c r="KQ557" s="65"/>
      <c r="KR557" s="65"/>
      <c r="KS557" s="65"/>
      <c r="KT557" s="65"/>
      <c r="KU557" s="65"/>
      <c r="KV557" s="65"/>
      <c r="KW557" s="65"/>
      <c r="KX557" s="65"/>
      <c r="KY557" s="65"/>
      <c r="KZ557" s="65"/>
      <c r="LA557" s="65"/>
      <c r="LB557" s="65"/>
      <c r="LC557" s="65"/>
      <c r="LD557" s="65"/>
      <c r="LE557" s="65"/>
      <c r="LF557" s="65"/>
      <c r="LG557" s="65"/>
      <c r="LH557" s="65"/>
      <c r="LI557" s="65"/>
      <c r="LJ557" s="65"/>
      <c r="LK557" s="65"/>
      <c r="LL557" s="65"/>
      <c r="LM557" s="65"/>
      <c r="LN557" s="65"/>
      <c r="LO557" s="65"/>
      <c r="LP557" s="65"/>
      <c r="LQ557" s="65"/>
      <c r="LR557" s="65"/>
      <c r="LS557" s="65"/>
      <c r="LT557" s="65"/>
      <c r="LU557" s="65"/>
      <c r="LV557" s="65"/>
      <c r="LW557" s="65"/>
      <c r="LX557" s="65"/>
      <c r="LY557" s="65"/>
      <c r="LZ557" s="65"/>
      <c r="MA557" s="65"/>
    </row>
    <row r="558" spans="1:339" ht="12" x14ac:dyDescent="0.25">
      <c r="A558" s="38" t="s">
        <v>118</v>
      </c>
      <c r="B558" s="39" t="s">
        <v>131</v>
      </c>
      <c r="C558" s="40" t="str">
        <f>IFERROR(VLOOKUP(BANCO10[[#This Row],[EMPRESA]],[1]!DADOS[#Data],2,FALSE),"")</f>
        <v/>
      </c>
      <c r="D558" s="42" t="s">
        <v>1471</v>
      </c>
      <c r="E558" s="42" t="str">
        <f>IFERROR(VLOOKUP(BANCO10[[#This Row],[EMPRESA]],[1]!DADOS[#Data],5,FALSE),"")</f>
        <v/>
      </c>
      <c r="F558" s="40" t="str">
        <f>IFERROR(IF(VLOOKUP(BANCO10[[#This Row],[EMPRESA]],[1]!DADOS[#Data],6,0)="","",(VLOOKUP(BANCO10[[#This Row],[EMPRESA]],[1]!DADOS[#Data],6,0))),"")</f>
        <v/>
      </c>
      <c r="G558" s="40" t="s">
        <v>1474</v>
      </c>
      <c r="H558" s="43" t="s">
        <v>7</v>
      </c>
      <c r="I558" s="43" t="s">
        <v>145</v>
      </c>
      <c r="J558" s="44" t="s">
        <v>123</v>
      </c>
      <c r="K558" s="44" t="s">
        <v>1475</v>
      </c>
      <c r="L558" s="44" t="s">
        <v>1476</v>
      </c>
      <c r="M558" s="44">
        <v>103</v>
      </c>
      <c r="N558" s="42" t="s">
        <v>123</v>
      </c>
      <c r="O558" s="42" t="s">
        <v>96</v>
      </c>
      <c r="P558" s="42" t="s">
        <v>1477</v>
      </c>
      <c r="Q558" s="42" t="s">
        <v>216</v>
      </c>
      <c r="R558" s="45" t="s">
        <v>27</v>
      </c>
      <c r="S558" s="45">
        <v>45383</v>
      </c>
      <c r="T558" s="45" t="s">
        <v>27</v>
      </c>
      <c r="U558" s="45">
        <v>45383</v>
      </c>
      <c r="V558" s="45" t="s">
        <v>27</v>
      </c>
      <c r="W558" s="45">
        <v>45383</v>
      </c>
      <c r="X558" s="45" t="s">
        <v>27</v>
      </c>
      <c r="Y558" s="45">
        <v>45383</v>
      </c>
      <c r="Z558" s="46" t="s">
        <v>27</v>
      </c>
      <c r="AA558" s="47">
        <v>45536</v>
      </c>
      <c r="AB558" s="46" t="s">
        <v>27</v>
      </c>
      <c r="AC558" s="48">
        <v>45536</v>
      </c>
      <c r="AD558" s="46" t="s">
        <v>27</v>
      </c>
      <c r="AE558" s="48">
        <v>45536</v>
      </c>
      <c r="AF558" s="45" t="s">
        <v>27</v>
      </c>
      <c r="AG558" s="45">
        <v>45506</v>
      </c>
      <c r="AH558" s="45" t="s">
        <v>27</v>
      </c>
      <c r="AI558" s="45">
        <v>45509</v>
      </c>
      <c r="AJ558" s="45" t="s">
        <v>27</v>
      </c>
      <c r="AK558" s="45">
        <v>45536</v>
      </c>
      <c r="AL558" s="45" t="s">
        <v>123</v>
      </c>
      <c r="AM558" s="45"/>
      <c r="AN558" s="45" t="s">
        <v>123</v>
      </c>
      <c r="AO558" s="45"/>
      <c r="AP558" s="45" t="s">
        <v>123</v>
      </c>
      <c r="AQ558" s="45"/>
      <c r="AR558" s="45" t="s">
        <v>123</v>
      </c>
      <c r="AS558" s="45"/>
      <c r="AT558" s="49">
        <v>45435</v>
      </c>
      <c r="AU558" s="50">
        <v>45561</v>
      </c>
      <c r="AV558" s="66" t="s">
        <v>27</v>
      </c>
      <c r="AW558" s="66" t="s">
        <v>27</v>
      </c>
      <c r="AX558" s="51" t="s">
        <v>49</v>
      </c>
      <c r="AY558" s="52" t="s">
        <v>126</v>
      </c>
      <c r="AZ558" s="53">
        <v>0</v>
      </c>
      <c r="BA558" s="52" t="s">
        <v>153</v>
      </c>
      <c r="BB558" s="81" t="s">
        <v>123</v>
      </c>
      <c r="BC558" s="52" t="s">
        <v>123</v>
      </c>
      <c r="BD558" s="52" t="s">
        <v>123</v>
      </c>
      <c r="BE558" s="55" t="s">
        <v>27</v>
      </c>
      <c r="BF558" s="55" t="s">
        <v>27</v>
      </c>
      <c r="BG558" s="55" t="s">
        <v>27</v>
      </c>
      <c r="BH558" s="55" t="s">
        <v>27</v>
      </c>
      <c r="BI558" s="68" t="s">
        <v>27</v>
      </c>
      <c r="BJ558" s="48">
        <v>45614</v>
      </c>
      <c r="BK558" s="74" t="s">
        <v>123</v>
      </c>
      <c r="BL558" s="59"/>
      <c r="BM558" s="74" t="s">
        <v>123</v>
      </c>
      <c r="BN558" s="59"/>
      <c r="BO558" s="74" t="s">
        <v>27</v>
      </c>
      <c r="BP558" s="59">
        <v>45614</v>
      </c>
      <c r="BQ558" s="74" t="s">
        <v>126</v>
      </c>
      <c r="BR558" s="75"/>
      <c r="BS558" s="70"/>
      <c r="BT558" s="38" t="s">
        <v>176</v>
      </c>
      <c r="BU558" s="61"/>
      <c r="BV558" s="61"/>
      <c r="BW558" s="84"/>
      <c r="BX558" s="84"/>
      <c r="BY558" s="85"/>
      <c r="BZ558" s="84"/>
      <c r="CA558" s="86"/>
      <c r="CB558" s="87"/>
      <c r="CC558" s="88"/>
      <c r="CD558" s="87"/>
      <c r="CE558" s="87"/>
      <c r="CF558" s="87"/>
      <c r="CG558" s="87"/>
      <c r="CH558" s="42">
        <f>YEAR(BANCO10[[#This Row],[DATA INÍCIO]])</f>
        <v>2024</v>
      </c>
      <c r="CI558" s="42">
        <f>MONTH(BANCO10[[#This Row],[DATA INÍCIO]])</f>
        <v>5</v>
      </c>
      <c r="CJ558" s="42" t="str">
        <f t="shared" si="10"/>
        <v>NUNES REVESTIMENTOS IND.DE MARMORES E GRANITOS LTDA</v>
      </c>
      <c r="CK558" s="42"/>
      <c r="CL558" s="42" t="s">
        <v>1475</v>
      </c>
      <c r="CM558" s="42" t="str">
        <f>IF(BANCO10[[#This Row],[SOLUÇÃO]]=CM$1,BANCO10[[#This Row],[STATUS DA ETAPA]],"")</f>
        <v/>
      </c>
      <c r="CN558" s="42" t="str">
        <f>IF(BANCO10[[#This Row],[SOLUÇÃO]]=CN$1,BANCO10[[#This Row],[STATUS DA ETAPA]],"")</f>
        <v/>
      </c>
      <c r="CO558" s="42" t="str">
        <f>IF(BANCO10[[#This Row],[SOLUÇÃO]]=CO$1,BANCO10[[#This Row],[STATUS DA ETAPA]],"")</f>
        <v/>
      </c>
      <c r="CP558" s="42" t="str">
        <f>IF(BANCO10[[#This Row],[SOLUÇÃO]]=CP$1,BANCO10[[#This Row],[STATUS DA ETAPA]],"")</f>
        <v/>
      </c>
      <c r="CQ558" s="42" t="str">
        <f>IF(BANCO10[[#This Row],[SOLUÇÃO]]=CQ$1,BANCO10[[#This Row],[STATUS DA ETAPA]],"")</f>
        <v/>
      </c>
      <c r="CR558" s="42" t="str">
        <f>IF(BANCO10[[#This Row],[SOLUÇÃO]]=CR$1,BANCO10[[#This Row],[STATUS DA ETAPA]],"")</f>
        <v/>
      </c>
      <c r="CS558" s="42" t="str">
        <f>IF(BANCO10[[#This Row],[SOLUÇÃO]]=CS$1,BANCO10[[#This Row],[STATUS DA ETAPA]],"")</f>
        <v>CONCLUÍDO</v>
      </c>
      <c r="CT558" s="42" t="str">
        <f>IF(BANCO10[[#This Row],[SOLUÇÃO]]=CT$1,BANCO10[[#This Row],[STATUS DA ETAPA]],"")</f>
        <v/>
      </c>
      <c r="CU558" s="42" t="str">
        <f>IF(BANCO10[[#This Row],[SOLUÇÃO]]=CU$1,BANCO10[[#This Row],[STATUS DA ETAPA]],"")</f>
        <v/>
      </c>
      <c r="CV558" s="42" t="str">
        <f>IF(BANCO10[[#This Row],[SOLUÇÃO]]=CV$1,BANCO10[[#This Row],[STATUS DA ETAPA]],"")</f>
        <v/>
      </c>
      <c r="CW558" s="42" t="str">
        <f>IF(BANCO10[[#This Row],[SOLUÇÃO]]=CW$1,BANCO10[[#This Row],[STATUS DA ETAPA]],"")</f>
        <v/>
      </c>
      <c r="CX558" s="42" t="str">
        <f>IF(BANCO10[[#This Row],[SOLUÇÃO]]=CX$1,BANCO10[[#This Row],[STATUS DA ETAPA]],"")</f>
        <v/>
      </c>
      <c r="CY558" s="42" t="str">
        <f>IF(BANCO10[[#This Row],[SOLUÇÃO]]=CY$1,BANCO10[[#This Row],[STATUS DA ETAPA]],"")</f>
        <v/>
      </c>
      <c r="CZ558" s="42" t="str">
        <f>IF(BANCO10[[#This Row],[SOLUÇÃO]]=CZ$1,BANCO10[[#This Row],[STATUS DA ETAPA]],"")</f>
        <v/>
      </c>
      <c r="DA558" s="42" t="str">
        <f>IF(BANCO10[[#This Row],[SOLUÇÃO]]=DA$1,BANCO10[[#This Row],[STATUS DA ETAPA]],"")</f>
        <v/>
      </c>
      <c r="DB558" s="42" t="str">
        <f>IF(BANCO10[[#This Row],[SOLUÇÃO]]=DB$1,BANCO10[[#This Row],[STATUS DA ETAPA]],"")</f>
        <v/>
      </c>
      <c r="DC558" s="63" t="str">
        <f>IF(BANCO10[[#This Row],[SOLUÇÃO]]=DC$1,BANCO10[[#This Row],[STATUS DA ETAPA]],"")</f>
        <v/>
      </c>
      <c r="DD558" s="65" t="str">
        <f>IF(BANCO10[[#This Row],[SOLUÇÃO]]=DD$1,BANCO10[[#This Row],[STATUS DA ETAPA]],"")</f>
        <v/>
      </c>
      <c r="DE558" s="65" t="str">
        <f>IF(BANCO10[[#This Row],[SOLUÇÃO]]=DE$1,BANCO10[[#This Row],[STATUS DA ETAPA]],"")</f>
        <v/>
      </c>
      <c r="DF558" s="65" t="str">
        <f>IF(BANCO10[[#This Row],[SOLUÇÃO]]=DF$1,BANCO10[[#This Row],[STATUS DA ETAPA]],"")</f>
        <v/>
      </c>
      <c r="DG558" s="65" t="str">
        <f>IF(BANCO10[[#This Row],[SOLUÇÃO]]=DG$1,BANCO10[[#This Row],[STATUS DA ETAPA]],"")</f>
        <v/>
      </c>
      <c r="DH558" s="65" t="str">
        <f>IF(BANCO10[[#This Row],[SOLUÇÃO]]=DH$1,BANCO10[[#This Row],[STATUS DA ETAPA]],"")</f>
        <v/>
      </c>
      <c r="DI558" s="65" t="str">
        <f>IF(BANCO10[[#This Row],[SOLUÇÃO]]=DI$1,BANCO10[[#This Row],[STATUS DA ETAPA]],"")</f>
        <v/>
      </c>
      <c r="DJ558" s="65" t="str">
        <f>IF(BANCO10[[#This Row],[SOLUÇÃO]]=DJ$1,BANCO10[[#This Row],[STATUS DA ETAPA]],"")</f>
        <v/>
      </c>
      <c r="DK558" s="65" t="str">
        <f>IF(BANCO10[[#This Row],[SOLUÇÃO]]=DK$1,BANCO10[[#This Row],[STATUS DA ETAPA]],"")</f>
        <v/>
      </c>
      <c r="DL558" s="65" t="str">
        <f>IF(BANCO10[[#This Row],[SOLUÇÃO]]=DL$1,BANCO10[[#This Row],[STATUS DA ETAPA]],"")</f>
        <v/>
      </c>
      <c r="DM558" s="65" t="str">
        <f>IF(BANCO10[[#This Row],[SOLUÇÃO]]=DM$1,BANCO10[[#This Row],[STATUS DA ETAPA]],"")</f>
        <v/>
      </c>
      <c r="DN558" s="65"/>
      <c r="DO558" s="65"/>
      <c r="DP558" s="65"/>
      <c r="DQ558" s="65"/>
      <c r="DR558" s="65"/>
      <c r="DS558" s="65"/>
      <c r="DT558" s="65"/>
      <c r="DU558" s="65"/>
      <c r="DV558" s="65"/>
      <c r="DW558" s="65"/>
      <c r="DX558" s="65"/>
      <c r="DY558" s="65"/>
      <c r="DZ558" s="65"/>
      <c r="EA558" s="65"/>
      <c r="EB558" s="65"/>
      <c r="EC558" s="65"/>
      <c r="ED558" s="65"/>
      <c r="EE558" s="65"/>
      <c r="EF558" s="65"/>
      <c r="EG558" s="65"/>
      <c r="EH558" s="65"/>
      <c r="EI558" s="65"/>
      <c r="EJ558" s="65"/>
      <c r="EK558" s="65"/>
      <c r="EL558" s="65"/>
      <c r="EM558" s="65"/>
      <c r="EN558" s="65"/>
      <c r="EO558" s="65"/>
      <c r="EP558" s="65"/>
      <c r="EQ558" s="65"/>
      <c r="ER558" s="65"/>
      <c r="ES558" s="65"/>
      <c r="ET558" s="65"/>
      <c r="EU558" s="65"/>
      <c r="EV558" s="65"/>
      <c r="EW558" s="65"/>
      <c r="EX558" s="65"/>
      <c r="EY558" s="65"/>
      <c r="EZ558" s="65"/>
      <c r="FA558" s="65"/>
      <c r="FB558" s="65"/>
      <c r="FC558" s="65"/>
      <c r="FD558" s="65"/>
      <c r="FE558" s="65"/>
      <c r="FF558" s="65"/>
      <c r="FG558" s="65"/>
      <c r="FH558" s="65"/>
      <c r="FI558" s="65"/>
      <c r="FJ558" s="65"/>
      <c r="FK558" s="65"/>
      <c r="FL558" s="65"/>
      <c r="FM558" s="65"/>
      <c r="FN558" s="65"/>
      <c r="FO558" s="65"/>
      <c r="FP558" s="65"/>
      <c r="FQ558" s="65"/>
      <c r="FR558" s="65"/>
      <c r="FS558" s="65"/>
      <c r="FT558" s="65"/>
      <c r="FU558" s="65"/>
      <c r="FV558" s="65"/>
      <c r="FW558" s="65"/>
      <c r="FX558" s="65"/>
      <c r="FY558" s="65"/>
      <c r="FZ558" s="65"/>
      <c r="GA558" s="38"/>
      <c r="GB558" s="39"/>
      <c r="GC558" s="40"/>
      <c r="GD558" s="42"/>
      <c r="GE558" s="42"/>
      <c r="GF558" s="40"/>
      <c r="GG558" s="165"/>
      <c r="GH558" s="90"/>
      <c r="GI558" s="43"/>
      <c r="GJ558" s="44"/>
      <c r="GK558" s="166"/>
      <c r="GL558" s="166"/>
      <c r="GM558" s="166"/>
      <c r="GN558" s="42"/>
      <c r="GO558" s="91"/>
      <c r="GP558" s="42"/>
      <c r="GQ558" s="91"/>
      <c r="GR558" s="134"/>
      <c r="GS558" s="134"/>
      <c r="GT558" s="44"/>
      <c r="GU558" s="44"/>
      <c r="GV558" s="44"/>
      <c r="GW558" s="42"/>
      <c r="GX558" s="95"/>
      <c r="GY558" s="96"/>
      <c r="GZ558" s="168"/>
      <c r="HA558" s="168"/>
      <c r="HB558" s="168"/>
      <c r="HC558" s="93"/>
      <c r="HD558" s="168"/>
      <c r="HE558" s="110"/>
      <c r="HF558" s="94"/>
      <c r="HG558" s="38"/>
      <c r="HH558" s="38"/>
      <c r="HI558" s="38"/>
      <c r="HJ558" s="38"/>
      <c r="HK558" s="98"/>
      <c r="HL558" s="38"/>
      <c r="HM558" s="38"/>
      <c r="HN558" s="38"/>
      <c r="HO558" s="136"/>
      <c r="HP558" s="38"/>
      <c r="HQ558" s="38"/>
      <c r="HR558" s="38"/>
      <c r="HS558" s="38"/>
      <c r="HT558" s="63"/>
      <c r="HU558" s="63"/>
      <c r="HV558" s="71"/>
      <c r="HW558" s="63"/>
      <c r="HX558" s="44"/>
      <c r="HY558" s="42"/>
      <c r="HZ558" s="42"/>
      <c r="IA558" s="42"/>
      <c r="IB558" s="42"/>
      <c r="IC558" s="42"/>
      <c r="ID558" s="42"/>
      <c r="IE558" s="42"/>
      <c r="IF558" s="42"/>
      <c r="IG558" s="42"/>
      <c r="IH558" s="42"/>
      <c r="II558" s="42"/>
      <c r="IJ558" s="42"/>
      <c r="IK558" s="42"/>
      <c r="IL558" s="42"/>
      <c r="IM558" s="42"/>
      <c r="IN558" s="42"/>
      <c r="IO558" s="42"/>
      <c r="IP558" s="42"/>
      <c r="IQ558" s="42"/>
      <c r="IR558" s="42"/>
      <c r="IS558" s="42"/>
      <c r="IT558" s="42"/>
      <c r="IU558" s="42"/>
      <c r="IV558" s="42"/>
      <c r="IW558" s="42"/>
      <c r="IX558" s="42"/>
      <c r="IY558" s="42"/>
      <c r="IZ558" s="63"/>
      <c r="JA558" s="65"/>
      <c r="JB558" s="65"/>
      <c r="JC558" s="65"/>
      <c r="JD558" s="65"/>
      <c r="JE558" s="65"/>
      <c r="JF558" s="65"/>
      <c r="JG558" s="65"/>
      <c r="JH558" s="65"/>
      <c r="JI558" s="65"/>
      <c r="JJ558" s="65"/>
      <c r="JK558" s="65"/>
      <c r="JL558" s="65"/>
      <c r="JM558" s="65"/>
      <c r="JN558" s="65"/>
      <c r="JO558" s="65"/>
      <c r="JP558" s="65"/>
      <c r="JQ558" s="65"/>
      <c r="JR558" s="65"/>
      <c r="JS558" s="65"/>
      <c r="JT558" s="65"/>
      <c r="JU558" s="65"/>
      <c r="JV558" s="65"/>
      <c r="JW558" s="65"/>
      <c r="JX558" s="65"/>
      <c r="JY558" s="65"/>
      <c r="JZ558" s="65"/>
      <c r="KA558" s="65"/>
      <c r="KB558" s="65"/>
      <c r="KC558" s="65"/>
      <c r="KD558" s="65"/>
      <c r="KE558" s="65"/>
      <c r="KF558" s="65"/>
      <c r="KG558" s="65"/>
      <c r="KH558" s="65"/>
      <c r="KI558" s="65"/>
      <c r="KJ558" s="65"/>
      <c r="KK558" s="65"/>
      <c r="KL558" s="65"/>
      <c r="KM558" s="65"/>
      <c r="KN558" s="65"/>
      <c r="KO558" s="65"/>
      <c r="KP558" s="65"/>
      <c r="KQ558" s="65"/>
      <c r="KR558" s="65"/>
      <c r="KS558" s="65"/>
      <c r="KT558" s="65"/>
      <c r="KU558" s="65"/>
      <c r="KV558" s="65"/>
      <c r="KW558" s="65"/>
      <c r="KX558" s="65"/>
      <c r="KY558" s="65"/>
      <c r="KZ558" s="65"/>
      <c r="LA558" s="65"/>
      <c r="LB558" s="65"/>
      <c r="LC558" s="65"/>
      <c r="LD558" s="65"/>
      <c r="LE558" s="65"/>
      <c r="LF558" s="65"/>
      <c r="LG558" s="65"/>
      <c r="LH558" s="65"/>
      <c r="LI558" s="65"/>
      <c r="LJ558" s="65"/>
      <c r="LK558" s="65"/>
      <c r="LL558" s="65"/>
      <c r="LM558" s="65"/>
      <c r="LN558" s="65"/>
      <c r="LO558" s="65"/>
      <c r="LP558" s="65"/>
      <c r="LQ558" s="65"/>
      <c r="LR558" s="65"/>
      <c r="LS558" s="65"/>
      <c r="LT558" s="65"/>
      <c r="LU558" s="65"/>
      <c r="LV558" s="65"/>
      <c r="LW558" s="65"/>
      <c r="LX558" s="65"/>
      <c r="LY558" s="65"/>
      <c r="LZ558" s="65"/>
      <c r="MA558" s="65"/>
    </row>
    <row r="559" spans="1:339" ht="12" x14ac:dyDescent="0.25">
      <c r="A559" s="38" t="s">
        <v>118</v>
      </c>
      <c r="B559" s="39" t="s">
        <v>131</v>
      </c>
      <c r="C559" s="40" t="str">
        <f>IFERROR(VLOOKUP(BANCO10[[#This Row],[EMPRESA]],[1]!DADOS[#Data],2,FALSE),"")</f>
        <v/>
      </c>
      <c r="D559" s="40" t="s">
        <v>1471</v>
      </c>
      <c r="E559" s="42" t="str">
        <f>IFERROR(VLOOKUP(BANCO10[[#This Row],[EMPRESA]],[1]!DADOS[#Data],5,FALSE),"")</f>
        <v/>
      </c>
      <c r="F559" s="40" t="str">
        <f>IFERROR(IF(VLOOKUP(BANCO10[[#This Row],[EMPRESA]],[1]!DADOS[#Data],6,0)="","",(VLOOKUP(BANCO10[[#This Row],[EMPRESA]],[1]!DADOS[#Data],6,0))),"")</f>
        <v/>
      </c>
      <c r="G559" s="40" t="str">
        <f>IFERROR(IF(VLOOKUP(BANCO10[[#This Row],[EMPRESA]],[1]!DADOS[#Data],4)="","",(VLOOKUP($D559,[1]!DADOS[#Data],4,0))),"")</f>
        <v/>
      </c>
      <c r="H559" s="43" t="s">
        <v>178</v>
      </c>
      <c r="I559" s="43" t="s">
        <v>145</v>
      </c>
      <c r="J559" s="44" t="s">
        <v>123</v>
      </c>
      <c r="K559" s="44" t="s">
        <v>1478</v>
      </c>
      <c r="L559" s="44" t="s">
        <v>123</v>
      </c>
      <c r="M559" s="44" t="s">
        <v>137</v>
      </c>
      <c r="N559" s="44" t="s">
        <v>123</v>
      </c>
      <c r="O559" s="42" t="s">
        <v>180</v>
      </c>
      <c r="P559" s="42">
        <v>4</v>
      </c>
      <c r="Q559" s="39" t="s">
        <v>181</v>
      </c>
      <c r="R559" s="45" t="s">
        <v>123</v>
      </c>
      <c r="S559" s="45"/>
      <c r="T559" s="45" t="s">
        <v>123</v>
      </c>
      <c r="U559" s="45"/>
      <c r="V559" s="45" t="s">
        <v>123</v>
      </c>
      <c r="W559" s="45"/>
      <c r="X559" s="45" t="s">
        <v>123</v>
      </c>
      <c r="Y559" s="45"/>
      <c r="Z559" s="46" t="s">
        <v>123</v>
      </c>
      <c r="AA559" s="47"/>
      <c r="AB559" s="46" t="s">
        <v>123</v>
      </c>
      <c r="AC559" s="48"/>
      <c r="AD559" s="46" t="s">
        <v>123</v>
      </c>
      <c r="AE559" s="48"/>
      <c r="AF559" s="45" t="s">
        <v>123</v>
      </c>
      <c r="AG559" s="45"/>
      <c r="AH559" s="45" t="s">
        <v>123</v>
      </c>
      <c r="AI559" s="45" t="s">
        <v>123</v>
      </c>
      <c r="AJ559" s="45" t="s">
        <v>123</v>
      </c>
      <c r="AK559" s="45"/>
      <c r="AL559" s="45" t="s">
        <v>123</v>
      </c>
      <c r="AM559" s="45"/>
      <c r="AN559" s="45" t="s">
        <v>123</v>
      </c>
      <c r="AO559" s="45"/>
      <c r="AP559" s="45" t="s">
        <v>123</v>
      </c>
      <c r="AQ559" s="45"/>
      <c r="AR559" s="45" t="s">
        <v>123</v>
      </c>
      <c r="AS559" s="45"/>
      <c r="AT559" s="49">
        <v>45636</v>
      </c>
      <c r="AU559" s="49">
        <v>45636</v>
      </c>
      <c r="AV559" s="66" t="s">
        <v>123</v>
      </c>
      <c r="AW559" s="66" t="s">
        <v>123</v>
      </c>
      <c r="AX559" s="51" t="s">
        <v>182</v>
      </c>
      <c r="AY559" s="52" t="s">
        <v>126</v>
      </c>
      <c r="AZ559" s="53">
        <v>0</v>
      </c>
      <c r="BA559" s="52" t="s">
        <v>123</v>
      </c>
      <c r="BB559" s="81" t="s">
        <v>123</v>
      </c>
      <c r="BC559" s="52" t="s">
        <v>123</v>
      </c>
      <c r="BD559" s="52" t="s">
        <v>123</v>
      </c>
      <c r="BE559" s="55" t="s">
        <v>123</v>
      </c>
      <c r="BF559" s="55" t="s">
        <v>123</v>
      </c>
      <c r="BG559" s="55" t="s">
        <v>123</v>
      </c>
      <c r="BH559" s="55" t="s">
        <v>27</v>
      </c>
      <c r="BI559" s="68" t="s">
        <v>126</v>
      </c>
      <c r="BJ559" s="48"/>
      <c r="BK559" s="74" t="s">
        <v>126</v>
      </c>
      <c r="BL559" s="59"/>
      <c r="BM559" s="74" t="s">
        <v>126</v>
      </c>
      <c r="BN559" s="59"/>
      <c r="BO559" s="74" t="s">
        <v>126</v>
      </c>
      <c r="BP559" s="77"/>
      <c r="BQ559" s="78" t="s">
        <v>126</v>
      </c>
      <c r="BR559" s="79"/>
      <c r="BS559" s="69"/>
      <c r="BT559" s="38"/>
      <c r="BU559" s="61"/>
      <c r="BV559" s="61"/>
      <c r="BW559" s="61"/>
      <c r="BX559" s="61"/>
      <c r="BY559" s="61"/>
      <c r="BZ559" s="61"/>
      <c r="CA559" s="61"/>
      <c r="CB559" s="61"/>
      <c r="CC559" s="61"/>
      <c r="CD559" s="61"/>
      <c r="CE559" s="61"/>
      <c r="CF559" s="61"/>
      <c r="CG559" s="61"/>
      <c r="CH559" s="63">
        <f>YEAR(BANCO10[[#This Row],[DATA INÍCIO]])</f>
        <v>2024</v>
      </c>
      <c r="CI559" s="63">
        <f>MONTH(BANCO10[[#This Row],[DATA INÍCIO]])</f>
        <v>12</v>
      </c>
      <c r="CJ559" s="71" t="str">
        <f t="shared" si="10"/>
        <v>NUNES REVESTIMENTOS IND.DE MARMORES E GRANITOS LTDA</v>
      </c>
      <c r="CK559" s="63"/>
      <c r="CL559" s="63"/>
      <c r="CM559" s="42" t="str">
        <f>IF(BANCO10[[#This Row],[SOLUÇÃO]]=CM$1,BANCO10[[#This Row],[STATUS DA ETAPA]],"")</f>
        <v/>
      </c>
      <c r="CN559" s="42" t="str">
        <f>IF(BANCO10[[#This Row],[SOLUÇÃO]]=CN$1,BANCO10[[#This Row],[STATUS DA ETAPA]],"")</f>
        <v/>
      </c>
      <c r="CO559" s="42" t="str">
        <f>IF(BANCO10[[#This Row],[SOLUÇÃO]]=CO$1,BANCO10[[#This Row],[STATUS DA ETAPA]],"")</f>
        <v/>
      </c>
      <c r="CP559" s="42" t="str">
        <f>IF(BANCO10[[#This Row],[SOLUÇÃO]]=CP$1,BANCO10[[#This Row],[STATUS DA ETAPA]],"")</f>
        <v/>
      </c>
      <c r="CQ559" s="42" t="str">
        <f>IF(BANCO10[[#This Row],[SOLUÇÃO]]=CQ$1,BANCO10[[#This Row],[STATUS DA ETAPA]],"")</f>
        <v/>
      </c>
      <c r="CR559" s="42" t="str">
        <f>IF(BANCO10[[#This Row],[SOLUÇÃO]]=CR$1,BANCO10[[#This Row],[STATUS DA ETAPA]],"")</f>
        <v/>
      </c>
      <c r="CS559" s="42" t="str">
        <f>IF(BANCO10[[#This Row],[SOLUÇÃO]]=CS$1,BANCO10[[#This Row],[STATUS DA ETAPA]],"")</f>
        <v/>
      </c>
      <c r="CT559" s="42" t="str">
        <f>IF(BANCO10[[#This Row],[SOLUÇÃO]]=CT$1,BANCO10[[#This Row],[STATUS DA ETAPA]],"")</f>
        <v/>
      </c>
      <c r="CU559" s="42" t="str">
        <f>IF(BANCO10[[#This Row],[SOLUÇÃO]]=CU$1,BANCO10[[#This Row],[STATUS DA ETAPA]],"")</f>
        <v/>
      </c>
      <c r="CV559" s="42" t="str">
        <f>IF(BANCO10[[#This Row],[SOLUÇÃO]]=CV$1,BANCO10[[#This Row],[STATUS DA ETAPA]],"")</f>
        <v/>
      </c>
      <c r="CW559" s="42" t="str">
        <f>IF(BANCO10[[#This Row],[SOLUÇÃO]]=CW$1,BANCO10[[#This Row],[STATUS DA ETAPA]],"")</f>
        <v/>
      </c>
      <c r="CX559" s="42" t="str">
        <f>IF(BANCO10[[#This Row],[SOLUÇÃO]]=CX$1,BANCO10[[#This Row],[STATUS DA ETAPA]],"")</f>
        <v/>
      </c>
      <c r="CY559" s="42" t="str">
        <f>IF(BANCO10[[#This Row],[SOLUÇÃO]]=CY$1,BANCO10[[#This Row],[STATUS DA ETAPA]],"")</f>
        <v/>
      </c>
      <c r="CZ559" s="42" t="str">
        <f>IF(BANCO10[[#This Row],[SOLUÇÃO]]=CZ$1,BANCO10[[#This Row],[STATUS DA ETAPA]],"")</f>
        <v/>
      </c>
      <c r="DA559" s="42" t="str">
        <f>IF(BANCO10[[#This Row],[SOLUÇÃO]]=DA$1,BANCO10[[#This Row],[STATUS DA ETAPA]],"")</f>
        <v/>
      </c>
      <c r="DB559" s="42" t="str">
        <f>IF(BANCO10[[#This Row],[SOLUÇÃO]]=DB$1,BANCO10[[#This Row],[STATUS DA ETAPA]],"")</f>
        <v/>
      </c>
      <c r="DC559" s="42" t="str">
        <f>IF(BANCO10[[#This Row],[SOLUÇÃO]]=DC$1,BANCO10[[#This Row],[STATUS DA ETAPA]],"")</f>
        <v/>
      </c>
      <c r="DD559" s="42" t="str">
        <f>IF(BANCO10[[#This Row],[SOLUÇÃO]]=DD$1,BANCO10[[#This Row],[STATUS DA ETAPA]],"")</f>
        <v/>
      </c>
      <c r="DE559" s="42" t="str">
        <f>IF(BANCO10[[#This Row],[SOLUÇÃO]]=DE$1,BANCO10[[#This Row],[STATUS DA ETAPA]],"")</f>
        <v/>
      </c>
      <c r="DF559" s="42" t="str">
        <f>IF(BANCO10[[#This Row],[SOLUÇÃO]]=DF$1,BANCO10[[#This Row],[STATUS DA ETAPA]],"")</f>
        <v/>
      </c>
      <c r="DG559" s="42" t="str">
        <f>IF(BANCO10[[#This Row],[SOLUÇÃO]]=DG$1,BANCO10[[#This Row],[STATUS DA ETAPA]],"")</f>
        <v/>
      </c>
      <c r="DH559" s="42" t="str">
        <f>IF(BANCO10[[#This Row],[SOLUÇÃO]]=DH$1,BANCO10[[#This Row],[STATUS DA ETAPA]],"")</f>
        <v/>
      </c>
      <c r="DI559" s="42" t="str">
        <f>IF(BANCO10[[#This Row],[SOLUÇÃO]]=DI$1,BANCO10[[#This Row],[STATUS DA ETAPA]],"")</f>
        <v/>
      </c>
      <c r="DJ559" s="42" t="str">
        <f>IF(BANCO10[[#This Row],[SOLUÇÃO]]=DJ$1,BANCO10[[#This Row],[STATUS DA ETAPA]],"")</f>
        <v/>
      </c>
      <c r="DK559" s="42" t="str">
        <f>IF(BANCO10[[#This Row],[SOLUÇÃO]]=DK$1,BANCO10[[#This Row],[STATUS DA ETAPA]],"")</f>
        <v/>
      </c>
      <c r="DL559" s="42" t="str">
        <f>IF(BANCO10[[#This Row],[SOLUÇÃO]]=DL$1,BANCO10[[#This Row],[STATUS DA ETAPA]],"")</f>
        <v/>
      </c>
      <c r="DM559" s="42" t="str">
        <f>IF(BANCO10[[#This Row],[SOLUÇÃO]]=DM$1,BANCO10[[#This Row],[STATUS DA ETAPA]],"")</f>
        <v/>
      </c>
      <c r="DN559" s="65"/>
      <c r="DO559" s="65"/>
      <c r="DP559" s="65"/>
      <c r="DQ559" s="65"/>
      <c r="DR559" s="65"/>
      <c r="DS559" s="65"/>
      <c r="DT559" s="65"/>
      <c r="DU559" s="65"/>
      <c r="DV559" s="65"/>
      <c r="DW559" s="65"/>
      <c r="DX559" s="65"/>
      <c r="DY559" s="65"/>
      <c r="DZ559" s="65"/>
      <c r="EA559" s="65"/>
      <c r="EB559" s="65"/>
      <c r="EC559" s="65"/>
      <c r="ED559" s="65"/>
      <c r="EE559" s="65"/>
      <c r="EF559" s="65"/>
      <c r="EG559" s="65"/>
      <c r="EH559" s="65"/>
      <c r="EI559" s="65"/>
      <c r="EJ559" s="65"/>
      <c r="EK559" s="65"/>
      <c r="EL559" s="65"/>
      <c r="EM559" s="65"/>
      <c r="EN559" s="65"/>
      <c r="EO559" s="65"/>
      <c r="EP559" s="65"/>
      <c r="EQ559" s="65"/>
      <c r="ER559" s="65"/>
      <c r="ES559" s="65"/>
      <c r="ET559" s="65"/>
      <c r="EU559" s="65"/>
      <c r="EV559" s="65"/>
      <c r="EW559" s="65"/>
      <c r="EX559" s="65"/>
      <c r="EY559" s="65"/>
      <c r="EZ559" s="65"/>
      <c r="FA559" s="65"/>
      <c r="FB559" s="65"/>
      <c r="FC559" s="65"/>
      <c r="FD559" s="65"/>
      <c r="FE559" s="65"/>
      <c r="FF559" s="65"/>
      <c r="FG559" s="65"/>
      <c r="FH559" s="65"/>
      <c r="FI559" s="65"/>
      <c r="FJ559" s="65"/>
      <c r="FK559" s="65"/>
      <c r="FL559" s="65"/>
      <c r="FM559" s="65"/>
      <c r="FN559" s="65"/>
      <c r="FO559" s="65"/>
      <c r="FP559" s="65"/>
      <c r="FQ559" s="65"/>
      <c r="FR559" s="65"/>
      <c r="FS559" s="65"/>
      <c r="FT559" s="65"/>
      <c r="FU559" s="65"/>
      <c r="FV559" s="65"/>
      <c r="FW559" s="65"/>
      <c r="FX559" s="65"/>
      <c r="FY559" s="65"/>
      <c r="FZ559" s="65"/>
      <c r="GA559" s="38"/>
      <c r="GB559" s="39"/>
      <c r="GC559" s="40"/>
      <c r="GD559" s="42"/>
      <c r="GE559" s="42"/>
      <c r="GF559" s="40"/>
      <c r="GG559" s="165"/>
      <c r="GH559" s="90"/>
      <c r="GI559" s="43"/>
      <c r="GJ559" s="44"/>
      <c r="GK559" s="166"/>
      <c r="GL559" s="166"/>
      <c r="GM559" s="166"/>
      <c r="GN559" s="42"/>
      <c r="GO559" s="91"/>
      <c r="GP559" s="42"/>
      <c r="GQ559" s="91"/>
      <c r="GR559" s="134"/>
      <c r="GS559" s="134"/>
      <c r="GT559" s="44"/>
      <c r="GU559" s="44"/>
      <c r="GV559" s="44"/>
      <c r="GW559" s="42"/>
      <c r="GX559" s="95"/>
      <c r="GY559" s="96"/>
      <c r="GZ559" s="168"/>
      <c r="HA559" s="168"/>
      <c r="HB559" s="168"/>
      <c r="HC559" s="93"/>
      <c r="HD559" s="168"/>
      <c r="HE559" s="110"/>
      <c r="HF559" s="94"/>
      <c r="HG559" s="38"/>
      <c r="HH559" s="38"/>
      <c r="HI559" s="38"/>
      <c r="HJ559" s="38"/>
      <c r="HK559" s="98"/>
      <c r="HL559" s="38"/>
      <c r="HM559" s="38"/>
      <c r="HN559" s="38"/>
      <c r="HO559" s="136"/>
      <c r="HP559" s="38"/>
      <c r="HQ559" s="38"/>
      <c r="HR559" s="38"/>
      <c r="HS559" s="38"/>
      <c r="HT559" s="63"/>
      <c r="HU559" s="63"/>
      <c r="HV559" s="71"/>
      <c r="HW559" s="63"/>
      <c r="HX559" s="44"/>
      <c r="HY559" s="42"/>
      <c r="HZ559" s="42"/>
      <c r="IA559" s="42"/>
      <c r="IB559" s="42"/>
      <c r="IC559" s="42"/>
      <c r="ID559" s="42"/>
      <c r="IE559" s="42"/>
      <c r="IF559" s="42"/>
      <c r="IG559" s="42"/>
      <c r="IH559" s="42"/>
      <c r="II559" s="42"/>
      <c r="IJ559" s="42"/>
      <c r="IK559" s="42"/>
      <c r="IL559" s="42"/>
      <c r="IM559" s="42"/>
      <c r="IN559" s="42"/>
      <c r="IO559" s="42"/>
      <c r="IP559" s="42"/>
      <c r="IQ559" s="42"/>
      <c r="IR559" s="42"/>
      <c r="IS559" s="42"/>
      <c r="IT559" s="42"/>
      <c r="IU559" s="42"/>
      <c r="IV559" s="42"/>
      <c r="IW559" s="42"/>
      <c r="IX559" s="42"/>
      <c r="IY559" s="42"/>
      <c r="IZ559" s="63"/>
      <c r="JA559" s="65"/>
      <c r="JB559" s="65"/>
      <c r="JC559" s="65"/>
      <c r="JD559" s="65"/>
      <c r="JE559" s="65"/>
      <c r="JF559" s="65"/>
      <c r="JG559" s="65"/>
      <c r="JH559" s="65"/>
      <c r="JI559" s="65"/>
      <c r="JJ559" s="65"/>
      <c r="JK559" s="65"/>
      <c r="JL559" s="65"/>
      <c r="JM559" s="65"/>
      <c r="JN559" s="65"/>
      <c r="JO559" s="65"/>
      <c r="JP559" s="65"/>
      <c r="JQ559" s="65"/>
      <c r="JR559" s="65"/>
      <c r="JS559" s="65"/>
      <c r="JT559" s="65"/>
      <c r="JU559" s="65"/>
      <c r="JV559" s="65"/>
      <c r="JW559" s="65"/>
      <c r="JX559" s="65"/>
      <c r="JY559" s="65"/>
      <c r="JZ559" s="65"/>
      <c r="KA559" s="65"/>
      <c r="KB559" s="65"/>
      <c r="KC559" s="65"/>
      <c r="KD559" s="65"/>
      <c r="KE559" s="65"/>
      <c r="KF559" s="65"/>
      <c r="KG559" s="65"/>
      <c r="KH559" s="65"/>
      <c r="KI559" s="65"/>
      <c r="KJ559" s="65"/>
      <c r="KK559" s="65"/>
      <c r="KL559" s="65"/>
      <c r="KM559" s="65"/>
      <c r="KN559" s="65"/>
      <c r="KO559" s="65"/>
      <c r="KP559" s="65"/>
      <c r="KQ559" s="65"/>
      <c r="KR559" s="65"/>
      <c r="KS559" s="65"/>
      <c r="KT559" s="65"/>
      <c r="KU559" s="65"/>
      <c r="KV559" s="65"/>
      <c r="KW559" s="65"/>
      <c r="KX559" s="65"/>
      <c r="KY559" s="65"/>
      <c r="KZ559" s="65"/>
      <c r="LA559" s="65"/>
      <c r="LB559" s="65"/>
      <c r="LC559" s="65"/>
      <c r="LD559" s="65"/>
      <c r="LE559" s="65"/>
      <c r="LF559" s="65"/>
      <c r="LG559" s="65"/>
      <c r="LH559" s="65"/>
      <c r="LI559" s="65"/>
      <c r="LJ559" s="65"/>
      <c r="LK559" s="65"/>
      <c r="LL559" s="65"/>
      <c r="LM559" s="65"/>
      <c r="LN559" s="65"/>
      <c r="LO559" s="65"/>
      <c r="LP559" s="65"/>
      <c r="LQ559" s="65"/>
      <c r="LR559" s="65"/>
      <c r="LS559" s="65"/>
      <c r="LT559" s="65"/>
      <c r="LU559" s="65"/>
      <c r="LV559" s="65"/>
      <c r="LW559" s="65"/>
      <c r="LX559" s="65"/>
      <c r="LY559" s="65"/>
      <c r="LZ559" s="65"/>
      <c r="MA559" s="65"/>
    </row>
    <row r="560" spans="1:339" s="148" customFormat="1" ht="12" x14ac:dyDescent="0.25">
      <c r="A560" s="38" t="s">
        <v>118</v>
      </c>
      <c r="B560" s="39" t="s">
        <v>119</v>
      </c>
      <c r="C560" s="40" t="str">
        <f>IFERROR(VLOOKUP(BANCO10[[#This Row],[EMPRESA]],[1]!DADOS[#Data],2,FALSE),"")</f>
        <v>05.077.583/0001-72</v>
      </c>
      <c r="D560" s="42" t="s">
        <v>1479</v>
      </c>
      <c r="E560" s="42" t="str">
        <f>IFERROR(VLOOKUP(BANCO10[[#This Row],[EMPRESA]],[1]!DADOS[#Data],5,FALSE),"")</f>
        <v>EPP</v>
      </c>
      <c r="F560" s="40" t="str">
        <f>IFERROR(IF(VLOOKUP(BANCO10[[#This Row],[EMPRESA]],[1]!DADOS[#Data],6,0)="","",(VLOOKUP(BANCO10[[#This Row],[EMPRESA]],[1]!DADOS[#Data],6,0))),"")</f>
        <v>CAPITAL LESTE 1</v>
      </c>
      <c r="G560" s="40" t="str">
        <f>IFERROR(IF(VLOOKUP(BANCO10[[#This Row],[EMPRESA]],[1]!DADOS[#Data],4)="","",(VLOOKUP($D560,[1]!DADOS[#Data],4,0))),"")</f>
        <v>NUTFIX</v>
      </c>
      <c r="H560" s="43" t="s">
        <v>7</v>
      </c>
      <c r="I560" s="43" t="s">
        <v>122</v>
      </c>
      <c r="J560" s="43" t="s">
        <v>123</v>
      </c>
      <c r="K560" s="44" t="s">
        <v>123</v>
      </c>
      <c r="L560" s="44" t="s">
        <v>123</v>
      </c>
      <c r="M560" s="44" t="s">
        <v>137</v>
      </c>
      <c r="N560" s="44" t="s">
        <v>123</v>
      </c>
      <c r="O560" s="42" t="s">
        <v>95</v>
      </c>
      <c r="P560" s="42">
        <v>100</v>
      </c>
      <c r="Q560" s="42"/>
      <c r="R560" s="45" t="s">
        <v>123</v>
      </c>
      <c r="S560" s="45"/>
      <c r="T560" s="45" t="s">
        <v>123</v>
      </c>
      <c r="U560" s="45"/>
      <c r="V560" s="45" t="s">
        <v>123</v>
      </c>
      <c r="W560" s="45"/>
      <c r="X560" s="45" t="s">
        <v>123</v>
      </c>
      <c r="Y560" s="45"/>
      <c r="Z560" s="46" t="s">
        <v>123</v>
      </c>
      <c r="AA560" s="47"/>
      <c r="AB560" s="46" t="s">
        <v>123</v>
      </c>
      <c r="AC560" s="48"/>
      <c r="AD560" s="46" t="s">
        <v>123</v>
      </c>
      <c r="AE560" s="48"/>
      <c r="AF560" s="45" t="s">
        <v>123</v>
      </c>
      <c r="AG560" s="45"/>
      <c r="AH560" s="45" t="s">
        <v>123</v>
      </c>
      <c r="AI560" s="45"/>
      <c r="AJ560" s="45" t="s">
        <v>123</v>
      </c>
      <c r="AK560" s="45"/>
      <c r="AL560" s="45" t="s">
        <v>123</v>
      </c>
      <c r="AM560" s="45"/>
      <c r="AN560" s="45" t="s">
        <v>123</v>
      </c>
      <c r="AO560" s="45"/>
      <c r="AP560" s="45" t="s">
        <v>123</v>
      </c>
      <c r="AQ560" s="45"/>
      <c r="AR560" s="45" t="s">
        <v>123</v>
      </c>
      <c r="AS560" s="45"/>
      <c r="AT560" s="49">
        <v>45963</v>
      </c>
      <c r="AU560" s="50">
        <v>45963</v>
      </c>
      <c r="AV560" s="51" t="s">
        <v>123</v>
      </c>
      <c r="AW560" s="51" t="s">
        <v>123</v>
      </c>
      <c r="AX560" s="51" t="s">
        <v>123</v>
      </c>
      <c r="AY560" s="52" t="s">
        <v>123</v>
      </c>
      <c r="AZ560" s="53">
        <v>0</v>
      </c>
      <c r="BA560" s="52" t="s">
        <v>123</v>
      </c>
      <c r="BB560" s="81" t="s">
        <v>123</v>
      </c>
      <c r="BC560" s="52" t="s">
        <v>123</v>
      </c>
      <c r="BD560" s="52" t="s">
        <v>123</v>
      </c>
      <c r="BE560" s="55" t="s">
        <v>123</v>
      </c>
      <c r="BF560" s="55" t="s">
        <v>123</v>
      </c>
      <c r="BG560" s="55" t="s">
        <v>123</v>
      </c>
      <c r="BH560" s="55" t="s">
        <v>123</v>
      </c>
      <c r="BI560" s="68" t="s">
        <v>123</v>
      </c>
      <c r="BJ560" s="57"/>
      <c r="BK560" s="58" t="s">
        <v>123</v>
      </c>
      <c r="BL560" s="59"/>
      <c r="BM560" s="58" t="s">
        <v>123</v>
      </c>
      <c r="BN560" s="59"/>
      <c r="BO560" s="58" t="s">
        <v>123</v>
      </c>
      <c r="BP560" s="59"/>
      <c r="BQ560" s="58" t="s">
        <v>123</v>
      </c>
      <c r="BR560" s="59"/>
      <c r="BS560" s="70" t="s">
        <v>1480</v>
      </c>
      <c r="BT560" s="38"/>
      <c r="BU560" s="61" t="s">
        <v>129</v>
      </c>
      <c r="BV560" s="61" t="s">
        <v>129</v>
      </c>
      <c r="BW560" s="84" t="s">
        <v>129</v>
      </c>
      <c r="BX560" s="84" t="s">
        <v>129</v>
      </c>
      <c r="BY560" s="85" t="s">
        <v>129</v>
      </c>
      <c r="BZ560" s="84"/>
      <c r="CA560" s="86" t="s">
        <v>129</v>
      </c>
      <c r="CB560" s="87" t="s">
        <v>129</v>
      </c>
      <c r="CC560" s="88" t="s">
        <v>129</v>
      </c>
      <c r="CD560" s="87" t="s">
        <v>129</v>
      </c>
      <c r="CE560" s="87" t="s">
        <v>129</v>
      </c>
      <c r="CF560" s="87" t="s">
        <v>129</v>
      </c>
      <c r="CG560" s="87" t="s">
        <v>1481</v>
      </c>
      <c r="CH560" s="42">
        <f>YEAR(BANCO10[[#This Row],[DATA INÍCIO]])</f>
        <v>2025</v>
      </c>
      <c r="CI560" s="42">
        <f>MONTH(BANCO10[[#This Row],[DATA INÍCIO]])</f>
        <v>11</v>
      </c>
      <c r="CJ560" s="42" t="str">
        <f t="shared" si="10"/>
        <v>NUTFIX INDUSTRIA E COMERCIO LTDA05.077.583/0001-72</v>
      </c>
      <c r="CK560" s="42"/>
      <c r="CL560" s="42" t="s">
        <v>123</v>
      </c>
      <c r="CM560" s="42" t="str">
        <f>IF(BANCO10[[#This Row],[SOLUÇÃO]]=CM$1,BANCO10[[#This Row],[STATUS DA ETAPA]],"")</f>
        <v/>
      </c>
      <c r="CN560" s="42" t="str">
        <f>IF(BANCO10[[#This Row],[SOLUÇÃO]]=CN$1,BANCO10[[#This Row],[STATUS DA ETAPA]],"")</f>
        <v/>
      </c>
      <c r="CO560" s="42" t="str">
        <f>IF(BANCO10[[#This Row],[SOLUÇÃO]]=CO$1,BANCO10[[#This Row],[STATUS DA ETAPA]],"")</f>
        <v/>
      </c>
      <c r="CP560" s="42" t="str">
        <f>IF(BANCO10[[#This Row],[SOLUÇÃO]]=CP$1,BANCO10[[#This Row],[STATUS DA ETAPA]],"")</f>
        <v/>
      </c>
      <c r="CQ560" s="42" t="str">
        <f>IF(BANCO10[[#This Row],[SOLUÇÃO]]=CQ$1,BANCO10[[#This Row],[STATUS DA ETAPA]],"")</f>
        <v/>
      </c>
      <c r="CR560" s="42" t="str">
        <f>IF(BANCO10[[#This Row],[SOLUÇÃO]]=CR$1,BANCO10[[#This Row],[STATUS DA ETAPA]],"")</f>
        <v>CANCELADO</v>
      </c>
      <c r="CS560" s="42" t="str">
        <f>IF(BANCO10[[#This Row],[SOLUÇÃO]]=CS$1,BANCO10[[#This Row],[STATUS DA ETAPA]],"")</f>
        <v/>
      </c>
      <c r="CT560" s="42" t="str">
        <f>IF(BANCO10[[#This Row],[SOLUÇÃO]]=CT$1,BANCO10[[#This Row],[STATUS DA ETAPA]],"")</f>
        <v/>
      </c>
      <c r="CU560" s="42" t="str">
        <f>IF(BANCO10[[#This Row],[SOLUÇÃO]]=CU$1,BANCO10[[#This Row],[STATUS DA ETAPA]],"")</f>
        <v/>
      </c>
      <c r="CV560" s="42" t="str">
        <f>IF(BANCO10[[#This Row],[SOLUÇÃO]]=CV$1,BANCO10[[#This Row],[STATUS DA ETAPA]],"")</f>
        <v/>
      </c>
      <c r="CW560" s="42" t="str">
        <f>IF(BANCO10[[#This Row],[SOLUÇÃO]]=CW$1,BANCO10[[#This Row],[STATUS DA ETAPA]],"")</f>
        <v/>
      </c>
      <c r="CX560" s="42" t="str">
        <f>IF(BANCO10[[#This Row],[SOLUÇÃO]]=CX$1,BANCO10[[#This Row],[STATUS DA ETAPA]],"")</f>
        <v/>
      </c>
      <c r="CY560" s="42" t="str">
        <f>IF(BANCO10[[#This Row],[SOLUÇÃO]]=CY$1,BANCO10[[#This Row],[STATUS DA ETAPA]],"")</f>
        <v/>
      </c>
      <c r="CZ560" s="42" t="str">
        <f>IF(BANCO10[[#This Row],[SOLUÇÃO]]=CZ$1,BANCO10[[#This Row],[STATUS DA ETAPA]],"")</f>
        <v/>
      </c>
      <c r="DA560" s="42" t="str">
        <f>IF(BANCO10[[#This Row],[SOLUÇÃO]]=DA$1,BANCO10[[#This Row],[STATUS DA ETAPA]],"")</f>
        <v/>
      </c>
      <c r="DB560" s="42" t="str">
        <f>IF(BANCO10[[#This Row],[SOLUÇÃO]]=DB$1,BANCO10[[#This Row],[STATUS DA ETAPA]],"")</f>
        <v/>
      </c>
      <c r="DC560" s="63" t="str">
        <f>IF(BANCO10[[#This Row],[SOLUÇÃO]]=DC$1,BANCO10[[#This Row],[STATUS DA ETAPA]],"")</f>
        <v/>
      </c>
      <c r="DD560" s="65" t="str">
        <f>IF(BANCO10[[#This Row],[SOLUÇÃO]]=DD$1,BANCO10[[#This Row],[STATUS DA ETAPA]],"")</f>
        <v/>
      </c>
      <c r="DE560" s="65" t="str">
        <f>IF(BANCO10[[#This Row],[SOLUÇÃO]]=DE$1,BANCO10[[#This Row],[STATUS DA ETAPA]],"")</f>
        <v/>
      </c>
      <c r="DF560" s="65" t="str">
        <f>IF(BANCO10[[#This Row],[SOLUÇÃO]]=DF$1,BANCO10[[#This Row],[STATUS DA ETAPA]],"")</f>
        <v/>
      </c>
      <c r="DG560" s="65" t="str">
        <f>IF(BANCO10[[#This Row],[SOLUÇÃO]]=DG$1,BANCO10[[#This Row],[STATUS DA ETAPA]],"")</f>
        <v/>
      </c>
      <c r="DH560" s="65" t="str">
        <f>IF(BANCO10[[#This Row],[SOLUÇÃO]]=DH$1,BANCO10[[#This Row],[STATUS DA ETAPA]],"")</f>
        <v/>
      </c>
      <c r="DI560" s="65" t="str">
        <f>IF(BANCO10[[#This Row],[SOLUÇÃO]]=DI$1,BANCO10[[#This Row],[STATUS DA ETAPA]],"")</f>
        <v/>
      </c>
      <c r="DJ560" s="65" t="str">
        <f>IF(BANCO10[[#This Row],[SOLUÇÃO]]=DJ$1,BANCO10[[#This Row],[STATUS DA ETAPA]],"")</f>
        <v/>
      </c>
      <c r="DK560" s="65" t="str">
        <f>IF(BANCO10[[#This Row],[SOLUÇÃO]]=DK$1,BANCO10[[#This Row],[STATUS DA ETAPA]],"")</f>
        <v/>
      </c>
      <c r="DL560" s="65" t="str">
        <f>IF(BANCO10[[#This Row],[SOLUÇÃO]]=DL$1,BANCO10[[#This Row],[STATUS DA ETAPA]],"")</f>
        <v/>
      </c>
      <c r="DM560" s="65" t="str">
        <f>IF(BANCO10[[#This Row],[SOLUÇÃO]]=DM$1,BANCO10[[#This Row],[STATUS DA ETAPA]],"")</f>
        <v/>
      </c>
      <c r="DN560" s="193"/>
      <c r="DO560" s="193"/>
      <c r="DP560" s="193"/>
      <c r="DQ560" s="193"/>
      <c r="DR560" s="193"/>
      <c r="DS560" s="193"/>
      <c r="DT560" s="193"/>
      <c r="DU560" s="193"/>
      <c r="DV560" s="193"/>
      <c r="DW560" s="193"/>
      <c r="DX560" s="193"/>
      <c r="DY560" s="193"/>
      <c r="DZ560" s="193"/>
      <c r="EA560" s="193"/>
      <c r="EB560" s="193"/>
      <c r="EC560" s="193"/>
      <c r="ED560" s="193"/>
      <c r="EE560" s="193"/>
      <c r="EF560" s="193"/>
      <c r="EG560" s="193"/>
      <c r="EH560" s="193"/>
      <c r="EI560" s="193"/>
      <c r="EJ560" s="193"/>
      <c r="EK560" s="193"/>
      <c r="EL560" s="193"/>
      <c r="EM560" s="193"/>
      <c r="EN560" s="193"/>
      <c r="EO560" s="193"/>
      <c r="EP560" s="193"/>
      <c r="EQ560" s="193"/>
      <c r="ER560" s="193"/>
      <c r="ES560" s="193"/>
      <c r="ET560" s="193"/>
      <c r="EU560" s="193"/>
      <c r="EV560" s="193"/>
      <c r="EW560" s="193"/>
      <c r="EX560" s="193"/>
      <c r="EY560" s="193"/>
      <c r="EZ560" s="193"/>
      <c r="FA560" s="193"/>
      <c r="FB560" s="193"/>
      <c r="FC560" s="193"/>
      <c r="FD560" s="193"/>
      <c r="FE560" s="193"/>
      <c r="FF560" s="193"/>
      <c r="FG560" s="193"/>
      <c r="FH560" s="193"/>
      <c r="FI560" s="193"/>
      <c r="FJ560" s="193"/>
      <c r="FK560" s="193"/>
      <c r="FL560" s="193"/>
      <c r="FM560" s="193"/>
      <c r="FN560" s="193"/>
      <c r="FO560" s="193"/>
      <c r="FP560" s="193"/>
      <c r="FQ560" s="193"/>
      <c r="FR560" s="193"/>
      <c r="FS560" s="193"/>
      <c r="FT560" s="193"/>
      <c r="FU560" s="193"/>
      <c r="FV560" s="193"/>
      <c r="FW560" s="193"/>
      <c r="FX560" s="193"/>
      <c r="FY560" s="193"/>
      <c r="FZ560" s="193"/>
      <c r="GA560" s="39"/>
      <c r="GB560" s="39"/>
      <c r="GC560" s="40"/>
      <c r="GD560" s="42"/>
      <c r="GE560" s="42"/>
      <c r="GF560" s="40"/>
      <c r="GG560" s="89"/>
      <c r="GH560" s="92"/>
      <c r="GI560" s="40"/>
      <c r="GJ560" s="44"/>
      <c r="GK560" s="166"/>
      <c r="GL560" s="166"/>
      <c r="GM560" s="166"/>
      <c r="GN560" s="42"/>
      <c r="GO560" s="91"/>
      <c r="GP560" s="42"/>
      <c r="GQ560" s="91"/>
      <c r="GR560" s="93"/>
      <c r="GS560" s="93"/>
      <c r="GT560" s="44"/>
      <c r="GU560" s="44"/>
      <c r="GV560" s="44"/>
      <c r="GW560" s="42"/>
      <c r="GX560" s="95"/>
      <c r="GY560" s="96"/>
      <c r="GZ560" s="222"/>
      <c r="HA560" s="222"/>
      <c r="HB560" s="222"/>
      <c r="HC560" s="93"/>
      <c r="HD560" s="222"/>
      <c r="HE560" s="216"/>
      <c r="HF560" s="93"/>
      <c r="HG560" s="39"/>
      <c r="HH560" s="39"/>
      <c r="HI560" s="39"/>
      <c r="HJ560" s="39"/>
      <c r="HK560" s="223"/>
      <c r="HL560" s="39"/>
      <c r="HM560" s="39"/>
      <c r="HN560" s="39"/>
      <c r="HO560" s="224"/>
      <c r="HP560" s="39"/>
      <c r="HQ560" s="39"/>
      <c r="HR560" s="39"/>
      <c r="HS560" s="39"/>
      <c r="HT560" s="42"/>
      <c r="HU560" s="42"/>
      <c r="HV560" s="42"/>
      <c r="HW560" s="42"/>
      <c r="HX560" s="44"/>
      <c r="HY560" s="42"/>
      <c r="HZ560" s="42"/>
      <c r="IA560" s="42"/>
      <c r="IB560" s="42"/>
      <c r="IC560" s="42"/>
      <c r="ID560" s="42"/>
      <c r="IE560" s="42"/>
      <c r="IF560" s="42"/>
      <c r="IG560" s="42"/>
      <c r="IH560" s="42"/>
      <c r="II560" s="42"/>
      <c r="IJ560" s="42"/>
      <c r="IK560" s="42"/>
      <c r="IL560" s="42"/>
      <c r="IM560" s="42"/>
      <c r="IN560" s="42"/>
      <c r="IO560" s="42"/>
      <c r="IP560" s="42"/>
      <c r="IQ560" s="42"/>
      <c r="IR560" s="42"/>
      <c r="IS560" s="42"/>
      <c r="IT560" s="42"/>
      <c r="IU560" s="42"/>
      <c r="IV560" s="42"/>
      <c r="IW560" s="42"/>
      <c r="IX560" s="42"/>
      <c r="IY560" s="42"/>
      <c r="IZ560" s="42"/>
      <c r="JA560" s="193"/>
      <c r="JB560" s="193"/>
      <c r="JC560" s="193"/>
      <c r="JD560" s="193"/>
      <c r="JE560" s="193"/>
      <c r="JF560" s="193"/>
      <c r="JG560" s="193"/>
      <c r="JH560" s="193"/>
      <c r="JI560" s="193"/>
      <c r="JJ560" s="193"/>
      <c r="JK560" s="193"/>
      <c r="JL560" s="193"/>
      <c r="JM560" s="193"/>
      <c r="JN560" s="193"/>
      <c r="JO560" s="193"/>
      <c r="JP560" s="193"/>
      <c r="JQ560" s="193"/>
      <c r="JR560" s="193"/>
      <c r="JS560" s="193"/>
      <c r="JT560" s="193"/>
      <c r="JU560" s="193"/>
      <c r="JV560" s="193"/>
      <c r="JW560" s="193"/>
      <c r="JX560" s="193"/>
      <c r="JY560" s="193"/>
      <c r="JZ560" s="193"/>
      <c r="KA560" s="193"/>
      <c r="KB560" s="193"/>
      <c r="KC560" s="193"/>
      <c r="KD560" s="193"/>
      <c r="KE560" s="193"/>
      <c r="KF560" s="193"/>
      <c r="KG560" s="193"/>
      <c r="KH560" s="193"/>
      <c r="KI560" s="193"/>
      <c r="KJ560" s="193"/>
      <c r="KK560" s="193"/>
      <c r="KL560" s="193"/>
      <c r="KM560" s="193"/>
      <c r="KN560" s="193"/>
      <c r="KO560" s="193"/>
      <c r="KP560" s="193"/>
      <c r="KQ560" s="193"/>
      <c r="KR560" s="193"/>
      <c r="KS560" s="193"/>
      <c r="KT560" s="193"/>
      <c r="KU560" s="193"/>
      <c r="KV560" s="193"/>
      <c r="KW560" s="193"/>
      <c r="KX560" s="193"/>
      <c r="KY560" s="193"/>
      <c r="KZ560" s="193"/>
      <c r="LA560" s="193"/>
      <c r="LB560" s="193"/>
      <c r="LC560" s="193"/>
      <c r="LD560" s="193"/>
      <c r="LE560" s="193"/>
      <c r="LF560" s="193"/>
      <c r="LG560" s="193"/>
      <c r="LH560" s="193"/>
      <c r="LI560" s="193"/>
      <c r="LJ560" s="193"/>
      <c r="LK560" s="193"/>
      <c r="LL560" s="193"/>
      <c r="LM560" s="193"/>
      <c r="LN560" s="193"/>
      <c r="LO560" s="193"/>
      <c r="LP560" s="193"/>
      <c r="LQ560" s="193"/>
      <c r="LR560" s="193"/>
      <c r="LS560" s="193"/>
      <c r="LT560" s="193"/>
      <c r="LU560" s="193"/>
      <c r="LV560" s="193"/>
      <c r="LW560" s="193"/>
      <c r="LX560" s="193"/>
      <c r="LY560" s="193"/>
      <c r="LZ560" s="193"/>
      <c r="MA560" s="193"/>
    </row>
    <row r="561" spans="1:339" s="225" customFormat="1" ht="12" x14ac:dyDescent="0.25">
      <c r="A561" s="38" t="s">
        <v>118</v>
      </c>
      <c r="B561" s="39" t="s">
        <v>119</v>
      </c>
      <c r="C561" s="40" t="str">
        <f>IFERROR(VLOOKUP(BANCO10[[#This Row],[EMPRESA]],[1]!DADOS[#Data],2,FALSE),"")</f>
        <v>05.077.583/0001-72</v>
      </c>
      <c r="D561" s="42" t="s">
        <v>1479</v>
      </c>
      <c r="E561" s="42" t="str">
        <f>IFERROR(VLOOKUP(BANCO10[[#This Row],[EMPRESA]],[1]!DADOS[#Data],5,FALSE),"")</f>
        <v>EPP</v>
      </c>
      <c r="F561" s="40" t="str">
        <f>IFERROR(IF(VLOOKUP(BANCO10[[#This Row],[EMPRESA]],[1]!DADOS[#Data],6,0)="","",(VLOOKUP(BANCO10[[#This Row],[EMPRESA]],[1]!DADOS[#Data],6,0))),"")</f>
        <v>CAPITAL LESTE 1</v>
      </c>
      <c r="G561" s="40"/>
      <c r="H561" s="43" t="s">
        <v>121</v>
      </c>
      <c r="I561" s="43" t="s">
        <v>145</v>
      </c>
      <c r="J561" s="44" t="s">
        <v>146</v>
      </c>
      <c r="K561" s="44" t="s">
        <v>1482</v>
      </c>
      <c r="L561" s="44" t="s">
        <v>123</v>
      </c>
      <c r="M561" s="44">
        <v>103</v>
      </c>
      <c r="N561" s="42" t="s">
        <v>123</v>
      </c>
      <c r="O561" s="42" t="s">
        <v>90</v>
      </c>
      <c r="P561" s="42">
        <v>4</v>
      </c>
      <c r="Q561" s="42" t="s">
        <v>205</v>
      </c>
      <c r="R561" s="45" t="s">
        <v>123</v>
      </c>
      <c r="S561" s="45"/>
      <c r="T561" s="45" t="s">
        <v>123</v>
      </c>
      <c r="U561" s="45"/>
      <c r="V561" s="45" t="s">
        <v>123</v>
      </c>
      <c r="W561" s="45"/>
      <c r="X561" s="45" t="s">
        <v>123</v>
      </c>
      <c r="Y561" s="45"/>
      <c r="Z561" s="46" t="s">
        <v>123</v>
      </c>
      <c r="AA561" s="47"/>
      <c r="AB561" s="46" t="s">
        <v>123</v>
      </c>
      <c r="AC561" s="48"/>
      <c r="AD561" s="46" t="s">
        <v>123</v>
      </c>
      <c r="AE561" s="48"/>
      <c r="AF561" s="45" t="s">
        <v>27</v>
      </c>
      <c r="AG561" s="45">
        <v>44888</v>
      </c>
      <c r="AH561" s="45" t="s">
        <v>126</v>
      </c>
      <c r="AI561" s="45"/>
      <c r="AJ561" s="45" t="s">
        <v>123</v>
      </c>
      <c r="AK561" s="45"/>
      <c r="AL561" s="45" t="s">
        <v>123</v>
      </c>
      <c r="AM561" s="45"/>
      <c r="AN561" s="45" t="s">
        <v>123</v>
      </c>
      <c r="AO561" s="45"/>
      <c r="AP561" s="45" t="s">
        <v>123</v>
      </c>
      <c r="AQ561" s="45"/>
      <c r="AR561" s="45" t="s">
        <v>123</v>
      </c>
      <c r="AS561" s="45"/>
      <c r="AT561" s="49">
        <v>44888</v>
      </c>
      <c r="AU561" s="49">
        <v>44888</v>
      </c>
      <c r="AV561" s="51" t="s">
        <v>123</v>
      </c>
      <c r="AW561" s="51" t="s">
        <v>123</v>
      </c>
      <c r="AX561" s="51" t="s">
        <v>49</v>
      </c>
      <c r="AY561" s="52" t="s">
        <v>123</v>
      </c>
      <c r="AZ561" s="53">
        <v>0</v>
      </c>
      <c r="BA561" s="52" t="s">
        <v>123</v>
      </c>
      <c r="BB561" s="81" t="s">
        <v>123</v>
      </c>
      <c r="BC561" s="52" t="s">
        <v>123</v>
      </c>
      <c r="BD561" s="52" t="s">
        <v>123</v>
      </c>
      <c r="BE561" s="55" t="s">
        <v>123</v>
      </c>
      <c r="BF561" s="55" t="s">
        <v>123</v>
      </c>
      <c r="BG561" s="55" t="s">
        <v>123</v>
      </c>
      <c r="BH561" s="55" t="s">
        <v>123</v>
      </c>
      <c r="BI561" s="56" t="s">
        <v>123</v>
      </c>
      <c r="BJ561" s="48"/>
      <c r="BK561" s="74"/>
      <c r="BL561" s="59"/>
      <c r="BM561" s="74"/>
      <c r="BN561" s="59"/>
      <c r="BO561" s="74" t="s">
        <v>123</v>
      </c>
      <c r="BP561" s="59"/>
      <c r="BQ561" s="74" t="s">
        <v>123</v>
      </c>
      <c r="BR561" s="75"/>
      <c r="BS561" s="70" t="s">
        <v>1480</v>
      </c>
      <c r="BT561" s="38"/>
      <c r="BU561" s="61" t="s">
        <v>129</v>
      </c>
      <c r="BV561" s="61" t="s">
        <v>129</v>
      </c>
      <c r="BW561" s="84" t="s">
        <v>129</v>
      </c>
      <c r="BX561" s="84" t="s">
        <v>129</v>
      </c>
      <c r="BY561" s="85" t="s">
        <v>129</v>
      </c>
      <c r="BZ561" s="84"/>
      <c r="CA561" s="86" t="s">
        <v>129</v>
      </c>
      <c r="CB561" s="87" t="s">
        <v>129</v>
      </c>
      <c r="CC561" s="88" t="s">
        <v>129</v>
      </c>
      <c r="CD561" s="87" t="s">
        <v>129</v>
      </c>
      <c r="CE561" s="87" t="s">
        <v>129</v>
      </c>
      <c r="CF561" s="87" t="s">
        <v>129</v>
      </c>
      <c r="CG561" s="87" t="s">
        <v>129</v>
      </c>
      <c r="CH561" s="42">
        <f>YEAR(BANCO10[[#This Row],[DATA INÍCIO]])</f>
        <v>2022</v>
      </c>
      <c r="CI561" s="42">
        <f>MONTH(BANCO10[[#This Row],[DATA INÍCIO]])</f>
        <v>11</v>
      </c>
      <c r="CJ561" s="42" t="str">
        <f t="shared" si="10"/>
        <v>NUTFIX INDUSTRIA E COMERCIO LTDA05.077.583/0001-72</v>
      </c>
      <c r="CK561" s="42"/>
      <c r="CL561" s="42" t="s">
        <v>1482</v>
      </c>
      <c r="CM561" s="42" t="str">
        <f>IF(BANCO10[[#This Row],[SOLUÇÃO]]=CM$1,BANCO10[[#This Row],[STATUS DA ETAPA]],"")</f>
        <v>CONCLUÍDO</v>
      </c>
      <c r="CN561" s="42" t="str">
        <f>IF(BANCO10[[#This Row],[SOLUÇÃO]]=CN$1,BANCO10[[#This Row],[STATUS DA ETAPA]],"")</f>
        <v/>
      </c>
      <c r="CO561" s="42" t="str">
        <f>IF(BANCO10[[#This Row],[SOLUÇÃO]]=CO$1,BANCO10[[#This Row],[STATUS DA ETAPA]],"")</f>
        <v/>
      </c>
      <c r="CP561" s="42" t="str">
        <f>IF(BANCO10[[#This Row],[SOLUÇÃO]]=CP$1,BANCO10[[#This Row],[STATUS DA ETAPA]],"")</f>
        <v/>
      </c>
      <c r="CQ561" s="42" t="str">
        <f>IF(BANCO10[[#This Row],[SOLUÇÃO]]=CQ$1,BANCO10[[#This Row],[STATUS DA ETAPA]],"")</f>
        <v/>
      </c>
      <c r="CR561" s="42" t="str">
        <f>IF(BANCO10[[#This Row],[SOLUÇÃO]]=CR$1,BANCO10[[#This Row],[STATUS DA ETAPA]],"")</f>
        <v/>
      </c>
      <c r="CS561" s="42" t="str">
        <f>IF(BANCO10[[#This Row],[SOLUÇÃO]]=CS$1,BANCO10[[#This Row],[STATUS DA ETAPA]],"")</f>
        <v/>
      </c>
      <c r="CT561" s="42" t="str">
        <f>IF(BANCO10[[#This Row],[SOLUÇÃO]]=CT$1,BANCO10[[#This Row],[STATUS DA ETAPA]],"")</f>
        <v/>
      </c>
      <c r="CU561" s="42" t="str">
        <f>IF(BANCO10[[#This Row],[SOLUÇÃO]]=CU$1,BANCO10[[#This Row],[STATUS DA ETAPA]],"")</f>
        <v/>
      </c>
      <c r="CV561" s="42" t="str">
        <f>IF(BANCO10[[#This Row],[SOLUÇÃO]]=CV$1,BANCO10[[#This Row],[STATUS DA ETAPA]],"")</f>
        <v/>
      </c>
      <c r="CW561" s="42" t="str">
        <f>IF(BANCO10[[#This Row],[SOLUÇÃO]]=CW$1,BANCO10[[#This Row],[STATUS DA ETAPA]],"")</f>
        <v/>
      </c>
      <c r="CX561" s="42" t="str">
        <f>IF(BANCO10[[#This Row],[SOLUÇÃO]]=CX$1,BANCO10[[#This Row],[STATUS DA ETAPA]],"")</f>
        <v/>
      </c>
      <c r="CY561" s="42" t="str">
        <f>IF(BANCO10[[#This Row],[SOLUÇÃO]]=CY$1,BANCO10[[#This Row],[STATUS DA ETAPA]],"")</f>
        <v/>
      </c>
      <c r="CZ561" s="42" t="str">
        <f>IF(BANCO10[[#This Row],[SOLUÇÃO]]=CZ$1,BANCO10[[#This Row],[STATUS DA ETAPA]],"")</f>
        <v/>
      </c>
      <c r="DA561" s="42" t="str">
        <f>IF(BANCO10[[#This Row],[SOLUÇÃO]]=DA$1,BANCO10[[#This Row],[STATUS DA ETAPA]],"")</f>
        <v/>
      </c>
      <c r="DB561" s="42" t="str">
        <f>IF(BANCO10[[#This Row],[SOLUÇÃO]]=DB$1,BANCO10[[#This Row],[STATUS DA ETAPA]],"")</f>
        <v/>
      </c>
      <c r="DC561" s="63" t="str">
        <f>IF(BANCO10[[#This Row],[SOLUÇÃO]]=DC$1,BANCO10[[#This Row],[STATUS DA ETAPA]],"")</f>
        <v/>
      </c>
      <c r="DD561" s="65" t="str">
        <f>IF(BANCO10[[#This Row],[SOLUÇÃO]]=DD$1,BANCO10[[#This Row],[STATUS DA ETAPA]],"")</f>
        <v/>
      </c>
      <c r="DE561" s="65" t="str">
        <f>IF(BANCO10[[#This Row],[SOLUÇÃO]]=DE$1,BANCO10[[#This Row],[STATUS DA ETAPA]],"")</f>
        <v/>
      </c>
      <c r="DF561" s="65" t="str">
        <f>IF(BANCO10[[#This Row],[SOLUÇÃO]]=DF$1,BANCO10[[#This Row],[STATUS DA ETAPA]],"")</f>
        <v/>
      </c>
      <c r="DG561" s="65" t="str">
        <f>IF(BANCO10[[#This Row],[SOLUÇÃO]]=DG$1,BANCO10[[#This Row],[STATUS DA ETAPA]],"")</f>
        <v/>
      </c>
      <c r="DH561" s="65" t="str">
        <f>IF(BANCO10[[#This Row],[SOLUÇÃO]]=DH$1,BANCO10[[#This Row],[STATUS DA ETAPA]],"")</f>
        <v/>
      </c>
      <c r="DI561" s="65" t="str">
        <f>IF(BANCO10[[#This Row],[SOLUÇÃO]]=DI$1,BANCO10[[#This Row],[STATUS DA ETAPA]],"")</f>
        <v/>
      </c>
      <c r="DJ561" s="65" t="str">
        <f>IF(BANCO10[[#This Row],[SOLUÇÃO]]=DJ$1,BANCO10[[#This Row],[STATUS DA ETAPA]],"")</f>
        <v/>
      </c>
      <c r="DK561" s="65" t="str">
        <f>IF(BANCO10[[#This Row],[SOLUÇÃO]]=DK$1,BANCO10[[#This Row],[STATUS DA ETAPA]],"")</f>
        <v/>
      </c>
      <c r="DL561" s="65" t="str">
        <f>IF(BANCO10[[#This Row],[SOLUÇÃO]]=DL$1,BANCO10[[#This Row],[STATUS DA ETAPA]],"")</f>
        <v/>
      </c>
      <c r="DM561" s="65" t="str">
        <f>IF(BANCO10[[#This Row],[SOLUÇÃO]]=DM$1,BANCO10[[#This Row],[STATUS DA ETAPA]],"")</f>
        <v/>
      </c>
      <c r="DN561" s="194"/>
      <c r="DO561" s="194"/>
      <c r="DP561" s="194"/>
      <c r="DQ561" s="194"/>
      <c r="DR561" s="194"/>
      <c r="DS561" s="194"/>
      <c r="DT561" s="194"/>
      <c r="DU561" s="194"/>
      <c r="DV561" s="194"/>
      <c r="DW561" s="194"/>
      <c r="DX561" s="194"/>
      <c r="DY561" s="194"/>
      <c r="DZ561" s="194"/>
      <c r="EA561" s="194"/>
      <c r="EB561" s="194"/>
      <c r="EC561" s="194"/>
      <c r="ED561" s="194"/>
      <c r="EE561" s="194"/>
      <c r="EF561" s="194"/>
      <c r="EG561" s="194"/>
      <c r="EH561" s="194"/>
      <c r="EI561" s="194"/>
      <c r="EJ561" s="194"/>
      <c r="EK561" s="194"/>
      <c r="EL561" s="194"/>
      <c r="EM561" s="194"/>
      <c r="EN561" s="194"/>
      <c r="EO561" s="194"/>
      <c r="EP561" s="194"/>
      <c r="EQ561" s="194"/>
      <c r="ER561" s="194"/>
      <c r="ES561" s="194"/>
      <c r="ET561" s="194"/>
      <c r="EU561" s="194"/>
      <c r="EV561" s="194"/>
      <c r="EW561" s="194"/>
      <c r="EX561" s="194"/>
      <c r="EY561" s="194"/>
      <c r="EZ561" s="194"/>
      <c r="FA561" s="194"/>
      <c r="FB561" s="194"/>
      <c r="FC561" s="194"/>
      <c r="FD561" s="194"/>
      <c r="FE561" s="194"/>
      <c r="FF561" s="194"/>
      <c r="FG561" s="194"/>
      <c r="FH561" s="194"/>
      <c r="FI561" s="194"/>
      <c r="FJ561" s="194"/>
      <c r="FK561" s="194"/>
      <c r="FL561" s="194"/>
      <c r="FM561" s="194"/>
      <c r="FN561" s="194"/>
      <c r="FO561" s="194"/>
      <c r="FP561" s="194"/>
      <c r="FQ561" s="194"/>
      <c r="FR561" s="194"/>
      <c r="FS561" s="194"/>
      <c r="FT561" s="194"/>
      <c r="FU561" s="194"/>
      <c r="FV561" s="194"/>
      <c r="FW561" s="194"/>
      <c r="FX561" s="194"/>
      <c r="FY561" s="194"/>
      <c r="FZ561" s="194"/>
      <c r="GA561" s="195"/>
      <c r="GB561" s="196"/>
      <c r="GC561" s="197"/>
      <c r="GD561" s="198"/>
      <c r="GE561" s="198"/>
      <c r="GF561" s="197"/>
      <c r="GG561" s="199"/>
      <c r="GH561" s="200"/>
      <c r="GI561" s="201"/>
      <c r="GJ561" s="202"/>
      <c r="GK561" s="203"/>
      <c r="GL561" s="203"/>
      <c r="GM561" s="203"/>
      <c r="GN561" s="198"/>
      <c r="GO561" s="204"/>
      <c r="GP561" s="198"/>
      <c r="GQ561" s="204"/>
      <c r="GR561" s="205"/>
      <c r="GS561" s="205"/>
      <c r="GT561" s="202"/>
      <c r="GU561" s="202"/>
      <c r="GV561" s="202"/>
      <c r="GW561" s="198"/>
      <c r="GX561" s="206"/>
      <c r="GY561" s="207"/>
      <c r="GZ561" s="215"/>
      <c r="HA561" s="215"/>
      <c r="HB561" s="215"/>
      <c r="HC561" s="205"/>
      <c r="HD561" s="215"/>
      <c r="HE561" s="209"/>
      <c r="HF561" s="210"/>
      <c r="HG561" s="195"/>
      <c r="HH561" s="195"/>
      <c r="HI561" s="195"/>
      <c r="HJ561" s="195"/>
      <c r="HK561" s="211"/>
      <c r="HL561" s="195"/>
      <c r="HM561" s="195"/>
      <c r="HN561" s="195"/>
      <c r="HO561" s="212"/>
      <c r="HP561" s="195"/>
      <c r="HQ561" s="195"/>
      <c r="HR561" s="195"/>
      <c r="HS561" s="195"/>
      <c r="HT561" s="213"/>
      <c r="HU561" s="213"/>
      <c r="HV561" s="214"/>
      <c r="HW561" s="213"/>
      <c r="HX561" s="202"/>
      <c r="HY561" s="198"/>
      <c r="HZ561" s="198"/>
      <c r="IA561" s="198"/>
      <c r="IB561" s="198"/>
      <c r="IC561" s="198"/>
      <c r="ID561" s="198"/>
      <c r="IE561" s="198"/>
      <c r="IF561" s="198"/>
      <c r="IG561" s="198"/>
      <c r="IH561" s="198"/>
      <c r="II561" s="198"/>
      <c r="IJ561" s="198"/>
      <c r="IK561" s="198"/>
      <c r="IL561" s="198"/>
      <c r="IM561" s="198"/>
      <c r="IN561" s="198"/>
      <c r="IO561" s="198"/>
      <c r="IP561" s="198"/>
      <c r="IQ561" s="198"/>
      <c r="IR561" s="198"/>
      <c r="IS561" s="198"/>
      <c r="IT561" s="198"/>
      <c r="IU561" s="198"/>
      <c r="IV561" s="198"/>
      <c r="IW561" s="198"/>
      <c r="IX561" s="198"/>
      <c r="IY561" s="198"/>
      <c r="IZ561" s="213"/>
      <c r="JA561" s="194"/>
      <c r="JB561" s="194"/>
      <c r="JC561" s="194"/>
      <c r="JD561" s="194"/>
      <c r="JE561" s="194"/>
      <c r="JF561" s="194"/>
      <c r="JG561" s="194"/>
      <c r="JH561" s="194"/>
      <c r="JI561" s="194"/>
      <c r="JJ561" s="194"/>
      <c r="JK561" s="194"/>
      <c r="JL561" s="194"/>
      <c r="JM561" s="194"/>
      <c r="JN561" s="194"/>
      <c r="JO561" s="194"/>
      <c r="JP561" s="194"/>
      <c r="JQ561" s="194"/>
      <c r="JR561" s="194"/>
      <c r="JS561" s="194"/>
      <c r="JT561" s="194"/>
      <c r="JU561" s="194"/>
      <c r="JV561" s="194"/>
      <c r="JW561" s="194"/>
      <c r="JX561" s="194"/>
      <c r="JY561" s="194"/>
      <c r="JZ561" s="194"/>
      <c r="KA561" s="194"/>
      <c r="KB561" s="194"/>
      <c r="KC561" s="194"/>
      <c r="KD561" s="194"/>
      <c r="KE561" s="194"/>
      <c r="KF561" s="194"/>
      <c r="KG561" s="194"/>
      <c r="KH561" s="194"/>
      <c r="KI561" s="194"/>
      <c r="KJ561" s="194"/>
      <c r="KK561" s="194"/>
      <c r="KL561" s="194"/>
      <c r="KM561" s="194"/>
      <c r="KN561" s="194"/>
      <c r="KO561" s="194"/>
      <c r="KP561" s="194"/>
      <c r="KQ561" s="194"/>
      <c r="KR561" s="194"/>
      <c r="KS561" s="194"/>
      <c r="KT561" s="194"/>
      <c r="KU561" s="194"/>
      <c r="KV561" s="194"/>
      <c r="KW561" s="194"/>
      <c r="KX561" s="194"/>
      <c r="KY561" s="194"/>
      <c r="KZ561" s="194"/>
      <c r="LA561" s="194"/>
      <c r="LB561" s="194"/>
      <c r="LC561" s="194"/>
      <c r="LD561" s="194"/>
      <c r="LE561" s="194"/>
      <c r="LF561" s="194"/>
      <c r="LG561" s="194"/>
      <c r="LH561" s="194"/>
      <c r="LI561" s="194"/>
      <c r="LJ561" s="194"/>
      <c r="LK561" s="194"/>
      <c r="LL561" s="194"/>
      <c r="LM561" s="194"/>
      <c r="LN561" s="194"/>
      <c r="LO561" s="194"/>
      <c r="LP561" s="194"/>
      <c r="LQ561" s="194"/>
      <c r="LR561" s="194"/>
      <c r="LS561" s="194"/>
      <c r="LT561" s="194"/>
      <c r="LU561" s="194"/>
      <c r="LV561" s="194"/>
      <c r="LW561" s="194"/>
      <c r="LX561" s="194"/>
      <c r="LY561" s="194"/>
      <c r="LZ561" s="194"/>
      <c r="MA561" s="194"/>
    </row>
    <row r="562" spans="1:339" s="225" customFormat="1" ht="12" x14ac:dyDescent="0.25">
      <c r="A562" s="38" t="s">
        <v>118</v>
      </c>
      <c r="B562" s="39" t="s">
        <v>131</v>
      </c>
      <c r="C562" s="40" t="str">
        <f>IFERROR(VLOOKUP(BANCO10[[#This Row],[EMPRESA]],[1]!DADOS[#Data],2,FALSE),"")</f>
        <v>04.649.650/0001-13</v>
      </c>
      <c r="D562" s="40" t="s">
        <v>1483</v>
      </c>
      <c r="E562" s="42" t="str">
        <f>IFERROR(VLOOKUP(BANCO10[[#This Row],[EMPRESA]],[1]!DADOS[#Data],5,FALSE),"")</f>
        <v>EPP</v>
      </c>
      <c r="F562" s="40" t="str">
        <f>IFERROR(IF(VLOOKUP(BANCO10[[#This Row],[EMPRESA]],[1]!DADOS[#Data],6,0)="","",(VLOOKUP(BANCO10[[#This Row],[EMPRESA]],[1]!DADOS[#Data],6,0))),"")</f>
        <v>CAPITAL LESTE 1</v>
      </c>
      <c r="G562" s="40" t="str">
        <f>IFERROR(IF(VLOOKUP(BANCO10[[#This Row],[EMPRESA]],[1]!DADOS[#Data],4)="","",(VLOOKUP($D562,[1]!DADOS[#Data],4,0))),"")</f>
        <v>O. R.</v>
      </c>
      <c r="H562" s="43" t="s">
        <v>7</v>
      </c>
      <c r="I562" s="43" t="s">
        <v>145</v>
      </c>
      <c r="J562" s="43" t="s">
        <v>123</v>
      </c>
      <c r="K562" s="44" t="s">
        <v>1484</v>
      </c>
      <c r="L562" s="44" t="s">
        <v>1485</v>
      </c>
      <c r="M562" s="44" t="s">
        <v>137</v>
      </c>
      <c r="N562" s="44" t="s">
        <v>123</v>
      </c>
      <c r="O562" s="42" t="s">
        <v>96</v>
      </c>
      <c r="P562" s="42">
        <v>106</v>
      </c>
      <c r="Q562" s="39" t="s">
        <v>205</v>
      </c>
      <c r="R562" s="45" t="s">
        <v>27</v>
      </c>
      <c r="S562" s="45">
        <v>45700</v>
      </c>
      <c r="T562" s="45" t="s">
        <v>27</v>
      </c>
      <c r="U562" s="45">
        <v>45701</v>
      </c>
      <c r="V562" s="45" t="s">
        <v>27</v>
      </c>
      <c r="W562" s="45">
        <v>45702</v>
      </c>
      <c r="X562" s="45" t="s">
        <v>27</v>
      </c>
      <c r="Y562" s="45">
        <v>45702</v>
      </c>
      <c r="Z562" s="46" t="s">
        <v>27</v>
      </c>
      <c r="AA562" s="47">
        <v>45707</v>
      </c>
      <c r="AB562" s="46" t="s">
        <v>27</v>
      </c>
      <c r="AC562" s="48">
        <v>45694</v>
      </c>
      <c r="AD562" s="46" t="s">
        <v>27</v>
      </c>
      <c r="AE562" s="48">
        <v>45695</v>
      </c>
      <c r="AF562" s="45" t="s">
        <v>123</v>
      </c>
      <c r="AG562" s="45"/>
      <c r="AH562" s="45" t="s">
        <v>27</v>
      </c>
      <c r="AI562" s="45"/>
      <c r="AJ562" s="45" t="s">
        <v>27</v>
      </c>
      <c r="AK562" s="45">
        <v>45700</v>
      </c>
      <c r="AL562" s="45" t="s">
        <v>123</v>
      </c>
      <c r="AM562" s="45"/>
      <c r="AN562" s="45" t="s">
        <v>123</v>
      </c>
      <c r="AO562" s="45"/>
      <c r="AP562" s="45" t="s">
        <v>123</v>
      </c>
      <c r="AQ562" s="45"/>
      <c r="AR562" s="45" t="s">
        <v>123</v>
      </c>
      <c r="AS562" s="45"/>
      <c r="AT562" s="49">
        <v>45776</v>
      </c>
      <c r="AU562" s="50">
        <v>45869</v>
      </c>
      <c r="AV562" s="66" t="s">
        <v>27</v>
      </c>
      <c r="AW562" s="66" t="s">
        <v>27</v>
      </c>
      <c r="AX562" s="51" t="s">
        <v>49</v>
      </c>
      <c r="AY562" s="52" t="s">
        <v>126</v>
      </c>
      <c r="AZ562" s="53">
        <v>20140</v>
      </c>
      <c r="BA562" s="52" t="s">
        <v>153</v>
      </c>
      <c r="BB562" s="81">
        <v>665284</v>
      </c>
      <c r="BC562" s="52" t="s">
        <v>123</v>
      </c>
      <c r="BD562" s="52" t="s">
        <v>123</v>
      </c>
      <c r="BE562" s="55" t="s">
        <v>27</v>
      </c>
      <c r="BF562" s="55" t="s">
        <v>27</v>
      </c>
      <c r="BG562" s="55" t="s">
        <v>27</v>
      </c>
      <c r="BH562" s="55" t="s">
        <v>27</v>
      </c>
      <c r="BI562" s="68" t="s">
        <v>27</v>
      </c>
      <c r="BJ562" s="48">
        <v>45818</v>
      </c>
      <c r="BK562" s="58" t="s">
        <v>123</v>
      </c>
      <c r="BL562" s="59"/>
      <c r="BM562" s="58" t="s">
        <v>123</v>
      </c>
      <c r="BN562" s="59"/>
      <c r="BO562" s="74" t="s">
        <v>27</v>
      </c>
      <c r="BP562" s="59">
        <v>45880</v>
      </c>
      <c r="BQ562" s="58" t="s">
        <v>126</v>
      </c>
      <c r="BR562" s="59"/>
      <c r="BS562" s="220" t="s">
        <v>819</v>
      </c>
      <c r="BT562" s="60">
        <v>0</v>
      </c>
      <c r="BU562" s="61"/>
      <c r="BV562" s="61"/>
      <c r="BW562" s="61"/>
      <c r="BX562" s="61"/>
      <c r="BY562" s="61"/>
      <c r="BZ562" s="61"/>
      <c r="CA562" s="61"/>
      <c r="CB562" s="61"/>
      <c r="CC562" s="61"/>
      <c r="CD562" s="61"/>
      <c r="CE562" s="61"/>
      <c r="CF562" s="61"/>
      <c r="CG562" s="61"/>
      <c r="CH562" s="63">
        <f>YEAR(BANCO10[[#This Row],[DATA INÍCIO]])</f>
        <v>2025</v>
      </c>
      <c r="CI562" s="63">
        <f>MONTH(BANCO10[[#This Row],[DATA INÍCIO]])</f>
        <v>4</v>
      </c>
      <c r="CJ562" s="71" t="str">
        <f t="shared" si="10"/>
        <v>O. R. TECHNOCABOS INDUSTRIA E COMERCIO LTDA04.649.650/0001-13</v>
      </c>
      <c r="CK562" s="63"/>
      <c r="CL562" s="63"/>
      <c r="CM562" s="42" t="str">
        <f>IF(BANCO10[[#This Row],[SOLUÇÃO]]=CM$1,BANCO10[[#This Row],[STATUS DA ETAPA]],"")</f>
        <v/>
      </c>
      <c r="CN562" s="42" t="str">
        <f>IF(BANCO10[[#This Row],[SOLUÇÃO]]=CN$1,BANCO10[[#This Row],[STATUS DA ETAPA]],"")</f>
        <v/>
      </c>
      <c r="CO562" s="42" t="str">
        <f>IF(BANCO10[[#This Row],[SOLUÇÃO]]=CO$1,BANCO10[[#This Row],[STATUS DA ETAPA]],"")</f>
        <v/>
      </c>
      <c r="CP562" s="42" t="str">
        <f>IF(BANCO10[[#This Row],[SOLUÇÃO]]=CP$1,BANCO10[[#This Row],[STATUS DA ETAPA]],"")</f>
        <v/>
      </c>
      <c r="CQ562" s="42" t="str">
        <f>IF(BANCO10[[#This Row],[SOLUÇÃO]]=CQ$1,BANCO10[[#This Row],[STATUS DA ETAPA]],"")</f>
        <v/>
      </c>
      <c r="CR562" s="42" t="str">
        <f>IF(BANCO10[[#This Row],[SOLUÇÃO]]=CR$1,BANCO10[[#This Row],[STATUS DA ETAPA]],"")</f>
        <v/>
      </c>
      <c r="CS562" s="42" t="str">
        <f>IF(BANCO10[[#This Row],[SOLUÇÃO]]=CS$1,BANCO10[[#This Row],[STATUS DA ETAPA]],"")</f>
        <v>CONCLUÍDO</v>
      </c>
      <c r="CT562" s="42" t="str">
        <f>IF(BANCO10[[#This Row],[SOLUÇÃO]]=CT$1,BANCO10[[#This Row],[STATUS DA ETAPA]],"")</f>
        <v/>
      </c>
      <c r="CU562" s="42" t="str">
        <f>IF(BANCO10[[#This Row],[SOLUÇÃO]]=CU$1,BANCO10[[#This Row],[STATUS DA ETAPA]],"")</f>
        <v/>
      </c>
      <c r="CV562" s="42" t="str">
        <f>IF(BANCO10[[#This Row],[SOLUÇÃO]]=CV$1,BANCO10[[#This Row],[STATUS DA ETAPA]],"")</f>
        <v/>
      </c>
      <c r="CW562" s="42" t="str">
        <f>IF(BANCO10[[#This Row],[SOLUÇÃO]]=CW$1,BANCO10[[#This Row],[STATUS DA ETAPA]],"")</f>
        <v/>
      </c>
      <c r="CX562" s="42" t="str">
        <f>IF(BANCO10[[#This Row],[SOLUÇÃO]]=CX$1,BANCO10[[#This Row],[STATUS DA ETAPA]],"")</f>
        <v/>
      </c>
      <c r="CY562" s="42" t="str">
        <f>IF(BANCO10[[#This Row],[SOLUÇÃO]]=CY$1,BANCO10[[#This Row],[STATUS DA ETAPA]],"")</f>
        <v/>
      </c>
      <c r="CZ562" s="42" t="str">
        <f>IF(BANCO10[[#This Row],[SOLUÇÃO]]=CZ$1,BANCO10[[#This Row],[STATUS DA ETAPA]],"")</f>
        <v/>
      </c>
      <c r="DA562" s="42" t="str">
        <f>IF(BANCO10[[#This Row],[SOLUÇÃO]]=DA$1,BANCO10[[#This Row],[STATUS DA ETAPA]],"")</f>
        <v/>
      </c>
      <c r="DB562" s="42" t="str">
        <f>IF(BANCO10[[#This Row],[SOLUÇÃO]]=DB$1,BANCO10[[#This Row],[STATUS DA ETAPA]],"")</f>
        <v/>
      </c>
      <c r="DC562" s="42" t="str">
        <f>IF(BANCO10[[#This Row],[SOLUÇÃO]]=DC$1,BANCO10[[#This Row],[STATUS DA ETAPA]],"")</f>
        <v/>
      </c>
      <c r="DD562" s="42" t="str">
        <f>IF(BANCO10[[#This Row],[SOLUÇÃO]]=DD$1,BANCO10[[#This Row],[STATUS DA ETAPA]],"")</f>
        <v/>
      </c>
      <c r="DE562" s="42" t="str">
        <f>IF(BANCO10[[#This Row],[SOLUÇÃO]]=DE$1,BANCO10[[#This Row],[STATUS DA ETAPA]],"")</f>
        <v/>
      </c>
      <c r="DF562" s="42" t="str">
        <f>IF(BANCO10[[#This Row],[SOLUÇÃO]]=DF$1,BANCO10[[#This Row],[STATUS DA ETAPA]],"")</f>
        <v/>
      </c>
      <c r="DG562" s="42" t="str">
        <f>IF(BANCO10[[#This Row],[SOLUÇÃO]]=DG$1,BANCO10[[#This Row],[STATUS DA ETAPA]],"")</f>
        <v/>
      </c>
      <c r="DH562" s="42" t="str">
        <f>IF(BANCO10[[#This Row],[SOLUÇÃO]]=DH$1,BANCO10[[#This Row],[STATUS DA ETAPA]],"")</f>
        <v/>
      </c>
      <c r="DI562" s="42" t="str">
        <f>IF(BANCO10[[#This Row],[SOLUÇÃO]]=DI$1,BANCO10[[#This Row],[STATUS DA ETAPA]],"")</f>
        <v/>
      </c>
      <c r="DJ562" s="42" t="str">
        <f>IF(BANCO10[[#This Row],[SOLUÇÃO]]=DJ$1,BANCO10[[#This Row],[STATUS DA ETAPA]],"")</f>
        <v/>
      </c>
      <c r="DK562" s="42" t="str">
        <f>IF(BANCO10[[#This Row],[SOLUÇÃO]]=DK$1,BANCO10[[#This Row],[STATUS DA ETAPA]],"")</f>
        <v/>
      </c>
      <c r="DL562" s="42" t="str">
        <f>IF(BANCO10[[#This Row],[SOLUÇÃO]]=DL$1,BANCO10[[#This Row],[STATUS DA ETAPA]],"")</f>
        <v/>
      </c>
      <c r="DM562" s="42" t="str">
        <f>IF(BANCO10[[#This Row],[SOLUÇÃO]]=DM$1,BANCO10[[#This Row],[STATUS DA ETAPA]],"")</f>
        <v/>
      </c>
      <c r="DN562" s="194"/>
      <c r="DO562" s="194"/>
      <c r="DP562" s="194"/>
      <c r="DQ562" s="194"/>
      <c r="DR562" s="194"/>
      <c r="DS562" s="194"/>
      <c r="DT562" s="194"/>
      <c r="DU562" s="194"/>
      <c r="DV562" s="194"/>
      <c r="DW562" s="194"/>
      <c r="DX562" s="194"/>
      <c r="DY562" s="194"/>
      <c r="DZ562" s="194"/>
      <c r="EA562" s="194"/>
      <c r="EB562" s="194"/>
      <c r="EC562" s="194"/>
      <c r="ED562" s="194"/>
      <c r="EE562" s="194"/>
      <c r="EF562" s="194"/>
      <c r="EG562" s="194"/>
      <c r="EH562" s="194"/>
      <c r="EI562" s="194"/>
      <c r="EJ562" s="194"/>
      <c r="EK562" s="194"/>
      <c r="EL562" s="194"/>
      <c r="EM562" s="194"/>
      <c r="EN562" s="194"/>
      <c r="EO562" s="194"/>
      <c r="EP562" s="194"/>
      <c r="EQ562" s="194"/>
      <c r="ER562" s="194"/>
      <c r="ES562" s="194"/>
      <c r="ET562" s="194"/>
      <c r="EU562" s="194"/>
      <c r="EV562" s="194"/>
      <c r="EW562" s="194"/>
      <c r="EX562" s="194"/>
      <c r="EY562" s="194"/>
      <c r="EZ562" s="194"/>
      <c r="FA562" s="194"/>
      <c r="FB562" s="194"/>
      <c r="FC562" s="194"/>
      <c r="FD562" s="194"/>
      <c r="FE562" s="194"/>
      <c r="FF562" s="194"/>
      <c r="FG562" s="194"/>
      <c r="FH562" s="194"/>
      <c r="FI562" s="194"/>
      <c r="FJ562" s="194"/>
      <c r="FK562" s="194"/>
      <c r="FL562" s="194"/>
      <c r="FM562" s="194"/>
      <c r="FN562" s="194"/>
      <c r="FO562" s="194"/>
      <c r="FP562" s="194"/>
      <c r="FQ562" s="194"/>
      <c r="FR562" s="194"/>
      <c r="FS562" s="194"/>
      <c r="FT562" s="194"/>
      <c r="FU562" s="194"/>
      <c r="FV562" s="194"/>
      <c r="FW562" s="194"/>
      <c r="FX562" s="194"/>
      <c r="FY562" s="194"/>
      <c r="FZ562" s="194"/>
      <c r="GA562" s="195"/>
      <c r="GB562" s="196"/>
      <c r="GC562" s="197"/>
      <c r="GD562" s="198"/>
      <c r="GE562" s="198"/>
      <c r="GF562" s="197"/>
      <c r="GG562" s="199"/>
      <c r="GH562" s="200"/>
      <c r="GI562" s="201"/>
      <c r="GJ562" s="202"/>
      <c r="GK562" s="203"/>
      <c r="GL562" s="203"/>
      <c r="GM562" s="203"/>
      <c r="GN562" s="198"/>
      <c r="GO562" s="204"/>
      <c r="GP562" s="198"/>
      <c r="GQ562" s="204"/>
      <c r="GR562" s="205"/>
      <c r="GS562" s="205"/>
      <c r="GT562" s="202"/>
      <c r="GU562" s="202"/>
      <c r="GV562" s="202"/>
      <c r="GW562" s="198"/>
      <c r="GX562" s="206"/>
      <c r="GY562" s="207"/>
      <c r="GZ562" s="215"/>
      <c r="HA562" s="215"/>
      <c r="HB562" s="215"/>
      <c r="HC562" s="205"/>
      <c r="HD562" s="215"/>
      <c r="HE562" s="209"/>
      <c r="HF562" s="210"/>
      <c r="HG562" s="195"/>
      <c r="HH562" s="195"/>
      <c r="HI562" s="195"/>
      <c r="HJ562" s="195"/>
      <c r="HK562" s="211"/>
      <c r="HL562" s="195"/>
      <c r="HM562" s="195"/>
      <c r="HN562" s="195"/>
      <c r="HO562" s="212"/>
      <c r="HP562" s="195"/>
      <c r="HQ562" s="195"/>
      <c r="HR562" s="195"/>
      <c r="HS562" s="195"/>
      <c r="HT562" s="213"/>
      <c r="HU562" s="213"/>
      <c r="HV562" s="214"/>
      <c r="HW562" s="213"/>
      <c r="HX562" s="202"/>
      <c r="HY562" s="198"/>
      <c r="HZ562" s="198"/>
      <c r="IA562" s="198"/>
      <c r="IB562" s="198"/>
      <c r="IC562" s="198"/>
      <c r="ID562" s="198"/>
      <c r="IE562" s="198"/>
      <c r="IF562" s="198"/>
      <c r="IG562" s="198"/>
      <c r="IH562" s="198"/>
      <c r="II562" s="198"/>
      <c r="IJ562" s="198"/>
      <c r="IK562" s="198"/>
      <c r="IL562" s="198"/>
      <c r="IM562" s="198"/>
      <c r="IN562" s="198"/>
      <c r="IO562" s="198"/>
      <c r="IP562" s="198"/>
      <c r="IQ562" s="198"/>
      <c r="IR562" s="198"/>
      <c r="IS562" s="198"/>
      <c r="IT562" s="198"/>
      <c r="IU562" s="198"/>
      <c r="IV562" s="198"/>
      <c r="IW562" s="198"/>
      <c r="IX562" s="198"/>
      <c r="IY562" s="198"/>
      <c r="IZ562" s="213"/>
      <c r="JA562" s="194"/>
      <c r="JB562" s="194"/>
      <c r="JC562" s="194"/>
      <c r="JD562" s="194"/>
      <c r="JE562" s="194"/>
      <c r="JF562" s="194"/>
      <c r="JG562" s="194"/>
      <c r="JH562" s="194"/>
      <c r="JI562" s="194"/>
      <c r="JJ562" s="194"/>
      <c r="JK562" s="194"/>
      <c r="JL562" s="194"/>
      <c r="JM562" s="194"/>
      <c r="JN562" s="194"/>
      <c r="JO562" s="194"/>
      <c r="JP562" s="194"/>
      <c r="JQ562" s="194"/>
      <c r="JR562" s="194"/>
      <c r="JS562" s="194"/>
      <c r="JT562" s="194"/>
      <c r="JU562" s="194"/>
      <c r="JV562" s="194"/>
      <c r="JW562" s="194"/>
      <c r="JX562" s="194"/>
      <c r="JY562" s="194"/>
      <c r="JZ562" s="194"/>
      <c r="KA562" s="194"/>
      <c r="KB562" s="194"/>
      <c r="KC562" s="194"/>
      <c r="KD562" s="194"/>
      <c r="KE562" s="194"/>
      <c r="KF562" s="194"/>
      <c r="KG562" s="194"/>
      <c r="KH562" s="194"/>
      <c r="KI562" s="194"/>
      <c r="KJ562" s="194"/>
      <c r="KK562" s="194"/>
      <c r="KL562" s="194"/>
      <c r="KM562" s="194"/>
      <c r="KN562" s="194"/>
      <c r="KO562" s="194"/>
      <c r="KP562" s="194"/>
      <c r="KQ562" s="194"/>
      <c r="KR562" s="194"/>
      <c r="KS562" s="194"/>
      <c r="KT562" s="194"/>
      <c r="KU562" s="194"/>
      <c r="KV562" s="194"/>
      <c r="KW562" s="194"/>
      <c r="KX562" s="194"/>
      <c r="KY562" s="194"/>
      <c r="KZ562" s="194"/>
      <c r="LA562" s="194"/>
      <c r="LB562" s="194"/>
      <c r="LC562" s="194"/>
      <c r="LD562" s="194"/>
      <c r="LE562" s="194"/>
      <c r="LF562" s="194"/>
      <c r="LG562" s="194"/>
      <c r="LH562" s="194"/>
      <c r="LI562" s="194"/>
      <c r="LJ562" s="194"/>
      <c r="LK562" s="194"/>
      <c r="LL562" s="194"/>
      <c r="LM562" s="194"/>
      <c r="LN562" s="194"/>
      <c r="LO562" s="194"/>
      <c r="LP562" s="194"/>
      <c r="LQ562" s="194"/>
      <c r="LR562" s="194"/>
      <c r="LS562" s="194"/>
      <c r="LT562" s="194"/>
      <c r="LU562" s="194"/>
      <c r="LV562" s="194"/>
      <c r="LW562" s="194"/>
      <c r="LX562" s="194"/>
      <c r="LY562" s="194"/>
      <c r="LZ562" s="194"/>
      <c r="MA562" s="194"/>
    </row>
    <row r="563" spans="1:339" ht="12" x14ac:dyDescent="0.25">
      <c r="A563" s="38" t="s">
        <v>118</v>
      </c>
      <c r="B563" s="39" t="s">
        <v>119</v>
      </c>
      <c r="C563" s="40" t="str">
        <f>IFERROR(VLOOKUP(BANCO10[[#This Row],[EMPRESA]],[1]!DADOS[#Data],2,FALSE),"")</f>
        <v>33.243.751/0001-98</v>
      </c>
      <c r="D563" s="42" t="s">
        <v>1486</v>
      </c>
      <c r="E563" s="42" t="str">
        <f>IFERROR(VLOOKUP(BANCO10[[#This Row],[EMPRESA]],[1]!DADOS[#Data],5,FALSE),"")</f>
        <v>ME</v>
      </c>
      <c r="F563" s="40" t="str">
        <f>IFERROR(IF(VLOOKUP(BANCO10[[#This Row],[EMPRESA]],[1]!DADOS[#Data],6,0)="","",(VLOOKUP(BANCO10[[#This Row],[EMPRESA]],[1]!DADOS[#Data],6,0))),"")</f>
        <v>CAPITAL LESTE 2</v>
      </c>
      <c r="G563" s="40" t="str">
        <f>IFERROR(IF(VLOOKUP(BANCO10[[#This Row],[EMPRESA]],[1]!DADOS[#Data],4)="","",(VLOOKUP($D563,[1]!DADOS[#Data],4,0))),"")</f>
        <v>OCTAGRAM</v>
      </c>
      <c r="H563" s="43" t="s">
        <v>196</v>
      </c>
      <c r="I563" s="43" t="s">
        <v>145</v>
      </c>
      <c r="J563" s="44" t="s">
        <v>123</v>
      </c>
      <c r="K563" s="44" t="s">
        <v>1487</v>
      </c>
      <c r="L563" s="44" t="s">
        <v>123</v>
      </c>
      <c r="M563" s="44">
        <v>604</v>
      </c>
      <c r="N563" s="42">
        <v>103</v>
      </c>
      <c r="O563" s="42" t="s">
        <v>94</v>
      </c>
      <c r="P563" s="42">
        <v>32</v>
      </c>
      <c r="Q563" s="42" t="s">
        <v>148</v>
      </c>
      <c r="R563" s="45" t="s">
        <v>123</v>
      </c>
      <c r="S563" s="45"/>
      <c r="T563" s="45" t="s">
        <v>123</v>
      </c>
      <c r="U563" s="45"/>
      <c r="V563" s="45" t="s">
        <v>123</v>
      </c>
      <c r="W563" s="45"/>
      <c r="X563" s="45" t="s">
        <v>123</v>
      </c>
      <c r="Y563" s="45"/>
      <c r="Z563" s="46" t="s">
        <v>123</v>
      </c>
      <c r="AA563" s="47"/>
      <c r="AB563" s="46" t="s">
        <v>123</v>
      </c>
      <c r="AC563" s="48"/>
      <c r="AD563" s="46" t="s">
        <v>123</v>
      </c>
      <c r="AE563" s="48"/>
      <c r="AF563" s="45" t="s">
        <v>27</v>
      </c>
      <c r="AG563" s="45">
        <v>45310</v>
      </c>
      <c r="AH563" s="45" t="s">
        <v>123</v>
      </c>
      <c r="AI563" s="45"/>
      <c r="AJ563" s="45" t="s">
        <v>123</v>
      </c>
      <c r="AK563" s="45"/>
      <c r="AL563" s="45" t="s">
        <v>123</v>
      </c>
      <c r="AM563" s="45"/>
      <c r="AN563" s="45" t="s">
        <v>123</v>
      </c>
      <c r="AO563" s="45"/>
      <c r="AP563" s="45" t="s">
        <v>123</v>
      </c>
      <c r="AQ563" s="45"/>
      <c r="AR563" s="45" t="s">
        <v>27</v>
      </c>
      <c r="AS563" s="45"/>
      <c r="AT563" s="49">
        <v>45469</v>
      </c>
      <c r="AU563" s="50">
        <v>45642</v>
      </c>
      <c r="AV563" s="51" t="s">
        <v>27</v>
      </c>
      <c r="AW563" s="66" t="s">
        <v>27</v>
      </c>
      <c r="AX563" s="51" t="s">
        <v>182</v>
      </c>
      <c r="AY563" s="52" t="s">
        <v>126</v>
      </c>
      <c r="AZ563" s="53">
        <v>0</v>
      </c>
      <c r="BA563" s="52" t="s">
        <v>153</v>
      </c>
      <c r="BB563" s="81">
        <v>2946</v>
      </c>
      <c r="BC563" s="52">
        <v>4702</v>
      </c>
      <c r="BD563" s="52">
        <v>0</v>
      </c>
      <c r="BE563" s="55" t="s">
        <v>123</v>
      </c>
      <c r="BF563" s="55" t="s">
        <v>123</v>
      </c>
      <c r="BG563" s="55" t="s">
        <v>27</v>
      </c>
      <c r="BH563" s="55" t="s">
        <v>123</v>
      </c>
      <c r="BI563" s="68" t="s">
        <v>123</v>
      </c>
      <c r="BJ563" s="48"/>
      <c r="BK563" s="78"/>
      <c r="BL563" s="75"/>
      <c r="BM563" s="78"/>
      <c r="BN563" s="75"/>
      <c r="BO563" s="78" t="s">
        <v>27</v>
      </c>
      <c r="BP563" s="75">
        <v>45642</v>
      </c>
      <c r="BQ563" s="74" t="s">
        <v>126</v>
      </c>
      <c r="BR563" s="75"/>
      <c r="BS563" s="60" t="s">
        <v>1236</v>
      </c>
      <c r="BT563" s="70" t="s">
        <v>552</v>
      </c>
      <c r="BU563" s="61"/>
      <c r="BV563" s="61"/>
      <c r="BW563" s="84"/>
      <c r="BX563" s="84"/>
      <c r="BY563" s="85"/>
      <c r="BZ563" s="84"/>
      <c r="CA563" s="86"/>
      <c r="CB563" s="87"/>
      <c r="CC563" s="88"/>
      <c r="CD563" s="87"/>
      <c r="CE563" s="87"/>
      <c r="CF563" s="87"/>
      <c r="CG563" s="87"/>
      <c r="CH563" s="42">
        <f>YEAR(BANCO10[[#This Row],[DATA INÍCIO]])</f>
        <v>2024</v>
      </c>
      <c r="CI563" s="42">
        <f>MONTH(BANCO10[[#This Row],[DATA INÍCIO]])</f>
        <v>6</v>
      </c>
      <c r="CJ563" s="42" t="str">
        <f t="shared" si="10"/>
        <v>OCTAGRAM COMERCIO E SERVICOS DE ASSESSORIA TECNICA LTDA33.243.751/0001-98</v>
      </c>
      <c r="CK563" s="42"/>
      <c r="CL563" s="42" t="s">
        <v>1488</v>
      </c>
      <c r="CM563" s="42" t="str">
        <f>IF(BANCO10[[#This Row],[SOLUÇÃO]]=CM$1,BANCO10[[#This Row],[STATUS DA ETAPA]],"")</f>
        <v/>
      </c>
      <c r="CN563" s="42" t="str">
        <f>IF(BANCO10[[#This Row],[SOLUÇÃO]]=CN$1,BANCO10[[#This Row],[STATUS DA ETAPA]],"")</f>
        <v/>
      </c>
      <c r="CO563" s="42" t="str">
        <f>IF(BANCO10[[#This Row],[SOLUÇÃO]]=CO$1,BANCO10[[#This Row],[STATUS DA ETAPA]],"")</f>
        <v/>
      </c>
      <c r="CP563" s="42" t="str">
        <f>IF(BANCO10[[#This Row],[SOLUÇÃO]]=CP$1,BANCO10[[#This Row],[STATUS DA ETAPA]],"")</f>
        <v/>
      </c>
      <c r="CQ563" s="42" t="str">
        <f>IF(BANCO10[[#This Row],[SOLUÇÃO]]=CQ$1,BANCO10[[#This Row],[STATUS DA ETAPA]],"")</f>
        <v>CONCLUÍDO</v>
      </c>
      <c r="CR563" s="42" t="str">
        <f>IF(BANCO10[[#This Row],[SOLUÇÃO]]=CR$1,BANCO10[[#This Row],[STATUS DA ETAPA]],"")</f>
        <v/>
      </c>
      <c r="CS563" s="42" t="str">
        <f>IF(BANCO10[[#This Row],[SOLUÇÃO]]=CS$1,BANCO10[[#This Row],[STATUS DA ETAPA]],"")</f>
        <v/>
      </c>
      <c r="CT563" s="42" t="str">
        <f>IF(BANCO10[[#This Row],[SOLUÇÃO]]=CT$1,BANCO10[[#This Row],[STATUS DA ETAPA]],"")</f>
        <v/>
      </c>
      <c r="CU563" s="42" t="str">
        <f>IF(BANCO10[[#This Row],[SOLUÇÃO]]=CU$1,BANCO10[[#This Row],[STATUS DA ETAPA]],"")</f>
        <v/>
      </c>
      <c r="CV563" s="42" t="str">
        <f>IF(BANCO10[[#This Row],[SOLUÇÃO]]=CV$1,BANCO10[[#This Row],[STATUS DA ETAPA]],"")</f>
        <v/>
      </c>
      <c r="CW563" s="42" t="str">
        <f>IF(BANCO10[[#This Row],[SOLUÇÃO]]=CW$1,BANCO10[[#This Row],[STATUS DA ETAPA]],"")</f>
        <v/>
      </c>
      <c r="CX563" s="42" t="str">
        <f>IF(BANCO10[[#This Row],[SOLUÇÃO]]=CX$1,BANCO10[[#This Row],[STATUS DA ETAPA]],"")</f>
        <v/>
      </c>
      <c r="CY563" s="42" t="str">
        <f>IF(BANCO10[[#This Row],[SOLUÇÃO]]=CY$1,BANCO10[[#This Row],[STATUS DA ETAPA]],"")</f>
        <v/>
      </c>
      <c r="CZ563" s="42" t="str">
        <f>IF(BANCO10[[#This Row],[SOLUÇÃO]]=CZ$1,BANCO10[[#This Row],[STATUS DA ETAPA]],"")</f>
        <v/>
      </c>
      <c r="DA563" s="42" t="str">
        <f>IF(BANCO10[[#This Row],[SOLUÇÃO]]=DA$1,BANCO10[[#This Row],[STATUS DA ETAPA]],"")</f>
        <v/>
      </c>
      <c r="DB563" s="42" t="str">
        <f>IF(BANCO10[[#This Row],[SOLUÇÃO]]=DB$1,BANCO10[[#This Row],[STATUS DA ETAPA]],"")</f>
        <v/>
      </c>
      <c r="DC563" s="63" t="str">
        <f>IF(BANCO10[[#This Row],[SOLUÇÃO]]=DC$1,BANCO10[[#This Row],[STATUS DA ETAPA]],"")</f>
        <v/>
      </c>
      <c r="DD563" s="65" t="str">
        <f>IF(BANCO10[[#This Row],[SOLUÇÃO]]=DD$1,BANCO10[[#This Row],[STATUS DA ETAPA]],"")</f>
        <v/>
      </c>
      <c r="DE563" s="65" t="str">
        <f>IF(BANCO10[[#This Row],[SOLUÇÃO]]=DE$1,BANCO10[[#This Row],[STATUS DA ETAPA]],"")</f>
        <v/>
      </c>
      <c r="DF563" s="65" t="str">
        <f>IF(BANCO10[[#This Row],[SOLUÇÃO]]=DF$1,BANCO10[[#This Row],[STATUS DA ETAPA]],"")</f>
        <v/>
      </c>
      <c r="DG563" s="65" t="str">
        <f>IF(BANCO10[[#This Row],[SOLUÇÃO]]=DG$1,BANCO10[[#This Row],[STATUS DA ETAPA]],"")</f>
        <v/>
      </c>
      <c r="DH563" s="65" t="str">
        <f>IF(BANCO10[[#This Row],[SOLUÇÃO]]=DH$1,BANCO10[[#This Row],[STATUS DA ETAPA]],"")</f>
        <v/>
      </c>
      <c r="DI563" s="65" t="str">
        <f>IF(BANCO10[[#This Row],[SOLUÇÃO]]=DI$1,BANCO10[[#This Row],[STATUS DA ETAPA]],"")</f>
        <v/>
      </c>
      <c r="DJ563" s="65" t="str">
        <f>IF(BANCO10[[#This Row],[SOLUÇÃO]]=DJ$1,BANCO10[[#This Row],[STATUS DA ETAPA]],"")</f>
        <v/>
      </c>
      <c r="DK563" s="65" t="str">
        <f>IF(BANCO10[[#This Row],[SOLUÇÃO]]=DK$1,BANCO10[[#This Row],[STATUS DA ETAPA]],"")</f>
        <v/>
      </c>
      <c r="DL563" s="65" t="str">
        <f>IF(BANCO10[[#This Row],[SOLUÇÃO]]=DL$1,BANCO10[[#This Row],[STATUS DA ETAPA]],"")</f>
        <v/>
      </c>
      <c r="DM563" s="65" t="str">
        <f>IF(BANCO10[[#This Row],[SOLUÇÃO]]=DM$1,BANCO10[[#This Row],[STATUS DA ETAPA]],"")</f>
        <v/>
      </c>
      <c r="DN563" s="65"/>
      <c r="DO563" s="65"/>
      <c r="DP563" s="65"/>
      <c r="DQ563" s="65"/>
      <c r="DR563" s="65"/>
      <c r="DS563" s="65"/>
      <c r="DT563" s="65"/>
      <c r="DU563" s="65"/>
      <c r="DV563" s="65"/>
      <c r="DW563" s="65"/>
      <c r="DX563" s="65"/>
      <c r="DY563" s="65"/>
      <c r="DZ563" s="65"/>
      <c r="EA563" s="65"/>
      <c r="EB563" s="65"/>
      <c r="EC563" s="65"/>
      <c r="ED563" s="65"/>
      <c r="EE563" s="65"/>
      <c r="EF563" s="65"/>
      <c r="EG563" s="65"/>
      <c r="EH563" s="65"/>
      <c r="EI563" s="65"/>
      <c r="EJ563" s="65"/>
      <c r="EK563" s="65"/>
      <c r="EL563" s="65"/>
      <c r="EM563" s="65"/>
      <c r="EN563" s="65"/>
      <c r="EO563" s="65"/>
      <c r="EP563" s="65"/>
      <c r="EQ563" s="65"/>
      <c r="ER563" s="65"/>
      <c r="ES563" s="65"/>
      <c r="ET563" s="65"/>
      <c r="EU563" s="65"/>
      <c r="EV563" s="65"/>
      <c r="EW563" s="65"/>
      <c r="EX563" s="65"/>
      <c r="EY563" s="65"/>
      <c r="EZ563" s="65"/>
      <c r="FA563" s="65"/>
      <c r="FB563" s="65"/>
      <c r="FC563" s="65"/>
      <c r="FD563" s="65"/>
      <c r="FE563" s="65"/>
      <c r="FF563" s="65"/>
      <c r="FG563" s="65"/>
      <c r="FH563" s="65"/>
      <c r="FI563" s="65"/>
      <c r="FJ563" s="65"/>
      <c r="FK563" s="65"/>
      <c r="FL563" s="65"/>
      <c r="FM563" s="65"/>
      <c r="FN563" s="65"/>
      <c r="FO563" s="65"/>
      <c r="FP563" s="65"/>
      <c r="FQ563" s="65"/>
      <c r="FR563" s="65"/>
      <c r="FS563" s="65"/>
      <c r="FT563" s="65"/>
      <c r="FU563" s="65"/>
      <c r="FV563" s="65"/>
      <c r="FW563" s="65"/>
      <c r="FX563" s="65"/>
      <c r="FY563" s="65"/>
      <c r="FZ563" s="65"/>
      <c r="GA563" s="38"/>
      <c r="GB563" s="39"/>
      <c r="GC563" s="40"/>
      <c r="GD563" s="42"/>
      <c r="GE563" s="42"/>
      <c r="GF563" s="40"/>
      <c r="GG563" s="165"/>
      <c r="GH563" s="90"/>
      <c r="GI563" s="43"/>
      <c r="GJ563" s="44"/>
      <c r="GK563" s="166"/>
      <c r="GL563" s="166"/>
      <c r="GM563" s="166"/>
      <c r="GN563" s="42"/>
      <c r="GO563" s="91"/>
      <c r="GP563" s="42"/>
      <c r="GQ563" s="91"/>
      <c r="GR563" s="134"/>
      <c r="GS563" s="134"/>
      <c r="GT563" s="44"/>
      <c r="GU563" s="44"/>
      <c r="GV563" s="44"/>
      <c r="GW563" s="42"/>
      <c r="GX563" s="95"/>
      <c r="GY563" s="96"/>
      <c r="GZ563" s="168"/>
      <c r="HA563" s="168"/>
      <c r="HB563" s="168"/>
      <c r="HC563" s="93"/>
      <c r="HD563" s="168"/>
      <c r="HE563" s="110"/>
      <c r="HF563" s="94"/>
      <c r="HG563" s="38"/>
      <c r="HH563" s="38"/>
      <c r="HI563" s="38"/>
      <c r="HJ563" s="38"/>
      <c r="HK563" s="98"/>
      <c r="HL563" s="38"/>
      <c r="HM563" s="38"/>
      <c r="HN563" s="38"/>
      <c r="HO563" s="136"/>
      <c r="HP563" s="38"/>
      <c r="HQ563" s="38"/>
      <c r="HR563" s="38"/>
      <c r="HS563" s="38"/>
      <c r="HT563" s="63"/>
      <c r="HU563" s="63"/>
      <c r="HV563" s="71"/>
      <c r="HW563" s="63"/>
      <c r="HX563" s="44"/>
      <c r="HY563" s="42"/>
      <c r="HZ563" s="42"/>
      <c r="IA563" s="42"/>
      <c r="IB563" s="42"/>
      <c r="IC563" s="42"/>
      <c r="ID563" s="42"/>
      <c r="IE563" s="42"/>
      <c r="IF563" s="42"/>
      <c r="IG563" s="42"/>
      <c r="IH563" s="42"/>
      <c r="II563" s="42"/>
      <c r="IJ563" s="42"/>
      <c r="IK563" s="42"/>
      <c r="IL563" s="42"/>
      <c r="IM563" s="42"/>
      <c r="IN563" s="42"/>
      <c r="IO563" s="42"/>
      <c r="IP563" s="42"/>
      <c r="IQ563" s="42"/>
      <c r="IR563" s="42"/>
      <c r="IS563" s="42"/>
      <c r="IT563" s="42"/>
      <c r="IU563" s="42"/>
      <c r="IV563" s="42"/>
      <c r="IW563" s="42"/>
      <c r="IX563" s="42"/>
      <c r="IY563" s="42"/>
      <c r="IZ563" s="63"/>
      <c r="JA563" s="65"/>
      <c r="JB563" s="65"/>
      <c r="JC563" s="65"/>
      <c r="JD563" s="65"/>
      <c r="JE563" s="65"/>
      <c r="JF563" s="65"/>
      <c r="JG563" s="65"/>
      <c r="JH563" s="65"/>
      <c r="JI563" s="65"/>
      <c r="JJ563" s="65"/>
      <c r="JK563" s="65"/>
      <c r="JL563" s="65"/>
      <c r="JM563" s="65"/>
      <c r="JN563" s="65"/>
      <c r="JO563" s="65"/>
      <c r="JP563" s="65"/>
      <c r="JQ563" s="65"/>
      <c r="JR563" s="65"/>
      <c r="JS563" s="65"/>
      <c r="JT563" s="65"/>
      <c r="JU563" s="65"/>
      <c r="JV563" s="65"/>
      <c r="JW563" s="65"/>
      <c r="JX563" s="65"/>
      <c r="JY563" s="65"/>
      <c r="JZ563" s="65"/>
      <c r="KA563" s="65"/>
      <c r="KB563" s="65"/>
      <c r="KC563" s="65"/>
      <c r="KD563" s="65"/>
      <c r="KE563" s="65"/>
      <c r="KF563" s="65"/>
      <c r="KG563" s="65"/>
      <c r="KH563" s="65"/>
      <c r="KI563" s="65"/>
      <c r="KJ563" s="65"/>
      <c r="KK563" s="65"/>
      <c r="KL563" s="65"/>
      <c r="KM563" s="65"/>
      <c r="KN563" s="65"/>
      <c r="KO563" s="65"/>
      <c r="KP563" s="65"/>
      <c r="KQ563" s="65"/>
      <c r="KR563" s="65"/>
      <c r="KS563" s="65"/>
      <c r="KT563" s="65"/>
      <c r="KU563" s="65"/>
      <c r="KV563" s="65"/>
      <c r="KW563" s="65"/>
      <c r="KX563" s="65"/>
      <c r="KY563" s="65"/>
      <c r="KZ563" s="65"/>
      <c r="LA563" s="65"/>
      <c r="LB563" s="65"/>
      <c r="LC563" s="65"/>
      <c r="LD563" s="65"/>
      <c r="LE563" s="65"/>
      <c r="LF563" s="65"/>
      <c r="LG563" s="65"/>
      <c r="LH563" s="65"/>
      <c r="LI563" s="65"/>
      <c r="LJ563" s="65"/>
      <c r="LK563" s="65"/>
      <c r="LL563" s="65"/>
      <c r="LM563" s="65"/>
      <c r="LN563" s="65"/>
      <c r="LO563" s="65"/>
      <c r="LP563" s="65"/>
      <c r="LQ563" s="65"/>
      <c r="LR563" s="65"/>
      <c r="LS563" s="65"/>
      <c r="LT563" s="65"/>
      <c r="LU563" s="65"/>
      <c r="LV563" s="65"/>
      <c r="LW563" s="65"/>
      <c r="LX563" s="65"/>
      <c r="LY563" s="65"/>
      <c r="LZ563" s="65"/>
      <c r="MA563" s="65"/>
    </row>
    <row r="564" spans="1:339" ht="12" x14ac:dyDescent="0.25">
      <c r="A564" s="38" t="s">
        <v>118</v>
      </c>
      <c r="B564" s="39" t="s">
        <v>119</v>
      </c>
      <c r="C564" s="40" t="str">
        <f>IFERROR(VLOOKUP(BANCO10[[#This Row],[EMPRESA]],[1]!DADOS[#Data],2,FALSE),"")</f>
        <v>33.243.751/0001-98</v>
      </c>
      <c r="D564" s="42" t="s">
        <v>1486</v>
      </c>
      <c r="E564" s="42" t="str">
        <f>IFERROR(VLOOKUP(BANCO10[[#This Row],[EMPRESA]],[1]!DADOS[#Data],5,FALSE),"")</f>
        <v>ME</v>
      </c>
      <c r="F564" s="40" t="str">
        <f>IFERROR(IF(VLOOKUP(BANCO10[[#This Row],[EMPRESA]],[1]!DADOS[#Data],6,0)="","",(VLOOKUP(BANCO10[[#This Row],[EMPRESA]],[1]!DADOS[#Data],6,0))),"")</f>
        <v>CAPITAL LESTE 2</v>
      </c>
      <c r="G564" s="40" t="str">
        <f>IFERROR(IF(VLOOKUP(BANCO10[[#This Row],[EMPRESA]],[1]!DADOS[#Data],4)="","",(VLOOKUP($D564,[1]!DADOS[#Data],4,0))),"")</f>
        <v>OCTAGRAM</v>
      </c>
      <c r="H564" s="43" t="s">
        <v>121</v>
      </c>
      <c r="I564" s="43" t="s">
        <v>145</v>
      </c>
      <c r="J564" s="43" t="s">
        <v>146</v>
      </c>
      <c r="K564" s="44" t="s">
        <v>123</v>
      </c>
      <c r="L564" s="44" t="s">
        <v>123</v>
      </c>
      <c r="M564" s="44" t="s">
        <v>123</v>
      </c>
      <c r="N564" s="44" t="s">
        <v>123</v>
      </c>
      <c r="O564" s="42" t="s">
        <v>90</v>
      </c>
      <c r="P564" s="42">
        <v>4</v>
      </c>
      <c r="Q564" s="42" t="s">
        <v>148</v>
      </c>
      <c r="R564" s="45" t="s">
        <v>123</v>
      </c>
      <c r="S564" s="45"/>
      <c r="T564" s="45" t="s">
        <v>123</v>
      </c>
      <c r="U564" s="45"/>
      <c r="V564" s="45" t="s">
        <v>123</v>
      </c>
      <c r="W564" s="45"/>
      <c r="X564" s="45" t="s">
        <v>123</v>
      </c>
      <c r="Y564" s="45"/>
      <c r="Z564" s="46" t="s">
        <v>123</v>
      </c>
      <c r="AA564" s="47"/>
      <c r="AB564" s="46" t="s">
        <v>123</v>
      </c>
      <c r="AC564" s="48"/>
      <c r="AD564" s="46" t="s">
        <v>123</v>
      </c>
      <c r="AE564" s="48"/>
      <c r="AF564" s="45" t="s">
        <v>123</v>
      </c>
      <c r="AG564" s="45"/>
      <c r="AH564" s="45" t="s">
        <v>123</v>
      </c>
      <c r="AI564" s="45"/>
      <c r="AJ564" s="45" t="s">
        <v>123</v>
      </c>
      <c r="AK564" s="45"/>
      <c r="AL564" s="45" t="s">
        <v>123</v>
      </c>
      <c r="AM564" s="45"/>
      <c r="AN564" s="45" t="s">
        <v>123</v>
      </c>
      <c r="AO564" s="45"/>
      <c r="AP564" s="45" t="s">
        <v>123</v>
      </c>
      <c r="AQ564" s="45"/>
      <c r="AR564" s="45" t="s">
        <v>123</v>
      </c>
      <c r="AS564" s="45"/>
      <c r="AT564" s="49">
        <v>45413</v>
      </c>
      <c r="AU564" s="50">
        <v>45413</v>
      </c>
      <c r="AV564" s="51" t="s">
        <v>123</v>
      </c>
      <c r="AW564" s="51" t="s">
        <v>123</v>
      </c>
      <c r="AX564" s="73" t="s">
        <v>49</v>
      </c>
      <c r="AY564" s="52" t="s">
        <v>123</v>
      </c>
      <c r="AZ564" s="53">
        <v>0</v>
      </c>
      <c r="BA564" s="52" t="s">
        <v>123</v>
      </c>
      <c r="BB564" s="81" t="s">
        <v>123</v>
      </c>
      <c r="BC564" s="52" t="s">
        <v>123</v>
      </c>
      <c r="BD564" s="52" t="s">
        <v>123</v>
      </c>
      <c r="BE564" s="55" t="s">
        <v>123</v>
      </c>
      <c r="BF564" s="55" t="s">
        <v>123</v>
      </c>
      <c r="BG564" s="55" t="s">
        <v>123</v>
      </c>
      <c r="BH564" s="55" t="s">
        <v>123</v>
      </c>
      <c r="BI564" s="56" t="s">
        <v>123</v>
      </c>
      <c r="BJ564" s="48"/>
      <c r="BK564" s="74"/>
      <c r="BL564" s="75"/>
      <c r="BM564" s="74"/>
      <c r="BN564" s="75"/>
      <c r="BO564" s="74" t="s">
        <v>123</v>
      </c>
      <c r="BP564" s="75"/>
      <c r="BQ564" s="74" t="s">
        <v>123</v>
      </c>
      <c r="BR564" s="75"/>
      <c r="BS564" s="70"/>
      <c r="BT564" s="70"/>
      <c r="BU564" s="61"/>
      <c r="BV564" s="61"/>
      <c r="BW564" s="84"/>
      <c r="BX564" s="84"/>
      <c r="BY564" s="85"/>
      <c r="BZ564" s="84"/>
      <c r="CA564" s="86"/>
      <c r="CB564" s="87"/>
      <c r="CC564" s="88"/>
      <c r="CD564" s="87"/>
      <c r="CE564" s="87"/>
      <c r="CF564" s="87"/>
      <c r="CG564" s="87"/>
      <c r="CH564" s="42">
        <f>YEAR(BANCO10[[#This Row],[DATA INÍCIO]])</f>
        <v>2024</v>
      </c>
      <c r="CI564" s="42">
        <f>MONTH(BANCO10[[#This Row],[DATA INÍCIO]])</f>
        <v>5</v>
      </c>
      <c r="CJ564" s="42" t="str">
        <f t="shared" si="10"/>
        <v>OCTAGRAM COMERCIO E SERVICOS DE ASSESSORIA TECNICA LTDA33.243.751/0001-98</v>
      </c>
      <c r="CK564" s="42"/>
      <c r="CL564" s="42">
        <v>0</v>
      </c>
      <c r="CM564" s="42" t="str">
        <f>IF(BANCO10[[#This Row],[SOLUÇÃO]]=CM$1,BANCO10[[#This Row],[STATUS DA ETAPA]],"")</f>
        <v>CONCLUÍDO</v>
      </c>
      <c r="CN564" s="42" t="str">
        <f>IF(BANCO10[[#This Row],[SOLUÇÃO]]=CN$1,BANCO10[[#This Row],[STATUS DA ETAPA]],"")</f>
        <v/>
      </c>
      <c r="CO564" s="42" t="str">
        <f>IF(BANCO10[[#This Row],[SOLUÇÃO]]=CO$1,BANCO10[[#This Row],[STATUS DA ETAPA]],"")</f>
        <v/>
      </c>
      <c r="CP564" s="42" t="str">
        <f>IF(BANCO10[[#This Row],[SOLUÇÃO]]=CP$1,BANCO10[[#This Row],[STATUS DA ETAPA]],"")</f>
        <v/>
      </c>
      <c r="CQ564" s="42" t="str">
        <f>IF(BANCO10[[#This Row],[SOLUÇÃO]]=CQ$1,BANCO10[[#This Row],[STATUS DA ETAPA]],"")</f>
        <v/>
      </c>
      <c r="CR564" s="42" t="str">
        <f>IF(BANCO10[[#This Row],[SOLUÇÃO]]=CR$1,BANCO10[[#This Row],[STATUS DA ETAPA]],"")</f>
        <v/>
      </c>
      <c r="CS564" s="42" t="str">
        <f>IF(BANCO10[[#This Row],[SOLUÇÃO]]=CS$1,BANCO10[[#This Row],[STATUS DA ETAPA]],"")</f>
        <v/>
      </c>
      <c r="CT564" s="42" t="str">
        <f>IF(BANCO10[[#This Row],[SOLUÇÃO]]=CT$1,BANCO10[[#This Row],[STATUS DA ETAPA]],"")</f>
        <v/>
      </c>
      <c r="CU564" s="42" t="str">
        <f>IF(BANCO10[[#This Row],[SOLUÇÃO]]=CU$1,BANCO10[[#This Row],[STATUS DA ETAPA]],"")</f>
        <v/>
      </c>
      <c r="CV564" s="42" t="str">
        <f>IF(BANCO10[[#This Row],[SOLUÇÃO]]=CV$1,BANCO10[[#This Row],[STATUS DA ETAPA]],"")</f>
        <v/>
      </c>
      <c r="CW564" s="42" t="str">
        <f>IF(BANCO10[[#This Row],[SOLUÇÃO]]=CW$1,BANCO10[[#This Row],[STATUS DA ETAPA]],"")</f>
        <v/>
      </c>
      <c r="CX564" s="42" t="str">
        <f>IF(BANCO10[[#This Row],[SOLUÇÃO]]=CX$1,BANCO10[[#This Row],[STATUS DA ETAPA]],"")</f>
        <v/>
      </c>
      <c r="CY564" s="42" t="str">
        <f>IF(BANCO10[[#This Row],[SOLUÇÃO]]=CY$1,BANCO10[[#This Row],[STATUS DA ETAPA]],"")</f>
        <v/>
      </c>
      <c r="CZ564" s="42" t="str">
        <f>IF(BANCO10[[#This Row],[SOLUÇÃO]]=CZ$1,BANCO10[[#This Row],[STATUS DA ETAPA]],"")</f>
        <v/>
      </c>
      <c r="DA564" s="42" t="str">
        <f>IF(BANCO10[[#This Row],[SOLUÇÃO]]=DA$1,BANCO10[[#This Row],[STATUS DA ETAPA]],"")</f>
        <v/>
      </c>
      <c r="DB564" s="42" t="str">
        <f>IF(BANCO10[[#This Row],[SOLUÇÃO]]=DB$1,BANCO10[[#This Row],[STATUS DA ETAPA]],"")</f>
        <v/>
      </c>
      <c r="DC564" s="63" t="str">
        <f>IF(BANCO10[[#This Row],[SOLUÇÃO]]=DC$1,BANCO10[[#This Row],[STATUS DA ETAPA]],"")</f>
        <v/>
      </c>
      <c r="DD564" s="65" t="str">
        <f>IF(BANCO10[[#This Row],[SOLUÇÃO]]=DD$1,BANCO10[[#This Row],[STATUS DA ETAPA]],"")</f>
        <v/>
      </c>
      <c r="DE564" s="65" t="str">
        <f>IF(BANCO10[[#This Row],[SOLUÇÃO]]=DE$1,BANCO10[[#This Row],[STATUS DA ETAPA]],"")</f>
        <v/>
      </c>
      <c r="DF564" s="65" t="str">
        <f>IF(BANCO10[[#This Row],[SOLUÇÃO]]=DF$1,BANCO10[[#This Row],[STATUS DA ETAPA]],"")</f>
        <v/>
      </c>
      <c r="DG564" s="65" t="str">
        <f>IF(BANCO10[[#This Row],[SOLUÇÃO]]=DG$1,BANCO10[[#This Row],[STATUS DA ETAPA]],"")</f>
        <v/>
      </c>
      <c r="DH564" s="65" t="str">
        <f>IF(BANCO10[[#This Row],[SOLUÇÃO]]=DH$1,BANCO10[[#This Row],[STATUS DA ETAPA]],"")</f>
        <v/>
      </c>
      <c r="DI564" s="65" t="str">
        <f>IF(BANCO10[[#This Row],[SOLUÇÃO]]=DI$1,BANCO10[[#This Row],[STATUS DA ETAPA]],"")</f>
        <v/>
      </c>
      <c r="DJ564" s="65" t="str">
        <f>IF(BANCO10[[#This Row],[SOLUÇÃO]]=DJ$1,BANCO10[[#This Row],[STATUS DA ETAPA]],"")</f>
        <v/>
      </c>
      <c r="DK564" s="65" t="str">
        <f>IF(BANCO10[[#This Row],[SOLUÇÃO]]=DK$1,BANCO10[[#This Row],[STATUS DA ETAPA]],"")</f>
        <v/>
      </c>
      <c r="DL564" s="65" t="str">
        <f>IF(BANCO10[[#This Row],[SOLUÇÃO]]=DL$1,BANCO10[[#This Row],[STATUS DA ETAPA]],"")</f>
        <v/>
      </c>
      <c r="DM564" s="65" t="str">
        <f>IF(BANCO10[[#This Row],[SOLUÇÃO]]=DM$1,BANCO10[[#This Row],[STATUS DA ETAPA]],"")</f>
        <v/>
      </c>
      <c r="DN564" s="65"/>
      <c r="DO564" s="65"/>
      <c r="DP564" s="65"/>
      <c r="DQ564" s="65"/>
      <c r="DR564" s="65"/>
      <c r="DS564" s="65"/>
      <c r="DT564" s="65"/>
      <c r="DU564" s="65"/>
      <c r="DV564" s="65"/>
      <c r="DW564" s="65"/>
      <c r="DX564" s="65"/>
      <c r="DY564" s="65"/>
      <c r="DZ564" s="65"/>
      <c r="EA564" s="65"/>
      <c r="EB564" s="65"/>
      <c r="EC564" s="65"/>
      <c r="ED564" s="65"/>
      <c r="EE564" s="65"/>
      <c r="EF564" s="65"/>
      <c r="EG564" s="65"/>
      <c r="EH564" s="65"/>
      <c r="EI564" s="65"/>
      <c r="EJ564" s="65"/>
      <c r="EK564" s="65"/>
      <c r="EL564" s="65"/>
      <c r="EM564" s="65"/>
      <c r="EN564" s="65"/>
      <c r="EO564" s="65"/>
      <c r="EP564" s="65"/>
      <c r="EQ564" s="65"/>
      <c r="ER564" s="65"/>
      <c r="ES564" s="65"/>
      <c r="ET564" s="65"/>
      <c r="EU564" s="65"/>
      <c r="EV564" s="65"/>
      <c r="EW564" s="65"/>
      <c r="EX564" s="65"/>
      <c r="EY564" s="65"/>
      <c r="EZ564" s="65"/>
      <c r="FA564" s="65"/>
      <c r="FB564" s="65"/>
      <c r="FC564" s="65"/>
      <c r="FD564" s="65"/>
      <c r="FE564" s="65"/>
      <c r="FF564" s="65"/>
      <c r="FG564" s="65"/>
      <c r="FH564" s="65"/>
      <c r="FI564" s="65"/>
      <c r="FJ564" s="65"/>
      <c r="FK564" s="65"/>
      <c r="FL564" s="65"/>
      <c r="FM564" s="65"/>
      <c r="FN564" s="65"/>
      <c r="FO564" s="65"/>
      <c r="FP564" s="65"/>
      <c r="FQ564" s="65"/>
      <c r="FR564" s="65"/>
      <c r="FS564" s="65"/>
      <c r="FT564" s="65"/>
      <c r="FU564" s="65"/>
      <c r="FV564" s="65"/>
      <c r="FW564" s="65"/>
      <c r="FX564" s="65"/>
      <c r="FY564" s="65"/>
      <c r="FZ564" s="65"/>
      <c r="GA564" s="38"/>
      <c r="GB564" s="39"/>
      <c r="GC564" s="40"/>
      <c r="GD564" s="42"/>
      <c r="GE564" s="42"/>
      <c r="GF564" s="40"/>
      <c r="GG564" s="89"/>
      <c r="GH564" s="90"/>
      <c r="GI564" s="43"/>
      <c r="GJ564" s="44"/>
      <c r="GK564" s="166"/>
      <c r="GL564" s="166"/>
      <c r="GM564" s="166"/>
      <c r="GN564" s="42"/>
      <c r="GO564" s="91"/>
      <c r="GP564" s="42"/>
      <c r="GQ564" s="91"/>
      <c r="GR564" s="93"/>
      <c r="GS564" s="93"/>
      <c r="GT564" s="44"/>
      <c r="GU564" s="44"/>
      <c r="GV564" s="44"/>
      <c r="GW564" s="42"/>
      <c r="GX564" s="95"/>
      <c r="GY564" s="96"/>
      <c r="GZ564" s="168"/>
      <c r="HA564" s="168"/>
      <c r="HB564" s="168"/>
      <c r="HC564" s="93"/>
      <c r="HD564" s="168"/>
      <c r="HE564" s="110"/>
      <c r="HF564" s="94"/>
      <c r="HG564" s="38"/>
      <c r="HH564" s="38"/>
      <c r="HI564" s="38"/>
      <c r="HJ564" s="38"/>
      <c r="HK564" s="98"/>
      <c r="HL564" s="38"/>
      <c r="HM564" s="38"/>
      <c r="HN564" s="38"/>
      <c r="HO564" s="136"/>
      <c r="HP564" s="38"/>
      <c r="HQ564" s="38"/>
      <c r="HR564" s="38"/>
      <c r="HS564" s="38"/>
      <c r="HT564" s="63"/>
      <c r="HU564" s="63"/>
      <c r="HV564" s="71"/>
      <c r="HW564" s="63"/>
      <c r="HX564" s="44"/>
      <c r="HY564" s="42"/>
      <c r="HZ564" s="42"/>
      <c r="IA564" s="42"/>
      <c r="IB564" s="42"/>
      <c r="IC564" s="42"/>
      <c r="ID564" s="42"/>
      <c r="IE564" s="42"/>
      <c r="IF564" s="42"/>
      <c r="IG564" s="42"/>
      <c r="IH564" s="42"/>
      <c r="II564" s="42"/>
      <c r="IJ564" s="42"/>
      <c r="IK564" s="42"/>
      <c r="IL564" s="42"/>
      <c r="IM564" s="42"/>
      <c r="IN564" s="42"/>
      <c r="IO564" s="42"/>
      <c r="IP564" s="42"/>
      <c r="IQ564" s="42"/>
      <c r="IR564" s="42"/>
      <c r="IS564" s="42"/>
      <c r="IT564" s="42"/>
      <c r="IU564" s="42"/>
      <c r="IV564" s="42"/>
      <c r="IW564" s="42"/>
      <c r="IX564" s="42"/>
      <c r="IY564" s="42"/>
      <c r="IZ564" s="63"/>
      <c r="JA564" s="65"/>
      <c r="JB564" s="65"/>
      <c r="JC564" s="65"/>
      <c r="JD564" s="65"/>
      <c r="JE564" s="65"/>
      <c r="JF564" s="65"/>
      <c r="JG564" s="65"/>
      <c r="JH564" s="65"/>
      <c r="JI564" s="65"/>
      <c r="JJ564" s="65"/>
      <c r="JK564" s="65"/>
      <c r="JL564" s="65"/>
      <c r="JM564" s="65"/>
      <c r="JN564" s="65"/>
      <c r="JO564" s="65"/>
      <c r="JP564" s="65"/>
      <c r="JQ564" s="65"/>
      <c r="JR564" s="65"/>
      <c r="JS564" s="65"/>
      <c r="JT564" s="65"/>
      <c r="JU564" s="65"/>
      <c r="JV564" s="65"/>
      <c r="JW564" s="65"/>
      <c r="JX564" s="65"/>
      <c r="JY564" s="65"/>
      <c r="JZ564" s="65"/>
      <c r="KA564" s="65"/>
      <c r="KB564" s="65"/>
      <c r="KC564" s="65"/>
      <c r="KD564" s="65"/>
      <c r="KE564" s="65"/>
      <c r="KF564" s="65"/>
      <c r="KG564" s="65"/>
      <c r="KH564" s="65"/>
      <c r="KI564" s="65"/>
      <c r="KJ564" s="65"/>
      <c r="KK564" s="65"/>
      <c r="KL564" s="65"/>
      <c r="KM564" s="65"/>
      <c r="KN564" s="65"/>
      <c r="KO564" s="65"/>
      <c r="KP564" s="65"/>
      <c r="KQ564" s="65"/>
      <c r="KR564" s="65"/>
      <c r="KS564" s="65"/>
      <c r="KT564" s="65"/>
      <c r="KU564" s="65"/>
      <c r="KV564" s="65"/>
      <c r="KW564" s="65"/>
      <c r="KX564" s="65"/>
      <c r="KY564" s="65"/>
      <c r="KZ564" s="65"/>
      <c r="LA564" s="65"/>
      <c r="LB564" s="65"/>
      <c r="LC564" s="65"/>
      <c r="LD564" s="65"/>
      <c r="LE564" s="65"/>
      <c r="LF564" s="65"/>
      <c r="LG564" s="65"/>
      <c r="LH564" s="65"/>
      <c r="LI564" s="65"/>
      <c r="LJ564" s="65"/>
      <c r="LK564" s="65"/>
      <c r="LL564" s="65"/>
      <c r="LM564" s="65"/>
      <c r="LN564" s="65"/>
      <c r="LO564" s="65"/>
      <c r="LP564" s="65"/>
      <c r="LQ564" s="65"/>
      <c r="LR564" s="65"/>
      <c r="LS564" s="65"/>
      <c r="LT564" s="65"/>
      <c r="LU564" s="65"/>
      <c r="LV564" s="65"/>
      <c r="LW564" s="65"/>
      <c r="LX564" s="65"/>
      <c r="LY564" s="65"/>
      <c r="LZ564" s="65"/>
      <c r="MA564" s="65"/>
    </row>
    <row r="565" spans="1:339" ht="12" x14ac:dyDescent="0.25">
      <c r="A565" s="38" t="s">
        <v>118</v>
      </c>
      <c r="B565" s="39" t="s">
        <v>119</v>
      </c>
      <c r="C565" s="40" t="str">
        <f>IFERROR(VLOOKUP(BANCO10[[#This Row],[EMPRESA]],[1]!DADOS[#Data],2,FALSE),"")</f>
        <v>10.351.326/0001-17</v>
      </c>
      <c r="D565" s="42" t="s">
        <v>1489</v>
      </c>
      <c r="E565" s="42" t="str">
        <f>IFERROR(VLOOKUP(BANCO10[[#This Row],[EMPRESA]],[1]!DADOS[#Data],5,FALSE),"")</f>
        <v>EPP</v>
      </c>
      <c r="F565" s="40" t="str">
        <f>IFERROR(IF(VLOOKUP(BANCO10[[#This Row],[EMPRESA]],[1]!DADOS[#Data],6,0)="","",(VLOOKUP(BANCO10[[#This Row],[EMPRESA]],[1]!DADOS[#Data],6,0))),"")</f>
        <v>CAPITAL LESTE 2</v>
      </c>
      <c r="G565" s="40"/>
      <c r="H565" s="43" t="s">
        <v>121</v>
      </c>
      <c r="I565" s="43" t="s">
        <v>145</v>
      </c>
      <c r="J565" s="44" t="s">
        <v>146</v>
      </c>
      <c r="K565" s="44" t="s">
        <v>1490</v>
      </c>
      <c r="L565" s="44" t="s">
        <v>123</v>
      </c>
      <c r="M565" s="44">
        <v>103</v>
      </c>
      <c r="N565" s="42" t="s">
        <v>123</v>
      </c>
      <c r="O565" s="42" t="s">
        <v>90</v>
      </c>
      <c r="P565" s="42">
        <v>4</v>
      </c>
      <c r="Q565" s="42" t="s">
        <v>205</v>
      </c>
      <c r="R565" s="45" t="s">
        <v>123</v>
      </c>
      <c r="S565" s="45"/>
      <c r="T565" s="45" t="s">
        <v>123</v>
      </c>
      <c r="U565" s="45"/>
      <c r="V565" s="45" t="s">
        <v>123</v>
      </c>
      <c r="W565" s="45"/>
      <c r="X565" s="45" t="s">
        <v>123</v>
      </c>
      <c r="Y565" s="45"/>
      <c r="Z565" s="46" t="s">
        <v>123</v>
      </c>
      <c r="AA565" s="47"/>
      <c r="AB565" s="46" t="s">
        <v>123</v>
      </c>
      <c r="AC565" s="48"/>
      <c r="AD565" s="46" t="s">
        <v>123</v>
      </c>
      <c r="AE565" s="48"/>
      <c r="AF565" s="45" t="s">
        <v>27</v>
      </c>
      <c r="AG565" s="45">
        <v>45293</v>
      </c>
      <c r="AH565" s="45" t="s">
        <v>126</v>
      </c>
      <c r="AI565" s="45"/>
      <c r="AJ565" s="45" t="s">
        <v>123</v>
      </c>
      <c r="AK565" s="45"/>
      <c r="AL565" s="45" t="s">
        <v>123</v>
      </c>
      <c r="AM565" s="45"/>
      <c r="AN565" s="45" t="s">
        <v>123</v>
      </c>
      <c r="AO565" s="45"/>
      <c r="AP565" s="45" t="s">
        <v>123</v>
      </c>
      <c r="AQ565" s="45"/>
      <c r="AR565" s="45" t="s">
        <v>123</v>
      </c>
      <c r="AS565" s="45"/>
      <c r="AT565" s="49">
        <v>44926</v>
      </c>
      <c r="AU565" s="50">
        <v>44926</v>
      </c>
      <c r="AV565" s="51" t="s">
        <v>123</v>
      </c>
      <c r="AW565" s="51" t="s">
        <v>123</v>
      </c>
      <c r="AX565" s="51" t="s">
        <v>49</v>
      </c>
      <c r="AY565" s="52" t="s">
        <v>123</v>
      </c>
      <c r="AZ565" s="53">
        <v>0</v>
      </c>
      <c r="BA565" s="52" t="s">
        <v>123</v>
      </c>
      <c r="BB565" s="81" t="s">
        <v>123</v>
      </c>
      <c r="BC565" s="52" t="s">
        <v>123</v>
      </c>
      <c r="BD565" s="52" t="s">
        <v>123</v>
      </c>
      <c r="BE565" s="55" t="s">
        <v>123</v>
      </c>
      <c r="BF565" s="55" t="s">
        <v>123</v>
      </c>
      <c r="BG565" s="55" t="s">
        <v>123</v>
      </c>
      <c r="BH565" s="55" t="s">
        <v>123</v>
      </c>
      <c r="BI565" s="56" t="s">
        <v>123</v>
      </c>
      <c r="BJ565" s="48"/>
      <c r="BK565" s="74"/>
      <c r="BL565" s="75"/>
      <c r="BM565" s="74"/>
      <c r="BN565" s="75"/>
      <c r="BO565" s="74" t="s">
        <v>123</v>
      </c>
      <c r="BP565" s="75"/>
      <c r="BQ565" s="74" t="s">
        <v>123</v>
      </c>
      <c r="BR565" s="217"/>
      <c r="BS565" s="70"/>
      <c r="BT565" s="38"/>
      <c r="BU565" s="61" t="s">
        <v>129</v>
      </c>
      <c r="BV565" s="61" t="s">
        <v>129</v>
      </c>
      <c r="BW565" s="84" t="s">
        <v>150</v>
      </c>
      <c r="BX565" s="84" t="s">
        <v>663</v>
      </c>
      <c r="BY565" s="85" t="s">
        <v>1409</v>
      </c>
      <c r="BZ565" s="84"/>
      <c r="CA565" s="86" t="s">
        <v>129</v>
      </c>
      <c r="CB565" s="87" t="s">
        <v>129</v>
      </c>
      <c r="CC565" s="88" t="s">
        <v>129</v>
      </c>
      <c r="CD565" s="87" t="s">
        <v>129</v>
      </c>
      <c r="CE565" s="87" t="s">
        <v>129</v>
      </c>
      <c r="CF565" s="87" t="s">
        <v>129</v>
      </c>
      <c r="CG565" s="87" t="s">
        <v>129</v>
      </c>
      <c r="CH565" s="42">
        <f>YEAR(BANCO10[[#This Row],[DATA INÍCIO]])</f>
        <v>2022</v>
      </c>
      <c r="CI565" s="42">
        <f>MONTH(BANCO10[[#This Row],[DATA INÍCIO]])</f>
        <v>12</v>
      </c>
      <c r="CJ565" s="42" t="str">
        <f t="shared" si="10"/>
        <v>OLDANIPLAST INDUSTRIA E COMERCIO DE PLASTICOS LTDA.10.351.326/0001-17</v>
      </c>
      <c r="CK565" s="42"/>
      <c r="CL565" s="42" t="s">
        <v>1490</v>
      </c>
      <c r="CM565" s="42" t="str">
        <f>IF(BANCO10[[#This Row],[SOLUÇÃO]]=CM$1,BANCO10[[#This Row],[STATUS DA ETAPA]],"")</f>
        <v>CONCLUÍDO</v>
      </c>
      <c r="CN565" s="42" t="str">
        <f>IF(BANCO10[[#This Row],[SOLUÇÃO]]=CN$1,BANCO10[[#This Row],[STATUS DA ETAPA]],"")</f>
        <v/>
      </c>
      <c r="CO565" s="42" t="str">
        <f>IF(BANCO10[[#This Row],[SOLUÇÃO]]=CO$1,BANCO10[[#This Row],[STATUS DA ETAPA]],"")</f>
        <v/>
      </c>
      <c r="CP565" s="42" t="str">
        <f>IF(BANCO10[[#This Row],[SOLUÇÃO]]=CP$1,BANCO10[[#This Row],[STATUS DA ETAPA]],"")</f>
        <v/>
      </c>
      <c r="CQ565" s="42" t="str">
        <f>IF(BANCO10[[#This Row],[SOLUÇÃO]]=CQ$1,BANCO10[[#This Row],[STATUS DA ETAPA]],"")</f>
        <v/>
      </c>
      <c r="CR565" s="42" t="str">
        <f>IF(BANCO10[[#This Row],[SOLUÇÃO]]=CR$1,BANCO10[[#This Row],[STATUS DA ETAPA]],"")</f>
        <v/>
      </c>
      <c r="CS565" s="42" t="str">
        <f>IF(BANCO10[[#This Row],[SOLUÇÃO]]=CS$1,BANCO10[[#This Row],[STATUS DA ETAPA]],"")</f>
        <v/>
      </c>
      <c r="CT565" s="42" t="str">
        <f>IF(BANCO10[[#This Row],[SOLUÇÃO]]=CT$1,BANCO10[[#This Row],[STATUS DA ETAPA]],"")</f>
        <v/>
      </c>
      <c r="CU565" s="42" t="str">
        <f>IF(BANCO10[[#This Row],[SOLUÇÃO]]=CU$1,BANCO10[[#This Row],[STATUS DA ETAPA]],"")</f>
        <v/>
      </c>
      <c r="CV565" s="42" t="str">
        <f>IF(BANCO10[[#This Row],[SOLUÇÃO]]=CV$1,BANCO10[[#This Row],[STATUS DA ETAPA]],"")</f>
        <v/>
      </c>
      <c r="CW565" s="42" t="str">
        <f>IF(BANCO10[[#This Row],[SOLUÇÃO]]=CW$1,BANCO10[[#This Row],[STATUS DA ETAPA]],"")</f>
        <v/>
      </c>
      <c r="CX565" s="42" t="str">
        <f>IF(BANCO10[[#This Row],[SOLUÇÃO]]=CX$1,BANCO10[[#This Row],[STATUS DA ETAPA]],"")</f>
        <v/>
      </c>
      <c r="CY565" s="42" t="str">
        <f>IF(BANCO10[[#This Row],[SOLUÇÃO]]=CY$1,BANCO10[[#This Row],[STATUS DA ETAPA]],"")</f>
        <v/>
      </c>
      <c r="CZ565" s="42" t="str">
        <f>IF(BANCO10[[#This Row],[SOLUÇÃO]]=CZ$1,BANCO10[[#This Row],[STATUS DA ETAPA]],"")</f>
        <v/>
      </c>
      <c r="DA565" s="42" t="str">
        <f>IF(BANCO10[[#This Row],[SOLUÇÃO]]=DA$1,BANCO10[[#This Row],[STATUS DA ETAPA]],"")</f>
        <v/>
      </c>
      <c r="DB565" s="42" t="str">
        <f>IF(BANCO10[[#This Row],[SOLUÇÃO]]=DB$1,BANCO10[[#This Row],[STATUS DA ETAPA]],"")</f>
        <v/>
      </c>
      <c r="DC565" s="63" t="str">
        <f>IF(BANCO10[[#This Row],[SOLUÇÃO]]=DC$1,BANCO10[[#This Row],[STATUS DA ETAPA]],"")</f>
        <v/>
      </c>
      <c r="DD565" s="65" t="str">
        <f>IF(BANCO10[[#This Row],[SOLUÇÃO]]=DD$1,BANCO10[[#This Row],[STATUS DA ETAPA]],"")</f>
        <v/>
      </c>
      <c r="DE565" s="65" t="str">
        <f>IF(BANCO10[[#This Row],[SOLUÇÃO]]=DE$1,BANCO10[[#This Row],[STATUS DA ETAPA]],"")</f>
        <v/>
      </c>
      <c r="DF565" s="65" t="str">
        <f>IF(BANCO10[[#This Row],[SOLUÇÃO]]=DF$1,BANCO10[[#This Row],[STATUS DA ETAPA]],"")</f>
        <v/>
      </c>
      <c r="DG565" s="65" t="str">
        <f>IF(BANCO10[[#This Row],[SOLUÇÃO]]=DG$1,BANCO10[[#This Row],[STATUS DA ETAPA]],"")</f>
        <v/>
      </c>
      <c r="DH565" s="65" t="str">
        <f>IF(BANCO10[[#This Row],[SOLUÇÃO]]=DH$1,BANCO10[[#This Row],[STATUS DA ETAPA]],"")</f>
        <v/>
      </c>
      <c r="DI565" s="65" t="str">
        <f>IF(BANCO10[[#This Row],[SOLUÇÃO]]=DI$1,BANCO10[[#This Row],[STATUS DA ETAPA]],"")</f>
        <v/>
      </c>
      <c r="DJ565" s="65" t="str">
        <f>IF(BANCO10[[#This Row],[SOLUÇÃO]]=DJ$1,BANCO10[[#This Row],[STATUS DA ETAPA]],"")</f>
        <v/>
      </c>
      <c r="DK565" s="65" t="str">
        <f>IF(BANCO10[[#This Row],[SOLUÇÃO]]=DK$1,BANCO10[[#This Row],[STATUS DA ETAPA]],"")</f>
        <v/>
      </c>
      <c r="DL565" s="65" t="str">
        <f>IF(BANCO10[[#This Row],[SOLUÇÃO]]=DL$1,BANCO10[[#This Row],[STATUS DA ETAPA]],"")</f>
        <v/>
      </c>
      <c r="DM565" s="65" t="str">
        <f>IF(BANCO10[[#This Row],[SOLUÇÃO]]=DM$1,BANCO10[[#This Row],[STATUS DA ETAPA]],"")</f>
        <v/>
      </c>
      <c r="DN565" s="65"/>
      <c r="DO565" s="65"/>
      <c r="DP565" s="65"/>
      <c r="DQ565" s="65"/>
      <c r="DR565" s="65"/>
      <c r="DS565" s="65"/>
      <c r="DT565" s="65"/>
      <c r="DU565" s="65"/>
      <c r="DV565" s="65"/>
      <c r="DW565" s="65"/>
      <c r="DX565" s="65"/>
      <c r="DY565" s="65"/>
      <c r="DZ565" s="65"/>
      <c r="EA565" s="65"/>
      <c r="EB565" s="65"/>
      <c r="EC565" s="65"/>
      <c r="ED565" s="65"/>
      <c r="EE565" s="65"/>
      <c r="EF565" s="65"/>
      <c r="EG565" s="65"/>
      <c r="EH565" s="65"/>
      <c r="EI565" s="65"/>
      <c r="EJ565" s="65"/>
      <c r="EK565" s="65"/>
      <c r="EL565" s="65"/>
      <c r="EM565" s="65"/>
      <c r="EN565" s="65"/>
      <c r="EO565" s="65"/>
      <c r="EP565" s="65"/>
      <c r="EQ565" s="65"/>
      <c r="ER565" s="65"/>
      <c r="ES565" s="65"/>
      <c r="ET565" s="65"/>
      <c r="EU565" s="65"/>
      <c r="EV565" s="65"/>
      <c r="EW565" s="65"/>
      <c r="EX565" s="65"/>
      <c r="EY565" s="65"/>
      <c r="EZ565" s="65"/>
      <c r="FA565" s="65"/>
      <c r="FB565" s="65"/>
      <c r="FC565" s="65"/>
      <c r="FD565" s="65"/>
      <c r="FE565" s="65"/>
      <c r="FF565" s="65"/>
      <c r="FG565" s="65"/>
      <c r="FH565" s="65"/>
      <c r="FI565" s="65"/>
      <c r="FJ565" s="65"/>
      <c r="FK565" s="65"/>
      <c r="FL565" s="65"/>
      <c r="FM565" s="65"/>
      <c r="FN565" s="65"/>
      <c r="FO565" s="65"/>
      <c r="FP565" s="65"/>
      <c r="FQ565" s="65"/>
      <c r="FR565" s="65"/>
      <c r="FS565" s="65"/>
      <c r="FT565" s="65"/>
      <c r="FU565" s="65"/>
      <c r="FV565" s="65"/>
      <c r="FW565" s="65"/>
      <c r="FX565" s="65"/>
      <c r="FY565" s="65"/>
      <c r="FZ565" s="65"/>
      <c r="GA565" s="38"/>
      <c r="GB565" s="39"/>
      <c r="GC565" s="40"/>
      <c r="GD565" s="42"/>
      <c r="GE565" s="42"/>
      <c r="GF565" s="40"/>
      <c r="GG565" s="89"/>
      <c r="GH565" s="90"/>
      <c r="GI565" s="43"/>
      <c r="GJ565" s="44"/>
      <c r="GK565" s="166"/>
      <c r="GL565" s="166"/>
      <c r="GM565" s="166"/>
      <c r="GN565" s="42"/>
      <c r="GO565" s="91"/>
      <c r="GP565" s="42"/>
      <c r="GQ565" s="91"/>
      <c r="GR565" s="93"/>
      <c r="GS565" s="93"/>
      <c r="GT565" s="44"/>
      <c r="GU565" s="44"/>
      <c r="GV565" s="44"/>
      <c r="GW565" s="42"/>
      <c r="GX565" s="95"/>
      <c r="GY565" s="96"/>
      <c r="GZ565" s="168"/>
      <c r="HA565" s="168"/>
      <c r="HB565" s="168"/>
      <c r="HC565" s="93"/>
      <c r="HD565" s="168"/>
      <c r="HE565" s="110"/>
      <c r="HF565" s="94"/>
      <c r="HG565" s="38"/>
      <c r="HH565" s="38"/>
      <c r="HI565" s="38"/>
      <c r="HJ565" s="38"/>
      <c r="HK565" s="98"/>
      <c r="HL565" s="38"/>
      <c r="HM565" s="38"/>
      <c r="HN565" s="38"/>
      <c r="HO565" s="136"/>
      <c r="HP565" s="38"/>
      <c r="HQ565" s="38"/>
      <c r="HR565" s="38"/>
      <c r="HS565" s="38"/>
      <c r="HT565" s="63"/>
      <c r="HU565" s="63"/>
      <c r="HV565" s="71"/>
      <c r="HW565" s="63"/>
      <c r="HX565" s="44"/>
      <c r="HY565" s="42"/>
      <c r="HZ565" s="42"/>
      <c r="IA565" s="42"/>
      <c r="IB565" s="42"/>
      <c r="IC565" s="42"/>
      <c r="ID565" s="42"/>
      <c r="IE565" s="42"/>
      <c r="IF565" s="42"/>
      <c r="IG565" s="42"/>
      <c r="IH565" s="42"/>
      <c r="II565" s="42"/>
      <c r="IJ565" s="42"/>
      <c r="IK565" s="42"/>
      <c r="IL565" s="42"/>
      <c r="IM565" s="42"/>
      <c r="IN565" s="42"/>
      <c r="IO565" s="42"/>
      <c r="IP565" s="42"/>
      <c r="IQ565" s="42"/>
      <c r="IR565" s="42"/>
      <c r="IS565" s="42"/>
      <c r="IT565" s="42"/>
      <c r="IU565" s="42"/>
      <c r="IV565" s="42"/>
      <c r="IW565" s="42"/>
      <c r="IX565" s="42"/>
      <c r="IY565" s="42"/>
      <c r="IZ565" s="63"/>
      <c r="JA565" s="65"/>
      <c r="JB565" s="65"/>
      <c r="JC565" s="65"/>
      <c r="JD565" s="65"/>
      <c r="JE565" s="65"/>
      <c r="JF565" s="65"/>
      <c r="JG565" s="65"/>
      <c r="JH565" s="65"/>
      <c r="JI565" s="65"/>
      <c r="JJ565" s="65"/>
      <c r="JK565" s="65"/>
      <c r="JL565" s="65"/>
      <c r="JM565" s="65"/>
      <c r="JN565" s="65"/>
      <c r="JO565" s="65"/>
      <c r="JP565" s="65"/>
      <c r="JQ565" s="65"/>
      <c r="JR565" s="65"/>
      <c r="JS565" s="65"/>
      <c r="JT565" s="65"/>
      <c r="JU565" s="65"/>
      <c r="JV565" s="65"/>
      <c r="JW565" s="65"/>
      <c r="JX565" s="65"/>
      <c r="JY565" s="65"/>
      <c r="JZ565" s="65"/>
      <c r="KA565" s="65"/>
      <c r="KB565" s="65"/>
      <c r="KC565" s="65"/>
      <c r="KD565" s="65"/>
      <c r="KE565" s="65"/>
      <c r="KF565" s="65"/>
      <c r="KG565" s="65"/>
      <c r="KH565" s="65"/>
      <c r="KI565" s="65"/>
      <c r="KJ565" s="65"/>
      <c r="KK565" s="65"/>
      <c r="KL565" s="65"/>
      <c r="KM565" s="65"/>
      <c r="KN565" s="65"/>
      <c r="KO565" s="65"/>
      <c r="KP565" s="65"/>
      <c r="KQ565" s="65"/>
      <c r="KR565" s="65"/>
      <c r="KS565" s="65"/>
      <c r="KT565" s="65"/>
      <c r="KU565" s="65"/>
      <c r="KV565" s="65"/>
      <c r="KW565" s="65"/>
      <c r="KX565" s="65"/>
      <c r="KY565" s="65"/>
      <c r="KZ565" s="65"/>
      <c r="LA565" s="65"/>
      <c r="LB565" s="65"/>
      <c r="LC565" s="65"/>
      <c r="LD565" s="65"/>
      <c r="LE565" s="65"/>
      <c r="LF565" s="65"/>
      <c r="LG565" s="65"/>
      <c r="LH565" s="65"/>
      <c r="LI565" s="65"/>
      <c r="LJ565" s="65"/>
      <c r="LK565" s="65"/>
      <c r="LL565" s="65"/>
      <c r="LM565" s="65"/>
      <c r="LN565" s="65"/>
      <c r="LO565" s="65"/>
      <c r="LP565" s="65"/>
      <c r="LQ565" s="65"/>
      <c r="LR565" s="65"/>
      <c r="LS565" s="65"/>
      <c r="LT565" s="65"/>
      <c r="LU565" s="65"/>
      <c r="LV565" s="65"/>
      <c r="LW565" s="65"/>
      <c r="LX565" s="65"/>
      <c r="LY565" s="65"/>
      <c r="LZ565" s="65"/>
      <c r="MA565" s="65"/>
    </row>
    <row r="566" spans="1:339" ht="12" x14ac:dyDescent="0.25">
      <c r="A566" s="38" t="s">
        <v>118</v>
      </c>
      <c r="B566" s="39" t="s">
        <v>119</v>
      </c>
      <c r="C566" s="40" t="str">
        <f>IFERROR(VLOOKUP(BANCO10[[#This Row],[EMPRESA]],[1]!DADOS[#Data],2,FALSE),"")</f>
        <v>10.351.326/0001-17</v>
      </c>
      <c r="D566" s="42" t="s">
        <v>1489</v>
      </c>
      <c r="E566" s="42" t="str">
        <f>IFERROR(VLOOKUP(BANCO10[[#This Row],[EMPRESA]],[1]!DADOS[#Data],5,FALSE),"")</f>
        <v>EPP</v>
      </c>
      <c r="F566" s="40" t="str">
        <f>IFERROR(IF(VLOOKUP(BANCO10[[#This Row],[EMPRESA]],[1]!DADOS[#Data],6,0)="","",(VLOOKUP(BANCO10[[#This Row],[EMPRESA]],[1]!DADOS[#Data],6,0))),"")</f>
        <v>CAPITAL LESTE 2</v>
      </c>
      <c r="G566" s="40" t="str">
        <f>IFERROR(IF(VLOOKUP(BANCO10[[#This Row],[EMPRESA]],[1]!DADOS[#Data],4)="","",(VLOOKUP($D566,[1]!DADOS[#Data],4,0))),"")</f>
        <v>OLDANI</v>
      </c>
      <c r="H566" s="43" t="s">
        <v>7</v>
      </c>
      <c r="I566" s="43" t="s">
        <v>145</v>
      </c>
      <c r="J566" s="44" t="s">
        <v>123</v>
      </c>
      <c r="K566" s="44" t="s">
        <v>1491</v>
      </c>
      <c r="L566" s="44">
        <v>13120716</v>
      </c>
      <c r="M566" s="44">
        <v>103</v>
      </c>
      <c r="N566" s="42" t="s">
        <v>123</v>
      </c>
      <c r="O566" s="42" t="s">
        <v>95</v>
      </c>
      <c r="P566" s="42">
        <v>100</v>
      </c>
      <c r="Q566" s="42" t="s">
        <v>173</v>
      </c>
      <c r="R566" s="45" t="s">
        <v>123</v>
      </c>
      <c r="S566" s="45"/>
      <c r="T566" s="45" t="s">
        <v>123</v>
      </c>
      <c r="U566" s="45"/>
      <c r="V566" s="45" t="s">
        <v>123</v>
      </c>
      <c r="W566" s="45"/>
      <c r="X566" s="45" t="s">
        <v>123</v>
      </c>
      <c r="Y566" s="45"/>
      <c r="Z566" s="46" t="s">
        <v>123</v>
      </c>
      <c r="AA566" s="47"/>
      <c r="AB566" s="46" t="s">
        <v>123</v>
      </c>
      <c r="AC566" s="48"/>
      <c r="AD566" s="46" t="s">
        <v>123</v>
      </c>
      <c r="AE566" s="48"/>
      <c r="AF566" s="45" t="s">
        <v>27</v>
      </c>
      <c r="AG566" s="45">
        <v>45293</v>
      </c>
      <c r="AH566" s="45" t="s">
        <v>27</v>
      </c>
      <c r="AI566" s="45">
        <v>44928</v>
      </c>
      <c r="AJ566" s="45" t="s">
        <v>123</v>
      </c>
      <c r="AK566" s="45"/>
      <c r="AL566" s="45" t="s">
        <v>123</v>
      </c>
      <c r="AM566" s="45"/>
      <c r="AN566" s="45" t="s">
        <v>27</v>
      </c>
      <c r="AO566" s="45"/>
      <c r="AP566" s="45" t="s">
        <v>27</v>
      </c>
      <c r="AQ566" s="45">
        <v>44926</v>
      </c>
      <c r="AR566" s="45" t="s">
        <v>27</v>
      </c>
      <c r="AS566" s="45"/>
      <c r="AT566" s="49">
        <v>44960</v>
      </c>
      <c r="AU566" s="50">
        <v>45061</v>
      </c>
      <c r="AV566" s="51" t="s">
        <v>27</v>
      </c>
      <c r="AW566" s="51" t="s">
        <v>27</v>
      </c>
      <c r="AX566" s="51" t="s">
        <v>49</v>
      </c>
      <c r="AY566" s="52" t="s">
        <v>126</v>
      </c>
      <c r="AZ566" s="53">
        <v>0</v>
      </c>
      <c r="BA566" s="52"/>
      <c r="BB566" s="81"/>
      <c r="BC566" s="52" t="s">
        <v>474</v>
      </c>
      <c r="BD566" s="52" t="s">
        <v>123</v>
      </c>
      <c r="BE566" s="55" t="s">
        <v>123</v>
      </c>
      <c r="BF566" s="55" t="s">
        <v>123</v>
      </c>
      <c r="BG566" s="55" t="s">
        <v>27</v>
      </c>
      <c r="BH566" s="55" t="s">
        <v>123</v>
      </c>
      <c r="BI566" s="68" t="s">
        <v>123</v>
      </c>
      <c r="BJ566" s="48"/>
      <c r="BK566" s="74"/>
      <c r="BL566" s="75"/>
      <c r="BM566" s="74"/>
      <c r="BN566" s="75"/>
      <c r="BO566" s="74" t="s">
        <v>27</v>
      </c>
      <c r="BP566" s="75">
        <v>45062</v>
      </c>
      <c r="BQ566" s="74" t="s">
        <v>27</v>
      </c>
      <c r="BR566" s="217"/>
      <c r="BS566" s="70"/>
      <c r="BT566" s="38"/>
      <c r="BU566" s="61" t="s">
        <v>129</v>
      </c>
      <c r="BV566" s="61" t="s">
        <v>129</v>
      </c>
      <c r="BW566" s="84" t="s">
        <v>150</v>
      </c>
      <c r="BX566" s="84" t="s">
        <v>663</v>
      </c>
      <c r="BY566" s="85" t="s">
        <v>1409</v>
      </c>
      <c r="BZ566" s="84"/>
      <c r="CA566" s="86" t="s">
        <v>129</v>
      </c>
      <c r="CB566" s="87" t="s">
        <v>129</v>
      </c>
      <c r="CC566" s="88" t="s">
        <v>129</v>
      </c>
      <c r="CD566" s="87" t="s">
        <v>129</v>
      </c>
      <c r="CE566" s="87" t="s">
        <v>129</v>
      </c>
      <c r="CF566" s="87" t="s">
        <v>129</v>
      </c>
      <c r="CG566" s="87" t="s">
        <v>129</v>
      </c>
      <c r="CH566" s="42">
        <f>YEAR(BANCO10[[#This Row],[DATA INÍCIO]])</f>
        <v>2023</v>
      </c>
      <c r="CI566" s="42">
        <f>MONTH(BANCO10[[#This Row],[DATA INÍCIO]])</f>
        <v>2</v>
      </c>
      <c r="CJ566" s="42" t="str">
        <f t="shared" si="10"/>
        <v>OLDANIPLAST INDUSTRIA E COMERCIO DE PLASTICOS LTDA.10.351.326/0001-17</v>
      </c>
      <c r="CK566" s="42"/>
      <c r="CL566" s="42" t="s">
        <v>1491</v>
      </c>
      <c r="CM566" s="42" t="str">
        <f>IF(BANCO10[[#This Row],[SOLUÇÃO]]=CM$1,BANCO10[[#This Row],[STATUS DA ETAPA]],"")</f>
        <v/>
      </c>
      <c r="CN566" s="42" t="str">
        <f>IF(BANCO10[[#This Row],[SOLUÇÃO]]=CN$1,BANCO10[[#This Row],[STATUS DA ETAPA]],"")</f>
        <v/>
      </c>
      <c r="CO566" s="42" t="str">
        <f>IF(BANCO10[[#This Row],[SOLUÇÃO]]=CO$1,BANCO10[[#This Row],[STATUS DA ETAPA]],"")</f>
        <v/>
      </c>
      <c r="CP566" s="42" t="str">
        <f>IF(BANCO10[[#This Row],[SOLUÇÃO]]=CP$1,BANCO10[[#This Row],[STATUS DA ETAPA]],"")</f>
        <v/>
      </c>
      <c r="CQ566" s="42" t="str">
        <f>IF(BANCO10[[#This Row],[SOLUÇÃO]]=CQ$1,BANCO10[[#This Row],[STATUS DA ETAPA]],"")</f>
        <v/>
      </c>
      <c r="CR566" s="42" t="str">
        <f>IF(BANCO10[[#This Row],[SOLUÇÃO]]=CR$1,BANCO10[[#This Row],[STATUS DA ETAPA]],"")</f>
        <v>CONCLUÍDO</v>
      </c>
      <c r="CS566" s="42" t="str">
        <f>IF(BANCO10[[#This Row],[SOLUÇÃO]]=CS$1,BANCO10[[#This Row],[STATUS DA ETAPA]],"")</f>
        <v/>
      </c>
      <c r="CT566" s="42" t="str">
        <f>IF(BANCO10[[#This Row],[SOLUÇÃO]]=CT$1,BANCO10[[#This Row],[STATUS DA ETAPA]],"")</f>
        <v/>
      </c>
      <c r="CU566" s="42" t="str">
        <f>IF(BANCO10[[#This Row],[SOLUÇÃO]]=CU$1,BANCO10[[#This Row],[STATUS DA ETAPA]],"")</f>
        <v/>
      </c>
      <c r="CV566" s="42" t="str">
        <f>IF(BANCO10[[#This Row],[SOLUÇÃO]]=CV$1,BANCO10[[#This Row],[STATUS DA ETAPA]],"")</f>
        <v/>
      </c>
      <c r="CW566" s="42" t="str">
        <f>IF(BANCO10[[#This Row],[SOLUÇÃO]]=CW$1,BANCO10[[#This Row],[STATUS DA ETAPA]],"")</f>
        <v/>
      </c>
      <c r="CX566" s="42" t="str">
        <f>IF(BANCO10[[#This Row],[SOLUÇÃO]]=CX$1,BANCO10[[#This Row],[STATUS DA ETAPA]],"")</f>
        <v/>
      </c>
      <c r="CY566" s="42" t="str">
        <f>IF(BANCO10[[#This Row],[SOLUÇÃO]]=CY$1,BANCO10[[#This Row],[STATUS DA ETAPA]],"")</f>
        <v/>
      </c>
      <c r="CZ566" s="42" t="str">
        <f>IF(BANCO10[[#This Row],[SOLUÇÃO]]=CZ$1,BANCO10[[#This Row],[STATUS DA ETAPA]],"")</f>
        <v/>
      </c>
      <c r="DA566" s="42" t="str">
        <f>IF(BANCO10[[#This Row],[SOLUÇÃO]]=DA$1,BANCO10[[#This Row],[STATUS DA ETAPA]],"")</f>
        <v/>
      </c>
      <c r="DB566" s="42" t="str">
        <f>IF(BANCO10[[#This Row],[SOLUÇÃO]]=DB$1,BANCO10[[#This Row],[STATUS DA ETAPA]],"")</f>
        <v/>
      </c>
      <c r="DC566" s="63" t="str">
        <f>IF(BANCO10[[#This Row],[SOLUÇÃO]]=DC$1,BANCO10[[#This Row],[STATUS DA ETAPA]],"")</f>
        <v/>
      </c>
      <c r="DD566" s="65" t="str">
        <f>IF(BANCO10[[#This Row],[SOLUÇÃO]]=DD$1,BANCO10[[#This Row],[STATUS DA ETAPA]],"")</f>
        <v/>
      </c>
      <c r="DE566" s="65" t="str">
        <f>IF(BANCO10[[#This Row],[SOLUÇÃO]]=DE$1,BANCO10[[#This Row],[STATUS DA ETAPA]],"")</f>
        <v/>
      </c>
      <c r="DF566" s="65" t="str">
        <f>IF(BANCO10[[#This Row],[SOLUÇÃO]]=DF$1,BANCO10[[#This Row],[STATUS DA ETAPA]],"")</f>
        <v/>
      </c>
      <c r="DG566" s="65" t="str">
        <f>IF(BANCO10[[#This Row],[SOLUÇÃO]]=DG$1,BANCO10[[#This Row],[STATUS DA ETAPA]],"")</f>
        <v/>
      </c>
      <c r="DH566" s="65" t="str">
        <f>IF(BANCO10[[#This Row],[SOLUÇÃO]]=DH$1,BANCO10[[#This Row],[STATUS DA ETAPA]],"")</f>
        <v/>
      </c>
      <c r="DI566" s="65" t="str">
        <f>IF(BANCO10[[#This Row],[SOLUÇÃO]]=DI$1,BANCO10[[#This Row],[STATUS DA ETAPA]],"")</f>
        <v/>
      </c>
      <c r="DJ566" s="65" t="str">
        <f>IF(BANCO10[[#This Row],[SOLUÇÃO]]=DJ$1,BANCO10[[#This Row],[STATUS DA ETAPA]],"")</f>
        <v/>
      </c>
      <c r="DK566" s="65" t="str">
        <f>IF(BANCO10[[#This Row],[SOLUÇÃO]]=DK$1,BANCO10[[#This Row],[STATUS DA ETAPA]],"")</f>
        <v/>
      </c>
      <c r="DL566" s="65" t="str">
        <f>IF(BANCO10[[#This Row],[SOLUÇÃO]]=DL$1,BANCO10[[#This Row],[STATUS DA ETAPA]],"")</f>
        <v/>
      </c>
      <c r="DM566" s="65" t="str">
        <f>IF(BANCO10[[#This Row],[SOLUÇÃO]]=DM$1,BANCO10[[#This Row],[STATUS DA ETAPA]],"")</f>
        <v/>
      </c>
      <c r="DN566" s="65"/>
      <c r="DO566" s="65"/>
      <c r="DP566" s="65"/>
      <c r="DQ566" s="65"/>
      <c r="DR566" s="65"/>
      <c r="DS566" s="65"/>
      <c r="DT566" s="65"/>
      <c r="DU566" s="65"/>
      <c r="DV566" s="65"/>
      <c r="DW566" s="65"/>
      <c r="DX566" s="65"/>
      <c r="DY566" s="65"/>
      <c r="DZ566" s="65"/>
      <c r="EA566" s="65"/>
      <c r="EB566" s="65"/>
      <c r="EC566" s="65"/>
      <c r="ED566" s="65"/>
      <c r="EE566" s="65"/>
      <c r="EF566" s="65"/>
      <c r="EG566" s="65"/>
      <c r="EH566" s="65"/>
      <c r="EI566" s="65"/>
      <c r="EJ566" s="65"/>
      <c r="EK566" s="65"/>
      <c r="EL566" s="65"/>
      <c r="EM566" s="65"/>
      <c r="EN566" s="65"/>
      <c r="EO566" s="65"/>
      <c r="EP566" s="65"/>
      <c r="EQ566" s="65"/>
      <c r="ER566" s="65"/>
      <c r="ES566" s="65"/>
      <c r="ET566" s="65"/>
      <c r="EU566" s="65"/>
      <c r="EV566" s="65"/>
      <c r="EW566" s="65"/>
      <c r="EX566" s="65"/>
      <c r="EY566" s="65"/>
      <c r="EZ566" s="65"/>
      <c r="FA566" s="65"/>
      <c r="FB566" s="65"/>
      <c r="FC566" s="65"/>
      <c r="FD566" s="65"/>
      <c r="FE566" s="65"/>
      <c r="FF566" s="65"/>
      <c r="FG566" s="65"/>
      <c r="FH566" s="65"/>
      <c r="FI566" s="65"/>
      <c r="FJ566" s="65"/>
      <c r="FK566" s="65"/>
      <c r="FL566" s="65"/>
      <c r="FM566" s="65"/>
      <c r="FN566" s="65"/>
      <c r="FO566" s="65"/>
      <c r="FP566" s="65"/>
      <c r="FQ566" s="65"/>
      <c r="FR566" s="65"/>
      <c r="FS566" s="65"/>
      <c r="FT566" s="65"/>
      <c r="FU566" s="65"/>
      <c r="FV566" s="65"/>
      <c r="FW566" s="65"/>
      <c r="FX566" s="65"/>
      <c r="FY566" s="65"/>
      <c r="FZ566" s="65"/>
      <c r="GA566" s="38"/>
      <c r="GB566" s="39"/>
      <c r="GC566" s="40"/>
      <c r="GD566" s="42"/>
      <c r="GE566" s="42"/>
      <c r="GF566" s="40"/>
      <c r="GG566" s="89"/>
      <c r="GH566" s="90"/>
      <c r="GI566" s="43"/>
      <c r="GJ566" s="44"/>
      <c r="GK566" s="166"/>
      <c r="GL566" s="166"/>
      <c r="GM566" s="166"/>
      <c r="GN566" s="42"/>
      <c r="GO566" s="91"/>
      <c r="GP566" s="42"/>
      <c r="GQ566" s="91"/>
      <c r="GR566" s="93"/>
      <c r="GS566" s="93"/>
      <c r="GT566" s="44"/>
      <c r="GU566" s="44"/>
      <c r="GV566" s="44"/>
      <c r="GW566" s="42"/>
      <c r="GX566" s="95"/>
      <c r="GY566" s="96"/>
      <c r="GZ566" s="168"/>
      <c r="HA566" s="168"/>
      <c r="HB566" s="168"/>
      <c r="HC566" s="93"/>
      <c r="HD566" s="168"/>
      <c r="HE566" s="110"/>
      <c r="HF566" s="94"/>
      <c r="HG566" s="38"/>
      <c r="HH566" s="38"/>
      <c r="HI566" s="38"/>
      <c r="HJ566" s="38"/>
      <c r="HK566" s="98"/>
      <c r="HL566" s="38"/>
      <c r="HM566" s="38"/>
      <c r="HN566" s="38"/>
      <c r="HO566" s="136"/>
      <c r="HP566" s="38"/>
      <c r="HQ566" s="38"/>
      <c r="HR566" s="38"/>
      <c r="HS566" s="38"/>
      <c r="HT566" s="63"/>
      <c r="HU566" s="63"/>
      <c r="HV566" s="71"/>
      <c r="HW566" s="63"/>
      <c r="HX566" s="44"/>
      <c r="HY566" s="42"/>
      <c r="HZ566" s="42"/>
      <c r="IA566" s="42"/>
      <c r="IB566" s="42"/>
      <c r="IC566" s="42"/>
      <c r="ID566" s="42"/>
      <c r="IE566" s="42"/>
      <c r="IF566" s="42"/>
      <c r="IG566" s="42"/>
      <c r="IH566" s="42"/>
      <c r="II566" s="42"/>
      <c r="IJ566" s="42"/>
      <c r="IK566" s="42"/>
      <c r="IL566" s="42"/>
      <c r="IM566" s="42"/>
      <c r="IN566" s="42"/>
      <c r="IO566" s="42"/>
      <c r="IP566" s="42"/>
      <c r="IQ566" s="42"/>
      <c r="IR566" s="42"/>
      <c r="IS566" s="42"/>
      <c r="IT566" s="42"/>
      <c r="IU566" s="42"/>
      <c r="IV566" s="42"/>
      <c r="IW566" s="42"/>
      <c r="IX566" s="42"/>
      <c r="IY566" s="42"/>
      <c r="IZ566" s="63"/>
      <c r="JA566" s="65"/>
      <c r="JB566" s="65"/>
      <c r="JC566" s="65"/>
      <c r="JD566" s="65"/>
      <c r="JE566" s="65"/>
      <c r="JF566" s="65"/>
      <c r="JG566" s="65"/>
      <c r="JH566" s="65"/>
      <c r="JI566" s="65"/>
      <c r="JJ566" s="65"/>
      <c r="JK566" s="65"/>
      <c r="JL566" s="65"/>
      <c r="JM566" s="65"/>
      <c r="JN566" s="65"/>
      <c r="JO566" s="65"/>
      <c r="JP566" s="65"/>
      <c r="JQ566" s="65"/>
      <c r="JR566" s="65"/>
      <c r="JS566" s="65"/>
      <c r="JT566" s="65"/>
      <c r="JU566" s="65"/>
      <c r="JV566" s="65"/>
      <c r="JW566" s="65"/>
      <c r="JX566" s="65"/>
      <c r="JY566" s="65"/>
      <c r="JZ566" s="65"/>
      <c r="KA566" s="65"/>
      <c r="KB566" s="65"/>
      <c r="KC566" s="65"/>
      <c r="KD566" s="65"/>
      <c r="KE566" s="65"/>
      <c r="KF566" s="65"/>
      <c r="KG566" s="65"/>
      <c r="KH566" s="65"/>
      <c r="KI566" s="65"/>
      <c r="KJ566" s="65"/>
      <c r="KK566" s="65"/>
      <c r="KL566" s="65"/>
      <c r="KM566" s="65"/>
      <c r="KN566" s="65"/>
      <c r="KO566" s="65"/>
      <c r="KP566" s="65"/>
      <c r="KQ566" s="65"/>
      <c r="KR566" s="65"/>
      <c r="KS566" s="65"/>
      <c r="KT566" s="65"/>
      <c r="KU566" s="65"/>
      <c r="KV566" s="65"/>
      <c r="KW566" s="65"/>
      <c r="KX566" s="65"/>
      <c r="KY566" s="65"/>
      <c r="KZ566" s="65"/>
      <c r="LA566" s="65"/>
      <c r="LB566" s="65"/>
      <c r="LC566" s="65"/>
      <c r="LD566" s="65"/>
      <c r="LE566" s="65"/>
      <c r="LF566" s="65"/>
      <c r="LG566" s="65"/>
      <c r="LH566" s="65"/>
      <c r="LI566" s="65"/>
      <c r="LJ566" s="65"/>
      <c r="LK566" s="65"/>
      <c r="LL566" s="65"/>
      <c r="LM566" s="65"/>
      <c r="LN566" s="65"/>
      <c r="LO566" s="65"/>
      <c r="LP566" s="65"/>
      <c r="LQ566" s="65"/>
      <c r="LR566" s="65"/>
      <c r="LS566" s="65"/>
      <c r="LT566" s="65"/>
      <c r="LU566" s="65"/>
      <c r="LV566" s="65"/>
      <c r="LW566" s="65"/>
      <c r="LX566" s="65"/>
      <c r="LY566" s="65"/>
      <c r="LZ566" s="65"/>
      <c r="MA566" s="65"/>
    </row>
    <row r="567" spans="1:339" ht="12" x14ac:dyDescent="0.25">
      <c r="A567" s="38" t="s">
        <v>118</v>
      </c>
      <c r="B567" s="39" t="s">
        <v>119</v>
      </c>
      <c r="C567" s="40" t="str">
        <f>IFERROR(VLOOKUP(BANCO10[[#This Row],[EMPRESA]],[1]!DADOS[#Data],2,FALSE),"")</f>
        <v>10.351.326/0001-17</v>
      </c>
      <c r="D567" s="42" t="s">
        <v>1489</v>
      </c>
      <c r="E567" s="42" t="str">
        <f>IFERROR(VLOOKUP(BANCO10[[#This Row],[EMPRESA]],[1]!DADOS[#Data],5,FALSE),"")</f>
        <v>EPP</v>
      </c>
      <c r="F567" s="40" t="str">
        <f>IFERROR(IF(VLOOKUP(BANCO10[[#This Row],[EMPRESA]],[1]!DADOS[#Data],6,0)="","",(VLOOKUP(BANCO10[[#This Row],[EMPRESA]],[1]!DADOS[#Data],6,0))),"")</f>
        <v>CAPITAL LESTE 2</v>
      </c>
      <c r="G567" s="40" t="s">
        <v>1492</v>
      </c>
      <c r="H567" s="43" t="s">
        <v>154</v>
      </c>
      <c r="I567" s="43" t="s">
        <v>145</v>
      </c>
      <c r="J567" s="44" t="s">
        <v>123</v>
      </c>
      <c r="K567" s="44" t="s">
        <v>1493</v>
      </c>
      <c r="L567" s="44" t="s">
        <v>123</v>
      </c>
      <c r="M567" s="44">
        <v>123</v>
      </c>
      <c r="N567" s="42">
        <v>103</v>
      </c>
      <c r="O567" s="42" t="s">
        <v>109</v>
      </c>
      <c r="P567" s="42">
        <v>70</v>
      </c>
      <c r="Q567" s="42" t="s">
        <v>148</v>
      </c>
      <c r="R567" s="45" t="s">
        <v>123</v>
      </c>
      <c r="S567" s="45"/>
      <c r="T567" s="45" t="s">
        <v>123</v>
      </c>
      <c r="U567" s="45"/>
      <c r="V567" s="45" t="s">
        <v>123</v>
      </c>
      <c r="W567" s="45"/>
      <c r="X567" s="45" t="s">
        <v>123</v>
      </c>
      <c r="Y567" s="45"/>
      <c r="Z567" s="46" t="s">
        <v>123</v>
      </c>
      <c r="AA567" s="47"/>
      <c r="AB567" s="46" t="s">
        <v>123</v>
      </c>
      <c r="AC567" s="48"/>
      <c r="AD567" s="46" t="s">
        <v>123</v>
      </c>
      <c r="AE567" s="48"/>
      <c r="AF567" s="45" t="s">
        <v>27</v>
      </c>
      <c r="AG567" s="45">
        <v>45293</v>
      </c>
      <c r="AH567" s="45" t="s">
        <v>27</v>
      </c>
      <c r="AI567" s="45">
        <v>45139</v>
      </c>
      <c r="AJ567" s="45" t="s">
        <v>123</v>
      </c>
      <c r="AK567" s="45"/>
      <c r="AL567" s="45" t="s">
        <v>123</v>
      </c>
      <c r="AM567" s="45"/>
      <c r="AN567" s="45" t="s">
        <v>123</v>
      </c>
      <c r="AO567" s="45"/>
      <c r="AP567" s="45" t="s">
        <v>27</v>
      </c>
      <c r="AQ567" s="45">
        <v>45139</v>
      </c>
      <c r="AR567" s="45" t="s">
        <v>27</v>
      </c>
      <c r="AS567" s="45"/>
      <c r="AT567" s="49">
        <v>45146</v>
      </c>
      <c r="AU567" s="50">
        <v>45273</v>
      </c>
      <c r="AV567" s="51" t="s">
        <v>27</v>
      </c>
      <c r="AW567" s="51" t="s">
        <v>27</v>
      </c>
      <c r="AX567" s="51" t="s">
        <v>49</v>
      </c>
      <c r="AY567" s="52" t="s">
        <v>126</v>
      </c>
      <c r="AZ567" s="53">
        <v>0</v>
      </c>
      <c r="BA567" s="52" t="s">
        <v>153</v>
      </c>
      <c r="BB567" s="81">
        <v>0</v>
      </c>
      <c r="BC567" s="52">
        <v>0</v>
      </c>
      <c r="BD567" s="52">
        <v>0</v>
      </c>
      <c r="BE567" s="55" t="s">
        <v>123</v>
      </c>
      <c r="BF567" s="55" t="s">
        <v>123</v>
      </c>
      <c r="BG567" s="55" t="s">
        <v>27</v>
      </c>
      <c r="BH567" s="55" t="s">
        <v>123</v>
      </c>
      <c r="BI567" s="68" t="s">
        <v>123</v>
      </c>
      <c r="BJ567" s="48"/>
      <c r="BK567" s="74"/>
      <c r="BL567" s="75"/>
      <c r="BM567" s="74"/>
      <c r="BN567" s="75"/>
      <c r="BO567" s="74" t="s">
        <v>27</v>
      </c>
      <c r="BP567" s="75">
        <v>45279</v>
      </c>
      <c r="BQ567" s="74" t="s">
        <v>123</v>
      </c>
      <c r="BR567" s="217"/>
      <c r="BS567" s="70"/>
      <c r="BT567" s="38"/>
      <c r="BU567" s="61" t="s">
        <v>129</v>
      </c>
      <c r="BV567" s="61" t="s">
        <v>129</v>
      </c>
      <c r="BW567" s="84" t="s">
        <v>150</v>
      </c>
      <c r="BX567" s="84" t="s">
        <v>663</v>
      </c>
      <c r="BY567" s="85" t="s">
        <v>1409</v>
      </c>
      <c r="BZ567" s="84"/>
      <c r="CA567" s="86" t="s">
        <v>129</v>
      </c>
      <c r="CB567" s="87" t="s">
        <v>129</v>
      </c>
      <c r="CC567" s="88" t="s">
        <v>129</v>
      </c>
      <c r="CD567" s="87" t="s">
        <v>129</v>
      </c>
      <c r="CE567" s="87" t="s">
        <v>129</v>
      </c>
      <c r="CF567" s="87" t="s">
        <v>129</v>
      </c>
      <c r="CG567" s="87" t="s">
        <v>129</v>
      </c>
      <c r="CH567" s="42">
        <f>YEAR(BANCO10[[#This Row],[DATA INÍCIO]])</f>
        <v>2023</v>
      </c>
      <c r="CI567" s="42">
        <f>MONTH(BANCO10[[#This Row],[DATA INÍCIO]])</f>
        <v>8</v>
      </c>
      <c r="CJ567" s="42" t="str">
        <f t="shared" si="10"/>
        <v>OLDANIPLAST INDUSTRIA E COMERCIO DE PLASTICOS LTDA.10.351.326/0001-17</v>
      </c>
      <c r="CK567" s="42"/>
      <c r="CL567" s="42" t="s">
        <v>1494</v>
      </c>
      <c r="CM567" s="42" t="str">
        <f>IF(BANCO10[[#This Row],[SOLUÇÃO]]=CM$1,BANCO10[[#This Row],[STATUS DA ETAPA]],"")</f>
        <v/>
      </c>
      <c r="CN567" s="42" t="str">
        <f>IF(BANCO10[[#This Row],[SOLUÇÃO]]=CN$1,BANCO10[[#This Row],[STATUS DA ETAPA]],"")</f>
        <v/>
      </c>
      <c r="CO567" s="42" t="str">
        <f>IF(BANCO10[[#This Row],[SOLUÇÃO]]=CO$1,BANCO10[[#This Row],[STATUS DA ETAPA]],"")</f>
        <v/>
      </c>
      <c r="CP567" s="42" t="str">
        <f>IF(BANCO10[[#This Row],[SOLUÇÃO]]=CP$1,BANCO10[[#This Row],[STATUS DA ETAPA]],"")</f>
        <v/>
      </c>
      <c r="CQ567" s="42" t="str">
        <f>IF(BANCO10[[#This Row],[SOLUÇÃO]]=CQ$1,BANCO10[[#This Row],[STATUS DA ETAPA]],"")</f>
        <v/>
      </c>
      <c r="CR567" s="42" t="str">
        <f>IF(BANCO10[[#This Row],[SOLUÇÃO]]=CR$1,BANCO10[[#This Row],[STATUS DA ETAPA]],"")</f>
        <v/>
      </c>
      <c r="CS567" s="42" t="str">
        <f>IF(BANCO10[[#This Row],[SOLUÇÃO]]=CS$1,BANCO10[[#This Row],[STATUS DA ETAPA]],"")</f>
        <v/>
      </c>
      <c r="CT567" s="42" t="str">
        <f>IF(BANCO10[[#This Row],[SOLUÇÃO]]=CT$1,BANCO10[[#This Row],[STATUS DA ETAPA]],"")</f>
        <v/>
      </c>
      <c r="CU567" s="42" t="str">
        <f>IF(BANCO10[[#This Row],[SOLUÇÃO]]=CU$1,BANCO10[[#This Row],[STATUS DA ETAPA]],"")</f>
        <v/>
      </c>
      <c r="CV567" s="42" t="str">
        <f>IF(BANCO10[[#This Row],[SOLUÇÃO]]=CV$1,BANCO10[[#This Row],[STATUS DA ETAPA]],"")</f>
        <v/>
      </c>
      <c r="CW567" s="42" t="str">
        <f>IF(BANCO10[[#This Row],[SOLUÇÃO]]=CW$1,BANCO10[[#This Row],[STATUS DA ETAPA]],"")</f>
        <v/>
      </c>
      <c r="CX567" s="42" t="str">
        <f>IF(BANCO10[[#This Row],[SOLUÇÃO]]=CX$1,BANCO10[[#This Row],[STATUS DA ETAPA]],"")</f>
        <v/>
      </c>
      <c r="CY567" s="42" t="str">
        <f>IF(BANCO10[[#This Row],[SOLUÇÃO]]=CY$1,BANCO10[[#This Row],[STATUS DA ETAPA]],"")</f>
        <v/>
      </c>
      <c r="CZ567" s="42" t="str">
        <f>IF(BANCO10[[#This Row],[SOLUÇÃO]]=CZ$1,BANCO10[[#This Row],[STATUS DA ETAPA]],"")</f>
        <v/>
      </c>
      <c r="DA567" s="42" t="str">
        <f>IF(BANCO10[[#This Row],[SOLUÇÃO]]=DA$1,BANCO10[[#This Row],[STATUS DA ETAPA]],"")</f>
        <v/>
      </c>
      <c r="DB567" s="42" t="str">
        <f>IF(BANCO10[[#This Row],[SOLUÇÃO]]=DB$1,BANCO10[[#This Row],[STATUS DA ETAPA]],"")</f>
        <v/>
      </c>
      <c r="DC567" s="63" t="str">
        <f>IF(BANCO10[[#This Row],[SOLUÇÃO]]=DC$1,BANCO10[[#This Row],[STATUS DA ETAPA]],"")</f>
        <v/>
      </c>
      <c r="DD567" s="65" t="str">
        <f>IF(BANCO10[[#This Row],[SOLUÇÃO]]=DD$1,BANCO10[[#This Row],[STATUS DA ETAPA]],"")</f>
        <v/>
      </c>
      <c r="DE567" s="65" t="str">
        <f>IF(BANCO10[[#This Row],[SOLUÇÃO]]=DE$1,BANCO10[[#This Row],[STATUS DA ETAPA]],"")</f>
        <v/>
      </c>
      <c r="DF567" s="65" t="str">
        <f>IF(BANCO10[[#This Row],[SOLUÇÃO]]=DF$1,BANCO10[[#This Row],[STATUS DA ETAPA]],"")</f>
        <v>CONCLUÍDO</v>
      </c>
      <c r="DG567" s="65" t="str">
        <f>IF(BANCO10[[#This Row],[SOLUÇÃO]]=DG$1,BANCO10[[#This Row],[STATUS DA ETAPA]],"")</f>
        <v/>
      </c>
      <c r="DH567" s="65" t="str">
        <f>IF(BANCO10[[#This Row],[SOLUÇÃO]]=DH$1,BANCO10[[#This Row],[STATUS DA ETAPA]],"")</f>
        <v/>
      </c>
      <c r="DI567" s="65" t="str">
        <f>IF(BANCO10[[#This Row],[SOLUÇÃO]]=DI$1,BANCO10[[#This Row],[STATUS DA ETAPA]],"")</f>
        <v/>
      </c>
      <c r="DJ567" s="65" t="str">
        <f>IF(BANCO10[[#This Row],[SOLUÇÃO]]=DJ$1,BANCO10[[#This Row],[STATUS DA ETAPA]],"")</f>
        <v/>
      </c>
      <c r="DK567" s="65" t="str">
        <f>IF(BANCO10[[#This Row],[SOLUÇÃO]]=DK$1,BANCO10[[#This Row],[STATUS DA ETAPA]],"")</f>
        <v/>
      </c>
      <c r="DL567" s="65" t="str">
        <f>IF(BANCO10[[#This Row],[SOLUÇÃO]]=DL$1,BANCO10[[#This Row],[STATUS DA ETAPA]],"")</f>
        <v/>
      </c>
      <c r="DM567" s="65" t="str">
        <f>IF(BANCO10[[#This Row],[SOLUÇÃO]]=DM$1,BANCO10[[#This Row],[STATUS DA ETAPA]],"")</f>
        <v/>
      </c>
      <c r="DN567" s="65"/>
      <c r="DO567" s="65"/>
      <c r="DP567" s="65"/>
      <c r="DQ567" s="65"/>
      <c r="DR567" s="65"/>
      <c r="DS567" s="65"/>
      <c r="DT567" s="65"/>
      <c r="DU567" s="65"/>
      <c r="DV567" s="65"/>
      <c r="DW567" s="65"/>
      <c r="DX567" s="65"/>
      <c r="DY567" s="65"/>
      <c r="DZ567" s="65"/>
      <c r="EA567" s="65"/>
      <c r="EB567" s="65"/>
      <c r="EC567" s="65"/>
      <c r="ED567" s="65"/>
      <c r="EE567" s="65"/>
      <c r="EF567" s="65"/>
      <c r="EG567" s="65"/>
      <c r="EH567" s="65"/>
      <c r="EI567" s="65"/>
      <c r="EJ567" s="65"/>
      <c r="EK567" s="65"/>
      <c r="EL567" s="65"/>
      <c r="EM567" s="65"/>
      <c r="EN567" s="65"/>
      <c r="EO567" s="65"/>
      <c r="EP567" s="65"/>
      <c r="EQ567" s="65"/>
      <c r="ER567" s="65"/>
      <c r="ES567" s="65"/>
      <c r="ET567" s="65"/>
      <c r="EU567" s="65"/>
      <c r="EV567" s="65"/>
      <c r="EW567" s="65"/>
      <c r="EX567" s="65"/>
      <c r="EY567" s="65"/>
      <c r="EZ567" s="65"/>
      <c r="FA567" s="65"/>
      <c r="FB567" s="65"/>
      <c r="FC567" s="65"/>
      <c r="FD567" s="65"/>
      <c r="FE567" s="65"/>
      <c r="FF567" s="65"/>
      <c r="FG567" s="65"/>
      <c r="FH567" s="65"/>
      <c r="FI567" s="65"/>
      <c r="FJ567" s="65"/>
      <c r="FK567" s="65"/>
      <c r="FL567" s="65"/>
      <c r="FM567" s="65"/>
      <c r="FN567" s="65"/>
      <c r="FO567" s="65"/>
      <c r="FP567" s="65"/>
      <c r="FQ567" s="65"/>
      <c r="FR567" s="65"/>
      <c r="FS567" s="65"/>
      <c r="FT567" s="65"/>
      <c r="FU567" s="65"/>
      <c r="FV567" s="65"/>
      <c r="FW567" s="65"/>
      <c r="FX567" s="65"/>
      <c r="FY567" s="65"/>
      <c r="FZ567" s="65"/>
      <c r="GA567" s="38"/>
      <c r="GB567" s="39"/>
      <c r="GC567" s="40"/>
      <c r="GD567" s="42"/>
      <c r="GE567" s="42"/>
      <c r="GF567" s="40"/>
      <c r="GG567" s="89"/>
      <c r="GH567" s="90"/>
      <c r="GI567" s="43"/>
      <c r="GJ567" s="44"/>
      <c r="GK567" s="166"/>
      <c r="GL567" s="166"/>
      <c r="GM567" s="166"/>
      <c r="GN567" s="42"/>
      <c r="GO567" s="91"/>
      <c r="GP567" s="42"/>
      <c r="GQ567" s="91"/>
      <c r="GR567" s="93"/>
      <c r="GS567" s="93"/>
      <c r="GT567" s="44"/>
      <c r="GU567" s="44"/>
      <c r="GV567" s="44"/>
      <c r="GW567" s="42"/>
      <c r="GX567" s="95"/>
      <c r="GY567" s="96"/>
      <c r="GZ567" s="168"/>
      <c r="HA567" s="168"/>
      <c r="HB567" s="168"/>
      <c r="HC567" s="93"/>
      <c r="HD567" s="168"/>
      <c r="HE567" s="110"/>
      <c r="HF567" s="94"/>
      <c r="HG567" s="38"/>
      <c r="HH567" s="38"/>
      <c r="HI567" s="38"/>
      <c r="HJ567" s="38"/>
      <c r="HK567" s="98"/>
      <c r="HL567" s="38"/>
      <c r="HM567" s="38"/>
      <c r="HN567" s="38"/>
      <c r="HO567" s="136"/>
      <c r="HP567" s="38"/>
      <c r="HQ567" s="38"/>
      <c r="HR567" s="38"/>
      <c r="HS567" s="38"/>
      <c r="HT567" s="63"/>
      <c r="HU567" s="63"/>
      <c r="HV567" s="71"/>
      <c r="HW567" s="63"/>
      <c r="HX567" s="44"/>
      <c r="HY567" s="42"/>
      <c r="HZ567" s="42"/>
      <c r="IA567" s="42"/>
      <c r="IB567" s="42"/>
      <c r="IC567" s="42"/>
      <c r="ID567" s="42"/>
      <c r="IE567" s="42"/>
      <c r="IF567" s="42"/>
      <c r="IG567" s="42"/>
      <c r="IH567" s="42"/>
      <c r="II567" s="42"/>
      <c r="IJ567" s="42"/>
      <c r="IK567" s="42"/>
      <c r="IL567" s="42"/>
      <c r="IM567" s="42"/>
      <c r="IN567" s="42"/>
      <c r="IO567" s="42"/>
      <c r="IP567" s="42"/>
      <c r="IQ567" s="42"/>
      <c r="IR567" s="42"/>
      <c r="IS567" s="42"/>
      <c r="IT567" s="42"/>
      <c r="IU567" s="42"/>
      <c r="IV567" s="42"/>
      <c r="IW567" s="42"/>
      <c r="IX567" s="42"/>
      <c r="IY567" s="42"/>
      <c r="IZ567" s="63"/>
      <c r="JA567" s="65"/>
      <c r="JB567" s="65"/>
      <c r="JC567" s="65"/>
      <c r="JD567" s="65"/>
      <c r="JE567" s="65"/>
      <c r="JF567" s="65"/>
      <c r="JG567" s="65"/>
      <c r="JH567" s="65"/>
      <c r="JI567" s="65"/>
      <c r="JJ567" s="65"/>
      <c r="JK567" s="65"/>
      <c r="JL567" s="65"/>
      <c r="JM567" s="65"/>
      <c r="JN567" s="65"/>
      <c r="JO567" s="65"/>
      <c r="JP567" s="65"/>
      <c r="JQ567" s="65"/>
      <c r="JR567" s="65"/>
      <c r="JS567" s="65"/>
      <c r="JT567" s="65"/>
      <c r="JU567" s="65"/>
      <c r="JV567" s="65"/>
      <c r="JW567" s="65"/>
      <c r="JX567" s="65"/>
      <c r="JY567" s="65"/>
      <c r="JZ567" s="65"/>
      <c r="KA567" s="65"/>
      <c r="KB567" s="65"/>
      <c r="KC567" s="65"/>
      <c r="KD567" s="65"/>
      <c r="KE567" s="65"/>
      <c r="KF567" s="65"/>
      <c r="KG567" s="65"/>
      <c r="KH567" s="65"/>
      <c r="KI567" s="65"/>
      <c r="KJ567" s="65"/>
      <c r="KK567" s="65"/>
      <c r="KL567" s="65"/>
      <c r="KM567" s="65"/>
      <c r="KN567" s="65"/>
      <c r="KO567" s="65"/>
      <c r="KP567" s="65"/>
      <c r="KQ567" s="65"/>
      <c r="KR567" s="65"/>
      <c r="KS567" s="65"/>
      <c r="KT567" s="65"/>
      <c r="KU567" s="65"/>
      <c r="KV567" s="65"/>
      <c r="KW567" s="65"/>
      <c r="KX567" s="65"/>
      <c r="KY567" s="65"/>
      <c r="KZ567" s="65"/>
      <c r="LA567" s="65"/>
      <c r="LB567" s="65"/>
      <c r="LC567" s="65"/>
      <c r="LD567" s="65"/>
      <c r="LE567" s="65"/>
      <c r="LF567" s="65"/>
      <c r="LG567" s="65"/>
      <c r="LH567" s="65"/>
      <c r="LI567" s="65"/>
      <c r="LJ567" s="65"/>
      <c r="LK567" s="65"/>
      <c r="LL567" s="65"/>
      <c r="LM567" s="65"/>
      <c r="LN567" s="65"/>
      <c r="LO567" s="65"/>
      <c r="LP567" s="65"/>
      <c r="LQ567" s="65"/>
      <c r="LR567" s="65"/>
      <c r="LS567" s="65"/>
      <c r="LT567" s="65"/>
      <c r="LU567" s="65"/>
      <c r="LV567" s="65"/>
      <c r="LW567" s="65"/>
      <c r="LX567" s="65"/>
      <c r="LY567" s="65"/>
      <c r="LZ567" s="65"/>
      <c r="MA567" s="65"/>
    </row>
    <row r="568" spans="1:339" ht="12" x14ac:dyDescent="0.25">
      <c r="A568" s="38" t="s">
        <v>118</v>
      </c>
      <c r="B568" s="39" t="s">
        <v>383</v>
      </c>
      <c r="C568" s="40" t="str">
        <f>IFERROR(VLOOKUP(BANCO10[[#This Row],[EMPRESA]],[1]!DADOS[#Data],2,FALSE),"")</f>
        <v>10.351.326/0001-17</v>
      </c>
      <c r="D568" s="42" t="s">
        <v>1489</v>
      </c>
      <c r="E568" s="42" t="str">
        <f>IFERROR(VLOOKUP(BANCO10[[#This Row],[EMPRESA]],[1]!DADOS[#Data],5,FALSE),"")</f>
        <v>EPP</v>
      </c>
      <c r="F568" s="40" t="str">
        <f>IFERROR(IF(VLOOKUP(BANCO10[[#This Row],[EMPRESA]],[1]!DADOS[#Data],6,0)="","",(VLOOKUP(BANCO10[[#This Row],[EMPRESA]],[1]!DADOS[#Data],6,0))),"")</f>
        <v>CAPITAL LESTE 2</v>
      </c>
      <c r="G568" s="40" t="s">
        <v>1495</v>
      </c>
      <c r="H568" s="43" t="s">
        <v>7</v>
      </c>
      <c r="I568" s="43" t="s">
        <v>145</v>
      </c>
      <c r="J568" s="44" t="s">
        <v>123</v>
      </c>
      <c r="K568" s="44" t="s">
        <v>1496</v>
      </c>
      <c r="L568" s="44" t="s">
        <v>1497</v>
      </c>
      <c r="M568" s="44">
        <v>103</v>
      </c>
      <c r="N568" s="42" t="s">
        <v>123</v>
      </c>
      <c r="O568" s="42" t="s">
        <v>102</v>
      </c>
      <c r="P568" s="42">
        <v>50</v>
      </c>
      <c r="Q568" s="42" t="s">
        <v>173</v>
      </c>
      <c r="R568" s="45" t="s">
        <v>123</v>
      </c>
      <c r="S568" s="45"/>
      <c r="T568" s="45" t="s">
        <v>123</v>
      </c>
      <c r="U568" s="45"/>
      <c r="V568" s="45" t="s">
        <v>123</v>
      </c>
      <c r="W568" s="45"/>
      <c r="X568" s="45" t="s">
        <v>123</v>
      </c>
      <c r="Y568" s="45"/>
      <c r="Z568" s="46" t="s">
        <v>123</v>
      </c>
      <c r="AA568" s="47"/>
      <c r="AB568" s="46" t="s">
        <v>123</v>
      </c>
      <c r="AC568" s="48"/>
      <c r="AD568" s="46" t="s">
        <v>123</v>
      </c>
      <c r="AE568" s="48"/>
      <c r="AF568" s="45" t="s">
        <v>27</v>
      </c>
      <c r="AG568" s="45">
        <v>45293</v>
      </c>
      <c r="AH568" s="45" t="s">
        <v>27</v>
      </c>
      <c r="AI568" s="45">
        <v>45107</v>
      </c>
      <c r="AJ568" s="45" t="s">
        <v>27</v>
      </c>
      <c r="AK568" s="45">
        <v>45107</v>
      </c>
      <c r="AL568" s="45" t="s">
        <v>123</v>
      </c>
      <c r="AM568" s="45"/>
      <c r="AN568" s="45" t="s">
        <v>123</v>
      </c>
      <c r="AO568" s="45"/>
      <c r="AP568" s="45" t="s">
        <v>123</v>
      </c>
      <c r="AQ568" s="45"/>
      <c r="AR568" s="45" t="s">
        <v>123</v>
      </c>
      <c r="AS568" s="45"/>
      <c r="AT568" s="49">
        <v>45149</v>
      </c>
      <c r="AU568" s="50">
        <v>45356</v>
      </c>
      <c r="AV568" s="51" t="s">
        <v>27</v>
      </c>
      <c r="AW568" s="51" t="s">
        <v>27</v>
      </c>
      <c r="AX568" s="51" t="s">
        <v>49</v>
      </c>
      <c r="AY568" s="52" t="s">
        <v>126</v>
      </c>
      <c r="AZ568" s="53">
        <v>0</v>
      </c>
      <c r="BA568" s="52" t="s">
        <v>153</v>
      </c>
      <c r="BB568" s="81">
        <v>0</v>
      </c>
      <c r="BC568" s="52" t="s">
        <v>123</v>
      </c>
      <c r="BD568" s="52">
        <v>0</v>
      </c>
      <c r="BE568" s="55" t="s">
        <v>126</v>
      </c>
      <c r="BF568" s="55" t="s">
        <v>126</v>
      </c>
      <c r="BG568" s="55" t="s">
        <v>27</v>
      </c>
      <c r="BH568" s="55" t="s">
        <v>123</v>
      </c>
      <c r="BI568" s="68" t="s">
        <v>123</v>
      </c>
      <c r="BJ568" s="48"/>
      <c r="BK568" s="74"/>
      <c r="BL568" s="75"/>
      <c r="BM568" s="74"/>
      <c r="BN568" s="75"/>
      <c r="BO568" s="74" t="s">
        <v>27</v>
      </c>
      <c r="BP568" s="75">
        <v>45356</v>
      </c>
      <c r="BQ568" s="74" t="s">
        <v>123</v>
      </c>
      <c r="BR568" s="75"/>
      <c r="BS568" s="70" t="s">
        <v>1498</v>
      </c>
      <c r="BT568" s="38"/>
      <c r="BU568" s="61" t="s">
        <v>129</v>
      </c>
      <c r="BV568" s="61" t="s">
        <v>129</v>
      </c>
      <c r="BW568" s="84" t="s">
        <v>150</v>
      </c>
      <c r="BX568" s="84" t="s">
        <v>663</v>
      </c>
      <c r="BY568" s="85" t="s">
        <v>1409</v>
      </c>
      <c r="BZ568" s="84"/>
      <c r="CA568" s="86" t="s">
        <v>129</v>
      </c>
      <c r="CB568" s="87" t="s">
        <v>129</v>
      </c>
      <c r="CC568" s="88" t="s">
        <v>129</v>
      </c>
      <c r="CD568" s="87" t="s">
        <v>129</v>
      </c>
      <c r="CE568" s="87" t="s">
        <v>129</v>
      </c>
      <c r="CF568" s="87" t="s">
        <v>129</v>
      </c>
      <c r="CG568" s="87" t="s">
        <v>129</v>
      </c>
      <c r="CH568" s="42">
        <f>YEAR(BANCO10[[#This Row],[DATA INÍCIO]])</f>
        <v>2023</v>
      </c>
      <c r="CI568" s="42">
        <f>MONTH(BANCO10[[#This Row],[DATA INÍCIO]])</f>
        <v>8</v>
      </c>
      <c r="CJ568" s="42" t="str">
        <f t="shared" si="10"/>
        <v>OLDANIPLAST INDUSTRIA E COMERCIO DE PLASTICOS LTDA.10.351.326/0001-17</v>
      </c>
      <c r="CK568" s="42"/>
      <c r="CL568" s="42" t="s">
        <v>1496</v>
      </c>
      <c r="CM568" s="42" t="str">
        <f>IF(BANCO10[[#This Row],[SOLUÇÃO]]=CM$1,BANCO10[[#This Row],[STATUS DA ETAPA]],"")</f>
        <v/>
      </c>
      <c r="CN568" s="42" t="str">
        <f>IF(BANCO10[[#This Row],[SOLUÇÃO]]=CN$1,BANCO10[[#This Row],[STATUS DA ETAPA]],"")</f>
        <v/>
      </c>
      <c r="CO568" s="42" t="str">
        <f>IF(BANCO10[[#This Row],[SOLUÇÃO]]=CO$1,BANCO10[[#This Row],[STATUS DA ETAPA]],"")</f>
        <v/>
      </c>
      <c r="CP568" s="42" t="str">
        <f>IF(BANCO10[[#This Row],[SOLUÇÃO]]=CP$1,BANCO10[[#This Row],[STATUS DA ETAPA]],"")</f>
        <v/>
      </c>
      <c r="CQ568" s="42" t="str">
        <f>IF(BANCO10[[#This Row],[SOLUÇÃO]]=CQ$1,BANCO10[[#This Row],[STATUS DA ETAPA]],"")</f>
        <v/>
      </c>
      <c r="CR568" s="42" t="str">
        <f>IF(BANCO10[[#This Row],[SOLUÇÃO]]=CR$1,BANCO10[[#This Row],[STATUS DA ETAPA]],"")</f>
        <v/>
      </c>
      <c r="CS568" s="42" t="str">
        <f>IF(BANCO10[[#This Row],[SOLUÇÃO]]=CS$1,BANCO10[[#This Row],[STATUS DA ETAPA]],"")</f>
        <v/>
      </c>
      <c r="CT568" s="42" t="str">
        <f>IF(BANCO10[[#This Row],[SOLUÇÃO]]=CT$1,BANCO10[[#This Row],[STATUS DA ETAPA]],"")</f>
        <v/>
      </c>
      <c r="CU568" s="42" t="str">
        <f>IF(BANCO10[[#This Row],[SOLUÇÃO]]=CU$1,BANCO10[[#This Row],[STATUS DA ETAPA]],"")</f>
        <v/>
      </c>
      <c r="CV568" s="42" t="str">
        <f>IF(BANCO10[[#This Row],[SOLUÇÃO]]=CV$1,BANCO10[[#This Row],[STATUS DA ETAPA]],"")</f>
        <v/>
      </c>
      <c r="CW568" s="42" t="str">
        <f>IF(BANCO10[[#This Row],[SOLUÇÃO]]=CW$1,BANCO10[[#This Row],[STATUS DA ETAPA]],"")</f>
        <v/>
      </c>
      <c r="CX568" s="42" t="str">
        <f>IF(BANCO10[[#This Row],[SOLUÇÃO]]=CX$1,BANCO10[[#This Row],[STATUS DA ETAPA]],"")</f>
        <v/>
      </c>
      <c r="CY568" s="42" t="str">
        <f>IF(BANCO10[[#This Row],[SOLUÇÃO]]=CY$1,BANCO10[[#This Row],[STATUS DA ETAPA]],"")</f>
        <v>CONCLUÍDO</v>
      </c>
      <c r="CZ568" s="42" t="str">
        <f>IF(BANCO10[[#This Row],[SOLUÇÃO]]=CZ$1,BANCO10[[#This Row],[STATUS DA ETAPA]],"")</f>
        <v/>
      </c>
      <c r="DA568" s="42" t="str">
        <f>IF(BANCO10[[#This Row],[SOLUÇÃO]]=DA$1,BANCO10[[#This Row],[STATUS DA ETAPA]],"")</f>
        <v/>
      </c>
      <c r="DB568" s="42" t="str">
        <f>IF(BANCO10[[#This Row],[SOLUÇÃO]]=DB$1,BANCO10[[#This Row],[STATUS DA ETAPA]],"")</f>
        <v/>
      </c>
      <c r="DC568" s="63" t="str">
        <f>IF(BANCO10[[#This Row],[SOLUÇÃO]]=DC$1,BANCO10[[#This Row],[STATUS DA ETAPA]],"")</f>
        <v/>
      </c>
      <c r="DD568" s="65" t="str">
        <f>IF(BANCO10[[#This Row],[SOLUÇÃO]]=DD$1,BANCO10[[#This Row],[STATUS DA ETAPA]],"")</f>
        <v/>
      </c>
      <c r="DE568" s="65" t="str">
        <f>IF(BANCO10[[#This Row],[SOLUÇÃO]]=DE$1,BANCO10[[#This Row],[STATUS DA ETAPA]],"")</f>
        <v/>
      </c>
      <c r="DF568" s="65" t="str">
        <f>IF(BANCO10[[#This Row],[SOLUÇÃO]]=DF$1,BANCO10[[#This Row],[STATUS DA ETAPA]],"")</f>
        <v/>
      </c>
      <c r="DG568" s="65" t="str">
        <f>IF(BANCO10[[#This Row],[SOLUÇÃO]]=DG$1,BANCO10[[#This Row],[STATUS DA ETAPA]],"")</f>
        <v/>
      </c>
      <c r="DH568" s="65" t="str">
        <f>IF(BANCO10[[#This Row],[SOLUÇÃO]]=DH$1,BANCO10[[#This Row],[STATUS DA ETAPA]],"")</f>
        <v/>
      </c>
      <c r="DI568" s="65" t="str">
        <f>IF(BANCO10[[#This Row],[SOLUÇÃO]]=DI$1,BANCO10[[#This Row],[STATUS DA ETAPA]],"")</f>
        <v/>
      </c>
      <c r="DJ568" s="65" t="str">
        <f>IF(BANCO10[[#This Row],[SOLUÇÃO]]=DJ$1,BANCO10[[#This Row],[STATUS DA ETAPA]],"")</f>
        <v/>
      </c>
      <c r="DK568" s="65" t="str">
        <f>IF(BANCO10[[#This Row],[SOLUÇÃO]]=DK$1,BANCO10[[#This Row],[STATUS DA ETAPA]],"")</f>
        <v/>
      </c>
      <c r="DL568" s="65" t="str">
        <f>IF(BANCO10[[#This Row],[SOLUÇÃO]]=DL$1,BANCO10[[#This Row],[STATUS DA ETAPA]],"")</f>
        <v/>
      </c>
      <c r="DM568" s="65" t="str">
        <f>IF(BANCO10[[#This Row],[SOLUÇÃO]]=DM$1,BANCO10[[#This Row],[STATUS DA ETAPA]],"")</f>
        <v/>
      </c>
      <c r="DN568" s="65"/>
      <c r="DO568" s="65"/>
      <c r="DP568" s="65"/>
      <c r="DQ568" s="65"/>
      <c r="DR568" s="65"/>
      <c r="DS568" s="65"/>
      <c r="DT568" s="65"/>
      <c r="DU568" s="65"/>
      <c r="DV568" s="65"/>
      <c r="DW568" s="65"/>
      <c r="DX568" s="65"/>
      <c r="DY568" s="65"/>
      <c r="DZ568" s="65"/>
      <c r="EA568" s="65"/>
      <c r="EB568" s="65"/>
      <c r="EC568" s="65"/>
      <c r="ED568" s="65"/>
      <c r="EE568" s="65"/>
      <c r="EF568" s="65"/>
      <c r="EG568" s="65"/>
      <c r="EH568" s="65"/>
      <c r="EI568" s="65"/>
      <c r="EJ568" s="65"/>
      <c r="EK568" s="65"/>
      <c r="EL568" s="65"/>
      <c r="EM568" s="65"/>
      <c r="EN568" s="65"/>
      <c r="EO568" s="65"/>
      <c r="EP568" s="65"/>
      <c r="EQ568" s="65"/>
      <c r="ER568" s="65"/>
      <c r="ES568" s="65"/>
      <c r="ET568" s="65"/>
      <c r="EU568" s="65"/>
      <c r="EV568" s="65"/>
      <c r="EW568" s="65"/>
      <c r="EX568" s="65"/>
      <c r="EY568" s="65"/>
      <c r="EZ568" s="65"/>
      <c r="FA568" s="65"/>
      <c r="FB568" s="65"/>
      <c r="FC568" s="65"/>
      <c r="FD568" s="65"/>
      <c r="FE568" s="65"/>
      <c r="FF568" s="65"/>
      <c r="FG568" s="65"/>
      <c r="FH568" s="65"/>
      <c r="FI568" s="65"/>
      <c r="FJ568" s="65"/>
      <c r="FK568" s="65"/>
      <c r="FL568" s="65"/>
      <c r="FM568" s="65"/>
      <c r="FN568" s="65"/>
      <c r="FO568" s="65"/>
      <c r="FP568" s="65"/>
      <c r="FQ568" s="65"/>
      <c r="FR568" s="65"/>
      <c r="FS568" s="65"/>
      <c r="FT568" s="65"/>
      <c r="FU568" s="65"/>
      <c r="FV568" s="65"/>
      <c r="FW568" s="65"/>
      <c r="FX568" s="65"/>
      <c r="FY568" s="65"/>
      <c r="FZ568" s="65"/>
      <c r="GA568" s="38"/>
      <c r="GB568" s="39"/>
      <c r="GC568" s="40"/>
      <c r="GD568" s="42"/>
      <c r="GE568" s="42"/>
      <c r="GF568" s="40"/>
      <c r="GG568" s="89"/>
      <c r="GH568" s="90"/>
      <c r="GI568" s="43"/>
      <c r="GJ568" s="44"/>
      <c r="GK568" s="166"/>
      <c r="GL568" s="166"/>
      <c r="GM568" s="166"/>
      <c r="GN568" s="42"/>
      <c r="GO568" s="91"/>
      <c r="GP568" s="42"/>
      <c r="GQ568" s="91"/>
      <c r="GR568" s="93"/>
      <c r="GS568" s="93"/>
      <c r="GT568" s="44"/>
      <c r="GU568" s="44"/>
      <c r="GV568" s="44"/>
      <c r="GW568" s="42"/>
      <c r="GX568" s="95"/>
      <c r="GY568" s="96"/>
      <c r="GZ568" s="168"/>
      <c r="HA568" s="168"/>
      <c r="HB568" s="168"/>
      <c r="HC568" s="93"/>
      <c r="HD568" s="168"/>
      <c r="HE568" s="110"/>
      <c r="HF568" s="94"/>
      <c r="HG568" s="38"/>
      <c r="HH568" s="38"/>
      <c r="HI568" s="38"/>
      <c r="HJ568" s="38"/>
      <c r="HK568" s="98"/>
      <c r="HL568" s="38"/>
      <c r="HM568" s="38"/>
      <c r="HN568" s="38"/>
      <c r="HO568" s="136"/>
      <c r="HP568" s="38"/>
      <c r="HQ568" s="38"/>
      <c r="HR568" s="38"/>
      <c r="HS568" s="38"/>
      <c r="HT568" s="63"/>
      <c r="HU568" s="63"/>
      <c r="HV568" s="71"/>
      <c r="HW568" s="63"/>
      <c r="HX568" s="44"/>
      <c r="HY568" s="42"/>
      <c r="HZ568" s="42"/>
      <c r="IA568" s="42"/>
      <c r="IB568" s="42"/>
      <c r="IC568" s="42"/>
      <c r="ID568" s="42"/>
      <c r="IE568" s="42"/>
      <c r="IF568" s="42"/>
      <c r="IG568" s="42"/>
      <c r="IH568" s="42"/>
      <c r="II568" s="42"/>
      <c r="IJ568" s="42"/>
      <c r="IK568" s="42"/>
      <c r="IL568" s="42"/>
      <c r="IM568" s="42"/>
      <c r="IN568" s="42"/>
      <c r="IO568" s="42"/>
      <c r="IP568" s="42"/>
      <c r="IQ568" s="42"/>
      <c r="IR568" s="42"/>
      <c r="IS568" s="42"/>
      <c r="IT568" s="42"/>
      <c r="IU568" s="42"/>
      <c r="IV568" s="42"/>
      <c r="IW568" s="42"/>
      <c r="IX568" s="42"/>
      <c r="IY568" s="42"/>
      <c r="IZ568" s="63"/>
      <c r="JA568" s="65"/>
      <c r="JB568" s="65"/>
      <c r="JC568" s="65"/>
      <c r="JD568" s="65"/>
      <c r="JE568" s="65"/>
      <c r="JF568" s="65"/>
      <c r="JG568" s="65"/>
      <c r="JH568" s="65"/>
      <c r="JI568" s="65"/>
      <c r="JJ568" s="65"/>
      <c r="JK568" s="65"/>
      <c r="JL568" s="65"/>
      <c r="JM568" s="65"/>
      <c r="JN568" s="65"/>
      <c r="JO568" s="65"/>
      <c r="JP568" s="65"/>
      <c r="JQ568" s="65"/>
      <c r="JR568" s="65"/>
      <c r="JS568" s="65"/>
      <c r="JT568" s="65"/>
      <c r="JU568" s="65"/>
      <c r="JV568" s="65"/>
      <c r="JW568" s="65"/>
      <c r="JX568" s="65"/>
      <c r="JY568" s="65"/>
      <c r="JZ568" s="65"/>
      <c r="KA568" s="65"/>
      <c r="KB568" s="65"/>
      <c r="KC568" s="65"/>
      <c r="KD568" s="65"/>
      <c r="KE568" s="65"/>
      <c r="KF568" s="65"/>
      <c r="KG568" s="65"/>
      <c r="KH568" s="65"/>
      <c r="KI568" s="65"/>
      <c r="KJ568" s="65"/>
      <c r="KK568" s="65"/>
      <c r="KL568" s="65"/>
      <c r="KM568" s="65"/>
      <c r="KN568" s="65"/>
      <c r="KO568" s="65"/>
      <c r="KP568" s="65"/>
      <c r="KQ568" s="65"/>
      <c r="KR568" s="65"/>
      <c r="KS568" s="65"/>
      <c r="KT568" s="65"/>
      <c r="KU568" s="65"/>
      <c r="KV568" s="65"/>
      <c r="KW568" s="65"/>
      <c r="KX568" s="65"/>
      <c r="KY568" s="65"/>
      <c r="KZ568" s="65"/>
      <c r="LA568" s="65"/>
      <c r="LB568" s="65"/>
      <c r="LC568" s="65"/>
      <c r="LD568" s="65"/>
      <c r="LE568" s="65"/>
      <c r="LF568" s="65"/>
      <c r="LG568" s="65"/>
      <c r="LH568" s="65"/>
      <c r="LI568" s="65"/>
      <c r="LJ568" s="65"/>
      <c r="LK568" s="65"/>
      <c r="LL568" s="65"/>
      <c r="LM568" s="65"/>
      <c r="LN568" s="65"/>
      <c r="LO568" s="65"/>
      <c r="LP568" s="65"/>
      <c r="LQ568" s="65"/>
      <c r="LR568" s="65"/>
      <c r="LS568" s="65"/>
      <c r="LT568" s="65"/>
      <c r="LU568" s="65"/>
      <c r="LV568" s="65"/>
      <c r="LW568" s="65"/>
      <c r="LX568" s="65"/>
      <c r="LY568" s="65"/>
      <c r="LZ568" s="65"/>
      <c r="MA568" s="65"/>
    </row>
    <row r="569" spans="1:339" ht="12" x14ac:dyDescent="0.25">
      <c r="A569" s="38" t="s">
        <v>118</v>
      </c>
      <c r="B569" s="39" t="s">
        <v>119</v>
      </c>
      <c r="C569" s="40" t="str">
        <f>IFERROR(VLOOKUP(BANCO10[[#This Row],[EMPRESA]],[1]!DADOS[#Data],2,FALSE),"")</f>
        <v>10.351.326/0001-17</v>
      </c>
      <c r="D569" s="42" t="s">
        <v>1489</v>
      </c>
      <c r="E569" s="42" t="str">
        <f>IFERROR(VLOOKUP(BANCO10[[#This Row],[EMPRESA]],[1]!DADOS[#Data],5,FALSE),"")</f>
        <v>EPP</v>
      </c>
      <c r="F569" s="40" t="str">
        <f>IFERROR(IF(VLOOKUP(BANCO10[[#This Row],[EMPRESA]],[1]!DADOS[#Data],6,0)="","",(VLOOKUP(BANCO10[[#This Row],[EMPRESA]],[1]!DADOS[#Data],6,0))),"")</f>
        <v>CAPITAL LESTE 2</v>
      </c>
      <c r="G569" s="40" t="s">
        <v>1499</v>
      </c>
      <c r="H569" s="43" t="s">
        <v>7</v>
      </c>
      <c r="I569" s="43" t="s">
        <v>145</v>
      </c>
      <c r="J569" s="44" t="s">
        <v>123</v>
      </c>
      <c r="K569" s="44" t="s">
        <v>1500</v>
      </c>
      <c r="L569" s="44">
        <v>15148325</v>
      </c>
      <c r="M569" s="44">
        <v>103</v>
      </c>
      <c r="N569" s="42" t="s">
        <v>123</v>
      </c>
      <c r="O569" s="42" t="s">
        <v>106</v>
      </c>
      <c r="P569" s="42">
        <v>80</v>
      </c>
      <c r="Q569" s="42" t="s">
        <v>173</v>
      </c>
      <c r="R569" s="45" t="s">
        <v>123</v>
      </c>
      <c r="S569" s="45"/>
      <c r="T569" s="45" t="s">
        <v>123</v>
      </c>
      <c r="U569" s="45"/>
      <c r="V569" s="45" t="s">
        <v>123</v>
      </c>
      <c r="W569" s="45"/>
      <c r="X569" s="45" t="s">
        <v>123</v>
      </c>
      <c r="Y569" s="45"/>
      <c r="Z569" s="46" t="s">
        <v>123</v>
      </c>
      <c r="AA569" s="47"/>
      <c r="AB569" s="46" t="s">
        <v>123</v>
      </c>
      <c r="AC569" s="48"/>
      <c r="AD569" s="46" t="s">
        <v>123</v>
      </c>
      <c r="AE569" s="48"/>
      <c r="AF569" s="45" t="s">
        <v>27</v>
      </c>
      <c r="AG569" s="45">
        <v>45293</v>
      </c>
      <c r="AH569" s="45" t="s">
        <v>27</v>
      </c>
      <c r="AI569" s="45">
        <v>45299</v>
      </c>
      <c r="AJ569" s="45" t="s">
        <v>27</v>
      </c>
      <c r="AK569" s="45">
        <v>45379</v>
      </c>
      <c r="AL569" s="45" t="s">
        <v>27</v>
      </c>
      <c r="AM569" s="45">
        <v>45379</v>
      </c>
      <c r="AN569" s="45" t="s">
        <v>27</v>
      </c>
      <c r="AO569" s="45"/>
      <c r="AP569" s="45" t="s">
        <v>27</v>
      </c>
      <c r="AQ569" s="45">
        <v>45379</v>
      </c>
      <c r="AR569" s="45" t="s">
        <v>27</v>
      </c>
      <c r="AS569" s="45"/>
      <c r="AT569" s="49">
        <v>45408</v>
      </c>
      <c r="AU569" s="50">
        <v>45523</v>
      </c>
      <c r="AV569" s="51" t="s">
        <v>27</v>
      </c>
      <c r="AW569" s="51" t="s">
        <v>27</v>
      </c>
      <c r="AX569" s="51" t="s">
        <v>49</v>
      </c>
      <c r="AY569" s="52" t="s">
        <v>126</v>
      </c>
      <c r="AZ569" s="53">
        <v>0</v>
      </c>
      <c r="BA569" s="52" t="s">
        <v>153</v>
      </c>
      <c r="BB569" s="81">
        <v>0</v>
      </c>
      <c r="BC569" s="52">
        <v>4742</v>
      </c>
      <c r="BD569" s="52">
        <v>0</v>
      </c>
      <c r="BE569" s="55" t="s">
        <v>123</v>
      </c>
      <c r="BF569" s="55" t="s">
        <v>123</v>
      </c>
      <c r="BG569" s="55" t="s">
        <v>27</v>
      </c>
      <c r="BH569" s="55" t="s">
        <v>123</v>
      </c>
      <c r="BI569" s="68" t="s">
        <v>123</v>
      </c>
      <c r="BJ569" s="48"/>
      <c r="BK569" s="74"/>
      <c r="BL569" s="75"/>
      <c r="BM569" s="74"/>
      <c r="BN569" s="75"/>
      <c r="BO569" s="74" t="s">
        <v>27</v>
      </c>
      <c r="BP569" s="75">
        <v>45523</v>
      </c>
      <c r="BQ569" s="74" t="s">
        <v>126</v>
      </c>
      <c r="BR569" s="75"/>
      <c r="BS569" s="70" t="s">
        <v>1501</v>
      </c>
      <c r="BT569" s="38"/>
      <c r="BU569" s="61"/>
      <c r="BV569" s="61"/>
      <c r="BW569" s="84"/>
      <c r="BX569" s="84"/>
      <c r="BY569" s="85"/>
      <c r="BZ569" s="84"/>
      <c r="CA569" s="86"/>
      <c r="CB569" s="87"/>
      <c r="CC569" s="88">
        <v>45390</v>
      </c>
      <c r="CD569" s="87" t="s">
        <v>158</v>
      </c>
      <c r="CE569" s="87" t="s">
        <v>129</v>
      </c>
      <c r="CF569" s="87"/>
      <c r="CG569" s="87" t="s">
        <v>1502</v>
      </c>
      <c r="CH569" s="42">
        <f>YEAR(BANCO10[[#This Row],[DATA INÍCIO]])</f>
        <v>2024</v>
      </c>
      <c r="CI569" s="42">
        <f>MONTH(BANCO10[[#This Row],[DATA INÍCIO]])</f>
        <v>4</v>
      </c>
      <c r="CJ569" s="42" t="str">
        <f t="shared" si="10"/>
        <v>OLDANIPLAST INDUSTRIA E COMERCIO DE PLASTICOS LTDA.10.351.326/0001-17</v>
      </c>
      <c r="CK569" s="42"/>
      <c r="CL569" s="42" t="s">
        <v>1500</v>
      </c>
      <c r="CM569" s="42" t="str">
        <f>IF(BANCO10[[#This Row],[SOLUÇÃO]]=CM$1,BANCO10[[#This Row],[STATUS DA ETAPA]],"")</f>
        <v/>
      </c>
      <c r="CN569" s="42" t="str">
        <f>IF(BANCO10[[#This Row],[SOLUÇÃO]]=CN$1,BANCO10[[#This Row],[STATUS DA ETAPA]],"")</f>
        <v/>
      </c>
      <c r="CO569" s="42" t="str">
        <f>IF(BANCO10[[#This Row],[SOLUÇÃO]]=CO$1,BANCO10[[#This Row],[STATUS DA ETAPA]],"")</f>
        <v/>
      </c>
      <c r="CP569" s="42" t="str">
        <f>IF(BANCO10[[#This Row],[SOLUÇÃO]]=CP$1,BANCO10[[#This Row],[STATUS DA ETAPA]],"")</f>
        <v/>
      </c>
      <c r="CQ569" s="42" t="str">
        <f>IF(BANCO10[[#This Row],[SOLUÇÃO]]=CQ$1,BANCO10[[#This Row],[STATUS DA ETAPA]],"")</f>
        <v/>
      </c>
      <c r="CR569" s="42" t="str">
        <f>IF(BANCO10[[#This Row],[SOLUÇÃO]]=CR$1,BANCO10[[#This Row],[STATUS DA ETAPA]],"")</f>
        <v/>
      </c>
      <c r="CS569" s="42" t="str">
        <f>IF(BANCO10[[#This Row],[SOLUÇÃO]]=CS$1,BANCO10[[#This Row],[STATUS DA ETAPA]],"")</f>
        <v/>
      </c>
      <c r="CT569" s="42" t="str">
        <f>IF(BANCO10[[#This Row],[SOLUÇÃO]]=CT$1,BANCO10[[#This Row],[STATUS DA ETAPA]],"")</f>
        <v/>
      </c>
      <c r="CU569" s="42" t="str">
        <f>IF(BANCO10[[#This Row],[SOLUÇÃO]]=CU$1,BANCO10[[#This Row],[STATUS DA ETAPA]],"")</f>
        <v/>
      </c>
      <c r="CV569" s="42" t="str">
        <f>IF(BANCO10[[#This Row],[SOLUÇÃO]]=CV$1,BANCO10[[#This Row],[STATUS DA ETAPA]],"")</f>
        <v/>
      </c>
      <c r="CW569" s="42" t="str">
        <f>IF(BANCO10[[#This Row],[SOLUÇÃO]]=CW$1,BANCO10[[#This Row],[STATUS DA ETAPA]],"")</f>
        <v/>
      </c>
      <c r="CX569" s="42" t="str">
        <f>IF(BANCO10[[#This Row],[SOLUÇÃO]]=CX$1,BANCO10[[#This Row],[STATUS DA ETAPA]],"")</f>
        <v/>
      </c>
      <c r="CY569" s="42" t="str">
        <f>IF(BANCO10[[#This Row],[SOLUÇÃO]]=CY$1,BANCO10[[#This Row],[STATUS DA ETAPA]],"")</f>
        <v/>
      </c>
      <c r="CZ569" s="42" t="str">
        <f>IF(BANCO10[[#This Row],[SOLUÇÃO]]=CZ$1,BANCO10[[#This Row],[STATUS DA ETAPA]],"")</f>
        <v/>
      </c>
      <c r="DA569" s="42" t="str">
        <f>IF(BANCO10[[#This Row],[SOLUÇÃO]]=DA$1,BANCO10[[#This Row],[STATUS DA ETAPA]],"")</f>
        <v/>
      </c>
      <c r="DB569" s="42" t="str">
        <f>IF(BANCO10[[#This Row],[SOLUÇÃO]]=DB$1,BANCO10[[#This Row],[STATUS DA ETAPA]],"")</f>
        <v/>
      </c>
      <c r="DC569" s="63" t="str">
        <f>IF(BANCO10[[#This Row],[SOLUÇÃO]]=DC$1,BANCO10[[#This Row],[STATUS DA ETAPA]],"")</f>
        <v>CONCLUÍDO</v>
      </c>
      <c r="DD569" s="65" t="str">
        <f>IF(BANCO10[[#This Row],[SOLUÇÃO]]=DD$1,BANCO10[[#This Row],[STATUS DA ETAPA]],"")</f>
        <v/>
      </c>
      <c r="DE569" s="65" t="str">
        <f>IF(BANCO10[[#This Row],[SOLUÇÃO]]=DE$1,BANCO10[[#This Row],[STATUS DA ETAPA]],"")</f>
        <v/>
      </c>
      <c r="DF569" s="65" t="str">
        <f>IF(BANCO10[[#This Row],[SOLUÇÃO]]=DF$1,BANCO10[[#This Row],[STATUS DA ETAPA]],"")</f>
        <v/>
      </c>
      <c r="DG569" s="65" t="str">
        <f>IF(BANCO10[[#This Row],[SOLUÇÃO]]=DG$1,BANCO10[[#This Row],[STATUS DA ETAPA]],"")</f>
        <v/>
      </c>
      <c r="DH569" s="65" t="str">
        <f>IF(BANCO10[[#This Row],[SOLUÇÃO]]=DH$1,BANCO10[[#This Row],[STATUS DA ETAPA]],"")</f>
        <v/>
      </c>
      <c r="DI569" s="65" t="str">
        <f>IF(BANCO10[[#This Row],[SOLUÇÃO]]=DI$1,BANCO10[[#This Row],[STATUS DA ETAPA]],"")</f>
        <v/>
      </c>
      <c r="DJ569" s="65" t="str">
        <f>IF(BANCO10[[#This Row],[SOLUÇÃO]]=DJ$1,BANCO10[[#This Row],[STATUS DA ETAPA]],"")</f>
        <v/>
      </c>
      <c r="DK569" s="65" t="str">
        <f>IF(BANCO10[[#This Row],[SOLUÇÃO]]=DK$1,BANCO10[[#This Row],[STATUS DA ETAPA]],"")</f>
        <v/>
      </c>
      <c r="DL569" s="65" t="str">
        <f>IF(BANCO10[[#This Row],[SOLUÇÃO]]=DL$1,BANCO10[[#This Row],[STATUS DA ETAPA]],"")</f>
        <v/>
      </c>
      <c r="DM569" s="65" t="str">
        <f>IF(BANCO10[[#This Row],[SOLUÇÃO]]=DM$1,BANCO10[[#This Row],[STATUS DA ETAPA]],"")</f>
        <v/>
      </c>
      <c r="DN569" s="65"/>
      <c r="DO569" s="65"/>
      <c r="DP569" s="65"/>
      <c r="DQ569" s="65"/>
      <c r="DR569" s="65"/>
      <c r="DS569" s="65"/>
      <c r="DT569" s="65"/>
      <c r="DU569" s="65"/>
      <c r="DV569" s="65"/>
      <c r="DW569" s="65"/>
      <c r="DX569" s="65"/>
      <c r="DY569" s="65"/>
      <c r="DZ569" s="65"/>
      <c r="EA569" s="65"/>
      <c r="EB569" s="65"/>
      <c r="EC569" s="65"/>
      <c r="ED569" s="65"/>
      <c r="EE569" s="65"/>
      <c r="EF569" s="65"/>
      <c r="EG569" s="65"/>
      <c r="EH569" s="65"/>
      <c r="EI569" s="65"/>
      <c r="EJ569" s="65"/>
      <c r="EK569" s="65"/>
      <c r="EL569" s="65"/>
      <c r="EM569" s="65"/>
      <c r="EN569" s="65"/>
      <c r="EO569" s="65"/>
      <c r="EP569" s="65"/>
      <c r="EQ569" s="65"/>
      <c r="ER569" s="65"/>
      <c r="ES569" s="65"/>
      <c r="ET569" s="65"/>
      <c r="EU569" s="65"/>
      <c r="EV569" s="65"/>
      <c r="EW569" s="65"/>
      <c r="EX569" s="65"/>
      <c r="EY569" s="65"/>
      <c r="EZ569" s="65"/>
      <c r="FA569" s="65"/>
      <c r="FB569" s="65"/>
      <c r="FC569" s="65"/>
      <c r="FD569" s="65"/>
      <c r="FE569" s="65"/>
      <c r="FF569" s="65"/>
      <c r="FG569" s="65"/>
      <c r="FH569" s="65"/>
      <c r="FI569" s="65"/>
      <c r="FJ569" s="65"/>
      <c r="FK569" s="65"/>
      <c r="FL569" s="65"/>
      <c r="FM569" s="65"/>
      <c r="FN569" s="65"/>
      <c r="FO569" s="65"/>
      <c r="FP569" s="65"/>
      <c r="FQ569" s="65"/>
      <c r="FR569" s="65"/>
      <c r="FS569" s="65"/>
      <c r="FT569" s="65"/>
      <c r="FU569" s="65"/>
      <c r="FV569" s="65"/>
      <c r="FW569" s="65"/>
      <c r="FX569" s="65"/>
      <c r="FY569" s="65"/>
      <c r="FZ569" s="65"/>
      <c r="GA569" s="38"/>
      <c r="GB569" s="39"/>
      <c r="GC569" s="40"/>
      <c r="GD569" s="42"/>
      <c r="GE569" s="42"/>
      <c r="GF569" s="40"/>
      <c r="GG569" s="89"/>
      <c r="GH569" s="90"/>
      <c r="GI569" s="43"/>
      <c r="GJ569" s="44"/>
      <c r="GK569" s="166"/>
      <c r="GL569" s="166"/>
      <c r="GM569" s="166"/>
      <c r="GN569" s="42"/>
      <c r="GO569" s="91"/>
      <c r="GP569" s="42"/>
      <c r="GQ569" s="91"/>
      <c r="GR569" s="93"/>
      <c r="GS569" s="93"/>
      <c r="GT569" s="44"/>
      <c r="GU569" s="44"/>
      <c r="GV569" s="44"/>
      <c r="GW569" s="42"/>
      <c r="GX569" s="95"/>
      <c r="GY569" s="96"/>
      <c r="GZ569" s="168"/>
      <c r="HA569" s="168"/>
      <c r="HB569" s="168"/>
      <c r="HC569" s="93"/>
      <c r="HD569" s="168"/>
      <c r="HE569" s="110"/>
      <c r="HF569" s="94"/>
      <c r="HG569" s="38"/>
      <c r="HH569" s="38"/>
      <c r="HI569" s="38"/>
      <c r="HJ569" s="38"/>
      <c r="HK569" s="98"/>
      <c r="HL569" s="38"/>
      <c r="HM569" s="38"/>
      <c r="HN569" s="38"/>
      <c r="HO569" s="136"/>
      <c r="HP569" s="38"/>
      <c r="HQ569" s="38"/>
      <c r="HR569" s="38"/>
      <c r="HS569" s="38"/>
      <c r="HT569" s="63"/>
      <c r="HU569" s="63"/>
      <c r="HV569" s="71"/>
      <c r="HW569" s="63"/>
      <c r="HX569" s="44"/>
      <c r="HY569" s="42"/>
      <c r="HZ569" s="42"/>
      <c r="IA569" s="42"/>
      <c r="IB569" s="42"/>
      <c r="IC569" s="42"/>
      <c r="ID569" s="42"/>
      <c r="IE569" s="42"/>
      <c r="IF569" s="42"/>
      <c r="IG569" s="42"/>
      <c r="IH569" s="42"/>
      <c r="II569" s="42"/>
      <c r="IJ569" s="42"/>
      <c r="IK569" s="42"/>
      <c r="IL569" s="42"/>
      <c r="IM569" s="42"/>
      <c r="IN569" s="42"/>
      <c r="IO569" s="42"/>
      <c r="IP569" s="42"/>
      <c r="IQ569" s="42"/>
      <c r="IR569" s="42"/>
      <c r="IS569" s="42"/>
      <c r="IT569" s="42"/>
      <c r="IU569" s="42"/>
      <c r="IV569" s="42"/>
      <c r="IW569" s="42"/>
      <c r="IX569" s="42"/>
      <c r="IY569" s="42"/>
      <c r="IZ569" s="63"/>
      <c r="JA569" s="65"/>
      <c r="JB569" s="65"/>
      <c r="JC569" s="65"/>
      <c r="JD569" s="65"/>
      <c r="JE569" s="65"/>
      <c r="JF569" s="65"/>
      <c r="JG569" s="65"/>
      <c r="JH569" s="65"/>
      <c r="JI569" s="65"/>
      <c r="JJ569" s="65"/>
      <c r="JK569" s="65"/>
      <c r="JL569" s="65"/>
      <c r="JM569" s="65"/>
      <c r="JN569" s="65"/>
      <c r="JO569" s="65"/>
      <c r="JP569" s="65"/>
      <c r="JQ569" s="65"/>
      <c r="JR569" s="65"/>
      <c r="JS569" s="65"/>
      <c r="JT569" s="65"/>
      <c r="JU569" s="65"/>
      <c r="JV569" s="65"/>
      <c r="JW569" s="65"/>
      <c r="JX569" s="65"/>
      <c r="JY569" s="65"/>
      <c r="JZ569" s="65"/>
      <c r="KA569" s="65"/>
      <c r="KB569" s="65"/>
      <c r="KC569" s="65"/>
      <c r="KD569" s="65"/>
      <c r="KE569" s="65"/>
      <c r="KF569" s="65"/>
      <c r="KG569" s="65"/>
      <c r="KH569" s="65"/>
      <c r="KI569" s="65"/>
      <c r="KJ569" s="65"/>
      <c r="KK569" s="65"/>
      <c r="KL569" s="65"/>
      <c r="KM569" s="65"/>
      <c r="KN569" s="65"/>
      <c r="KO569" s="65"/>
      <c r="KP569" s="65"/>
      <c r="KQ569" s="65"/>
      <c r="KR569" s="65"/>
      <c r="KS569" s="65"/>
      <c r="KT569" s="65"/>
      <c r="KU569" s="65"/>
      <c r="KV569" s="65"/>
      <c r="KW569" s="65"/>
      <c r="KX569" s="65"/>
      <c r="KY569" s="65"/>
      <c r="KZ569" s="65"/>
      <c r="LA569" s="65"/>
      <c r="LB569" s="65"/>
      <c r="LC569" s="65"/>
      <c r="LD569" s="65"/>
      <c r="LE569" s="65"/>
      <c r="LF569" s="65"/>
      <c r="LG569" s="65"/>
      <c r="LH569" s="65"/>
      <c r="LI569" s="65"/>
      <c r="LJ569" s="65"/>
      <c r="LK569" s="65"/>
      <c r="LL569" s="65"/>
      <c r="LM569" s="65"/>
      <c r="LN569" s="65"/>
      <c r="LO569" s="65"/>
      <c r="LP569" s="65"/>
      <c r="LQ569" s="65"/>
      <c r="LR569" s="65"/>
      <c r="LS569" s="65"/>
      <c r="LT569" s="65"/>
      <c r="LU569" s="65"/>
      <c r="LV569" s="65"/>
      <c r="LW569" s="65"/>
      <c r="LX569" s="65"/>
      <c r="LY569" s="65"/>
      <c r="LZ569" s="65"/>
      <c r="MA569" s="65"/>
    </row>
    <row r="570" spans="1:339" ht="12" x14ac:dyDescent="0.25">
      <c r="A570" s="38" t="s">
        <v>118</v>
      </c>
      <c r="B570" s="39" t="s">
        <v>131</v>
      </c>
      <c r="C570" s="40" t="str">
        <f>IFERROR(VLOOKUP(BANCO10[[#This Row],[EMPRESA]],[1]!DADOS[#Data],2,FALSE),"")</f>
        <v>10.351.326/0001-17</v>
      </c>
      <c r="D570" s="40" t="s">
        <v>1489</v>
      </c>
      <c r="E570" s="42" t="str">
        <f>IFERROR(VLOOKUP(BANCO10[[#This Row],[EMPRESA]],[1]!DADOS[#Data],5,FALSE),"")</f>
        <v>EPP</v>
      </c>
      <c r="F570" s="40" t="str">
        <f>IFERROR(IF(VLOOKUP(BANCO10[[#This Row],[EMPRESA]],[1]!DADOS[#Data],6,0)="","",(VLOOKUP(BANCO10[[#This Row],[EMPRESA]],[1]!DADOS[#Data],6,0))),"")</f>
        <v>CAPITAL LESTE 2</v>
      </c>
      <c r="G570" s="40" t="str">
        <f>IFERROR(IF(VLOOKUP(BANCO10[[#This Row],[EMPRESA]],[1]!DADOS[#Data],4)="","",(VLOOKUP($D570,[1]!DADOS[#Data],4,0))),"")</f>
        <v>OLDANI</v>
      </c>
      <c r="H570" s="43" t="s">
        <v>7</v>
      </c>
      <c r="I570" s="43" t="s">
        <v>122</v>
      </c>
      <c r="J570" s="43"/>
      <c r="K570" s="44" t="s">
        <v>136</v>
      </c>
      <c r="L570" s="44"/>
      <c r="M570" s="44"/>
      <c r="N570" s="44"/>
      <c r="O570" s="39" t="s">
        <v>1169</v>
      </c>
      <c r="P570" s="42">
        <v>106</v>
      </c>
      <c r="Q570" s="39"/>
      <c r="R570" s="45" t="s">
        <v>123</v>
      </c>
      <c r="S570" s="45"/>
      <c r="T570" s="45" t="s">
        <v>123</v>
      </c>
      <c r="U570" s="45"/>
      <c r="V570" s="45" t="s">
        <v>123</v>
      </c>
      <c r="W570" s="45"/>
      <c r="X570" s="45" t="s">
        <v>123</v>
      </c>
      <c r="Y570" s="45"/>
      <c r="Z570" s="46" t="s">
        <v>123</v>
      </c>
      <c r="AA570" s="47"/>
      <c r="AB570" s="46" t="s">
        <v>123</v>
      </c>
      <c r="AC570" s="48"/>
      <c r="AD570" s="46" t="s">
        <v>123</v>
      </c>
      <c r="AE570" s="48"/>
      <c r="AF570" s="45"/>
      <c r="AG570" s="45"/>
      <c r="AH570" s="45"/>
      <c r="AI570" s="45"/>
      <c r="AJ570" s="45"/>
      <c r="AK570" s="45"/>
      <c r="AL570" s="45"/>
      <c r="AM570" s="45"/>
      <c r="AN570" s="45"/>
      <c r="AO570" s="45"/>
      <c r="AP570" s="45"/>
      <c r="AQ570" s="45"/>
      <c r="AR570" s="45"/>
      <c r="AS570" s="45"/>
      <c r="AT570" s="49">
        <v>46022</v>
      </c>
      <c r="AU570" s="50">
        <v>46022</v>
      </c>
      <c r="AV570" s="66" t="s">
        <v>123</v>
      </c>
      <c r="AW570" s="66" t="s">
        <v>123</v>
      </c>
      <c r="AX570" s="51" t="s">
        <v>49</v>
      </c>
      <c r="AY570" s="52" t="s">
        <v>126</v>
      </c>
      <c r="AZ570" s="53">
        <v>0</v>
      </c>
      <c r="BA570" s="52" t="s">
        <v>123</v>
      </c>
      <c r="BB570" s="54" t="s">
        <v>123</v>
      </c>
      <c r="BC570" s="52" t="s">
        <v>123</v>
      </c>
      <c r="BD570" s="52" t="s">
        <v>123</v>
      </c>
      <c r="BE570" s="55" t="s">
        <v>126</v>
      </c>
      <c r="BF570" s="55" t="s">
        <v>126</v>
      </c>
      <c r="BG570" s="55" t="s">
        <v>126</v>
      </c>
      <c r="BH570" s="55" t="s">
        <v>126</v>
      </c>
      <c r="BI570" s="68" t="s">
        <v>123</v>
      </c>
      <c r="BJ570" s="48"/>
      <c r="BK570" s="58" t="s">
        <v>123</v>
      </c>
      <c r="BL570" s="59"/>
      <c r="BM570" s="58" t="s">
        <v>123</v>
      </c>
      <c r="BN570" s="59"/>
      <c r="BO570" s="74" t="s">
        <v>126</v>
      </c>
      <c r="BP570" s="77"/>
      <c r="BQ570" s="78" t="s">
        <v>126</v>
      </c>
      <c r="BR570" s="131"/>
      <c r="BS570" s="60" t="s">
        <v>1503</v>
      </c>
      <c r="BT570" s="38"/>
      <c r="BU570" s="61"/>
      <c r="BV570" s="61"/>
      <c r="BW570" s="61"/>
      <c r="BX570" s="61"/>
      <c r="BY570" s="61"/>
      <c r="BZ570" s="61"/>
      <c r="CA570" s="61"/>
      <c r="CB570" s="61"/>
      <c r="CC570" s="61"/>
      <c r="CD570" s="61"/>
      <c r="CE570" s="61"/>
      <c r="CF570" s="61"/>
      <c r="CG570" s="61"/>
      <c r="CH570" s="63">
        <f>YEAR(BANCO10[[#This Row],[DATA INÍCIO]])</f>
        <v>2025</v>
      </c>
      <c r="CI570" s="63">
        <f>MONTH(BANCO10[[#This Row],[DATA INÍCIO]])</f>
        <v>12</v>
      </c>
      <c r="CJ570" s="71" t="str">
        <f t="shared" si="10"/>
        <v>OLDANIPLAST INDUSTRIA E COMERCIO DE PLASTICOS LTDA.10.351.326/0001-17</v>
      </c>
      <c r="CK570" s="63"/>
      <c r="CL570" s="63"/>
      <c r="CM570" s="42" t="str">
        <f>IF(BANCO10[[#This Row],[SOLUÇÃO]]=CM$1,BANCO10[[#This Row],[STATUS DA ETAPA]],"")</f>
        <v/>
      </c>
      <c r="CN570" s="42" t="str">
        <f>IF(BANCO10[[#This Row],[SOLUÇÃO]]=CN$1,BANCO10[[#This Row],[STATUS DA ETAPA]],"")</f>
        <v/>
      </c>
      <c r="CO570" s="42" t="str">
        <f>IF(BANCO10[[#This Row],[SOLUÇÃO]]=CO$1,BANCO10[[#This Row],[STATUS DA ETAPA]],"")</f>
        <v/>
      </c>
      <c r="CP570" s="42" t="str">
        <f>IF(BANCO10[[#This Row],[SOLUÇÃO]]=CP$1,BANCO10[[#This Row],[STATUS DA ETAPA]],"")</f>
        <v/>
      </c>
      <c r="CQ570" s="42" t="str">
        <f>IF(BANCO10[[#This Row],[SOLUÇÃO]]=CQ$1,BANCO10[[#This Row],[STATUS DA ETAPA]],"")</f>
        <v/>
      </c>
      <c r="CR570" s="42" t="str">
        <f>IF(BANCO10[[#This Row],[SOLUÇÃO]]=CR$1,BANCO10[[#This Row],[STATUS DA ETAPA]],"")</f>
        <v/>
      </c>
      <c r="CS570" s="42" t="str">
        <f>IF(BANCO10[[#This Row],[SOLUÇÃO]]=CS$1,BANCO10[[#This Row],[STATUS DA ETAPA]],"")</f>
        <v/>
      </c>
      <c r="CT570" s="42" t="str">
        <f>IF(BANCO10[[#This Row],[SOLUÇÃO]]=CT$1,BANCO10[[#This Row],[STATUS DA ETAPA]],"")</f>
        <v/>
      </c>
      <c r="CU570" s="42" t="str">
        <f>IF(BANCO10[[#This Row],[SOLUÇÃO]]=CU$1,BANCO10[[#This Row],[STATUS DA ETAPA]],"")</f>
        <v/>
      </c>
      <c r="CV570" s="42" t="str">
        <f>IF(BANCO10[[#This Row],[SOLUÇÃO]]=CV$1,BANCO10[[#This Row],[STATUS DA ETAPA]],"")</f>
        <v/>
      </c>
      <c r="CW570" s="42" t="str">
        <f>IF(BANCO10[[#This Row],[SOLUÇÃO]]=CW$1,BANCO10[[#This Row],[STATUS DA ETAPA]],"")</f>
        <v/>
      </c>
      <c r="CX570" s="42" t="str">
        <f>IF(BANCO10[[#This Row],[SOLUÇÃO]]=CX$1,BANCO10[[#This Row],[STATUS DA ETAPA]],"")</f>
        <v/>
      </c>
      <c r="CY570" s="42" t="str">
        <f>IF(BANCO10[[#This Row],[SOLUÇÃO]]=CY$1,BANCO10[[#This Row],[STATUS DA ETAPA]],"")</f>
        <v/>
      </c>
      <c r="CZ570" s="42" t="str">
        <f>IF(BANCO10[[#This Row],[SOLUÇÃO]]=CZ$1,BANCO10[[#This Row],[STATUS DA ETAPA]],"")</f>
        <v/>
      </c>
      <c r="DA570" s="42" t="str">
        <f>IF(BANCO10[[#This Row],[SOLUÇÃO]]=DA$1,BANCO10[[#This Row],[STATUS DA ETAPA]],"")</f>
        <v/>
      </c>
      <c r="DB570" s="42" t="str">
        <f>IF(BANCO10[[#This Row],[SOLUÇÃO]]=DB$1,BANCO10[[#This Row],[STATUS DA ETAPA]],"")</f>
        <v/>
      </c>
      <c r="DC570" s="42" t="str">
        <f>IF(BANCO10[[#This Row],[SOLUÇÃO]]=DC$1,BANCO10[[#This Row],[STATUS DA ETAPA]],"")</f>
        <v/>
      </c>
      <c r="DD570" s="42" t="str">
        <f>IF(BANCO10[[#This Row],[SOLUÇÃO]]=DD$1,BANCO10[[#This Row],[STATUS DA ETAPA]],"")</f>
        <v/>
      </c>
      <c r="DE570" s="42" t="str">
        <f>IF(BANCO10[[#This Row],[SOLUÇÃO]]=DE$1,BANCO10[[#This Row],[STATUS DA ETAPA]],"")</f>
        <v/>
      </c>
      <c r="DF570" s="42" t="str">
        <f>IF(BANCO10[[#This Row],[SOLUÇÃO]]=DF$1,BANCO10[[#This Row],[STATUS DA ETAPA]],"")</f>
        <v/>
      </c>
      <c r="DG570" s="42" t="str">
        <f>IF(BANCO10[[#This Row],[SOLUÇÃO]]=DG$1,BANCO10[[#This Row],[STATUS DA ETAPA]],"")</f>
        <v/>
      </c>
      <c r="DH570" s="42" t="str">
        <f>IF(BANCO10[[#This Row],[SOLUÇÃO]]=DH$1,BANCO10[[#This Row],[STATUS DA ETAPA]],"")</f>
        <v/>
      </c>
      <c r="DI570" s="42" t="str">
        <f>IF(BANCO10[[#This Row],[SOLUÇÃO]]=DI$1,BANCO10[[#This Row],[STATUS DA ETAPA]],"")</f>
        <v/>
      </c>
      <c r="DJ570" s="42" t="str">
        <f>IF(BANCO10[[#This Row],[SOLUÇÃO]]=DJ$1,BANCO10[[#This Row],[STATUS DA ETAPA]],"")</f>
        <v/>
      </c>
      <c r="DK570" s="42" t="str">
        <f>IF(BANCO10[[#This Row],[SOLUÇÃO]]=DK$1,BANCO10[[#This Row],[STATUS DA ETAPA]],"")</f>
        <v/>
      </c>
      <c r="DL570" s="42" t="str">
        <f>IF(BANCO10[[#This Row],[SOLUÇÃO]]=DL$1,BANCO10[[#This Row],[STATUS DA ETAPA]],"")</f>
        <v/>
      </c>
      <c r="DM570" s="42" t="str">
        <f>IF(BANCO10[[#This Row],[SOLUÇÃO]]=DM$1,BANCO10[[#This Row],[STATUS DA ETAPA]],"")</f>
        <v/>
      </c>
      <c r="DN570" s="65"/>
      <c r="DO570" s="65"/>
      <c r="DP570" s="65"/>
      <c r="DQ570" s="65"/>
      <c r="DR570" s="65"/>
      <c r="DS570" s="65"/>
      <c r="DT570" s="65"/>
      <c r="DU570" s="65"/>
      <c r="DV570" s="65"/>
      <c r="DW570" s="65"/>
      <c r="DX570" s="65"/>
      <c r="DY570" s="65"/>
      <c r="DZ570" s="65"/>
      <c r="EA570" s="65"/>
      <c r="EB570" s="65"/>
      <c r="EC570" s="65"/>
      <c r="ED570" s="65"/>
      <c r="EE570" s="65"/>
      <c r="EF570" s="65"/>
      <c r="EG570" s="65"/>
      <c r="EH570" s="65"/>
      <c r="EI570" s="65"/>
      <c r="EJ570" s="65"/>
      <c r="EK570" s="65"/>
      <c r="EL570" s="65"/>
      <c r="EM570" s="65"/>
      <c r="EN570" s="65"/>
      <c r="EO570" s="65"/>
      <c r="EP570" s="65"/>
      <c r="EQ570" s="65"/>
      <c r="ER570" s="65"/>
      <c r="ES570" s="65"/>
      <c r="ET570" s="65"/>
      <c r="EU570" s="65"/>
      <c r="EV570" s="65"/>
      <c r="EW570" s="65"/>
      <c r="EX570" s="65"/>
      <c r="EY570" s="65"/>
      <c r="EZ570" s="65"/>
      <c r="FA570" s="65"/>
      <c r="FB570" s="65"/>
      <c r="FC570" s="65"/>
      <c r="FD570" s="65"/>
      <c r="FE570" s="65"/>
      <c r="FF570" s="65"/>
      <c r="FG570" s="65"/>
      <c r="FH570" s="65"/>
      <c r="FI570" s="65"/>
      <c r="FJ570" s="65"/>
      <c r="FK570" s="65"/>
      <c r="FL570" s="65"/>
      <c r="FM570" s="65"/>
      <c r="FN570" s="65"/>
      <c r="FO570" s="65"/>
      <c r="FP570" s="65"/>
      <c r="FQ570" s="65"/>
      <c r="FR570" s="65"/>
      <c r="FS570" s="65"/>
      <c r="FT570" s="65"/>
      <c r="FU570" s="65"/>
      <c r="FV570" s="65"/>
      <c r="FW570" s="65"/>
      <c r="FX570" s="65"/>
      <c r="FY570" s="65"/>
      <c r="FZ570" s="65"/>
      <c r="GA570" s="38"/>
      <c r="GB570" s="39"/>
      <c r="GC570" s="40"/>
      <c r="GD570" s="42"/>
      <c r="GE570" s="42"/>
      <c r="GF570" s="40"/>
      <c r="GG570" s="89"/>
      <c r="GH570" s="90"/>
      <c r="GI570" s="43"/>
      <c r="GJ570" s="44"/>
      <c r="GK570" s="166"/>
      <c r="GL570" s="166"/>
      <c r="GM570" s="166"/>
      <c r="GN570" s="42"/>
      <c r="GO570" s="91"/>
      <c r="GP570" s="42"/>
      <c r="GQ570" s="91"/>
      <c r="GR570" s="93"/>
      <c r="GS570" s="93"/>
      <c r="GT570" s="44"/>
      <c r="GU570" s="44"/>
      <c r="GV570" s="44"/>
      <c r="GW570" s="42"/>
      <c r="GX570" s="95"/>
      <c r="GY570" s="96"/>
      <c r="GZ570" s="168"/>
      <c r="HA570" s="168"/>
      <c r="HB570" s="168"/>
      <c r="HC570" s="93"/>
      <c r="HD570" s="168"/>
      <c r="HE570" s="110"/>
      <c r="HF570" s="94"/>
      <c r="HG570" s="38"/>
      <c r="HH570" s="38"/>
      <c r="HI570" s="38"/>
      <c r="HJ570" s="38"/>
      <c r="HK570" s="98"/>
      <c r="HL570" s="38"/>
      <c r="HM570" s="38"/>
      <c r="HN570" s="38"/>
      <c r="HO570" s="136"/>
      <c r="HP570" s="38"/>
      <c r="HQ570" s="38"/>
      <c r="HR570" s="38"/>
      <c r="HS570" s="38"/>
      <c r="HT570" s="63"/>
      <c r="HU570" s="63"/>
      <c r="HV570" s="71"/>
      <c r="HW570" s="63"/>
      <c r="HX570" s="44"/>
      <c r="HY570" s="42"/>
      <c r="HZ570" s="42"/>
      <c r="IA570" s="42"/>
      <c r="IB570" s="42"/>
      <c r="IC570" s="42"/>
      <c r="ID570" s="42"/>
      <c r="IE570" s="42"/>
      <c r="IF570" s="42"/>
      <c r="IG570" s="42"/>
      <c r="IH570" s="42"/>
      <c r="II570" s="42"/>
      <c r="IJ570" s="42"/>
      <c r="IK570" s="42"/>
      <c r="IL570" s="42"/>
      <c r="IM570" s="42"/>
      <c r="IN570" s="42"/>
      <c r="IO570" s="42"/>
      <c r="IP570" s="42"/>
      <c r="IQ570" s="42"/>
      <c r="IR570" s="42"/>
      <c r="IS570" s="42"/>
      <c r="IT570" s="42"/>
      <c r="IU570" s="42"/>
      <c r="IV570" s="42"/>
      <c r="IW570" s="42"/>
      <c r="IX570" s="42"/>
      <c r="IY570" s="42"/>
      <c r="IZ570" s="63"/>
      <c r="JA570" s="65"/>
      <c r="JB570" s="65"/>
      <c r="JC570" s="65"/>
      <c r="JD570" s="65"/>
      <c r="JE570" s="65"/>
      <c r="JF570" s="65"/>
      <c r="JG570" s="65"/>
      <c r="JH570" s="65"/>
      <c r="JI570" s="65"/>
      <c r="JJ570" s="65"/>
      <c r="JK570" s="65"/>
      <c r="JL570" s="65"/>
      <c r="JM570" s="65"/>
      <c r="JN570" s="65"/>
      <c r="JO570" s="65"/>
      <c r="JP570" s="65"/>
      <c r="JQ570" s="65"/>
      <c r="JR570" s="65"/>
      <c r="JS570" s="65"/>
      <c r="JT570" s="65"/>
      <c r="JU570" s="65"/>
      <c r="JV570" s="65"/>
      <c r="JW570" s="65"/>
      <c r="JX570" s="65"/>
      <c r="JY570" s="65"/>
      <c r="JZ570" s="65"/>
      <c r="KA570" s="65"/>
      <c r="KB570" s="65"/>
      <c r="KC570" s="65"/>
      <c r="KD570" s="65"/>
      <c r="KE570" s="65"/>
      <c r="KF570" s="65"/>
      <c r="KG570" s="65"/>
      <c r="KH570" s="65"/>
      <c r="KI570" s="65"/>
      <c r="KJ570" s="65"/>
      <c r="KK570" s="65"/>
      <c r="KL570" s="65"/>
      <c r="KM570" s="65"/>
      <c r="KN570" s="65"/>
      <c r="KO570" s="65"/>
      <c r="KP570" s="65"/>
      <c r="KQ570" s="65"/>
      <c r="KR570" s="65"/>
      <c r="KS570" s="65"/>
      <c r="KT570" s="65"/>
      <c r="KU570" s="65"/>
      <c r="KV570" s="65"/>
      <c r="KW570" s="65"/>
      <c r="KX570" s="65"/>
      <c r="KY570" s="65"/>
      <c r="KZ570" s="65"/>
      <c r="LA570" s="65"/>
      <c r="LB570" s="65"/>
      <c r="LC570" s="65"/>
      <c r="LD570" s="65"/>
      <c r="LE570" s="65"/>
      <c r="LF570" s="65"/>
      <c r="LG570" s="65"/>
      <c r="LH570" s="65"/>
      <c r="LI570" s="65"/>
      <c r="LJ570" s="65"/>
      <c r="LK570" s="65"/>
      <c r="LL570" s="65"/>
      <c r="LM570" s="65"/>
      <c r="LN570" s="65"/>
      <c r="LO570" s="65"/>
      <c r="LP570" s="65"/>
      <c r="LQ570" s="65"/>
      <c r="LR570" s="65"/>
      <c r="LS570" s="65"/>
      <c r="LT570" s="65"/>
      <c r="LU570" s="65"/>
      <c r="LV570" s="65"/>
      <c r="LW570" s="65"/>
      <c r="LX570" s="65"/>
      <c r="LY570" s="65"/>
      <c r="LZ570" s="65"/>
      <c r="MA570" s="65"/>
    </row>
    <row r="571" spans="1:339" ht="12" x14ac:dyDescent="0.25">
      <c r="A571" s="38" t="s">
        <v>118</v>
      </c>
      <c r="B571" s="39" t="s">
        <v>119</v>
      </c>
      <c r="C571" s="40" t="str">
        <f>IFERROR(VLOOKUP(BANCO10[[#This Row],[EMPRESA]],[1]!DADOS[#Data],2,FALSE),"")</f>
        <v>07.324.975/0001-14</v>
      </c>
      <c r="D571" s="42" t="s">
        <v>1504</v>
      </c>
      <c r="E571" s="42" t="str">
        <f>IFERROR(VLOOKUP(BANCO10[[#This Row],[EMPRESA]],[1]!DADOS[#Data],5,FALSE),"")</f>
        <v>EPP</v>
      </c>
      <c r="F571" s="40" t="str">
        <f>IFERROR(IF(VLOOKUP(BANCO10[[#This Row],[EMPRESA]],[1]!DADOS[#Data],6,0)="","",(VLOOKUP(BANCO10[[#This Row],[EMPRESA]],[1]!DADOS[#Data],6,0))),"")</f>
        <v>CAPITAL LESTE 2</v>
      </c>
      <c r="G571" s="40"/>
      <c r="H571" s="43" t="s">
        <v>121</v>
      </c>
      <c r="I571" s="43" t="s">
        <v>145</v>
      </c>
      <c r="J571" s="44" t="s">
        <v>146</v>
      </c>
      <c r="K571" s="44" t="s">
        <v>1505</v>
      </c>
      <c r="L571" s="44" t="s">
        <v>123</v>
      </c>
      <c r="M571" s="44">
        <v>103</v>
      </c>
      <c r="N571" s="42" t="s">
        <v>123</v>
      </c>
      <c r="O571" s="42" t="s">
        <v>90</v>
      </c>
      <c r="P571" s="42">
        <v>4</v>
      </c>
      <c r="Q571" s="42" t="s">
        <v>125</v>
      </c>
      <c r="R571" s="45" t="s">
        <v>123</v>
      </c>
      <c r="S571" s="45"/>
      <c r="T571" s="45" t="s">
        <v>123</v>
      </c>
      <c r="U571" s="45"/>
      <c r="V571" s="45" t="s">
        <v>123</v>
      </c>
      <c r="W571" s="45"/>
      <c r="X571" s="45" t="s">
        <v>123</v>
      </c>
      <c r="Y571" s="45"/>
      <c r="Z571" s="46" t="s">
        <v>123</v>
      </c>
      <c r="AA571" s="47"/>
      <c r="AB571" s="46" t="s">
        <v>123</v>
      </c>
      <c r="AC571" s="48"/>
      <c r="AD571" s="46" t="s">
        <v>123</v>
      </c>
      <c r="AE571" s="48"/>
      <c r="AF571" s="45" t="s">
        <v>27</v>
      </c>
      <c r="AG571" s="45">
        <v>44971</v>
      </c>
      <c r="AH571" s="45" t="s">
        <v>126</v>
      </c>
      <c r="AI571" s="45"/>
      <c r="AJ571" s="45" t="s">
        <v>123</v>
      </c>
      <c r="AK571" s="45"/>
      <c r="AL571" s="45" t="s">
        <v>123</v>
      </c>
      <c r="AM571" s="45"/>
      <c r="AN571" s="45" t="s">
        <v>123</v>
      </c>
      <c r="AO571" s="45"/>
      <c r="AP571" s="45" t="s">
        <v>123</v>
      </c>
      <c r="AQ571" s="45"/>
      <c r="AR571" s="45" t="s">
        <v>123</v>
      </c>
      <c r="AS571" s="45"/>
      <c r="AT571" s="49">
        <v>44970</v>
      </c>
      <c r="AU571" s="50">
        <v>44970</v>
      </c>
      <c r="AV571" s="51" t="s">
        <v>123</v>
      </c>
      <c r="AW571" s="51" t="s">
        <v>123</v>
      </c>
      <c r="AX571" s="51" t="s">
        <v>49</v>
      </c>
      <c r="AY571" s="52" t="s">
        <v>123</v>
      </c>
      <c r="AZ571" s="53">
        <v>0</v>
      </c>
      <c r="BA571" s="52" t="s">
        <v>123</v>
      </c>
      <c r="BB571" s="81" t="s">
        <v>123</v>
      </c>
      <c r="BC571" s="52" t="s">
        <v>123</v>
      </c>
      <c r="BD571" s="52" t="s">
        <v>123</v>
      </c>
      <c r="BE571" s="55" t="s">
        <v>123</v>
      </c>
      <c r="BF571" s="55" t="s">
        <v>123</v>
      </c>
      <c r="BG571" s="55" t="s">
        <v>123</v>
      </c>
      <c r="BH571" s="55" t="s">
        <v>123</v>
      </c>
      <c r="BI571" s="56" t="s">
        <v>123</v>
      </c>
      <c r="BJ571" s="48"/>
      <c r="BK571" s="74"/>
      <c r="BL571" s="75"/>
      <c r="BM571" s="74"/>
      <c r="BN571" s="75"/>
      <c r="BO571" s="74" t="s">
        <v>123</v>
      </c>
      <c r="BP571" s="75"/>
      <c r="BQ571" s="74" t="s">
        <v>123</v>
      </c>
      <c r="BR571" s="217"/>
      <c r="BS571" s="70"/>
      <c r="BT571" s="38"/>
      <c r="BU571" s="61" t="s">
        <v>129</v>
      </c>
      <c r="BV571" s="61" t="s">
        <v>129</v>
      </c>
      <c r="BW571" s="84" t="s">
        <v>259</v>
      </c>
      <c r="BX571" s="84" t="s">
        <v>129</v>
      </c>
      <c r="BY571" s="85" t="s">
        <v>158</v>
      </c>
      <c r="BZ571" s="84" t="s">
        <v>1506</v>
      </c>
      <c r="CA571" s="86" t="s">
        <v>129</v>
      </c>
      <c r="CB571" s="87" t="s">
        <v>129</v>
      </c>
      <c r="CC571" s="88" t="s">
        <v>129</v>
      </c>
      <c r="CD571" s="87" t="s">
        <v>129</v>
      </c>
      <c r="CE571" s="87" t="s">
        <v>129</v>
      </c>
      <c r="CF571" s="87" t="s">
        <v>129</v>
      </c>
      <c r="CG571" s="87" t="s">
        <v>129</v>
      </c>
      <c r="CH571" s="42">
        <f>YEAR(BANCO10[[#This Row],[DATA INÍCIO]])</f>
        <v>2023</v>
      </c>
      <c r="CI571" s="42">
        <f>MONTH(BANCO10[[#This Row],[DATA INÍCIO]])</f>
        <v>2</v>
      </c>
      <c r="CJ571" s="42" t="str">
        <f t="shared" si="10"/>
        <v>ONCHIP ELETRONICA LTDA07.324.975/0001-14</v>
      </c>
      <c r="CK571" s="42"/>
      <c r="CL571" s="42" t="s">
        <v>1505</v>
      </c>
      <c r="CM571" s="42" t="str">
        <f>IF(BANCO10[[#This Row],[SOLUÇÃO]]=CM$1,BANCO10[[#This Row],[STATUS DA ETAPA]],"")</f>
        <v>CONCLUÍDO</v>
      </c>
      <c r="CN571" s="42" t="str">
        <f>IF(BANCO10[[#This Row],[SOLUÇÃO]]=CN$1,BANCO10[[#This Row],[STATUS DA ETAPA]],"")</f>
        <v/>
      </c>
      <c r="CO571" s="42" t="str">
        <f>IF(BANCO10[[#This Row],[SOLUÇÃO]]=CO$1,BANCO10[[#This Row],[STATUS DA ETAPA]],"")</f>
        <v/>
      </c>
      <c r="CP571" s="42" t="str">
        <f>IF(BANCO10[[#This Row],[SOLUÇÃO]]=CP$1,BANCO10[[#This Row],[STATUS DA ETAPA]],"")</f>
        <v/>
      </c>
      <c r="CQ571" s="42" t="str">
        <f>IF(BANCO10[[#This Row],[SOLUÇÃO]]=CQ$1,BANCO10[[#This Row],[STATUS DA ETAPA]],"")</f>
        <v/>
      </c>
      <c r="CR571" s="42" t="str">
        <f>IF(BANCO10[[#This Row],[SOLUÇÃO]]=CR$1,BANCO10[[#This Row],[STATUS DA ETAPA]],"")</f>
        <v/>
      </c>
      <c r="CS571" s="42" t="str">
        <f>IF(BANCO10[[#This Row],[SOLUÇÃO]]=CS$1,BANCO10[[#This Row],[STATUS DA ETAPA]],"")</f>
        <v/>
      </c>
      <c r="CT571" s="42" t="str">
        <f>IF(BANCO10[[#This Row],[SOLUÇÃO]]=CT$1,BANCO10[[#This Row],[STATUS DA ETAPA]],"")</f>
        <v/>
      </c>
      <c r="CU571" s="42" t="str">
        <f>IF(BANCO10[[#This Row],[SOLUÇÃO]]=CU$1,BANCO10[[#This Row],[STATUS DA ETAPA]],"")</f>
        <v/>
      </c>
      <c r="CV571" s="42" t="str">
        <f>IF(BANCO10[[#This Row],[SOLUÇÃO]]=CV$1,BANCO10[[#This Row],[STATUS DA ETAPA]],"")</f>
        <v/>
      </c>
      <c r="CW571" s="42" t="str">
        <f>IF(BANCO10[[#This Row],[SOLUÇÃO]]=CW$1,BANCO10[[#This Row],[STATUS DA ETAPA]],"")</f>
        <v/>
      </c>
      <c r="CX571" s="42" t="str">
        <f>IF(BANCO10[[#This Row],[SOLUÇÃO]]=CX$1,BANCO10[[#This Row],[STATUS DA ETAPA]],"")</f>
        <v/>
      </c>
      <c r="CY571" s="42" t="str">
        <f>IF(BANCO10[[#This Row],[SOLUÇÃO]]=CY$1,BANCO10[[#This Row],[STATUS DA ETAPA]],"")</f>
        <v/>
      </c>
      <c r="CZ571" s="42" t="str">
        <f>IF(BANCO10[[#This Row],[SOLUÇÃO]]=CZ$1,BANCO10[[#This Row],[STATUS DA ETAPA]],"")</f>
        <v/>
      </c>
      <c r="DA571" s="42" t="str">
        <f>IF(BANCO10[[#This Row],[SOLUÇÃO]]=DA$1,BANCO10[[#This Row],[STATUS DA ETAPA]],"")</f>
        <v/>
      </c>
      <c r="DB571" s="42" t="str">
        <f>IF(BANCO10[[#This Row],[SOLUÇÃO]]=DB$1,BANCO10[[#This Row],[STATUS DA ETAPA]],"")</f>
        <v/>
      </c>
      <c r="DC571" s="63" t="str">
        <f>IF(BANCO10[[#This Row],[SOLUÇÃO]]=DC$1,BANCO10[[#This Row],[STATUS DA ETAPA]],"")</f>
        <v/>
      </c>
      <c r="DD571" s="65" t="str">
        <f>IF(BANCO10[[#This Row],[SOLUÇÃO]]=DD$1,BANCO10[[#This Row],[STATUS DA ETAPA]],"")</f>
        <v/>
      </c>
      <c r="DE571" s="65" t="str">
        <f>IF(BANCO10[[#This Row],[SOLUÇÃO]]=DE$1,BANCO10[[#This Row],[STATUS DA ETAPA]],"")</f>
        <v/>
      </c>
      <c r="DF571" s="65" t="str">
        <f>IF(BANCO10[[#This Row],[SOLUÇÃO]]=DF$1,BANCO10[[#This Row],[STATUS DA ETAPA]],"")</f>
        <v/>
      </c>
      <c r="DG571" s="65" t="str">
        <f>IF(BANCO10[[#This Row],[SOLUÇÃO]]=DG$1,BANCO10[[#This Row],[STATUS DA ETAPA]],"")</f>
        <v/>
      </c>
      <c r="DH571" s="65" t="str">
        <f>IF(BANCO10[[#This Row],[SOLUÇÃO]]=DH$1,BANCO10[[#This Row],[STATUS DA ETAPA]],"")</f>
        <v/>
      </c>
      <c r="DI571" s="65" t="str">
        <f>IF(BANCO10[[#This Row],[SOLUÇÃO]]=DI$1,BANCO10[[#This Row],[STATUS DA ETAPA]],"")</f>
        <v/>
      </c>
      <c r="DJ571" s="65" t="str">
        <f>IF(BANCO10[[#This Row],[SOLUÇÃO]]=DJ$1,BANCO10[[#This Row],[STATUS DA ETAPA]],"")</f>
        <v/>
      </c>
      <c r="DK571" s="65" t="str">
        <f>IF(BANCO10[[#This Row],[SOLUÇÃO]]=DK$1,BANCO10[[#This Row],[STATUS DA ETAPA]],"")</f>
        <v/>
      </c>
      <c r="DL571" s="65" t="str">
        <f>IF(BANCO10[[#This Row],[SOLUÇÃO]]=DL$1,BANCO10[[#This Row],[STATUS DA ETAPA]],"")</f>
        <v/>
      </c>
      <c r="DM571" s="65" t="str">
        <f>IF(BANCO10[[#This Row],[SOLUÇÃO]]=DM$1,BANCO10[[#This Row],[STATUS DA ETAPA]],"")</f>
        <v/>
      </c>
      <c r="DN571" s="65"/>
      <c r="DO571" s="65"/>
      <c r="DP571" s="65"/>
      <c r="DQ571" s="65"/>
      <c r="DR571" s="65"/>
      <c r="DS571" s="65"/>
      <c r="DT571" s="65"/>
      <c r="DU571" s="65"/>
      <c r="DV571" s="65"/>
      <c r="DW571" s="65"/>
      <c r="DX571" s="65"/>
      <c r="DY571" s="65"/>
      <c r="DZ571" s="65"/>
      <c r="EA571" s="65"/>
      <c r="EB571" s="65"/>
      <c r="EC571" s="65"/>
      <c r="ED571" s="65"/>
      <c r="EE571" s="65"/>
      <c r="EF571" s="65"/>
      <c r="EG571" s="65"/>
      <c r="EH571" s="65"/>
      <c r="EI571" s="65"/>
      <c r="EJ571" s="65"/>
      <c r="EK571" s="65"/>
      <c r="EL571" s="65"/>
      <c r="EM571" s="65"/>
      <c r="EN571" s="65"/>
      <c r="EO571" s="65"/>
      <c r="EP571" s="65"/>
      <c r="EQ571" s="65"/>
      <c r="ER571" s="65"/>
      <c r="ES571" s="65"/>
      <c r="ET571" s="65"/>
      <c r="EU571" s="65"/>
      <c r="EV571" s="65"/>
      <c r="EW571" s="65"/>
      <c r="EX571" s="65"/>
      <c r="EY571" s="65"/>
      <c r="EZ571" s="65"/>
      <c r="FA571" s="65"/>
      <c r="FB571" s="65"/>
      <c r="FC571" s="65"/>
      <c r="FD571" s="65"/>
      <c r="FE571" s="65"/>
      <c r="FF571" s="65"/>
      <c r="FG571" s="65"/>
      <c r="FH571" s="65"/>
      <c r="FI571" s="65"/>
      <c r="FJ571" s="65"/>
      <c r="FK571" s="65"/>
      <c r="FL571" s="65"/>
      <c r="FM571" s="65"/>
      <c r="FN571" s="65"/>
      <c r="FO571" s="65"/>
      <c r="FP571" s="65"/>
      <c r="FQ571" s="65"/>
      <c r="FR571" s="65"/>
      <c r="FS571" s="65"/>
      <c r="FT571" s="65"/>
      <c r="FU571" s="65"/>
      <c r="FV571" s="65"/>
      <c r="FW571" s="65"/>
      <c r="FX571" s="65"/>
      <c r="FY571" s="65"/>
      <c r="FZ571" s="65"/>
      <c r="GA571" s="38"/>
      <c r="GB571" s="39"/>
      <c r="GC571" s="40"/>
      <c r="GD571" s="42"/>
      <c r="GE571" s="42"/>
      <c r="GF571" s="40"/>
      <c r="GG571" s="89"/>
      <c r="GH571" s="90"/>
      <c r="GI571" s="43"/>
      <c r="GJ571" s="44"/>
      <c r="GK571" s="166"/>
      <c r="GL571" s="166"/>
      <c r="GM571" s="166"/>
      <c r="GN571" s="42"/>
      <c r="GO571" s="91"/>
      <c r="GP571" s="42"/>
      <c r="GQ571" s="91"/>
      <c r="GR571" s="93"/>
      <c r="GS571" s="93"/>
      <c r="GT571" s="44"/>
      <c r="GU571" s="44"/>
      <c r="GV571" s="44"/>
      <c r="GW571" s="42"/>
      <c r="GX571" s="95"/>
      <c r="GY571" s="96"/>
      <c r="GZ571" s="168"/>
      <c r="HA571" s="168"/>
      <c r="HB571" s="168"/>
      <c r="HC571" s="93"/>
      <c r="HD571" s="168"/>
      <c r="HE571" s="110"/>
      <c r="HF571" s="94"/>
      <c r="HG571" s="38"/>
      <c r="HH571" s="38"/>
      <c r="HI571" s="38"/>
      <c r="HJ571" s="38"/>
      <c r="HK571" s="98"/>
      <c r="HL571" s="38"/>
      <c r="HM571" s="38"/>
      <c r="HN571" s="38"/>
      <c r="HO571" s="136"/>
      <c r="HP571" s="38"/>
      <c r="HQ571" s="38"/>
      <c r="HR571" s="38"/>
      <c r="HS571" s="38"/>
      <c r="HT571" s="63"/>
      <c r="HU571" s="63"/>
      <c r="HV571" s="71"/>
      <c r="HW571" s="63"/>
      <c r="HX571" s="44"/>
      <c r="HY571" s="42"/>
      <c r="HZ571" s="42"/>
      <c r="IA571" s="42"/>
      <c r="IB571" s="42"/>
      <c r="IC571" s="42"/>
      <c r="ID571" s="42"/>
      <c r="IE571" s="42"/>
      <c r="IF571" s="42"/>
      <c r="IG571" s="42"/>
      <c r="IH571" s="42"/>
      <c r="II571" s="42"/>
      <c r="IJ571" s="42"/>
      <c r="IK571" s="42"/>
      <c r="IL571" s="42"/>
      <c r="IM571" s="42"/>
      <c r="IN571" s="42"/>
      <c r="IO571" s="42"/>
      <c r="IP571" s="42"/>
      <c r="IQ571" s="42"/>
      <c r="IR571" s="42"/>
      <c r="IS571" s="42"/>
      <c r="IT571" s="42"/>
      <c r="IU571" s="42"/>
      <c r="IV571" s="42"/>
      <c r="IW571" s="42"/>
      <c r="IX571" s="42"/>
      <c r="IY571" s="42"/>
      <c r="IZ571" s="63"/>
      <c r="JA571" s="65"/>
      <c r="JB571" s="65"/>
      <c r="JC571" s="65"/>
      <c r="JD571" s="65"/>
      <c r="JE571" s="65"/>
      <c r="JF571" s="65"/>
      <c r="JG571" s="65"/>
      <c r="JH571" s="65"/>
      <c r="JI571" s="65"/>
      <c r="JJ571" s="65"/>
      <c r="JK571" s="65"/>
      <c r="JL571" s="65"/>
      <c r="JM571" s="65"/>
      <c r="JN571" s="65"/>
      <c r="JO571" s="65"/>
      <c r="JP571" s="65"/>
      <c r="JQ571" s="65"/>
      <c r="JR571" s="65"/>
      <c r="JS571" s="65"/>
      <c r="JT571" s="65"/>
      <c r="JU571" s="65"/>
      <c r="JV571" s="65"/>
      <c r="JW571" s="65"/>
      <c r="JX571" s="65"/>
      <c r="JY571" s="65"/>
      <c r="JZ571" s="65"/>
      <c r="KA571" s="65"/>
      <c r="KB571" s="65"/>
      <c r="KC571" s="65"/>
      <c r="KD571" s="65"/>
      <c r="KE571" s="65"/>
      <c r="KF571" s="65"/>
      <c r="KG571" s="65"/>
      <c r="KH571" s="65"/>
      <c r="KI571" s="65"/>
      <c r="KJ571" s="65"/>
      <c r="KK571" s="65"/>
      <c r="KL571" s="65"/>
      <c r="KM571" s="65"/>
      <c r="KN571" s="65"/>
      <c r="KO571" s="65"/>
      <c r="KP571" s="65"/>
      <c r="KQ571" s="65"/>
      <c r="KR571" s="65"/>
      <c r="KS571" s="65"/>
      <c r="KT571" s="65"/>
      <c r="KU571" s="65"/>
      <c r="KV571" s="65"/>
      <c r="KW571" s="65"/>
      <c r="KX571" s="65"/>
      <c r="KY571" s="65"/>
      <c r="KZ571" s="65"/>
      <c r="LA571" s="65"/>
      <c r="LB571" s="65"/>
      <c r="LC571" s="65"/>
      <c r="LD571" s="65"/>
      <c r="LE571" s="65"/>
      <c r="LF571" s="65"/>
      <c r="LG571" s="65"/>
      <c r="LH571" s="65"/>
      <c r="LI571" s="65"/>
      <c r="LJ571" s="65"/>
      <c r="LK571" s="65"/>
      <c r="LL571" s="65"/>
      <c r="LM571" s="65"/>
      <c r="LN571" s="65"/>
      <c r="LO571" s="65"/>
      <c r="LP571" s="65"/>
      <c r="LQ571" s="65"/>
      <c r="LR571" s="65"/>
      <c r="LS571" s="65"/>
      <c r="LT571" s="65"/>
      <c r="LU571" s="65"/>
      <c r="LV571" s="65"/>
      <c r="LW571" s="65"/>
      <c r="LX571" s="65"/>
      <c r="LY571" s="65"/>
      <c r="LZ571" s="65"/>
      <c r="MA571" s="65"/>
    </row>
    <row r="572" spans="1:339" ht="12" x14ac:dyDescent="0.25">
      <c r="A572" s="38" t="s">
        <v>118</v>
      </c>
      <c r="B572" s="39" t="s">
        <v>119</v>
      </c>
      <c r="C572" s="40" t="str">
        <f>IFERROR(VLOOKUP(BANCO10[[#This Row],[EMPRESA]],[1]!DADOS[#Data],2,FALSE),"")</f>
        <v>07.324.975/0001-14</v>
      </c>
      <c r="D572" s="42" t="s">
        <v>1504</v>
      </c>
      <c r="E572" s="42" t="str">
        <f>IFERROR(VLOOKUP(BANCO10[[#This Row],[EMPRESA]],[1]!DADOS[#Data],5,FALSE),"")</f>
        <v>EPP</v>
      </c>
      <c r="F572" s="40" t="str">
        <f>IFERROR(IF(VLOOKUP(BANCO10[[#This Row],[EMPRESA]],[1]!DADOS[#Data],6,0)="","",(VLOOKUP(BANCO10[[#This Row],[EMPRESA]],[1]!DADOS[#Data],6,0))),"")</f>
        <v>CAPITAL LESTE 2</v>
      </c>
      <c r="G572" s="40" t="str">
        <f>IFERROR(IF(VLOOKUP(BANCO10[[#This Row],[EMPRESA]],[1]!DADOS[#Data],4)="","",(VLOOKUP($D572,[1]!DADOS[#Data],4,0))),"")</f>
        <v>ONCHIP</v>
      </c>
      <c r="H572" s="43" t="s">
        <v>7</v>
      </c>
      <c r="I572" s="43" t="s">
        <v>145</v>
      </c>
      <c r="J572" s="44" t="s">
        <v>123</v>
      </c>
      <c r="K572" s="44" t="s">
        <v>1507</v>
      </c>
      <c r="L572" s="44" t="s">
        <v>1508</v>
      </c>
      <c r="M572" s="44">
        <v>103</v>
      </c>
      <c r="N572" s="42" t="s">
        <v>123</v>
      </c>
      <c r="O572" s="42" t="s">
        <v>95</v>
      </c>
      <c r="P572" s="42">
        <v>100</v>
      </c>
      <c r="Q572" s="42" t="s">
        <v>216</v>
      </c>
      <c r="R572" s="45" t="s">
        <v>123</v>
      </c>
      <c r="S572" s="45"/>
      <c r="T572" s="45" t="s">
        <v>123</v>
      </c>
      <c r="U572" s="45"/>
      <c r="V572" s="45" t="s">
        <v>123</v>
      </c>
      <c r="W572" s="45"/>
      <c r="X572" s="45" t="s">
        <v>123</v>
      </c>
      <c r="Y572" s="45"/>
      <c r="Z572" s="46" t="s">
        <v>123</v>
      </c>
      <c r="AA572" s="47"/>
      <c r="AB572" s="46" t="s">
        <v>123</v>
      </c>
      <c r="AC572" s="48"/>
      <c r="AD572" s="46" t="s">
        <v>123</v>
      </c>
      <c r="AE572" s="48"/>
      <c r="AF572" s="45" t="s">
        <v>27</v>
      </c>
      <c r="AG572" s="45">
        <v>44971</v>
      </c>
      <c r="AH572" s="45" t="s">
        <v>27</v>
      </c>
      <c r="AI572" s="45">
        <v>44971</v>
      </c>
      <c r="AJ572" s="45" t="s">
        <v>27</v>
      </c>
      <c r="AK572" s="45">
        <v>44971</v>
      </c>
      <c r="AL572" s="45"/>
      <c r="AM572" s="45"/>
      <c r="AN572" s="45" t="s">
        <v>27</v>
      </c>
      <c r="AO572" s="45"/>
      <c r="AP572" s="45" t="s">
        <v>27</v>
      </c>
      <c r="AQ572" s="45">
        <v>45000</v>
      </c>
      <c r="AR572" s="45" t="s">
        <v>27</v>
      </c>
      <c r="AS572" s="45"/>
      <c r="AT572" s="49">
        <v>45034</v>
      </c>
      <c r="AU572" s="50">
        <v>45139</v>
      </c>
      <c r="AV572" s="51" t="s">
        <v>27</v>
      </c>
      <c r="AW572" s="51" t="s">
        <v>27</v>
      </c>
      <c r="AX572" s="51" t="s">
        <v>49</v>
      </c>
      <c r="AY572" s="52" t="s">
        <v>126</v>
      </c>
      <c r="AZ572" s="53">
        <v>0</v>
      </c>
      <c r="BA572" s="52"/>
      <c r="BB572" s="81"/>
      <c r="BC572" s="52" t="s">
        <v>474</v>
      </c>
      <c r="BD572" s="52" t="s">
        <v>123</v>
      </c>
      <c r="BE572" s="55" t="s">
        <v>123</v>
      </c>
      <c r="BF572" s="55" t="s">
        <v>123</v>
      </c>
      <c r="BG572" s="55" t="s">
        <v>27</v>
      </c>
      <c r="BH572" s="55" t="s">
        <v>123</v>
      </c>
      <c r="BI572" s="68" t="s">
        <v>123</v>
      </c>
      <c r="BJ572" s="48"/>
      <c r="BK572" s="74"/>
      <c r="BL572" s="75"/>
      <c r="BM572" s="74"/>
      <c r="BN572" s="75"/>
      <c r="BO572" s="74" t="s">
        <v>27</v>
      </c>
      <c r="BP572" s="75">
        <v>45140</v>
      </c>
      <c r="BQ572" s="74" t="s">
        <v>27</v>
      </c>
      <c r="BR572" s="217"/>
      <c r="BS572" s="70"/>
      <c r="BT572" s="38"/>
      <c r="BU572" s="61" t="s">
        <v>129</v>
      </c>
      <c r="BV572" s="61" t="s">
        <v>129</v>
      </c>
      <c r="BW572" s="84" t="s">
        <v>259</v>
      </c>
      <c r="BX572" s="84" t="s">
        <v>129</v>
      </c>
      <c r="BY572" s="85" t="s">
        <v>158</v>
      </c>
      <c r="BZ572" s="84" t="s">
        <v>1506</v>
      </c>
      <c r="CA572" s="86" t="s">
        <v>248</v>
      </c>
      <c r="CB572" s="87" t="s">
        <v>170</v>
      </c>
      <c r="CC572" s="88">
        <v>45391</v>
      </c>
      <c r="CD572" s="87" t="s">
        <v>158</v>
      </c>
      <c r="CE572" s="87" t="s">
        <v>129</v>
      </c>
      <c r="CF572" s="87"/>
      <c r="CG572" s="87" t="s">
        <v>275</v>
      </c>
      <c r="CH572" s="42">
        <f>YEAR(BANCO10[[#This Row],[DATA INÍCIO]])</f>
        <v>2023</v>
      </c>
      <c r="CI572" s="42">
        <f>MONTH(BANCO10[[#This Row],[DATA INÍCIO]])</f>
        <v>4</v>
      </c>
      <c r="CJ572" s="42" t="str">
        <f t="shared" si="10"/>
        <v>ONCHIP ELETRONICA LTDA07.324.975/0001-14</v>
      </c>
      <c r="CK572" s="42"/>
      <c r="CL572" s="42" t="s">
        <v>1507</v>
      </c>
      <c r="CM572" s="42" t="str">
        <f>IF(BANCO10[[#This Row],[SOLUÇÃO]]=CM$1,BANCO10[[#This Row],[STATUS DA ETAPA]],"")</f>
        <v/>
      </c>
      <c r="CN572" s="42" t="str">
        <f>IF(BANCO10[[#This Row],[SOLUÇÃO]]=CN$1,BANCO10[[#This Row],[STATUS DA ETAPA]],"")</f>
        <v/>
      </c>
      <c r="CO572" s="42" t="str">
        <f>IF(BANCO10[[#This Row],[SOLUÇÃO]]=CO$1,BANCO10[[#This Row],[STATUS DA ETAPA]],"")</f>
        <v/>
      </c>
      <c r="CP572" s="42" t="str">
        <f>IF(BANCO10[[#This Row],[SOLUÇÃO]]=CP$1,BANCO10[[#This Row],[STATUS DA ETAPA]],"")</f>
        <v/>
      </c>
      <c r="CQ572" s="42" t="str">
        <f>IF(BANCO10[[#This Row],[SOLUÇÃO]]=CQ$1,BANCO10[[#This Row],[STATUS DA ETAPA]],"")</f>
        <v/>
      </c>
      <c r="CR572" s="42" t="str">
        <f>IF(BANCO10[[#This Row],[SOLUÇÃO]]=CR$1,BANCO10[[#This Row],[STATUS DA ETAPA]],"")</f>
        <v>CONCLUÍDO</v>
      </c>
      <c r="CS572" s="42" t="str">
        <f>IF(BANCO10[[#This Row],[SOLUÇÃO]]=CS$1,BANCO10[[#This Row],[STATUS DA ETAPA]],"")</f>
        <v/>
      </c>
      <c r="CT572" s="42" t="str">
        <f>IF(BANCO10[[#This Row],[SOLUÇÃO]]=CT$1,BANCO10[[#This Row],[STATUS DA ETAPA]],"")</f>
        <v/>
      </c>
      <c r="CU572" s="42" t="str">
        <f>IF(BANCO10[[#This Row],[SOLUÇÃO]]=CU$1,BANCO10[[#This Row],[STATUS DA ETAPA]],"")</f>
        <v/>
      </c>
      <c r="CV572" s="42" t="str">
        <f>IF(BANCO10[[#This Row],[SOLUÇÃO]]=CV$1,BANCO10[[#This Row],[STATUS DA ETAPA]],"")</f>
        <v/>
      </c>
      <c r="CW572" s="42" t="str">
        <f>IF(BANCO10[[#This Row],[SOLUÇÃO]]=CW$1,BANCO10[[#This Row],[STATUS DA ETAPA]],"")</f>
        <v/>
      </c>
      <c r="CX572" s="42" t="str">
        <f>IF(BANCO10[[#This Row],[SOLUÇÃO]]=CX$1,BANCO10[[#This Row],[STATUS DA ETAPA]],"")</f>
        <v/>
      </c>
      <c r="CY572" s="42" t="str">
        <f>IF(BANCO10[[#This Row],[SOLUÇÃO]]=CY$1,BANCO10[[#This Row],[STATUS DA ETAPA]],"")</f>
        <v/>
      </c>
      <c r="CZ572" s="42" t="str">
        <f>IF(BANCO10[[#This Row],[SOLUÇÃO]]=CZ$1,BANCO10[[#This Row],[STATUS DA ETAPA]],"")</f>
        <v/>
      </c>
      <c r="DA572" s="42" t="str">
        <f>IF(BANCO10[[#This Row],[SOLUÇÃO]]=DA$1,BANCO10[[#This Row],[STATUS DA ETAPA]],"")</f>
        <v/>
      </c>
      <c r="DB572" s="42" t="str">
        <f>IF(BANCO10[[#This Row],[SOLUÇÃO]]=DB$1,BANCO10[[#This Row],[STATUS DA ETAPA]],"")</f>
        <v/>
      </c>
      <c r="DC572" s="63" t="str">
        <f>IF(BANCO10[[#This Row],[SOLUÇÃO]]=DC$1,BANCO10[[#This Row],[STATUS DA ETAPA]],"")</f>
        <v/>
      </c>
      <c r="DD572" s="65" t="str">
        <f>IF(BANCO10[[#This Row],[SOLUÇÃO]]=DD$1,BANCO10[[#This Row],[STATUS DA ETAPA]],"")</f>
        <v/>
      </c>
      <c r="DE572" s="65" t="str">
        <f>IF(BANCO10[[#This Row],[SOLUÇÃO]]=DE$1,BANCO10[[#This Row],[STATUS DA ETAPA]],"")</f>
        <v/>
      </c>
      <c r="DF572" s="65" t="str">
        <f>IF(BANCO10[[#This Row],[SOLUÇÃO]]=DF$1,BANCO10[[#This Row],[STATUS DA ETAPA]],"")</f>
        <v/>
      </c>
      <c r="DG572" s="65" t="str">
        <f>IF(BANCO10[[#This Row],[SOLUÇÃO]]=DG$1,BANCO10[[#This Row],[STATUS DA ETAPA]],"")</f>
        <v/>
      </c>
      <c r="DH572" s="65" t="str">
        <f>IF(BANCO10[[#This Row],[SOLUÇÃO]]=DH$1,BANCO10[[#This Row],[STATUS DA ETAPA]],"")</f>
        <v/>
      </c>
      <c r="DI572" s="65" t="str">
        <f>IF(BANCO10[[#This Row],[SOLUÇÃO]]=DI$1,BANCO10[[#This Row],[STATUS DA ETAPA]],"")</f>
        <v/>
      </c>
      <c r="DJ572" s="65" t="str">
        <f>IF(BANCO10[[#This Row],[SOLUÇÃO]]=DJ$1,BANCO10[[#This Row],[STATUS DA ETAPA]],"")</f>
        <v/>
      </c>
      <c r="DK572" s="65" t="str">
        <f>IF(BANCO10[[#This Row],[SOLUÇÃO]]=DK$1,BANCO10[[#This Row],[STATUS DA ETAPA]],"")</f>
        <v/>
      </c>
      <c r="DL572" s="65" t="str">
        <f>IF(BANCO10[[#This Row],[SOLUÇÃO]]=DL$1,BANCO10[[#This Row],[STATUS DA ETAPA]],"")</f>
        <v/>
      </c>
      <c r="DM572" s="65" t="str">
        <f>IF(BANCO10[[#This Row],[SOLUÇÃO]]=DM$1,BANCO10[[#This Row],[STATUS DA ETAPA]],"")</f>
        <v/>
      </c>
      <c r="DN572" s="65"/>
      <c r="DO572" s="65"/>
      <c r="DP572" s="65"/>
      <c r="DQ572" s="65"/>
      <c r="DR572" s="65"/>
      <c r="DS572" s="65"/>
      <c r="DT572" s="65"/>
      <c r="DU572" s="65"/>
      <c r="DV572" s="65"/>
      <c r="DW572" s="65"/>
      <c r="DX572" s="65"/>
      <c r="DY572" s="65"/>
      <c r="DZ572" s="65"/>
      <c r="EA572" s="65"/>
      <c r="EB572" s="65"/>
      <c r="EC572" s="65"/>
      <c r="ED572" s="65"/>
      <c r="EE572" s="65"/>
      <c r="EF572" s="65"/>
      <c r="EG572" s="65"/>
      <c r="EH572" s="65"/>
      <c r="EI572" s="65"/>
      <c r="EJ572" s="65"/>
      <c r="EK572" s="65"/>
      <c r="EL572" s="65"/>
      <c r="EM572" s="65"/>
      <c r="EN572" s="65"/>
      <c r="EO572" s="65"/>
      <c r="EP572" s="65"/>
      <c r="EQ572" s="65"/>
      <c r="ER572" s="65"/>
      <c r="ES572" s="65"/>
      <c r="ET572" s="65"/>
      <c r="EU572" s="65"/>
      <c r="EV572" s="65"/>
      <c r="EW572" s="65"/>
      <c r="EX572" s="65"/>
      <c r="EY572" s="65"/>
      <c r="EZ572" s="65"/>
      <c r="FA572" s="65"/>
      <c r="FB572" s="65"/>
      <c r="FC572" s="65"/>
      <c r="FD572" s="65"/>
      <c r="FE572" s="65"/>
      <c r="FF572" s="65"/>
      <c r="FG572" s="65"/>
      <c r="FH572" s="65"/>
      <c r="FI572" s="65"/>
      <c r="FJ572" s="65"/>
      <c r="FK572" s="65"/>
      <c r="FL572" s="65"/>
      <c r="FM572" s="65"/>
      <c r="FN572" s="65"/>
      <c r="FO572" s="65"/>
      <c r="FP572" s="65"/>
      <c r="FQ572" s="65"/>
      <c r="FR572" s="65"/>
      <c r="FS572" s="65"/>
      <c r="FT572" s="65"/>
      <c r="FU572" s="65"/>
      <c r="FV572" s="65"/>
      <c r="FW572" s="65"/>
      <c r="FX572" s="65"/>
      <c r="FY572" s="65"/>
      <c r="FZ572" s="65"/>
      <c r="GA572" s="38"/>
      <c r="GB572" s="39"/>
      <c r="GC572" s="40"/>
      <c r="GD572" s="42"/>
      <c r="GE572" s="42"/>
      <c r="GF572" s="40"/>
      <c r="GG572" s="89"/>
      <c r="GH572" s="90"/>
      <c r="GI572" s="43"/>
      <c r="GJ572" s="44"/>
      <c r="GK572" s="166"/>
      <c r="GL572" s="166"/>
      <c r="GM572" s="166"/>
      <c r="GN572" s="42"/>
      <c r="GO572" s="91"/>
      <c r="GP572" s="42"/>
      <c r="GQ572" s="91"/>
      <c r="GR572" s="93"/>
      <c r="GS572" s="93"/>
      <c r="GT572" s="44"/>
      <c r="GU572" s="44"/>
      <c r="GV572" s="44"/>
      <c r="GW572" s="42"/>
      <c r="GX572" s="95"/>
      <c r="GY572" s="96"/>
      <c r="GZ572" s="168"/>
      <c r="HA572" s="168"/>
      <c r="HB572" s="168"/>
      <c r="HC572" s="93"/>
      <c r="HD572" s="168"/>
      <c r="HE572" s="110"/>
      <c r="HF572" s="94"/>
      <c r="HG572" s="38"/>
      <c r="HH572" s="38"/>
      <c r="HI572" s="38"/>
      <c r="HJ572" s="38"/>
      <c r="HK572" s="98"/>
      <c r="HL572" s="38"/>
      <c r="HM572" s="38"/>
      <c r="HN572" s="38"/>
      <c r="HO572" s="136"/>
      <c r="HP572" s="38"/>
      <c r="HQ572" s="38"/>
      <c r="HR572" s="38"/>
      <c r="HS572" s="38"/>
      <c r="HT572" s="63"/>
      <c r="HU572" s="63"/>
      <c r="HV572" s="71"/>
      <c r="HW572" s="63"/>
      <c r="HX572" s="44"/>
      <c r="HY572" s="42"/>
      <c r="HZ572" s="42"/>
      <c r="IA572" s="42"/>
      <c r="IB572" s="42"/>
      <c r="IC572" s="42"/>
      <c r="ID572" s="42"/>
      <c r="IE572" s="42"/>
      <c r="IF572" s="42"/>
      <c r="IG572" s="42"/>
      <c r="IH572" s="42"/>
      <c r="II572" s="42"/>
      <c r="IJ572" s="42"/>
      <c r="IK572" s="42"/>
      <c r="IL572" s="42"/>
      <c r="IM572" s="42"/>
      <c r="IN572" s="42"/>
      <c r="IO572" s="42"/>
      <c r="IP572" s="42"/>
      <c r="IQ572" s="42"/>
      <c r="IR572" s="42"/>
      <c r="IS572" s="42"/>
      <c r="IT572" s="42"/>
      <c r="IU572" s="42"/>
      <c r="IV572" s="42"/>
      <c r="IW572" s="42"/>
      <c r="IX572" s="42"/>
      <c r="IY572" s="42"/>
      <c r="IZ572" s="63"/>
      <c r="JA572" s="65"/>
      <c r="JB572" s="65"/>
      <c r="JC572" s="65"/>
      <c r="JD572" s="65"/>
      <c r="JE572" s="65"/>
      <c r="JF572" s="65"/>
      <c r="JG572" s="65"/>
      <c r="JH572" s="65"/>
      <c r="JI572" s="65"/>
      <c r="JJ572" s="65"/>
      <c r="JK572" s="65"/>
      <c r="JL572" s="65"/>
      <c r="JM572" s="65"/>
      <c r="JN572" s="65"/>
      <c r="JO572" s="65"/>
      <c r="JP572" s="65"/>
      <c r="JQ572" s="65"/>
      <c r="JR572" s="65"/>
      <c r="JS572" s="65"/>
      <c r="JT572" s="65"/>
      <c r="JU572" s="65"/>
      <c r="JV572" s="65"/>
      <c r="JW572" s="65"/>
      <c r="JX572" s="65"/>
      <c r="JY572" s="65"/>
      <c r="JZ572" s="65"/>
      <c r="KA572" s="65"/>
      <c r="KB572" s="65"/>
      <c r="KC572" s="65"/>
      <c r="KD572" s="65"/>
      <c r="KE572" s="65"/>
      <c r="KF572" s="65"/>
      <c r="KG572" s="65"/>
      <c r="KH572" s="65"/>
      <c r="KI572" s="65"/>
      <c r="KJ572" s="65"/>
      <c r="KK572" s="65"/>
      <c r="KL572" s="65"/>
      <c r="KM572" s="65"/>
      <c r="KN572" s="65"/>
      <c r="KO572" s="65"/>
      <c r="KP572" s="65"/>
      <c r="KQ572" s="65"/>
      <c r="KR572" s="65"/>
      <c r="KS572" s="65"/>
      <c r="KT572" s="65"/>
      <c r="KU572" s="65"/>
      <c r="KV572" s="65"/>
      <c r="KW572" s="65"/>
      <c r="KX572" s="65"/>
      <c r="KY572" s="65"/>
      <c r="KZ572" s="65"/>
      <c r="LA572" s="65"/>
      <c r="LB572" s="65"/>
      <c r="LC572" s="65"/>
      <c r="LD572" s="65"/>
      <c r="LE572" s="65"/>
      <c r="LF572" s="65"/>
      <c r="LG572" s="65"/>
      <c r="LH572" s="65"/>
      <c r="LI572" s="65"/>
      <c r="LJ572" s="65"/>
      <c r="LK572" s="65"/>
      <c r="LL572" s="65"/>
      <c r="LM572" s="65"/>
      <c r="LN572" s="65"/>
      <c r="LO572" s="65"/>
      <c r="LP572" s="65"/>
      <c r="LQ572" s="65"/>
      <c r="LR572" s="65"/>
      <c r="LS572" s="65"/>
      <c r="LT572" s="65"/>
      <c r="LU572" s="65"/>
      <c r="LV572" s="65"/>
      <c r="LW572" s="65"/>
      <c r="LX572" s="65"/>
      <c r="LY572" s="65"/>
      <c r="LZ572" s="65"/>
      <c r="MA572" s="65"/>
    </row>
    <row r="573" spans="1:339" ht="12" x14ac:dyDescent="0.25">
      <c r="A573" s="38" t="s">
        <v>118</v>
      </c>
      <c r="B573" s="39" t="s">
        <v>131</v>
      </c>
      <c r="C573" s="40" t="str">
        <f>IFERROR(VLOOKUP(BANCO10[[#This Row],[EMPRESA]],[1]!DADOS[#Data],2,FALSE),"")</f>
        <v>19.822.755/0001-08</v>
      </c>
      <c r="D573" s="42" t="s">
        <v>1458</v>
      </c>
      <c r="E573" s="42" t="s">
        <v>838</v>
      </c>
      <c r="F573" s="40" t="str">
        <f>IFERROR(IF(VLOOKUP(BANCO10[[#This Row],[EMPRESA]],[1]!DADOS[#Data],6,0)="","",(VLOOKUP(BANCO10[[#This Row],[EMPRESA]],[1]!DADOS[#Data],6,0))),"")</f>
        <v>CAPITAL NORTE</v>
      </c>
      <c r="G573" s="40"/>
      <c r="H573" s="43" t="s">
        <v>121</v>
      </c>
      <c r="I573" s="43" t="s">
        <v>145</v>
      </c>
      <c r="J573" s="43" t="s">
        <v>146</v>
      </c>
      <c r="K573" s="44" t="s">
        <v>1252</v>
      </c>
      <c r="L573" s="44" t="s">
        <v>123</v>
      </c>
      <c r="M573" s="44" t="s">
        <v>137</v>
      </c>
      <c r="N573" s="42" t="s">
        <v>482</v>
      </c>
      <c r="O573" s="42" t="s">
        <v>90</v>
      </c>
      <c r="P573" s="42">
        <v>4</v>
      </c>
      <c r="Q573" s="42" t="s">
        <v>205</v>
      </c>
      <c r="R573" s="45" t="s">
        <v>123</v>
      </c>
      <c r="S573" s="45"/>
      <c r="T573" s="45" t="s">
        <v>123</v>
      </c>
      <c r="U573" s="45"/>
      <c r="V573" s="45" t="s">
        <v>123</v>
      </c>
      <c r="W573" s="45"/>
      <c r="X573" s="45" t="s">
        <v>123</v>
      </c>
      <c r="Y573" s="45"/>
      <c r="Z573" s="46" t="s">
        <v>123</v>
      </c>
      <c r="AA573" s="47"/>
      <c r="AB573" s="46" t="s">
        <v>123</v>
      </c>
      <c r="AC573" s="48"/>
      <c r="AD573" s="46" t="s">
        <v>123</v>
      </c>
      <c r="AE573" s="48"/>
      <c r="AF573" s="45" t="s">
        <v>123</v>
      </c>
      <c r="AG573" s="45"/>
      <c r="AH573" s="45" t="s">
        <v>123</v>
      </c>
      <c r="AI573" s="45"/>
      <c r="AJ573" s="45" t="s">
        <v>123</v>
      </c>
      <c r="AK573" s="45"/>
      <c r="AL573" s="45" t="s">
        <v>123</v>
      </c>
      <c r="AM573" s="45"/>
      <c r="AN573" s="45" t="s">
        <v>123</v>
      </c>
      <c r="AO573" s="45"/>
      <c r="AP573" s="45" t="s">
        <v>123</v>
      </c>
      <c r="AQ573" s="45"/>
      <c r="AR573" s="45" t="s">
        <v>123</v>
      </c>
      <c r="AS573" s="45"/>
      <c r="AT573" s="49">
        <v>45554</v>
      </c>
      <c r="AU573" s="50">
        <v>45554</v>
      </c>
      <c r="AV573" s="66" t="s">
        <v>123</v>
      </c>
      <c r="AW573" s="66" t="s">
        <v>123</v>
      </c>
      <c r="AX573" s="51" t="s">
        <v>49</v>
      </c>
      <c r="AY573" s="52" t="s">
        <v>123</v>
      </c>
      <c r="AZ573" s="53">
        <v>0</v>
      </c>
      <c r="BA573" s="52" t="s">
        <v>123</v>
      </c>
      <c r="BB573" s="81" t="s">
        <v>123</v>
      </c>
      <c r="BC573" s="52" t="s">
        <v>123</v>
      </c>
      <c r="BD573" s="52" t="s">
        <v>123</v>
      </c>
      <c r="BE573" s="55" t="s">
        <v>123</v>
      </c>
      <c r="BF573" s="55" t="s">
        <v>123</v>
      </c>
      <c r="BG573" s="55" t="s">
        <v>123</v>
      </c>
      <c r="BH573" s="55" t="s">
        <v>123</v>
      </c>
      <c r="BI573" s="118" t="s">
        <v>123</v>
      </c>
      <c r="BJ573" s="119"/>
      <c r="BK573" s="103"/>
      <c r="BL573" s="38"/>
      <c r="BM573" s="103"/>
      <c r="BN573" s="38"/>
      <c r="BO573" s="103" t="s">
        <v>123</v>
      </c>
      <c r="BP573" s="38"/>
      <c r="BQ573" s="103" t="s">
        <v>123</v>
      </c>
      <c r="BR573" s="38"/>
      <c r="BS573" s="70"/>
      <c r="BT573" s="38"/>
      <c r="BU573" s="61"/>
      <c r="BV573" s="61"/>
      <c r="BW573" s="84"/>
      <c r="BX573" s="84"/>
      <c r="BY573" s="85"/>
      <c r="BZ573" s="84"/>
      <c r="CA573" s="86"/>
      <c r="CB573" s="87"/>
      <c r="CC573" s="88"/>
      <c r="CD573" s="87"/>
      <c r="CE573" s="87"/>
      <c r="CF573" s="87"/>
      <c r="CG573" s="87"/>
      <c r="CH573" s="42">
        <f>YEAR(BANCO10[[#This Row],[DATA INÍCIO]])</f>
        <v>2024</v>
      </c>
      <c r="CI573" s="42">
        <f>MONTH(BANCO10[[#This Row],[DATA INÍCIO]])</f>
        <v>9</v>
      </c>
      <c r="CJ573" s="42" t="str">
        <f t="shared" si="10"/>
        <v>OPA INDUSTRIA DE ARTIGOS DE PAPELARIA LTDA 19.822.755/0001-08</v>
      </c>
      <c r="CK573" s="42"/>
      <c r="CL573" s="42"/>
      <c r="CM573" s="42" t="str">
        <f>IF(BANCO10[[#This Row],[SOLUÇÃO]]=CM$1,BANCO10[[#This Row],[STATUS DA ETAPA]],"")</f>
        <v>CONCLUÍDO</v>
      </c>
      <c r="CN573" s="42" t="str">
        <f>IF(BANCO10[[#This Row],[SOLUÇÃO]]=CN$1,BANCO10[[#This Row],[STATUS DA ETAPA]],"")</f>
        <v/>
      </c>
      <c r="CO573" s="42" t="str">
        <f>IF(BANCO10[[#This Row],[SOLUÇÃO]]=CO$1,BANCO10[[#This Row],[STATUS DA ETAPA]],"")</f>
        <v/>
      </c>
      <c r="CP573" s="42" t="str">
        <f>IF(BANCO10[[#This Row],[SOLUÇÃO]]=CP$1,BANCO10[[#This Row],[STATUS DA ETAPA]],"")</f>
        <v/>
      </c>
      <c r="CQ573" s="42" t="str">
        <f>IF(BANCO10[[#This Row],[SOLUÇÃO]]=CQ$1,BANCO10[[#This Row],[STATUS DA ETAPA]],"")</f>
        <v/>
      </c>
      <c r="CR573" s="42" t="str">
        <f>IF(BANCO10[[#This Row],[SOLUÇÃO]]=CR$1,BANCO10[[#This Row],[STATUS DA ETAPA]],"")</f>
        <v/>
      </c>
      <c r="CS573" s="42" t="str">
        <f>IF(BANCO10[[#This Row],[SOLUÇÃO]]=CS$1,BANCO10[[#This Row],[STATUS DA ETAPA]],"")</f>
        <v/>
      </c>
      <c r="CT573" s="42" t="str">
        <f>IF(BANCO10[[#This Row],[SOLUÇÃO]]=CT$1,BANCO10[[#This Row],[STATUS DA ETAPA]],"")</f>
        <v/>
      </c>
      <c r="CU573" s="42" t="str">
        <f>IF(BANCO10[[#This Row],[SOLUÇÃO]]=CU$1,BANCO10[[#This Row],[STATUS DA ETAPA]],"")</f>
        <v/>
      </c>
      <c r="CV573" s="42" t="str">
        <f>IF(BANCO10[[#This Row],[SOLUÇÃO]]=CV$1,BANCO10[[#This Row],[STATUS DA ETAPA]],"")</f>
        <v/>
      </c>
      <c r="CW573" s="42" t="str">
        <f>IF(BANCO10[[#This Row],[SOLUÇÃO]]=CW$1,BANCO10[[#This Row],[STATUS DA ETAPA]],"")</f>
        <v/>
      </c>
      <c r="CX573" s="42" t="str">
        <f>IF(BANCO10[[#This Row],[SOLUÇÃO]]=CX$1,BANCO10[[#This Row],[STATUS DA ETAPA]],"")</f>
        <v/>
      </c>
      <c r="CY573" s="42" t="str">
        <f>IF(BANCO10[[#This Row],[SOLUÇÃO]]=CY$1,BANCO10[[#This Row],[STATUS DA ETAPA]],"")</f>
        <v/>
      </c>
      <c r="CZ573" s="42" t="str">
        <f>IF(BANCO10[[#This Row],[SOLUÇÃO]]=CZ$1,BANCO10[[#This Row],[STATUS DA ETAPA]],"")</f>
        <v/>
      </c>
      <c r="DA573" s="42" t="str">
        <f>IF(BANCO10[[#This Row],[SOLUÇÃO]]=DA$1,BANCO10[[#This Row],[STATUS DA ETAPA]],"")</f>
        <v/>
      </c>
      <c r="DB573" s="42" t="str">
        <f>IF(BANCO10[[#This Row],[SOLUÇÃO]]=DB$1,BANCO10[[#This Row],[STATUS DA ETAPA]],"")</f>
        <v/>
      </c>
      <c r="DC573" s="63" t="str">
        <f>IF(BANCO10[[#This Row],[SOLUÇÃO]]=DC$1,BANCO10[[#This Row],[STATUS DA ETAPA]],"")</f>
        <v/>
      </c>
      <c r="DD573" s="65" t="str">
        <f>IF(BANCO10[[#This Row],[SOLUÇÃO]]=DD$1,BANCO10[[#This Row],[STATUS DA ETAPA]],"")</f>
        <v/>
      </c>
      <c r="DE573" s="65" t="str">
        <f>IF(BANCO10[[#This Row],[SOLUÇÃO]]=DE$1,BANCO10[[#This Row],[STATUS DA ETAPA]],"")</f>
        <v/>
      </c>
      <c r="DF573" s="65" t="str">
        <f>IF(BANCO10[[#This Row],[SOLUÇÃO]]=DF$1,BANCO10[[#This Row],[STATUS DA ETAPA]],"")</f>
        <v/>
      </c>
      <c r="DG573" s="65" t="str">
        <f>IF(BANCO10[[#This Row],[SOLUÇÃO]]=DG$1,BANCO10[[#This Row],[STATUS DA ETAPA]],"")</f>
        <v/>
      </c>
      <c r="DH573" s="65" t="str">
        <f>IF(BANCO10[[#This Row],[SOLUÇÃO]]=DH$1,BANCO10[[#This Row],[STATUS DA ETAPA]],"")</f>
        <v/>
      </c>
      <c r="DI573" s="65" t="str">
        <f>IF(BANCO10[[#This Row],[SOLUÇÃO]]=DI$1,BANCO10[[#This Row],[STATUS DA ETAPA]],"")</f>
        <v/>
      </c>
      <c r="DJ573" s="65" t="str">
        <f>IF(BANCO10[[#This Row],[SOLUÇÃO]]=DJ$1,BANCO10[[#This Row],[STATUS DA ETAPA]],"")</f>
        <v/>
      </c>
      <c r="DK573" s="65" t="str">
        <f>IF(BANCO10[[#This Row],[SOLUÇÃO]]=DK$1,BANCO10[[#This Row],[STATUS DA ETAPA]],"")</f>
        <v/>
      </c>
      <c r="DL573" s="65" t="str">
        <f>IF(BANCO10[[#This Row],[SOLUÇÃO]]=DL$1,BANCO10[[#This Row],[STATUS DA ETAPA]],"")</f>
        <v/>
      </c>
      <c r="DM573" s="65" t="str">
        <f>IF(BANCO10[[#This Row],[SOLUÇÃO]]=DM$1,BANCO10[[#This Row],[STATUS DA ETAPA]],"")</f>
        <v/>
      </c>
      <c r="DN573" s="65"/>
      <c r="DO573" s="65"/>
      <c r="DP573" s="65"/>
      <c r="DQ573" s="65"/>
      <c r="DR573" s="65"/>
      <c r="DS573" s="65"/>
      <c r="DT573" s="65"/>
      <c r="DU573" s="65"/>
      <c r="DV573" s="65"/>
      <c r="DW573" s="65"/>
      <c r="DX573" s="65"/>
      <c r="DY573" s="65"/>
      <c r="DZ573" s="65"/>
      <c r="EA573" s="65"/>
      <c r="EB573" s="65"/>
      <c r="EC573" s="65"/>
      <c r="ED573" s="65"/>
      <c r="EE573" s="65"/>
      <c r="EF573" s="65"/>
      <c r="EG573" s="65"/>
      <c r="EH573" s="65"/>
      <c r="EI573" s="65"/>
      <c r="EJ573" s="65"/>
      <c r="EK573" s="65"/>
      <c r="EL573" s="65"/>
      <c r="EM573" s="65"/>
      <c r="EN573" s="65"/>
      <c r="EO573" s="65"/>
      <c r="EP573" s="65"/>
      <c r="EQ573" s="65"/>
      <c r="ER573" s="65"/>
      <c r="ES573" s="65"/>
      <c r="ET573" s="65"/>
      <c r="EU573" s="65"/>
      <c r="EV573" s="65"/>
      <c r="EW573" s="65"/>
      <c r="EX573" s="65"/>
      <c r="EY573" s="65"/>
      <c r="EZ573" s="65"/>
      <c r="FA573" s="65"/>
      <c r="FB573" s="65"/>
      <c r="FC573" s="65"/>
      <c r="FD573" s="65"/>
      <c r="FE573" s="65"/>
      <c r="FF573" s="65"/>
      <c r="FG573" s="65"/>
      <c r="FH573" s="65"/>
      <c r="FI573" s="65"/>
      <c r="FJ573" s="65"/>
      <c r="FK573" s="65"/>
      <c r="FL573" s="65"/>
      <c r="FM573" s="65"/>
      <c r="FN573" s="65"/>
      <c r="FO573" s="65"/>
      <c r="FP573" s="65"/>
      <c r="FQ573" s="65"/>
      <c r="FR573" s="65"/>
      <c r="FS573" s="65"/>
      <c r="FT573" s="65"/>
      <c r="FU573" s="65"/>
      <c r="FV573" s="65"/>
      <c r="FW573" s="65"/>
      <c r="FX573" s="65"/>
      <c r="FY573" s="65"/>
      <c r="FZ573" s="65"/>
      <c r="GA573" s="38"/>
      <c r="GB573" s="39"/>
      <c r="GC573" s="40"/>
      <c r="GD573" s="42"/>
      <c r="GE573" s="42"/>
      <c r="GF573" s="40"/>
      <c r="GG573" s="89"/>
      <c r="GH573" s="90"/>
      <c r="GI573" s="43"/>
      <c r="GJ573" s="44"/>
      <c r="GK573" s="166"/>
      <c r="GL573" s="166"/>
      <c r="GM573" s="166"/>
      <c r="GN573" s="42"/>
      <c r="GO573" s="91"/>
      <c r="GP573" s="42"/>
      <c r="GQ573" s="91"/>
      <c r="GR573" s="93"/>
      <c r="GS573" s="93"/>
      <c r="GT573" s="44"/>
      <c r="GU573" s="44"/>
      <c r="GV573" s="44"/>
      <c r="GW573" s="42"/>
      <c r="GX573" s="95"/>
      <c r="GY573" s="96"/>
      <c r="GZ573" s="168"/>
      <c r="HA573" s="168"/>
      <c r="HB573" s="168"/>
      <c r="HC573" s="93"/>
      <c r="HD573" s="168"/>
      <c r="HE573" s="110"/>
      <c r="HF573" s="94"/>
      <c r="HG573" s="38"/>
      <c r="HH573" s="38"/>
      <c r="HI573" s="38"/>
      <c r="HJ573" s="38"/>
      <c r="HK573" s="98"/>
      <c r="HL573" s="38"/>
      <c r="HM573" s="38"/>
      <c r="HN573" s="38"/>
      <c r="HO573" s="136"/>
      <c r="HP573" s="38"/>
      <c r="HQ573" s="38"/>
      <c r="HR573" s="38"/>
      <c r="HS573" s="38"/>
      <c r="HT573" s="63"/>
      <c r="HU573" s="63"/>
      <c r="HV573" s="71"/>
      <c r="HW573" s="63"/>
      <c r="HX573" s="44"/>
      <c r="HY573" s="42"/>
      <c r="HZ573" s="42"/>
      <c r="IA573" s="42"/>
      <c r="IB573" s="42"/>
      <c r="IC573" s="42"/>
      <c r="ID573" s="42"/>
      <c r="IE573" s="42"/>
      <c r="IF573" s="42"/>
      <c r="IG573" s="42"/>
      <c r="IH573" s="42"/>
      <c r="II573" s="42"/>
      <c r="IJ573" s="42"/>
      <c r="IK573" s="42"/>
      <c r="IL573" s="42"/>
      <c r="IM573" s="42"/>
      <c r="IN573" s="42"/>
      <c r="IO573" s="42"/>
      <c r="IP573" s="42"/>
      <c r="IQ573" s="42"/>
      <c r="IR573" s="42"/>
      <c r="IS573" s="42"/>
      <c r="IT573" s="42"/>
      <c r="IU573" s="42"/>
      <c r="IV573" s="42"/>
      <c r="IW573" s="42"/>
      <c r="IX573" s="42"/>
      <c r="IY573" s="42"/>
      <c r="IZ573" s="63"/>
      <c r="JA573" s="65"/>
      <c r="JB573" s="65"/>
      <c r="JC573" s="65"/>
      <c r="JD573" s="65"/>
      <c r="JE573" s="65"/>
      <c r="JF573" s="65"/>
      <c r="JG573" s="65"/>
      <c r="JH573" s="65"/>
      <c r="JI573" s="65"/>
      <c r="JJ573" s="65"/>
      <c r="JK573" s="65"/>
      <c r="JL573" s="65"/>
      <c r="JM573" s="65"/>
      <c r="JN573" s="65"/>
      <c r="JO573" s="65"/>
      <c r="JP573" s="65"/>
      <c r="JQ573" s="65"/>
      <c r="JR573" s="65"/>
      <c r="JS573" s="65"/>
      <c r="JT573" s="65"/>
      <c r="JU573" s="65"/>
      <c r="JV573" s="65"/>
      <c r="JW573" s="65"/>
      <c r="JX573" s="65"/>
      <c r="JY573" s="65"/>
      <c r="JZ573" s="65"/>
      <c r="KA573" s="65"/>
      <c r="KB573" s="65"/>
      <c r="KC573" s="65"/>
      <c r="KD573" s="65"/>
      <c r="KE573" s="65"/>
      <c r="KF573" s="65"/>
      <c r="KG573" s="65"/>
      <c r="KH573" s="65"/>
      <c r="KI573" s="65"/>
      <c r="KJ573" s="65"/>
      <c r="KK573" s="65"/>
      <c r="KL573" s="65"/>
      <c r="KM573" s="65"/>
      <c r="KN573" s="65"/>
      <c r="KO573" s="65"/>
      <c r="KP573" s="65"/>
      <c r="KQ573" s="65"/>
      <c r="KR573" s="65"/>
      <c r="KS573" s="65"/>
      <c r="KT573" s="65"/>
      <c r="KU573" s="65"/>
      <c r="KV573" s="65"/>
      <c r="KW573" s="65"/>
      <c r="KX573" s="65"/>
      <c r="KY573" s="65"/>
      <c r="KZ573" s="65"/>
      <c r="LA573" s="65"/>
      <c r="LB573" s="65"/>
      <c r="LC573" s="65"/>
      <c r="LD573" s="65"/>
      <c r="LE573" s="65"/>
      <c r="LF573" s="65"/>
      <c r="LG573" s="65"/>
      <c r="LH573" s="65"/>
      <c r="LI573" s="65"/>
      <c r="LJ573" s="65"/>
      <c r="LK573" s="65"/>
      <c r="LL573" s="65"/>
      <c r="LM573" s="65"/>
      <c r="LN573" s="65"/>
      <c r="LO573" s="65"/>
      <c r="LP573" s="65"/>
      <c r="LQ573" s="65"/>
      <c r="LR573" s="65"/>
      <c r="LS573" s="65"/>
      <c r="LT573" s="65"/>
      <c r="LU573" s="65"/>
      <c r="LV573" s="65"/>
      <c r="LW573" s="65"/>
      <c r="LX573" s="65"/>
      <c r="LY573" s="65"/>
      <c r="LZ573" s="65"/>
      <c r="MA573" s="65"/>
    </row>
    <row r="574" spans="1:339" ht="12" x14ac:dyDescent="0.25">
      <c r="A574" s="38" t="s">
        <v>118</v>
      </c>
      <c r="B574" s="39" t="s">
        <v>131</v>
      </c>
      <c r="C574" s="40" t="str">
        <f>IFERROR(VLOOKUP(BANCO10[[#This Row],[EMPRESA]],[1]!DADOS[#Data],2,FALSE),"")</f>
        <v>19.822.755/0001-08</v>
      </c>
      <c r="D574" s="42" t="s">
        <v>1458</v>
      </c>
      <c r="E574" s="42" t="str">
        <f>IFERROR(VLOOKUP(BANCO10[[#This Row],[EMPRESA]],[1]!DADOS[#Data],5,FALSE),"")</f>
        <v>EPP</v>
      </c>
      <c r="F574" s="40" t="str">
        <f>IFERROR(IF(VLOOKUP(BANCO10[[#This Row],[EMPRESA]],[1]!DADOS[#Data],6,0)="","",(VLOOKUP(BANCO10[[#This Row],[EMPRESA]],[1]!DADOS[#Data],6,0))),"")</f>
        <v>CAPITAL NORTE</v>
      </c>
      <c r="G574" s="40" t="str">
        <f>IFERROR(IF(VLOOKUP(BANCO10[[#This Row],[EMPRESA]],[1]!DADOS[#Data],4)="","",(VLOOKUP($D574,[1]!DADOS[#Data],4,0))),"")</f>
        <v>OPA</v>
      </c>
      <c r="H574" s="43" t="s">
        <v>7</v>
      </c>
      <c r="I574" s="43" t="s">
        <v>145</v>
      </c>
      <c r="J574" s="44" t="s">
        <v>123</v>
      </c>
      <c r="K574" s="44" t="s">
        <v>1509</v>
      </c>
      <c r="L574" s="44" t="s">
        <v>1510</v>
      </c>
      <c r="M574" s="44" t="s">
        <v>137</v>
      </c>
      <c r="N574" s="42">
        <v>110</v>
      </c>
      <c r="O574" s="42" t="s">
        <v>96</v>
      </c>
      <c r="P574" s="42">
        <v>106</v>
      </c>
      <c r="Q574" s="42" t="s">
        <v>168</v>
      </c>
      <c r="R574" s="45" t="s">
        <v>123</v>
      </c>
      <c r="S574" s="45"/>
      <c r="T574" s="45" t="s">
        <v>123</v>
      </c>
      <c r="U574" s="45"/>
      <c r="V574" s="45" t="s">
        <v>123</v>
      </c>
      <c r="W574" s="45"/>
      <c r="X574" s="45" t="s">
        <v>123</v>
      </c>
      <c r="Y574" s="45"/>
      <c r="Z574" s="46" t="s">
        <v>123</v>
      </c>
      <c r="AA574" s="47"/>
      <c r="AB574" s="46" t="s">
        <v>123</v>
      </c>
      <c r="AC574" s="48"/>
      <c r="AD574" s="46" t="s">
        <v>123</v>
      </c>
      <c r="AE574" s="48"/>
      <c r="AF574" s="45" t="s">
        <v>27</v>
      </c>
      <c r="AG574" s="45">
        <v>45531</v>
      </c>
      <c r="AH574" s="45" t="s">
        <v>27</v>
      </c>
      <c r="AI574" s="45">
        <v>45536</v>
      </c>
      <c r="AJ574" s="45" t="s">
        <v>27</v>
      </c>
      <c r="AK574" s="45">
        <v>45607</v>
      </c>
      <c r="AL574" s="45" t="s">
        <v>123</v>
      </c>
      <c r="AM574" s="45"/>
      <c r="AN574" s="45" t="s">
        <v>123</v>
      </c>
      <c r="AO574" s="45"/>
      <c r="AP574" s="45" t="s">
        <v>123</v>
      </c>
      <c r="AQ574" s="45"/>
      <c r="AR574" s="45" t="s">
        <v>123</v>
      </c>
      <c r="AS574" s="45"/>
      <c r="AT574" s="49">
        <v>45680</v>
      </c>
      <c r="AU574" s="50">
        <v>45772</v>
      </c>
      <c r="AV574" s="66" t="s">
        <v>27</v>
      </c>
      <c r="AW574" s="66" t="s">
        <v>27</v>
      </c>
      <c r="AX574" s="51" t="s">
        <v>49</v>
      </c>
      <c r="AY574" s="52" t="s">
        <v>126</v>
      </c>
      <c r="AZ574" s="53">
        <v>0</v>
      </c>
      <c r="BA574" s="52" t="s">
        <v>153</v>
      </c>
      <c r="BB574" s="81">
        <v>574814</v>
      </c>
      <c r="BC574" s="52" t="s">
        <v>123</v>
      </c>
      <c r="BD574" s="52" t="s">
        <v>123</v>
      </c>
      <c r="BE574" s="55" t="s">
        <v>27</v>
      </c>
      <c r="BF574" s="55" t="s">
        <v>27</v>
      </c>
      <c r="BG574" s="55" t="s">
        <v>27</v>
      </c>
      <c r="BH574" s="55" t="s">
        <v>27</v>
      </c>
      <c r="BI574" s="68" t="s">
        <v>27</v>
      </c>
      <c r="BJ574" s="48">
        <v>45804</v>
      </c>
      <c r="BK574" s="58" t="s">
        <v>123</v>
      </c>
      <c r="BL574" s="59"/>
      <c r="BM574" s="58" t="s">
        <v>123</v>
      </c>
      <c r="BN574" s="59"/>
      <c r="BO574" s="74" t="s">
        <v>27</v>
      </c>
      <c r="BP574" s="77">
        <v>45804</v>
      </c>
      <c r="BQ574" s="78" t="s">
        <v>126</v>
      </c>
      <c r="BR574" s="79"/>
      <c r="BS574" s="104" t="s">
        <v>312</v>
      </c>
      <c r="BT574" s="38" t="s">
        <v>131</v>
      </c>
      <c r="BU574" s="61"/>
      <c r="BV574" s="61"/>
      <c r="BW574" s="84"/>
      <c r="BX574" s="84"/>
      <c r="BY574" s="85"/>
      <c r="BZ574" s="84"/>
      <c r="CA574" s="86"/>
      <c r="CB574" s="87"/>
      <c r="CC574" s="88"/>
      <c r="CD574" s="87"/>
      <c r="CE574" s="87"/>
      <c r="CF574" s="87"/>
      <c r="CG574" s="87"/>
      <c r="CH574" s="42">
        <f>YEAR(BANCO10[[#This Row],[DATA INÍCIO]])</f>
        <v>2025</v>
      </c>
      <c r="CI574" s="42">
        <f>MONTH(BANCO10[[#This Row],[DATA INÍCIO]])</f>
        <v>1</v>
      </c>
      <c r="CJ574" s="42" t="str">
        <f t="shared" si="10"/>
        <v>OPA INDUSTRIA DE ARTIGOS DE PAPELARIA LTDA 19.822.755/0001-08</v>
      </c>
      <c r="CK574" s="42"/>
      <c r="CL574" s="42"/>
      <c r="CM574" s="42" t="str">
        <f>IF(BANCO10[[#This Row],[SOLUÇÃO]]=CM$1,BANCO10[[#This Row],[STATUS DA ETAPA]],"")</f>
        <v/>
      </c>
      <c r="CN574" s="42" t="str">
        <f>IF(BANCO10[[#This Row],[SOLUÇÃO]]=CN$1,BANCO10[[#This Row],[STATUS DA ETAPA]],"")</f>
        <v/>
      </c>
      <c r="CO574" s="42" t="str">
        <f>IF(BANCO10[[#This Row],[SOLUÇÃO]]=CO$1,BANCO10[[#This Row],[STATUS DA ETAPA]],"")</f>
        <v/>
      </c>
      <c r="CP574" s="42" t="str">
        <f>IF(BANCO10[[#This Row],[SOLUÇÃO]]=CP$1,BANCO10[[#This Row],[STATUS DA ETAPA]],"")</f>
        <v/>
      </c>
      <c r="CQ574" s="42" t="str">
        <f>IF(BANCO10[[#This Row],[SOLUÇÃO]]=CQ$1,BANCO10[[#This Row],[STATUS DA ETAPA]],"")</f>
        <v/>
      </c>
      <c r="CR574" s="42" t="str">
        <f>IF(BANCO10[[#This Row],[SOLUÇÃO]]=CR$1,BANCO10[[#This Row],[STATUS DA ETAPA]],"")</f>
        <v/>
      </c>
      <c r="CS574" s="42" t="str">
        <f>IF(BANCO10[[#This Row],[SOLUÇÃO]]=CS$1,BANCO10[[#This Row],[STATUS DA ETAPA]],"")</f>
        <v>CONCLUÍDO</v>
      </c>
      <c r="CT574" s="42" t="str">
        <f>IF(BANCO10[[#This Row],[SOLUÇÃO]]=CT$1,BANCO10[[#This Row],[STATUS DA ETAPA]],"")</f>
        <v/>
      </c>
      <c r="CU574" s="42" t="str">
        <f>IF(BANCO10[[#This Row],[SOLUÇÃO]]=CU$1,BANCO10[[#This Row],[STATUS DA ETAPA]],"")</f>
        <v/>
      </c>
      <c r="CV574" s="42" t="str">
        <f>IF(BANCO10[[#This Row],[SOLUÇÃO]]=CV$1,BANCO10[[#This Row],[STATUS DA ETAPA]],"")</f>
        <v/>
      </c>
      <c r="CW574" s="42" t="str">
        <f>IF(BANCO10[[#This Row],[SOLUÇÃO]]=CW$1,BANCO10[[#This Row],[STATUS DA ETAPA]],"")</f>
        <v/>
      </c>
      <c r="CX574" s="42" t="str">
        <f>IF(BANCO10[[#This Row],[SOLUÇÃO]]=CX$1,BANCO10[[#This Row],[STATUS DA ETAPA]],"")</f>
        <v/>
      </c>
      <c r="CY574" s="42" t="str">
        <f>IF(BANCO10[[#This Row],[SOLUÇÃO]]=CY$1,BANCO10[[#This Row],[STATUS DA ETAPA]],"")</f>
        <v/>
      </c>
      <c r="CZ574" s="42" t="str">
        <f>IF(BANCO10[[#This Row],[SOLUÇÃO]]=CZ$1,BANCO10[[#This Row],[STATUS DA ETAPA]],"")</f>
        <v/>
      </c>
      <c r="DA574" s="42" t="str">
        <f>IF(BANCO10[[#This Row],[SOLUÇÃO]]=DA$1,BANCO10[[#This Row],[STATUS DA ETAPA]],"")</f>
        <v/>
      </c>
      <c r="DB574" s="42" t="str">
        <f>IF(BANCO10[[#This Row],[SOLUÇÃO]]=DB$1,BANCO10[[#This Row],[STATUS DA ETAPA]],"")</f>
        <v/>
      </c>
      <c r="DC574" s="63" t="str">
        <f>IF(BANCO10[[#This Row],[SOLUÇÃO]]=DC$1,BANCO10[[#This Row],[STATUS DA ETAPA]],"")</f>
        <v/>
      </c>
      <c r="DD574" s="65" t="str">
        <f>IF(BANCO10[[#This Row],[SOLUÇÃO]]=DD$1,BANCO10[[#This Row],[STATUS DA ETAPA]],"")</f>
        <v/>
      </c>
      <c r="DE574" s="65" t="str">
        <f>IF(BANCO10[[#This Row],[SOLUÇÃO]]=DE$1,BANCO10[[#This Row],[STATUS DA ETAPA]],"")</f>
        <v/>
      </c>
      <c r="DF574" s="65" t="str">
        <f>IF(BANCO10[[#This Row],[SOLUÇÃO]]=DF$1,BANCO10[[#This Row],[STATUS DA ETAPA]],"")</f>
        <v/>
      </c>
      <c r="DG574" s="65" t="str">
        <f>IF(BANCO10[[#This Row],[SOLUÇÃO]]=DG$1,BANCO10[[#This Row],[STATUS DA ETAPA]],"")</f>
        <v/>
      </c>
      <c r="DH574" s="65" t="str">
        <f>IF(BANCO10[[#This Row],[SOLUÇÃO]]=DH$1,BANCO10[[#This Row],[STATUS DA ETAPA]],"")</f>
        <v/>
      </c>
      <c r="DI574" s="65" t="str">
        <f>IF(BANCO10[[#This Row],[SOLUÇÃO]]=DI$1,BANCO10[[#This Row],[STATUS DA ETAPA]],"")</f>
        <v/>
      </c>
      <c r="DJ574" s="65" t="str">
        <f>IF(BANCO10[[#This Row],[SOLUÇÃO]]=DJ$1,BANCO10[[#This Row],[STATUS DA ETAPA]],"")</f>
        <v/>
      </c>
      <c r="DK574" s="65" t="str">
        <f>IF(BANCO10[[#This Row],[SOLUÇÃO]]=DK$1,BANCO10[[#This Row],[STATUS DA ETAPA]],"")</f>
        <v/>
      </c>
      <c r="DL574" s="65" t="str">
        <f>IF(BANCO10[[#This Row],[SOLUÇÃO]]=DL$1,BANCO10[[#This Row],[STATUS DA ETAPA]],"")</f>
        <v/>
      </c>
      <c r="DM574" s="65" t="str">
        <f>IF(BANCO10[[#This Row],[SOLUÇÃO]]=DM$1,BANCO10[[#This Row],[STATUS DA ETAPA]],"")</f>
        <v/>
      </c>
      <c r="DN574" s="65"/>
      <c r="DO574" s="65"/>
      <c r="DP574" s="65"/>
      <c r="DQ574" s="65"/>
      <c r="DR574" s="65"/>
      <c r="DS574" s="65"/>
      <c r="DT574" s="65"/>
      <c r="DU574" s="65"/>
      <c r="DV574" s="65"/>
      <c r="DW574" s="65"/>
      <c r="DX574" s="65"/>
      <c r="DY574" s="65"/>
      <c r="DZ574" s="65"/>
      <c r="EA574" s="65"/>
      <c r="EB574" s="65"/>
      <c r="EC574" s="65"/>
      <c r="ED574" s="65"/>
      <c r="EE574" s="65"/>
      <c r="EF574" s="65"/>
      <c r="EG574" s="65"/>
      <c r="EH574" s="65"/>
      <c r="EI574" s="65"/>
      <c r="EJ574" s="65"/>
      <c r="EK574" s="65"/>
      <c r="EL574" s="65"/>
      <c r="EM574" s="65"/>
      <c r="EN574" s="65"/>
      <c r="EO574" s="65"/>
      <c r="EP574" s="65"/>
      <c r="EQ574" s="65"/>
      <c r="ER574" s="65"/>
      <c r="ES574" s="65"/>
      <c r="ET574" s="65"/>
      <c r="EU574" s="65"/>
      <c r="EV574" s="65"/>
      <c r="EW574" s="65"/>
      <c r="EX574" s="65"/>
      <c r="EY574" s="65"/>
      <c r="EZ574" s="65"/>
      <c r="FA574" s="65"/>
      <c r="FB574" s="65"/>
      <c r="FC574" s="65"/>
      <c r="FD574" s="65"/>
      <c r="FE574" s="65"/>
      <c r="FF574" s="65"/>
      <c r="FG574" s="65"/>
      <c r="FH574" s="65"/>
      <c r="FI574" s="65"/>
      <c r="FJ574" s="65"/>
      <c r="FK574" s="65"/>
      <c r="FL574" s="65"/>
      <c r="FM574" s="65"/>
      <c r="FN574" s="65"/>
      <c r="FO574" s="65"/>
      <c r="FP574" s="65"/>
      <c r="FQ574" s="65"/>
      <c r="FR574" s="65"/>
      <c r="FS574" s="65"/>
      <c r="FT574" s="65"/>
      <c r="FU574" s="65"/>
      <c r="FV574" s="65"/>
      <c r="FW574" s="65"/>
      <c r="FX574" s="65"/>
      <c r="FY574" s="65"/>
      <c r="FZ574" s="65"/>
      <c r="GA574" s="38"/>
      <c r="GB574" s="39"/>
      <c r="GC574" s="40"/>
      <c r="GD574" s="42"/>
      <c r="GE574" s="42"/>
      <c r="GF574" s="40"/>
      <c r="GG574" s="89"/>
      <c r="GH574" s="90"/>
      <c r="GI574" s="43"/>
      <c r="GJ574" s="44"/>
      <c r="GK574" s="166"/>
      <c r="GL574" s="166"/>
      <c r="GM574" s="166"/>
      <c r="GN574" s="42"/>
      <c r="GO574" s="91"/>
      <c r="GP574" s="42"/>
      <c r="GQ574" s="91"/>
      <c r="GR574" s="93"/>
      <c r="GS574" s="93"/>
      <c r="GT574" s="44"/>
      <c r="GU574" s="44"/>
      <c r="GV574" s="44"/>
      <c r="GW574" s="42"/>
      <c r="GX574" s="95"/>
      <c r="GY574" s="96"/>
      <c r="GZ574" s="168"/>
      <c r="HA574" s="168"/>
      <c r="HB574" s="168"/>
      <c r="HC574" s="93"/>
      <c r="HD574" s="168"/>
      <c r="HE574" s="110"/>
      <c r="HF574" s="94"/>
      <c r="HG574" s="38"/>
      <c r="HH574" s="38"/>
      <c r="HI574" s="38"/>
      <c r="HJ574" s="38"/>
      <c r="HK574" s="98"/>
      <c r="HL574" s="38"/>
      <c r="HM574" s="38"/>
      <c r="HN574" s="38"/>
      <c r="HO574" s="136"/>
      <c r="HP574" s="38"/>
      <c r="HQ574" s="38"/>
      <c r="HR574" s="38"/>
      <c r="HS574" s="38"/>
      <c r="HT574" s="63"/>
      <c r="HU574" s="63"/>
      <c r="HV574" s="71"/>
      <c r="HW574" s="63"/>
      <c r="HX574" s="44"/>
      <c r="HY574" s="42"/>
      <c r="HZ574" s="42"/>
      <c r="IA574" s="42"/>
      <c r="IB574" s="42"/>
      <c r="IC574" s="42"/>
      <c r="ID574" s="42"/>
      <c r="IE574" s="42"/>
      <c r="IF574" s="42"/>
      <c r="IG574" s="42"/>
      <c r="IH574" s="42"/>
      <c r="II574" s="42"/>
      <c r="IJ574" s="42"/>
      <c r="IK574" s="42"/>
      <c r="IL574" s="42"/>
      <c r="IM574" s="42"/>
      <c r="IN574" s="42"/>
      <c r="IO574" s="42"/>
      <c r="IP574" s="42"/>
      <c r="IQ574" s="42"/>
      <c r="IR574" s="42"/>
      <c r="IS574" s="42"/>
      <c r="IT574" s="42"/>
      <c r="IU574" s="42"/>
      <c r="IV574" s="42"/>
      <c r="IW574" s="42"/>
      <c r="IX574" s="42"/>
      <c r="IY574" s="42"/>
      <c r="IZ574" s="63"/>
      <c r="JA574" s="65"/>
      <c r="JB574" s="65"/>
      <c r="JC574" s="65"/>
      <c r="JD574" s="65"/>
      <c r="JE574" s="65"/>
      <c r="JF574" s="65"/>
      <c r="JG574" s="65"/>
      <c r="JH574" s="65"/>
      <c r="JI574" s="65"/>
      <c r="JJ574" s="65"/>
      <c r="JK574" s="65"/>
      <c r="JL574" s="65"/>
      <c r="JM574" s="65"/>
      <c r="JN574" s="65"/>
      <c r="JO574" s="65"/>
      <c r="JP574" s="65"/>
      <c r="JQ574" s="65"/>
      <c r="JR574" s="65"/>
      <c r="JS574" s="65"/>
      <c r="JT574" s="65"/>
      <c r="JU574" s="65"/>
      <c r="JV574" s="65"/>
      <c r="JW574" s="65"/>
      <c r="JX574" s="65"/>
      <c r="JY574" s="65"/>
      <c r="JZ574" s="65"/>
      <c r="KA574" s="65"/>
      <c r="KB574" s="65"/>
      <c r="KC574" s="65"/>
      <c r="KD574" s="65"/>
      <c r="KE574" s="65"/>
      <c r="KF574" s="65"/>
      <c r="KG574" s="65"/>
      <c r="KH574" s="65"/>
      <c r="KI574" s="65"/>
      <c r="KJ574" s="65"/>
      <c r="KK574" s="65"/>
      <c r="KL574" s="65"/>
      <c r="KM574" s="65"/>
      <c r="KN574" s="65"/>
      <c r="KO574" s="65"/>
      <c r="KP574" s="65"/>
      <c r="KQ574" s="65"/>
      <c r="KR574" s="65"/>
      <c r="KS574" s="65"/>
      <c r="KT574" s="65"/>
      <c r="KU574" s="65"/>
      <c r="KV574" s="65"/>
      <c r="KW574" s="65"/>
      <c r="KX574" s="65"/>
      <c r="KY574" s="65"/>
      <c r="KZ574" s="65"/>
      <c r="LA574" s="65"/>
      <c r="LB574" s="65"/>
      <c r="LC574" s="65"/>
      <c r="LD574" s="65"/>
      <c r="LE574" s="65"/>
      <c r="LF574" s="65"/>
      <c r="LG574" s="65"/>
      <c r="LH574" s="65"/>
      <c r="LI574" s="65"/>
      <c r="LJ574" s="65"/>
      <c r="LK574" s="65"/>
      <c r="LL574" s="65"/>
      <c r="LM574" s="65"/>
      <c r="LN574" s="65"/>
      <c r="LO574" s="65"/>
      <c r="LP574" s="65"/>
      <c r="LQ574" s="65"/>
      <c r="LR574" s="65"/>
      <c r="LS574" s="65"/>
      <c r="LT574" s="65"/>
      <c r="LU574" s="65"/>
      <c r="LV574" s="65"/>
      <c r="LW574" s="65"/>
      <c r="LX574" s="65"/>
      <c r="LY574" s="65"/>
      <c r="LZ574" s="65"/>
      <c r="MA574" s="65"/>
    </row>
    <row r="575" spans="1:339" ht="12" x14ac:dyDescent="0.25">
      <c r="A575" s="38" t="s">
        <v>118</v>
      </c>
      <c r="B575" s="39" t="s">
        <v>131</v>
      </c>
      <c r="C575" s="40" t="str">
        <f>IFERROR(VLOOKUP(BANCO10[[#This Row],[EMPRESA]],[1]!DADOS[#Data],2,FALSE),"")</f>
        <v>19.822.755/0001-08</v>
      </c>
      <c r="D575" s="40" t="s">
        <v>1458</v>
      </c>
      <c r="E575" s="42" t="str">
        <f>IFERROR(VLOOKUP(BANCO10[[#This Row],[EMPRESA]],[1]!DADOS[#Data],5,FALSE),"")</f>
        <v>EPP</v>
      </c>
      <c r="F575" s="40" t="str">
        <f>IFERROR(IF(VLOOKUP(BANCO10[[#This Row],[EMPRESA]],[1]!DADOS[#Data],6,0)="","",(VLOOKUP(BANCO10[[#This Row],[EMPRESA]],[1]!DADOS[#Data],6,0))),"")</f>
        <v>CAPITAL NORTE</v>
      </c>
      <c r="G575" s="40" t="str">
        <f>IFERROR(IF(VLOOKUP(BANCO10[[#This Row],[EMPRESA]],[1]!DADOS[#Data],4)="","",(VLOOKUP($D575,[1]!DADOS[#Data],4,0))),"")</f>
        <v>OPA</v>
      </c>
      <c r="H575" s="43" t="s">
        <v>178</v>
      </c>
      <c r="I575" s="43" t="s">
        <v>145</v>
      </c>
      <c r="J575" s="44" t="s">
        <v>123</v>
      </c>
      <c r="K575" s="44" t="s">
        <v>1511</v>
      </c>
      <c r="L575" s="44" t="s">
        <v>123</v>
      </c>
      <c r="M575" s="44" t="s">
        <v>137</v>
      </c>
      <c r="N575" s="44" t="s">
        <v>123</v>
      </c>
      <c r="O575" s="42" t="s">
        <v>180</v>
      </c>
      <c r="P575" s="42">
        <v>4</v>
      </c>
      <c r="Q575" s="39" t="s">
        <v>181</v>
      </c>
      <c r="R575" s="45" t="s">
        <v>123</v>
      </c>
      <c r="S575" s="45"/>
      <c r="T575" s="45" t="s">
        <v>123</v>
      </c>
      <c r="U575" s="45"/>
      <c r="V575" s="45" t="s">
        <v>123</v>
      </c>
      <c r="W575" s="45"/>
      <c r="X575" s="45" t="s">
        <v>123</v>
      </c>
      <c r="Y575" s="45"/>
      <c r="Z575" s="46" t="s">
        <v>123</v>
      </c>
      <c r="AA575" s="47"/>
      <c r="AB575" s="46" t="s">
        <v>123</v>
      </c>
      <c r="AC575" s="48"/>
      <c r="AD575" s="46" t="s">
        <v>123</v>
      </c>
      <c r="AE575" s="48"/>
      <c r="AF575" s="45" t="s">
        <v>123</v>
      </c>
      <c r="AG575" s="45"/>
      <c r="AH575" s="45" t="s">
        <v>123</v>
      </c>
      <c r="AI575" s="45"/>
      <c r="AJ575" s="45" t="s">
        <v>123</v>
      </c>
      <c r="AK575" s="45"/>
      <c r="AL575" s="45" t="s">
        <v>123</v>
      </c>
      <c r="AM575" s="45"/>
      <c r="AN575" s="45" t="s">
        <v>123</v>
      </c>
      <c r="AO575" s="45"/>
      <c r="AP575" s="45" t="s">
        <v>123</v>
      </c>
      <c r="AQ575" s="45"/>
      <c r="AR575" s="45" t="s">
        <v>123</v>
      </c>
      <c r="AS575" s="45"/>
      <c r="AT575" s="49">
        <v>45807</v>
      </c>
      <c r="AU575" s="50">
        <v>45807</v>
      </c>
      <c r="AV575" s="66" t="s">
        <v>123</v>
      </c>
      <c r="AW575" s="66" t="s">
        <v>123</v>
      </c>
      <c r="AX575" s="51" t="s">
        <v>182</v>
      </c>
      <c r="AY575" s="52" t="s">
        <v>126</v>
      </c>
      <c r="AZ575" s="53">
        <v>0</v>
      </c>
      <c r="BA575" s="52" t="s">
        <v>123</v>
      </c>
      <c r="BB575" s="81" t="s">
        <v>123</v>
      </c>
      <c r="BC575" s="52" t="s">
        <v>123</v>
      </c>
      <c r="BD575" s="52" t="s">
        <v>123</v>
      </c>
      <c r="BE575" s="55" t="s">
        <v>123</v>
      </c>
      <c r="BF575" s="55" t="s">
        <v>123</v>
      </c>
      <c r="BG575" s="55" t="s">
        <v>123</v>
      </c>
      <c r="BH575" s="55" t="s">
        <v>27</v>
      </c>
      <c r="BI575" s="68" t="s">
        <v>126</v>
      </c>
      <c r="BJ575" s="48"/>
      <c r="BK575" s="74" t="s">
        <v>126</v>
      </c>
      <c r="BL575" s="59"/>
      <c r="BM575" s="74" t="s">
        <v>126</v>
      </c>
      <c r="BN575" s="59"/>
      <c r="BO575" s="74" t="s">
        <v>126</v>
      </c>
      <c r="BP575" s="77"/>
      <c r="BQ575" s="78" t="s">
        <v>126</v>
      </c>
      <c r="BR575" s="79"/>
      <c r="BS575" s="69"/>
      <c r="BT575" s="38"/>
      <c r="BU575" s="61"/>
      <c r="BV575" s="61"/>
      <c r="BW575" s="61"/>
      <c r="BX575" s="61"/>
      <c r="BY575" s="61"/>
      <c r="BZ575" s="61"/>
      <c r="CA575" s="61"/>
      <c r="CB575" s="61"/>
      <c r="CC575" s="61"/>
      <c r="CD575" s="61"/>
      <c r="CE575" s="61"/>
      <c r="CF575" s="61"/>
      <c r="CG575" s="61"/>
      <c r="CH575" s="63">
        <f>YEAR(BANCO10[[#This Row],[DATA INÍCIO]])</f>
        <v>2025</v>
      </c>
      <c r="CI575" s="63">
        <f>MONTH(BANCO10[[#This Row],[DATA INÍCIO]])</f>
        <v>5</v>
      </c>
      <c r="CJ575" s="71" t="str">
        <f t="shared" si="10"/>
        <v>OPA INDUSTRIA DE ARTIGOS DE PAPELARIA LTDA 19.822.755/0001-08</v>
      </c>
      <c r="CK575" s="63"/>
      <c r="CL575" s="63"/>
      <c r="CM575" s="42" t="str">
        <f>IF(BANCO10[[#This Row],[SOLUÇÃO]]=CM$1,BANCO10[[#This Row],[STATUS DA ETAPA]],"")</f>
        <v/>
      </c>
      <c r="CN575" s="42" t="str">
        <f>IF(BANCO10[[#This Row],[SOLUÇÃO]]=CN$1,BANCO10[[#This Row],[STATUS DA ETAPA]],"")</f>
        <v/>
      </c>
      <c r="CO575" s="42" t="str">
        <f>IF(BANCO10[[#This Row],[SOLUÇÃO]]=CO$1,BANCO10[[#This Row],[STATUS DA ETAPA]],"")</f>
        <v/>
      </c>
      <c r="CP575" s="42" t="str">
        <f>IF(BANCO10[[#This Row],[SOLUÇÃO]]=CP$1,BANCO10[[#This Row],[STATUS DA ETAPA]],"")</f>
        <v/>
      </c>
      <c r="CQ575" s="42" t="str">
        <f>IF(BANCO10[[#This Row],[SOLUÇÃO]]=CQ$1,BANCO10[[#This Row],[STATUS DA ETAPA]],"")</f>
        <v/>
      </c>
      <c r="CR575" s="42" t="str">
        <f>IF(BANCO10[[#This Row],[SOLUÇÃO]]=CR$1,BANCO10[[#This Row],[STATUS DA ETAPA]],"")</f>
        <v/>
      </c>
      <c r="CS575" s="42" t="str">
        <f>IF(BANCO10[[#This Row],[SOLUÇÃO]]=CS$1,BANCO10[[#This Row],[STATUS DA ETAPA]],"")</f>
        <v/>
      </c>
      <c r="CT575" s="42" t="str">
        <f>IF(BANCO10[[#This Row],[SOLUÇÃO]]=CT$1,BANCO10[[#This Row],[STATUS DA ETAPA]],"")</f>
        <v/>
      </c>
      <c r="CU575" s="42" t="str">
        <f>IF(BANCO10[[#This Row],[SOLUÇÃO]]=CU$1,BANCO10[[#This Row],[STATUS DA ETAPA]],"")</f>
        <v/>
      </c>
      <c r="CV575" s="42" t="str">
        <f>IF(BANCO10[[#This Row],[SOLUÇÃO]]=CV$1,BANCO10[[#This Row],[STATUS DA ETAPA]],"")</f>
        <v/>
      </c>
      <c r="CW575" s="42" t="str">
        <f>IF(BANCO10[[#This Row],[SOLUÇÃO]]=CW$1,BANCO10[[#This Row],[STATUS DA ETAPA]],"")</f>
        <v/>
      </c>
      <c r="CX575" s="42" t="str">
        <f>IF(BANCO10[[#This Row],[SOLUÇÃO]]=CX$1,BANCO10[[#This Row],[STATUS DA ETAPA]],"")</f>
        <v/>
      </c>
      <c r="CY575" s="42" t="str">
        <f>IF(BANCO10[[#This Row],[SOLUÇÃO]]=CY$1,BANCO10[[#This Row],[STATUS DA ETAPA]],"")</f>
        <v/>
      </c>
      <c r="CZ575" s="42" t="str">
        <f>IF(BANCO10[[#This Row],[SOLUÇÃO]]=CZ$1,BANCO10[[#This Row],[STATUS DA ETAPA]],"")</f>
        <v/>
      </c>
      <c r="DA575" s="42" t="str">
        <f>IF(BANCO10[[#This Row],[SOLUÇÃO]]=DA$1,BANCO10[[#This Row],[STATUS DA ETAPA]],"")</f>
        <v/>
      </c>
      <c r="DB575" s="42" t="str">
        <f>IF(BANCO10[[#This Row],[SOLUÇÃO]]=DB$1,BANCO10[[#This Row],[STATUS DA ETAPA]],"")</f>
        <v/>
      </c>
      <c r="DC575" s="42" t="str">
        <f>IF(BANCO10[[#This Row],[SOLUÇÃO]]=DC$1,BANCO10[[#This Row],[STATUS DA ETAPA]],"")</f>
        <v/>
      </c>
      <c r="DD575" s="42" t="str">
        <f>IF(BANCO10[[#This Row],[SOLUÇÃO]]=DD$1,BANCO10[[#This Row],[STATUS DA ETAPA]],"")</f>
        <v/>
      </c>
      <c r="DE575" s="42" t="str">
        <f>IF(BANCO10[[#This Row],[SOLUÇÃO]]=DE$1,BANCO10[[#This Row],[STATUS DA ETAPA]],"")</f>
        <v/>
      </c>
      <c r="DF575" s="42" t="str">
        <f>IF(BANCO10[[#This Row],[SOLUÇÃO]]=DF$1,BANCO10[[#This Row],[STATUS DA ETAPA]],"")</f>
        <v/>
      </c>
      <c r="DG575" s="42" t="str">
        <f>IF(BANCO10[[#This Row],[SOLUÇÃO]]=DG$1,BANCO10[[#This Row],[STATUS DA ETAPA]],"")</f>
        <v/>
      </c>
      <c r="DH575" s="42" t="str">
        <f>IF(BANCO10[[#This Row],[SOLUÇÃO]]=DH$1,BANCO10[[#This Row],[STATUS DA ETAPA]],"")</f>
        <v/>
      </c>
      <c r="DI575" s="42" t="str">
        <f>IF(BANCO10[[#This Row],[SOLUÇÃO]]=DI$1,BANCO10[[#This Row],[STATUS DA ETAPA]],"")</f>
        <v/>
      </c>
      <c r="DJ575" s="42" t="str">
        <f>IF(BANCO10[[#This Row],[SOLUÇÃO]]=DJ$1,BANCO10[[#This Row],[STATUS DA ETAPA]],"")</f>
        <v/>
      </c>
      <c r="DK575" s="42" t="str">
        <f>IF(BANCO10[[#This Row],[SOLUÇÃO]]=DK$1,BANCO10[[#This Row],[STATUS DA ETAPA]],"")</f>
        <v/>
      </c>
      <c r="DL575" s="42" t="str">
        <f>IF(BANCO10[[#This Row],[SOLUÇÃO]]=DL$1,BANCO10[[#This Row],[STATUS DA ETAPA]],"")</f>
        <v/>
      </c>
      <c r="DM575" s="42" t="str">
        <f>IF(BANCO10[[#This Row],[SOLUÇÃO]]=DM$1,BANCO10[[#This Row],[STATUS DA ETAPA]],"")</f>
        <v/>
      </c>
      <c r="DN575" s="65"/>
      <c r="DO575" s="65"/>
      <c r="DP575" s="65"/>
      <c r="DQ575" s="65"/>
      <c r="DR575" s="65"/>
      <c r="DS575" s="65"/>
      <c r="DT575" s="65"/>
      <c r="DU575" s="65"/>
      <c r="DV575" s="65"/>
      <c r="DW575" s="65"/>
      <c r="DX575" s="65"/>
      <c r="DY575" s="65"/>
      <c r="DZ575" s="65"/>
      <c r="EA575" s="65"/>
      <c r="EB575" s="65"/>
      <c r="EC575" s="65"/>
      <c r="ED575" s="65"/>
      <c r="EE575" s="65"/>
      <c r="EF575" s="65"/>
      <c r="EG575" s="65"/>
      <c r="EH575" s="65"/>
      <c r="EI575" s="65"/>
      <c r="EJ575" s="65"/>
      <c r="EK575" s="65"/>
      <c r="EL575" s="65"/>
      <c r="EM575" s="65"/>
      <c r="EN575" s="65"/>
      <c r="EO575" s="65"/>
      <c r="EP575" s="65"/>
      <c r="EQ575" s="65"/>
      <c r="ER575" s="65"/>
      <c r="ES575" s="65"/>
      <c r="ET575" s="65"/>
      <c r="EU575" s="65"/>
      <c r="EV575" s="65"/>
      <c r="EW575" s="65"/>
      <c r="EX575" s="65"/>
      <c r="EY575" s="65"/>
      <c r="EZ575" s="65"/>
      <c r="FA575" s="65"/>
      <c r="FB575" s="65"/>
      <c r="FC575" s="65"/>
      <c r="FD575" s="65"/>
      <c r="FE575" s="65"/>
      <c r="FF575" s="65"/>
      <c r="FG575" s="65"/>
      <c r="FH575" s="65"/>
      <c r="FI575" s="65"/>
      <c r="FJ575" s="65"/>
      <c r="FK575" s="65"/>
      <c r="FL575" s="65"/>
      <c r="FM575" s="65"/>
      <c r="FN575" s="65"/>
      <c r="FO575" s="65"/>
      <c r="FP575" s="65"/>
      <c r="FQ575" s="65"/>
      <c r="FR575" s="65"/>
      <c r="FS575" s="65"/>
      <c r="FT575" s="65"/>
      <c r="FU575" s="65"/>
      <c r="FV575" s="65"/>
      <c r="FW575" s="65"/>
      <c r="FX575" s="65"/>
      <c r="FY575" s="65"/>
      <c r="FZ575" s="65"/>
      <c r="GA575" s="38"/>
      <c r="GB575" s="39"/>
      <c r="GC575" s="40"/>
      <c r="GD575" s="42"/>
      <c r="GE575" s="42"/>
      <c r="GF575" s="40"/>
      <c r="GG575" s="89"/>
      <c r="GH575" s="90"/>
      <c r="GI575" s="43"/>
      <c r="GJ575" s="44"/>
      <c r="GK575" s="166"/>
      <c r="GL575" s="166"/>
      <c r="GM575" s="166"/>
      <c r="GN575" s="42"/>
      <c r="GO575" s="91"/>
      <c r="GP575" s="42"/>
      <c r="GQ575" s="91"/>
      <c r="GR575" s="93"/>
      <c r="GS575" s="93"/>
      <c r="GT575" s="44"/>
      <c r="GU575" s="44"/>
      <c r="GV575" s="44"/>
      <c r="GW575" s="42"/>
      <c r="GX575" s="95"/>
      <c r="GY575" s="96"/>
      <c r="GZ575" s="168"/>
      <c r="HA575" s="168"/>
      <c r="HB575" s="168"/>
      <c r="HC575" s="93"/>
      <c r="HD575" s="168"/>
      <c r="HE575" s="110"/>
      <c r="HF575" s="94"/>
      <c r="HG575" s="38"/>
      <c r="HH575" s="38"/>
      <c r="HI575" s="38"/>
      <c r="HJ575" s="38"/>
      <c r="HK575" s="98"/>
      <c r="HL575" s="38"/>
      <c r="HM575" s="38"/>
      <c r="HN575" s="38"/>
      <c r="HO575" s="136"/>
      <c r="HP575" s="38"/>
      <c r="HQ575" s="38"/>
      <c r="HR575" s="38"/>
      <c r="HS575" s="38"/>
      <c r="HT575" s="63"/>
      <c r="HU575" s="63"/>
      <c r="HV575" s="71"/>
      <c r="HW575" s="63"/>
      <c r="HX575" s="44"/>
      <c r="HY575" s="42"/>
      <c r="HZ575" s="42"/>
      <c r="IA575" s="42"/>
      <c r="IB575" s="42"/>
      <c r="IC575" s="42"/>
      <c r="ID575" s="42"/>
      <c r="IE575" s="42"/>
      <c r="IF575" s="42"/>
      <c r="IG575" s="42"/>
      <c r="IH575" s="42"/>
      <c r="II575" s="42"/>
      <c r="IJ575" s="42"/>
      <c r="IK575" s="42"/>
      <c r="IL575" s="42"/>
      <c r="IM575" s="42"/>
      <c r="IN575" s="42"/>
      <c r="IO575" s="42"/>
      <c r="IP575" s="42"/>
      <c r="IQ575" s="42"/>
      <c r="IR575" s="42"/>
      <c r="IS575" s="42"/>
      <c r="IT575" s="42"/>
      <c r="IU575" s="42"/>
      <c r="IV575" s="42"/>
      <c r="IW575" s="42"/>
      <c r="IX575" s="42"/>
      <c r="IY575" s="42"/>
      <c r="IZ575" s="63"/>
      <c r="JA575" s="65"/>
      <c r="JB575" s="65"/>
      <c r="JC575" s="65"/>
      <c r="JD575" s="65"/>
      <c r="JE575" s="65"/>
      <c r="JF575" s="65"/>
      <c r="JG575" s="65"/>
      <c r="JH575" s="65"/>
      <c r="JI575" s="65"/>
      <c r="JJ575" s="65"/>
      <c r="JK575" s="65"/>
      <c r="JL575" s="65"/>
      <c r="JM575" s="65"/>
      <c r="JN575" s="65"/>
      <c r="JO575" s="65"/>
      <c r="JP575" s="65"/>
      <c r="JQ575" s="65"/>
      <c r="JR575" s="65"/>
      <c r="JS575" s="65"/>
      <c r="JT575" s="65"/>
      <c r="JU575" s="65"/>
      <c r="JV575" s="65"/>
      <c r="JW575" s="65"/>
      <c r="JX575" s="65"/>
      <c r="JY575" s="65"/>
      <c r="JZ575" s="65"/>
      <c r="KA575" s="65"/>
      <c r="KB575" s="65"/>
      <c r="KC575" s="65"/>
      <c r="KD575" s="65"/>
      <c r="KE575" s="65"/>
      <c r="KF575" s="65"/>
      <c r="KG575" s="65"/>
      <c r="KH575" s="65"/>
      <c r="KI575" s="65"/>
      <c r="KJ575" s="65"/>
      <c r="KK575" s="65"/>
      <c r="KL575" s="65"/>
      <c r="KM575" s="65"/>
      <c r="KN575" s="65"/>
      <c r="KO575" s="65"/>
      <c r="KP575" s="65"/>
      <c r="KQ575" s="65"/>
      <c r="KR575" s="65"/>
      <c r="KS575" s="65"/>
      <c r="KT575" s="65"/>
      <c r="KU575" s="65"/>
      <c r="KV575" s="65"/>
      <c r="KW575" s="65"/>
      <c r="KX575" s="65"/>
      <c r="KY575" s="65"/>
      <c r="KZ575" s="65"/>
      <c r="LA575" s="65"/>
      <c r="LB575" s="65"/>
      <c r="LC575" s="65"/>
      <c r="LD575" s="65"/>
      <c r="LE575" s="65"/>
      <c r="LF575" s="65"/>
      <c r="LG575" s="65"/>
      <c r="LH575" s="65"/>
      <c r="LI575" s="65"/>
      <c r="LJ575" s="65"/>
      <c r="LK575" s="65"/>
      <c r="LL575" s="65"/>
      <c r="LM575" s="65"/>
      <c r="LN575" s="65"/>
      <c r="LO575" s="65"/>
      <c r="LP575" s="65"/>
      <c r="LQ575" s="65"/>
      <c r="LR575" s="65"/>
      <c r="LS575" s="65"/>
      <c r="LT575" s="65"/>
      <c r="LU575" s="65"/>
      <c r="LV575" s="65"/>
      <c r="LW575" s="65"/>
      <c r="LX575" s="65"/>
      <c r="LY575" s="65"/>
      <c r="LZ575" s="65"/>
      <c r="MA575" s="65"/>
    </row>
    <row r="576" spans="1:339" ht="12" x14ac:dyDescent="0.25">
      <c r="A576" s="38" t="s">
        <v>118</v>
      </c>
      <c r="B576" s="39" t="s">
        <v>119</v>
      </c>
      <c r="C576" s="40" t="str">
        <f>IFERROR(VLOOKUP(BANCO10[[#This Row],[EMPRESA]],[1]!DADOS[#Data],2,FALSE),"")</f>
        <v>50.443.585/0001-92</v>
      </c>
      <c r="D576" s="40" t="s">
        <v>1512</v>
      </c>
      <c r="E576" s="42" t="str">
        <f>IFERROR(VLOOKUP(BANCO10[[#This Row],[EMPRESA]],[1]!DADOS[#Data],5,FALSE),"")</f>
        <v>EPP</v>
      </c>
      <c r="F576" s="40" t="str">
        <f>IFERROR(IF(VLOOKUP(BANCO10[[#This Row],[EMPRESA]],[1]!DADOS[#Data],6,0)="","",(VLOOKUP(BANCO10[[#This Row],[EMPRESA]],[1]!DADOS[#Data],6,0))),"")</f>
        <v>CAPITAL LESTE 1</v>
      </c>
      <c r="G576" s="40" t="str">
        <f>IFERROR(IF(VLOOKUP(BANCO10[[#This Row],[EMPRESA]],[1]!DADOS[#Data],4)="","",(VLOOKUP($D576,[1]!DADOS[#Data],4,0))),"")</f>
        <v>OPCAO</v>
      </c>
      <c r="H576" s="43" t="s">
        <v>7</v>
      </c>
      <c r="I576" s="43" t="s">
        <v>145</v>
      </c>
      <c r="J576" s="43" t="s">
        <v>123</v>
      </c>
      <c r="K576" s="44" t="s">
        <v>1513</v>
      </c>
      <c r="L576" s="44" t="s">
        <v>1514</v>
      </c>
      <c r="M576" s="44" t="s">
        <v>137</v>
      </c>
      <c r="N576" s="44" t="s">
        <v>482</v>
      </c>
      <c r="O576" s="42" t="s">
        <v>95</v>
      </c>
      <c r="P576" s="42">
        <v>100</v>
      </c>
      <c r="Q576" s="42" t="s">
        <v>337</v>
      </c>
      <c r="R576" s="45" t="s">
        <v>123</v>
      </c>
      <c r="S576" s="45"/>
      <c r="T576" s="45" t="s">
        <v>123</v>
      </c>
      <c r="U576" s="45"/>
      <c r="V576" s="45" t="s">
        <v>123</v>
      </c>
      <c r="W576" s="45"/>
      <c r="X576" s="45" t="s">
        <v>123</v>
      </c>
      <c r="Y576" s="45"/>
      <c r="Z576" s="46" t="s">
        <v>123</v>
      </c>
      <c r="AA576" s="47"/>
      <c r="AB576" s="46" t="s">
        <v>123</v>
      </c>
      <c r="AC576" s="48"/>
      <c r="AD576" s="46" t="s">
        <v>123</v>
      </c>
      <c r="AE576" s="48"/>
      <c r="AF576" s="45" t="s">
        <v>123</v>
      </c>
      <c r="AG576" s="45"/>
      <c r="AH576" s="45" t="s">
        <v>123</v>
      </c>
      <c r="AI576" s="45"/>
      <c r="AJ576" s="45" t="s">
        <v>123</v>
      </c>
      <c r="AK576" s="45"/>
      <c r="AL576" s="45" t="s">
        <v>27</v>
      </c>
      <c r="AM576" s="45"/>
      <c r="AN576" s="45" t="s">
        <v>27</v>
      </c>
      <c r="AO576" s="45"/>
      <c r="AP576" s="45" t="s">
        <v>27</v>
      </c>
      <c r="AQ576" s="45"/>
      <c r="AR576" s="45" t="s">
        <v>27</v>
      </c>
      <c r="AS576" s="45"/>
      <c r="AT576" s="49">
        <v>45806</v>
      </c>
      <c r="AU576" s="50">
        <v>45922</v>
      </c>
      <c r="AV576" s="105" t="s">
        <v>27</v>
      </c>
      <c r="AW576" s="105" t="s">
        <v>27</v>
      </c>
      <c r="AX576" s="73" t="s">
        <v>49</v>
      </c>
      <c r="AY576" s="52" t="s">
        <v>126</v>
      </c>
      <c r="AZ576" s="53">
        <v>0</v>
      </c>
      <c r="BA576" s="52" t="s">
        <v>153</v>
      </c>
      <c r="BB576" s="81" t="s">
        <v>1515</v>
      </c>
      <c r="BC576" s="52">
        <v>4731</v>
      </c>
      <c r="BD576" s="52">
        <v>118731</v>
      </c>
      <c r="BE576" s="55" t="s">
        <v>123</v>
      </c>
      <c r="BF576" s="55" t="s">
        <v>123</v>
      </c>
      <c r="BG576" s="55" t="s">
        <v>27</v>
      </c>
      <c r="BH576" s="55" t="s">
        <v>123</v>
      </c>
      <c r="BI576" s="68" t="s">
        <v>123</v>
      </c>
      <c r="BJ576" s="48"/>
      <c r="BK576" s="58" t="s">
        <v>27</v>
      </c>
      <c r="BL576" s="59">
        <v>45922</v>
      </c>
      <c r="BM576" s="78" t="s">
        <v>126</v>
      </c>
      <c r="BN576" s="59"/>
      <c r="BO576" s="74" t="s">
        <v>126</v>
      </c>
      <c r="BP576" s="77"/>
      <c r="BQ576" s="78" t="s">
        <v>126</v>
      </c>
      <c r="BR576" s="131"/>
      <c r="BS576" s="70" t="s">
        <v>1516</v>
      </c>
      <c r="BT576" s="38"/>
      <c r="BU576" s="61"/>
      <c r="BV576" s="61"/>
      <c r="BW576" s="61"/>
      <c r="BX576" s="61"/>
      <c r="BY576" s="61"/>
      <c r="BZ576" s="61"/>
      <c r="CA576" s="61"/>
      <c r="CB576" s="61"/>
      <c r="CC576" s="61"/>
      <c r="CD576" s="61"/>
      <c r="CE576" s="61"/>
      <c r="CF576" s="61"/>
      <c r="CG576" s="61"/>
      <c r="CH576" s="63">
        <f>YEAR(BANCO10[[#This Row],[DATA INÍCIO]])</f>
        <v>2025</v>
      </c>
      <c r="CI576" s="63">
        <f>MONTH(BANCO10[[#This Row],[DATA INÍCIO]])</f>
        <v>5</v>
      </c>
      <c r="CJ576" s="71" t="str">
        <f t="shared" si="10"/>
        <v>OPCAO-OFFSET MANUTENCAO DE MAQUINAS GRAFICAS LTDA50.443.585/0001-92</v>
      </c>
      <c r="CK576" s="63"/>
      <c r="CL576" s="63"/>
      <c r="CM576" s="42" t="str">
        <f>IF(BANCO10[[#This Row],[SOLUÇÃO]]=CM$1,BANCO10[[#This Row],[STATUS DA ETAPA]],"")</f>
        <v/>
      </c>
      <c r="CN576" s="42" t="str">
        <f>IF(BANCO10[[#This Row],[SOLUÇÃO]]=CN$1,BANCO10[[#This Row],[STATUS DA ETAPA]],"")</f>
        <v/>
      </c>
      <c r="CO576" s="42" t="str">
        <f>IF(BANCO10[[#This Row],[SOLUÇÃO]]=CO$1,BANCO10[[#This Row],[STATUS DA ETAPA]],"")</f>
        <v/>
      </c>
      <c r="CP576" s="42" t="str">
        <f>IF(BANCO10[[#This Row],[SOLUÇÃO]]=CP$1,BANCO10[[#This Row],[STATUS DA ETAPA]],"")</f>
        <v/>
      </c>
      <c r="CQ576" s="42" t="str">
        <f>IF(BANCO10[[#This Row],[SOLUÇÃO]]=CQ$1,BANCO10[[#This Row],[STATUS DA ETAPA]],"")</f>
        <v/>
      </c>
      <c r="CR576" s="42" t="str">
        <f>IF(BANCO10[[#This Row],[SOLUÇÃO]]=CR$1,BANCO10[[#This Row],[STATUS DA ETAPA]],"")</f>
        <v>CONCLUÍDO</v>
      </c>
      <c r="CS576" s="42" t="str">
        <f>IF(BANCO10[[#This Row],[SOLUÇÃO]]=CS$1,BANCO10[[#This Row],[STATUS DA ETAPA]],"")</f>
        <v/>
      </c>
      <c r="CT576" s="42" t="str">
        <f>IF(BANCO10[[#This Row],[SOLUÇÃO]]=CT$1,BANCO10[[#This Row],[STATUS DA ETAPA]],"")</f>
        <v/>
      </c>
      <c r="CU576" s="42" t="str">
        <f>IF(BANCO10[[#This Row],[SOLUÇÃO]]=CU$1,BANCO10[[#This Row],[STATUS DA ETAPA]],"")</f>
        <v/>
      </c>
      <c r="CV576" s="42" t="str">
        <f>IF(BANCO10[[#This Row],[SOLUÇÃO]]=CV$1,BANCO10[[#This Row],[STATUS DA ETAPA]],"")</f>
        <v/>
      </c>
      <c r="CW576" s="42" t="str">
        <f>IF(BANCO10[[#This Row],[SOLUÇÃO]]=CW$1,BANCO10[[#This Row],[STATUS DA ETAPA]],"")</f>
        <v/>
      </c>
      <c r="CX576" s="42" t="str">
        <f>IF(BANCO10[[#This Row],[SOLUÇÃO]]=CX$1,BANCO10[[#This Row],[STATUS DA ETAPA]],"")</f>
        <v/>
      </c>
      <c r="CY576" s="42" t="str">
        <f>IF(BANCO10[[#This Row],[SOLUÇÃO]]=CY$1,BANCO10[[#This Row],[STATUS DA ETAPA]],"")</f>
        <v/>
      </c>
      <c r="CZ576" s="42" t="str">
        <f>IF(BANCO10[[#This Row],[SOLUÇÃO]]=CZ$1,BANCO10[[#This Row],[STATUS DA ETAPA]],"")</f>
        <v/>
      </c>
      <c r="DA576" s="42" t="str">
        <f>IF(BANCO10[[#This Row],[SOLUÇÃO]]=DA$1,BANCO10[[#This Row],[STATUS DA ETAPA]],"")</f>
        <v/>
      </c>
      <c r="DB576" s="42" t="str">
        <f>IF(BANCO10[[#This Row],[SOLUÇÃO]]=DB$1,BANCO10[[#This Row],[STATUS DA ETAPA]],"")</f>
        <v/>
      </c>
      <c r="DC576" s="42" t="str">
        <f>IF(BANCO10[[#This Row],[SOLUÇÃO]]=DC$1,BANCO10[[#This Row],[STATUS DA ETAPA]],"")</f>
        <v/>
      </c>
      <c r="DD576" s="42" t="str">
        <f>IF(BANCO10[[#This Row],[SOLUÇÃO]]=DD$1,BANCO10[[#This Row],[STATUS DA ETAPA]],"")</f>
        <v/>
      </c>
      <c r="DE576" s="42" t="str">
        <f>IF(BANCO10[[#This Row],[SOLUÇÃO]]=DE$1,BANCO10[[#This Row],[STATUS DA ETAPA]],"")</f>
        <v/>
      </c>
      <c r="DF576" s="42" t="str">
        <f>IF(BANCO10[[#This Row],[SOLUÇÃO]]=DF$1,BANCO10[[#This Row],[STATUS DA ETAPA]],"")</f>
        <v/>
      </c>
      <c r="DG576" s="42" t="str">
        <f>IF(BANCO10[[#This Row],[SOLUÇÃO]]=DG$1,BANCO10[[#This Row],[STATUS DA ETAPA]],"")</f>
        <v/>
      </c>
      <c r="DH576" s="42" t="str">
        <f>IF(BANCO10[[#This Row],[SOLUÇÃO]]=DH$1,BANCO10[[#This Row],[STATUS DA ETAPA]],"")</f>
        <v/>
      </c>
      <c r="DI576" s="42" t="str">
        <f>IF(BANCO10[[#This Row],[SOLUÇÃO]]=DI$1,BANCO10[[#This Row],[STATUS DA ETAPA]],"")</f>
        <v/>
      </c>
      <c r="DJ576" s="42" t="str">
        <f>IF(BANCO10[[#This Row],[SOLUÇÃO]]=DJ$1,BANCO10[[#This Row],[STATUS DA ETAPA]],"")</f>
        <v/>
      </c>
      <c r="DK576" s="42" t="str">
        <f>IF(BANCO10[[#This Row],[SOLUÇÃO]]=DK$1,BANCO10[[#This Row],[STATUS DA ETAPA]],"")</f>
        <v/>
      </c>
      <c r="DL576" s="42" t="str">
        <f>IF(BANCO10[[#This Row],[SOLUÇÃO]]=DL$1,BANCO10[[#This Row],[STATUS DA ETAPA]],"")</f>
        <v/>
      </c>
      <c r="DM576" s="42" t="str">
        <f>IF(BANCO10[[#This Row],[SOLUÇÃO]]=DM$1,BANCO10[[#This Row],[STATUS DA ETAPA]],"")</f>
        <v/>
      </c>
      <c r="DN576" s="65"/>
      <c r="DO576" s="65"/>
      <c r="DP576" s="65"/>
      <c r="DQ576" s="65"/>
      <c r="DR576" s="65"/>
      <c r="DS576" s="65"/>
      <c r="DT576" s="65"/>
      <c r="DU576" s="65"/>
      <c r="DV576" s="65"/>
      <c r="DW576" s="65"/>
      <c r="DX576" s="65"/>
      <c r="DY576" s="65"/>
      <c r="DZ576" s="65"/>
      <c r="EA576" s="65"/>
      <c r="EB576" s="65"/>
      <c r="EC576" s="65"/>
      <c r="ED576" s="65"/>
      <c r="EE576" s="65"/>
      <c r="EF576" s="65"/>
      <c r="EG576" s="65"/>
      <c r="EH576" s="65"/>
      <c r="EI576" s="65"/>
      <c r="EJ576" s="65"/>
      <c r="EK576" s="65"/>
      <c r="EL576" s="65"/>
      <c r="EM576" s="65"/>
      <c r="EN576" s="65"/>
      <c r="EO576" s="65"/>
      <c r="EP576" s="65"/>
      <c r="EQ576" s="65"/>
      <c r="ER576" s="65"/>
      <c r="ES576" s="65"/>
      <c r="ET576" s="65"/>
      <c r="EU576" s="65"/>
      <c r="EV576" s="65"/>
      <c r="EW576" s="65"/>
      <c r="EX576" s="65"/>
      <c r="EY576" s="65"/>
      <c r="EZ576" s="65"/>
      <c r="FA576" s="65"/>
      <c r="FB576" s="65"/>
      <c r="FC576" s="65"/>
      <c r="FD576" s="65"/>
      <c r="FE576" s="65"/>
      <c r="FF576" s="65"/>
      <c r="FG576" s="65"/>
      <c r="FH576" s="65"/>
      <c r="FI576" s="65"/>
      <c r="FJ576" s="65"/>
      <c r="FK576" s="65"/>
      <c r="FL576" s="65"/>
      <c r="FM576" s="65"/>
      <c r="FN576" s="65"/>
      <c r="FO576" s="65"/>
      <c r="FP576" s="65"/>
      <c r="FQ576" s="65"/>
      <c r="FR576" s="65"/>
      <c r="FS576" s="65"/>
      <c r="FT576" s="65"/>
      <c r="FU576" s="65"/>
      <c r="FV576" s="65"/>
      <c r="FW576" s="65"/>
      <c r="FX576" s="65"/>
      <c r="FY576" s="65"/>
      <c r="FZ576" s="65"/>
      <c r="GA576" s="38"/>
      <c r="GB576" s="39"/>
      <c r="GC576" s="40"/>
      <c r="GD576" s="42"/>
      <c r="GE576" s="42"/>
      <c r="GF576" s="40"/>
      <c r="GG576" s="89"/>
      <c r="GH576" s="90"/>
      <c r="GI576" s="43"/>
      <c r="GJ576" s="44"/>
      <c r="GK576" s="166"/>
      <c r="GL576" s="166"/>
      <c r="GM576" s="166"/>
      <c r="GN576" s="42"/>
      <c r="GO576" s="91"/>
      <c r="GP576" s="42"/>
      <c r="GQ576" s="91"/>
      <c r="GR576" s="93"/>
      <c r="GS576" s="93"/>
      <c r="GT576" s="44"/>
      <c r="GU576" s="44"/>
      <c r="GV576" s="44"/>
      <c r="GW576" s="42"/>
      <c r="GX576" s="95"/>
      <c r="GY576" s="96"/>
      <c r="GZ576" s="168"/>
      <c r="HA576" s="168"/>
      <c r="HB576" s="168"/>
      <c r="HC576" s="93"/>
      <c r="HD576" s="168"/>
      <c r="HE576" s="110"/>
      <c r="HF576" s="94"/>
      <c r="HG576" s="38"/>
      <c r="HH576" s="38"/>
      <c r="HI576" s="38"/>
      <c r="HJ576" s="38"/>
      <c r="HK576" s="98"/>
      <c r="HL576" s="38"/>
      <c r="HM576" s="38"/>
      <c r="HN576" s="38"/>
      <c r="HO576" s="136"/>
      <c r="HP576" s="38"/>
      <c r="HQ576" s="38"/>
      <c r="HR576" s="38"/>
      <c r="HS576" s="38"/>
      <c r="HT576" s="63"/>
      <c r="HU576" s="63"/>
      <c r="HV576" s="71"/>
      <c r="HW576" s="63"/>
      <c r="HX576" s="44"/>
      <c r="HY576" s="42"/>
      <c r="HZ576" s="42"/>
      <c r="IA576" s="42"/>
      <c r="IB576" s="42"/>
      <c r="IC576" s="42"/>
      <c r="ID576" s="42"/>
      <c r="IE576" s="42"/>
      <c r="IF576" s="42"/>
      <c r="IG576" s="42"/>
      <c r="IH576" s="42"/>
      <c r="II576" s="42"/>
      <c r="IJ576" s="42"/>
      <c r="IK576" s="42"/>
      <c r="IL576" s="42"/>
      <c r="IM576" s="42"/>
      <c r="IN576" s="42"/>
      <c r="IO576" s="42"/>
      <c r="IP576" s="42"/>
      <c r="IQ576" s="42"/>
      <c r="IR576" s="42"/>
      <c r="IS576" s="42"/>
      <c r="IT576" s="42"/>
      <c r="IU576" s="42"/>
      <c r="IV576" s="42"/>
      <c r="IW576" s="42"/>
      <c r="IX576" s="42"/>
      <c r="IY576" s="42"/>
      <c r="IZ576" s="63"/>
      <c r="JA576" s="65"/>
      <c r="JB576" s="65"/>
      <c r="JC576" s="65"/>
      <c r="JD576" s="65"/>
      <c r="JE576" s="65"/>
      <c r="JF576" s="65"/>
      <c r="JG576" s="65"/>
      <c r="JH576" s="65"/>
      <c r="JI576" s="65"/>
      <c r="JJ576" s="65"/>
      <c r="JK576" s="65"/>
      <c r="JL576" s="65"/>
      <c r="JM576" s="65"/>
      <c r="JN576" s="65"/>
      <c r="JO576" s="65"/>
      <c r="JP576" s="65"/>
      <c r="JQ576" s="65"/>
      <c r="JR576" s="65"/>
      <c r="JS576" s="65"/>
      <c r="JT576" s="65"/>
      <c r="JU576" s="65"/>
      <c r="JV576" s="65"/>
      <c r="JW576" s="65"/>
      <c r="JX576" s="65"/>
      <c r="JY576" s="65"/>
      <c r="JZ576" s="65"/>
      <c r="KA576" s="65"/>
      <c r="KB576" s="65"/>
      <c r="KC576" s="65"/>
      <c r="KD576" s="65"/>
      <c r="KE576" s="65"/>
      <c r="KF576" s="65"/>
      <c r="KG576" s="65"/>
      <c r="KH576" s="65"/>
      <c r="KI576" s="65"/>
      <c r="KJ576" s="65"/>
      <c r="KK576" s="65"/>
      <c r="KL576" s="65"/>
      <c r="KM576" s="65"/>
      <c r="KN576" s="65"/>
      <c r="KO576" s="65"/>
      <c r="KP576" s="65"/>
      <c r="KQ576" s="65"/>
      <c r="KR576" s="65"/>
      <c r="KS576" s="65"/>
      <c r="KT576" s="65"/>
      <c r="KU576" s="65"/>
      <c r="KV576" s="65"/>
      <c r="KW576" s="65"/>
      <c r="KX576" s="65"/>
      <c r="KY576" s="65"/>
      <c r="KZ576" s="65"/>
      <c r="LA576" s="65"/>
      <c r="LB576" s="65"/>
      <c r="LC576" s="65"/>
      <c r="LD576" s="65"/>
      <c r="LE576" s="65"/>
      <c r="LF576" s="65"/>
      <c r="LG576" s="65"/>
      <c r="LH576" s="65"/>
      <c r="LI576" s="65"/>
      <c r="LJ576" s="65"/>
      <c r="LK576" s="65"/>
      <c r="LL576" s="65"/>
      <c r="LM576" s="65"/>
      <c r="LN576" s="65"/>
      <c r="LO576" s="65"/>
      <c r="LP576" s="65"/>
      <c r="LQ576" s="65"/>
      <c r="LR576" s="65"/>
      <c r="LS576" s="65"/>
      <c r="LT576" s="65"/>
      <c r="LU576" s="65"/>
      <c r="LV576" s="65"/>
      <c r="LW576" s="65"/>
      <c r="LX576" s="65"/>
      <c r="LY576" s="65"/>
      <c r="LZ576" s="65"/>
      <c r="MA576" s="65"/>
    </row>
    <row r="577" spans="1:339" ht="12" x14ac:dyDescent="0.25">
      <c r="A577" s="38" t="s">
        <v>118</v>
      </c>
      <c r="B577" s="39" t="s">
        <v>119</v>
      </c>
      <c r="C577" s="40" t="str">
        <f>IFERROR(VLOOKUP(BANCO10[[#This Row],[EMPRESA]],[1]!DADOS[#Data],2,FALSE),"")</f>
        <v>38.349.359/0001-41</v>
      </c>
      <c r="D577" s="42" t="s">
        <v>1517</v>
      </c>
      <c r="E577" s="42" t="str">
        <f>IFERROR(VLOOKUP(BANCO10[[#This Row],[EMPRESA]],[1]!DADOS[#Data],5,FALSE),"")</f>
        <v>ME</v>
      </c>
      <c r="F577" s="40" t="str">
        <f>IFERROR(IF(VLOOKUP(BANCO10[[#This Row],[EMPRESA]],[1]!DADOS[#Data],6,0)="","",(VLOOKUP(BANCO10[[#This Row],[EMPRESA]],[1]!DADOS[#Data],6,0))),"")</f>
        <v>CAPITAL LESTE 1</v>
      </c>
      <c r="G577" s="40" t="str">
        <f>IFERROR(IF(VLOOKUP(BANCO10[[#This Row],[EMPRESA]],[1]!DADOS[#Data],4)="","",(VLOOKUP($D577,[1]!DADOS[#Data],4,0))),"")</f>
        <v>PERTECH</v>
      </c>
      <c r="H577" s="43" t="s">
        <v>7</v>
      </c>
      <c r="I577" s="43" t="s">
        <v>145</v>
      </c>
      <c r="J577" s="38" t="s">
        <v>123</v>
      </c>
      <c r="K577" s="44" t="s">
        <v>1518</v>
      </c>
      <c r="L577" s="44">
        <v>16684281</v>
      </c>
      <c r="M577" s="44" t="s">
        <v>137</v>
      </c>
      <c r="N577" s="44" t="s">
        <v>328</v>
      </c>
      <c r="O577" s="42" t="s">
        <v>106</v>
      </c>
      <c r="P577" s="42">
        <v>60</v>
      </c>
      <c r="Q577" s="226" t="s">
        <v>1519</v>
      </c>
      <c r="R577" s="45" t="s">
        <v>27</v>
      </c>
      <c r="S577" s="45"/>
      <c r="T577" s="45" t="s">
        <v>123</v>
      </c>
      <c r="U577" s="45"/>
      <c r="V577" s="45" t="s">
        <v>123</v>
      </c>
      <c r="W577" s="45"/>
      <c r="X577" s="45" t="s">
        <v>123</v>
      </c>
      <c r="Y577" s="45"/>
      <c r="Z577" s="46" t="s">
        <v>123</v>
      </c>
      <c r="AA577" s="47"/>
      <c r="AB577" s="46" t="s">
        <v>123</v>
      </c>
      <c r="AC577" s="48"/>
      <c r="AD577" s="46" t="s">
        <v>123</v>
      </c>
      <c r="AE577" s="48"/>
      <c r="AF577" s="45" t="s">
        <v>123</v>
      </c>
      <c r="AG577" s="45"/>
      <c r="AH577" s="45" t="s">
        <v>123</v>
      </c>
      <c r="AI577" s="45"/>
      <c r="AJ577" s="45" t="s">
        <v>123</v>
      </c>
      <c r="AK577" s="45"/>
      <c r="AL577" s="45" t="s">
        <v>27</v>
      </c>
      <c r="AM577" s="45"/>
      <c r="AN577" s="45" t="s">
        <v>27</v>
      </c>
      <c r="AO577" s="45"/>
      <c r="AP577" s="45" t="s">
        <v>27</v>
      </c>
      <c r="AQ577" s="45"/>
      <c r="AR577" s="45" t="s">
        <v>27</v>
      </c>
      <c r="AS577" s="45"/>
      <c r="AT577" s="49">
        <v>45881</v>
      </c>
      <c r="AU577" s="50">
        <v>45923</v>
      </c>
      <c r="AV577" s="105" t="s">
        <v>27</v>
      </c>
      <c r="AW577" s="105" t="s">
        <v>27</v>
      </c>
      <c r="AX577" s="73" t="s">
        <v>49</v>
      </c>
      <c r="AY577" s="52" t="s">
        <v>126</v>
      </c>
      <c r="AZ577" s="53">
        <v>0</v>
      </c>
      <c r="BA577" s="52" t="s">
        <v>153</v>
      </c>
      <c r="BB577" s="81">
        <v>0</v>
      </c>
      <c r="BC577" s="52">
        <v>0</v>
      </c>
      <c r="BD577" s="52">
        <v>0</v>
      </c>
      <c r="BE577" s="55" t="s">
        <v>123</v>
      </c>
      <c r="BF577" s="55" t="s">
        <v>123</v>
      </c>
      <c r="BG577" s="55" t="s">
        <v>126</v>
      </c>
      <c r="BH577" s="55" t="s">
        <v>123</v>
      </c>
      <c r="BI577" s="68" t="s">
        <v>123</v>
      </c>
      <c r="BJ577" s="48"/>
      <c r="BK577" s="74" t="s">
        <v>27</v>
      </c>
      <c r="BL577" s="59">
        <v>45926</v>
      </c>
      <c r="BM577" s="78" t="s">
        <v>126</v>
      </c>
      <c r="BN577" s="59"/>
      <c r="BO577" s="74" t="s">
        <v>126</v>
      </c>
      <c r="BP577" s="77"/>
      <c r="BQ577" s="78" t="s">
        <v>126</v>
      </c>
      <c r="BR577" s="79"/>
      <c r="BS577" s="70">
        <v>45838</v>
      </c>
      <c r="BT577" s="38" t="s">
        <v>800</v>
      </c>
      <c r="BU577" s="61"/>
      <c r="BV577" s="61"/>
      <c r="BW577" s="61"/>
      <c r="BX577" s="61"/>
      <c r="BY577" s="61"/>
      <c r="BZ577" s="61"/>
      <c r="CA577" s="61"/>
      <c r="CB577" s="61"/>
      <c r="CC577" s="61"/>
      <c r="CD577" s="61"/>
      <c r="CE577" s="61"/>
      <c r="CF577" s="61"/>
      <c r="CG577" s="61"/>
      <c r="CH577" s="63">
        <f>YEAR(BANCO10[[#This Row],[DATA INÍCIO]])</f>
        <v>2025</v>
      </c>
      <c r="CI577" s="63">
        <f>MONTH(BANCO10[[#This Row],[DATA INÍCIO]])</f>
        <v>8</v>
      </c>
      <c r="CJ577" s="71" t="str">
        <f t="shared" si="10"/>
        <v>PERSIANAS TECH EQUIPAMENTOS AUDIOS VISUAIS LTDA38.349.359/0001-41</v>
      </c>
      <c r="CK577" s="63"/>
      <c r="CL577" s="63"/>
      <c r="CM577" s="42" t="str">
        <f>IF(BANCO10[[#This Row],[SOLUÇÃO]]=CM$1,BANCO10[[#This Row],[STATUS DA ETAPA]],"")</f>
        <v/>
      </c>
      <c r="CN577" s="42" t="str">
        <f>IF(BANCO10[[#This Row],[SOLUÇÃO]]=CN$1,BANCO10[[#This Row],[STATUS DA ETAPA]],"")</f>
        <v/>
      </c>
      <c r="CO577" s="42" t="str">
        <f>IF(BANCO10[[#This Row],[SOLUÇÃO]]=CO$1,BANCO10[[#This Row],[STATUS DA ETAPA]],"")</f>
        <v/>
      </c>
      <c r="CP577" s="42" t="str">
        <f>IF(BANCO10[[#This Row],[SOLUÇÃO]]=CP$1,BANCO10[[#This Row],[STATUS DA ETAPA]],"")</f>
        <v/>
      </c>
      <c r="CQ577" s="42" t="str">
        <f>IF(BANCO10[[#This Row],[SOLUÇÃO]]=CQ$1,BANCO10[[#This Row],[STATUS DA ETAPA]],"")</f>
        <v/>
      </c>
      <c r="CR577" s="42" t="str">
        <f>IF(BANCO10[[#This Row],[SOLUÇÃO]]=CR$1,BANCO10[[#This Row],[STATUS DA ETAPA]],"")</f>
        <v/>
      </c>
      <c r="CS577" s="42" t="str">
        <f>IF(BANCO10[[#This Row],[SOLUÇÃO]]=CS$1,BANCO10[[#This Row],[STATUS DA ETAPA]],"")</f>
        <v/>
      </c>
      <c r="CT577" s="42" t="str">
        <f>IF(BANCO10[[#This Row],[SOLUÇÃO]]=CT$1,BANCO10[[#This Row],[STATUS DA ETAPA]],"")</f>
        <v/>
      </c>
      <c r="CU577" s="42" t="str">
        <f>IF(BANCO10[[#This Row],[SOLUÇÃO]]=CU$1,BANCO10[[#This Row],[STATUS DA ETAPA]],"")</f>
        <v/>
      </c>
      <c r="CV577" s="42" t="str">
        <f>IF(BANCO10[[#This Row],[SOLUÇÃO]]=CV$1,BANCO10[[#This Row],[STATUS DA ETAPA]],"")</f>
        <v/>
      </c>
      <c r="CW577" s="42" t="str">
        <f>IF(BANCO10[[#This Row],[SOLUÇÃO]]=CW$1,BANCO10[[#This Row],[STATUS DA ETAPA]],"")</f>
        <v/>
      </c>
      <c r="CX577" s="42" t="str">
        <f>IF(BANCO10[[#This Row],[SOLUÇÃO]]=CX$1,BANCO10[[#This Row],[STATUS DA ETAPA]],"")</f>
        <v/>
      </c>
      <c r="CY577" s="42" t="str">
        <f>IF(BANCO10[[#This Row],[SOLUÇÃO]]=CY$1,BANCO10[[#This Row],[STATUS DA ETAPA]],"")</f>
        <v/>
      </c>
      <c r="CZ577" s="42" t="str">
        <f>IF(BANCO10[[#This Row],[SOLUÇÃO]]=CZ$1,BANCO10[[#This Row],[STATUS DA ETAPA]],"")</f>
        <v/>
      </c>
      <c r="DA577" s="42" t="str">
        <f>IF(BANCO10[[#This Row],[SOLUÇÃO]]=DA$1,BANCO10[[#This Row],[STATUS DA ETAPA]],"")</f>
        <v/>
      </c>
      <c r="DB577" s="42" t="str">
        <f>IF(BANCO10[[#This Row],[SOLUÇÃO]]=DB$1,BANCO10[[#This Row],[STATUS DA ETAPA]],"")</f>
        <v/>
      </c>
      <c r="DC577" s="42" t="str">
        <f>IF(BANCO10[[#This Row],[SOLUÇÃO]]=DC$1,BANCO10[[#This Row],[STATUS DA ETAPA]],"")</f>
        <v>CONCLUÍDO</v>
      </c>
      <c r="DD577" s="42" t="str">
        <f>IF(BANCO10[[#This Row],[SOLUÇÃO]]=DD$1,BANCO10[[#This Row],[STATUS DA ETAPA]],"")</f>
        <v/>
      </c>
      <c r="DE577" s="42" t="str">
        <f>IF(BANCO10[[#This Row],[SOLUÇÃO]]=DE$1,BANCO10[[#This Row],[STATUS DA ETAPA]],"")</f>
        <v/>
      </c>
      <c r="DF577" s="42" t="str">
        <f>IF(BANCO10[[#This Row],[SOLUÇÃO]]=DF$1,BANCO10[[#This Row],[STATUS DA ETAPA]],"")</f>
        <v/>
      </c>
      <c r="DG577" s="42" t="str">
        <f>IF(BANCO10[[#This Row],[SOLUÇÃO]]=DG$1,BANCO10[[#This Row],[STATUS DA ETAPA]],"")</f>
        <v/>
      </c>
      <c r="DH577" s="42" t="str">
        <f>IF(BANCO10[[#This Row],[SOLUÇÃO]]=DH$1,BANCO10[[#This Row],[STATUS DA ETAPA]],"")</f>
        <v/>
      </c>
      <c r="DI577" s="42" t="str">
        <f>IF(BANCO10[[#This Row],[SOLUÇÃO]]=DI$1,BANCO10[[#This Row],[STATUS DA ETAPA]],"")</f>
        <v/>
      </c>
      <c r="DJ577" s="42" t="str">
        <f>IF(BANCO10[[#This Row],[SOLUÇÃO]]=DJ$1,BANCO10[[#This Row],[STATUS DA ETAPA]],"")</f>
        <v/>
      </c>
      <c r="DK577" s="42" t="str">
        <f>IF(BANCO10[[#This Row],[SOLUÇÃO]]=DK$1,BANCO10[[#This Row],[STATUS DA ETAPA]],"")</f>
        <v/>
      </c>
      <c r="DL577" s="42" t="str">
        <f>IF(BANCO10[[#This Row],[SOLUÇÃO]]=DL$1,BANCO10[[#This Row],[STATUS DA ETAPA]],"")</f>
        <v/>
      </c>
      <c r="DM577" s="42" t="str">
        <f>IF(BANCO10[[#This Row],[SOLUÇÃO]]=DM$1,BANCO10[[#This Row],[STATUS DA ETAPA]],"")</f>
        <v/>
      </c>
      <c r="DN577" s="65"/>
      <c r="DO577" s="65"/>
      <c r="DP577" s="65"/>
      <c r="DQ577" s="65"/>
      <c r="DR577" s="65"/>
      <c r="DS577" s="65"/>
      <c r="DT577" s="65"/>
      <c r="DU577" s="65"/>
      <c r="DV577" s="65"/>
      <c r="DW577" s="65"/>
      <c r="DX577" s="65"/>
      <c r="DY577" s="65"/>
      <c r="DZ577" s="65"/>
      <c r="EA577" s="65"/>
      <c r="EB577" s="65"/>
      <c r="EC577" s="65"/>
      <c r="ED577" s="65"/>
      <c r="EE577" s="65"/>
      <c r="EF577" s="65"/>
      <c r="EG577" s="65"/>
      <c r="EH577" s="65"/>
      <c r="EI577" s="65"/>
      <c r="EJ577" s="65"/>
      <c r="EK577" s="65"/>
      <c r="EL577" s="65"/>
      <c r="EM577" s="65"/>
      <c r="EN577" s="65"/>
      <c r="EO577" s="65"/>
      <c r="EP577" s="65"/>
      <c r="EQ577" s="65"/>
      <c r="ER577" s="65"/>
      <c r="ES577" s="65"/>
      <c r="ET577" s="65"/>
      <c r="EU577" s="65"/>
      <c r="EV577" s="65"/>
      <c r="EW577" s="65"/>
      <c r="EX577" s="65"/>
      <c r="EY577" s="65"/>
      <c r="EZ577" s="65"/>
      <c r="FA577" s="65"/>
      <c r="FB577" s="65"/>
      <c r="FC577" s="65"/>
      <c r="FD577" s="65"/>
      <c r="FE577" s="65"/>
      <c r="FF577" s="65"/>
      <c r="FG577" s="65"/>
      <c r="FH577" s="65"/>
      <c r="FI577" s="65"/>
      <c r="FJ577" s="65"/>
      <c r="FK577" s="65"/>
      <c r="FL577" s="65"/>
      <c r="FM577" s="65"/>
      <c r="FN577" s="65"/>
      <c r="FO577" s="65"/>
      <c r="FP577" s="65"/>
      <c r="FQ577" s="65"/>
      <c r="FR577" s="65"/>
      <c r="FS577" s="65"/>
      <c r="FT577" s="65"/>
      <c r="FU577" s="65"/>
      <c r="FV577" s="65"/>
      <c r="FW577" s="65"/>
      <c r="FX577" s="65"/>
      <c r="FY577" s="65"/>
      <c r="FZ577" s="65"/>
      <c r="GA577" s="38"/>
      <c r="GB577" s="39"/>
      <c r="GC577" s="40"/>
      <c r="GD577" s="42"/>
      <c r="GE577" s="42"/>
      <c r="GF577" s="40"/>
      <c r="GG577" s="89"/>
      <c r="GH577" s="90"/>
      <c r="GI577" s="43"/>
      <c r="GJ577" s="44"/>
      <c r="GK577" s="166"/>
      <c r="GL577" s="166"/>
      <c r="GM577" s="166"/>
      <c r="GN577" s="42"/>
      <c r="GO577" s="91"/>
      <c r="GP577" s="42"/>
      <c r="GQ577" s="91"/>
      <c r="GR577" s="93"/>
      <c r="GS577" s="93"/>
      <c r="GT577" s="44"/>
      <c r="GU577" s="44"/>
      <c r="GV577" s="44"/>
      <c r="GW577" s="42"/>
      <c r="GX577" s="95"/>
      <c r="GY577" s="96"/>
      <c r="GZ577" s="168"/>
      <c r="HA577" s="168"/>
      <c r="HB577" s="168"/>
      <c r="HC577" s="93"/>
      <c r="HD577" s="168"/>
      <c r="HE577" s="110"/>
      <c r="HF577" s="94"/>
      <c r="HG577" s="38"/>
      <c r="HH577" s="38"/>
      <c r="HI577" s="38"/>
      <c r="HJ577" s="38"/>
      <c r="HK577" s="98"/>
      <c r="HL577" s="38"/>
      <c r="HM577" s="38"/>
      <c r="HN577" s="38"/>
      <c r="HO577" s="136"/>
      <c r="HP577" s="38"/>
      <c r="HQ577" s="38"/>
      <c r="HR577" s="38"/>
      <c r="HS577" s="38"/>
      <c r="HT577" s="63"/>
      <c r="HU577" s="63"/>
      <c r="HV577" s="71"/>
      <c r="HW577" s="63"/>
      <c r="HX577" s="44"/>
      <c r="HY577" s="42"/>
      <c r="HZ577" s="42"/>
      <c r="IA577" s="42"/>
      <c r="IB577" s="42"/>
      <c r="IC577" s="42"/>
      <c r="ID577" s="42"/>
      <c r="IE577" s="42"/>
      <c r="IF577" s="42"/>
      <c r="IG577" s="42"/>
      <c r="IH577" s="42"/>
      <c r="II577" s="42"/>
      <c r="IJ577" s="42"/>
      <c r="IK577" s="42"/>
      <c r="IL577" s="42"/>
      <c r="IM577" s="42"/>
      <c r="IN577" s="42"/>
      <c r="IO577" s="42"/>
      <c r="IP577" s="42"/>
      <c r="IQ577" s="42"/>
      <c r="IR577" s="42"/>
      <c r="IS577" s="42"/>
      <c r="IT577" s="42"/>
      <c r="IU577" s="42"/>
      <c r="IV577" s="42"/>
      <c r="IW577" s="42"/>
      <c r="IX577" s="42"/>
      <c r="IY577" s="42"/>
      <c r="IZ577" s="63"/>
      <c r="JA577" s="65"/>
      <c r="JB577" s="65"/>
      <c r="JC577" s="65"/>
      <c r="JD577" s="65"/>
      <c r="JE577" s="65"/>
      <c r="JF577" s="65"/>
      <c r="JG577" s="65"/>
      <c r="JH577" s="65"/>
      <c r="JI577" s="65"/>
      <c r="JJ577" s="65"/>
      <c r="JK577" s="65"/>
      <c r="JL577" s="65"/>
      <c r="JM577" s="65"/>
      <c r="JN577" s="65"/>
      <c r="JO577" s="65"/>
      <c r="JP577" s="65"/>
      <c r="JQ577" s="65"/>
      <c r="JR577" s="65"/>
      <c r="JS577" s="65"/>
      <c r="JT577" s="65"/>
      <c r="JU577" s="65"/>
      <c r="JV577" s="65"/>
      <c r="JW577" s="65"/>
      <c r="JX577" s="65"/>
      <c r="JY577" s="65"/>
      <c r="JZ577" s="65"/>
      <c r="KA577" s="65"/>
      <c r="KB577" s="65"/>
      <c r="KC577" s="65"/>
      <c r="KD577" s="65"/>
      <c r="KE577" s="65"/>
      <c r="KF577" s="65"/>
      <c r="KG577" s="65"/>
      <c r="KH577" s="65"/>
      <c r="KI577" s="65"/>
      <c r="KJ577" s="65"/>
      <c r="KK577" s="65"/>
      <c r="KL577" s="65"/>
      <c r="KM577" s="65"/>
      <c r="KN577" s="65"/>
      <c r="KO577" s="65"/>
      <c r="KP577" s="65"/>
      <c r="KQ577" s="65"/>
      <c r="KR577" s="65"/>
      <c r="KS577" s="65"/>
      <c r="KT577" s="65"/>
      <c r="KU577" s="65"/>
      <c r="KV577" s="65"/>
      <c r="KW577" s="65"/>
      <c r="KX577" s="65"/>
      <c r="KY577" s="65"/>
      <c r="KZ577" s="65"/>
      <c r="LA577" s="65"/>
      <c r="LB577" s="65"/>
      <c r="LC577" s="65"/>
      <c r="LD577" s="65"/>
      <c r="LE577" s="65"/>
      <c r="LF577" s="65"/>
      <c r="LG577" s="65"/>
      <c r="LH577" s="65"/>
      <c r="LI577" s="65"/>
      <c r="LJ577" s="65"/>
      <c r="LK577" s="65"/>
      <c r="LL577" s="65"/>
      <c r="LM577" s="65"/>
      <c r="LN577" s="65"/>
      <c r="LO577" s="65"/>
      <c r="LP577" s="65"/>
      <c r="LQ577" s="65"/>
      <c r="LR577" s="65"/>
      <c r="LS577" s="65"/>
      <c r="LT577" s="65"/>
      <c r="LU577" s="65"/>
      <c r="LV577" s="65"/>
      <c r="LW577" s="65"/>
      <c r="LX577" s="65"/>
      <c r="LY577" s="65"/>
      <c r="LZ577" s="65"/>
      <c r="MA577" s="65"/>
    </row>
    <row r="578" spans="1:339" ht="12" x14ac:dyDescent="0.25">
      <c r="A578" s="38" t="s">
        <v>118</v>
      </c>
      <c r="B578" s="39" t="s">
        <v>119</v>
      </c>
      <c r="C578" s="40" t="str">
        <f>IFERROR(VLOOKUP(BANCO10[[#This Row],[EMPRESA]],[1]!DADOS[#Data],2,FALSE),"")</f>
        <v>56.003.544/0001-61</v>
      </c>
      <c r="D578" s="42" t="s">
        <v>1520</v>
      </c>
      <c r="E578" s="42" t="str">
        <f>IFERROR(VLOOKUP(BANCO10[[#This Row],[EMPRESA]],[1]!DADOS[#Data],5,FALSE),"")</f>
        <v>EPP</v>
      </c>
      <c r="F578" s="40" t="str">
        <f>IFERROR(IF(VLOOKUP(BANCO10[[#This Row],[EMPRESA]],[1]!DADOS[#Data],6,0)="","",(VLOOKUP(BANCO10[[#This Row],[EMPRESA]],[1]!DADOS[#Data],6,0))),"")</f>
        <v>CAPITAL LESTE 1</v>
      </c>
      <c r="G578" s="40"/>
      <c r="H578" s="43" t="s">
        <v>121</v>
      </c>
      <c r="I578" s="43" t="s">
        <v>145</v>
      </c>
      <c r="J578" s="44" t="s">
        <v>146</v>
      </c>
      <c r="K578" s="44" t="s">
        <v>1521</v>
      </c>
      <c r="L578" s="44" t="s">
        <v>123</v>
      </c>
      <c r="M578" s="44">
        <v>103</v>
      </c>
      <c r="N578" s="42" t="s">
        <v>123</v>
      </c>
      <c r="O578" s="42" t="s">
        <v>90</v>
      </c>
      <c r="P578" s="42">
        <v>4</v>
      </c>
      <c r="Q578" s="42" t="s">
        <v>216</v>
      </c>
      <c r="R578" s="45" t="s">
        <v>123</v>
      </c>
      <c r="S578" s="45"/>
      <c r="T578" s="45" t="s">
        <v>123</v>
      </c>
      <c r="U578" s="45"/>
      <c r="V578" s="45" t="s">
        <v>123</v>
      </c>
      <c r="W578" s="45"/>
      <c r="X578" s="45" t="s">
        <v>123</v>
      </c>
      <c r="Y578" s="45"/>
      <c r="Z578" s="46" t="s">
        <v>123</v>
      </c>
      <c r="AA578" s="47"/>
      <c r="AB578" s="46" t="s">
        <v>123</v>
      </c>
      <c r="AC578" s="48"/>
      <c r="AD578" s="46" t="s">
        <v>123</v>
      </c>
      <c r="AE578" s="48"/>
      <c r="AF578" s="45" t="s">
        <v>27</v>
      </c>
      <c r="AG578" s="45">
        <v>45169</v>
      </c>
      <c r="AH578" s="45" t="s">
        <v>126</v>
      </c>
      <c r="AI578" s="45"/>
      <c r="AJ578" s="45" t="s">
        <v>123</v>
      </c>
      <c r="AK578" s="45"/>
      <c r="AL578" s="45" t="s">
        <v>123</v>
      </c>
      <c r="AM578" s="45"/>
      <c r="AN578" s="45" t="s">
        <v>123</v>
      </c>
      <c r="AO578" s="45"/>
      <c r="AP578" s="45" t="s">
        <v>123</v>
      </c>
      <c r="AQ578" s="45"/>
      <c r="AR578" s="45" t="s">
        <v>123</v>
      </c>
      <c r="AS578" s="45"/>
      <c r="AT578" s="49">
        <v>45166</v>
      </c>
      <c r="AU578" s="50">
        <v>45166</v>
      </c>
      <c r="AV578" s="51" t="s">
        <v>123</v>
      </c>
      <c r="AW578" s="51" t="s">
        <v>123</v>
      </c>
      <c r="AX578" s="51" t="s">
        <v>49</v>
      </c>
      <c r="AY578" s="52" t="s">
        <v>123</v>
      </c>
      <c r="AZ578" s="53">
        <v>0</v>
      </c>
      <c r="BA578" s="52" t="s">
        <v>123</v>
      </c>
      <c r="BB578" s="81" t="s">
        <v>123</v>
      </c>
      <c r="BC578" s="52" t="s">
        <v>123</v>
      </c>
      <c r="BD578" s="52" t="s">
        <v>123</v>
      </c>
      <c r="BE578" s="55" t="s">
        <v>123</v>
      </c>
      <c r="BF578" s="55" t="s">
        <v>123</v>
      </c>
      <c r="BG578" s="55" t="s">
        <v>123</v>
      </c>
      <c r="BH578" s="55" t="s">
        <v>123</v>
      </c>
      <c r="BI578" s="56" t="s">
        <v>123</v>
      </c>
      <c r="BJ578" s="48"/>
      <c r="BK578" s="74"/>
      <c r="BL578" s="75"/>
      <c r="BM578" s="74"/>
      <c r="BN578" s="75"/>
      <c r="BO578" s="74" t="s">
        <v>123</v>
      </c>
      <c r="BP578" s="75"/>
      <c r="BQ578" s="74" t="s">
        <v>123</v>
      </c>
      <c r="BR578" s="217"/>
      <c r="BS578" s="70" t="s">
        <v>1522</v>
      </c>
      <c r="BT578" s="38"/>
      <c r="BU578" s="61" t="s">
        <v>159</v>
      </c>
      <c r="BV578" s="61" t="s">
        <v>170</v>
      </c>
      <c r="BW578" s="84" t="s">
        <v>171</v>
      </c>
      <c r="BX578" s="84" t="s">
        <v>129</v>
      </c>
      <c r="BY578" s="85" t="s">
        <v>1182</v>
      </c>
      <c r="BZ578" s="84"/>
      <c r="CA578" s="86" t="s">
        <v>129</v>
      </c>
      <c r="CB578" s="87" t="s">
        <v>129</v>
      </c>
      <c r="CC578" s="88" t="s">
        <v>129</v>
      </c>
      <c r="CD578" s="87" t="s">
        <v>129</v>
      </c>
      <c r="CE578" s="87" t="s">
        <v>129</v>
      </c>
      <c r="CF578" s="87" t="s">
        <v>129</v>
      </c>
      <c r="CG578" s="87" t="s">
        <v>129</v>
      </c>
      <c r="CH578" s="42">
        <f>YEAR(BANCO10[[#This Row],[DATA INÍCIO]])</f>
        <v>2023</v>
      </c>
      <c r="CI578" s="42">
        <f>MONTH(BANCO10[[#This Row],[DATA INÍCIO]])</f>
        <v>8</v>
      </c>
      <c r="CJ578" s="42" t="str">
        <f t="shared" si="10"/>
        <v>PADARIA E CONFEITARIA MORRY'S LTDA56.003.544/0001-61</v>
      </c>
      <c r="CK578" s="42"/>
      <c r="CL578" s="42" t="s">
        <v>1521</v>
      </c>
      <c r="CM578" s="42" t="str">
        <f>IF(BANCO10[[#This Row],[SOLUÇÃO]]=CM$1,BANCO10[[#This Row],[STATUS DA ETAPA]],"")</f>
        <v>CONCLUÍDO</v>
      </c>
      <c r="CN578" s="42" t="str">
        <f>IF(BANCO10[[#This Row],[SOLUÇÃO]]=CN$1,BANCO10[[#This Row],[STATUS DA ETAPA]],"")</f>
        <v/>
      </c>
      <c r="CO578" s="42" t="str">
        <f>IF(BANCO10[[#This Row],[SOLUÇÃO]]=CO$1,BANCO10[[#This Row],[STATUS DA ETAPA]],"")</f>
        <v/>
      </c>
      <c r="CP578" s="42" t="str">
        <f>IF(BANCO10[[#This Row],[SOLUÇÃO]]=CP$1,BANCO10[[#This Row],[STATUS DA ETAPA]],"")</f>
        <v/>
      </c>
      <c r="CQ578" s="42" t="str">
        <f>IF(BANCO10[[#This Row],[SOLUÇÃO]]=CQ$1,BANCO10[[#This Row],[STATUS DA ETAPA]],"")</f>
        <v/>
      </c>
      <c r="CR578" s="42" t="str">
        <f>IF(BANCO10[[#This Row],[SOLUÇÃO]]=CR$1,BANCO10[[#This Row],[STATUS DA ETAPA]],"")</f>
        <v/>
      </c>
      <c r="CS578" s="42" t="str">
        <f>IF(BANCO10[[#This Row],[SOLUÇÃO]]=CS$1,BANCO10[[#This Row],[STATUS DA ETAPA]],"")</f>
        <v/>
      </c>
      <c r="CT578" s="42" t="str">
        <f>IF(BANCO10[[#This Row],[SOLUÇÃO]]=CT$1,BANCO10[[#This Row],[STATUS DA ETAPA]],"")</f>
        <v/>
      </c>
      <c r="CU578" s="42" t="str">
        <f>IF(BANCO10[[#This Row],[SOLUÇÃO]]=CU$1,BANCO10[[#This Row],[STATUS DA ETAPA]],"")</f>
        <v/>
      </c>
      <c r="CV578" s="42" t="str">
        <f>IF(BANCO10[[#This Row],[SOLUÇÃO]]=CV$1,BANCO10[[#This Row],[STATUS DA ETAPA]],"")</f>
        <v/>
      </c>
      <c r="CW578" s="42" t="str">
        <f>IF(BANCO10[[#This Row],[SOLUÇÃO]]=CW$1,BANCO10[[#This Row],[STATUS DA ETAPA]],"")</f>
        <v/>
      </c>
      <c r="CX578" s="42" t="str">
        <f>IF(BANCO10[[#This Row],[SOLUÇÃO]]=CX$1,BANCO10[[#This Row],[STATUS DA ETAPA]],"")</f>
        <v/>
      </c>
      <c r="CY578" s="42" t="str">
        <f>IF(BANCO10[[#This Row],[SOLUÇÃO]]=CY$1,BANCO10[[#This Row],[STATUS DA ETAPA]],"")</f>
        <v/>
      </c>
      <c r="CZ578" s="42" t="str">
        <f>IF(BANCO10[[#This Row],[SOLUÇÃO]]=CZ$1,BANCO10[[#This Row],[STATUS DA ETAPA]],"")</f>
        <v/>
      </c>
      <c r="DA578" s="42" t="str">
        <f>IF(BANCO10[[#This Row],[SOLUÇÃO]]=DA$1,BANCO10[[#This Row],[STATUS DA ETAPA]],"")</f>
        <v/>
      </c>
      <c r="DB578" s="42" t="str">
        <f>IF(BANCO10[[#This Row],[SOLUÇÃO]]=DB$1,BANCO10[[#This Row],[STATUS DA ETAPA]],"")</f>
        <v/>
      </c>
      <c r="DC578" s="63" t="str">
        <f>IF(BANCO10[[#This Row],[SOLUÇÃO]]=DC$1,BANCO10[[#This Row],[STATUS DA ETAPA]],"")</f>
        <v/>
      </c>
      <c r="DD578" s="65" t="str">
        <f>IF(BANCO10[[#This Row],[SOLUÇÃO]]=DD$1,BANCO10[[#This Row],[STATUS DA ETAPA]],"")</f>
        <v/>
      </c>
      <c r="DE578" s="65" t="str">
        <f>IF(BANCO10[[#This Row],[SOLUÇÃO]]=DE$1,BANCO10[[#This Row],[STATUS DA ETAPA]],"")</f>
        <v/>
      </c>
      <c r="DF578" s="65" t="str">
        <f>IF(BANCO10[[#This Row],[SOLUÇÃO]]=DF$1,BANCO10[[#This Row],[STATUS DA ETAPA]],"")</f>
        <v/>
      </c>
      <c r="DG578" s="65" t="str">
        <f>IF(BANCO10[[#This Row],[SOLUÇÃO]]=DG$1,BANCO10[[#This Row],[STATUS DA ETAPA]],"")</f>
        <v/>
      </c>
      <c r="DH578" s="65" t="str">
        <f>IF(BANCO10[[#This Row],[SOLUÇÃO]]=DH$1,BANCO10[[#This Row],[STATUS DA ETAPA]],"")</f>
        <v/>
      </c>
      <c r="DI578" s="65" t="str">
        <f>IF(BANCO10[[#This Row],[SOLUÇÃO]]=DI$1,BANCO10[[#This Row],[STATUS DA ETAPA]],"")</f>
        <v/>
      </c>
      <c r="DJ578" s="65" t="str">
        <f>IF(BANCO10[[#This Row],[SOLUÇÃO]]=DJ$1,BANCO10[[#This Row],[STATUS DA ETAPA]],"")</f>
        <v/>
      </c>
      <c r="DK578" s="65" t="str">
        <f>IF(BANCO10[[#This Row],[SOLUÇÃO]]=DK$1,BANCO10[[#This Row],[STATUS DA ETAPA]],"")</f>
        <v/>
      </c>
      <c r="DL578" s="65" t="str">
        <f>IF(BANCO10[[#This Row],[SOLUÇÃO]]=DL$1,BANCO10[[#This Row],[STATUS DA ETAPA]],"")</f>
        <v/>
      </c>
      <c r="DM578" s="65" t="str">
        <f>IF(BANCO10[[#This Row],[SOLUÇÃO]]=DM$1,BANCO10[[#This Row],[STATUS DA ETAPA]],"")</f>
        <v/>
      </c>
      <c r="DN578" s="65"/>
      <c r="DO578" s="65"/>
      <c r="DP578" s="65"/>
      <c r="DQ578" s="65"/>
      <c r="DR578" s="65"/>
      <c r="DS578" s="65"/>
      <c r="DT578" s="65"/>
      <c r="DU578" s="65"/>
      <c r="DV578" s="65"/>
      <c r="DW578" s="65"/>
      <c r="DX578" s="65"/>
      <c r="DY578" s="65"/>
      <c r="DZ578" s="65"/>
      <c r="EA578" s="65"/>
      <c r="EB578" s="65"/>
      <c r="EC578" s="65"/>
      <c r="ED578" s="65"/>
      <c r="EE578" s="65"/>
      <c r="EF578" s="65"/>
      <c r="EG578" s="65"/>
      <c r="EH578" s="65"/>
      <c r="EI578" s="65"/>
      <c r="EJ578" s="65"/>
      <c r="EK578" s="65"/>
      <c r="EL578" s="65"/>
      <c r="EM578" s="65"/>
      <c r="EN578" s="65"/>
      <c r="EO578" s="65"/>
      <c r="EP578" s="65"/>
      <c r="EQ578" s="65"/>
      <c r="ER578" s="65"/>
      <c r="ES578" s="65"/>
      <c r="ET578" s="65"/>
      <c r="EU578" s="65"/>
      <c r="EV578" s="65"/>
      <c r="EW578" s="65"/>
      <c r="EX578" s="65"/>
      <c r="EY578" s="65"/>
      <c r="EZ578" s="65"/>
      <c r="FA578" s="65"/>
      <c r="FB578" s="65"/>
      <c r="FC578" s="65"/>
      <c r="FD578" s="65"/>
      <c r="FE578" s="65"/>
      <c r="FF578" s="65"/>
      <c r="FG578" s="65"/>
      <c r="FH578" s="65"/>
      <c r="FI578" s="65"/>
      <c r="FJ578" s="65"/>
      <c r="FK578" s="65"/>
      <c r="FL578" s="65"/>
      <c r="FM578" s="65"/>
      <c r="FN578" s="65"/>
      <c r="FO578" s="65"/>
      <c r="FP578" s="65"/>
      <c r="FQ578" s="65"/>
      <c r="FR578" s="65"/>
      <c r="FS578" s="65"/>
      <c r="FT578" s="65"/>
      <c r="FU578" s="65"/>
      <c r="FV578" s="65"/>
      <c r="FW578" s="65"/>
      <c r="FX578" s="65"/>
      <c r="FY578" s="65"/>
      <c r="FZ578" s="65"/>
      <c r="GA578" s="38"/>
      <c r="GB578" s="39"/>
      <c r="GC578" s="40"/>
      <c r="GD578" s="42"/>
      <c r="GE578" s="42"/>
      <c r="GF578" s="40"/>
      <c r="GG578" s="89"/>
      <c r="GH578" s="90"/>
      <c r="GI578" s="43"/>
      <c r="GJ578" s="44"/>
      <c r="GK578" s="166"/>
      <c r="GL578" s="166"/>
      <c r="GM578" s="166"/>
      <c r="GN578" s="42"/>
      <c r="GO578" s="91"/>
      <c r="GP578" s="42"/>
      <c r="GQ578" s="91"/>
      <c r="GR578" s="93"/>
      <c r="GS578" s="93"/>
      <c r="GT578" s="44"/>
      <c r="GU578" s="44"/>
      <c r="GV578" s="44"/>
      <c r="GW578" s="42"/>
      <c r="GX578" s="95"/>
      <c r="GY578" s="96"/>
      <c r="GZ578" s="168"/>
      <c r="HA578" s="168"/>
      <c r="HB578" s="168"/>
      <c r="HC578" s="93"/>
      <c r="HD578" s="168"/>
      <c r="HE578" s="110"/>
      <c r="HF578" s="94"/>
      <c r="HG578" s="38"/>
      <c r="HH578" s="38"/>
      <c r="HI578" s="38"/>
      <c r="HJ578" s="38"/>
      <c r="HK578" s="98"/>
      <c r="HL578" s="38"/>
      <c r="HM578" s="38"/>
      <c r="HN578" s="38"/>
      <c r="HO578" s="136"/>
      <c r="HP578" s="38"/>
      <c r="HQ578" s="38"/>
      <c r="HR578" s="38"/>
      <c r="HS578" s="38"/>
      <c r="HT578" s="63"/>
      <c r="HU578" s="63"/>
      <c r="HV578" s="71"/>
      <c r="HW578" s="63"/>
      <c r="HX578" s="44"/>
      <c r="HY578" s="42"/>
      <c r="HZ578" s="42"/>
      <c r="IA578" s="42"/>
      <c r="IB578" s="42"/>
      <c r="IC578" s="42"/>
      <c r="ID578" s="42"/>
      <c r="IE578" s="42"/>
      <c r="IF578" s="42"/>
      <c r="IG578" s="42"/>
      <c r="IH578" s="42"/>
      <c r="II578" s="42"/>
      <c r="IJ578" s="42"/>
      <c r="IK578" s="42"/>
      <c r="IL578" s="42"/>
      <c r="IM578" s="42"/>
      <c r="IN578" s="42"/>
      <c r="IO578" s="42"/>
      <c r="IP578" s="42"/>
      <c r="IQ578" s="42"/>
      <c r="IR578" s="42"/>
      <c r="IS578" s="42"/>
      <c r="IT578" s="42"/>
      <c r="IU578" s="42"/>
      <c r="IV578" s="42"/>
      <c r="IW578" s="42"/>
      <c r="IX578" s="42"/>
      <c r="IY578" s="42"/>
      <c r="IZ578" s="63"/>
      <c r="JA578" s="65"/>
      <c r="JB578" s="65"/>
      <c r="JC578" s="65"/>
      <c r="JD578" s="65"/>
      <c r="JE578" s="65"/>
      <c r="JF578" s="65"/>
      <c r="JG578" s="65"/>
      <c r="JH578" s="65"/>
      <c r="JI578" s="65"/>
      <c r="JJ578" s="65"/>
      <c r="JK578" s="65"/>
      <c r="JL578" s="65"/>
      <c r="JM578" s="65"/>
      <c r="JN578" s="65"/>
      <c r="JO578" s="65"/>
      <c r="JP578" s="65"/>
      <c r="JQ578" s="65"/>
      <c r="JR578" s="65"/>
      <c r="JS578" s="65"/>
      <c r="JT578" s="65"/>
      <c r="JU578" s="65"/>
      <c r="JV578" s="65"/>
      <c r="JW578" s="65"/>
      <c r="JX578" s="65"/>
      <c r="JY578" s="65"/>
      <c r="JZ578" s="65"/>
      <c r="KA578" s="65"/>
      <c r="KB578" s="65"/>
      <c r="KC578" s="65"/>
      <c r="KD578" s="65"/>
      <c r="KE578" s="65"/>
      <c r="KF578" s="65"/>
      <c r="KG578" s="65"/>
      <c r="KH578" s="65"/>
      <c r="KI578" s="65"/>
      <c r="KJ578" s="65"/>
      <c r="KK578" s="65"/>
      <c r="KL578" s="65"/>
      <c r="KM578" s="65"/>
      <c r="KN578" s="65"/>
      <c r="KO578" s="65"/>
      <c r="KP578" s="65"/>
      <c r="KQ578" s="65"/>
      <c r="KR578" s="65"/>
      <c r="KS578" s="65"/>
      <c r="KT578" s="65"/>
      <c r="KU578" s="65"/>
      <c r="KV578" s="65"/>
      <c r="KW578" s="65"/>
      <c r="KX578" s="65"/>
      <c r="KY578" s="65"/>
      <c r="KZ578" s="65"/>
      <c r="LA578" s="65"/>
      <c r="LB578" s="65"/>
      <c r="LC578" s="65"/>
      <c r="LD578" s="65"/>
      <c r="LE578" s="65"/>
      <c r="LF578" s="65"/>
      <c r="LG578" s="65"/>
      <c r="LH578" s="65"/>
      <c r="LI578" s="65"/>
      <c r="LJ578" s="65"/>
      <c r="LK578" s="65"/>
      <c r="LL578" s="65"/>
      <c r="LM578" s="65"/>
      <c r="LN578" s="65"/>
      <c r="LO578" s="65"/>
      <c r="LP578" s="65"/>
      <c r="LQ578" s="65"/>
      <c r="LR578" s="65"/>
      <c r="LS578" s="65"/>
      <c r="LT578" s="65"/>
      <c r="LU578" s="65"/>
      <c r="LV578" s="65"/>
      <c r="LW578" s="65"/>
      <c r="LX578" s="65"/>
      <c r="LY578" s="65"/>
      <c r="LZ578" s="65"/>
      <c r="MA578" s="65"/>
    </row>
    <row r="579" spans="1:339" ht="12" x14ac:dyDescent="0.25">
      <c r="A579" s="38" t="s">
        <v>118</v>
      </c>
      <c r="B579" s="39" t="s">
        <v>119</v>
      </c>
      <c r="C579" s="40" t="str">
        <f>IFERROR(VLOOKUP(BANCO10[[#This Row],[EMPRESA]],[1]!DADOS[#Data],2,FALSE),"")</f>
        <v>56.003.544/0001-61</v>
      </c>
      <c r="D579" s="42" t="s">
        <v>1520</v>
      </c>
      <c r="E579" s="42" t="str">
        <f>IFERROR(VLOOKUP(BANCO10[[#This Row],[EMPRESA]],[1]!DADOS[#Data],5,FALSE),"")</f>
        <v>EPP</v>
      </c>
      <c r="F579" s="40" t="str">
        <f>IFERROR(IF(VLOOKUP(BANCO10[[#This Row],[EMPRESA]],[1]!DADOS[#Data],6,0)="","",(VLOOKUP(BANCO10[[#This Row],[EMPRESA]],[1]!DADOS[#Data],6,0))),"")</f>
        <v>CAPITAL LESTE 1</v>
      </c>
      <c r="G579" s="40" t="str">
        <f>IFERROR(IF(VLOOKUP(BANCO10[[#This Row],[EMPRESA]],[1]!DADOS[#Data],4)="","",(VLOOKUP($D579,[1]!DADOS[#Data],4,0))),"")</f>
        <v>MORRY'S</v>
      </c>
      <c r="H579" s="43" t="s">
        <v>7</v>
      </c>
      <c r="I579" s="43" t="s">
        <v>145</v>
      </c>
      <c r="J579" s="44" t="s">
        <v>123</v>
      </c>
      <c r="K579" s="44" t="s">
        <v>1523</v>
      </c>
      <c r="L579" s="44" t="s">
        <v>1524</v>
      </c>
      <c r="M579" s="44">
        <v>103</v>
      </c>
      <c r="N579" s="42" t="s">
        <v>123</v>
      </c>
      <c r="O579" s="42" t="s">
        <v>95</v>
      </c>
      <c r="P579" s="42">
        <v>100</v>
      </c>
      <c r="Q579" s="42" t="s">
        <v>236</v>
      </c>
      <c r="R579" s="45" t="s">
        <v>123</v>
      </c>
      <c r="S579" s="45"/>
      <c r="T579" s="45" t="s">
        <v>123</v>
      </c>
      <c r="U579" s="45"/>
      <c r="V579" s="45" t="s">
        <v>123</v>
      </c>
      <c r="W579" s="45"/>
      <c r="X579" s="45" t="s">
        <v>123</v>
      </c>
      <c r="Y579" s="45"/>
      <c r="Z579" s="46" t="s">
        <v>123</v>
      </c>
      <c r="AA579" s="47"/>
      <c r="AB579" s="46" t="s">
        <v>123</v>
      </c>
      <c r="AC579" s="48"/>
      <c r="AD579" s="46" t="s">
        <v>123</v>
      </c>
      <c r="AE579" s="48"/>
      <c r="AF579" s="45" t="s">
        <v>27</v>
      </c>
      <c r="AG579" s="45">
        <v>45169</v>
      </c>
      <c r="AH579" s="45"/>
      <c r="AI579" s="45"/>
      <c r="AJ579" s="45" t="s">
        <v>123</v>
      </c>
      <c r="AK579" s="45"/>
      <c r="AL579" s="45" t="s">
        <v>123</v>
      </c>
      <c r="AM579" s="45"/>
      <c r="AN579" s="45" t="s">
        <v>123</v>
      </c>
      <c r="AO579" s="45"/>
      <c r="AP579" s="45" t="s">
        <v>123</v>
      </c>
      <c r="AQ579" s="45"/>
      <c r="AR579" s="45" t="s">
        <v>123</v>
      </c>
      <c r="AS579" s="45"/>
      <c r="AT579" s="49">
        <v>45321</v>
      </c>
      <c r="AU579" s="50">
        <v>45408</v>
      </c>
      <c r="AV579" s="51" t="s">
        <v>27</v>
      </c>
      <c r="AW579" s="51" t="s">
        <v>27</v>
      </c>
      <c r="AX579" s="51" t="s">
        <v>49</v>
      </c>
      <c r="AY579" s="52" t="s">
        <v>27</v>
      </c>
      <c r="AZ579" s="53">
        <v>0</v>
      </c>
      <c r="BA579" s="52" t="s">
        <v>123</v>
      </c>
      <c r="BB579" s="81" t="s">
        <v>123</v>
      </c>
      <c r="BC579" s="52" t="s">
        <v>123</v>
      </c>
      <c r="BD579" s="52" t="s">
        <v>123</v>
      </c>
      <c r="BE579" s="55" t="s">
        <v>123</v>
      </c>
      <c r="BF579" s="55" t="s">
        <v>123</v>
      </c>
      <c r="BG579" s="55" t="s">
        <v>27</v>
      </c>
      <c r="BH579" s="55" t="s">
        <v>123</v>
      </c>
      <c r="BI579" s="68" t="s">
        <v>123</v>
      </c>
      <c r="BJ579" s="48"/>
      <c r="BK579" s="74"/>
      <c r="BL579" s="75"/>
      <c r="BM579" s="74"/>
      <c r="BN579" s="75"/>
      <c r="BO579" s="74" t="s">
        <v>27</v>
      </c>
      <c r="BP579" s="75">
        <v>45408</v>
      </c>
      <c r="BQ579" s="74" t="s">
        <v>27</v>
      </c>
      <c r="BR579" s="75">
        <v>45408</v>
      </c>
      <c r="BS579" s="70" t="s">
        <v>1525</v>
      </c>
      <c r="BT579" s="38"/>
      <c r="BU579" s="61" t="s">
        <v>159</v>
      </c>
      <c r="BV579" s="61" t="s">
        <v>170</v>
      </c>
      <c r="BW579" s="84" t="s">
        <v>171</v>
      </c>
      <c r="BX579" s="84" t="s">
        <v>129</v>
      </c>
      <c r="BY579" s="85" t="s">
        <v>1182</v>
      </c>
      <c r="BZ579" s="84"/>
      <c r="CA579" s="86" t="s">
        <v>129</v>
      </c>
      <c r="CB579" s="87" t="s">
        <v>129</v>
      </c>
      <c r="CC579" s="88" t="s">
        <v>129</v>
      </c>
      <c r="CD579" s="87" t="s">
        <v>129</v>
      </c>
      <c r="CE579" s="87" t="s">
        <v>129</v>
      </c>
      <c r="CF579" s="87" t="s">
        <v>129</v>
      </c>
      <c r="CG579" s="87" t="s">
        <v>129</v>
      </c>
      <c r="CH579" s="42">
        <f>YEAR(BANCO10[[#This Row],[DATA INÍCIO]])</f>
        <v>2024</v>
      </c>
      <c r="CI579" s="42">
        <f>MONTH(BANCO10[[#This Row],[DATA INÍCIO]])</f>
        <v>1</v>
      </c>
      <c r="CJ579" s="42" t="str">
        <f t="shared" si="10"/>
        <v>PADARIA E CONFEITARIA MORRY'S LTDA56.003.544/0001-61</v>
      </c>
      <c r="CK579" s="42"/>
      <c r="CL579" s="42" t="s">
        <v>1523</v>
      </c>
      <c r="CM579" s="42" t="str">
        <f>IF(BANCO10[[#This Row],[SOLUÇÃO]]=CM$1,BANCO10[[#This Row],[STATUS DA ETAPA]],"")</f>
        <v/>
      </c>
      <c r="CN579" s="42" t="str">
        <f>IF(BANCO10[[#This Row],[SOLUÇÃO]]=CN$1,BANCO10[[#This Row],[STATUS DA ETAPA]],"")</f>
        <v/>
      </c>
      <c r="CO579" s="42" t="str">
        <f>IF(BANCO10[[#This Row],[SOLUÇÃO]]=CO$1,BANCO10[[#This Row],[STATUS DA ETAPA]],"")</f>
        <v/>
      </c>
      <c r="CP579" s="42" t="str">
        <f>IF(BANCO10[[#This Row],[SOLUÇÃO]]=CP$1,BANCO10[[#This Row],[STATUS DA ETAPA]],"")</f>
        <v/>
      </c>
      <c r="CQ579" s="42" t="str">
        <f>IF(BANCO10[[#This Row],[SOLUÇÃO]]=CQ$1,BANCO10[[#This Row],[STATUS DA ETAPA]],"")</f>
        <v/>
      </c>
      <c r="CR579" s="42" t="str">
        <f>IF(BANCO10[[#This Row],[SOLUÇÃO]]=CR$1,BANCO10[[#This Row],[STATUS DA ETAPA]],"")</f>
        <v>CONCLUÍDO</v>
      </c>
      <c r="CS579" s="42" t="str">
        <f>IF(BANCO10[[#This Row],[SOLUÇÃO]]=CS$1,BANCO10[[#This Row],[STATUS DA ETAPA]],"")</f>
        <v/>
      </c>
      <c r="CT579" s="42" t="str">
        <f>IF(BANCO10[[#This Row],[SOLUÇÃO]]=CT$1,BANCO10[[#This Row],[STATUS DA ETAPA]],"")</f>
        <v/>
      </c>
      <c r="CU579" s="42" t="str">
        <f>IF(BANCO10[[#This Row],[SOLUÇÃO]]=CU$1,BANCO10[[#This Row],[STATUS DA ETAPA]],"")</f>
        <v/>
      </c>
      <c r="CV579" s="42" t="str">
        <f>IF(BANCO10[[#This Row],[SOLUÇÃO]]=CV$1,BANCO10[[#This Row],[STATUS DA ETAPA]],"")</f>
        <v/>
      </c>
      <c r="CW579" s="42" t="str">
        <f>IF(BANCO10[[#This Row],[SOLUÇÃO]]=CW$1,BANCO10[[#This Row],[STATUS DA ETAPA]],"")</f>
        <v/>
      </c>
      <c r="CX579" s="42" t="str">
        <f>IF(BANCO10[[#This Row],[SOLUÇÃO]]=CX$1,BANCO10[[#This Row],[STATUS DA ETAPA]],"")</f>
        <v/>
      </c>
      <c r="CY579" s="42" t="str">
        <f>IF(BANCO10[[#This Row],[SOLUÇÃO]]=CY$1,BANCO10[[#This Row],[STATUS DA ETAPA]],"")</f>
        <v/>
      </c>
      <c r="CZ579" s="42" t="str">
        <f>IF(BANCO10[[#This Row],[SOLUÇÃO]]=CZ$1,BANCO10[[#This Row],[STATUS DA ETAPA]],"")</f>
        <v/>
      </c>
      <c r="DA579" s="42" t="str">
        <f>IF(BANCO10[[#This Row],[SOLUÇÃO]]=DA$1,BANCO10[[#This Row],[STATUS DA ETAPA]],"")</f>
        <v/>
      </c>
      <c r="DB579" s="42" t="str">
        <f>IF(BANCO10[[#This Row],[SOLUÇÃO]]=DB$1,BANCO10[[#This Row],[STATUS DA ETAPA]],"")</f>
        <v/>
      </c>
      <c r="DC579" s="63" t="str">
        <f>IF(BANCO10[[#This Row],[SOLUÇÃO]]=DC$1,BANCO10[[#This Row],[STATUS DA ETAPA]],"")</f>
        <v/>
      </c>
      <c r="DD579" s="65" t="str">
        <f>IF(BANCO10[[#This Row],[SOLUÇÃO]]=DD$1,BANCO10[[#This Row],[STATUS DA ETAPA]],"")</f>
        <v/>
      </c>
      <c r="DE579" s="65" t="str">
        <f>IF(BANCO10[[#This Row],[SOLUÇÃO]]=DE$1,BANCO10[[#This Row],[STATUS DA ETAPA]],"")</f>
        <v/>
      </c>
      <c r="DF579" s="65" t="str">
        <f>IF(BANCO10[[#This Row],[SOLUÇÃO]]=DF$1,BANCO10[[#This Row],[STATUS DA ETAPA]],"")</f>
        <v/>
      </c>
      <c r="DG579" s="65" t="str">
        <f>IF(BANCO10[[#This Row],[SOLUÇÃO]]=DG$1,BANCO10[[#This Row],[STATUS DA ETAPA]],"")</f>
        <v/>
      </c>
      <c r="DH579" s="65" t="str">
        <f>IF(BANCO10[[#This Row],[SOLUÇÃO]]=DH$1,BANCO10[[#This Row],[STATUS DA ETAPA]],"")</f>
        <v/>
      </c>
      <c r="DI579" s="65" t="str">
        <f>IF(BANCO10[[#This Row],[SOLUÇÃO]]=DI$1,BANCO10[[#This Row],[STATUS DA ETAPA]],"")</f>
        <v/>
      </c>
      <c r="DJ579" s="65" t="str">
        <f>IF(BANCO10[[#This Row],[SOLUÇÃO]]=DJ$1,BANCO10[[#This Row],[STATUS DA ETAPA]],"")</f>
        <v/>
      </c>
      <c r="DK579" s="65" t="str">
        <f>IF(BANCO10[[#This Row],[SOLUÇÃO]]=DK$1,BANCO10[[#This Row],[STATUS DA ETAPA]],"")</f>
        <v/>
      </c>
      <c r="DL579" s="65" t="str">
        <f>IF(BANCO10[[#This Row],[SOLUÇÃO]]=DL$1,BANCO10[[#This Row],[STATUS DA ETAPA]],"")</f>
        <v/>
      </c>
      <c r="DM579" s="65" t="str">
        <f>IF(BANCO10[[#This Row],[SOLUÇÃO]]=DM$1,BANCO10[[#This Row],[STATUS DA ETAPA]],"")</f>
        <v/>
      </c>
      <c r="DN579" s="65"/>
      <c r="DO579" s="65"/>
      <c r="DP579" s="65"/>
      <c r="DQ579" s="65"/>
      <c r="DR579" s="65"/>
      <c r="DS579" s="65"/>
      <c r="DT579" s="65"/>
      <c r="DU579" s="65"/>
      <c r="DV579" s="65"/>
      <c r="DW579" s="65"/>
      <c r="DX579" s="65"/>
      <c r="DY579" s="65"/>
      <c r="DZ579" s="65"/>
      <c r="EA579" s="65"/>
      <c r="EB579" s="65"/>
      <c r="EC579" s="65"/>
      <c r="ED579" s="65"/>
      <c r="EE579" s="65"/>
      <c r="EF579" s="65"/>
      <c r="EG579" s="65"/>
      <c r="EH579" s="65"/>
      <c r="EI579" s="65"/>
      <c r="EJ579" s="65"/>
      <c r="EK579" s="65"/>
      <c r="EL579" s="65"/>
      <c r="EM579" s="65"/>
      <c r="EN579" s="65"/>
      <c r="EO579" s="65"/>
      <c r="EP579" s="65"/>
      <c r="EQ579" s="65"/>
      <c r="ER579" s="65"/>
      <c r="ES579" s="65"/>
      <c r="ET579" s="65"/>
      <c r="EU579" s="65"/>
      <c r="EV579" s="65"/>
      <c r="EW579" s="65"/>
      <c r="EX579" s="65"/>
      <c r="EY579" s="65"/>
      <c r="EZ579" s="65"/>
      <c r="FA579" s="65"/>
      <c r="FB579" s="65"/>
      <c r="FC579" s="65"/>
      <c r="FD579" s="65"/>
      <c r="FE579" s="65"/>
      <c r="FF579" s="65"/>
      <c r="FG579" s="65"/>
      <c r="FH579" s="65"/>
      <c r="FI579" s="65"/>
      <c r="FJ579" s="65"/>
      <c r="FK579" s="65"/>
      <c r="FL579" s="65"/>
      <c r="FM579" s="65"/>
      <c r="FN579" s="65"/>
      <c r="FO579" s="65"/>
      <c r="FP579" s="65"/>
      <c r="FQ579" s="65"/>
      <c r="FR579" s="65"/>
      <c r="FS579" s="65"/>
      <c r="FT579" s="65"/>
      <c r="FU579" s="65"/>
      <c r="FV579" s="65"/>
      <c r="FW579" s="65"/>
      <c r="FX579" s="65"/>
      <c r="FY579" s="65"/>
      <c r="FZ579" s="65"/>
      <c r="GA579" s="38"/>
      <c r="GB579" s="39"/>
      <c r="GC579" s="40"/>
      <c r="GD579" s="42"/>
      <c r="GE579" s="42"/>
      <c r="GF579" s="40"/>
      <c r="GG579" s="89"/>
      <c r="GH579" s="90"/>
      <c r="GI579" s="43"/>
      <c r="GJ579" s="44"/>
      <c r="GK579" s="166"/>
      <c r="GL579" s="166"/>
      <c r="GM579" s="166"/>
      <c r="GN579" s="42"/>
      <c r="GO579" s="91"/>
      <c r="GP579" s="42"/>
      <c r="GQ579" s="91"/>
      <c r="GR579" s="93"/>
      <c r="GS579" s="93"/>
      <c r="GT579" s="44"/>
      <c r="GU579" s="44"/>
      <c r="GV579" s="44"/>
      <c r="GW579" s="42"/>
      <c r="GX579" s="95"/>
      <c r="GY579" s="96"/>
      <c r="GZ579" s="168"/>
      <c r="HA579" s="168"/>
      <c r="HB579" s="168"/>
      <c r="HC579" s="93"/>
      <c r="HD579" s="168"/>
      <c r="HE579" s="110"/>
      <c r="HF579" s="94"/>
      <c r="HG579" s="38"/>
      <c r="HH579" s="38"/>
      <c r="HI579" s="38"/>
      <c r="HJ579" s="38"/>
      <c r="HK579" s="98"/>
      <c r="HL579" s="38"/>
      <c r="HM579" s="38"/>
      <c r="HN579" s="38"/>
      <c r="HO579" s="136"/>
      <c r="HP579" s="38"/>
      <c r="HQ579" s="38"/>
      <c r="HR579" s="38"/>
      <c r="HS579" s="38"/>
      <c r="HT579" s="63"/>
      <c r="HU579" s="63"/>
      <c r="HV579" s="71"/>
      <c r="HW579" s="63"/>
      <c r="HX579" s="44"/>
      <c r="HY579" s="42"/>
      <c r="HZ579" s="42"/>
      <c r="IA579" s="42"/>
      <c r="IB579" s="42"/>
      <c r="IC579" s="42"/>
      <c r="ID579" s="42"/>
      <c r="IE579" s="42"/>
      <c r="IF579" s="42"/>
      <c r="IG579" s="42"/>
      <c r="IH579" s="42"/>
      <c r="II579" s="42"/>
      <c r="IJ579" s="42"/>
      <c r="IK579" s="42"/>
      <c r="IL579" s="42"/>
      <c r="IM579" s="42"/>
      <c r="IN579" s="42"/>
      <c r="IO579" s="42"/>
      <c r="IP579" s="42"/>
      <c r="IQ579" s="42"/>
      <c r="IR579" s="42"/>
      <c r="IS579" s="42"/>
      <c r="IT579" s="42"/>
      <c r="IU579" s="42"/>
      <c r="IV579" s="42"/>
      <c r="IW579" s="42"/>
      <c r="IX579" s="42"/>
      <c r="IY579" s="42"/>
      <c r="IZ579" s="63"/>
      <c r="JA579" s="65"/>
      <c r="JB579" s="65"/>
      <c r="JC579" s="65"/>
      <c r="JD579" s="65"/>
      <c r="JE579" s="65"/>
      <c r="JF579" s="65"/>
      <c r="JG579" s="65"/>
      <c r="JH579" s="65"/>
      <c r="JI579" s="65"/>
      <c r="JJ579" s="65"/>
      <c r="JK579" s="65"/>
      <c r="JL579" s="65"/>
      <c r="JM579" s="65"/>
      <c r="JN579" s="65"/>
      <c r="JO579" s="65"/>
      <c r="JP579" s="65"/>
      <c r="JQ579" s="65"/>
      <c r="JR579" s="65"/>
      <c r="JS579" s="65"/>
      <c r="JT579" s="65"/>
      <c r="JU579" s="65"/>
      <c r="JV579" s="65"/>
      <c r="JW579" s="65"/>
      <c r="JX579" s="65"/>
      <c r="JY579" s="65"/>
      <c r="JZ579" s="65"/>
      <c r="KA579" s="65"/>
      <c r="KB579" s="65"/>
      <c r="KC579" s="65"/>
      <c r="KD579" s="65"/>
      <c r="KE579" s="65"/>
      <c r="KF579" s="65"/>
      <c r="KG579" s="65"/>
      <c r="KH579" s="65"/>
      <c r="KI579" s="65"/>
      <c r="KJ579" s="65"/>
      <c r="KK579" s="65"/>
      <c r="KL579" s="65"/>
      <c r="KM579" s="65"/>
      <c r="KN579" s="65"/>
      <c r="KO579" s="65"/>
      <c r="KP579" s="65"/>
      <c r="KQ579" s="65"/>
      <c r="KR579" s="65"/>
      <c r="KS579" s="65"/>
      <c r="KT579" s="65"/>
      <c r="KU579" s="65"/>
      <c r="KV579" s="65"/>
      <c r="KW579" s="65"/>
      <c r="KX579" s="65"/>
      <c r="KY579" s="65"/>
      <c r="KZ579" s="65"/>
      <c r="LA579" s="65"/>
      <c r="LB579" s="65"/>
      <c r="LC579" s="65"/>
      <c r="LD579" s="65"/>
      <c r="LE579" s="65"/>
      <c r="LF579" s="65"/>
      <c r="LG579" s="65"/>
      <c r="LH579" s="65"/>
      <c r="LI579" s="65"/>
      <c r="LJ579" s="65"/>
      <c r="LK579" s="65"/>
      <c r="LL579" s="65"/>
      <c r="LM579" s="65"/>
      <c r="LN579" s="65"/>
      <c r="LO579" s="65"/>
      <c r="LP579" s="65"/>
      <c r="LQ579" s="65"/>
      <c r="LR579" s="65"/>
      <c r="LS579" s="65"/>
      <c r="LT579" s="65"/>
      <c r="LU579" s="65"/>
      <c r="LV579" s="65"/>
      <c r="LW579" s="65"/>
      <c r="LX579" s="65"/>
      <c r="LY579" s="65"/>
      <c r="LZ579" s="65"/>
      <c r="MA579" s="65"/>
    </row>
    <row r="580" spans="1:339" ht="12" x14ac:dyDescent="0.25">
      <c r="A580" s="38" t="s">
        <v>118</v>
      </c>
      <c r="B580" s="39" t="s">
        <v>119</v>
      </c>
      <c r="C580" s="40" t="str">
        <f>IFERROR(VLOOKUP(BANCO10[[#This Row],[EMPRESA]],[1]!DADOS[#Data],2,FALSE),"")</f>
        <v>56.003.544/0001-61</v>
      </c>
      <c r="D580" s="42" t="s">
        <v>1520</v>
      </c>
      <c r="E580" s="42" t="str">
        <f>IFERROR(VLOOKUP(BANCO10[[#This Row],[EMPRESA]],[1]!DADOS[#Data],5,FALSE),"")</f>
        <v>EPP</v>
      </c>
      <c r="F580" s="40" t="str">
        <f>IFERROR(IF(VLOOKUP(BANCO10[[#This Row],[EMPRESA]],[1]!DADOS[#Data],6,0)="","",(VLOOKUP(BANCO10[[#This Row],[EMPRESA]],[1]!DADOS[#Data],6,0))),"")</f>
        <v>CAPITAL LESTE 1</v>
      </c>
      <c r="G580" s="40" t="s">
        <v>1526</v>
      </c>
      <c r="H580" s="43" t="s">
        <v>196</v>
      </c>
      <c r="I580" s="43" t="s">
        <v>145</v>
      </c>
      <c r="J580" s="44" t="s">
        <v>123</v>
      </c>
      <c r="K580" s="44" t="s">
        <v>1527</v>
      </c>
      <c r="L580" s="44" t="s">
        <v>123</v>
      </c>
      <c r="M580" s="44">
        <v>604</v>
      </c>
      <c r="N580" s="42">
        <v>103</v>
      </c>
      <c r="O580" s="42" t="s">
        <v>1528</v>
      </c>
      <c r="P580" s="42">
        <v>52</v>
      </c>
      <c r="Q580" s="42" t="s">
        <v>148</v>
      </c>
      <c r="R580" s="45" t="s">
        <v>123</v>
      </c>
      <c r="S580" s="45"/>
      <c r="T580" s="45" t="s">
        <v>123</v>
      </c>
      <c r="U580" s="45"/>
      <c r="V580" s="45" t="s">
        <v>123</v>
      </c>
      <c r="W580" s="45"/>
      <c r="X580" s="45" t="s">
        <v>123</v>
      </c>
      <c r="Y580" s="45"/>
      <c r="Z580" s="46" t="s">
        <v>123</v>
      </c>
      <c r="AA580" s="47"/>
      <c r="AB580" s="46" t="s">
        <v>123</v>
      </c>
      <c r="AC580" s="48"/>
      <c r="AD580" s="46" t="s">
        <v>123</v>
      </c>
      <c r="AE580" s="48"/>
      <c r="AF580" s="45" t="s">
        <v>27</v>
      </c>
      <c r="AG580" s="45">
        <v>45169</v>
      </c>
      <c r="AH580" s="45" t="s">
        <v>27</v>
      </c>
      <c r="AI580" s="45">
        <v>45371</v>
      </c>
      <c r="AJ580" s="45" t="s">
        <v>27</v>
      </c>
      <c r="AK580" s="45"/>
      <c r="AL580" s="45" t="s">
        <v>27</v>
      </c>
      <c r="AM580" s="45"/>
      <c r="AN580" s="45" t="s">
        <v>27</v>
      </c>
      <c r="AO580" s="45"/>
      <c r="AP580" s="45" t="s">
        <v>27</v>
      </c>
      <c r="AQ580" s="45"/>
      <c r="AR580" s="45" t="s">
        <v>27</v>
      </c>
      <c r="AS580" s="45"/>
      <c r="AT580" s="49">
        <v>45454</v>
      </c>
      <c r="AU580" s="50">
        <v>45642</v>
      </c>
      <c r="AV580" s="51" t="s">
        <v>27</v>
      </c>
      <c r="AW580" s="66" t="s">
        <v>27</v>
      </c>
      <c r="AX580" s="51" t="s">
        <v>182</v>
      </c>
      <c r="AY580" s="52" t="s">
        <v>126</v>
      </c>
      <c r="AZ580" s="53">
        <v>0</v>
      </c>
      <c r="BA580" s="52" t="s">
        <v>153</v>
      </c>
      <c r="BB580" s="81" t="s">
        <v>136</v>
      </c>
      <c r="BC580" s="52">
        <v>4697</v>
      </c>
      <c r="BD580" s="52"/>
      <c r="BE580" s="55" t="s">
        <v>123</v>
      </c>
      <c r="BF580" s="55" t="s">
        <v>123</v>
      </c>
      <c r="BG580" s="55" t="s">
        <v>27</v>
      </c>
      <c r="BH580" s="55" t="s">
        <v>123</v>
      </c>
      <c r="BI580" s="68" t="s">
        <v>123</v>
      </c>
      <c r="BJ580" s="48"/>
      <c r="BK580" s="78" t="s">
        <v>1529</v>
      </c>
      <c r="BL580" s="75">
        <v>45622</v>
      </c>
      <c r="BM580" s="78" t="s">
        <v>1529</v>
      </c>
      <c r="BN580" s="75">
        <v>40193</v>
      </c>
      <c r="BO580" s="78" t="s">
        <v>27</v>
      </c>
      <c r="BP580" s="75">
        <v>45672</v>
      </c>
      <c r="BQ580" s="74" t="s">
        <v>27</v>
      </c>
      <c r="BR580" s="75">
        <v>45630</v>
      </c>
      <c r="BS580" s="60" t="s">
        <v>1236</v>
      </c>
      <c r="BT580" s="38"/>
      <c r="BU580" s="61"/>
      <c r="BV580" s="61"/>
      <c r="BW580" s="84"/>
      <c r="BX580" s="84"/>
      <c r="BY580" s="85"/>
      <c r="BZ580" s="84"/>
      <c r="CA580" s="86"/>
      <c r="CB580" s="87"/>
      <c r="CC580" s="88">
        <v>45389</v>
      </c>
      <c r="CD580" s="87"/>
      <c r="CE580" s="87" t="s">
        <v>129</v>
      </c>
      <c r="CF580" s="87"/>
      <c r="CG580" s="87" t="s">
        <v>219</v>
      </c>
      <c r="CH580" s="42">
        <f>YEAR(BANCO10[[#This Row],[DATA INÍCIO]])</f>
        <v>2024</v>
      </c>
      <c r="CI580" s="42">
        <f>MONTH(BANCO10[[#This Row],[DATA INÍCIO]])</f>
        <v>6</v>
      </c>
      <c r="CJ580" s="42" t="str">
        <f t="shared" si="10"/>
        <v>PADARIA E CONFEITARIA MORRY'S LTDA56.003.544/0001-61</v>
      </c>
      <c r="CK580" s="42"/>
      <c r="CL580" s="42" t="s">
        <v>1530</v>
      </c>
      <c r="CM580" s="42" t="str">
        <f>IF(BANCO10[[#This Row],[SOLUÇÃO]]=CM$1,BANCO10[[#This Row],[STATUS DA ETAPA]],"")</f>
        <v/>
      </c>
      <c r="CN580" s="42" t="str">
        <f>IF(BANCO10[[#This Row],[SOLUÇÃO]]=CN$1,BANCO10[[#This Row],[STATUS DA ETAPA]],"")</f>
        <v/>
      </c>
      <c r="CO580" s="42" t="str">
        <f>IF(BANCO10[[#This Row],[SOLUÇÃO]]=CO$1,BANCO10[[#This Row],[STATUS DA ETAPA]],"")</f>
        <v/>
      </c>
      <c r="CP580" s="42" t="str">
        <f>IF(BANCO10[[#This Row],[SOLUÇÃO]]=CP$1,BANCO10[[#This Row],[STATUS DA ETAPA]],"")</f>
        <v/>
      </c>
      <c r="CQ580" s="42" t="str">
        <f>IF(BANCO10[[#This Row],[SOLUÇÃO]]=CQ$1,BANCO10[[#This Row],[STATUS DA ETAPA]],"")</f>
        <v/>
      </c>
      <c r="CR580" s="42" t="str">
        <f>IF(BANCO10[[#This Row],[SOLUÇÃO]]=CR$1,BANCO10[[#This Row],[STATUS DA ETAPA]],"")</f>
        <v/>
      </c>
      <c r="CS580" s="42" t="str">
        <f>IF(BANCO10[[#This Row],[SOLUÇÃO]]=CS$1,BANCO10[[#This Row],[STATUS DA ETAPA]],"")</f>
        <v/>
      </c>
      <c r="CT580" s="42" t="str">
        <f>IF(BANCO10[[#This Row],[SOLUÇÃO]]=CT$1,BANCO10[[#This Row],[STATUS DA ETAPA]],"")</f>
        <v/>
      </c>
      <c r="CU580" s="42" t="str">
        <f>IF(BANCO10[[#This Row],[SOLUÇÃO]]=CU$1,BANCO10[[#This Row],[STATUS DA ETAPA]],"")</f>
        <v/>
      </c>
      <c r="CV580" s="42" t="str">
        <f>IF(BANCO10[[#This Row],[SOLUÇÃO]]=CV$1,BANCO10[[#This Row],[STATUS DA ETAPA]],"")</f>
        <v/>
      </c>
      <c r="CW580" s="42" t="str">
        <f>IF(BANCO10[[#This Row],[SOLUÇÃO]]=CW$1,BANCO10[[#This Row],[STATUS DA ETAPA]],"")</f>
        <v/>
      </c>
      <c r="CX580" s="42" t="str">
        <f>IF(BANCO10[[#This Row],[SOLUÇÃO]]=CX$1,BANCO10[[#This Row],[STATUS DA ETAPA]],"")</f>
        <v/>
      </c>
      <c r="CY580" s="42" t="str">
        <f>IF(BANCO10[[#This Row],[SOLUÇÃO]]=CY$1,BANCO10[[#This Row],[STATUS DA ETAPA]],"")</f>
        <v/>
      </c>
      <c r="CZ580" s="42" t="str">
        <f>IF(BANCO10[[#This Row],[SOLUÇÃO]]=CZ$1,BANCO10[[#This Row],[STATUS DA ETAPA]],"")</f>
        <v/>
      </c>
      <c r="DA580" s="42" t="str">
        <f>IF(BANCO10[[#This Row],[SOLUÇÃO]]=DA$1,BANCO10[[#This Row],[STATUS DA ETAPA]],"")</f>
        <v/>
      </c>
      <c r="DB580" s="42" t="str">
        <f>IF(BANCO10[[#This Row],[SOLUÇÃO]]=DB$1,BANCO10[[#This Row],[STATUS DA ETAPA]],"")</f>
        <v/>
      </c>
      <c r="DC580" s="63" t="str">
        <f>IF(BANCO10[[#This Row],[SOLUÇÃO]]=DC$1,BANCO10[[#This Row],[STATUS DA ETAPA]],"")</f>
        <v/>
      </c>
      <c r="DD580" s="65" t="str">
        <f>IF(BANCO10[[#This Row],[SOLUÇÃO]]=DD$1,BANCO10[[#This Row],[STATUS DA ETAPA]],"")</f>
        <v/>
      </c>
      <c r="DE580" s="65" t="str">
        <f>IF(BANCO10[[#This Row],[SOLUÇÃO]]=DE$1,BANCO10[[#This Row],[STATUS DA ETAPA]],"")</f>
        <v/>
      </c>
      <c r="DF580" s="65" t="str">
        <f>IF(BANCO10[[#This Row],[SOLUÇÃO]]=DF$1,BANCO10[[#This Row],[STATUS DA ETAPA]],"")</f>
        <v/>
      </c>
      <c r="DG580" s="65" t="str">
        <f>IF(BANCO10[[#This Row],[SOLUÇÃO]]=DG$1,BANCO10[[#This Row],[STATUS DA ETAPA]],"")</f>
        <v/>
      </c>
      <c r="DH580" s="65" t="str">
        <f>IF(BANCO10[[#This Row],[SOLUÇÃO]]=DH$1,BANCO10[[#This Row],[STATUS DA ETAPA]],"")</f>
        <v/>
      </c>
      <c r="DI580" s="65" t="str">
        <f>IF(BANCO10[[#This Row],[SOLUÇÃO]]=DI$1,BANCO10[[#This Row],[STATUS DA ETAPA]],"")</f>
        <v/>
      </c>
      <c r="DJ580" s="65" t="str">
        <f>IF(BANCO10[[#This Row],[SOLUÇÃO]]=DJ$1,BANCO10[[#This Row],[STATUS DA ETAPA]],"")</f>
        <v/>
      </c>
      <c r="DK580" s="65" t="str">
        <f>IF(BANCO10[[#This Row],[SOLUÇÃO]]=DK$1,BANCO10[[#This Row],[STATUS DA ETAPA]],"")</f>
        <v/>
      </c>
      <c r="DL580" s="65" t="str">
        <f>IF(BANCO10[[#This Row],[SOLUÇÃO]]=DL$1,BANCO10[[#This Row],[STATUS DA ETAPA]],"")</f>
        <v/>
      </c>
      <c r="DM580" s="65" t="str">
        <f>IF(BANCO10[[#This Row],[SOLUÇÃO]]=DM$1,BANCO10[[#This Row],[STATUS DA ETAPA]],"")</f>
        <v/>
      </c>
      <c r="DN580" s="65"/>
      <c r="DO580" s="65"/>
      <c r="DP580" s="65"/>
      <c r="DQ580" s="65"/>
      <c r="DR580" s="65"/>
      <c r="DS580" s="65"/>
      <c r="DT580" s="65"/>
      <c r="DU580" s="65"/>
      <c r="DV580" s="65"/>
      <c r="DW580" s="65"/>
      <c r="DX580" s="65"/>
      <c r="DY580" s="65"/>
      <c r="DZ580" s="65"/>
      <c r="EA580" s="65"/>
      <c r="EB580" s="65"/>
      <c r="EC580" s="65"/>
      <c r="ED580" s="65"/>
      <c r="EE580" s="65"/>
      <c r="EF580" s="65"/>
      <c r="EG580" s="65"/>
      <c r="EH580" s="65"/>
      <c r="EI580" s="65"/>
      <c r="EJ580" s="65"/>
      <c r="EK580" s="65"/>
      <c r="EL580" s="65"/>
      <c r="EM580" s="65"/>
      <c r="EN580" s="65"/>
      <c r="EO580" s="65"/>
      <c r="EP580" s="65"/>
      <c r="EQ580" s="65"/>
      <c r="ER580" s="65"/>
      <c r="ES580" s="65"/>
      <c r="ET580" s="65"/>
      <c r="EU580" s="65"/>
      <c r="EV580" s="65"/>
      <c r="EW580" s="65"/>
      <c r="EX580" s="65"/>
      <c r="EY580" s="65"/>
      <c r="EZ580" s="65"/>
      <c r="FA580" s="65"/>
      <c r="FB580" s="65"/>
      <c r="FC580" s="65"/>
      <c r="FD580" s="65"/>
      <c r="FE580" s="65"/>
      <c r="FF580" s="65"/>
      <c r="FG580" s="65"/>
      <c r="FH580" s="65"/>
      <c r="FI580" s="65"/>
      <c r="FJ580" s="65"/>
      <c r="FK580" s="65"/>
      <c r="FL580" s="65"/>
      <c r="FM580" s="65"/>
      <c r="FN580" s="65"/>
      <c r="FO580" s="65"/>
      <c r="FP580" s="65"/>
      <c r="FQ580" s="65"/>
      <c r="FR580" s="65"/>
      <c r="FS580" s="65"/>
      <c r="FT580" s="65"/>
      <c r="FU580" s="65"/>
      <c r="FV580" s="65"/>
      <c r="FW580" s="65"/>
      <c r="FX580" s="65"/>
      <c r="FY580" s="65"/>
      <c r="FZ580" s="65"/>
      <c r="GA580" s="38"/>
      <c r="GB580" s="39"/>
      <c r="GC580" s="40"/>
      <c r="GD580" s="42"/>
      <c r="GE580" s="42"/>
      <c r="GF580" s="40"/>
      <c r="GG580" s="89"/>
      <c r="GH580" s="90"/>
      <c r="GI580" s="43"/>
      <c r="GJ580" s="44"/>
      <c r="GK580" s="166"/>
      <c r="GL580" s="166"/>
      <c r="GM580" s="166"/>
      <c r="GN580" s="42"/>
      <c r="GO580" s="91"/>
      <c r="GP580" s="42"/>
      <c r="GQ580" s="91"/>
      <c r="GR580" s="93"/>
      <c r="GS580" s="93"/>
      <c r="GT580" s="44"/>
      <c r="GU580" s="44"/>
      <c r="GV580" s="44"/>
      <c r="GW580" s="42"/>
      <c r="GX580" s="95"/>
      <c r="GY580" s="96"/>
      <c r="GZ580" s="168"/>
      <c r="HA580" s="168"/>
      <c r="HB580" s="168"/>
      <c r="HC580" s="93"/>
      <c r="HD580" s="168"/>
      <c r="HE580" s="110"/>
      <c r="HF580" s="94"/>
      <c r="HG580" s="38"/>
      <c r="HH580" s="38"/>
      <c r="HI580" s="38"/>
      <c r="HJ580" s="38"/>
      <c r="HK580" s="98"/>
      <c r="HL580" s="38"/>
      <c r="HM580" s="38"/>
      <c r="HN580" s="38"/>
      <c r="HO580" s="136"/>
      <c r="HP580" s="38"/>
      <c r="HQ580" s="38"/>
      <c r="HR580" s="38"/>
      <c r="HS580" s="38"/>
      <c r="HT580" s="63"/>
      <c r="HU580" s="63"/>
      <c r="HV580" s="71"/>
      <c r="HW580" s="63"/>
      <c r="HX580" s="44"/>
      <c r="HY580" s="42"/>
      <c r="HZ580" s="42"/>
      <c r="IA580" s="42"/>
      <c r="IB580" s="42"/>
      <c r="IC580" s="42"/>
      <c r="ID580" s="42"/>
      <c r="IE580" s="42"/>
      <c r="IF580" s="42"/>
      <c r="IG580" s="42"/>
      <c r="IH580" s="42"/>
      <c r="II580" s="42"/>
      <c r="IJ580" s="42"/>
      <c r="IK580" s="42"/>
      <c r="IL580" s="42"/>
      <c r="IM580" s="42"/>
      <c r="IN580" s="42"/>
      <c r="IO580" s="42"/>
      <c r="IP580" s="42"/>
      <c r="IQ580" s="42"/>
      <c r="IR580" s="42"/>
      <c r="IS580" s="42"/>
      <c r="IT580" s="42"/>
      <c r="IU580" s="42"/>
      <c r="IV580" s="42"/>
      <c r="IW580" s="42"/>
      <c r="IX580" s="42"/>
      <c r="IY580" s="42"/>
      <c r="IZ580" s="63"/>
      <c r="JA580" s="65"/>
      <c r="JB580" s="65"/>
      <c r="JC580" s="65"/>
      <c r="JD580" s="65"/>
      <c r="JE580" s="65"/>
      <c r="JF580" s="65"/>
      <c r="JG580" s="65"/>
      <c r="JH580" s="65"/>
      <c r="JI580" s="65"/>
      <c r="JJ580" s="65"/>
      <c r="JK580" s="65"/>
      <c r="JL580" s="65"/>
      <c r="JM580" s="65"/>
      <c r="JN580" s="65"/>
      <c r="JO580" s="65"/>
      <c r="JP580" s="65"/>
      <c r="JQ580" s="65"/>
      <c r="JR580" s="65"/>
      <c r="JS580" s="65"/>
      <c r="JT580" s="65"/>
      <c r="JU580" s="65"/>
      <c r="JV580" s="65"/>
      <c r="JW580" s="65"/>
      <c r="JX580" s="65"/>
      <c r="JY580" s="65"/>
      <c r="JZ580" s="65"/>
      <c r="KA580" s="65"/>
      <c r="KB580" s="65"/>
      <c r="KC580" s="65"/>
      <c r="KD580" s="65"/>
      <c r="KE580" s="65"/>
      <c r="KF580" s="65"/>
      <c r="KG580" s="65"/>
      <c r="KH580" s="65"/>
      <c r="KI580" s="65"/>
      <c r="KJ580" s="65"/>
      <c r="KK580" s="65"/>
      <c r="KL580" s="65"/>
      <c r="KM580" s="65"/>
      <c r="KN580" s="65"/>
      <c r="KO580" s="65"/>
      <c r="KP580" s="65"/>
      <c r="KQ580" s="65"/>
      <c r="KR580" s="65"/>
      <c r="KS580" s="65"/>
      <c r="KT580" s="65"/>
      <c r="KU580" s="65"/>
      <c r="KV580" s="65"/>
      <c r="KW580" s="65"/>
      <c r="KX580" s="65"/>
      <c r="KY580" s="65"/>
      <c r="KZ580" s="65"/>
      <c r="LA580" s="65"/>
      <c r="LB580" s="65"/>
      <c r="LC580" s="65"/>
      <c r="LD580" s="65"/>
      <c r="LE580" s="65"/>
      <c r="LF580" s="65"/>
      <c r="LG580" s="65"/>
      <c r="LH580" s="65"/>
      <c r="LI580" s="65"/>
      <c r="LJ580" s="65"/>
      <c r="LK580" s="65"/>
      <c r="LL580" s="65"/>
      <c r="LM580" s="65"/>
      <c r="LN580" s="65"/>
      <c r="LO580" s="65"/>
      <c r="LP580" s="65"/>
      <c r="LQ580" s="65"/>
      <c r="LR580" s="65"/>
      <c r="LS580" s="65"/>
      <c r="LT580" s="65"/>
      <c r="LU580" s="65"/>
      <c r="LV580" s="65"/>
      <c r="LW580" s="65"/>
      <c r="LX580" s="65"/>
      <c r="LY580" s="65"/>
      <c r="LZ580" s="65"/>
      <c r="MA580" s="65"/>
    </row>
    <row r="581" spans="1:339" ht="12" x14ac:dyDescent="0.25">
      <c r="A581" s="38" t="s">
        <v>118</v>
      </c>
      <c r="B581" s="39" t="s">
        <v>131</v>
      </c>
      <c r="C581" s="40" t="str">
        <f>IFERROR(VLOOKUP(BANCO10[[#This Row],[EMPRESA]],[1]!DADOS[#Data],2,FALSE),"")</f>
        <v>20.336.658/0001-86</v>
      </c>
      <c r="D581" s="40" t="s">
        <v>1531</v>
      </c>
      <c r="E581" s="42" t="str">
        <f>IFERROR(VLOOKUP(BANCO10[[#This Row],[EMPRESA]],[1]!DADOS[#Data],5,FALSE),"")</f>
        <v>EPP</v>
      </c>
      <c r="F581" s="40" t="str">
        <f>IFERROR(IF(VLOOKUP(BANCO10[[#This Row],[EMPRESA]],[1]!DADOS[#Data],6,0)="","",(VLOOKUP(BANCO10[[#This Row],[EMPRESA]],[1]!DADOS[#Data],6,0))),"")</f>
        <v>CAPITAL LESTE 2</v>
      </c>
      <c r="G581" s="40" t="str">
        <f>IFERROR(IF(VLOOKUP(BANCO10[[#This Row],[EMPRESA]],[1]!DADOS[#Data],4)="","",(VLOOKUP($D581,[1]!DADOS[#Data],4,0))),"")</f>
        <v>PAGINA BR</v>
      </c>
      <c r="H581" s="43" t="s">
        <v>7</v>
      </c>
      <c r="I581" s="43" t="s">
        <v>145</v>
      </c>
      <c r="J581" s="43" t="s">
        <v>123</v>
      </c>
      <c r="K581" s="44" t="s">
        <v>1532</v>
      </c>
      <c r="L581" s="44" t="s">
        <v>1533</v>
      </c>
      <c r="M581" s="44" t="s">
        <v>137</v>
      </c>
      <c r="N581" s="44" t="s">
        <v>123</v>
      </c>
      <c r="O581" s="42" t="s">
        <v>96</v>
      </c>
      <c r="P581" s="42">
        <v>106</v>
      </c>
      <c r="Q581" s="39" t="s">
        <v>148</v>
      </c>
      <c r="R581" s="45" t="s">
        <v>27</v>
      </c>
      <c r="S581" s="45">
        <v>45701</v>
      </c>
      <c r="T581" s="45" t="s">
        <v>27</v>
      </c>
      <c r="U581" s="45">
        <v>45702</v>
      </c>
      <c r="V581" s="45" t="s">
        <v>27</v>
      </c>
      <c r="W581" s="45">
        <v>45702</v>
      </c>
      <c r="X581" s="45" t="s">
        <v>27</v>
      </c>
      <c r="Y581" s="45">
        <v>45705</v>
      </c>
      <c r="Z581" s="46" t="s">
        <v>27</v>
      </c>
      <c r="AA581" s="47">
        <v>45702</v>
      </c>
      <c r="AB581" s="46" t="s">
        <v>27</v>
      </c>
      <c r="AC581" s="48">
        <v>45705</v>
      </c>
      <c r="AD581" s="46" t="s">
        <v>27</v>
      </c>
      <c r="AE581" s="48">
        <v>45705</v>
      </c>
      <c r="AF581" s="45" t="s">
        <v>123</v>
      </c>
      <c r="AG581" s="45"/>
      <c r="AH581" s="45" t="s">
        <v>27</v>
      </c>
      <c r="AI581" s="45">
        <v>45701</v>
      </c>
      <c r="AJ581" s="45" t="s">
        <v>27</v>
      </c>
      <c r="AK581" s="45">
        <v>45701</v>
      </c>
      <c r="AL581" s="45" t="s">
        <v>123</v>
      </c>
      <c r="AM581" s="45"/>
      <c r="AN581" s="45" t="s">
        <v>123</v>
      </c>
      <c r="AO581" s="45"/>
      <c r="AP581" s="45" t="s">
        <v>123</v>
      </c>
      <c r="AQ581" s="45"/>
      <c r="AR581" s="45" t="s">
        <v>123</v>
      </c>
      <c r="AS581" s="45"/>
      <c r="AT581" s="49">
        <v>45783</v>
      </c>
      <c r="AU581" s="50">
        <v>45869</v>
      </c>
      <c r="AV581" s="66" t="s">
        <v>27</v>
      </c>
      <c r="AW581" s="66" t="s">
        <v>27</v>
      </c>
      <c r="AX581" s="51" t="s">
        <v>49</v>
      </c>
      <c r="AY581" s="52" t="s">
        <v>126</v>
      </c>
      <c r="AZ581" s="53">
        <v>20140</v>
      </c>
      <c r="BA581" s="52" t="s">
        <v>153</v>
      </c>
      <c r="BB581" s="81">
        <v>665250</v>
      </c>
      <c r="BC581" s="52" t="s">
        <v>123</v>
      </c>
      <c r="BD581" s="52" t="s">
        <v>123</v>
      </c>
      <c r="BE581" s="55" t="s">
        <v>27</v>
      </c>
      <c r="BF581" s="55" t="s">
        <v>27</v>
      </c>
      <c r="BG581" s="55" t="s">
        <v>27</v>
      </c>
      <c r="BH581" s="55" t="s">
        <v>27</v>
      </c>
      <c r="BI581" s="68" t="s">
        <v>27</v>
      </c>
      <c r="BJ581" s="48">
        <v>45877</v>
      </c>
      <c r="BK581" s="58" t="s">
        <v>123</v>
      </c>
      <c r="BL581" s="59"/>
      <c r="BM581" s="58" t="s">
        <v>123</v>
      </c>
      <c r="BN581" s="59"/>
      <c r="BO581" s="74" t="s">
        <v>27</v>
      </c>
      <c r="BP581" s="59">
        <v>45877</v>
      </c>
      <c r="BQ581" s="58" t="s">
        <v>126</v>
      </c>
      <c r="BR581" s="59"/>
      <c r="BS581" s="227" t="s">
        <v>819</v>
      </c>
      <c r="BT581" s="63">
        <v>0</v>
      </c>
      <c r="BU581" s="61"/>
      <c r="BV581" s="61"/>
      <c r="BW581" s="61"/>
      <c r="BX581" s="61"/>
      <c r="BY581" s="61"/>
      <c r="BZ581" s="61"/>
      <c r="CA581" s="61"/>
      <c r="CB581" s="61"/>
      <c r="CC581" s="61"/>
      <c r="CD581" s="61"/>
      <c r="CE581" s="61"/>
      <c r="CF581" s="61"/>
      <c r="CG581" s="61"/>
      <c r="CH581" s="63">
        <f>YEAR(BANCO10[[#This Row],[DATA INÍCIO]])</f>
        <v>2025</v>
      </c>
      <c r="CI581" s="63">
        <f>MONTH(BANCO10[[#This Row],[DATA INÍCIO]])</f>
        <v>5</v>
      </c>
      <c r="CJ581" s="71" t="str">
        <f t="shared" si="10"/>
        <v>PAGINA BRASIL INDUSTRIA E COMERCIO DE ARTIGOS DE PAPELARIA LTDA20.336.658/0001-86</v>
      </c>
      <c r="CK581" s="63"/>
      <c r="CL581" s="63"/>
      <c r="CM581" s="42" t="str">
        <f>IF(BANCO10[[#This Row],[SOLUÇÃO]]=CM$1,BANCO10[[#This Row],[STATUS DA ETAPA]],"")</f>
        <v/>
      </c>
      <c r="CN581" s="42" t="str">
        <f>IF(BANCO10[[#This Row],[SOLUÇÃO]]=CN$1,BANCO10[[#This Row],[STATUS DA ETAPA]],"")</f>
        <v/>
      </c>
      <c r="CO581" s="42" t="str">
        <f>IF(BANCO10[[#This Row],[SOLUÇÃO]]=CO$1,BANCO10[[#This Row],[STATUS DA ETAPA]],"")</f>
        <v/>
      </c>
      <c r="CP581" s="42" t="str">
        <f>IF(BANCO10[[#This Row],[SOLUÇÃO]]=CP$1,BANCO10[[#This Row],[STATUS DA ETAPA]],"")</f>
        <v/>
      </c>
      <c r="CQ581" s="42" t="str">
        <f>IF(BANCO10[[#This Row],[SOLUÇÃO]]=CQ$1,BANCO10[[#This Row],[STATUS DA ETAPA]],"")</f>
        <v/>
      </c>
      <c r="CR581" s="42" t="str">
        <f>IF(BANCO10[[#This Row],[SOLUÇÃO]]=CR$1,BANCO10[[#This Row],[STATUS DA ETAPA]],"")</f>
        <v/>
      </c>
      <c r="CS581" s="42" t="str">
        <f>IF(BANCO10[[#This Row],[SOLUÇÃO]]=CS$1,BANCO10[[#This Row],[STATUS DA ETAPA]],"")</f>
        <v>CONCLUÍDO</v>
      </c>
      <c r="CT581" s="42" t="str">
        <f>IF(BANCO10[[#This Row],[SOLUÇÃO]]=CT$1,BANCO10[[#This Row],[STATUS DA ETAPA]],"")</f>
        <v/>
      </c>
      <c r="CU581" s="42" t="str">
        <f>IF(BANCO10[[#This Row],[SOLUÇÃO]]=CU$1,BANCO10[[#This Row],[STATUS DA ETAPA]],"")</f>
        <v/>
      </c>
      <c r="CV581" s="42" t="str">
        <f>IF(BANCO10[[#This Row],[SOLUÇÃO]]=CV$1,BANCO10[[#This Row],[STATUS DA ETAPA]],"")</f>
        <v/>
      </c>
      <c r="CW581" s="42" t="str">
        <f>IF(BANCO10[[#This Row],[SOLUÇÃO]]=CW$1,BANCO10[[#This Row],[STATUS DA ETAPA]],"")</f>
        <v/>
      </c>
      <c r="CX581" s="42" t="str">
        <f>IF(BANCO10[[#This Row],[SOLUÇÃO]]=CX$1,BANCO10[[#This Row],[STATUS DA ETAPA]],"")</f>
        <v/>
      </c>
      <c r="CY581" s="42" t="str">
        <f>IF(BANCO10[[#This Row],[SOLUÇÃO]]=CY$1,BANCO10[[#This Row],[STATUS DA ETAPA]],"")</f>
        <v/>
      </c>
      <c r="CZ581" s="42" t="str">
        <f>IF(BANCO10[[#This Row],[SOLUÇÃO]]=CZ$1,BANCO10[[#This Row],[STATUS DA ETAPA]],"")</f>
        <v/>
      </c>
      <c r="DA581" s="42" t="str">
        <f>IF(BANCO10[[#This Row],[SOLUÇÃO]]=DA$1,BANCO10[[#This Row],[STATUS DA ETAPA]],"")</f>
        <v/>
      </c>
      <c r="DB581" s="42" t="str">
        <f>IF(BANCO10[[#This Row],[SOLUÇÃO]]=DB$1,BANCO10[[#This Row],[STATUS DA ETAPA]],"")</f>
        <v/>
      </c>
      <c r="DC581" s="42" t="str">
        <f>IF(BANCO10[[#This Row],[SOLUÇÃO]]=DC$1,BANCO10[[#This Row],[STATUS DA ETAPA]],"")</f>
        <v/>
      </c>
      <c r="DD581" s="42" t="str">
        <f>IF(BANCO10[[#This Row],[SOLUÇÃO]]=DD$1,BANCO10[[#This Row],[STATUS DA ETAPA]],"")</f>
        <v/>
      </c>
      <c r="DE581" s="42" t="str">
        <f>IF(BANCO10[[#This Row],[SOLUÇÃO]]=DE$1,BANCO10[[#This Row],[STATUS DA ETAPA]],"")</f>
        <v/>
      </c>
      <c r="DF581" s="42" t="str">
        <f>IF(BANCO10[[#This Row],[SOLUÇÃO]]=DF$1,BANCO10[[#This Row],[STATUS DA ETAPA]],"")</f>
        <v/>
      </c>
      <c r="DG581" s="42" t="str">
        <f>IF(BANCO10[[#This Row],[SOLUÇÃO]]=DG$1,BANCO10[[#This Row],[STATUS DA ETAPA]],"")</f>
        <v/>
      </c>
      <c r="DH581" s="42" t="str">
        <f>IF(BANCO10[[#This Row],[SOLUÇÃO]]=DH$1,BANCO10[[#This Row],[STATUS DA ETAPA]],"")</f>
        <v/>
      </c>
      <c r="DI581" s="42" t="str">
        <f>IF(BANCO10[[#This Row],[SOLUÇÃO]]=DI$1,BANCO10[[#This Row],[STATUS DA ETAPA]],"")</f>
        <v/>
      </c>
      <c r="DJ581" s="42" t="str">
        <f>IF(BANCO10[[#This Row],[SOLUÇÃO]]=DJ$1,BANCO10[[#This Row],[STATUS DA ETAPA]],"")</f>
        <v/>
      </c>
      <c r="DK581" s="42" t="str">
        <f>IF(BANCO10[[#This Row],[SOLUÇÃO]]=DK$1,BANCO10[[#This Row],[STATUS DA ETAPA]],"")</f>
        <v/>
      </c>
      <c r="DL581" s="42" t="str">
        <f>IF(BANCO10[[#This Row],[SOLUÇÃO]]=DL$1,BANCO10[[#This Row],[STATUS DA ETAPA]],"")</f>
        <v/>
      </c>
      <c r="DM581" s="42" t="str">
        <f>IF(BANCO10[[#This Row],[SOLUÇÃO]]=DM$1,BANCO10[[#This Row],[STATUS DA ETAPA]],"")</f>
        <v/>
      </c>
      <c r="DN581" s="65"/>
      <c r="DO581" s="65"/>
      <c r="DP581" s="65"/>
      <c r="DQ581" s="65"/>
      <c r="DR581" s="65"/>
      <c r="DS581" s="65"/>
      <c r="DT581" s="65"/>
      <c r="DU581" s="65"/>
      <c r="DV581" s="65"/>
      <c r="DW581" s="65"/>
      <c r="DX581" s="65"/>
      <c r="DY581" s="65"/>
      <c r="DZ581" s="65"/>
      <c r="EA581" s="65"/>
      <c r="EB581" s="65"/>
      <c r="EC581" s="65"/>
      <c r="ED581" s="65"/>
      <c r="EE581" s="65"/>
      <c r="EF581" s="65"/>
      <c r="EG581" s="65"/>
      <c r="EH581" s="65"/>
      <c r="EI581" s="65"/>
      <c r="EJ581" s="65"/>
      <c r="EK581" s="65"/>
      <c r="EL581" s="65"/>
      <c r="EM581" s="65"/>
      <c r="EN581" s="65"/>
      <c r="EO581" s="65"/>
      <c r="EP581" s="65"/>
      <c r="EQ581" s="65"/>
      <c r="ER581" s="65"/>
      <c r="ES581" s="65"/>
      <c r="ET581" s="65"/>
      <c r="EU581" s="65"/>
      <c r="EV581" s="65"/>
      <c r="EW581" s="65"/>
      <c r="EX581" s="65"/>
      <c r="EY581" s="65"/>
      <c r="EZ581" s="65"/>
      <c r="FA581" s="65"/>
      <c r="FB581" s="65"/>
      <c r="FC581" s="65"/>
      <c r="FD581" s="65"/>
      <c r="FE581" s="65"/>
      <c r="FF581" s="65"/>
      <c r="FG581" s="65"/>
      <c r="FH581" s="65"/>
      <c r="FI581" s="65"/>
      <c r="FJ581" s="65"/>
      <c r="FK581" s="65"/>
      <c r="FL581" s="65"/>
      <c r="FM581" s="65"/>
      <c r="FN581" s="65"/>
      <c r="FO581" s="65"/>
      <c r="FP581" s="65"/>
      <c r="FQ581" s="65"/>
      <c r="FR581" s="65"/>
      <c r="FS581" s="65"/>
      <c r="FT581" s="65"/>
      <c r="FU581" s="65"/>
      <c r="FV581" s="65"/>
      <c r="FW581" s="65"/>
      <c r="FX581" s="65"/>
      <c r="FY581" s="65"/>
      <c r="FZ581" s="65"/>
      <c r="GA581" s="38"/>
      <c r="GB581" s="39"/>
      <c r="GC581" s="40"/>
      <c r="GD581" s="42"/>
      <c r="GE581" s="42"/>
      <c r="GF581" s="40"/>
      <c r="GG581" s="89"/>
      <c r="GH581" s="90"/>
      <c r="GI581" s="43"/>
      <c r="GJ581" s="44"/>
      <c r="GK581" s="166"/>
      <c r="GL581" s="166"/>
      <c r="GM581" s="166"/>
      <c r="GN581" s="42"/>
      <c r="GO581" s="91"/>
      <c r="GP581" s="42"/>
      <c r="GQ581" s="91"/>
      <c r="GR581" s="93"/>
      <c r="GS581" s="93"/>
      <c r="GT581" s="44"/>
      <c r="GU581" s="44"/>
      <c r="GV581" s="44"/>
      <c r="GW581" s="42"/>
      <c r="GX581" s="95"/>
      <c r="GY581" s="96"/>
      <c r="GZ581" s="168"/>
      <c r="HA581" s="168"/>
      <c r="HB581" s="168"/>
      <c r="HC581" s="93"/>
      <c r="HD581" s="168"/>
      <c r="HE581" s="110"/>
      <c r="HF581" s="94"/>
      <c r="HG581" s="38"/>
      <c r="HH581" s="38"/>
      <c r="HI581" s="38"/>
      <c r="HJ581" s="38"/>
      <c r="HK581" s="98"/>
      <c r="HL581" s="38"/>
      <c r="HM581" s="38"/>
      <c r="HN581" s="38"/>
      <c r="HO581" s="136"/>
      <c r="HP581" s="38"/>
      <c r="HQ581" s="38"/>
      <c r="HR581" s="38"/>
      <c r="HS581" s="38"/>
      <c r="HT581" s="63"/>
      <c r="HU581" s="63"/>
      <c r="HV581" s="71"/>
      <c r="HW581" s="63"/>
      <c r="HX581" s="44"/>
      <c r="HY581" s="42"/>
      <c r="HZ581" s="42"/>
      <c r="IA581" s="42"/>
      <c r="IB581" s="42"/>
      <c r="IC581" s="42"/>
      <c r="ID581" s="42"/>
      <c r="IE581" s="42"/>
      <c r="IF581" s="42"/>
      <c r="IG581" s="42"/>
      <c r="IH581" s="42"/>
      <c r="II581" s="42"/>
      <c r="IJ581" s="42"/>
      <c r="IK581" s="42"/>
      <c r="IL581" s="42"/>
      <c r="IM581" s="42"/>
      <c r="IN581" s="42"/>
      <c r="IO581" s="42"/>
      <c r="IP581" s="42"/>
      <c r="IQ581" s="42"/>
      <c r="IR581" s="42"/>
      <c r="IS581" s="42"/>
      <c r="IT581" s="42"/>
      <c r="IU581" s="42"/>
      <c r="IV581" s="42"/>
      <c r="IW581" s="42"/>
      <c r="IX581" s="42"/>
      <c r="IY581" s="42"/>
      <c r="IZ581" s="63"/>
      <c r="JA581" s="65"/>
      <c r="JB581" s="65"/>
      <c r="JC581" s="65"/>
      <c r="JD581" s="65"/>
      <c r="JE581" s="65"/>
      <c r="JF581" s="65"/>
      <c r="JG581" s="65"/>
      <c r="JH581" s="65"/>
      <c r="JI581" s="65"/>
      <c r="JJ581" s="65"/>
      <c r="JK581" s="65"/>
      <c r="JL581" s="65"/>
      <c r="JM581" s="65"/>
      <c r="JN581" s="65"/>
      <c r="JO581" s="65"/>
      <c r="JP581" s="65"/>
      <c r="JQ581" s="65"/>
      <c r="JR581" s="65"/>
      <c r="JS581" s="65"/>
      <c r="JT581" s="65"/>
      <c r="JU581" s="65"/>
      <c r="JV581" s="65"/>
      <c r="JW581" s="65"/>
      <c r="JX581" s="65"/>
      <c r="JY581" s="65"/>
      <c r="JZ581" s="65"/>
      <c r="KA581" s="65"/>
      <c r="KB581" s="65"/>
      <c r="KC581" s="65"/>
      <c r="KD581" s="65"/>
      <c r="KE581" s="65"/>
      <c r="KF581" s="65"/>
      <c r="KG581" s="65"/>
      <c r="KH581" s="65"/>
      <c r="KI581" s="65"/>
      <c r="KJ581" s="65"/>
      <c r="KK581" s="65"/>
      <c r="KL581" s="65"/>
      <c r="KM581" s="65"/>
      <c r="KN581" s="65"/>
      <c r="KO581" s="65"/>
      <c r="KP581" s="65"/>
      <c r="KQ581" s="65"/>
      <c r="KR581" s="65"/>
      <c r="KS581" s="65"/>
      <c r="KT581" s="65"/>
      <c r="KU581" s="65"/>
      <c r="KV581" s="65"/>
      <c r="KW581" s="65"/>
      <c r="KX581" s="65"/>
      <c r="KY581" s="65"/>
      <c r="KZ581" s="65"/>
      <c r="LA581" s="65"/>
      <c r="LB581" s="65"/>
      <c r="LC581" s="65"/>
      <c r="LD581" s="65"/>
      <c r="LE581" s="65"/>
      <c r="LF581" s="65"/>
      <c r="LG581" s="65"/>
      <c r="LH581" s="65"/>
      <c r="LI581" s="65"/>
      <c r="LJ581" s="65"/>
      <c r="LK581" s="65"/>
      <c r="LL581" s="65"/>
      <c r="LM581" s="65"/>
      <c r="LN581" s="65"/>
      <c r="LO581" s="65"/>
      <c r="LP581" s="65"/>
      <c r="LQ581" s="65"/>
      <c r="LR581" s="65"/>
      <c r="LS581" s="65"/>
      <c r="LT581" s="65"/>
      <c r="LU581" s="65"/>
      <c r="LV581" s="65"/>
      <c r="LW581" s="65"/>
      <c r="LX581" s="65"/>
      <c r="LY581" s="65"/>
      <c r="LZ581" s="65"/>
      <c r="MA581" s="65"/>
    </row>
    <row r="582" spans="1:339" ht="12" x14ac:dyDescent="0.25">
      <c r="A582" s="38" t="s">
        <v>118</v>
      </c>
      <c r="B582" s="39" t="s">
        <v>119</v>
      </c>
      <c r="C582" s="40" t="str">
        <f>IFERROR(VLOOKUP(BANCO10[[#This Row],[EMPRESA]],[1]!DADOS[#Data],2,FALSE),"")</f>
        <v>07.299.729/0001-50</v>
      </c>
      <c r="D582" s="42" t="s">
        <v>1534</v>
      </c>
      <c r="E582" s="42" t="str">
        <f>IFERROR(VLOOKUP(BANCO10[[#This Row],[EMPRESA]],[1]!DADOS[#Data],5,FALSE),"")</f>
        <v>EPP</v>
      </c>
      <c r="F582" s="40" t="str">
        <f>IFERROR(IF(VLOOKUP(BANCO10[[#This Row],[EMPRESA]],[1]!DADOS[#Data],6,0)="","",(VLOOKUP(BANCO10[[#This Row],[EMPRESA]],[1]!DADOS[#Data],6,0))),"")</f>
        <v>CAPITAL NORTE</v>
      </c>
      <c r="G582" s="40"/>
      <c r="H582" s="43" t="s">
        <v>121</v>
      </c>
      <c r="I582" s="43" t="s">
        <v>145</v>
      </c>
      <c r="J582" s="44" t="s">
        <v>146</v>
      </c>
      <c r="K582" s="44" t="s">
        <v>1535</v>
      </c>
      <c r="L582" s="44" t="s">
        <v>123</v>
      </c>
      <c r="M582" s="44">
        <v>103</v>
      </c>
      <c r="N582" s="42" t="s">
        <v>123</v>
      </c>
      <c r="O582" s="42" t="s">
        <v>90</v>
      </c>
      <c r="P582" s="42">
        <v>4</v>
      </c>
      <c r="Q582" s="42" t="s">
        <v>168</v>
      </c>
      <c r="R582" s="45" t="s">
        <v>123</v>
      </c>
      <c r="S582" s="45"/>
      <c r="T582" s="45" t="s">
        <v>123</v>
      </c>
      <c r="U582" s="45"/>
      <c r="V582" s="45" t="s">
        <v>123</v>
      </c>
      <c r="W582" s="45"/>
      <c r="X582" s="45" t="s">
        <v>123</v>
      </c>
      <c r="Y582" s="45"/>
      <c r="Z582" s="46" t="s">
        <v>123</v>
      </c>
      <c r="AA582" s="47"/>
      <c r="AB582" s="46" t="s">
        <v>123</v>
      </c>
      <c r="AC582" s="48"/>
      <c r="AD582" s="46" t="s">
        <v>123</v>
      </c>
      <c r="AE582" s="48"/>
      <c r="AF582" s="45" t="s">
        <v>27</v>
      </c>
      <c r="AG582" s="45">
        <v>44963</v>
      </c>
      <c r="AH582" s="45" t="s">
        <v>126</v>
      </c>
      <c r="AI582" s="45"/>
      <c r="AJ582" s="45" t="s">
        <v>123</v>
      </c>
      <c r="AK582" s="45"/>
      <c r="AL582" s="45" t="s">
        <v>123</v>
      </c>
      <c r="AM582" s="45"/>
      <c r="AN582" s="45" t="s">
        <v>123</v>
      </c>
      <c r="AO582" s="45"/>
      <c r="AP582" s="45" t="s">
        <v>123</v>
      </c>
      <c r="AQ582" s="45"/>
      <c r="AR582" s="45" t="s">
        <v>123</v>
      </c>
      <c r="AS582" s="45"/>
      <c r="AT582" s="49">
        <v>44963</v>
      </c>
      <c r="AU582" s="50">
        <v>44963</v>
      </c>
      <c r="AV582" s="51" t="s">
        <v>123</v>
      </c>
      <c r="AW582" s="51" t="s">
        <v>123</v>
      </c>
      <c r="AX582" s="51" t="s">
        <v>49</v>
      </c>
      <c r="AY582" s="52" t="s">
        <v>123</v>
      </c>
      <c r="AZ582" s="53">
        <v>0</v>
      </c>
      <c r="BA582" s="52" t="s">
        <v>123</v>
      </c>
      <c r="BB582" s="81" t="s">
        <v>123</v>
      </c>
      <c r="BC582" s="52" t="s">
        <v>123</v>
      </c>
      <c r="BD582" s="52" t="s">
        <v>123</v>
      </c>
      <c r="BE582" s="55" t="s">
        <v>123</v>
      </c>
      <c r="BF582" s="55" t="s">
        <v>123</v>
      </c>
      <c r="BG582" s="55" t="s">
        <v>123</v>
      </c>
      <c r="BH582" s="55" t="s">
        <v>123</v>
      </c>
      <c r="BI582" s="56" t="s">
        <v>123</v>
      </c>
      <c r="BJ582" s="48"/>
      <c r="BK582" s="74"/>
      <c r="BL582" s="75"/>
      <c r="BM582" s="74"/>
      <c r="BN582" s="75"/>
      <c r="BO582" s="74" t="s">
        <v>123</v>
      </c>
      <c r="BP582" s="75"/>
      <c r="BQ582" s="74" t="s">
        <v>123</v>
      </c>
      <c r="BR582" s="217"/>
      <c r="BS582" s="70"/>
      <c r="BT582" s="38"/>
      <c r="BU582" s="61" t="s">
        <v>129</v>
      </c>
      <c r="BV582" s="61" t="s">
        <v>129</v>
      </c>
      <c r="BW582" s="84" t="s">
        <v>150</v>
      </c>
      <c r="BX582" s="84" t="s">
        <v>129</v>
      </c>
      <c r="BY582" s="85" t="s">
        <v>1409</v>
      </c>
      <c r="BZ582" s="84"/>
      <c r="CA582" s="86" t="s">
        <v>129</v>
      </c>
      <c r="CB582" s="87" t="s">
        <v>129</v>
      </c>
      <c r="CC582" s="88" t="s">
        <v>129</v>
      </c>
      <c r="CD582" s="87" t="s">
        <v>129</v>
      </c>
      <c r="CE582" s="87" t="s">
        <v>129</v>
      </c>
      <c r="CF582" s="87" t="s">
        <v>129</v>
      </c>
      <c r="CG582" s="87" t="s">
        <v>129</v>
      </c>
      <c r="CH582" s="42">
        <f>YEAR(BANCO10[[#This Row],[DATA INÍCIO]])</f>
        <v>2023</v>
      </c>
      <c r="CI582" s="42">
        <f>MONTH(BANCO10[[#This Row],[DATA INÍCIO]])</f>
        <v>2</v>
      </c>
      <c r="CJ582" s="42" t="str">
        <f t="shared" si="10"/>
        <v>PANDORA INDUSTRIA, COMERCIO E SERVICOS LTDA07.299.729/0001-50</v>
      </c>
      <c r="CK582" s="42"/>
      <c r="CL582" s="42" t="s">
        <v>1535</v>
      </c>
      <c r="CM582" s="42" t="str">
        <f>IF(BANCO10[[#This Row],[SOLUÇÃO]]=CM$1,BANCO10[[#This Row],[STATUS DA ETAPA]],"")</f>
        <v>CONCLUÍDO</v>
      </c>
      <c r="CN582" s="42" t="str">
        <f>IF(BANCO10[[#This Row],[SOLUÇÃO]]=CN$1,BANCO10[[#This Row],[STATUS DA ETAPA]],"")</f>
        <v/>
      </c>
      <c r="CO582" s="42" t="str">
        <f>IF(BANCO10[[#This Row],[SOLUÇÃO]]=CO$1,BANCO10[[#This Row],[STATUS DA ETAPA]],"")</f>
        <v/>
      </c>
      <c r="CP582" s="42" t="str">
        <f>IF(BANCO10[[#This Row],[SOLUÇÃO]]=CP$1,BANCO10[[#This Row],[STATUS DA ETAPA]],"")</f>
        <v/>
      </c>
      <c r="CQ582" s="42" t="str">
        <f>IF(BANCO10[[#This Row],[SOLUÇÃO]]=CQ$1,BANCO10[[#This Row],[STATUS DA ETAPA]],"")</f>
        <v/>
      </c>
      <c r="CR582" s="42" t="str">
        <f>IF(BANCO10[[#This Row],[SOLUÇÃO]]=CR$1,BANCO10[[#This Row],[STATUS DA ETAPA]],"")</f>
        <v/>
      </c>
      <c r="CS582" s="42" t="str">
        <f>IF(BANCO10[[#This Row],[SOLUÇÃO]]=CS$1,BANCO10[[#This Row],[STATUS DA ETAPA]],"")</f>
        <v/>
      </c>
      <c r="CT582" s="42" t="str">
        <f>IF(BANCO10[[#This Row],[SOLUÇÃO]]=CT$1,BANCO10[[#This Row],[STATUS DA ETAPA]],"")</f>
        <v/>
      </c>
      <c r="CU582" s="42" t="str">
        <f>IF(BANCO10[[#This Row],[SOLUÇÃO]]=CU$1,BANCO10[[#This Row],[STATUS DA ETAPA]],"")</f>
        <v/>
      </c>
      <c r="CV582" s="42" t="str">
        <f>IF(BANCO10[[#This Row],[SOLUÇÃO]]=CV$1,BANCO10[[#This Row],[STATUS DA ETAPA]],"")</f>
        <v/>
      </c>
      <c r="CW582" s="42" t="str">
        <f>IF(BANCO10[[#This Row],[SOLUÇÃO]]=CW$1,BANCO10[[#This Row],[STATUS DA ETAPA]],"")</f>
        <v/>
      </c>
      <c r="CX582" s="42" t="str">
        <f>IF(BANCO10[[#This Row],[SOLUÇÃO]]=CX$1,BANCO10[[#This Row],[STATUS DA ETAPA]],"")</f>
        <v/>
      </c>
      <c r="CY582" s="42" t="str">
        <f>IF(BANCO10[[#This Row],[SOLUÇÃO]]=CY$1,BANCO10[[#This Row],[STATUS DA ETAPA]],"")</f>
        <v/>
      </c>
      <c r="CZ582" s="42" t="str">
        <f>IF(BANCO10[[#This Row],[SOLUÇÃO]]=CZ$1,BANCO10[[#This Row],[STATUS DA ETAPA]],"")</f>
        <v/>
      </c>
      <c r="DA582" s="42" t="str">
        <f>IF(BANCO10[[#This Row],[SOLUÇÃO]]=DA$1,BANCO10[[#This Row],[STATUS DA ETAPA]],"")</f>
        <v/>
      </c>
      <c r="DB582" s="42" t="str">
        <f>IF(BANCO10[[#This Row],[SOLUÇÃO]]=DB$1,BANCO10[[#This Row],[STATUS DA ETAPA]],"")</f>
        <v/>
      </c>
      <c r="DC582" s="63" t="str">
        <f>IF(BANCO10[[#This Row],[SOLUÇÃO]]=DC$1,BANCO10[[#This Row],[STATUS DA ETAPA]],"")</f>
        <v/>
      </c>
      <c r="DD582" s="65" t="str">
        <f>IF(BANCO10[[#This Row],[SOLUÇÃO]]=DD$1,BANCO10[[#This Row],[STATUS DA ETAPA]],"")</f>
        <v/>
      </c>
      <c r="DE582" s="65" t="str">
        <f>IF(BANCO10[[#This Row],[SOLUÇÃO]]=DE$1,BANCO10[[#This Row],[STATUS DA ETAPA]],"")</f>
        <v/>
      </c>
      <c r="DF582" s="65" t="str">
        <f>IF(BANCO10[[#This Row],[SOLUÇÃO]]=DF$1,BANCO10[[#This Row],[STATUS DA ETAPA]],"")</f>
        <v/>
      </c>
      <c r="DG582" s="65" t="str">
        <f>IF(BANCO10[[#This Row],[SOLUÇÃO]]=DG$1,BANCO10[[#This Row],[STATUS DA ETAPA]],"")</f>
        <v/>
      </c>
      <c r="DH582" s="65" t="str">
        <f>IF(BANCO10[[#This Row],[SOLUÇÃO]]=DH$1,BANCO10[[#This Row],[STATUS DA ETAPA]],"")</f>
        <v/>
      </c>
      <c r="DI582" s="65" t="str">
        <f>IF(BANCO10[[#This Row],[SOLUÇÃO]]=DI$1,BANCO10[[#This Row],[STATUS DA ETAPA]],"")</f>
        <v/>
      </c>
      <c r="DJ582" s="65" t="str">
        <f>IF(BANCO10[[#This Row],[SOLUÇÃO]]=DJ$1,BANCO10[[#This Row],[STATUS DA ETAPA]],"")</f>
        <v/>
      </c>
      <c r="DK582" s="65" t="str">
        <f>IF(BANCO10[[#This Row],[SOLUÇÃO]]=DK$1,BANCO10[[#This Row],[STATUS DA ETAPA]],"")</f>
        <v/>
      </c>
      <c r="DL582" s="65" t="str">
        <f>IF(BANCO10[[#This Row],[SOLUÇÃO]]=DL$1,BANCO10[[#This Row],[STATUS DA ETAPA]],"")</f>
        <v/>
      </c>
      <c r="DM582" s="65" t="str">
        <f>IF(BANCO10[[#This Row],[SOLUÇÃO]]=DM$1,BANCO10[[#This Row],[STATUS DA ETAPA]],"")</f>
        <v/>
      </c>
      <c r="DN582" s="65"/>
      <c r="DO582" s="65"/>
      <c r="DP582" s="65"/>
      <c r="DQ582" s="65"/>
      <c r="DR582" s="65"/>
      <c r="DS582" s="65"/>
      <c r="DT582" s="65"/>
      <c r="DU582" s="65"/>
      <c r="DV582" s="65"/>
      <c r="DW582" s="65"/>
      <c r="DX582" s="65"/>
      <c r="DY582" s="65"/>
      <c r="DZ582" s="65"/>
      <c r="EA582" s="65"/>
      <c r="EB582" s="65"/>
      <c r="EC582" s="65"/>
      <c r="ED582" s="65"/>
      <c r="EE582" s="65"/>
      <c r="EF582" s="65"/>
      <c r="EG582" s="65"/>
      <c r="EH582" s="65"/>
      <c r="EI582" s="65"/>
      <c r="EJ582" s="65"/>
      <c r="EK582" s="65"/>
      <c r="EL582" s="65"/>
      <c r="EM582" s="65"/>
      <c r="EN582" s="65"/>
      <c r="EO582" s="65"/>
      <c r="EP582" s="65"/>
      <c r="EQ582" s="65"/>
      <c r="ER582" s="65"/>
      <c r="ES582" s="65"/>
      <c r="ET582" s="65"/>
      <c r="EU582" s="65"/>
      <c r="EV582" s="65"/>
      <c r="EW582" s="65"/>
      <c r="EX582" s="65"/>
      <c r="EY582" s="65"/>
      <c r="EZ582" s="65"/>
      <c r="FA582" s="65"/>
      <c r="FB582" s="65"/>
      <c r="FC582" s="65"/>
      <c r="FD582" s="65"/>
      <c r="FE582" s="65"/>
      <c r="FF582" s="65"/>
      <c r="FG582" s="65"/>
      <c r="FH582" s="65"/>
      <c r="FI582" s="65"/>
      <c r="FJ582" s="65"/>
      <c r="FK582" s="65"/>
      <c r="FL582" s="65"/>
      <c r="FM582" s="65"/>
      <c r="FN582" s="65"/>
      <c r="FO582" s="65"/>
      <c r="FP582" s="65"/>
      <c r="FQ582" s="65"/>
      <c r="FR582" s="65"/>
      <c r="FS582" s="65"/>
      <c r="FT582" s="65"/>
      <c r="FU582" s="65"/>
      <c r="FV582" s="65"/>
      <c r="FW582" s="65"/>
      <c r="FX582" s="65"/>
      <c r="FY582" s="65"/>
      <c r="FZ582" s="65"/>
      <c r="GA582" s="38"/>
      <c r="GB582" s="39"/>
      <c r="GC582" s="40"/>
      <c r="GD582" s="42"/>
      <c r="GE582" s="42"/>
      <c r="GF582" s="40"/>
      <c r="GG582" s="89"/>
      <c r="GH582" s="90"/>
      <c r="GI582" s="43"/>
      <c r="GJ582" s="44"/>
      <c r="GK582" s="166"/>
      <c r="GL582" s="166"/>
      <c r="GM582" s="166"/>
      <c r="GN582" s="42"/>
      <c r="GO582" s="91"/>
      <c r="GP582" s="42"/>
      <c r="GQ582" s="91"/>
      <c r="GR582" s="93"/>
      <c r="GS582" s="93"/>
      <c r="GT582" s="44"/>
      <c r="GU582" s="44"/>
      <c r="GV582" s="44"/>
      <c r="GW582" s="42"/>
      <c r="GX582" s="95"/>
      <c r="GY582" s="96"/>
      <c r="GZ582" s="168"/>
      <c r="HA582" s="168"/>
      <c r="HB582" s="168"/>
      <c r="HC582" s="93"/>
      <c r="HD582" s="168"/>
      <c r="HE582" s="110"/>
      <c r="HF582" s="94"/>
      <c r="HG582" s="38"/>
      <c r="HH582" s="38"/>
      <c r="HI582" s="38"/>
      <c r="HJ582" s="38"/>
      <c r="HK582" s="98"/>
      <c r="HL582" s="38"/>
      <c r="HM582" s="38"/>
      <c r="HN582" s="38"/>
      <c r="HO582" s="136"/>
      <c r="HP582" s="38"/>
      <c r="HQ582" s="38"/>
      <c r="HR582" s="38"/>
      <c r="HS582" s="38"/>
      <c r="HT582" s="63"/>
      <c r="HU582" s="63"/>
      <c r="HV582" s="71"/>
      <c r="HW582" s="63"/>
      <c r="HX582" s="44"/>
      <c r="HY582" s="42"/>
      <c r="HZ582" s="42"/>
      <c r="IA582" s="42"/>
      <c r="IB582" s="42"/>
      <c r="IC582" s="42"/>
      <c r="ID582" s="42"/>
      <c r="IE582" s="42"/>
      <c r="IF582" s="42"/>
      <c r="IG582" s="42"/>
      <c r="IH582" s="42"/>
      <c r="II582" s="42"/>
      <c r="IJ582" s="42"/>
      <c r="IK582" s="42"/>
      <c r="IL582" s="42"/>
      <c r="IM582" s="42"/>
      <c r="IN582" s="42"/>
      <c r="IO582" s="42"/>
      <c r="IP582" s="42"/>
      <c r="IQ582" s="42"/>
      <c r="IR582" s="42"/>
      <c r="IS582" s="42"/>
      <c r="IT582" s="42"/>
      <c r="IU582" s="42"/>
      <c r="IV582" s="42"/>
      <c r="IW582" s="42"/>
      <c r="IX582" s="42"/>
      <c r="IY582" s="42"/>
      <c r="IZ582" s="63"/>
      <c r="JA582" s="65"/>
      <c r="JB582" s="65"/>
      <c r="JC582" s="65"/>
      <c r="JD582" s="65"/>
      <c r="JE582" s="65"/>
      <c r="JF582" s="65"/>
      <c r="JG582" s="65"/>
      <c r="JH582" s="65"/>
      <c r="JI582" s="65"/>
      <c r="JJ582" s="65"/>
      <c r="JK582" s="65"/>
      <c r="JL582" s="65"/>
      <c r="JM582" s="65"/>
      <c r="JN582" s="65"/>
      <c r="JO582" s="65"/>
      <c r="JP582" s="65"/>
      <c r="JQ582" s="65"/>
      <c r="JR582" s="65"/>
      <c r="JS582" s="65"/>
      <c r="JT582" s="65"/>
      <c r="JU582" s="65"/>
      <c r="JV582" s="65"/>
      <c r="JW582" s="65"/>
      <c r="JX582" s="65"/>
      <c r="JY582" s="65"/>
      <c r="JZ582" s="65"/>
      <c r="KA582" s="65"/>
      <c r="KB582" s="65"/>
      <c r="KC582" s="65"/>
      <c r="KD582" s="65"/>
      <c r="KE582" s="65"/>
      <c r="KF582" s="65"/>
      <c r="KG582" s="65"/>
      <c r="KH582" s="65"/>
      <c r="KI582" s="65"/>
      <c r="KJ582" s="65"/>
      <c r="KK582" s="65"/>
      <c r="KL582" s="65"/>
      <c r="KM582" s="65"/>
      <c r="KN582" s="65"/>
      <c r="KO582" s="65"/>
      <c r="KP582" s="65"/>
      <c r="KQ582" s="65"/>
      <c r="KR582" s="65"/>
      <c r="KS582" s="65"/>
      <c r="KT582" s="65"/>
      <c r="KU582" s="65"/>
      <c r="KV582" s="65"/>
      <c r="KW582" s="65"/>
      <c r="KX582" s="65"/>
      <c r="KY582" s="65"/>
      <c r="KZ582" s="65"/>
      <c r="LA582" s="65"/>
      <c r="LB582" s="65"/>
      <c r="LC582" s="65"/>
      <c r="LD582" s="65"/>
      <c r="LE582" s="65"/>
      <c r="LF582" s="65"/>
      <c r="LG582" s="65"/>
      <c r="LH582" s="65"/>
      <c r="LI582" s="65"/>
      <c r="LJ582" s="65"/>
      <c r="LK582" s="65"/>
      <c r="LL582" s="65"/>
      <c r="LM582" s="65"/>
      <c r="LN582" s="65"/>
      <c r="LO582" s="65"/>
      <c r="LP582" s="65"/>
      <c r="LQ582" s="65"/>
      <c r="LR582" s="65"/>
      <c r="LS582" s="65"/>
      <c r="LT582" s="65"/>
      <c r="LU582" s="65"/>
      <c r="LV582" s="65"/>
      <c r="LW582" s="65"/>
      <c r="LX582" s="65"/>
      <c r="LY582" s="65"/>
      <c r="LZ582" s="65"/>
      <c r="MA582" s="65"/>
    </row>
    <row r="583" spans="1:339" ht="12" x14ac:dyDescent="0.25">
      <c r="A583" s="38" t="s">
        <v>118</v>
      </c>
      <c r="B583" s="39" t="s">
        <v>119</v>
      </c>
      <c r="C583" s="40" t="str">
        <f>IFERROR(VLOOKUP(BANCO10[[#This Row],[EMPRESA]],[1]!DADOS[#Data],2,FALSE),"")</f>
        <v>07.299.729/0001-50</v>
      </c>
      <c r="D583" s="42" t="s">
        <v>1534</v>
      </c>
      <c r="E583" s="42" t="str">
        <f>IFERROR(VLOOKUP(BANCO10[[#This Row],[EMPRESA]],[1]!DADOS[#Data],5,FALSE),"")</f>
        <v>EPP</v>
      </c>
      <c r="F583" s="40" t="str">
        <f>IFERROR(IF(VLOOKUP(BANCO10[[#This Row],[EMPRESA]],[1]!DADOS[#Data],6,0)="","",(VLOOKUP(BANCO10[[#This Row],[EMPRESA]],[1]!DADOS[#Data],6,0))),"")</f>
        <v>CAPITAL NORTE</v>
      </c>
      <c r="G583" s="40" t="str">
        <f>IFERROR(IF(VLOOKUP(BANCO10[[#This Row],[EMPRESA]],[1]!DADOS[#Data],4)="","",(VLOOKUP($D583,[1]!DADOS[#Data],4,0))),"")</f>
        <v>PANDORA</v>
      </c>
      <c r="H583" s="43" t="s">
        <v>7</v>
      </c>
      <c r="I583" s="43" t="s">
        <v>145</v>
      </c>
      <c r="J583" s="44" t="s">
        <v>123</v>
      </c>
      <c r="K583" s="44" t="s">
        <v>1536</v>
      </c>
      <c r="L583" s="44" t="s">
        <v>1537</v>
      </c>
      <c r="M583" s="44">
        <v>103</v>
      </c>
      <c r="N583" s="42" t="s">
        <v>123</v>
      </c>
      <c r="O583" s="42" t="s">
        <v>95</v>
      </c>
      <c r="P583" s="42">
        <v>100</v>
      </c>
      <c r="Q583" s="42" t="s">
        <v>168</v>
      </c>
      <c r="R583" s="45" t="s">
        <v>123</v>
      </c>
      <c r="S583" s="45"/>
      <c r="T583" s="45" t="s">
        <v>123</v>
      </c>
      <c r="U583" s="45"/>
      <c r="V583" s="45" t="s">
        <v>123</v>
      </c>
      <c r="W583" s="45"/>
      <c r="X583" s="45" t="s">
        <v>123</v>
      </c>
      <c r="Y583" s="45"/>
      <c r="Z583" s="46" t="s">
        <v>123</v>
      </c>
      <c r="AA583" s="47"/>
      <c r="AB583" s="46" t="s">
        <v>123</v>
      </c>
      <c r="AC583" s="48"/>
      <c r="AD583" s="46" t="s">
        <v>123</v>
      </c>
      <c r="AE583" s="48"/>
      <c r="AF583" s="45" t="s">
        <v>27</v>
      </c>
      <c r="AG583" s="45">
        <v>44963</v>
      </c>
      <c r="AH583" s="45" t="s">
        <v>27</v>
      </c>
      <c r="AI583" s="45">
        <v>44964</v>
      </c>
      <c r="AJ583" s="45" t="s">
        <v>27</v>
      </c>
      <c r="AK583" s="45">
        <v>44967</v>
      </c>
      <c r="AL583" s="45" t="s">
        <v>27</v>
      </c>
      <c r="AM583" s="45">
        <v>44967</v>
      </c>
      <c r="AN583" s="45" t="s">
        <v>27</v>
      </c>
      <c r="AO583" s="45"/>
      <c r="AP583" s="45" t="s">
        <v>27</v>
      </c>
      <c r="AQ583" s="45">
        <v>45016</v>
      </c>
      <c r="AR583" s="45" t="s">
        <v>27</v>
      </c>
      <c r="AS583" s="45"/>
      <c r="AT583" s="49">
        <v>45056</v>
      </c>
      <c r="AU583" s="50">
        <v>45208</v>
      </c>
      <c r="AV583" s="51" t="s">
        <v>27</v>
      </c>
      <c r="AW583" s="51" t="s">
        <v>27</v>
      </c>
      <c r="AX583" s="51" t="s">
        <v>49</v>
      </c>
      <c r="AY583" s="52" t="s">
        <v>126</v>
      </c>
      <c r="AZ583" s="53">
        <v>0</v>
      </c>
      <c r="BA583" s="52" t="s">
        <v>153</v>
      </c>
      <c r="BB583" s="81"/>
      <c r="BC583" s="52" t="s">
        <v>474</v>
      </c>
      <c r="BD583" s="52"/>
      <c r="BE583" s="55" t="s">
        <v>123</v>
      </c>
      <c r="BF583" s="55" t="s">
        <v>123</v>
      </c>
      <c r="BG583" s="55" t="s">
        <v>27</v>
      </c>
      <c r="BH583" s="55"/>
      <c r="BI583" s="68" t="s">
        <v>123</v>
      </c>
      <c r="BJ583" s="48"/>
      <c r="BK583" s="74"/>
      <c r="BL583" s="75"/>
      <c r="BM583" s="74"/>
      <c r="BN583" s="75"/>
      <c r="BO583" s="74" t="s">
        <v>27</v>
      </c>
      <c r="BP583" s="75">
        <v>45208</v>
      </c>
      <c r="BQ583" s="74" t="s">
        <v>27</v>
      </c>
      <c r="BR583" s="217"/>
      <c r="BS583" s="70"/>
      <c r="BT583" s="38"/>
      <c r="BU583" s="61" t="s">
        <v>129</v>
      </c>
      <c r="BV583" s="61" t="s">
        <v>129</v>
      </c>
      <c r="BW583" s="84" t="s">
        <v>150</v>
      </c>
      <c r="BX583" s="84" t="s">
        <v>129</v>
      </c>
      <c r="BY583" s="85" t="s">
        <v>1409</v>
      </c>
      <c r="BZ583" s="84"/>
      <c r="CA583" s="86" t="s">
        <v>129</v>
      </c>
      <c r="CB583" s="87" t="s">
        <v>129</v>
      </c>
      <c r="CC583" s="88" t="s">
        <v>129</v>
      </c>
      <c r="CD583" s="87" t="s">
        <v>129</v>
      </c>
      <c r="CE583" s="87" t="s">
        <v>129</v>
      </c>
      <c r="CF583" s="87" t="s">
        <v>129</v>
      </c>
      <c r="CG583" s="87" t="s">
        <v>129</v>
      </c>
      <c r="CH583" s="42">
        <f>YEAR(BANCO10[[#This Row],[DATA INÍCIO]])</f>
        <v>2023</v>
      </c>
      <c r="CI583" s="42">
        <f>MONTH(BANCO10[[#This Row],[DATA INÍCIO]])</f>
        <v>5</v>
      </c>
      <c r="CJ583" s="42" t="str">
        <f t="shared" si="10"/>
        <v>PANDORA INDUSTRIA, COMERCIO E SERVICOS LTDA07.299.729/0001-50</v>
      </c>
      <c r="CK583" s="42"/>
      <c r="CL583" s="42" t="s">
        <v>1536</v>
      </c>
      <c r="CM583" s="42" t="str">
        <f>IF(BANCO10[[#This Row],[SOLUÇÃO]]=CM$1,BANCO10[[#This Row],[STATUS DA ETAPA]],"")</f>
        <v/>
      </c>
      <c r="CN583" s="42" t="str">
        <f>IF(BANCO10[[#This Row],[SOLUÇÃO]]=CN$1,BANCO10[[#This Row],[STATUS DA ETAPA]],"")</f>
        <v/>
      </c>
      <c r="CO583" s="42" t="str">
        <f>IF(BANCO10[[#This Row],[SOLUÇÃO]]=CO$1,BANCO10[[#This Row],[STATUS DA ETAPA]],"")</f>
        <v/>
      </c>
      <c r="CP583" s="42" t="str">
        <f>IF(BANCO10[[#This Row],[SOLUÇÃO]]=CP$1,BANCO10[[#This Row],[STATUS DA ETAPA]],"")</f>
        <v/>
      </c>
      <c r="CQ583" s="42" t="str">
        <f>IF(BANCO10[[#This Row],[SOLUÇÃO]]=CQ$1,BANCO10[[#This Row],[STATUS DA ETAPA]],"")</f>
        <v/>
      </c>
      <c r="CR583" s="42" t="str">
        <f>IF(BANCO10[[#This Row],[SOLUÇÃO]]=CR$1,BANCO10[[#This Row],[STATUS DA ETAPA]],"")</f>
        <v>CONCLUÍDO</v>
      </c>
      <c r="CS583" s="42" t="str">
        <f>IF(BANCO10[[#This Row],[SOLUÇÃO]]=CS$1,BANCO10[[#This Row],[STATUS DA ETAPA]],"")</f>
        <v/>
      </c>
      <c r="CT583" s="42" t="str">
        <f>IF(BANCO10[[#This Row],[SOLUÇÃO]]=CT$1,BANCO10[[#This Row],[STATUS DA ETAPA]],"")</f>
        <v/>
      </c>
      <c r="CU583" s="42" t="str">
        <f>IF(BANCO10[[#This Row],[SOLUÇÃO]]=CU$1,BANCO10[[#This Row],[STATUS DA ETAPA]],"")</f>
        <v/>
      </c>
      <c r="CV583" s="42" t="str">
        <f>IF(BANCO10[[#This Row],[SOLUÇÃO]]=CV$1,BANCO10[[#This Row],[STATUS DA ETAPA]],"")</f>
        <v/>
      </c>
      <c r="CW583" s="42" t="str">
        <f>IF(BANCO10[[#This Row],[SOLUÇÃO]]=CW$1,BANCO10[[#This Row],[STATUS DA ETAPA]],"")</f>
        <v/>
      </c>
      <c r="CX583" s="42" t="str">
        <f>IF(BANCO10[[#This Row],[SOLUÇÃO]]=CX$1,BANCO10[[#This Row],[STATUS DA ETAPA]],"")</f>
        <v/>
      </c>
      <c r="CY583" s="42" t="str">
        <f>IF(BANCO10[[#This Row],[SOLUÇÃO]]=CY$1,BANCO10[[#This Row],[STATUS DA ETAPA]],"")</f>
        <v/>
      </c>
      <c r="CZ583" s="42" t="str">
        <f>IF(BANCO10[[#This Row],[SOLUÇÃO]]=CZ$1,BANCO10[[#This Row],[STATUS DA ETAPA]],"")</f>
        <v/>
      </c>
      <c r="DA583" s="42" t="str">
        <f>IF(BANCO10[[#This Row],[SOLUÇÃO]]=DA$1,BANCO10[[#This Row],[STATUS DA ETAPA]],"")</f>
        <v/>
      </c>
      <c r="DB583" s="42" t="str">
        <f>IF(BANCO10[[#This Row],[SOLUÇÃO]]=DB$1,BANCO10[[#This Row],[STATUS DA ETAPA]],"")</f>
        <v/>
      </c>
      <c r="DC583" s="63" t="str">
        <f>IF(BANCO10[[#This Row],[SOLUÇÃO]]=DC$1,BANCO10[[#This Row],[STATUS DA ETAPA]],"")</f>
        <v/>
      </c>
      <c r="DD583" s="65" t="str">
        <f>IF(BANCO10[[#This Row],[SOLUÇÃO]]=DD$1,BANCO10[[#This Row],[STATUS DA ETAPA]],"")</f>
        <v/>
      </c>
      <c r="DE583" s="65" t="str">
        <f>IF(BANCO10[[#This Row],[SOLUÇÃO]]=DE$1,BANCO10[[#This Row],[STATUS DA ETAPA]],"")</f>
        <v/>
      </c>
      <c r="DF583" s="65" t="str">
        <f>IF(BANCO10[[#This Row],[SOLUÇÃO]]=DF$1,BANCO10[[#This Row],[STATUS DA ETAPA]],"")</f>
        <v/>
      </c>
      <c r="DG583" s="65" t="str">
        <f>IF(BANCO10[[#This Row],[SOLUÇÃO]]=DG$1,BANCO10[[#This Row],[STATUS DA ETAPA]],"")</f>
        <v/>
      </c>
      <c r="DH583" s="65" t="str">
        <f>IF(BANCO10[[#This Row],[SOLUÇÃO]]=DH$1,BANCO10[[#This Row],[STATUS DA ETAPA]],"")</f>
        <v/>
      </c>
      <c r="DI583" s="65" t="str">
        <f>IF(BANCO10[[#This Row],[SOLUÇÃO]]=DI$1,BANCO10[[#This Row],[STATUS DA ETAPA]],"")</f>
        <v/>
      </c>
      <c r="DJ583" s="65" t="str">
        <f>IF(BANCO10[[#This Row],[SOLUÇÃO]]=DJ$1,BANCO10[[#This Row],[STATUS DA ETAPA]],"")</f>
        <v/>
      </c>
      <c r="DK583" s="65" t="str">
        <f>IF(BANCO10[[#This Row],[SOLUÇÃO]]=DK$1,BANCO10[[#This Row],[STATUS DA ETAPA]],"")</f>
        <v/>
      </c>
      <c r="DL583" s="65" t="str">
        <f>IF(BANCO10[[#This Row],[SOLUÇÃO]]=DL$1,BANCO10[[#This Row],[STATUS DA ETAPA]],"")</f>
        <v/>
      </c>
      <c r="DM583" s="65" t="str">
        <f>IF(BANCO10[[#This Row],[SOLUÇÃO]]=DM$1,BANCO10[[#This Row],[STATUS DA ETAPA]],"")</f>
        <v/>
      </c>
      <c r="DN583" s="65"/>
      <c r="DO583" s="65"/>
      <c r="DP583" s="65"/>
      <c r="DQ583" s="65"/>
      <c r="DR583" s="65"/>
      <c r="DS583" s="65"/>
      <c r="DT583" s="65"/>
      <c r="DU583" s="65"/>
      <c r="DV583" s="65"/>
      <c r="DW583" s="65"/>
      <c r="DX583" s="65"/>
      <c r="DY583" s="65"/>
      <c r="DZ583" s="65"/>
      <c r="EA583" s="65"/>
      <c r="EB583" s="65"/>
      <c r="EC583" s="65"/>
      <c r="ED583" s="65"/>
      <c r="EE583" s="65"/>
      <c r="EF583" s="65"/>
      <c r="EG583" s="65"/>
      <c r="EH583" s="65"/>
      <c r="EI583" s="65"/>
      <c r="EJ583" s="65"/>
      <c r="EK583" s="65"/>
      <c r="EL583" s="65"/>
      <c r="EM583" s="65"/>
      <c r="EN583" s="65"/>
      <c r="EO583" s="65"/>
      <c r="EP583" s="65"/>
      <c r="EQ583" s="65"/>
      <c r="ER583" s="65"/>
      <c r="ES583" s="65"/>
      <c r="ET583" s="65"/>
      <c r="EU583" s="65"/>
      <c r="EV583" s="65"/>
      <c r="EW583" s="65"/>
      <c r="EX583" s="65"/>
      <c r="EY583" s="65"/>
      <c r="EZ583" s="65"/>
      <c r="FA583" s="65"/>
      <c r="FB583" s="65"/>
      <c r="FC583" s="65"/>
      <c r="FD583" s="65"/>
      <c r="FE583" s="65"/>
      <c r="FF583" s="65"/>
      <c r="FG583" s="65"/>
      <c r="FH583" s="65"/>
      <c r="FI583" s="65"/>
      <c r="FJ583" s="65"/>
      <c r="FK583" s="65"/>
      <c r="FL583" s="65"/>
      <c r="FM583" s="65"/>
      <c r="FN583" s="65"/>
      <c r="FO583" s="65"/>
      <c r="FP583" s="65"/>
      <c r="FQ583" s="65"/>
      <c r="FR583" s="65"/>
      <c r="FS583" s="65"/>
      <c r="FT583" s="65"/>
      <c r="FU583" s="65"/>
      <c r="FV583" s="65"/>
      <c r="FW583" s="65"/>
      <c r="FX583" s="65"/>
      <c r="FY583" s="65"/>
      <c r="FZ583" s="65"/>
      <c r="GA583" s="38"/>
      <c r="GB583" s="39"/>
      <c r="GC583" s="40"/>
      <c r="GD583" s="42"/>
      <c r="GE583" s="42"/>
      <c r="GF583" s="40"/>
      <c r="GG583" s="89"/>
      <c r="GH583" s="90"/>
      <c r="GI583" s="43"/>
      <c r="GJ583" s="44"/>
      <c r="GK583" s="166"/>
      <c r="GL583" s="166"/>
      <c r="GM583" s="166"/>
      <c r="GN583" s="42"/>
      <c r="GO583" s="91"/>
      <c r="GP583" s="42"/>
      <c r="GQ583" s="91"/>
      <c r="GR583" s="93"/>
      <c r="GS583" s="93"/>
      <c r="GT583" s="44"/>
      <c r="GU583" s="44"/>
      <c r="GV583" s="44"/>
      <c r="GW583" s="42"/>
      <c r="GX583" s="95"/>
      <c r="GY583" s="96"/>
      <c r="GZ583" s="168"/>
      <c r="HA583" s="168"/>
      <c r="HB583" s="168"/>
      <c r="HC583" s="93"/>
      <c r="HD583" s="168"/>
      <c r="HE583" s="110"/>
      <c r="HF583" s="94"/>
      <c r="HG583" s="38"/>
      <c r="HH583" s="38"/>
      <c r="HI583" s="38"/>
      <c r="HJ583" s="38"/>
      <c r="HK583" s="98"/>
      <c r="HL583" s="38"/>
      <c r="HM583" s="38"/>
      <c r="HN583" s="38"/>
      <c r="HO583" s="136"/>
      <c r="HP583" s="38"/>
      <c r="HQ583" s="38"/>
      <c r="HR583" s="38"/>
      <c r="HS583" s="38"/>
      <c r="HT583" s="63"/>
      <c r="HU583" s="63"/>
      <c r="HV583" s="71"/>
      <c r="HW583" s="63"/>
      <c r="HX583" s="44"/>
      <c r="HY583" s="42"/>
      <c r="HZ583" s="42"/>
      <c r="IA583" s="42"/>
      <c r="IB583" s="42"/>
      <c r="IC583" s="42"/>
      <c r="ID583" s="42"/>
      <c r="IE583" s="42"/>
      <c r="IF583" s="42"/>
      <c r="IG583" s="42"/>
      <c r="IH583" s="42"/>
      <c r="II583" s="42"/>
      <c r="IJ583" s="42"/>
      <c r="IK583" s="42"/>
      <c r="IL583" s="42"/>
      <c r="IM583" s="42"/>
      <c r="IN583" s="42"/>
      <c r="IO583" s="42"/>
      <c r="IP583" s="42"/>
      <c r="IQ583" s="42"/>
      <c r="IR583" s="42"/>
      <c r="IS583" s="42"/>
      <c r="IT583" s="42"/>
      <c r="IU583" s="42"/>
      <c r="IV583" s="42"/>
      <c r="IW583" s="42"/>
      <c r="IX583" s="42"/>
      <c r="IY583" s="42"/>
      <c r="IZ583" s="63"/>
      <c r="JA583" s="65"/>
      <c r="JB583" s="65"/>
      <c r="JC583" s="65"/>
      <c r="JD583" s="65"/>
      <c r="JE583" s="65"/>
      <c r="JF583" s="65"/>
      <c r="JG583" s="65"/>
      <c r="JH583" s="65"/>
      <c r="JI583" s="65"/>
      <c r="JJ583" s="65"/>
      <c r="JK583" s="65"/>
      <c r="JL583" s="65"/>
      <c r="JM583" s="65"/>
      <c r="JN583" s="65"/>
      <c r="JO583" s="65"/>
      <c r="JP583" s="65"/>
      <c r="JQ583" s="65"/>
      <c r="JR583" s="65"/>
      <c r="JS583" s="65"/>
      <c r="JT583" s="65"/>
      <c r="JU583" s="65"/>
      <c r="JV583" s="65"/>
      <c r="JW583" s="65"/>
      <c r="JX583" s="65"/>
      <c r="JY583" s="65"/>
      <c r="JZ583" s="65"/>
      <c r="KA583" s="65"/>
      <c r="KB583" s="65"/>
      <c r="KC583" s="65"/>
      <c r="KD583" s="65"/>
      <c r="KE583" s="65"/>
      <c r="KF583" s="65"/>
      <c r="KG583" s="65"/>
      <c r="KH583" s="65"/>
      <c r="KI583" s="65"/>
      <c r="KJ583" s="65"/>
      <c r="KK583" s="65"/>
      <c r="KL583" s="65"/>
      <c r="KM583" s="65"/>
      <c r="KN583" s="65"/>
      <c r="KO583" s="65"/>
      <c r="KP583" s="65"/>
      <c r="KQ583" s="65"/>
      <c r="KR583" s="65"/>
      <c r="KS583" s="65"/>
      <c r="KT583" s="65"/>
      <c r="KU583" s="65"/>
      <c r="KV583" s="65"/>
      <c r="KW583" s="65"/>
      <c r="KX583" s="65"/>
      <c r="KY583" s="65"/>
      <c r="KZ583" s="65"/>
      <c r="LA583" s="65"/>
      <c r="LB583" s="65"/>
      <c r="LC583" s="65"/>
      <c r="LD583" s="65"/>
      <c r="LE583" s="65"/>
      <c r="LF583" s="65"/>
      <c r="LG583" s="65"/>
      <c r="LH583" s="65"/>
      <c r="LI583" s="65"/>
      <c r="LJ583" s="65"/>
      <c r="LK583" s="65"/>
      <c r="LL583" s="65"/>
      <c r="LM583" s="65"/>
      <c r="LN583" s="65"/>
      <c r="LO583" s="65"/>
      <c r="LP583" s="65"/>
      <c r="LQ583" s="65"/>
      <c r="LR583" s="65"/>
      <c r="LS583" s="65"/>
      <c r="LT583" s="65"/>
      <c r="LU583" s="65"/>
      <c r="LV583" s="65"/>
      <c r="LW583" s="65"/>
      <c r="LX583" s="65"/>
      <c r="LY583" s="65"/>
      <c r="LZ583" s="65"/>
      <c r="MA583" s="65"/>
    </row>
    <row r="584" spans="1:339" ht="12" x14ac:dyDescent="0.25">
      <c r="A584" s="38" t="s">
        <v>118</v>
      </c>
      <c r="B584" s="39" t="s">
        <v>119</v>
      </c>
      <c r="C584" s="40" t="str">
        <f>IFERROR(VLOOKUP(BANCO10[[#This Row],[EMPRESA]],[1]!DADOS[#Data],2,FALSE),"")</f>
        <v>07.299.729/0001-50</v>
      </c>
      <c r="D584" s="42" t="s">
        <v>1534</v>
      </c>
      <c r="E584" s="42" t="str">
        <f>IFERROR(VLOOKUP(BANCO10[[#This Row],[EMPRESA]],[1]!DADOS[#Data],5,FALSE),"")</f>
        <v>EPP</v>
      </c>
      <c r="F584" s="40" t="str">
        <f>IFERROR(IF(VLOOKUP(BANCO10[[#This Row],[EMPRESA]],[1]!DADOS[#Data],6,0)="","",(VLOOKUP(BANCO10[[#This Row],[EMPRESA]],[1]!DADOS[#Data],6,0))),"")</f>
        <v>CAPITAL NORTE</v>
      </c>
      <c r="G584" s="40" t="s">
        <v>1538</v>
      </c>
      <c r="H584" s="43" t="s">
        <v>154</v>
      </c>
      <c r="I584" s="43" t="s">
        <v>145</v>
      </c>
      <c r="J584" s="44" t="s">
        <v>123</v>
      </c>
      <c r="K584" s="44" t="s">
        <v>1539</v>
      </c>
      <c r="L584" s="44" t="s">
        <v>1540</v>
      </c>
      <c r="M584" s="44">
        <v>103</v>
      </c>
      <c r="N584" s="42">
        <v>127</v>
      </c>
      <c r="O584" s="42" t="s">
        <v>109</v>
      </c>
      <c r="P584" s="42" t="s">
        <v>788</v>
      </c>
      <c r="Q584" s="42" t="s">
        <v>216</v>
      </c>
      <c r="R584" s="45" t="s">
        <v>123</v>
      </c>
      <c r="S584" s="45"/>
      <c r="T584" s="45" t="s">
        <v>123</v>
      </c>
      <c r="U584" s="45"/>
      <c r="V584" s="45" t="s">
        <v>123</v>
      </c>
      <c r="W584" s="45"/>
      <c r="X584" s="45" t="s">
        <v>123</v>
      </c>
      <c r="Y584" s="45"/>
      <c r="Z584" s="46" t="s">
        <v>123</v>
      </c>
      <c r="AA584" s="47"/>
      <c r="AB584" s="46" t="s">
        <v>123</v>
      </c>
      <c r="AC584" s="48"/>
      <c r="AD584" s="46" t="s">
        <v>123</v>
      </c>
      <c r="AE584" s="48"/>
      <c r="AF584" s="45" t="s">
        <v>27</v>
      </c>
      <c r="AG584" s="45">
        <v>44963</v>
      </c>
      <c r="AH584" s="45" t="s">
        <v>27</v>
      </c>
      <c r="AI584" s="45">
        <v>45365</v>
      </c>
      <c r="AJ584" s="45" t="s">
        <v>27</v>
      </c>
      <c r="AK584" s="45">
        <v>45365</v>
      </c>
      <c r="AL584" s="45" t="s">
        <v>27</v>
      </c>
      <c r="AM584" s="45">
        <v>45365</v>
      </c>
      <c r="AN584" s="45" t="s">
        <v>27</v>
      </c>
      <c r="AO584" s="45"/>
      <c r="AP584" s="45" t="s">
        <v>27</v>
      </c>
      <c r="AQ584" s="45">
        <v>45365</v>
      </c>
      <c r="AR584" s="45" t="s">
        <v>27</v>
      </c>
      <c r="AS584" s="45"/>
      <c r="AT584" s="133">
        <v>45399</v>
      </c>
      <c r="AU584" s="99">
        <v>45504</v>
      </c>
      <c r="AV584" s="51" t="s">
        <v>27</v>
      </c>
      <c r="AW584" s="66" t="s">
        <v>27</v>
      </c>
      <c r="AX584" s="51" t="s">
        <v>49</v>
      </c>
      <c r="AY584" s="52" t="s">
        <v>126</v>
      </c>
      <c r="AZ584" s="53">
        <v>0</v>
      </c>
      <c r="BA584" s="52" t="s">
        <v>153</v>
      </c>
      <c r="BB584" s="81"/>
      <c r="BC584" s="52">
        <v>4735</v>
      </c>
      <c r="BD584" s="52" t="s">
        <v>123</v>
      </c>
      <c r="BE584" s="55" t="s">
        <v>123</v>
      </c>
      <c r="BF584" s="55" t="s">
        <v>123</v>
      </c>
      <c r="BG584" s="55" t="s">
        <v>27</v>
      </c>
      <c r="BH584" s="55" t="s">
        <v>123</v>
      </c>
      <c r="BI584" s="48" t="s">
        <v>123</v>
      </c>
      <c r="BJ584" s="48"/>
      <c r="BK584" s="74"/>
      <c r="BL584" s="75"/>
      <c r="BM584" s="74"/>
      <c r="BN584" s="75"/>
      <c r="BO584" s="74" t="s">
        <v>27</v>
      </c>
      <c r="BP584" s="75">
        <v>45518</v>
      </c>
      <c r="BQ584" s="74" t="s">
        <v>27</v>
      </c>
      <c r="BR584" s="132">
        <v>45622</v>
      </c>
      <c r="BS584" s="70"/>
      <c r="BT584" s="38"/>
      <c r="BU584" s="61" t="s">
        <v>129</v>
      </c>
      <c r="BV584" s="61" t="s">
        <v>129</v>
      </c>
      <c r="BW584" s="84" t="s">
        <v>150</v>
      </c>
      <c r="BX584" s="84" t="s">
        <v>129</v>
      </c>
      <c r="BY584" s="85" t="s">
        <v>1409</v>
      </c>
      <c r="BZ584" s="84"/>
      <c r="CA584" s="86" t="s">
        <v>248</v>
      </c>
      <c r="CB584" s="87" t="s">
        <v>170</v>
      </c>
      <c r="CC584" s="88">
        <v>45391</v>
      </c>
      <c r="CD584" s="87" t="s">
        <v>158</v>
      </c>
      <c r="CE584" s="87" t="s">
        <v>129</v>
      </c>
      <c r="CF584" s="87"/>
      <c r="CG584" s="87" t="s">
        <v>750</v>
      </c>
      <c r="CH584" s="42">
        <f>YEAR(BANCO10[[#This Row],[DATA INÍCIO]])</f>
        <v>2024</v>
      </c>
      <c r="CI584" s="42">
        <f>MONTH(BANCO10[[#This Row],[DATA INÍCIO]])</f>
        <v>4</v>
      </c>
      <c r="CJ584" s="42" t="str">
        <f t="shared" si="10"/>
        <v>PANDORA INDUSTRIA, COMERCIO E SERVICOS LTDA07.299.729/0001-50</v>
      </c>
      <c r="CK584" s="42"/>
      <c r="CL584" s="42" t="s">
        <v>1539</v>
      </c>
      <c r="CM584" s="42" t="str">
        <f>IF(BANCO10[[#This Row],[SOLUÇÃO]]=CM$1,BANCO10[[#This Row],[STATUS DA ETAPA]],"")</f>
        <v/>
      </c>
      <c r="CN584" s="42" t="str">
        <f>IF(BANCO10[[#This Row],[SOLUÇÃO]]=CN$1,BANCO10[[#This Row],[STATUS DA ETAPA]],"")</f>
        <v/>
      </c>
      <c r="CO584" s="42" t="str">
        <f>IF(BANCO10[[#This Row],[SOLUÇÃO]]=CO$1,BANCO10[[#This Row],[STATUS DA ETAPA]],"")</f>
        <v/>
      </c>
      <c r="CP584" s="42" t="str">
        <f>IF(BANCO10[[#This Row],[SOLUÇÃO]]=CP$1,BANCO10[[#This Row],[STATUS DA ETAPA]],"")</f>
        <v/>
      </c>
      <c r="CQ584" s="42" t="str">
        <f>IF(BANCO10[[#This Row],[SOLUÇÃO]]=CQ$1,BANCO10[[#This Row],[STATUS DA ETAPA]],"")</f>
        <v/>
      </c>
      <c r="CR584" s="42" t="str">
        <f>IF(BANCO10[[#This Row],[SOLUÇÃO]]=CR$1,BANCO10[[#This Row],[STATUS DA ETAPA]],"")</f>
        <v/>
      </c>
      <c r="CS584" s="42" t="str">
        <f>IF(BANCO10[[#This Row],[SOLUÇÃO]]=CS$1,BANCO10[[#This Row],[STATUS DA ETAPA]],"")</f>
        <v/>
      </c>
      <c r="CT584" s="42" t="str">
        <f>IF(BANCO10[[#This Row],[SOLUÇÃO]]=CT$1,BANCO10[[#This Row],[STATUS DA ETAPA]],"")</f>
        <v/>
      </c>
      <c r="CU584" s="42" t="str">
        <f>IF(BANCO10[[#This Row],[SOLUÇÃO]]=CU$1,BANCO10[[#This Row],[STATUS DA ETAPA]],"")</f>
        <v/>
      </c>
      <c r="CV584" s="42" t="str">
        <f>IF(BANCO10[[#This Row],[SOLUÇÃO]]=CV$1,BANCO10[[#This Row],[STATUS DA ETAPA]],"")</f>
        <v/>
      </c>
      <c r="CW584" s="42" t="str">
        <f>IF(BANCO10[[#This Row],[SOLUÇÃO]]=CW$1,BANCO10[[#This Row],[STATUS DA ETAPA]],"")</f>
        <v/>
      </c>
      <c r="CX584" s="42" t="str">
        <f>IF(BANCO10[[#This Row],[SOLUÇÃO]]=CX$1,BANCO10[[#This Row],[STATUS DA ETAPA]],"")</f>
        <v/>
      </c>
      <c r="CY584" s="42" t="str">
        <f>IF(BANCO10[[#This Row],[SOLUÇÃO]]=CY$1,BANCO10[[#This Row],[STATUS DA ETAPA]],"")</f>
        <v/>
      </c>
      <c r="CZ584" s="42" t="str">
        <f>IF(BANCO10[[#This Row],[SOLUÇÃO]]=CZ$1,BANCO10[[#This Row],[STATUS DA ETAPA]],"")</f>
        <v/>
      </c>
      <c r="DA584" s="42" t="str">
        <f>IF(BANCO10[[#This Row],[SOLUÇÃO]]=DA$1,BANCO10[[#This Row],[STATUS DA ETAPA]],"")</f>
        <v/>
      </c>
      <c r="DB584" s="42" t="str">
        <f>IF(BANCO10[[#This Row],[SOLUÇÃO]]=DB$1,BANCO10[[#This Row],[STATUS DA ETAPA]],"")</f>
        <v/>
      </c>
      <c r="DC584" s="63" t="str">
        <f>IF(BANCO10[[#This Row],[SOLUÇÃO]]=DC$1,BANCO10[[#This Row],[STATUS DA ETAPA]],"")</f>
        <v/>
      </c>
      <c r="DD584" s="65" t="str">
        <f>IF(BANCO10[[#This Row],[SOLUÇÃO]]=DD$1,BANCO10[[#This Row],[STATUS DA ETAPA]],"")</f>
        <v/>
      </c>
      <c r="DE584" s="65" t="str">
        <f>IF(BANCO10[[#This Row],[SOLUÇÃO]]=DE$1,BANCO10[[#This Row],[STATUS DA ETAPA]],"")</f>
        <v/>
      </c>
      <c r="DF584" s="65" t="str">
        <f>IF(BANCO10[[#This Row],[SOLUÇÃO]]=DF$1,BANCO10[[#This Row],[STATUS DA ETAPA]],"")</f>
        <v>CONCLUÍDO</v>
      </c>
      <c r="DG584" s="65" t="str">
        <f>IF(BANCO10[[#This Row],[SOLUÇÃO]]=DG$1,BANCO10[[#This Row],[STATUS DA ETAPA]],"")</f>
        <v/>
      </c>
      <c r="DH584" s="65" t="str">
        <f>IF(BANCO10[[#This Row],[SOLUÇÃO]]=DH$1,BANCO10[[#This Row],[STATUS DA ETAPA]],"")</f>
        <v/>
      </c>
      <c r="DI584" s="65" t="str">
        <f>IF(BANCO10[[#This Row],[SOLUÇÃO]]=DI$1,BANCO10[[#This Row],[STATUS DA ETAPA]],"")</f>
        <v/>
      </c>
      <c r="DJ584" s="65" t="str">
        <f>IF(BANCO10[[#This Row],[SOLUÇÃO]]=DJ$1,BANCO10[[#This Row],[STATUS DA ETAPA]],"")</f>
        <v/>
      </c>
      <c r="DK584" s="65" t="str">
        <f>IF(BANCO10[[#This Row],[SOLUÇÃO]]=DK$1,BANCO10[[#This Row],[STATUS DA ETAPA]],"")</f>
        <v/>
      </c>
      <c r="DL584" s="65" t="str">
        <f>IF(BANCO10[[#This Row],[SOLUÇÃO]]=DL$1,BANCO10[[#This Row],[STATUS DA ETAPA]],"")</f>
        <v/>
      </c>
      <c r="DM584" s="65" t="str">
        <f>IF(BANCO10[[#This Row],[SOLUÇÃO]]=DM$1,BANCO10[[#This Row],[STATUS DA ETAPA]],"")</f>
        <v/>
      </c>
      <c r="DN584" s="65"/>
      <c r="DO584" s="65"/>
      <c r="DP584" s="65"/>
      <c r="DQ584" s="65"/>
      <c r="DR584" s="65"/>
      <c r="DS584" s="65"/>
      <c r="DT584" s="65"/>
      <c r="DU584" s="65"/>
      <c r="DV584" s="65"/>
      <c r="DW584" s="65"/>
      <c r="DX584" s="65"/>
      <c r="DY584" s="65"/>
      <c r="DZ584" s="65"/>
      <c r="EA584" s="65"/>
      <c r="EB584" s="65"/>
      <c r="EC584" s="65"/>
      <c r="ED584" s="65"/>
      <c r="EE584" s="65"/>
      <c r="EF584" s="65"/>
      <c r="EG584" s="65"/>
      <c r="EH584" s="65"/>
      <c r="EI584" s="65"/>
      <c r="EJ584" s="65"/>
      <c r="EK584" s="65"/>
      <c r="EL584" s="65"/>
      <c r="EM584" s="65"/>
      <c r="EN584" s="65"/>
      <c r="EO584" s="65"/>
      <c r="EP584" s="65"/>
      <c r="EQ584" s="65"/>
      <c r="ER584" s="65"/>
      <c r="ES584" s="65"/>
      <c r="ET584" s="65"/>
      <c r="EU584" s="65"/>
      <c r="EV584" s="65"/>
      <c r="EW584" s="65"/>
      <c r="EX584" s="65"/>
      <c r="EY584" s="65"/>
      <c r="EZ584" s="65"/>
      <c r="FA584" s="65"/>
      <c r="FB584" s="65"/>
      <c r="FC584" s="65"/>
      <c r="FD584" s="65"/>
      <c r="FE584" s="65"/>
      <c r="FF584" s="65"/>
      <c r="FG584" s="65"/>
      <c r="FH584" s="65"/>
      <c r="FI584" s="65"/>
      <c r="FJ584" s="65"/>
      <c r="FK584" s="65"/>
      <c r="FL584" s="65"/>
      <c r="FM584" s="65"/>
      <c r="FN584" s="65"/>
      <c r="FO584" s="65"/>
      <c r="FP584" s="65"/>
      <c r="FQ584" s="65"/>
      <c r="FR584" s="65"/>
      <c r="FS584" s="65"/>
      <c r="FT584" s="65"/>
      <c r="FU584" s="65"/>
      <c r="FV584" s="65"/>
      <c r="FW584" s="65"/>
      <c r="FX584" s="65"/>
      <c r="FY584" s="65"/>
      <c r="FZ584" s="65"/>
      <c r="GA584" s="38"/>
      <c r="GB584" s="39"/>
      <c r="GC584" s="40"/>
      <c r="GD584" s="42"/>
      <c r="GE584" s="42"/>
      <c r="GF584" s="40"/>
      <c r="GG584" s="89"/>
      <c r="GH584" s="90"/>
      <c r="GI584" s="43"/>
      <c r="GJ584" s="44"/>
      <c r="GK584" s="166"/>
      <c r="GL584" s="166"/>
      <c r="GM584" s="166"/>
      <c r="GN584" s="42"/>
      <c r="GO584" s="91"/>
      <c r="GP584" s="42"/>
      <c r="GQ584" s="91"/>
      <c r="GR584" s="93"/>
      <c r="GS584" s="93"/>
      <c r="GT584" s="44"/>
      <c r="GU584" s="44"/>
      <c r="GV584" s="44"/>
      <c r="GW584" s="42"/>
      <c r="GX584" s="95"/>
      <c r="GY584" s="96"/>
      <c r="GZ584" s="168"/>
      <c r="HA584" s="168"/>
      <c r="HB584" s="168"/>
      <c r="HC584" s="93"/>
      <c r="HD584" s="168"/>
      <c r="HE584" s="110"/>
      <c r="HF584" s="94"/>
      <c r="HG584" s="38"/>
      <c r="HH584" s="38"/>
      <c r="HI584" s="38"/>
      <c r="HJ584" s="38"/>
      <c r="HK584" s="98"/>
      <c r="HL584" s="38"/>
      <c r="HM584" s="38"/>
      <c r="HN584" s="38"/>
      <c r="HO584" s="136"/>
      <c r="HP584" s="38"/>
      <c r="HQ584" s="38"/>
      <c r="HR584" s="38"/>
      <c r="HS584" s="38"/>
      <c r="HT584" s="63"/>
      <c r="HU584" s="63"/>
      <c r="HV584" s="71"/>
      <c r="HW584" s="63"/>
      <c r="HX584" s="44"/>
      <c r="HY584" s="42"/>
      <c r="HZ584" s="42"/>
      <c r="IA584" s="42"/>
      <c r="IB584" s="42"/>
      <c r="IC584" s="42"/>
      <c r="ID584" s="42"/>
      <c r="IE584" s="42"/>
      <c r="IF584" s="42"/>
      <c r="IG584" s="42"/>
      <c r="IH584" s="42"/>
      <c r="II584" s="42"/>
      <c r="IJ584" s="42"/>
      <c r="IK584" s="42"/>
      <c r="IL584" s="42"/>
      <c r="IM584" s="42"/>
      <c r="IN584" s="42"/>
      <c r="IO584" s="42"/>
      <c r="IP584" s="42"/>
      <c r="IQ584" s="42"/>
      <c r="IR584" s="42"/>
      <c r="IS584" s="42"/>
      <c r="IT584" s="42"/>
      <c r="IU584" s="42"/>
      <c r="IV584" s="42"/>
      <c r="IW584" s="42"/>
      <c r="IX584" s="42"/>
      <c r="IY584" s="42"/>
      <c r="IZ584" s="63"/>
      <c r="JA584" s="65"/>
      <c r="JB584" s="65"/>
      <c r="JC584" s="65"/>
      <c r="JD584" s="65"/>
      <c r="JE584" s="65"/>
      <c r="JF584" s="65"/>
      <c r="JG584" s="65"/>
      <c r="JH584" s="65"/>
      <c r="JI584" s="65"/>
      <c r="JJ584" s="65"/>
      <c r="JK584" s="65"/>
      <c r="JL584" s="65"/>
      <c r="JM584" s="65"/>
      <c r="JN584" s="65"/>
      <c r="JO584" s="65"/>
      <c r="JP584" s="65"/>
      <c r="JQ584" s="65"/>
      <c r="JR584" s="65"/>
      <c r="JS584" s="65"/>
      <c r="JT584" s="65"/>
      <c r="JU584" s="65"/>
      <c r="JV584" s="65"/>
      <c r="JW584" s="65"/>
      <c r="JX584" s="65"/>
      <c r="JY584" s="65"/>
      <c r="JZ584" s="65"/>
      <c r="KA584" s="65"/>
      <c r="KB584" s="65"/>
      <c r="KC584" s="65"/>
      <c r="KD584" s="65"/>
      <c r="KE584" s="65"/>
      <c r="KF584" s="65"/>
      <c r="KG584" s="65"/>
      <c r="KH584" s="65"/>
      <c r="KI584" s="65"/>
      <c r="KJ584" s="65"/>
      <c r="KK584" s="65"/>
      <c r="KL584" s="65"/>
      <c r="KM584" s="65"/>
      <c r="KN584" s="65"/>
      <c r="KO584" s="65"/>
      <c r="KP584" s="65"/>
      <c r="KQ584" s="65"/>
      <c r="KR584" s="65"/>
      <c r="KS584" s="65"/>
      <c r="KT584" s="65"/>
      <c r="KU584" s="65"/>
      <c r="KV584" s="65"/>
      <c r="KW584" s="65"/>
      <c r="KX584" s="65"/>
      <c r="KY584" s="65"/>
      <c r="KZ584" s="65"/>
      <c r="LA584" s="65"/>
      <c r="LB584" s="65"/>
      <c r="LC584" s="65"/>
      <c r="LD584" s="65"/>
      <c r="LE584" s="65"/>
      <c r="LF584" s="65"/>
      <c r="LG584" s="65"/>
      <c r="LH584" s="65"/>
      <c r="LI584" s="65"/>
      <c r="LJ584" s="65"/>
      <c r="LK584" s="65"/>
      <c r="LL584" s="65"/>
      <c r="LM584" s="65"/>
      <c r="LN584" s="65"/>
      <c r="LO584" s="65"/>
      <c r="LP584" s="65"/>
      <c r="LQ584" s="65"/>
      <c r="LR584" s="65"/>
      <c r="LS584" s="65"/>
      <c r="LT584" s="65"/>
      <c r="LU584" s="65"/>
      <c r="LV584" s="65"/>
      <c r="LW584" s="65"/>
      <c r="LX584" s="65"/>
      <c r="LY584" s="65"/>
      <c r="LZ584" s="65"/>
      <c r="MA584" s="65"/>
    </row>
    <row r="585" spans="1:339" ht="12" x14ac:dyDescent="0.25">
      <c r="A585" s="38" t="s">
        <v>118</v>
      </c>
      <c r="B585" s="39" t="s">
        <v>119</v>
      </c>
      <c r="C585" s="40" t="str">
        <f>IFERROR(VLOOKUP(BANCO10[[#This Row],[EMPRESA]],[1]!DADOS[#Data],2,FALSE),"")</f>
        <v>07.299.729/0001-50</v>
      </c>
      <c r="D585" s="40" t="s">
        <v>1534</v>
      </c>
      <c r="E585" s="42" t="str">
        <f>IFERROR(VLOOKUP(BANCO10[[#This Row],[EMPRESA]],[1]!DADOS[#Data],5,FALSE),"")</f>
        <v>EPP</v>
      </c>
      <c r="F585" s="40" t="str">
        <f>IFERROR(IF(VLOOKUP(BANCO10[[#This Row],[EMPRESA]],[1]!DADOS[#Data],6,0)="","",(VLOOKUP(BANCO10[[#This Row],[EMPRESA]],[1]!DADOS[#Data],6,0))),"")</f>
        <v>CAPITAL NORTE</v>
      </c>
      <c r="G585" s="40" t="str">
        <f>IFERROR(IF(VLOOKUP(BANCO10[[#This Row],[EMPRESA]],[1]!DADOS[#Data],4)="","",(VLOOKUP($D585,[1]!DADOS[#Data],4,0))),"")</f>
        <v>PANDORA</v>
      </c>
      <c r="H585" s="43" t="s">
        <v>196</v>
      </c>
      <c r="I585" s="43" t="s">
        <v>122</v>
      </c>
      <c r="J585" s="43" t="s">
        <v>123</v>
      </c>
      <c r="K585" s="44" t="s">
        <v>123</v>
      </c>
      <c r="L585" s="44" t="s">
        <v>123</v>
      </c>
      <c r="M585" s="44" t="s">
        <v>137</v>
      </c>
      <c r="N585" s="44" t="s">
        <v>123</v>
      </c>
      <c r="O585" s="42" t="s">
        <v>92</v>
      </c>
      <c r="P585" s="42">
        <v>60</v>
      </c>
      <c r="Q585" s="39"/>
      <c r="R585" s="45" t="s">
        <v>123</v>
      </c>
      <c r="S585" s="45"/>
      <c r="T585" s="45" t="s">
        <v>123</v>
      </c>
      <c r="U585" s="45"/>
      <c r="V585" s="45" t="s">
        <v>123</v>
      </c>
      <c r="W585" s="45"/>
      <c r="X585" s="45" t="s">
        <v>123</v>
      </c>
      <c r="Y585" s="45"/>
      <c r="Z585" s="46" t="s">
        <v>123</v>
      </c>
      <c r="AA585" s="47"/>
      <c r="AB585" s="46" t="s">
        <v>123</v>
      </c>
      <c r="AC585" s="48"/>
      <c r="AD585" s="46" t="s">
        <v>123</v>
      </c>
      <c r="AE585" s="48"/>
      <c r="AF585" s="45" t="s">
        <v>123</v>
      </c>
      <c r="AG585" s="45"/>
      <c r="AH585" s="45" t="s">
        <v>123</v>
      </c>
      <c r="AI585" s="45"/>
      <c r="AJ585" s="45" t="s">
        <v>123</v>
      </c>
      <c r="AK585" s="45"/>
      <c r="AL585" s="45"/>
      <c r="AM585" s="45"/>
      <c r="AN585" s="45"/>
      <c r="AO585" s="45"/>
      <c r="AP585" s="45"/>
      <c r="AQ585" s="45"/>
      <c r="AR585" s="45"/>
      <c r="AS585" s="45"/>
      <c r="AT585" s="49">
        <v>45963</v>
      </c>
      <c r="AU585" s="50">
        <v>45963</v>
      </c>
      <c r="AV585" s="66" t="s">
        <v>123</v>
      </c>
      <c r="AW585" s="66" t="s">
        <v>123</v>
      </c>
      <c r="AX585" s="51" t="s">
        <v>123</v>
      </c>
      <c r="AY585" s="52" t="s">
        <v>123</v>
      </c>
      <c r="AZ585" s="53">
        <v>0</v>
      </c>
      <c r="BA585" s="52" t="s">
        <v>123</v>
      </c>
      <c r="BB585" s="81" t="s">
        <v>123</v>
      </c>
      <c r="BC585" s="52" t="s">
        <v>123</v>
      </c>
      <c r="BD585" s="52" t="s">
        <v>123</v>
      </c>
      <c r="BE585" s="55" t="s">
        <v>123</v>
      </c>
      <c r="BF585" s="55" t="s">
        <v>123</v>
      </c>
      <c r="BG585" s="55" t="s">
        <v>123</v>
      </c>
      <c r="BH585" s="55" t="s">
        <v>123</v>
      </c>
      <c r="BI585" s="68" t="s">
        <v>123</v>
      </c>
      <c r="BJ585" s="48"/>
      <c r="BK585" s="58" t="s">
        <v>123</v>
      </c>
      <c r="BL585" s="59"/>
      <c r="BM585" s="58" t="s">
        <v>123</v>
      </c>
      <c r="BN585" s="59"/>
      <c r="BO585" s="74" t="s">
        <v>123</v>
      </c>
      <c r="BP585" s="77"/>
      <c r="BQ585" s="78" t="s">
        <v>123</v>
      </c>
      <c r="BR585" s="79"/>
      <c r="BS585" s="70">
        <v>45834</v>
      </c>
      <c r="BT585" s="38" t="s">
        <v>1541</v>
      </c>
      <c r="BU585" s="61"/>
      <c r="BV585" s="61"/>
      <c r="BW585" s="61"/>
      <c r="BX585" s="61"/>
      <c r="BY585" s="61"/>
      <c r="BZ585" s="61"/>
      <c r="CA585" s="61"/>
      <c r="CB585" s="61"/>
      <c r="CC585" s="61"/>
      <c r="CD585" s="61"/>
      <c r="CE585" s="61"/>
      <c r="CF585" s="61"/>
      <c r="CG585" s="61"/>
      <c r="CH585" s="63">
        <f>YEAR(BANCO10[[#This Row],[DATA INÍCIO]])</f>
        <v>2025</v>
      </c>
      <c r="CI585" s="63">
        <f>MONTH(BANCO10[[#This Row],[DATA INÍCIO]])</f>
        <v>11</v>
      </c>
      <c r="CJ585" s="71" t="str">
        <f t="shared" si="10"/>
        <v>PANDORA INDUSTRIA, COMERCIO E SERVICOS LTDA07.299.729/0001-50</v>
      </c>
      <c r="CK585" s="63"/>
      <c r="CL585" s="63"/>
      <c r="CM585" s="42" t="str">
        <f>IF(BANCO10[[#This Row],[SOLUÇÃO]]=CM$1,BANCO10[[#This Row],[STATUS DA ETAPA]],"")</f>
        <v/>
      </c>
      <c r="CN585" s="42" t="str">
        <f>IF(BANCO10[[#This Row],[SOLUÇÃO]]=CN$1,BANCO10[[#This Row],[STATUS DA ETAPA]],"")</f>
        <v/>
      </c>
      <c r="CO585" s="42" t="str">
        <f>IF(BANCO10[[#This Row],[SOLUÇÃO]]=CO$1,BANCO10[[#This Row],[STATUS DA ETAPA]],"")</f>
        <v>CANCELADO</v>
      </c>
      <c r="CP585" s="42" t="str">
        <f>IF(BANCO10[[#This Row],[SOLUÇÃO]]=CP$1,BANCO10[[#This Row],[STATUS DA ETAPA]],"")</f>
        <v/>
      </c>
      <c r="CQ585" s="42" t="str">
        <f>IF(BANCO10[[#This Row],[SOLUÇÃO]]=CQ$1,BANCO10[[#This Row],[STATUS DA ETAPA]],"")</f>
        <v/>
      </c>
      <c r="CR585" s="42" t="str">
        <f>IF(BANCO10[[#This Row],[SOLUÇÃO]]=CR$1,BANCO10[[#This Row],[STATUS DA ETAPA]],"")</f>
        <v/>
      </c>
      <c r="CS585" s="42" t="str">
        <f>IF(BANCO10[[#This Row],[SOLUÇÃO]]=CS$1,BANCO10[[#This Row],[STATUS DA ETAPA]],"")</f>
        <v/>
      </c>
      <c r="CT585" s="42" t="str">
        <f>IF(BANCO10[[#This Row],[SOLUÇÃO]]=CT$1,BANCO10[[#This Row],[STATUS DA ETAPA]],"")</f>
        <v/>
      </c>
      <c r="CU585" s="42" t="str">
        <f>IF(BANCO10[[#This Row],[SOLUÇÃO]]=CU$1,BANCO10[[#This Row],[STATUS DA ETAPA]],"")</f>
        <v/>
      </c>
      <c r="CV585" s="42" t="str">
        <f>IF(BANCO10[[#This Row],[SOLUÇÃO]]=CV$1,BANCO10[[#This Row],[STATUS DA ETAPA]],"")</f>
        <v/>
      </c>
      <c r="CW585" s="42" t="str">
        <f>IF(BANCO10[[#This Row],[SOLUÇÃO]]=CW$1,BANCO10[[#This Row],[STATUS DA ETAPA]],"")</f>
        <v/>
      </c>
      <c r="CX585" s="42" t="str">
        <f>IF(BANCO10[[#This Row],[SOLUÇÃO]]=CX$1,BANCO10[[#This Row],[STATUS DA ETAPA]],"")</f>
        <v/>
      </c>
      <c r="CY585" s="42" t="str">
        <f>IF(BANCO10[[#This Row],[SOLUÇÃO]]=CY$1,BANCO10[[#This Row],[STATUS DA ETAPA]],"")</f>
        <v/>
      </c>
      <c r="CZ585" s="42" t="str">
        <f>IF(BANCO10[[#This Row],[SOLUÇÃO]]=CZ$1,BANCO10[[#This Row],[STATUS DA ETAPA]],"")</f>
        <v/>
      </c>
      <c r="DA585" s="42" t="str">
        <f>IF(BANCO10[[#This Row],[SOLUÇÃO]]=DA$1,BANCO10[[#This Row],[STATUS DA ETAPA]],"")</f>
        <v/>
      </c>
      <c r="DB585" s="42" t="str">
        <f>IF(BANCO10[[#This Row],[SOLUÇÃO]]=DB$1,BANCO10[[#This Row],[STATUS DA ETAPA]],"")</f>
        <v/>
      </c>
      <c r="DC585" s="42" t="str">
        <f>IF(BANCO10[[#This Row],[SOLUÇÃO]]=DC$1,BANCO10[[#This Row],[STATUS DA ETAPA]],"")</f>
        <v/>
      </c>
      <c r="DD585" s="42" t="str">
        <f>IF(BANCO10[[#This Row],[SOLUÇÃO]]=DD$1,BANCO10[[#This Row],[STATUS DA ETAPA]],"")</f>
        <v/>
      </c>
      <c r="DE585" s="42" t="str">
        <f>IF(BANCO10[[#This Row],[SOLUÇÃO]]=DE$1,BANCO10[[#This Row],[STATUS DA ETAPA]],"")</f>
        <v/>
      </c>
      <c r="DF585" s="42" t="str">
        <f>IF(BANCO10[[#This Row],[SOLUÇÃO]]=DF$1,BANCO10[[#This Row],[STATUS DA ETAPA]],"")</f>
        <v/>
      </c>
      <c r="DG585" s="42" t="str">
        <f>IF(BANCO10[[#This Row],[SOLUÇÃO]]=DG$1,BANCO10[[#This Row],[STATUS DA ETAPA]],"")</f>
        <v/>
      </c>
      <c r="DH585" s="42" t="str">
        <f>IF(BANCO10[[#This Row],[SOLUÇÃO]]=DH$1,BANCO10[[#This Row],[STATUS DA ETAPA]],"")</f>
        <v/>
      </c>
      <c r="DI585" s="42" t="str">
        <f>IF(BANCO10[[#This Row],[SOLUÇÃO]]=DI$1,BANCO10[[#This Row],[STATUS DA ETAPA]],"")</f>
        <v/>
      </c>
      <c r="DJ585" s="42" t="str">
        <f>IF(BANCO10[[#This Row],[SOLUÇÃO]]=DJ$1,BANCO10[[#This Row],[STATUS DA ETAPA]],"")</f>
        <v/>
      </c>
      <c r="DK585" s="42" t="str">
        <f>IF(BANCO10[[#This Row],[SOLUÇÃO]]=DK$1,BANCO10[[#This Row],[STATUS DA ETAPA]],"")</f>
        <v/>
      </c>
      <c r="DL585" s="42" t="str">
        <f>IF(BANCO10[[#This Row],[SOLUÇÃO]]=DL$1,BANCO10[[#This Row],[STATUS DA ETAPA]],"")</f>
        <v/>
      </c>
      <c r="DM585" s="42" t="str">
        <f>IF(BANCO10[[#This Row],[SOLUÇÃO]]=DM$1,BANCO10[[#This Row],[STATUS DA ETAPA]],"")</f>
        <v/>
      </c>
      <c r="DN585" s="65"/>
      <c r="DO585" s="65"/>
      <c r="DP585" s="65"/>
      <c r="DQ585" s="65"/>
      <c r="DR585" s="65"/>
      <c r="DS585" s="65"/>
      <c r="DT585" s="65"/>
      <c r="DU585" s="65"/>
      <c r="DV585" s="65"/>
      <c r="DW585" s="65"/>
      <c r="DX585" s="65"/>
      <c r="DY585" s="65"/>
      <c r="DZ585" s="65"/>
      <c r="EA585" s="65"/>
      <c r="EB585" s="65"/>
      <c r="EC585" s="65"/>
      <c r="ED585" s="65"/>
      <c r="EE585" s="65"/>
      <c r="EF585" s="65"/>
      <c r="EG585" s="65"/>
      <c r="EH585" s="65"/>
      <c r="EI585" s="65"/>
      <c r="EJ585" s="65"/>
      <c r="EK585" s="65"/>
      <c r="EL585" s="65"/>
      <c r="EM585" s="65"/>
      <c r="EN585" s="65"/>
      <c r="EO585" s="65"/>
      <c r="EP585" s="65"/>
      <c r="EQ585" s="65"/>
      <c r="ER585" s="65"/>
      <c r="ES585" s="65"/>
      <c r="ET585" s="65"/>
      <c r="EU585" s="65"/>
      <c r="EV585" s="65"/>
      <c r="EW585" s="65"/>
      <c r="EX585" s="65"/>
      <c r="EY585" s="65"/>
      <c r="EZ585" s="65"/>
      <c r="FA585" s="65"/>
      <c r="FB585" s="65"/>
      <c r="FC585" s="65"/>
      <c r="FD585" s="65"/>
      <c r="FE585" s="65"/>
      <c r="FF585" s="65"/>
      <c r="FG585" s="65"/>
      <c r="FH585" s="65"/>
      <c r="FI585" s="65"/>
      <c r="FJ585" s="65"/>
      <c r="FK585" s="65"/>
      <c r="FL585" s="65"/>
      <c r="FM585" s="65"/>
      <c r="FN585" s="65"/>
      <c r="FO585" s="65"/>
      <c r="FP585" s="65"/>
      <c r="FQ585" s="65"/>
      <c r="FR585" s="65"/>
      <c r="FS585" s="65"/>
      <c r="FT585" s="65"/>
      <c r="FU585" s="65"/>
      <c r="FV585" s="65"/>
      <c r="FW585" s="65"/>
      <c r="FX585" s="65"/>
      <c r="FY585" s="65"/>
      <c r="FZ585" s="65"/>
      <c r="GA585" s="38"/>
      <c r="GB585" s="39"/>
      <c r="GC585" s="40"/>
      <c r="GD585" s="42"/>
      <c r="GE585" s="42"/>
      <c r="GF585" s="40"/>
      <c r="GG585" s="89"/>
      <c r="GH585" s="90"/>
      <c r="GI585" s="43"/>
      <c r="GJ585" s="44"/>
      <c r="GK585" s="166"/>
      <c r="GL585" s="166"/>
      <c r="GM585" s="166"/>
      <c r="GN585" s="42"/>
      <c r="GO585" s="91"/>
      <c r="GP585" s="42"/>
      <c r="GQ585" s="91"/>
      <c r="GR585" s="93"/>
      <c r="GS585" s="93"/>
      <c r="GT585" s="44"/>
      <c r="GU585" s="44"/>
      <c r="GV585" s="44"/>
      <c r="GW585" s="42"/>
      <c r="GX585" s="95"/>
      <c r="GY585" s="96"/>
      <c r="GZ585" s="168"/>
      <c r="HA585" s="168"/>
      <c r="HB585" s="168"/>
      <c r="HC585" s="93"/>
      <c r="HD585" s="168"/>
      <c r="HE585" s="110"/>
      <c r="HF585" s="94"/>
      <c r="HG585" s="38"/>
      <c r="HH585" s="38"/>
      <c r="HI585" s="38"/>
      <c r="HJ585" s="38"/>
      <c r="HK585" s="98"/>
      <c r="HL585" s="38"/>
      <c r="HM585" s="38"/>
      <c r="HN585" s="38"/>
      <c r="HO585" s="136"/>
      <c r="HP585" s="38"/>
      <c r="HQ585" s="38"/>
      <c r="HR585" s="38"/>
      <c r="HS585" s="38"/>
      <c r="HT585" s="63"/>
      <c r="HU585" s="63"/>
      <c r="HV585" s="71"/>
      <c r="HW585" s="63"/>
      <c r="HX585" s="44"/>
      <c r="HY585" s="42"/>
      <c r="HZ585" s="42"/>
      <c r="IA585" s="42"/>
      <c r="IB585" s="42"/>
      <c r="IC585" s="42"/>
      <c r="ID585" s="42"/>
      <c r="IE585" s="42"/>
      <c r="IF585" s="42"/>
      <c r="IG585" s="42"/>
      <c r="IH585" s="42"/>
      <c r="II585" s="42"/>
      <c r="IJ585" s="42"/>
      <c r="IK585" s="42"/>
      <c r="IL585" s="42"/>
      <c r="IM585" s="42"/>
      <c r="IN585" s="42"/>
      <c r="IO585" s="42"/>
      <c r="IP585" s="42"/>
      <c r="IQ585" s="42"/>
      <c r="IR585" s="42"/>
      <c r="IS585" s="42"/>
      <c r="IT585" s="42"/>
      <c r="IU585" s="42"/>
      <c r="IV585" s="42"/>
      <c r="IW585" s="42"/>
      <c r="IX585" s="42"/>
      <c r="IY585" s="42"/>
      <c r="IZ585" s="63"/>
      <c r="JA585" s="65"/>
      <c r="JB585" s="65"/>
      <c r="JC585" s="65"/>
      <c r="JD585" s="65"/>
      <c r="JE585" s="65"/>
      <c r="JF585" s="65"/>
      <c r="JG585" s="65"/>
      <c r="JH585" s="65"/>
      <c r="JI585" s="65"/>
      <c r="JJ585" s="65"/>
      <c r="JK585" s="65"/>
      <c r="JL585" s="65"/>
      <c r="JM585" s="65"/>
      <c r="JN585" s="65"/>
      <c r="JO585" s="65"/>
      <c r="JP585" s="65"/>
      <c r="JQ585" s="65"/>
      <c r="JR585" s="65"/>
      <c r="JS585" s="65"/>
      <c r="JT585" s="65"/>
      <c r="JU585" s="65"/>
      <c r="JV585" s="65"/>
      <c r="JW585" s="65"/>
      <c r="JX585" s="65"/>
      <c r="JY585" s="65"/>
      <c r="JZ585" s="65"/>
      <c r="KA585" s="65"/>
      <c r="KB585" s="65"/>
      <c r="KC585" s="65"/>
      <c r="KD585" s="65"/>
      <c r="KE585" s="65"/>
      <c r="KF585" s="65"/>
      <c r="KG585" s="65"/>
      <c r="KH585" s="65"/>
      <c r="KI585" s="65"/>
      <c r="KJ585" s="65"/>
      <c r="KK585" s="65"/>
      <c r="KL585" s="65"/>
      <c r="KM585" s="65"/>
      <c r="KN585" s="65"/>
      <c r="KO585" s="65"/>
      <c r="KP585" s="65"/>
      <c r="KQ585" s="65"/>
      <c r="KR585" s="65"/>
      <c r="KS585" s="65"/>
      <c r="KT585" s="65"/>
      <c r="KU585" s="65"/>
      <c r="KV585" s="65"/>
      <c r="KW585" s="65"/>
      <c r="KX585" s="65"/>
      <c r="KY585" s="65"/>
      <c r="KZ585" s="65"/>
      <c r="LA585" s="65"/>
      <c r="LB585" s="65"/>
      <c r="LC585" s="65"/>
      <c r="LD585" s="65"/>
      <c r="LE585" s="65"/>
      <c r="LF585" s="65"/>
      <c r="LG585" s="65"/>
      <c r="LH585" s="65"/>
      <c r="LI585" s="65"/>
      <c r="LJ585" s="65"/>
      <c r="LK585" s="65"/>
      <c r="LL585" s="65"/>
      <c r="LM585" s="65"/>
      <c r="LN585" s="65"/>
      <c r="LO585" s="65"/>
      <c r="LP585" s="65"/>
      <c r="LQ585" s="65"/>
      <c r="LR585" s="65"/>
      <c r="LS585" s="65"/>
      <c r="LT585" s="65"/>
      <c r="LU585" s="65"/>
      <c r="LV585" s="65"/>
      <c r="LW585" s="65"/>
      <c r="LX585" s="65"/>
      <c r="LY585" s="65"/>
      <c r="LZ585" s="65"/>
      <c r="MA585" s="65"/>
    </row>
    <row r="586" spans="1:339" ht="12" x14ac:dyDescent="0.25">
      <c r="A586" s="38" t="s">
        <v>118</v>
      </c>
      <c r="B586" s="39" t="s">
        <v>119</v>
      </c>
      <c r="C586" s="40" t="str">
        <f>IFERROR(VLOOKUP(BANCO10[[#This Row],[EMPRESA]],[1]!DADOS[#Data],2,FALSE),"")</f>
        <v/>
      </c>
      <c r="D586" s="42" t="s">
        <v>1542</v>
      </c>
      <c r="E586" s="42" t="str">
        <f>IFERROR(VLOOKUP(BANCO10[[#This Row],[EMPRESA]],[1]!DADOS[#Data],5,FALSE),"")</f>
        <v/>
      </c>
      <c r="F586" s="40" t="str">
        <f>IFERROR(IF(VLOOKUP(BANCO10[[#This Row],[EMPRESA]],[1]!DADOS[#Data],6,0)="","",(VLOOKUP(BANCO10[[#This Row],[EMPRESA]],[1]!DADOS[#Data],6,0))),"")</f>
        <v/>
      </c>
      <c r="G586" s="40"/>
      <c r="H586" s="43" t="s">
        <v>121</v>
      </c>
      <c r="I586" s="43" t="s">
        <v>145</v>
      </c>
      <c r="J586" s="43" t="s">
        <v>146</v>
      </c>
      <c r="K586" s="42" t="s">
        <v>1212</v>
      </c>
      <c r="L586" s="44" t="s">
        <v>123</v>
      </c>
      <c r="M586" s="44">
        <v>103</v>
      </c>
      <c r="N586" s="42" t="s">
        <v>123</v>
      </c>
      <c r="O586" s="42" t="s">
        <v>90</v>
      </c>
      <c r="P586" s="42">
        <v>4</v>
      </c>
      <c r="Q586" s="42" t="s">
        <v>148</v>
      </c>
      <c r="R586" s="45" t="s">
        <v>123</v>
      </c>
      <c r="S586" s="45"/>
      <c r="T586" s="45" t="s">
        <v>123</v>
      </c>
      <c r="U586" s="45"/>
      <c r="V586" s="45" t="s">
        <v>123</v>
      </c>
      <c r="W586" s="45"/>
      <c r="X586" s="45" t="s">
        <v>123</v>
      </c>
      <c r="Y586" s="45"/>
      <c r="Z586" s="46" t="s">
        <v>123</v>
      </c>
      <c r="AA586" s="47"/>
      <c r="AB586" s="46" t="s">
        <v>123</v>
      </c>
      <c r="AC586" s="48"/>
      <c r="AD586" s="46" t="s">
        <v>123</v>
      </c>
      <c r="AE586" s="48"/>
      <c r="AF586" s="45" t="s">
        <v>123</v>
      </c>
      <c r="AG586" s="45"/>
      <c r="AH586" s="45" t="s">
        <v>123</v>
      </c>
      <c r="AI586" s="45"/>
      <c r="AJ586" s="45" t="s">
        <v>123</v>
      </c>
      <c r="AK586" s="45"/>
      <c r="AL586" s="45" t="s">
        <v>123</v>
      </c>
      <c r="AM586" s="45"/>
      <c r="AN586" s="45" t="s">
        <v>123</v>
      </c>
      <c r="AO586" s="45"/>
      <c r="AP586" s="45" t="s">
        <v>123</v>
      </c>
      <c r="AQ586" s="45"/>
      <c r="AR586" s="45" t="s">
        <v>123</v>
      </c>
      <c r="AS586" s="45"/>
      <c r="AT586" s="133">
        <v>45342</v>
      </c>
      <c r="AU586" s="99">
        <v>45342</v>
      </c>
      <c r="AV586" s="51" t="s">
        <v>123</v>
      </c>
      <c r="AW586" s="51" t="s">
        <v>123</v>
      </c>
      <c r="AX586" s="73" t="s">
        <v>49</v>
      </c>
      <c r="AY586" s="52" t="s">
        <v>123</v>
      </c>
      <c r="AZ586" s="53">
        <v>0</v>
      </c>
      <c r="BA586" s="52" t="s">
        <v>123</v>
      </c>
      <c r="BB586" s="81" t="s">
        <v>123</v>
      </c>
      <c r="BC586" s="52" t="s">
        <v>123</v>
      </c>
      <c r="BD586" s="52" t="s">
        <v>123</v>
      </c>
      <c r="BE586" s="55" t="s">
        <v>123</v>
      </c>
      <c r="BF586" s="55" t="s">
        <v>123</v>
      </c>
      <c r="BG586" s="55" t="s">
        <v>123</v>
      </c>
      <c r="BH586" s="55" t="s">
        <v>123</v>
      </c>
      <c r="BI586" s="56" t="s">
        <v>123</v>
      </c>
      <c r="BJ586" s="48"/>
      <c r="BK586" s="74"/>
      <c r="BL586" s="75"/>
      <c r="BM586" s="74"/>
      <c r="BN586" s="75"/>
      <c r="BO586" s="74" t="s">
        <v>123</v>
      </c>
      <c r="BP586" s="75"/>
      <c r="BQ586" s="74" t="s">
        <v>123</v>
      </c>
      <c r="BR586" s="75"/>
      <c r="BS586" s="70"/>
      <c r="BT586" s="38" t="s">
        <v>128</v>
      </c>
      <c r="BU586" s="61"/>
      <c r="BV586" s="61"/>
      <c r="BW586" s="84"/>
      <c r="BX586" s="84"/>
      <c r="BY586" s="85"/>
      <c r="BZ586" s="84"/>
      <c r="CA586" s="86" t="s">
        <v>129</v>
      </c>
      <c r="CB586" s="87" t="s">
        <v>129</v>
      </c>
      <c r="CC586" s="88" t="s">
        <v>129</v>
      </c>
      <c r="CD586" s="87" t="s">
        <v>129</v>
      </c>
      <c r="CE586" s="87" t="s">
        <v>129</v>
      </c>
      <c r="CF586" s="87" t="s">
        <v>129</v>
      </c>
      <c r="CG586" s="87" t="s">
        <v>129</v>
      </c>
      <c r="CH586" s="42">
        <f>YEAR(BANCO10[[#This Row],[DATA INÍCIO]])</f>
        <v>2024</v>
      </c>
      <c r="CI586" s="42">
        <f>MONTH(BANCO10[[#This Row],[DATA INÍCIO]])</f>
        <v>2</v>
      </c>
      <c r="CJ586" s="42" t="str">
        <f t="shared" si="10"/>
        <v>PEMA MAQUINAS E FERRAMENTAS EIRELI</v>
      </c>
      <c r="CK586" s="42"/>
      <c r="CL586" s="42" t="s">
        <v>1212</v>
      </c>
      <c r="CM586" s="42" t="str">
        <f>IF(BANCO10[[#This Row],[SOLUÇÃO]]=CM$1,BANCO10[[#This Row],[STATUS DA ETAPA]],"")</f>
        <v>CONCLUÍDO</v>
      </c>
      <c r="CN586" s="42" t="str">
        <f>IF(BANCO10[[#This Row],[SOLUÇÃO]]=CN$1,BANCO10[[#This Row],[STATUS DA ETAPA]],"")</f>
        <v/>
      </c>
      <c r="CO586" s="42" t="str">
        <f>IF(BANCO10[[#This Row],[SOLUÇÃO]]=CO$1,BANCO10[[#This Row],[STATUS DA ETAPA]],"")</f>
        <v/>
      </c>
      <c r="CP586" s="42" t="str">
        <f>IF(BANCO10[[#This Row],[SOLUÇÃO]]=CP$1,BANCO10[[#This Row],[STATUS DA ETAPA]],"")</f>
        <v/>
      </c>
      <c r="CQ586" s="42" t="str">
        <f>IF(BANCO10[[#This Row],[SOLUÇÃO]]=CQ$1,BANCO10[[#This Row],[STATUS DA ETAPA]],"")</f>
        <v/>
      </c>
      <c r="CR586" s="42" t="str">
        <f>IF(BANCO10[[#This Row],[SOLUÇÃO]]=CR$1,BANCO10[[#This Row],[STATUS DA ETAPA]],"")</f>
        <v/>
      </c>
      <c r="CS586" s="42" t="str">
        <f>IF(BANCO10[[#This Row],[SOLUÇÃO]]=CS$1,BANCO10[[#This Row],[STATUS DA ETAPA]],"")</f>
        <v/>
      </c>
      <c r="CT586" s="42" t="str">
        <f>IF(BANCO10[[#This Row],[SOLUÇÃO]]=CT$1,BANCO10[[#This Row],[STATUS DA ETAPA]],"")</f>
        <v/>
      </c>
      <c r="CU586" s="42" t="str">
        <f>IF(BANCO10[[#This Row],[SOLUÇÃO]]=CU$1,BANCO10[[#This Row],[STATUS DA ETAPA]],"")</f>
        <v/>
      </c>
      <c r="CV586" s="42" t="str">
        <f>IF(BANCO10[[#This Row],[SOLUÇÃO]]=CV$1,BANCO10[[#This Row],[STATUS DA ETAPA]],"")</f>
        <v/>
      </c>
      <c r="CW586" s="42" t="str">
        <f>IF(BANCO10[[#This Row],[SOLUÇÃO]]=CW$1,BANCO10[[#This Row],[STATUS DA ETAPA]],"")</f>
        <v/>
      </c>
      <c r="CX586" s="42" t="str">
        <f>IF(BANCO10[[#This Row],[SOLUÇÃO]]=CX$1,BANCO10[[#This Row],[STATUS DA ETAPA]],"")</f>
        <v/>
      </c>
      <c r="CY586" s="42" t="str">
        <f>IF(BANCO10[[#This Row],[SOLUÇÃO]]=CY$1,BANCO10[[#This Row],[STATUS DA ETAPA]],"")</f>
        <v/>
      </c>
      <c r="CZ586" s="42" t="str">
        <f>IF(BANCO10[[#This Row],[SOLUÇÃO]]=CZ$1,BANCO10[[#This Row],[STATUS DA ETAPA]],"")</f>
        <v/>
      </c>
      <c r="DA586" s="42" t="str">
        <f>IF(BANCO10[[#This Row],[SOLUÇÃO]]=DA$1,BANCO10[[#This Row],[STATUS DA ETAPA]],"")</f>
        <v/>
      </c>
      <c r="DB586" s="42" t="str">
        <f>IF(BANCO10[[#This Row],[SOLUÇÃO]]=DB$1,BANCO10[[#This Row],[STATUS DA ETAPA]],"")</f>
        <v/>
      </c>
      <c r="DC586" s="63" t="str">
        <f>IF(BANCO10[[#This Row],[SOLUÇÃO]]=DC$1,BANCO10[[#This Row],[STATUS DA ETAPA]],"")</f>
        <v/>
      </c>
      <c r="DD586" s="65" t="str">
        <f>IF(BANCO10[[#This Row],[SOLUÇÃO]]=DD$1,BANCO10[[#This Row],[STATUS DA ETAPA]],"")</f>
        <v/>
      </c>
      <c r="DE586" s="65" t="str">
        <f>IF(BANCO10[[#This Row],[SOLUÇÃO]]=DE$1,BANCO10[[#This Row],[STATUS DA ETAPA]],"")</f>
        <v/>
      </c>
      <c r="DF586" s="65" t="str">
        <f>IF(BANCO10[[#This Row],[SOLUÇÃO]]=DF$1,BANCO10[[#This Row],[STATUS DA ETAPA]],"")</f>
        <v/>
      </c>
      <c r="DG586" s="65" t="str">
        <f>IF(BANCO10[[#This Row],[SOLUÇÃO]]=DG$1,BANCO10[[#This Row],[STATUS DA ETAPA]],"")</f>
        <v/>
      </c>
      <c r="DH586" s="65" t="str">
        <f>IF(BANCO10[[#This Row],[SOLUÇÃO]]=DH$1,BANCO10[[#This Row],[STATUS DA ETAPA]],"")</f>
        <v/>
      </c>
      <c r="DI586" s="65" t="str">
        <f>IF(BANCO10[[#This Row],[SOLUÇÃO]]=DI$1,BANCO10[[#This Row],[STATUS DA ETAPA]],"")</f>
        <v/>
      </c>
      <c r="DJ586" s="65" t="str">
        <f>IF(BANCO10[[#This Row],[SOLUÇÃO]]=DJ$1,BANCO10[[#This Row],[STATUS DA ETAPA]],"")</f>
        <v/>
      </c>
      <c r="DK586" s="65" t="str">
        <f>IF(BANCO10[[#This Row],[SOLUÇÃO]]=DK$1,BANCO10[[#This Row],[STATUS DA ETAPA]],"")</f>
        <v/>
      </c>
      <c r="DL586" s="65" t="str">
        <f>IF(BANCO10[[#This Row],[SOLUÇÃO]]=DL$1,BANCO10[[#This Row],[STATUS DA ETAPA]],"")</f>
        <v/>
      </c>
      <c r="DM586" s="65" t="str">
        <f>IF(BANCO10[[#This Row],[SOLUÇÃO]]=DM$1,BANCO10[[#This Row],[STATUS DA ETAPA]],"")</f>
        <v/>
      </c>
      <c r="DN586" s="65"/>
      <c r="DO586" s="65"/>
      <c r="DP586" s="65"/>
      <c r="DQ586" s="65"/>
      <c r="DR586" s="65"/>
      <c r="DS586" s="65"/>
      <c r="DT586" s="65"/>
      <c r="DU586" s="65"/>
      <c r="DV586" s="65"/>
      <c r="DW586" s="65"/>
      <c r="DX586" s="65"/>
      <c r="DY586" s="65"/>
      <c r="DZ586" s="65"/>
      <c r="EA586" s="65"/>
      <c r="EB586" s="65"/>
      <c r="EC586" s="65"/>
      <c r="ED586" s="65"/>
      <c r="EE586" s="65"/>
      <c r="EF586" s="65"/>
      <c r="EG586" s="65"/>
      <c r="EH586" s="65"/>
      <c r="EI586" s="65"/>
      <c r="EJ586" s="65"/>
      <c r="EK586" s="65"/>
      <c r="EL586" s="65"/>
      <c r="EM586" s="65"/>
      <c r="EN586" s="65"/>
      <c r="EO586" s="65"/>
      <c r="EP586" s="65"/>
      <c r="EQ586" s="65"/>
      <c r="ER586" s="65"/>
      <c r="ES586" s="65"/>
      <c r="ET586" s="65"/>
      <c r="EU586" s="65"/>
      <c r="EV586" s="65"/>
      <c r="EW586" s="65"/>
      <c r="EX586" s="65"/>
      <c r="EY586" s="65"/>
      <c r="EZ586" s="65"/>
      <c r="FA586" s="65"/>
      <c r="FB586" s="65"/>
      <c r="FC586" s="65"/>
      <c r="FD586" s="65"/>
      <c r="FE586" s="65"/>
      <c r="FF586" s="65"/>
      <c r="FG586" s="65"/>
      <c r="FH586" s="65"/>
      <c r="FI586" s="65"/>
      <c r="FJ586" s="65"/>
      <c r="FK586" s="65"/>
      <c r="FL586" s="65"/>
      <c r="FM586" s="65"/>
      <c r="FN586" s="65"/>
      <c r="FO586" s="65"/>
      <c r="FP586" s="65"/>
      <c r="FQ586" s="65"/>
      <c r="FR586" s="65"/>
      <c r="FS586" s="65"/>
      <c r="FT586" s="65"/>
      <c r="FU586" s="65"/>
      <c r="FV586" s="65"/>
      <c r="FW586" s="65"/>
      <c r="FX586" s="65"/>
      <c r="FY586" s="65"/>
      <c r="FZ586" s="65"/>
      <c r="GA586" s="38"/>
      <c r="GB586" s="39"/>
      <c r="GC586" s="40"/>
      <c r="GD586" s="42"/>
      <c r="GE586" s="42"/>
      <c r="GF586" s="40"/>
      <c r="GG586" s="89"/>
      <c r="GH586" s="90"/>
      <c r="GI586" s="43"/>
      <c r="GJ586" s="44"/>
      <c r="GK586" s="166"/>
      <c r="GL586" s="166"/>
      <c r="GM586" s="166"/>
      <c r="GN586" s="42"/>
      <c r="GO586" s="91"/>
      <c r="GP586" s="42"/>
      <c r="GQ586" s="91"/>
      <c r="GR586" s="93"/>
      <c r="GS586" s="93"/>
      <c r="GT586" s="44"/>
      <c r="GU586" s="44"/>
      <c r="GV586" s="44"/>
      <c r="GW586" s="42"/>
      <c r="GX586" s="95"/>
      <c r="GY586" s="96"/>
      <c r="GZ586" s="168"/>
      <c r="HA586" s="168"/>
      <c r="HB586" s="168"/>
      <c r="HC586" s="93"/>
      <c r="HD586" s="168"/>
      <c r="HE586" s="110"/>
      <c r="HF586" s="94"/>
      <c r="HG586" s="38"/>
      <c r="HH586" s="38"/>
      <c r="HI586" s="38"/>
      <c r="HJ586" s="38"/>
      <c r="HK586" s="98"/>
      <c r="HL586" s="38"/>
      <c r="HM586" s="38"/>
      <c r="HN586" s="38"/>
      <c r="HO586" s="136"/>
      <c r="HP586" s="38"/>
      <c r="HQ586" s="38"/>
      <c r="HR586" s="38"/>
      <c r="HS586" s="38"/>
      <c r="HT586" s="63"/>
      <c r="HU586" s="63"/>
      <c r="HV586" s="71"/>
      <c r="HW586" s="63"/>
      <c r="HX586" s="44"/>
      <c r="HY586" s="42"/>
      <c r="HZ586" s="42"/>
      <c r="IA586" s="42"/>
      <c r="IB586" s="42"/>
      <c r="IC586" s="42"/>
      <c r="ID586" s="42"/>
      <c r="IE586" s="42"/>
      <c r="IF586" s="42"/>
      <c r="IG586" s="42"/>
      <c r="IH586" s="42"/>
      <c r="II586" s="42"/>
      <c r="IJ586" s="42"/>
      <c r="IK586" s="42"/>
      <c r="IL586" s="42"/>
      <c r="IM586" s="42"/>
      <c r="IN586" s="42"/>
      <c r="IO586" s="42"/>
      <c r="IP586" s="42"/>
      <c r="IQ586" s="42"/>
      <c r="IR586" s="42"/>
      <c r="IS586" s="42"/>
      <c r="IT586" s="42"/>
      <c r="IU586" s="42"/>
      <c r="IV586" s="42"/>
      <c r="IW586" s="42"/>
      <c r="IX586" s="42"/>
      <c r="IY586" s="42"/>
      <c r="IZ586" s="63"/>
      <c r="JA586" s="65"/>
      <c r="JB586" s="65"/>
      <c r="JC586" s="65"/>
      <c r="JD586" s="65"/>
      <c r="JE586" s="65"/>
      <c r="JF586" s="65"/>
      <c r="JG586" s="65"/>
      <c r="JH586" s="65"/>
      <c r="JI586" s="65"/>
      <c r="JJ586" s="65"/>
      <c r="JK586" s="65"/>
      <c r="JL586" s="65"/>
      <c r="JM586" s="65"/>
      <c r="JN586" s="65"/>
      <c r="JO586" s="65"/>
      <c r="JP586" s="65"/>
      <c r="JQ586" s="65"/>
      <c r="JR586" s="65"/>
      <c r="JS586" s="65"/>
      <c r="JT586" s="65"/>
      <c r="JU586" s="65"/>
      <c r="JV586" s="65"/>
      <c r="JW586" s="65"/>
      <c r="JX586" s="65"/>
      <c r="JY586" s="65"/>
      <c r="JZ586" s="65"/>
      <c r="KA586" s="65"/>
      <c r="KB586" s="65"/>
      <c r="KC586" s="65"/>
      <c r="KD586" s="65"/>
      <c r="KE586" s="65"/>
      <c r="KF586" s="65"/>
      <c r="KG586" s="65"/>
      <c r="KH586" s="65"/>
      <c r="KI586" s="65"/>
      <c r="KJ586" s="65"/>
      <c r="KK586" s="65"/>
      <c r="KL586" s="65"/>
      <c r="KM586" s="65"/>
      <c r="KN586" s="65"/>
      <c r="KO586" s="65"/>
      <c r="KP586" s="65"/>
      <c r="KQ586" s="65"/>
      <c r="KR586" s="65"/>
      <c r="KS586" s="65"/>
      <c r="KT586" s="65"/>
      <c r="KU586" s="65"/>
      <c r="KV586" s="65"/>
      <c r="KW586" s="65"/>
      <c r="KX586" s="65"/>
      <c r="KY586" s="65"/>
      <c r="KZ586" s="65"/>
      <c r="LA586" s="65"/>
      <c r="LB586" s="65"/>
      <c r="LC586" s="65"/>
      <c r="LD586" s="65"/>
      <c r="LE586" s="65"/>
      <c r="LF586" s="65"/>
      <c r="LG586" s="65"/>
      <c r="LH586" s="65"/>
      <c r="LI586" s="65"/>
      <c r="LJ586" s="65"/>
      <c r="LK586" s="65"/>
      <c r="LL586" s="65"/>
      <c r="LM586" s="65"/>
      <c r="LN586" s="65"/>
      <c r="LO586" s="65"/>
      <c r="LP586" s="65"/>
      <c r="LQ586" s="65"/>
      <c r="LR586" s="65"/>
      <c r="LS586" s="65"/>
      <c r="LT586" s="65"/>
      <c r="LU586" s="65"/>
      <c r="LV586" s="65"/>
      <c r="LW586" s="65"/>
      <c r="LX586" s="65"/>
      <c r="LY586" s="65"/>
      <c r="LZ586" s="65"/>
      <c r="MA586" s="65"/>
    </row>
    <row r="587" spans="1:339" ht="12" x14ac:dyDescent="0.25">
      <c r="A587" s="38" t="s">
        <v>118</v>
      </c>
      <c r="B587" s="39" t="s">
        <v>119</v>
      </c>
      <c r="C587" s="40" t="str">
        <f>IFERROR(VLOOKUP(BANCO10[[#This Row],[EMPRESA]],[1]!DADOS[#Data],2,FALSE),"")</f>
        <v>68.046.259/0001-07</v>
      </c>
      <c r="D587" s="42" t="s">
        <v>1543</v>
      </c>
      <c r="E587" s="42" t="str">
        <f>IFERROR(VLOOKUP(BANCO10[[#This Row],[EMPRESA]],[1]!DADOS[#Data],5,FALSE),"")</f>
        <v>EPP</v>
      </c>
      <c r="F587" s="40" t="str">
        <f>IFERROR(IF(VLOOKUP(BANCO10[[#This Row],[EMPRESA]],[1]!DADOS[#Data],6,0)="","",(VLOOKUP(BANCO10[[#This Row],[EMPRESA]],[1]!DADOS[#Data],6,0))),"")</f>
        <v>CAPITAL LESTE 2</v>
      </c>
      <c r="G587" s="40"/>
      <c r="H587" s="43" t="s">
        <v>121</v>
      </c>
      <c r="I587" s="43" t="s">
        <v>145</v>
      </c>
      <c r="J587" s="44" t="s">
        <v>146</v>
      </c>
      <c r="K587" s="44" t="s">
        <v>1544</v>
      </c>
      <c r="L587" s="44" t="s">
        <v>123</v>
      </c>
      <c r="M587" s="44">
        <v>103</v>
      </c>
      <c r="N587" s="42" t="s">
        <v>123</v>
      </c>
      <c r="O587" s="42" t="s">
        <v>90</v>
      </c>
      <c r="P587" s="42">
        <v>4</v>
      </c>
      <c r="Q587" s="42" t="s">
        <v>148</v>
      </c>
      <c r="R587" s="45" t="s">
        <v>123</v>
      </c>
      <c r="S587" s="45"/>
      <c r="T587" s="45" t="s">
        <v>123</v>
      </c>
      <c r="U587" s="45"/>
      <c r="V587" s="45" t="s">
        <v>123</v>
      </c>
      <c r="W587" s="45"/>
      <c r="X587" s="45" t="s">
        <v>123</v>
      </c>
      <c r="Y587" s="45"/>
      <c r="Z587" s="46" t="s">
        <v>123</v>
      </c>
      <c r="AA587" s="47"/>
      <c r="AB587" s="46" t="s">
        <v>123</v>
      </c>
      <c r="AC587" s="48"/>
      <c r="AD587" s="46" t="s">
        <v>123</v>
      </c>
      <c r="AE587" s="48"/>
      <c r="AF587" s="45" t="s">
        <v>27</v>
      </c>
      <c r="AG587" s="45">
        <v>44967</v>
      </c>
      <c r="AH587" s="45" t="s">
        <v>126</v>
      </c>
      <c r="AI587" s="45"/>
      <c r="AJ587" s="45" t="s">
        <v>123</v>
      </c>
      <c r="AK587" s="45"/>
      <c r="AL587" s="45" t="s">
        <v>123</v>
      </c>
      <c r="AM587" s="45"/>
      <c r="AN587" s="45" t="s">
        <v>123</v>
      </c>
      <c r="AO587" s="45"/>
      <c r="AP587" s="45" t="s">
        <v>123</v>
      </c>
      <c r="AQ587" s="45"/>
      <c r="AR587" s="45" t="s">
        <v>123</v>
      </c>
      <c r="AS587" s="45"/>
      <c r="AT587" s="133">
        <v>44963</v>
      </c>
      <c r="AU587" s="99">
        <v>44963</v>
      </c>
      <c r="AV587" s="51" t="s">
        <v>123</v>
      </c>
      <c r="AW587" s="51" t="s">
        <v>123</v>
      </c>
      <c r="AX587" s="51" t="s">
        <v>49</v>
      </c>
      <c r="AY587" s="52" t="s">
        <v>123</v>
      </c>
      <c r="AZ587" s="53">
        <v>0</v>
      </c>
      <c r="BA587" s="52" t="s">
        <v>123</v>
      </c>
      <c r="BB587" s="81" t="s">
        <v>123</v>
      </c>
      <c r="BC587" s="52" t="s">
        <v>123</v>
      </c>
      <c r="BD587" s="52" t="s">
        <v>123</v>
      </c>
      <c r="BE587" s="55" t="s">
        <v>123</v>
      </c>
      <c r="BF587" s="55" t="s">
        <v>123</v>
      </c>
      <c r="BG587" s="55" t="s">
        <v>123</v>
      </c>
      <c r="BH587" s="55" t="s">
        <v>123</v>
      </c>
      <c r="BI587" s="56" t="s">
        <v>123</v>
      </c>
      <c r="BJ587" s="48"/>
      <c r="BK587" s="74"/>
      <c r="BL587" s="75"/>
      <c r="BM587" s="74"/>
      <c r="BN587" s="75"/>
      <c r="BO587" s="74" t="s">
        <v>123</v>
      </c>
      <c r="BP587" s="75"/>
      <c r="BQ587" s="74" t="s">
        <v>123</v>
      </c>
      <c r="BR587" s="217"/>
      <c r="BS587" s="70"/>
      <c r="BT587" s="38"/>
      <c r="BU587" s="61" t="s">
        <v>129</v>
      </c>
      <c r="BV587" s="61" t="s">
        <v>129</v>
      </c>
      <c r="BW587" s="84" t="s">
        <v>150</v>
      </c>
      <c r="BX587" s="84" t="s">
        <v>212</v>
      </c>
      <c r="BY587" s="85" t="s">
        <v>158</v>
      </c>
      <c r="BZ587" s="84" t="s">
        <v>260</v>
      </c>
      <c r="CA587" s="86" t="s">
        <v>129</v>
      </c>
      <c r="CB587" s="87" t="s">
        <v>129</v>
      </c>
      <c r="CC587" s="88" t="s">
        <v>129</v>
      </c>
      <c r="CD587" s="87" t="s">
        <v>129</v>
      </c>
      <c r="CE587" s="87" t="s">
        <v>129</v>
      </c>
      <c r="CF587" s="87" t="s">
        <v>129</v>
      </c>
      <c r="CG587" s="87" t="s">
        <v>129</v>
      </c>
      <c r="CH587" s="42">
        <f>YEAR(BANCO10[[#This Row],[DATA INÍCIO]])</f>
        <v>2023</v>
      </c>
      <c r="CI587" s="42">
        <f>MONTH(BANCO10[[#This Row],[DATA INÍCIO]])</f>
        <v>2</v>
      </c>
      <c r="CJ587" s="42" t="str">
        <f t="shared" si="10"/>
        <v>PERSIANAS ITAPARICA INDUSTRIA E COMERCIO LTDA68.046.259/0001-07</v>
      </c>
      <c r="CK587" s="42"/>
      <c r="CL587" s="42" t="s">
        <v>1544</v>
      </c>
      <c r="CM587" s="42" t="str">
        <f>IF(BANCO10[[#This Row],[SOLUÇÃO]]=CM$1,BANCO10[[#This Row],[STATUS DA ETAPA]],"")</f>
        <v>CONCLUÍDO</v>
      </c>
      <c r="CN587" s="42" t="str">
        <f>IF(BANCO10[[#This Row],[SOLUÇÃO]]=CN$1,BANCO10[[#This Row],[STATUS DA ETAPA]],"")</f>
        <v/>
      </c>
      <c r="CO587" s="42" t="str">
        <f>IF(BANCO10[[#This Row],[SOLUÇÃO]]=CO$1,BANCO10[[#This Row],[STATUS DA ETAPA]],"")</f>
        <v/>
      </c>
      <c r="CP587" s="42" t="str">
        <f>IF(BANCO10[[#This Row],[SOLUÇÃO]]=CP$1,BANCO10[[#This Row],[STATUS DA ETAPA]],"")</f>
        <v/>
      </c>
      <c r="CQ587" s="42" t="str">
        <f>IF(BANCO10[[#This Row],[SOLUÇÃO]]=CQ$1,BANCO10[[#This Row],[STATUS DA ETAPA]],"")</f>
        <v/>
      </c>
      <c r="CR587" s="42" t="str">
        <f>IF(BANCO10[[#This Row],[SOLUÇÃO]]=CR$1,BANCO10[[#This Row],[STATUS DA ETAPA]],"")</f>
        <v/>
      </c>
      <c r="CS587" s="42" t="str">
        <f>IF(BANCO10[[#This Row],[SOLUÇÃO]]=CS$1,BANCO10[[#This Row],[STATUS DA ETAPA]],"")</f>
        <v/>
      </c>
      <c r="CT587" s="42" t="str">
        <f>IF(BANCO10[[#This Row],[SOLUÇÃO]]=CT$1,BANCO10[[#This Row],[STATUS DA ETAPA]],"")</f>
        <v/>
      </c>
      <c r="CU587" s="42" t="str">
        <f>IF(BANCO10[[#This Row],[SOLUÇÃO]]=CU$1,BANCO10[[#This Row],[STATUS DA ETAPA]],"")</f>
        <v/>
      </c>
      <c r="CV587" s="42" t="str">
        <f>IF(BANCO10[[#This Row],[SOLUÇÃO]]=CV$1,BANCO10[[#This Row],[STATUS DA ETAPA]],"")</f>
        <v/>
      </c>
      <c r="CW587" s="42" t="str">
        <f>IF(BANCO10[[#This Row],[SOLUÇÃO]]=CW$1,BANCO10[[#This Row],[STATUS DA ETAPA]],"")</f>
        <v/>
      </c>
      <c r="CX587" s="42" t="str">
        <f>IF(BANCO10[[#This Row],[SOLUÇÃO]]=CX$1,BANCO10[[#This Row],[STATUS DA ETAPA]],"")</f>
        <v/>
      </c>
      <c r="CY587" s="42" t="str">
        <f>IF(BANCO10[[#This Row],[SOLUÇÃO]]=CY$1,BANCO10[[#This Row],[STATUS DA ETAPA]],"")</f>
        <v/>
      </c>
      <c r="CZ587" s="42" t="str">
        <f>IF(BANCO10[[#This Row],[SOLUÇÃO]]=CZ$1,BANCO10[[#This Row],[STATUS DA ETAPA]],"")</f>
        <v/>
      </c>
      <c r="DA587" s="42" t="str">
        <f>IF(BANCO10[[#This Row],[SOLUÇÃO]]=DA$1,BANCO10[[#This Row],[STATUS DA ETAPA]],"")</f>
        <v/>
      </c>
      <c r="DB587" s="42" t="str">
        <f>IF(BANCO10[[#This Row],[SOLUÇÃO]]=DB$1,BANCO10[[#This Row],[STATUS DA ETAPA]],"")</f>
        <v/>
      </c>
      <c r="DC587" s="63" t="str">
        <f>IF(BANCO10[[#This Row],[SOLUÇÃO]]=DC$1,BANCO10[[#This Row],[STATUS DA ETAPA]],"")</f>
        <v/>
      </c>
      <c r="DD587" s="65" t="str">
        <f>IF(BANCO10[[#This Row],[SOLUÇÃO]]=DD$1,BANCO10[[#This Row],[STATUS DA ETAPA]],"")</f>
        <v/>
      </c>
      <c r="DE587" s="65" t="str">
        <f>IF(BANCO10[[#This Row],[SOLUÇÃO]]=DE$1,BANCO10[[#This Row],[STATUS DA ETAPA]],"")</f>
        <v/>
      </c>
      <c r="DF587" s="65" t="str">
        <f>IF(BANCO10[[#This Row],[SOLUÇÃO]]=DF$1,BANCO10[[#This Row],[STATUS DA ETAPA]],"")</f>
        <v/>
      </c>
      <c r="DG587" s="65" t="str">
        <f>IF(BANCO10[[#This Row],[SOLUÇÃO]]=DG$1,BANCO10[[#This Row],[STATUS DA ETAPA]],"")</f>
        <v/>
      </c>
      <c r="DH587" s="65" t="str">
        <f>IF(BANCO10[[#This Row],[SOLUÇÃO]]=DH$1,BANCO10[[#This Row],[STATUS DA ETAPA]],"")</f>
        <v/>
      </c>
      <c r="DI587" s="65" t="str">
        <f>IF(BANCO10[[#This Row],[SOLUÇÃO]]=DI$1,BANCO10[[#This Row],[STATUS DA ETAPA]],"")</f>
        <v/>
      </c>
      <c r="DJ587" s="65" t="str">
        <f>IF(BANCO10[[#This Row],[SOLUÇÃO]]=DJ$1,BANCO10[[#This Row],[STATUS DA ETAPA]],"")</f>
        <v/>
      </c>
      <c r="DK587" s="65" t="str">
        <f>IF(BANCO10[[#This Row],[SOLUÇÃO]]=DK$1,BANCO10[[#This Row],[STATUS DA ETAPA]],"")</f>
        <v/>
      </c>
      <c r="DL587" s="65" t="str">
        <f>IF(BANCO10[[#This Row],[SOLUÇÃO]]=DL$1,BANCO10[[#This Row],[STATUS DA ETAPA]],"")</f>
        <v/>
      </c>
      <c r="DM587" s="65" t="str">
        <f>IF(BANCO10[[#This Row],[SOLUÇÃO]]=DM$1,BANCO10[[#This Row],[STATUS DA ETAPA]],"")</f>
        <v/>
      </c>
      <c r="DN587" s="65"/>
      <c r="DO587" s="65"/>
      <c r="DP587" s="65"/>
      <c r="DQ587" s="65"/>
      <c r="DR587" s="65"/>
      <c r="DS587" s="65"/>
      <c r="DT587" s="65"/>
      <c r="DU587" s="65"/>
      <c r="DV587" s="65"/>
      <c r="DW587" s="65"/>
      <c r="DX587" s="65"/>
      <c r="DY587" s="65"/>
      <c r="DZ587" s="65"/>
      <c r="EA587" s="65"/>
      <c r="EB587" s="65"/>
      <c r="EC587" s="65"/>
      <c r="ED587" s="65"/>
      <c r="EE587" s="65"/>
      <c r="EF587" s="65"/>
      <c r="EG587" s="65"/>
      <c r="EH587" s="65"/>
      <c r="EI587" s="65"/>
      <c r="EJ587" s="65"/>
      <c r="EK587" s="65"/>
      <c r="EL587" s="65"/>
      <c r="EM587" s="65"/>
      <c r="EN587" s="65"/>
      <c r="EO587" s="65"/>
      <c r="EP587" s="65"/>
      <c r="EQ587" s="65"/>
      <c r="ER587" s="65"/>
      <c r="ES587" s="65"/>
      <c r="ET587" s="65"/>
      <c r="EU587" s="65"/>
      <c r="EV587" s="65"/>
      <c r="EW587" s="65"/>
      <c r="EX587" s="65"/>
      <c r="EY587" s="65"/>
      <c r="EZ587" s="65"/>
      <c r="FA587" s="65"/>
      <c r="FB587" s="65"/>
      <c r="FC587" s="65"/>
      <c r="FD587" s="65"/>
      <c r="FE587" s="65"/>
      <c r="FF587" s="65"/>
      <c r="FG587" s="65"/>
      <c r="FH587" s="65"/>
      <c r="FI587" s="65"/>
      <c r="FJ587" s="65"/>
      <c r="FK587" s="65"/>
      <c r="FL587" s="65"/>
      <c r="FM587" s="65"/>
      <c r="FN587" s="65"/>
      <c r="FO587" s="65"/>
      <c r="FP587" s="65"/>
      <c r="FQ587" s="65"/>
      <c r="FR587" s="65"/>
      <c r="FS587" s="65"/>
      <c r="FT587" s="65"/>
      <c r="FU587" s="65"/>
      <c r="FV587" s="65"/>
      <c r="FW587" s="65"/>
      <c r="FX587" s="65"/>
      <c r="FY587" s="65"/>
      <c r="FZ587" s="65"/>
      <c r="GA587" s="38"/>
      <c r="GB587" s="39"/>
      <c r="GC587" s="40"/>
      <c r="GD587" s="42"/>
      <c r="GE587" s="42"/>
      <c r="GF587" s="40"/>
      <c r="GG587" s="89"/>
      <c r="GH587" s="90"/>
      <c r="GI587" s="43"/>
      <c r="GJ587" s="44"/>
      <c r="GK587" s="166"/>
      <c r="GL587" s="166"/>
      <c r="GM587" s="166"/>
      <c r="GN587" s="42"/>
      <c r="GO587" s="91"/>
      <c r="GP587" s="42"/>
      <c r="GQ587" s="91"/>
      <c r="GR587" s="93"/>
      <c r="GS587" s="93"/>
      <c r="GT587" s="44"/>
      <c r="GU587" s="44"/>
      <c r="GV587" s="44"/>
      <c r="GW587" s="42"/>
      <c r="GX587" s="95"/>
      <c r="GY587" s="96"/>
      <c r="GZ587" s="168"/>
      <c r="HA587" s="168"/>
      <c r="HB587" s="168"/>
      <c r="HC587" s="93"/>
      <c r="HD587" s="168"/>
      <c r="HE587" s="110"/>
      <c r="HF587" s="94"/>
      <c r="HG587" s="38"/>
      <c r="HH587" s="38"/>
      <c r="HI587" s="38"/>
      <c r="HJ587" s="38"/>
      <c r="HK587" s="98"/>
      <c r="HL587" s="38"/>
      <c r="HM587" s="38"/>
      <c r="HN587" s="38"/>
      <c r="HO587" s="136"/>
      <c r="HP587" s="38"/>
      <c r="HQ587" s="38"/>
      <c r="HR587" s="38"/>
      <c r="HS587" s="38"/>
      <c r="HT587" s="63"/>
      <c r="HU587" s="63"/>
      <c r="HV587" s="71"/>
      <c r="HW587" s="63"/>
      <c r="HX587" s="44"/>
      <c r="HY587" s="42"/>
      <c r="HZ587" s="42"/>
      <c r="IA587" s="42"/>
      <c r="IB587" s="42"/>
      <c r="IC587" s="42"/>
      <c r="ID587" s="42"/>
      <c r="IE587" s="42"/>
      <c r="IF587" s="42"/>
      <c r="IG587" s="42"/>
      <c r="IH587" s="42"/>
      <c r="II587" s="42"/>
      <c r="IJ587" s="42"/>
      <c r="IK587" s="42"/>
      <c r="IL587" s="42"/>
      <c r="IM587" s="42"/>
      <c r="IN587" s="42"/>
      <c r="IO587" s="42"/>
      <c r="IP587" s="42"/>
      <c r="IQ587" s="42"/>
      <c r="IR587" s="42"/>
      <c r="IS587" s="42"/>
      <c r="IT587" s="42"/>
      <c r="IU587" s="42"/>
      <c r="IV587" s="42"/>
      <c r="IW587" s="42"/>
      <c r="IX587" s="42"/>
      <c r="IY587" s="42"/>
      <c r="IZ587" s="63"/>
      <c r="JA587" s="65"/>
      <c r="JB587" s="65"/>
      <c r="JC587" s="65"/>
      <c r="JD587" s="65"/>
      <c r="JE587" s="65"/>
      <c r="JF587" s="65"/>
      <c r="JG587" s="65"/>
      <c r="JH587" s="65"/>
      <c r="JI587" s="65"/>
      <c r="JJ587" s="65"/>
      <c r="JK587" s="65"/>
      <c r="JL587" s="65"/>
      <c r="JM587" s="65"/>
      <c r="JN587" s="65"/>
      <c r="JO587" s="65"/>
      <c r="JP587" s="65"/>
      <c r="JQ587" s="65"/>
      <c r="JR587" s="65"/>
      <c r="JS587" s="65"/>
      <c r="JT587" s="65"/>
      <c r="JU587" s="65"/>
      <c r="JV587" s="65"/>
      <c r="JW587" s="65"/>
      <c r="JX587" s="65"/>
      <c r="JY587" s="65"/>
      <c r="JZ587" s="65"/>
      <c r="KA587" s="65"/>
      <c r="KB587" s="65"/>
      <c r="KC587" s="65"/>
      <c r="KD587" s="65"/>
      <c r="KE587" s="65"/>
      <c r="KF587" s="65"/>
      <c r="KG587" s="65"/>
      <c r="KH587" s="65"/>
      <c r="KI587" s="65"/>
      <c r="KJ587" s="65"/>
      <c r="KK587" s="65"/>
      <c r="KL587" s="65"/>
      <c r="KM587" s="65"/>
      <c r="KN587" s="65"/>
      <c r="KO587" s="65"/>
      <c r="KP587" s="65"/>
      <c r="KQ587" s="65"/>
      <c r="KR587" s="65"/>
      <c r="KS587" s="65"/>
      <c r="KT587" s="65"/>
      <c r="KU587" s="65"/>
      <c r="KV587" s="65"/>
      <c r="KW587" s="65"/>
      <c r="KX587" s="65"/>
      <c r="KY587" s="65"/>
      <c r="KZ587" s="65"/>
      <c r="LA587" s="65"/>
      <c r="LB587" s="65"/>
      <c r="LC587" s="65"/>
      <c r="LD587" s="65"/>
      <c r="LE587" s="65"/>
      <c r="LF587" s="65"/>
      <c r="LG587" s="65"/>
      <c r="LH587" s="65"/>
      <c r="LI587" s="65"/>
      <c r="LJ587" s="65"/>
      <c r="LK587" s="65"/>
      <c r="LL587" s="65"/>
      <c r="LM587" s="65"/>
      <c r="LN587" s="65"/>
      <c r="LO587" s="65"/>
      <c r="LP587" s="65"/>
      <c r="LQ587" s="65"/>
      <c r="LR587" s="65"/>
      <c r="LS587" s="65"/>
      <c r="LT587" s="65"/>
      <c r="LU587" s="65"/>
      <c r="LV587" s="65"/>
      <c r="LW587" s="65"/>
      <c r="LX587" s="65"/>
      <c r="LY587" s="65"/>
      <c r="LZ587" s="65"/>
      <c r="MA587" s="65"/>
    </row>
    <row r="588" spans="1:339" ht="12" x14ac:dyDescent="0.25">
      <c r="A588" s="38" t="s">
        <v>118</v>
      </c>
      <c r="B588" s="39" t="s">
        <v>119</v>
      </c>
      <c r="C588" s="40" t="str">
        <f>IFERROR(VLOOKUP(BANCO10[[#This Row],[EMPRESA]],[1]!DADOS[#Data],2,FALSE),"")</f>
        <v>68.046.259/0001-07</v>
      </c>
      <c r="D588" s="42" t="s">
        <v>1543</v>
      </c>
      <c r="E588" s="42" t="str">
        <f>IFERROR(VLOOKUP(BANCO10[[#This Row],[EMPRESA]],[1]!DADOS[#Data],5,FALSE),"")</f>
        <v>EPP</v>
      </c>
      <c r="F588" s="40" t="str">
        <f>IFERROR(IF(VLOOKUP(BANCO10[[#This Row],[EMPRESA]],[1]!DADOS[#Data],6,0)="","",(VLOOKUP(BANCO10[[#This Row],[EMPRESA]],[1]!DADOS[#Data],6,0))),"")</f>
        <v>CAPITAL LESTE 2</v>
      </c>
      <c r="G588" s="40" t="str">
        <f>IFERROR(IF(VLOOKUP(BANCO10[[#This Row],[EMPRESA]],[1]!DADOS[#Data],4)="","",(VLOOKUP($D588,[1]!DADOS[#Data],4,0))),"")</f>
        <v>PERS ITAPA</v>
      </c>
      <c r="H588" s="43" t="s">
        <v>7</v>
      </c>
      <c r="I588" s="43" t="s">
        <v>145</v>
      </c>
      <c r="J588" s="44" t="s">
        <v>123</v>
      </c>
      <c r="K588" s="44" t="s">
        <v>1545</v>
      </c>
      <c r="L588" s="44" t="s">
        <v>1546</v>
      </c>
      <c r="M588" s="44">
        <v>103</v>
      </c>
      <c r="N588" s="42" t="s">
        <v>123</v>
      </c>
      <c r="O588" s="42" t="s">
        <v>95</v>
      </c>
      <c r="P588" s="42">
        <v>100</v>
      </c>
      <c r="Q588" s="42" t="s">
        <v>125</v>
      </c>
      <c r="R588" s="45" t="s">
        <v>123</v>
      </c>
      <c r="S588" s="45"/>
      <c r="T588" s="45" t="s">
        <v>123</v>
      </c>
      <c r="U588" s="45"/>
      <c r="V588" s="45" t="s">
        <v>123</v>
      </c>
      <c r="W588" s="45"/>
      <c r="X588" s="45" t="s">
        <v>123</v>
      </c>
      <c r="Y588" s="45"/>
      <c r="Z588" s="46" t="s">
        <v>123</v>
      </c>
      <c r="AA588" s="47"/>
      <c r="AB588" s="46" t="s">
        <v>123</v>
      </c>
      <c r="AC588" s="48"/>
      <c r="AD588" s="46" t="s">
        <v>123</v>
      </c>
      <c r="AE588" s="48"/>
      <c r="AF588" s="45" t="s">
        <v>27</v>
      </c>
      <c r="AG588" s="45">
        <v>44967</v>
      </c>
      <c r="AH588" s="45" t="s">
        <v>27</v>
      </c>
      <c r="AI588" s="45">
        <v>44980</v>
      </c>
      <c r="AJ588" s="45" t="s">
        <v>27</v>
      </c>
      <c r="AK588" s="45">
        <v>44980</v>
      </c>
      <c r="AL588" s="45"/>
      <c r="AM588" s="45"/>
      <c r="AN588" s="45" t="s">
        <v>27</v>
      </c>
      <c r="AO588" s="45"/>
      <c r="AP588" s="45" t="s">
        <v>27</v>
      </c>
      <c r="AQ588" s="45">
        <v>45020</v>
      </c>
      <c r="AR588" s="45" t="s">
        <v>27</v>
      </c>
      <c r="AS588" s="45"/>
      <c r="AT588" s="49">
        <v>45050</v>
      </c>
      <c r="AU588" s="50">
        <v>45147</v>
      </c>
      <c r="AV588" s="51" t="s">
        <v>27</v>
      </c>
      <c r="AW588" s="51" t="s">
        <v>27</v>
      </c>
      <c r="AX588" s="51" t="s">
        <v>49</v>
      </c>
      <c r="AY588" s="52" t="s">
        <v>126</v>
      </c>
      <c r="AZ588" s="53">
        <v>0</v>
      </c>
      <c r="BA588" s="52"/>
      <c r="BB588" s="81"/>
      <c r="BC588" s="52" t="s">
        <v>474</v>
      </c>
      <c r="BD588" s="52" t="s">
        <v>123</v>
      </c>
      <c r="BE588" s="55" t="s">
        <v>123</v>
      </c>
      <c r="BF588" s="55" t="s">
        <v>123</v>
      </c>
      <c r="BG588" s="55" t="s">
        <v>27</v>
      </c>
      <c r="BH588" s="55" t="s">
        <v>123</v>
      </c>
      <c r="BI588" s="68" t="s">
        <v>123</v>
      </c>
      <c r="BJ588" s="48"/>
      <c r="BK588" s="74"/>
      <c r="BL588" s="75"/>
      <c r="BM588" s="74"/>
      <c r="BN588" s="75"/>
      <c r="BO588" s="74" t="s">
        <v>27</v>
      </c>
      <c r="BP588" s="75">
        <v>45161</v>
      </c>
      <c r="BQ588" s="74" t="s">
        <v>27</v>
      </c>
      <c r="BR588" s="217"/>
      <c r="BS588" s="70"/>
      <c r="BT588" s="38"/>
      <c r="BU588" s="61" t="s">
        <v>129</v>
      </c>
      <c r="BV588" s="61" t="s">
        <v>129</v>
      </c>
      <c r="BW588" s="84" t="s">
        <v>150</v>
      </c>
      <c r="BX588" s="84" t="s">
        <v>212</v>
      </c>
      <c r="BY588" s="85" t="s">
        <v>27</v>
      </c>
      <c r="BZ588" s="84" t="s">
        <v>260</v>
      </c>
      <c r="CA588" s="86" t="s">
        <v>129</v>
      </c>
      <c r="CB588" s="87" t="s">
        <v>129</v>
      </c>
      <c r="CC588" s="88">
        <v>45392</v>
      </c>
      <c r="CD588" s="87" t="s">
        <v>158</v>
      </c>
      <c r="CE588" s="87" t="s">
        <v>129</v>
      </c>
      <c r="CF588" s="87"/>
      <c r="CG588" s="87" t="s">
        <v>1547</v>
      </c>
      <c r="CH588" s="42">
        <f>YEAR(BANCO10[[#This Row],[DATA INÍCIO]])</f>
        <v>2023</v>
      </c>
      <c r="CI588" s="42">
        <f>MONTH(BANCO10[[#This Row],[DATA INÍCIO]])</f>
        <v>5</v>
      </c>
      <c r="CJ588" s="42" t="str">
        <f t="shared" si="10"/>
        <v>PERSIANAS ITAPARICA INDUSTRIA E COMERCIO LTDA68.046.259/0001-07</v>
      </c>
      <c r="CK588" s="42"/>
      <c r="CL588" s="42" t="s">
        <v>1545</v>
      </c>
      <c r="CM588" s="42" t="str">
        <f>IF(BANCO10[[#This Row],[SOLUÇÃO]]=CM$1,BANCO10[[#This Row],[STATUS DA ETAPA]],"")</f>
        <v/>
      </c>
      <c r="CN588" s="42" t="str">
        <f>IF(BANCO10[[#This Row],[SOLUÇÃO]]=CN$1,BANCO10[[#This Row],[STATUS DA ETAPA]],"")</f>
        <v/>
      </c>
      <c r="CO588" s="42" t="str">
        <f>IF(BANCO10[[#This Row],[SOLUÇÃO]]=CO$1,BANCO10[[#This Row],[STATUS DA ETAPA]],"")</f>
        <v/>
      </c>
      <c r="CP588" s="42" t="str">
        <f>IF(BANCO10[[#This Row],[SOLUÇÃO]]=CP$1,BANCO10[[#This Row],[STATUS DA ETAPA]],"")</f>
        <v/>
      </c>
      <c r="CQ588" s="42" t="str">
        <f>IF(BANCO10[[#This Row],[SOLUÇÃO]]=CQ$1,BANCO10[[#This Row],[STATUS DA ETAPA]],"")</f>
        <v/>
      </c>
      <c r="CR588" s="42" t="str">
        <f>IF(BANCO10[[#This Row],[SOLUÇÃO]]=CR$1,BANCO10[[#This Row],[STATUS DA ETAPA]],"")</f>
        <v>CONCLUÍDO</v>
      </c>
      <c r="CS588" s="42" t="str">
        <f>IF(BANCO10[[#This Row],[SOLUÇÃO]]=CS$1,BANCO10[[#This Row],[STATUS DA ETAPA]],"")</f>
        <v/>
      </c>
      <c r="CT588" s="42" t="str">
        <f>IF(BANCO10[[#This Row],[SOLUÇÃO]]=CT$1,BANCO10[[#This Row],[STATUS DA ETAPA]],"")</f>
        <v/>
      </c>
      <c r="CU588" s="42" t="str">
        <f>IF(BANCO10[[#This Row],[SOLUÇÃO]]=CU$1,BANCO10[[#This Row],[STATUS DA ETAPA]],"")</f>
        <v/>
      </c>
      <c r="CV588" s="42" t="str">
        <f>IF(BANCO10[[#This Row],[SOLUÇÃO]]=CV$1,BANCO10[[#This Row],[STATUS DA ETAPA]],"")</f>
        <v/>
      </c>
      <c r="CW588" s="42" t="str">
        <f>IF(BANCO10[[#This Row],[SOLUÇÃO]]=CW$1,BANCO10[[#This Row],[STATUS DA ETAPA]],"")</f>
        <v/>
      </c>
      <c r="CX588" s="42" t="str">
        <f>IF(BANCO10[[#This Row],[SOLUÇÃO]]=CX$1,BANCO10[[#This Row],[STATUS DA ETAPA]],"")</f>
        <v/>
      </c>
      <c r="CY588" s="42" t="str">
        <f>IF(BANCO10[[#This Row],[SOLUÇÃO]]=CY$1,BANCO10[[#This Row],[STATUS DA ETAPA]],"")</f>
        <v/>
      </c>
      <c r="CZ588" s="42" t="str">
        <f>IF(BANCO10[[#This Row],[SOLUÇÃO]]=CZ$1,BANCO10[[#This Row],[STATUS DA ETAPA]],"")</f>
        <v/>
      </c>
      <c r="DA588" s="42" t="str">
        <f>IF(BANCO10[[#This Row],[SOLUÇÃO]]=DA$1,BANCO10[[#This Row],[STATUS DA ETAPA]],"")</f>
        <v/>
      </c>
      <c r="DB588" s="42" t="str">
        <f>IF(BANCO10[[#This Row],[SOLUÇÃO]]=DB$1,BANCO10[[#This Row],[STATUS DA ETAPA]],"")</f>
        <v/>
      </c>
      <c r="DC588" s="63" t="str">
        <f>IF(BANCO10[[#This Row],[SOLUÇÃO]]=DC$1,BANCO10[[#This Row],[STATUS DA ETAPA]],"")</f>
        <v/>
      </c>
      <c r="DD588" s="65" t="str">
        <f>IF(BANCO10[[#This Row],[SOLUÇÃO]]=DD$1,BANCO10[[#This Row],[STATUS DA ETAPA]],"")</f>
        <v/>
      </c>
      <c r="DE588" s="65" t="str">
        <f>IF(BANCO10[[#This Row],[SOLUÇÃO]]=DE$1,BANCO10[[#This Row],[STATUS DA ETAPA]],"")</f>
        <v/>
      </c>
      <c r="DF588" s="65" t="str">
        <f>IF(BANCO10[[#This Row],[SOLUÇÃO]]=DF$1,BANCO10[[#This Row],[STATUS DA ETAPA]],"")</f>
        <v/>
      </c>
      <c r="DG588" s="65" t="str">
        <f>IF(BANCO10[[#This Row],[SOLUÇÃO]]=DG$1,BANCO10[[#This Row],[STATUS DA ETAPA]],"")</f>
        <v/>
      </c>
      <c r="DH588" s="65" t="str">
        <f>IF(BANCO10[[#This Row],[SOLUÇÃO]]=DH$1,BANCO10[[#This Row],[STATUS DA ETAPA]],"")</f>
        <v/>
      </c>
      <c r="DI588" s="65" t="str">
        <f>IF(BANCO10[[#This Row],[SOLUÇÃO]]=DI$1,BANCO10[[#This Row],[STATUS DA ETAPA]],"")</f>
        <v/>
      </c>
      <c r="DJ588" s="65" t="str">
        <f>IF(BANCO10[[#This Row],[SOLUÇÃO]]=DJ$1,BANCO10[[#This Row],[STATUS DA ETAPA]],"")</f>
        <v/>
      </c>
      <c r="DK588" s="65" t="str">
        <f>IF(BANCO10[[#This Row],[SOLUÇÃO]]=DK$1,BANCO10[[#This Row],[STATUS DA ETAPA]],"")</f>
        <v/>
      </c>
      <c r="DL588" s="65" t="str">
        <f>IF(BANCO10[[#This Row],[SOLUÇÃO]]=DL$1,BANCO10[[#This Row],[STATUS DA ETAPA]],"")</f>
        <v/>
      </c>
      <c r="DM588" s="65" t="str">
        <f>IF(BANCO10[[#This Row],[SOLUÇÃO]]=DM$1,BANCO10[[#This Row],[STATUS DA ETAPA]],"")</f>
        <v/>
      </c>
      <c r="DN588" s="65"/>
      <c r="DO588" s="65"/>
      <c r="DP588" s="65"/>
      <c r="DQ588" s="65"/>
      <c r="DR588" s="65"/>
      <c r="DS588" s="65"/>
      <c r="DT588" s="65"/>
      <c r="DU588" s="65"/>
      <c r="DV588" s="65"/>
      <c r="DW588" s="65"/>
      <c r="DX588" s="65"/>
      <c r="DY588" s="65"/>
      <c r="DZ588" s="65"/>
      <c r="EA588" s="65"/>
      <c r="EB588" s="65"/>
      <c r="EC588" s="65"/>
      <c r="ED588" s="65"/>
      <c r="EE588" s="65"/>
      <c r="EF588" s="65"/>
      <c r="EG588" s="65"/>
      <c r="EH588" s="65"/>
      <c r="EI588" s="65"/>
      <c r="EJ588" s="65"/>
      <c r="EK588" s="65"/>
      <c r="EL588" s="65"/>
      <c r="EM588" s="65"/>
      <c r="EN588" s="65"/>
      <c r="EO588" s="65"/>
      <c r="EP588" s="65"/>
      <c r="EQ588" s="65"/>
      <c r="ER588" s="65"/>
      <c r="ES588" s="65"/>
      <c r="ET588" s="65"/>
      <c r="EU588" s="65"/>
      <c r="EV588" s="65"/>
      <c r="EW588" s="65"/>
      <c r="EX588" s="65"/>
      <c r="EY588" s="65"/>
      <c r="EZ588" s="65"/>
      <c r="FA588" s="65"/>
      <c r="FB588" s="65"/>
      <c r="FC588" s="65"/>
      <c r="FD588" s="65"/>
      <c r="FE588" s="65"/>
      <c r="FF588" s="65"/>
      <c r="FG588" s="65"/>
      <c r="FH588" s="65"/>
      <c r="FI588" s="65"/>
      <c r="FJ588" s="65"/>
      <c r="FK588" s="65"/>
      <c r="FL588" s="65"/>
      <c r="FM588" s="65"/>
      <c r="FN588" s="65"/>
      <c r="FO588" s="65"/>
      <c r="FP588" s="65"/>
      <c r="FQ588" s="65"/>
      <c r="FR588" s="65"/>
      <c r="FS588" s="65"/>
      <c r="FT588" s="65"/>
      <c r="FU588" s="65"/>
      <c r="FV588" s="65"/>
      <c r="FW588" s="65"/>
      <c r="FX588" s="65"/>
      <c r="FY588" s="65"/>
      <c r="FZ588" s="65"/>
      <c r="GA588" s="38"/>
      <c r="GB588" s="39"/>
      <c r="GC588" s="40"/>
      <c r="GD588" s="42"/>
      <c r="GE588" s="42"/>
      <c r="GF588" s="40"/>
      <c r="GG588" s="89"/>
      <c r="GH588" s="90"/>
      <c r="GI588" s="43"/>
      <c r="GJ588" s="44"/>
      <c r="GK588" s="166"/>
      <c r="GL588" s="166"/>
      <c r="GM588" s="166"/>
      <c r="GN588" s="42"/>
      <c r="GO588" s="91"/>
      <c r="GP588" s="42"/>
      <c r="GQ588" s="91"/>
      <c r="GR588" s="93"/>
      <c r="GS588" s="93"/>
      <c r="GT588" s="44"/>
      <c r="GU588" s="44"/>
      <c r="GV588" s="44"/>
      <c r="GW588" s="42"/>
      <c r="GX588" s="95"/>
      <c r="GY588" s="96"/>
      <c r="GZ588" s="168"/>
      <c r="HA588" s="168"/>
      <c r="HB588" s="168"/>
      <c r="HC588" s="93"/>
      <c r="HD588" s="168"/>
      <c r="HE588" s="110"/>
      <c r="HF588" s="94"/>
      <c r="HG588" s="38"/>
      <c r="HH588" s="38"/>
      <c r="HI588" s="38"/>
      <c r="HJ588" s="38"/>
      <c r="HK588" s="98"/>
      <c r="HL588" s="38"/>
      <c r="HM588" s="38"/>
      <c r="HN588" s="38"/>
      <c r="HO588" s="136"/>
      <c r="HP588" s="38"/>
      <c r="HQ588" s="38"/>
      <c r="HR588" s="38"/>
      <c r="HS588" s="38"/>
      <c r="HT588" s="63"/>
      <c r="HU588" s="63"/>
      <c r="HV588" s="71"/>
      <c r="HW588" s="63"/>
      <c r="HX588" s="44"/>
      <c r="HY588" s="42"/>
      <c r="HZ588" s="42"/>
      <c r="IA588" s="42"/>
      <c r="IB588" s="42"/>
      <c r="IC588" s="42"/>
      <c r="ID588" s="42"/>
      <c r="IE588" s="42"/>
      <c r="IF588" s="42"/>
      <c r="IG588" s="42"/>
      <c r="IH588" s="42"/>
      <c r="II588" s="42"/>
      <c r="IJ588" s="42"/>
      <c r="IK588" s="42"/>
      <c r="IL588" s="42"/>
      <c r="IM588" s="42"/>
      <c r="IN588" s="42"/>
      <c r="IO588" s="42"/>
      <c r="IP588" s="42"/>
      <c r="IQ588" s="42"/>
      <c r="IR588" s="42"/>
      <c r="IS588" s="42"/>
      <c r="IT588" s="42"/>
      <c r="IU588" s="42"/>
      <c r="IV588" s="42"/>
      <c r="IW588" s="42"/>
      <c r="IX588" s="42"/>
      <c r="IY588" s="42"/>
      <c r="IZ588" s="63"/>
      <c r="JA588" s="65"/>
      <c r="JB588" s="65"/>
      <c r="JC588" s="65"/>
      <c r="JD588" s="65"/>
      <c r="JE588" s="65"/>
      <c r="JF588" s="65"/>
      <c r="JG588" s="65"/>
      <c r="JH588" s="65"/>
      <c r="JI588" s="65"/>
      <c r="JJ588" s="65"/>
      <c r="JK588" s="65"/>
      <c r="JL588" s="65"/>
      <c r="JM588" s="65"/>
      <c r="JN588" s="65"/>
      <c r="JO588" s="65"/>
      <c r="JP588" s="65"/>
      <c r="JQ588" s="65"/>
      <c r="JR588" s="65"/>
      <c r="JS588" s="65"/>
      <c r="JT588" s="65"/>
      <c r="JU588" s="65"/>
      <c r="JV588" s="65"/>
      <c r="JW588" s="65"/>
      <c r="JX588" s="65"/>
      <c r="JY588" s="65"/>
      <c r="JZ588" s="65"/>
      <c r="KA588" s="65"/>
      <c r="KB588" s="65"/>
      <c r="KC588" s="65"/>
      <c r="KD588" s="65"/>
      <c r="KE588" s="65"/>
      <c r="KF588" s="65"/>
      <c r="KG588" s="65"/>
      <c r="KH588" s="65"/>
      <c r="KI588" s="65"/>
      <c r="KJ588" s="65"/>
      <c r="KK588" s="65"/>
      <c r="KL588" s="65"/>
      <c r="KM588" s="65"/>
      <c r="KN588" s="65"/>
      <c r="KO588" s="65"/>
      <c r="KP588" s="65"/>
      <c r="KQ588" s="65"/>
      <c r="KR588" s="65"/>
      <c r="KS588" s="65"/>
      <c r="KT588" s="65"/>
      <c r="KU588" s="65"/>
      <c r="KV588" s="65"/>
      <c r="KW588" s="65"/>
      <c r="KX588" s="65"/>
      <c r="KY588" s="65"/>
      <c r="KZ588" s="65"/>
      <c r="LA588" s="65"/>
      <c r="LB588" s="65"/>
      <c r="LC588" s="65"/>
      <c r="LD588" s="65"/>
      <c r="LE588" s="65"/>
      <c r="LF588" s="65"/>
      <c r="LG588" s="65"/>
      <c r="LH588" s="65"/>
      <c r="LI588" s="65"/>
      <c r="LJ588" s="65"/>
      <c r="LK588" s="65"/>
      <c r="LL588" s="65"/>
      <c r="LM588" s="65"/>
      <c r="LN588" s="65"/>
      <c r="LO588" s="65"/>
      <c r="LP588" s="65"/>
      <c r="LQ588" s="65"/>
      <c r="LR588" s="65"/>
      <c r="LS588" s="65"/>
      <c r="LT588" s="65"/>
      <c r="LU588" s="65"/>
      <c r="LV588" s="65"/>
      <c r="LW588" s="65"/>
      <c r="LX588" s="65"/>
      <c r="LY588" s="65"/>
      <c r="LZ588" s="65"/>
      <c r="MA588" s="65"/>
    </row>
    <row r="589" spans="1:339" ht="12" x14ac:dyDescent="0.25">
      <c r="A589" s="38" t="s">
        <v>118</v>
      </c>
      <c r="B589" s="39" t="s">
        <v>119</v>
      </c>
      <c r="C589" s="40" t="str">
        <f>IFERROR(VLOOKUP(BANCO10[[#This Row],[EMPRESA]],[1]!DADOS[#Data],2,FALSE),"")</f>
        <v>68.046.259/0001-07</v>
      </c>
      <c r="D589" s="42" t="s">
        <v>1543</v>
      </c>
      <c r="E589" s="42" t="str">
        <f>IFERROR(VLOOKUP(BANCO10[[#This Row],[EMPRESA]],[1]!DADOS[#Data],5,FALSE),"")</f>
        <v>EPP</v>
      </c>
      <c r="F589" s="40" t="str">
        <f>IFERROR(IF(VLOOKUP(BANCO10[[#This Row],[EMPRESA]],[1]!DADOS[#Data],6,0)="","",(VLOOKUP(BANCO10[[#This Row],[EMPRESA]],[1]!DADOS[#Data],6,0))),"")</f>
        <v>CAPITAL LESTE 2</v>
      </c>
      <c r="G589" s="40" t="s">
        <v>1548</v>
      </c>
      <c r="H589" s="43" t="s">
        <v>196</v>
      </c>
      <c r="I589" s="43" t="s">
        <v>145</v>
      </c>
      <c r="J589" s="44" t="s">
        <v>123</v>
      </c>
      <c r="K589" s="44" t="s">
        <v>1549</v>
      </c>
      <c r="L589" s="44" t="s">
        <v>123</v>
      </c>
      <c r="M589" s="44">
        <v>604</v>
      </c>
      <c r="N589" s="42">
        <v>103</v>
      </c>
      <c r="O589" s="42" t="s">
        <v>92</v>
      </c>
      <c r="P589" s="42">
        <v>52</v>
      </c>
      <c r="Q589" s="42" t="s">
        <v>148</v>
      </c>
      <c r="R589" s="45" t="s">
        <v>123</v>
      </c>
      <c r="S589" s="45"/>
      <c r="T589" s="45" t="s">
        <v>123</v>
      </c>
      <c r="U589" s="45"/>
      <c r="V589" s="45" t="s">
        <v>123</v>
      </c>
      <c r="W589" s="45"/>
      <c r="X589" s="45" t="s">
        <v>123</v>
      </c>
      <c r="Y589" s="45"/>
      <c r="Z589" s="46" t="s">
        <v>123</v>
      </c>
      <c r="AA589" s="47"/>
      <c r="AB589" s="46" t="s">
        <v>123</v>
      </c>
      <c r="AC589" s="48"/>
      <c r="AD589" s="46" t="s">
        <v>123</v>
      </c>
      <c r="AE589" s="48"/>
      <c r="AF589" s="45" t="s">
        <v>27</v>
      </c>
      <c r="AG589" s="45">
        <v>44967</v>
      </c>
      <c r="AH589" s="45" t="s">
        <v>27</v>
      </c>
      <c r="AI589" s="45">
        <v>44980</v>
      </c>
      <c r="AJ589" s="45" t="s">
        <v>27</v>
      </c>
      <c r="AK589" s="45">
        <v>44980</v>
      </c>
      <c r="AL589" s="45" t="s">
        <v>27</v>
      </c>
      <c r="AM589" s="45"/>
      <c r="AN589" s="45" t="s">
        <v>27</v>
      </c>
      <c r="AO589" s="45"/>
      <c r="AP589" s="45" t="s">
        <v>27</v>
      </c>
      <c r="AQ589" s="45">
        <v>45020</v>
      </c>
      <c r="AR589" s="45" t="s">
        <v>27</v>
      </c>
      <c r="AS589" s="45"/>
      <c r="AT589" s="49">
        <v>45440</v>
      </c>
      <c r="AU589" s="50">
        <v>45642</v>
      </c>
      <c r="AV589" s="51" t="s">
        <v>27</v>
      </c>
      <c r="AW589" s="66" t="s">
        <v>27</v>
      </c>
      <c r="AX589" s="51" t="s">
        <v>182</v>
      </c>
      <c r="AY589" s="52" t="s">
        <v>126</v>
      </c>
      <c r="AZ589" s="53">
        <v>0</v>
      </c>
      <c r="BA589" s="52" t="s">
        <v>153</v>
      </c>
      <c r="BB589" s="81" t="s">
        <v>136</v>
      </c>
      <c r="BC589" s="52" t="s">
        <v>198</v>
      </c>
      <c r="BD589" s="52" t="s">
        <v>136</v>
      </c>
      <c r="BE589" s="55" t="s">
        <v>123</v>
      </c>
      <c r="BF589" s="55" t="s">
        <v>123</v>
      </c>
      <c r="BG589" s="55" t="s">
        <v>27</v>
      </c>
      <c r="BH589" s="55" t="s">
        <v>123</v>
      </c>
      <c r="BI589" s="68" t="s">
        <v>123</v>
      </c>
      <c r="BJ589" s="48"/>
      <c r="BK589" s="78"/>
      <c r="BL589" s="75"/>
      <c r="BM589" s="78"/>
      <c r="BN589" s="75"/>
      <c r="BO589" s="78" t="s">
        <v>27</v>
      </c>
      <c r="BP589" s="75">
        <v>45642</v>
      </c>
      <c r="BQ589" s="74" t="s">
        <v>27</v>
      </c>
      <c r="BR589" s="75">
        <v>45649</v>
      </c>
      <c r="BS589" s="60" t="s">
        <v>1236</v>
      </c>
      <c r="BT589" s="38"/>
      <c r="BU589" s="61" t="s">
        <v>129</v>
      </c>
      <c r="BV589" s="61" t="s">
        <v>129</v>
      </c>
      <c r="BW589" s="84"/>
      <c r="BX589" s="84"/>
      <c r="BY589" s="85"/>
      <c r="BZ589" s="84"/>
      <c r="CA589" s="86" t="s">
        <v>129</v>
      </c>
      <c r="CB589" s="87" t="s">
        <v>129</v>
      </c>
      <c r="CC589" s="88"/>
      <c r="CD589" s="87"/>
      <c r="CE589" s="87" t="s">
        <v>129</v>
      </c>
      <c r="CF589" s="87"/>
      <c r="CG589" s="87"/>
      <c r="CH589" s="42"/>
      <c r="CI589" s="42"/>
      <c r="CJ589" s="42" t="str">
        <f t="shared" si="10"/>
        <v>PERSIANAS ITAPARICA INDUSTRIA E COMERCIO LTDA68.046.259/0001-07</v>
      </c>
      <c r="CK589" s="42"/>
      <c r="CL589" s="42" t="s">
        <v>1550</v>
      </c>
      <c r="CM589" s="42" t="str">
        <f>IF(BANCO10[[#This Row],[SOLUÇÃO]]=CM$1,BANCO10[[#This Row],[STATUS DA ETAPA]],"")</f>
        <v/>
      </c>
      <c r="CN589" s="42" t="str">
        <f>IF(BANCO10[[#This Row],[SOLUÇÃO]]=CN$1,BANCO10[[#This Row],[STATUS DA ETAPA]],"")</f>
        <v/>
      </c>
      <c r="CO589" s="42" t="str">
        <f>IF(BANCO10[[#This Row],[SOLUÇÃO]]=CO$1,BANCO10[[#This Row],[STATUS DA ETAPA]],"")</f>
        <v>CONCLUÍDO</v>
      </c>
      <c r="CP589" s="42" t="str">
        <f>IF(BANCO10[[#This Row],[SOLUÇÃO]]=CP$1,BANCO10[[#This Row],[STATUS DA ETAPA]],"")</f>
        <v/>
      </c>
      <c r="CQ589" s="42" t="str">
        <f>IF(BANCO10[[#This Row],[SOLUÇÃO]]=CQ$1,BANCO10[[#This Row],[STATUS DA ETAPA]],"")</f>
        <v/>
      </c>
      <c r="CR589" s="42" t="str">
        <f>IF(BANCO10[[#This Row],[SOLUÇÃO]]=CR$1,BANCO10[[#This Row],[STATUS DA ETAPA]],"")</f>
        <v/>
      </c>
      <c r="CS589" s="42" t="str">
        <f>IF(BANCO10[[#This Row],[SOLUÇÃO]]=CS$1,BANCO10[[#This Row],[STATUS DA ETAPA]],"")</f>
        <v/>
      </c>
      <c r="CT589" s="42" t="str">
        <f>IF(BANCO10[[#This Row],[SOLUÇÃO]]=CT$1,BANCO10[[#This Row],[STATUS DA ETAPA]],"")</f>
        <v/>
      </c>
      <c r="CU589" s="42" t="str">
        <f>IF(BANCO10[[#This Row],[SOLUÇÃO]]=CU$1,BANCO10[[#This Row],[STATUS DA ETAPA]],"")</f>
        <v/>
      </c>
      <c r="CV589" s="42" t="str">
        <f>IF(BANCO10[[#This Row],[SOLUÇÃO]]=CV$1,BANCO10[[#This Row],[STATUS DA ETAPA]],"")</f>
        <v/>
      </c>
      <c r="CW589" s="42" t="str">
        <f>IF(BANCO10[[#This Row],[SOLUÇÃO]]=CW$1,BANCO10[[#This Row],[STATUS DA ETAPA]],"")</f>
        <v/>
      </c>
      <c r="CX589" s="42" t="str">
        <f>IF(BANCO10[[#This Row],[SOLUÇÃO]]=CX$1,BANCO10[[#This Row],[STATUS DA ETAPA]],"")</f>
        <v/>
      </c>
      <c r="CY589" s="42" t="str">
        <f>IF(BANCO10[[#This Row],[SOLUÇÃO]]=CY$1,BANCO10[[#This Row],[STATUS DA ETAPA]],"")</f>
        <v/>
      </c>
      <c r="CZ589" s="42" t="str">
        <f>IF(BANCO10[[#This Row],[SOLUÇÃO]]=CZ$1,BANCO10[[#This Row],[STATUS DA ETAPA]],"")</f>
        <v/>
      </c>
      <c r="DA589" s="42" t="str">
        <f>IF(BANCO10[[#This Row],[SOLUÇÃO]]=DA$1,BANCO10[[#This Row],[STATUS DA ETAPA]],"")</f>
        <v/>
      </c>
      <c r="DB589" s="42" t="str">
        <f>IF(BANCO10[[#This Row],[SOLUÇÃO]]=DB$1,BANCO10[[#This Row],[STATUS DA ETAPA]],"")</f>
        <v/>
      </c>
      <c r="DC589" s="63" t="str">
        <f>IF(BANCO10[[#This Row],[SOLUÇÃO]]=DC$1,BANCO10[[#This Row],[STATUS DA ETAPA]],"")</f>
        <v/>
      </c>
      <c r="DD589" s="65" t="str">
        <f>IF(BANCO10[[#This Row],[SOLUÇÃO]]=DD$1,BANCO10[[#This Row],[STATUS DA ETAPA]],"")</f>
        <v/>
      </c>
      <c r="DE589" s="65" t="str">
        <f>IF(BANCO10[[#This Row],[SOLUÇÃO]]=DE$1,BANCO10[[#This Row],[STATUS DA ETAPA]],"")</f>
        <v/>
      </c>
      <c r="DF589" s="65" t="str">
        <f>IF(BANCO10[[#This Row],[SOLUÇÃO]]=DF$1,BANCO10[[#This Row],[STATUS DA ETAPA]],"")</f>
        <v/>
      </c>
      <c r="DG589" s="65" t="str">
        <f>IF(BANCO10[[#This Row],[SOLUÇÃO]]=DG$1,BANCO10[[#This Row],[STATUS DA ETAPA]],"")</f>
        <v/>
      </c>
      <c r="DH589" s="65" t="str">
        <f>IF(BANCO10[[#This Row],[SOLUÇÃO]]=DH$1,BANCO10[[#This Row],[STATUS DA ETAPA]],"")</f>
        <v/>
      </c>
      <c r="DI589" s="65" t="str">
        <f>IF(BANCO10[[#This Row],[SOLUÇÃO]]=DI$1,BANCO10[[#This Row],[STATUS DA ETAPA]],"")</f>
        <v/>
      </c>
      <c r="DJ589" s="65" t="str">
        <f>IF(BANCO10[[#This Row],[SOLUÇÃO]]=DJ$1,BANCO10[[#This Row],[STATUS DA ETAPA]],"")</f>
        <v/>
      </c>
      <c r="DK589" s="65" t="str">
        <f>IF(BANCO10[[#This Row],[SOLUÇÃO]]=DK$1,BANCO10[[#This Row],[STATUS DA ETAPA]],"")</f>
        <v/>
      </c>
      <c r="DL589" s="65" t="str">
        <f>IF(BANCO10[[#This Row],[SOLUÇÃO]]=DL$1,BANCO10[[#This Row],[STATUS DA ETAPA]],"")</f>
        <v/>
      </c>
      <c r="DM589" s="65" t="str">
        <f>IF(BANCO10[[#This Row],[SOLUÇÃO]]=DM$1,BANCO10[[#This Row],[STATUS DA ETAPA]],"")</f>
        <v/>
      </c>
      <c r="DN589" s="65"/>
      <c r="DO589" s="65"/>
      <c r="DP589" s="65"/>
      <c r="DQ589" s="65"/>
      <c r="DR589" s="65"/>
      <c r="DS589" s="65"/>
      <c r="DT589" s="65"/>
      <c r="DU589" s="65"/>
      <c r="DV589" s="65"/>
      <c r="DW589" s="65"/>
      <c r="DX589" s="65"/>
      <c r="DY589" s="65"/>
      <c r="DZ589" s="65"/>
      <c r="EA589" s="65"/>
      <c r="EB589" s="65"/>
      <c r="EC589" s="65"/>
      <c r="ED589" s="65"/>
      <c r="EE589" s="65"/>
      <c r="EF589" s="65"/>
      <c r="EG589" s="65"/>
      <c r="EH589" s="65"/>
      <c r="EI589" s="65"/>
      <c r="EJ589" s="65"/>
      <c r="EK589" s="65"/>
      <c r="EL589" s="65"/>
      <c r="EM589" s="65"/>
      <c r="EN589" s="65"/>
      <c r="EO589" s="65"/>
      <c r="EP589" s="65"/>
      <c r="EQ589" s="65"/>
      <c r="ER589" s="65"/>
      <c r="ES589" s="65"/>
      <c r="ET589" s="65"/>
      <c r="EU589" s="65"/>
      <c r="EV589" s="65"/>
      <c r="EW589" s="65"/>
      <c r="EX589" s="65"/>
      <c r="EY589" s="65"/>
      <c r="EZ589" s="65"/>
      <c r="FA589" s="65"/>
      <c r="FB589" s="65"/>
      <c r="FC589" s="65"/>
      <c r="FD589" s="65"/>
      <c r="FE589" s="65"/>
      <c r="FF589" s="65"/>
      <c r="FG589" s="65"/>
      <c r="FH589" s="65"/>
      <c r="FI589" s="65"/>
      <c r="FJ589" s="65"/>
      <c r="FK589" s="65"/>
      <c r="FL589" s="65"/>
      <c r="FM589" s="65"/>
      <c r="FN589" s="65"/>
      <c r="FO589" s="65"/>
      <c r="FP589" s="65"/>
      <c r="FQ589" s="65"/>
      <c r="FR589" s="65"/>
      <c r="FS589" s="65"/>
      <c r="FT589" s="65"/>
      <c r="FU589" s="65"/>
      <c r="FV589" s="65"/>
      <c r="FW589" s="65"/>
      <c r="FX589" s="65"/>
      <c r="FY589" s="65"/>
      <c r="FZ589" s="65"/>
      <c r="GA589" s="38"/>
      <c r="GB589" s="39"/>
      <c r="GC589" s="40"/>
      <c r="GD589" s="42"/>
      <c r="GE589" s="42"/>
      <c r="GF589" s="40"/>
      <c r="GG589" s="89"/>
      <c r="GH589" s="90"/>
      <c r="GI589" s="43"/>
      <c r="GJ589" s="44"/>
      <c r="GK589" s="166"/>
      <c r="GL589" s="166"/>
      <c r="GM589" s="166"/>
      <c r="GN589" s="42"/>
      <c r="GO589" s="91"/>
      <c r="GP589" s="42"/>
      <c r="GQ589" s="91"/>
      <c r="GR589" s="93"/>
      <c r="GS589" s="93"/>
      <c r="GT589" s="44"/>
      <c r="GU589" s="44"/>
      <c r="GV589" s="44"/>
      <c r="GW589" s="42"/>
      <c r="GX589" s="95"/>
      <c r="GY589" s="96"/>
      <c r="GZ589" s="168"/>
      <c r="HA589" s="168"/>
      <c r="HB589" s="168"/>
      <c r="HC589" s="93"/>
      <c r="HD589" s="168"/>
      <c r="HE589" s="110"/>
      <c r="HF589" s="94"/>
      <c r="HG589" s="38"/>
      <c r="HH589" s="38"/>
      <c r="HI589" s="38"/>
      <c r="HJ589" s="38"/>
      <c r="HK589" s="98"/>
      <c r="HL589" s="38"/>
      <c r="HM589" s="38"/>
      <c r="HN589" s="38"/>
      <c r="HO589" s="136"/>
      <c r="HP589" s="38"/>
      <c r="HQ589" s="38"/>
      <c r="HR589" s="38"/>
      <c r="HS589" s="38"/>
      <c r="HT589" s="63"/>
      <c r="HU589" s="63"/>
      <c r="HV589" s="71"/>
      <c r="HW589" s="63"/>
      <c r="HX589" s="44"/>
      <c r="HY589" s="42"/>
      <c r="HZ589" s="42"/>
      <c r="IA589" s="42"/>
      <c r="IB589" s="42"/>
      <c r="IC589" s="42"/>
      <c r="ID589" s="42"/>
      <c r="IE589" s="42"/>
      <c r="IF589" s="42"/>
      <c r="IG589" s="42"/>
      <c r="IH589" s="42"/>
      <c r="II589" s="42"/>
      <c r="IJ589" s="42"/>
      <c r="IK589" s="42"/>
      <c r="IL589" s="42"/>
      <c r="IM589" s="42"/>
      <c r="IN589" s="42"/>
      <c r="IO589" s="42"/>
      <c r="IP589" s="42"/>
      <c r="IQ589" s="42"/>
      <c r="IR589" s="42"/>
      <c r="IS589" s="42"/>
      <c r="IT589" s="42"/>
      <c r="IU589" s="42"/>
      <c r="IV589" s="42"/>
      <c r="IW589" s="42"/>
      <c r="IX589" s="42"/>
      <c r="IY589" s="42"/>
      <c r="IZ589" s="63"/>
      <c r="JA589" s="65"/>
      <c r="JB589" s="65"/>
      <c r="JC589" s="65"/>
      <c r="JD589" s="65"/>
      <c r="JE589" s="65"/>
      <c r="JF589" s="65"/>
      <c r="JG589" s="65"/>
      <c r="JH589" s="65"/>
      <c r="JI589" s="65"/>
      <c r="JJ589" s="65"/>
      <c r="JK589" s="65"/>
      <c r="JL589" s="65"/>
      <c r="JM589" s="65"/>
      <c r="JN589" s="65"/>
      <c r="JO589" s="65"/>
      <c r="JP589" s="65"/>
      <c r="JQ589" s="65"/>
      <c r="JR589" s="65"/>
      <c r="JS589" s="65"/>
      <c r="JT589" s="65"/>
      <c r="JU589" s="65"/>
      <c r="JV589" s="65"/>
      <c r="JW589" s="65"/>
      <c r="JX589" s="65"/>
      <c r="JY589" s="65"/>
      <c r="JZ589" s="65"/>
      <c r="KA589" s="65"/>
      <c r="KB589" s="65"/>
      <c r="KC589" s="65"/>
      <c r="KD589" s="65"/>
      <c r="KE589" s="65"/>
      <c r="KF589" s="65"/>
      <c r="KG589" s="65"/>
      <c r="KH589" s="65"/>
      <c r="KI589" s="65"/>
      <c r="KJ589" s="65"/>
      <c r="KK589" s="65"/>
      <c r="KL589" s="65"/>
      <c r="KM589" s="65"/>
      <c r="KN589" s="65"/>
      <c r="KO589" s="65"/>
      <c r="KP589" s="65"/>
      <c r="KQ589" s="65"/>
      <c r="KR589" s="65"/>
      <c r="KS589" s="65"/>
      <c r="KT589" s="65"/>
      <c r="KU589" s="65"/>
      <c r="KV589" s="65"/>
      <c r="KW589" s="65"/>
      <c r="KX589" s="65"/>
      <c r="KY589" s="65"/>
      <c r="KZ589" s="65"/>
      <c r="LA589" s="65"/>
      <c r="LB589" s="65"/>
      <c r="LC589" s="65"/>
      <c r="LD589" s="65"/>
      <c r="LE589" s="65"/>
      <c r="LF589" s="65"/>
      <c r="LG589" s="65"/>
      <c r="LH589" s="65"/>
      <c r="LI589" s="65"/>
      <c r="LJ589" s="65"/>
      <c r="LK589" s="65"/>
      <c r="LL589" s="65"/>
      <c r="LM589" s="65"/>
      <c r="LN589" s="65"/>
      <c r="LO589" s="65"/>
      <c r="LP589" s="65"/>
      <c r="LQ589" s="65"/>
      <c r="LR589" s="65"/>
      <c r="LS589" s="65"/>
      <c r="LT589" s="65"/>
      <c r="LU589" s="65"/>
      <c r="LV589" s="65"/>
      <c r="LW589" s="65"/>
      <c r="LX589" s="65"/>
      <c r="LY589" s="65"/>
      <c r="LZ589" s="65"/>
      <c r="MA589" s="65"/>
    </row>
    <row r="590" spans="1:339" ht="12" x14ac:dyDescent="0.25">
      <c r="A590" s="38" t="s">
        <v>118</v>
      </c>
      <c r="B590" s="39" t="s">
        <v>131</v>
      </c>
      <c r="C590" s="40" t="str">
        <f>IFERROR(VLOOKUP(BANCO10[[#This Row],[EMPRESA]],[1]!DADOS[#Data],2,FALSE),"")</f>
        <v>68.046.259/0001-07</v>
      </c>
      <c r="D590" s="42" t="s">
        <v>1543</v>
      </c>
      <c r="E590" s="42" t="str">
        <f>IFERROR(VLOOKUP(BANCO10[[#This Row],[EMPRESA]],[1]!DADOS[#Data],5,FALSE),"")</f>
        <v>EPP</v>
      </c>
      <c r="F590" s="40" t="str">
        <f>IFERROR(IF(VLOOKUP(BANCO10[[#This Row],[EMPRESA]],[1]!DADOS[#Data],6,0)="","",(VLOOKUP(BANCO10[[#This Row],[EMPRESA]],[1]!DADOS[#Data],6,0))),"")</f>
        <v>CAPITAL LESTE 2</v>
      </c>
      <c r="G590" s="40" t="s">
        <v>1551</v>
      </c>
      <c r="H590" s="43" t="s">
        <v>7</v>
      </c>
      <c r="I590" s="43" t="s">
        <v>853</v>
      </c>
      <c r="J590" s="43" t="s">
        <v>123</v>
      </c>
      <c r="K590" s="44" t="s">
        <v>136</v>
      </c>
      <c r="L590" s="44" t="s">
        <v>136</v>
      </c>
      <c r="M590" s="44" t="s">
        <v>137</v>
      </c>
      <c r="N590" s="44" t="s">
        <v>123</v>
      </c>
      <c r="O590" s="42" t="s">
        <v>164</v>
      </c>
      <c r="P590" s="42">
        <v>106</v>
      </c>
      <c r="Q590" s="39"/>
      <c r="R590" s="45" t="s">
        <v>126</v>
      </c>
      <c r="S590" s="45"/>
      <c r="T590" s="45" t="s">
        <v>126</v>
      </c>
      <c r="U590" s="45"/>
      <c r="V590" s="45" t="s">
        <v>126</v>
      </c>
      <c r="W590" s="45"/>
      <c r="X590" s="45" t="s">
        <v>126</v>
      </c>
      <c r="Y590" s="45"/>
      <c r="Z590" s="46" t="s">
        <v>126</v>
      </c>
      <c r="AA590" s="47"/>
      <c r="AB590" s="46" t="s">
        <v>126</v>
      </c>
      <c r="AC590" s="48"/>
      <c r="AD590" s="46" t="s">
        <v>126</v>
      </c>
      <c r="AE590" s="48"/>
      <c r="AF590" s="45" t="s">
        <v>126</v>
      </c>
      <c r="AG590" s="45"/>
      <c r="AH590" s="45" t="s">
        <v>27</v>
      </c>
      <c r="AI590" s="45">
        <v>45918</v>
      </c>
      <c r="AJ590" s="45" t="s">
        <v>126</v>
      </c>
      <c r="AK590" s="45"/>
      <c r="AL590" s="45" t="s">
        <v>123</v>
      </c>
      <c r="AM590" s="45"/>
      <c r="AN590" s="45" t="s">
        <v>123</v>
      </c>
      <c r="AO590" s="45"/>
      <c r="AP590" s="45" t="s">
        <v>123</v>
      </c>
      <c r="AQ590" s="45"/>
      <c r="AR590" s="45" t="s">
        <v>123</v>
      </c>
      <c r="AS590" s="45"/>
      <c r="AT590" s="49">
        <v>45931</v>
      </c>
      <c r="AU590" s="50">
        <v>46022</v>
      </c>
      <c r="AV590" s="66" t="s">
        <v>126</v>
      </c>
      <c r="AW590" s="66" t="s">
        <v>126</v>
      </c>
      <c r="AX590" s="51" t="s">
        <v>49</v>
      </c>
      <c r="AY590" s="52" t="s">
        <v>126</v>
      </c>
      <c r="AZ590" s="53">
        <v>14440</v>
      </c>
      <c r="BA590" s="52"/>
      <c r="BB590" s="81" t="s">
        <v>123</v>
      </c>
      <c r="BC590" s="52" t="s">
        <v>123</v>
      </c>
      <c r="BD590" s="52" t="s">
        <v>123</v>
      </c>
      <c r="BE590" s="55" t="s">
        <v>126</v>
      </c>
      <c r="BF590" s="55" t="s">
        <v>126</v>
      </c>
      <c r="BG590" s="55" t="s">
        <v>126</v>
      </c>
      <c r="BH590" s="55" t="s">
        <v>126</v>
      </c>
      <c r="BI590" s="68" t="s">
        <v>126</v>
      </c>
      <c r="BJ590" s="48"/>
      <c r="BK590" s="58" t="s">
        <v>126</v>
      </c>
      <c r="BL590" s="59"/>
      <c r="BM590" s="58" t="s">
        <v>126</v>
      </c>
      <c r="BN590" s="59"/>
      <c r="BO590" s="58" t="s">
        <v>126</v>
      </c>
      <c r="BP590" s="59"/>
      <c r="BQ590" s="58" t="s">
        <v>126</v>
      </c>
      <c r="BR590" s="59"/>
      <c r="BS590" s="60" t="s">
        <v>1428</v>
      </c>
      <c r="BT590" s="38"/>
      <c r="BU590" s="61"/>
      <c r="BV590" s="61"/>
      <c r="BW590" s="61"/>
      <c r="BX590" s="61"/>
      <c r="BY590" s="61"/>
      <c r="BZ590" s="61"/>
      <c r="CA590" s="61"/>
      <c r="CB590" s="61"/>
      <c r="CC590" s="61"/>
      <c r="CD590" s="61"/>
      <c r="CE590" s="61"/>
      <c r="CF590" s="61"/>
      <c r="CG590" s="61"/>
      <c r="CH590" s="63">
        <f>YEAR(BANCO10[[#This Row],[DATA INÍCIO]])</f>
        <v>2025</v>
      </c>
      <c r="CI590" s="63">
        <f>MONTH(BANCO10[[#This Row],[DATA INÍCIO]])</f>
        <v>10</v>
      </c>
      <c r="CJ590" s="71" t="str">
        <f t="shared" si="10"/>
        <v>PERSIANAS ITAPARICA INDUSTRIA E COMERCIO LTDA68.046.259/0001-07</v>
      </c>
      <c r="CK590" s="63"/>
      <c r="CL590" s="63"/>
      <c r="CM590" s="42" t="str">
        <f>IF(BANCO10[[#This Row],[SOLUÇÃO]]=CM$1,BANCO10[[#This Row],[STATUS DA ETAPA]],"")</f>
        <v/>
      </c>
      <c r="CN590" s="42" t="str">
        <f>IF(BANCO10[[#This Row],[SOLUÇÃO]]=CN$1,BANCO10[[#This Row],[STATUS DA ETAPA]],"")</f>
        <v/>
      </c>
      <c r="CO590" s="42" t="str">
        <f>IF(BANCO10[[#This Row],[SOLUÇÃO]]=CO$1,BANCO10[[#This Row],[STATUS DA ETAPA]],"")</f>
        <v/>
      </c>
      <c r="CP590" s="42" t="str">
        <f>IF(BANCO10[[#This Row],[SOLUÇÃO]]=CP$1,BANCO10[[#This Row],[STATUS DA ETAPA]],"")</f>
        <v/>
      </c>
      <c r="CQ590" s="42" t="str">
        <f>IF(BANCO10[[#This Row],[SOLUÇÃO]]=CQ$1,BANCO10[[#This Row],[STATUS DA ETAPA]],"")</f>
        <v/>
      </c>
      <c r="CR590" s="42" t="str">
        <f>IF(BANCO10[[#This Row],[SOLUÇÃO]]=CR$1,BANCO10[[#This Row],[STATUS DA ETAPA]],"")</f>
        <v/>
      </c>
      <c r="CS590" s="42" t="str">
        <f>IF(BANCO10[[#This Row],[SOLUÇÃO]]=CS$1,BANCO10[[#This Row],[STATUS DA ETAPA]],"")</f>
        <v/>
      </c>
      <c r="CT590" s="42" t="str">
        <f>IF(BANCO10[[#This Row],[SOLUÇÃO]]=CT$1,BANCO10[[#This Row],[STATUS DA ETAPA]],"")</f>
        <v/>
      </c>
      <c r="CU590" s="42" t="str">
        <f>IF(BANCO10[[#This Row],[SOLUÇÃO]]=CU$1,BANCO10[[#This Row],[STATUS DA ETAPA]],"")</f>
        <v/>
      </c>
      <c r="CV590" s="42" t="str">
        <f>IF(BANCO10[[#This Row],[SOLUÇÃO]]=CV$1,BANCO10[[#This Row],[STATUS DA ETAPA]],"")</f>
        <v/>
      </c>
      <c r="CW590" s="42" t="str">
        <f>IF(BANCO10[[#This Row],[SOLUÇÃO]]=CW$1,BANCO10[[#This Row],[STATUS DA ETAPA]],"")</f>
        <v/>
      </c>
      <c r="CX590" s="42" t="str">
        <f>IF(BANCO10[[#This Row],[SOLUÇÃO]]=CX$1,BANCO10[[#This Row],[STATUS DA ETAPA]],"")</f>
        <v/>
      </c>
      <c r="CY590" s="42" t="str">
        <f>IF(BANCO10[[#This Row],[SOLUÇÃO]]=CY$1,BANCO10[[#This Row],[STATUS DA ETAPA]],"")</f>
        <v/>
      </c>
      <c r="CZ590" s="42" t="str">
        <f>IF(BANCO10[[#This Row],[SOLUÇÃO]]=CZ$1,BANCO10[[#This Row],[STATUS DA ETAPA]],"")</f>
        <v/>
      </c>
      <c r="DA590" s="42" t="str">
        <f>IF(BANCO10[[#This Row],[SOLUÇÃO]]=DA$1,BANCO10[[#This Row],[STATUS DA ETAPA]],"")</f>
        <v/>
      </c>
      <c r="DB590" s="42" t="str">
        <f>IF(BANCO10[[#This Row],[SOLUÇÃO]]=DB$1,BANCO10[[#This Row],[STATUS DA ETAPA]],"")</f>
        <v/>
      </c>
      <c r="DC590" s="42" t="str">
        <f>IF(BANCO10[[#This Row],[SOLUÇÃO]]=DC$1,BANCO10[[#This Row],[STATUS DA ETAPA]],"")</f>
        <v/>
      </c>
      <c r="DD590" s="42" t="str">
        <f>IF(BANCO10[[#This Row],[SOLUÇÃO]]=DD$1,BANCO10[[#This Row],[STATUS DA ETAPA]],"")</f>
        <v/>
      </c>
      <c r="DE590" s="42" t="str">
        <f>IF(BANCO10[[#This Row],[SOLUÇÃO]]=DE$1,BANCO10[[#This Row],[STATUS DA ETAPA]],"")</f>
        <v/>
      </c>
      <c r="DF590" s="42" t="str">
        <f>IF(BANCO10[[#This Row],[SOLUÇÃO]]=DF$1,BANCO10[[#This Row],[STATUS DA ETAPA]],"")</f>
        <v/>
      </c>
      <c r="DG590" s="42" t="str">
        <f>IF(BANCO10[[#This Row],[SOLUÇÃO]]=DG$1,BANCO10[[#This Row],[STATUS DA ETAPA]],"")</f>
        <v/>
      </c>
      <c r="DH590" s="42" t="str">
        <f>IF(BANCO10[[#This Row],[SOLUÇÃO]]=DH$1,BANCO10[[#This Row],[STATUS DA ETAPA]],"")</f>
        <v/>
      </c>
      <c r="DI590" s="42" t="str">
        <f>IF(BANCO10[[#This Row],[SOLUÇÃO]]=DI$1,BANCO10[[#This Row],[STATUS DA ETAPA]],"")</f>
        <v/>
      </c>
      <c r="DJ590" s="42" t="str">
        <f>IF(BANCO10[[#This Row],[SOLUÇÃO]]=DJ$1,BANCO10[[#This Row],[STATUS DA ETAPA]],"")</f>
        <v/>
      </c>
      <c r="DK590" s="42" t="str">
        <f>IF(BANCO10[[#This Row],[SOLUÇÃO]]=DK$1,BANCO10[[#This Row],[STATUS DA ETAPA]],"")</f>
        <v/>
      </c>
      <c r="DL590" s="42" t="str">
        <f>IF(BANCO10[[#This Row],[SOLUÇÃO]]=DL$1,BANCO10[[#This Row],[STATUS DA ETAPA]],"")</f>
        <v/>
      </c>
      <c r="DM590" s="42" t="str">
        <f>IF(BANCO10[[#This Row],[SOLUÇÃO]]=DM$1,BANCO10[[#This Row],[STATUS DA ETAPA]],"")</f>
        <v/>
      </c>
      <c r="DN590" s="65"/>
      <c r="DO590" s="65"/>
      <c r="DP590" s="65"/>
      <c r="DQ590" s="65"/>
      <c r="DR590" s="65"/>
      <c r="DS590" s="65"/>
      <c r="DT590" s="65"/>
      <c r="DU590" s="65"/>
      <c r="DV590" s="65"/>
      <c r="DW590" s="65"/>
      <c r="DX590" s="65"/>
      <c r="DY590" s="65"/>
      <c r="DZ590" s="65"/>
      <c r="EA590" s="65"/>
      <c r="EB590" s="65"/>
      <c r="EC590" s="65"/>
      <c r="ED590" s="65"/>
      <c r="EE590" s="65"/>
      <c r="EF590" s="65"/>
      <c r="EG590" s="65"/>
      <c r="EH590" s="65"/>
      <c r="EI590" s="65"/>
      <c r="EJ590" s="65"/>
      <c r="EK590" s="65"/>
      <c r="EL590" s="65"/>
      <c r="EM590" s="65"/>
      <c r="EN590" s="65"/>
      <c r="EO590" s="65"/>
      <c r="EP590" s="65"/>
      <c r="EQ590" s="65"/>
      <c r="ER590" s="65"/>
      <c r="ES590" s="65"/>
      <c r="ET590" s="65"/>
      <c r="EU590" s="65"/>
      <c r="EV590" s="65"/>
      <c r="EW590" s="65"/>
      <c r="EX590" s="65"/>
      <c r="EY590" s="65"/>
      <c r="EZ590" s="65"/>
      <c r="FA590" s="65"/>
      <c r="FB590" s="65"/>
      <c r="FC590" s="65"/>
      <c r="FD590" s="65"/>
      <c r="FE590" s="65"/>
      <c r="FF590" s="65"/>
      <c r="FG590" s="65"/>
      <c r="FH590" s="65"/>
      <c r="FI590" s="65"/>
      <c r="FJ590" s="65"/>
      <c r="FK590" s="65"/>
      <c r="FL590" s="65"/>
      <c r="FM590" s="65"/>
      <c r="FN590" s="65"/>
      <c r="FO590" s="65"/>
      <c r="FP590" s="65"/>
      <c r="FQ590" s="65"/>
      <c r="FR590" s="65"/>
      <c r="FS590" s="65"/>
      <c r="FT590" s="65"/>
      <c r="FU590" s="65"/>
      <c r="FV590" s="65"/>
      <c r="FW590" s="65"/>
      <c r="FX590" s="65"/>
      <c r="FY590" s="65"/>
      <c r="FZ590" s="65"/>
      <c r="GA590" s="38"/>
      <c r="GB590" s="39"/>
      <c r="GC590" s="40"/>
      <c r="GD590" s="42"/>
      <c r="GE590" s="42"/>
      <c r="GF590" s="40"/>
      <c r="GG590" s="89"/>
      <c r="GH590" s="90"/>
      <c r="GI590" s="43"/>
      <c r="GJ590" s="44"/>
      <c r="GK590" s="166"/>
      <c r="GL590" s="166"/>
      <c r="GM590" s="166"/>
      <c r="GN590" s="42"/>
      <c r="GO590" s="91"/>
      <c r="GP590" s="42"/>
      <c r="GQ590" s="91"/>
      <c r="GR590" s="93"/>
      <c r="GS590" s="93"/>
      <c r="GT590" s="44"/>
      <c r="GU590" s="44"/>
      <c r="GV590" s="44"/>
      <c r="GW590" s="42"/>
      <c r="GX590" s="95"/>
      <c r="GY590" s="96"/>
      <c r="GZ590" s="168"/>
      <c r="HA590" s="168"/>
      <c r="HB590" s="168"/>
      <c r="HC590" s="93"/>
      <c r="HD590" s="168"/>
      <c r="HE590" s="110"/>
      <c r="HF590" s="94"/>
      <c r="HG590" s="38"/>
      <c r="HH590" s="38"/>
      <c r="HI590" s="38"/>
      <c r="HJ590" s="38"/>
      <c r="HK590" s="98"/>
      <c r="HL590" s="38"/>
      <c r="HM590" s="38"/>
      <c r="HN590" s="38"/>
      <c r="HO590" s="136"/>
      <c r="HP590" s="38"/>
      <c r="HQ590" s="38"/>
      <c r="HR590" s="38"/>
      <c r="HS590" s="38"/>
      <c r="HT590" s="63"/>
      <c r="HU590" s="63"/>
      <c r="HV590" s="71"/>
      <c r="HW590" s="63"/>
      <c r="HX590" s="44"/>
      <c r="HY590" s="42"/>
      <c r="HZ590" s="42"/>
      <c r="IA590" s="42"/>
      <c r="IB590" s="42"/>
      <c r="IC590" s="42"/>
      <c r="ID590" s="42"/>
      <c r="IE590" s="42"/>
      <c r="IF590" s="42"/>
      <c r="IG590" s="42"/>
      <c r="IH590" s="42"/>
      <c r="II590" s="42"/>
      <c r="IJ590" s="42"/>
      <c r="IK590" s="42"/>
      <c r="IL590" s="42"/>
      <c r="IM590" s="42"/>
      <c r="IN590" s="42"/>
      <c r="IO590" s="42"/>
      <c r="IP590" s="42"/>
      <c r="IQ590" s="42"/>
      <c r="IR590" s="42"/>
      <c r="IS590" s="42"/>
      <c r="IT590" s="42"/>
      <c r="IU590" s="42"/>
      <c r="IV590" s="42"/>
      <c r="IW590" s="42"/>
      <c r="IX590" s="42"/>
      <c r="IY590" s="42"/>
      <c r="IZ590" s="63"/>
      <c r="JA590" s="65"/>
      <c r="JB590" s="65"/>
      <c r="JC590" s="65"/>
      <c r="JD590" s="65"/>
      <c r="JE590" s="65"/>
      <c r="JF590" s="65"/>
      <c r="JG590" s="65"/>
      <c r="JH590" s="65"/>
      <c r="JI590" s="65"/>
      <c r="JJ590" s="65"/>
      <c r="JK590" s="65"/>
      <c r="JL590" s="65"/>
      <c r="JM590" s="65"/>
      <c r="JN590" s="65"/>
      <c r="JO590" s="65"/>
      <c r="JP590" s="65"/>
      <c r="JQ590" s="65"/>
      <c r="JR590" s="65"/>
      <c r="JS590" s="65"/>
      <c r="JT590" s="65"/>
      <c r="JU590" s="65"/>
      <c r="JV590" s="65"/>
      <c r="JW590" s="65"/>
      <c r="JX590" s="65"/>
      <c r="JY590" s="65"/>
      <c r="JZ590" s="65"/>
      <c r="KA590" s="65"/>
      <c r="KB590" s="65"/>
      <c r="KC590" s="65"/>
      <c r="KD590" s="65"/>
      <c r="KE590" s="65"/>
      <c r="KF590" s="65"/>
      <c r="KG590" s="65"/>
      <c r="KH590" s="65"/>
      <c r="KI590" s="65"/>
      <c r="KJ590" s="65"/>
      <c r="KK590" s="65"/>
      <c r="KL590" s="65"/>
      <c r="KM590" s="65"/>
      <c r="KN590" s="65"/>
      <c r="KO590" s="65"/>
      <c r="KP590" s="65"/>
      <c r="KQ590" s="65"/>
      <c r="KR590" s="65"/>
      <c r="KS590" s="65"/>
      <c r="KT590" s="65"/>
      <c r="KU590" s="65"/>
      <c r="KV590" s="65"/>
      <c r="KW590" s="65"/>
      <c r="KX590" s="65"/>
      <c r="KY590" s="65"/>
      <c r="KZ590" s="65"/>
      <c r="LA590" s="65"/>
      <c r="LB590" s="65"/>
      <c r="LC590" s="65"/>
      <c r="LD590" s="65"/>
      <c r="LE590" s="65"/>
      <c r="LF590" s="65"/>
      <c r="LG590" s="65"/>
      <c r="LH590" s="65"/>
      <c r="LI590" s="65"/>
      <c r="LJ590" s="65"/>
      <c r="LK590" s="65"/>
      <c r="LL590" s="65"/>
      <c r="LM590" s="65"/>
      <c r="LN590" s="65"/>
      <c r="LO590" s="65"/>
      <c r="LP590" s="65"/>
      <c r="LQ590" s="65"/>
      <c r="LR590" s="65"/>
      <c r="LS590" s="65"/>
      <c r="LT590" s="65"/>
      <c r="LU590" s="65"/>
      <c r="LV590" s="65"/>
      <c r="LW590" s="65"/>
      <c r="LX590" s="65"/>
      <c r="LY590" s="65"/>
      <c r="LZ590" s="65"/>
      <c r="MA590" s="65"/>
    </row>
    <row r="591" spans="1:339" ht="12" x14ac:dyDescent="0.25">
      <c r="A591" s="38" t="s">
        <v>118</v>
      </c>
      <c r="B591" s="39" t="s">
        <v>119</v>
      </c>
      <c r="C591" s="40" t="str">
        <f>IFERROR(VLOOKUP(BANCO10[[#This Row],[EMPRESA]],[1]!DADOS[#Data],2,FALSE),"")</f>
        <v>48.922.769/0001-93</v>
      </c>
      <c r="D591" s="40" t="s">
        <v>1552</v>
      </c>
      <c r="E591" s="42" t="str">
        <f>IFERROR(VLOOKUP(BANCO10[[#This Row],[EMPRESA]],[1]!DADOS[#Data],5,FALSE),"")</f>
        <v>EPP</v>
      </c>
      <c r="F591" s="40" t="str">
        <f>IFERROR(IF(VLOOKUP(BANCO10[[#This Row],[EMPRESA]],[1]!DADOS[#Data],6,0)="","",(VLOOKUP(BANCO10[[#This Row],[EMPRESA]],[1]!DADOS[#Data],6,0))),"")</f>
        <v>CAPITAL CENTRO</v>
      </c>
      <c r="G591" s="40" t="s">
        <v>1553</v>
      </c>
      <c r="H591" s="43" t="s">
        <v>196</v>
      </c>
      <c r="I591" s="43" t="s">
        <v>145</v>
      </c>
      <c r="J591" s="38" t="s">
        <v>123</v>
      </c>
      <c r="K591" s="44" t="s">
        <v>1554</v>
      </c>
      <c r="L591" s="44" t="s">
        <v>1555</v>
      </c>
      <c r="M591" s="44" t="s">
        <v>137</v>
      </c>
      <c r="N591" s="44" t="s">
        <v>123</v>
      </c>
      <c r="O591" s="42" t="s">
        <v>92</v>
      </c>
      <c r="P591" s="42">
        <v>60</v>
      </c>
      <c r="Q591" s="42" t="s">
        <v>216</v>
      </c>
      <c r="R591" s="45" t="s">
        <v>123</v>
      </c>
      <c r="S591" s="45"/>
      <c r="T591" s="45" t="s">
        <v>123</v>
      </c>
      <c r="U591" s="45"/>
      <c r="V591" s="45" t="s">
        <v>123</v>
      </c>
      <c r="W591" s="45"/>
      <c r="X591" s="45" t="s">
        <v>123</v>
      </c>
      <c r="Y591" s="45"/>
      <c r="Z591" s="46" t="s">
        <v>123</v>
      </c>
      <c r="AA591" s="47"/>
      <c r="AB591" s="46" t="s">
        <v>123</v>
      </c>
      <c r="AC591" s="48"/>
      <c r="AD591" s="46" t="s">
        <v>123</v>
      </c>
      <c r="AE591" s="48"/>
      <c r="AF591" s="45" t="s">
        <v>123</v>
      </c>
      <c r="AG591" s="45"/>
      <c r="AH591" s="45" t="s">
        <v>123</v>
      </c>
      <c r="AI591" s="45"/>
      <c r="AJ591" s="45" t="s">
        <v>123</v>
      </c>
      <c r="AK591" s="45"/>
      <c r="AL591" s="45" t="s">
        <v>123</v>
      </c>
      <c r="AM591" s="45"/>
      <c r="AN591" s="45" t="s">
        <v>123</v>
      </c>
      <c r="AO591" s="45"/>
      <c r="AP591" s="45" t="s">
        <v>123</v>
      </c>
      <c r="AQ591" s="45"/>
      <c r="AR591" s="45" t="s">
        <v>27</v>
      </c>
      <c r="AS591" s="45"/>
      <c r="AT591" s="49">
        <v>45842</v>
      </c>
      <c r="AU591" s="50">
        <v>45912</v>
      </c>
      <c r="AV591" s="105" t="s">
        <v>27</v>
      </c>
      <c r="AW591" s="105" t="s">
        <v>27</v>
      </c>
      <c r="AX591" s="73" t="s">
        <v>182</v>
      </c>
      <c r="AY591" s="52" t="s">
        <v>126</v>
      </c>
      <c r="AZ591" s="53">
        <v>0</v>
      </c>
      <c r="BA591" s="52" t="s">
        <v>153</v>
      </c>
      <c r="BB591" s="81" t="s">
        <v>1556</v>
      </c>
      <c r="BC591" s="52">
        <v>0</v>
      </c>
      <c r="BD591" s="52">
        <v>0</v>
      </c>
      <c r="BE591" s="55" t="s">
        <v>123</v>
      </c>
      <c r="BF591" s="55" t="s">
        <v>123</v>
      </c>
      <c r="BG591" s="55" t="s">
        <v>27</v>
      </c>
      <c r="BH591" s="55" t="s">
        <v>123</v>
      </c>
      <c r="BI591" s="68" t="s">
        <v>123</v>
      </c>
      <c r="BJ591" s="48"/>
      <c r="BK591" s="58" t="s">
        <v>27</v>
      </c>
      <c r="BL591" s="59">
        <v>45915</v>
      </c>
      <c r="BM591" s="78" t="s">
        <v>126</v>
      </c>
      <c r="BN591" s="59"/>
      <c r="BO591" s="74" t="s">
        <v>126</v>
      </c>
      <c r="BP591" s="77"/>
      <c r="BQ591" s="78" t="s">
        <v>126</v>
      </c>
      <c r="BR591" s="79"/>
      <c r="BS591" s="70">
        <v>45834</v>
      </c>
      <c r="BT591" s="38" t="s">
        <v>504</v>
      </c>
      <c r="BU591" s="61"/>
      <c r="BV591" s="61"/>
      <c r="BW591" s="61"/>
      <c r="BX591" s="61"/>
      <c r="BY591" s="61"/>
      <c r="BZ591" s="61"/>
      <c r="CA591" s="61"/>
      <c r="CB591" s="61"/>
      <c r="CC591" s="61"/>
      <c r="CD591" s="61"/>
      <c r="CE591" s="61"/>
      <c r="CF591" s="61"/>
      <c r="CG591" s="61"/>
      <c r="CH591" s="63">
        <f>YEAR(BANCO10[[#This Row],[DATA INÍCIO]])</f>
        <v>2025</v>
      </c>
      <c r="CI591" s="63">
        <f>MONTH(BANCO10[[#This Row],[DATA INÍCIO]])</f>
        <v>7</v>
      </c>
      <c r="CJ591" s="71" t="str">
        <f t="shared" si="10"/>
        <v>RISCOFER TINTAS E VERNIZES LTDA48.922.769/0001-93</v>
      </c>
      <c r="CK591" s="63"/>
      <c r="CL591" s="63"/>
      <c r="CM591" s="42" t="str">
        <f>IF(BANCO10[[#This Row],[SOLUÇÃO]]=CM$1,BANCO10[[#This Row],[STATUS DA ETAPA]],"")</f>
        <v/>
      </c>
      <c r="CN591" s="42" t="str">
        <f>IF(BANCO10[[#This Row],[SOLUÇÃO]]=CN$1,BANCO10[[#This Row],[STATUS DA ETAPA]],"")</f>
        <v/>
      </c>
      <c r="CO591" s="42" t="str">
        <f>IF(BANCO10[[#This Row],[SOLUÇÃO]]=CO$1,BANCO10[[#This Row],[STATUS DA ETAPA]],"")</f>
        <v>CONCLUÍDO</v>
      </c>
      <c r="CP591" s="42" t="str">
        <f>IF(BANCO10[[#This Row],[SOLUÇÃO]]=CP$1,BANCO10[[#This Row],[STATUS DA ETAPA]],"")</f>
        <v/>
      </c>
      <c r="CQ591" s="42" t="str">
        <f>IF(BANCO10[[#This Row],[SOLUÇÃO]]=CQ$1,BANCO10[[#This Row],[STATUS DA ETAPA]],"")</f>
        <v/>
      </c>
      <c r="CR591" s="42" t="str">
        <f>IF(BANCO10[[#This Row],[SOLUÇÃO]]=CR$1,BANCO10[[#This Row],[STATUS DA ETAPA]],"")</f>
        <v/>
      </c>
      <c r="CS591" s="42" t="str">
        <f>IF(BANCO10[[#This Row],[SOLUÇÃO]]=CS$1,BANCO10[[#This Row],[STATUS DA ETAPA]],"")</f>
        <v/>
      </c>
      <c r="CT591" s="42" t="str">
        <f>IF(BANCO10[[#This Row],[SOLUÇÃO]]=CT$1,BANCO10[[#This Row],[STATUS DA ETAPA]],"")</f>
        <v/>
      </c>
      <c r="CU591" s="42" t="str">
        <f>IF(BANCO10[[#This Row],[SOLUÇÃO]]=CU$1,BANCO10[[#This Row],[STATUS DA ETAPA]],"")</f>
        <v/>
      </c>
      <c r="CV591" s="42" t="str">
        <f>IF(BANCO10[[#This Row],[SOLUÇÃO]]=CV$1,BANCO10[[#This Row],[STATUS DA ETAPA]],"")</f>
        <v/>
      </c>
      <c r="CW591" s="42" t="str">
        <f>IF(BANCO10[[#This Row],[SOLUÇÃO]]=CW$1,BANCO10[[#This Row],[STATUS DA ETAPA]],"")</f>
        <v/>
      </c>
      <c r="CX591" s="42" t="str">
        <f>IF(BANCO10[[#This Row],[SOLUÇÃO]]=CX$1,BANCO10[[#This Row],[STATUS DA ETAPA]],"")</f>
        <v/>
      </c>
      <c r="CY591" s="42" t="str">
        <f>IF(BANCO10[[#This Row],[SOLUÇÃO]]=CY$1,BANCO10[[#This Row],[STATUS DA ETAPA]],"")</f>
        <v/>
      </c>
      <c r="CZ591" s="42" t="str">
        <f>IF(BANCO10[[#This Row],[SOLUÇÃO]]=CZ$1,BANCO10[[#This Row],[STATUS DA ETAPA]],"")</f>
        <v/>
      </c>
      <c r="DA591" s="42" t="str">
        <f>IF(BANCO10[[#This Row],[SOLUÇÃO]]=DA$1,BANCO10[[#This Row],[STATUS DA ETAPA]],"")</f>
        <v/>
      </c>
      <c r="DB591" s="42" t="str">
        <f>IF(BANCO10[[#This Row],[SOLUÇÃO]]=DB$1,BANCO10[[#This Row],[STATUS DA ETAPA]],"")</f>
        <v/>
      </c>
      <c r="DC591" s="42" t="str">
        <f>IF(BANCO10[[#This Row],[SOLUÇÃO]]=DC$1,BANCO10[[#This Row],[STATUS DA ETAPA]],"")</f>
        <v/>
      </c>
      <c r="DD591" s="42" t="str">
        <f>IF(BANCO10[[#This Row],[SOLUÇÃO]]=DD$1,BANCO10[[#This Row],[STATUS DA ETAPA]],"")</f>
        <v/>
      </c>
      <c r="DE591" s="42" t="str">
        <f>IF(BANCO10[[#This Row],[SOLUÇÃO]]=DE$1,BANCO10[[#This Row],[STATUS DA ETAPA]],"")</f>
        <v/>
      </c>
      <c r="DF591" s="42" t="str">
        <f>IF(BANCO10[[#This Row],[SOLUÇÃO]]=DF$1,BANCO10[[#This Row],[STATUS DA ETAPA]],"")</f>
        <v/>
      </c>
      <c r="DG591" s="42" t="str">
        <f>IF(BANCO10[[#This Row],[SOLUÇÃO]]=DG$1,BANCO10[[#This Row],[STATUS DA ETAPA]],"")</f>
        <v/>
      </c>
      <c r="DH591" s="42" t="str">
        <f>IF(BANCO10[[#This Row],[SOLUÇÃO]]=DH$1,BANCO10[[#This Row],[STATUS DA ETAPA]],"")</f>
        <v/>
      </c>
      <c r="DI591" s="42" t="str">
        <f>IF(BANCO10[[#This Row],[SOLUÇÃO]]=DI$1,BANCO10[[#This Row],[STATUS DA ETAPA]],"")</f>
        <v/>
      </c>
      <c r="DJ591" s="42" t="str">
        <f>IF(BANCO10[[#This Row],[SOLUÇÃO]]=DJ$1,BANCO10[[#This Row],[STATUS DA ETAPA]],"")</f>
        <v/>
      </c>
      <c r="DK591" s="42" t="str">
        <f>IF(BANCO10[[#This Row],[SOLUÇÃO]]=DK$1,BANCO10[[#This Row],[STATUS DA ETAPA]],"")</f>
        <v/>
      </c>
      <c r="DL591" s="42" t="str">
        <f>IF(BANCO10[[#This Row],[SOLUÇÃO]]=DL$1,BANCO10[[#This Row],[STATUS DA ETAPA]],"")</f>
        <v/>
      </c>
      <c r="DM591" s="42" t="str">
        <f>IF(BANCO10[[#This Row],[SOLUÇÃO]]=DM$1,BANCO10[[#This Row],[STATUS DA ETAPA]],"")</f>
        <v/>
      </c>
      <c r="DN591" s="65"/>
      <c r="DO591" s="65"/>
      <c r="DP591" s="65"/>
      <c r="DQ591" s="65"/>
      <c r="DR591" s="65"/>
      <c r="DS591" s="65"/>
      <c r="DT591" s="65"/>
      <c r="DU591" s="65"/>
      <c r="DV591" s="65"/>
      <c r="DW591" s="65"/>
      <c r="DX591" s="65"/>
      <c r="DY591" s="65"/>
      <c r="DZ591" s="65"/>
      <c r="EA591" s="65"/>
      <c r="EB591" s="65"/>
      <c r="EC591" s="65"/>
      <c r="ED591" s="65"/>
      <c r="EE591" s="65"/>
      <c r="EF591" s="65"/>
      <c r="EG591" s="65"/>
      <c r="EH591" s="65"/>
      <c r="EI591" s="65"/>
      <c r="EJ591" s="65"/>
      <c r="EK591" s="65"/>
      <c r="EL591" s="65"/>
      <c r="EM591" s="65"/>
      <c r="EN591" s="65"/>
      <c r="EO591" s="65"/>
      <c r="EP591" s="65"/>
      <c r="EQ591" s="65"/>
      <c r="ER591" s="65"/>
      <c r="ES591" s="65"/>
      <c r="ET591" s="65"/>
      <c r="EU591" s="65"/>
      <c r="EV591" s="65"/>
      <c r="EW591" s="65"/>
      <c r="EX591" s="65"/>
      <c r="EY591" s="65"/>
      <c r="EZ591" s="65"/>
      <c r="FA591" s="65"/>
      <c r="FB591" s="65"/>
      <c r="FC591" s="65"/>
      <c r="FD591" s="65"/>
      <c r="FE591" s="65"/>
      <c r="FF591" s="65"/>
      <c r="FG591" s="65"/>
      <c r="FH591" s="65"/>
      <c r="FI591" s="65"/>
      <c r="FJ591" s="65"/>
      <c r="FK591" s="65"/>
      <c r="FL591" s="65"/>
      <c r="FM591" s="65"/>
      <c r="FN591" s="65"/>
      <c r="FO591" s="65"/>
      <c r="FP591" s="65"/>
      <c r="FQ591" s="65"/>
      <c r="FR591" s="65"/>
      <c r="FS591" s="65"/>
      <c r="FT591" s="65"/>
      <c r="FU591" s="65"/>
      <c r="FV591" s="65"/>
      <c r="FW591" s="65"/>
      <c r="FX591" s="65"/>
      <c r="FY591" s="65"/>
      <c r="FZ591" s="65"/>
      <c r="GA591" s="38"/>
      <c r="GB591" s="39"/>
      <c r="GC591" s="40"/>
      <c r="GD591" s="42"/>
      <c r="GE591" s="42"/>
      <c r="GF591" s="40"/>
      <c r="GG591" s="89"/>
      <c r="GH591" s="90"/>
      <c r="GI591" s="43"/>
      <c r="GJ591" s="44"/>
      <c r="GK591" s="166"/>
      <c r="GL591" s="166"/>
      <c r="GM591" s="166"/>
      <c r="GN591" s="42"/>
      <c r="GO591" s="91"/>
      <c r="GP591" s="42"/>
      <c r="GQ591" s="91"/>
      <c r="GR591" s="93"/>
      <c r="GS591" s="93"/>
      <c r="GT591" s="44"/>
      <c r="GU591" s="44"/>
      <c r="GV591" s="44"/>
      <c r="GW591" s="42"/>
      <c r="GX591" s="95"/>
      <c r="GY591" s="96"/>
      <c r="GZ591" s="168"/>
      <c r="HA591" s="168"/>
      <c r="HB591" s="168"/>
      <c r="HC591" s="93"/>
      <c r="HD591" s="168"/>
      <c r="HE591" s="110"/>
      <c r="HF591" s="94"/>
      <c r="HG591" s="38"/>
      <c r="HH591" s="38"/>
      <c r="HI591" s="38"/>
      <c r="HJ591" s="38"/>
      <c r="HK591" s="98"/>
      <c r="HL591" s="38"/>
      <c r="HM591" s="38"/>
      <c r="HN591" s="38"/>
      <c r="HO591" s="136"/>
      <c r="HP591" s="38"/>
      <c r="HQ591" s="38"/>
      <c r="HR591" s="38"/>
      <c r="HS591" s="38"/>
      <c r="HT591" s="63"/>
      <c r="HU591" s="63"/>
      <c r="HV591" s="71"/>
      <c r="HW591" s="63"/>
      <c r="HX591" s="44"/>
      <c r="HY591" s="42"/>
      <c r="HZ591" s="42"/>
      <c r="IA591" s="42"/>
      <c r="IB591" s="42"/>
      <c r="IC591" s="42"/>
      <c r="ID591" s="42"/>
      <c r="IE591" s="42"/>
      <c r="IF591" s="42"/>
      <c r="IG591" s="42"/>
      <c r="IH591" s="42"/>
      <c r="II591" s="42"/>
      <c r="IJ591" s="42"/>
      <c r="IK591" s="42"/>
      <c r="IL591" s="42"/>
      <c r="IM591" s="42"/>
      <c r="IN591" s="42"/>
      <c r="IO591" s="42"/>
      <c r="IP591" s="42"/>
      <c r="IQ591" s="42"/>
      <c r="IR591" s="42"/>
      <c r="IS591" s="42"/>
      <c r="IT591" s="42"/>
      <c r="IU591" s="42"/>
      <c r="IV591" s="42"/>
      <c r="IW591" s="42"/>
      <c r="IX591" s="42"/>
      <c r="IY591" s="42"/>
      <c r="IZ591" s="63"/>
      <c r="JA591" s="65"/>
      <c r="JB591" s="65"/>
      <c r="JC591" s="65"/>
      <c r="JD591" s="65"/>
      <c r="JE591" s="65"/>
      <c r="JF591" s="65"/>
      <c r="JG591" s="65"/>
      <c r="JH591" s="65"/>
      <c r="JI591" s="65"/>
      <c r="JJ591" s="65"/>
      <c r="JK591" s="65"/>
      <c r="JL591" s="65"/>
      <c r="JM591" s="65"/>
      <c r="JN591" s="65"/>
      <c r="JO591" s="65"/>
      <c r="JP591" s="65"/>
      <c r="JQ591" s="65"/>
      <c r="JR591" s="65"/>
      <c r="JS591" s="65"/>
      <c r="JT591" s="65"/>
      <c r="JU591" s="65"/>
      <c r="JV591" s="65"/>
      <c r="JW591" s="65"/>
      <c r="JX591" s="65"/>
      <c r="JY591" s="65"/>
      <c r="JZ591" s="65"/>
      <c r="KA591" s="65"/>
      <c r="KB591" s="65"/>
      <c r="KC591" s="65"/>
      <c r="KD591" s="65"/>
      <c r="KE591" s="65"/>
      <c r="KF591" s="65"/>
      <c r="KG591" s="65"/>
      <c r="KH591" s="65"/>
      <c r="KI591" s="65"/>
      <c r="KJ591" s="65"/>
      <c r="KK591" s="65"/>
      <c r="KL591" s="65"/>
      <c r="KM591" s="65"/>
      <c r="KN591" s="65"/>
      <c r="KO591" s="65"/>
      <c r="KP591" s="65"/>
      <c r="KQ591" s="65"/>
      <c r="KR591" s="65"/>
      <c r="KS591" s="65"/>
      <c r="KT591" s="65"/>
      <c r="KU591" s="65"/>
      <c r="KV591" s="65"/>
      <c r="KW591" s="65"/>
      <c r="KX591" s="65"/>
      <c r="KY591" s="65"/>
      <c r="KZ591" s="65"/>
      <c r="LA591" s="65"/>
      <c r="LB591" s="65"/>
      <c r="LC591" s="65"/>
      <c r="LD591" s="65"/>
      <c r="LE591" s="65"/>
      <c r="LF591" s="65"/>
      <c r="LG591" s="65"/>
      <c r="LH591" s="65"/>
      <c r="LI591" s="65"/>
      <c r="LJ591" s="65"/>
      <c r="LK591" s="65"/>
      <c r="LL591" s="65"/>
      <c r="LM591" s="65"/>
      <c r="LN591" s="65"/>
      <c r="LO591" s="65"/>
      <c r="LP591" s="65"/>
      <c r="LQ591" s="65"/>
      <c r="LR591" s="65"/>
      <c r="LS591" s="65"/>
      <c r="LT591" s="65"/>
      <c r="LU591" s="65"/>
      <c r="LV591" s="65"/>
      <c r="LW591" s="65"/>
      <c r="LX591" s="65"/>
      <c r="LY591" s="65"/>
      <c r="LZ591" s="65"/>
      <c r="MA591" s="65"/>
    </row>
    <row r="592" spans="1:339" ht="12" x14ac:dyDescent="0.25">
      <c r="A592" s="38" t="s">
        <v>118</v>
      </c>
      <c r="B592" s="39" t="s">
        <v>131</v>
      </c>
      <c r="C592" s="40" t="str">
        <f>IFERROR(VLOOKUP(BANCO10[[#This Row],[EMPRESA]],[1]!DADOS[#Data],2,FALSE),"")</f>
        <v>04.219.905/0001-08</v>
      </c>
      <c r="D592" s="42" t="s">
        <v>1557</v>
      </c>
      <c r="E592" s="42" t="str">
        <f>IFERROR(VLOOKUP(BANCO10[[#This Row],[EMPRESA]],[1]!DADOS[#Data],5,FALSE),"")</f>
        <v>ME</v>
      </c>
      <c r="F592" s="40" t="str">
        <f>IFERROR(IF(VLOOKUP(BANCO10[[#This Row],[EMPRESA]],[1]!DADOS[#Data],6,0)="","",(VLOOKUP(BANCO10[[#This Row],[EMPRESA]],[1]!DADOS[#Data],6,0))),"")</f>
        <v>CAPITAL LESTE 1</v>
      </c>
      <c r="G592" s="40" t="str">
        <f>IFERROR(IF(VLOOKUP(BANCO10[[#This Row],[EMPRESA]],[1]!DADOS[#Data],4)="","",(VLOOKUP($D591,[1]!DADOS[#Data],4,0))),"")</f>
        <v>RISCOFER</v>
      </c>
      <c r="H592" s="43" t="s">
        <v>7</v>
      </c>
      <c r="I592" s="43" t="s">
        <v>122</v>
      </c>
      <c r="J592" s="43" t="s">
        <v>123</v>
      </c>
      <c r="K592" s="44" t="s">
        <v>123</v>
      </c>
      <c r="L592" s="44" t="s">
        <v>123</v>
      </c>
      <c r="M592" s="44" t="s">
        <v>137</v>
      </c>
      <c r="N592" s="44" t="s">
        <v>123</v>
      </c>
      <c r="O592" s="42" t="s">
        <v>96</v>
      </c>
      <c r="P592" s="42">
        <v>76</v>
      </c>
      <c r="Q592" s="42"/>
      <c r="R592" s="45" t="s">
        <v>123</v>
      </c>
      <c r="S592" s="45"/>
      <c r="T592" s="45" t="s">
        <v>123</v>
      </c>
      <c r="U592" s="45"/>
      <c r="V592" s="45" t="s">
        <v>123</v>
      </c>
      <c r="W592" s="45"/>
      <c r="X592" s="45" t="s">
        <v>123</v>
      </c>
      <c r="Y592" s="45"/>
      <c r="Z592" s="46" t="s">
        <v>123</v>
      </c>
      <c r="AA592" s="47"/>
      <c r="AB592" s="46" t="s">
        <v>123</v>
      </c>
      <c r="AC592" s="48"/>
      <c r="AD592" s="46" t="s">
        <v>123</v>
      </c>
      <c r="AE592" s="48"/>
      <c r="AF592" s="45" t="s">
        <v>27</v>
      </c>
      <c r="AG592" s="45">
        <v>45536</v>
      </c>
      <c r="AH592" s="45" t="s">
        <v>123</v>
      </c>
      <c r="AI592" s="45"/>
      <c r="AJ592" s="45" t="s">
        <v>123</v>
      </c>
      <c r="AK592" s="45"/>
      <c r="AL592" s="45" t="s">
        <v>123</v>
      </c>
      <c r="AM592" s="45"/>
      <c r="AN592" s="45" t="s">
        <v>123</v>
      </c>
      <c r="AO592" s="45"/>
      <c r="AP592" s="45" t="s">
        <v>123</v>
      </c>
      <c r="AQ592" s="45"/>
      <c r="AR592" s="45" t="s">
        <v>123</v>
      </c>
      <c r="AS592" s="45"/>
      <c r="AT592" s="49">
        <v>45963</v>
      </c>
      <c r="AU592" s="50">
        <v>45963</v>
      </c>
      <c r="AV592" s="66" t="s">
        <v>123</v>
      </c>
      <c r="AW592" s="66" t="s">
        <v>123</v>
      </c>
      <c r="AX592" s="51" t="s">
        <v>49</v>
      </c>
      <c r="AY592" s="52" t="s">
        <v>123</v>
      </c>
      <c r="AZ592" s="53">
        <v>0</v>
      </c>
      <c r="BA592" s="52" t="s">
        <v>123</v>
      </c>
      <c r="BB592" s="81" t="s">
        <v>123</v>
      </c>
      <c r="BC592" s="52" t="s">
        <v>123</v>
      </c>
      <c r="BD592" s="52" t="s">
        <v>123</v>
      </c>
      <c r="BE592" s="55" t="s">
        <v>123</v>
      </c>
      <c r="BF592" s="55" t="s">
        <v>123</v>
      </c>
      <c r="BG592" s="55" t="s">
        <v>123</v>
      </c>
      <c r="BH592" s="55" t="s">
        <v>123</v>
      </c>
      <c r="BI592" s="68" t="s">
        <v>123</v>
      </c>
      <c r="BJ592" s="57"/>
      <c r="BK592" s="58" t="s">
        <v>123</v>
      </c>
      <c r="BL592" s="59"/>
      <c r="BM592" s="58" t="s">
        <v>123</v>
      </c>
      <c r="BN592" s="59"/>
      <c r="BO592" s="58" t="s">
        <v>123</v>
      </c>
      <c r="BP592" s="59"/>
      <c r="BQ592" s="58" t="s">
        <v>123</v>
      </c>
      <c r="BR592" s="59"/>
      <c r="BS592" s="70"/>
      <c r="BT592" s="38"/>
      <c r="BU592" s="61"/>
      <c r="BV592" s="61"/>
      <c r="BW592" s="84"/>
      <c r="BX592" s="84"/>
      <c r="BY592" s="85"/>
      <c r="BZ592" s="84"/>
      <c r="CA592" s="86"/>
      <c r="CB592" s="87"/>
      <c r="CC592" s="88"/>
      <c r="CD592" s="87"/>
      <c r="CE592" s="87"/>
      <c r="CF592" s="87"/>
      <c r="CG592" s="87"/>
      <c r="CH592" s="42">
        <f>YEAR(BANCO10[[#This Row],[DATA INÍCIO]])</f>
        <v>2025</v>
      </c>
      <c r="CI592" s="42">
        <f>MONTH(BANCO10[[#This Row],[DATA INÍCIO]])</f>
        <v>11</v>
      </c>
      <c r="CJ592" s="42" t="str">
        <f>CONCATENATE(D591,C592)</f>
        <v>RISCOFER TINTAS E VERNIZES LTDA04.219.905/0001-08</v>
      </c>
      <c r="CK592" s="42"/>
      <c r="CL592" s="42"/>
      <c r="CM592" s="42" t="str">
        <f>IF(BANCO10[[#This Row],[SOLUÇÃO]]=CM$1,BANCO10[[#This Row],[STATUS DA ETAPA]],"")</f>
        <v/>
      </c>
      <c r="CN592" s="42" t="str">
        <f>IF(BANCO10[[#This Row],[SOLUÇÃO]]=CN$1,BANCO10[[#This Row],[STATUS DA ETAPA]],"")</f>
        <v/>
      </c>
      <c r="CO592" s="42" t="str">
        <f>IF(BANCO10[[#This Row],[SOLUÇÃO]]=CO$1,BANCO10[[#This Row],[STATUS DA ETAPA]],"")</f>
        <v/>
      </c>
      <c r="CP592" s="42" t="str">
        <f>IF(BANCO10[[#This Row],[SOLUÇÃO]]=CP$1,BANCO10[[#This Row],[STATUS DA ETAPA]],"")</f>
        <v/>
      </c>
      <c r="CQ592" s="42" t="str">
        <f>IF(BANCO10[[#This Row],[SOLUÇÃO]]=CQ$1,BANCO10[[#This Row],[STATUS DA ETAPA]],"")</f>
        <v/>
      </c>
      <c r="CR592" s="42" t="str">
        <f>IF(BANCO10[[#This Row],[SOLUÇÃO]]=CR$1,BANCO10[[#This Row],[STATUS DA ETAPA]],"")</f>
        <v/>
      </c>
      <c r="CS592" s="42" t="str">
        <f>IF(BANCO10[[#This Row],[SOLUÇÃO]]=CS$1,BANCO10[[#This Row],[STATUS DA ETAPA]],"")</f>
        <v>CANCELADO</v>
      </c>
      <c r="CT592" s="42" t="str">
        <f>IF(BANCO10[[#This Row],[SOLUÇÃO]]=CT$1,BANCO10[[#This Row],[STATUS DA ETAPA]],"")</f>
        <v/>
      </c>
      <c r="CU592" s="42" t="str">
        <f>IF(BANCO10[[#This Row],[SOLUÇÃO]]=CU$1,BANCO10[[#This Row],[STATUS DA ETAPA]],"")</f>
        <v/>
      </c>
      <c r="CV592" s="42" t="str">
        <f>IF(BANCO10[[#This Row],[SOLUÇÃO]]=CV$1,BANCO10[[#This Row],[STATUS DA ETAPA]],"")</f>
        <v/>
      </c>
      <c r="CW592" s="42" t="str">
        <f>IF(BANCO10[[#This Row],[SOLUÇÃO]]=CW$1,BANCO10[[#This Row],[STATUS DA ETAPA]],"")</f>
        <v/>
      </c>
      <c r="CX592" s="42" t="str">
        <f>IF(BANCO10[[#This Row],[SOLUÇÃO]]=CX$1,BANCO10[[#This Row],[STATUS DA ETAPA]],"")</f>
        <v/>
      </c>
      <c r="CY592" s="42" t="str">
        <f>IF(BANCO10[[#This Row],[SOLUÇÃO]]=CY$1,BANCO10[[#This Row],[STATUS DA ETAPA]],"")</f>
        <v/>
      </c>
      <c r="CZ592" s="42" t="str">
        <f>IF(BANCO10[[#This Row],[SOLUÇÃO]]=CZ$1,BANCO10[[#This Row],[STATUS DA ETAPA]],"")</f>
        <v/>
      </c>
      <c r="DA592" s="42" t="str">
        <f>IF(BANCO10[[#This Row],[SOLUÇÃO]]=DA$1,BANCO10[[#This Row],[STATUS DA ETAPA]],"")</f>
        <v/>
      </c>
      <c r="DB592" s="42" t="str">
        <f>IF(BANCO10[[#This Row],[SOLUÇÃO]]=DB$1,BANCO10[[#This Row],[STATUS DA ETAPA]],"")</f>
        <v/>
      </c>
      <c r="DC592" s="63" t="str">
        <f>IF(BANCO10[[#This Row],[SOLUÇÃO]]=DC$1,BANCO10[[#This Row],[STATUS DA ETAPA]],"")</f>
        <v/>
      </c>
      <c r="DD592" s="65" t="str">
        <f>IF(BANCO10[[#This Row],[SOLUÇÃO]]=DD$1,BANCO10[[#This Row],[STATUS DA ETAPA]],"")</f>
        <v/>
      </c>
      <c r="DE592" s="65" t="str">
        <f>IF(BANCO10[[#This Row],[SOLUÇÃO]]=DE$1,BANCO10[[#This Row],[STATUS DA ETAPA]],"")</f>
        <v/>
      </c>
      <c r="DF592" s="65" t="str">
        <f>IF(BANCO10[[#This Row],[SOLUÇÃO]]=DF$1,BANCO10[[#This Row],[STATUS DA ETAPA]],"")</f>
        <v/>
      </c>
      <c r="DG592" s="65" t="str">
        <f>IF(BANCO10[[#This Row],[SOLUÇÃO]]=DG$1,BANCO10[[#This Row],[STATUS DA ETAPA]],"")</f>
        <v/>
      </c>
      <c r="DH592" s="65" t="str">
        <f>IF(BANCO10[[#This Row],[SOLUÇÃO]]=DH$1,BANCO10[[#This Row],[STATUS DA ETAPA]],"")</f>
        <v/>
      </c>
      <c r="DI592" s="65" t="str">
        <f>IF(BANCO10[[#This Row],[SOLUÇÃO]]=DI$1,BANCO10[[#This Row],[STATUS DA ETAPA]],"")</f>
        <v/>
      </c>
      <c r="DJ592" s="65" t="str">
        <f>IF(BANCO10[[#This Row],[SOLUÇÃO]]=DJ$1,BANCO10[[#This Row],[STATUS DA ETAPA]],"")</f>
        <v/>
      </c>
      <c r="DK592" s="65" t="str">
        <f>IF(BANCO10[[#This Row],[SOLUÇÃO]]=DK$1,BANCO10[[#This Row],[STATUS DA ETAPA]],"")</f>
        <v/>
      </c>
      <c r="DL592" s="65" t="str">
        <f>IF(BANCO10[[#This Row],[SOLUÇÃO]]=DL$1,BANCO10[[#This Row],[STATUS DA ETAPA]],"")</f>
        <v/>
      </c>
      <c r="DM592" s="65" t="str">
        <f>IF(BANCO10[[#This Row],[SOLUÇÃO]]=DM$1,BANCO10[[#This Row],[STATUS DA ETAPA]],"")</f>
        <v/>
      </c>
      <c r="DN592" s="65"/>
      <c r="DO592" s="65"/>
      <c r="DP592" s="65"/>
      <c r="DQ592" s="65"/>
      <c r="DR592" s="65"/>
      <c r="DS592" s="65"/>
      <c r="DT592" s="65"/>
      <c r="DU592" s="65"/>
      <c r="DV592" s="65"/>
      <c r="DW592" s="65"/>
      <c r="DX592" s="65"/>
      <c r="DY592" s="65"/>
      <c r="DZ592" s="65"/>
      <c r="EA592" s="65"/>
      <c r="EB592" s="65"/>
      <c r="EC592" s="65"/>
      <c r="ED592" s="65"/>
      <c r="EE592" s="65"/>
      <c r="EF592" s="65"/>
      <c r="EG592" s="65"/>
      <c r="EH592" s="65"/>
      <c r="EI592" s="65"/>
      <c r="EJ592" s="65"/>
      <c r="EK592" s="65"/>
      <c r="EL592" s="65"/>
      <c r="EM592" s="65"/>
      <c r="EN592" s="65"/>
      <c r="EO592" s="65"/>
      <c r="EP592" s="65"/>
      <c r="EQ592" s="65"/>
      <c r="ER592" s="65"/>
      <c r="ES592" s="65"/>
      <c r="ET592" s="65"/>
      <c r="EU592" s="65"/>
      <c r="EV592" s="65"/>
      <c r="EW592" s="65"/>
      <c r="EX592" s="65"/>
      <c r="EY592" s="65"/>
      <c r="EZ592" s="65"/>
      <c r="FA592" s="65"/>
      <c r="FB592" s="65"/>
      <c r="FC592" s="65"/>
      <c r="FD592" s="65"/>
      <c r="FE592" s="65"/>
      <c r="FF592" s="65"/>
      <c r="FG592" s="65"/>
      <c r="FH592" s="65"/>
      <c r="FI592" s="65"/>
      <c r="FJ592" s="65"/>
      <c r="FK592" s="65"/>
      <c r="FL592" s="65"/>
      <c r="FM592" s="65"/>
      <c r="FN592" s="65"/>
      <c r="FO592" s="65"/>
      <c r="FP592" s="65"/>
      <c r="FQ592" s="65"/>
      <c r="FR592" s="65"/>
      <c r="FS592" s="65"/>
      <c r="FT592" s="65"/>
      <c r="FU592" s="65"/>
      <c r="FV592" s="65"/>
      <c r="FW592" s="65"/>
      <c r="FX592" s="65"/>
      <c r="FY592" s="65"/>
      <c r="FZ592" s="65"/>
      <c r="GA592" s="38"/>
      <c r="GB592" s="39"/>
      <c r="GC592" s="40"/>
      <c r="GD592" s="42"/>
      <c r="GE592" s="42"/>
      <c r="GF592" s="40"/>
      <c r="GG592" s="89"/>
      <c r="GH592" s="90"/>
      <c r="GI592" s="43"/>
      <c r="GJ592" s="44"/>
      <c r="GK592" s="166"/>
      <c r="GL592" s="166"/>
      <c r="GM592" s="166"/>
      <c r="GN592" s="42"/>
      <c r="GO592" s="91"/>
      <c r="GP592" s="42"/>
      <c r="GQ592" s="91"/>
      <c r="GR592" s="93"/>
      <c r="GS592" s="93"/>
      <c r="GT592" s="44"/>
      <c r="GU592" s="44"/>
      <c r="GV592" s="44"/>
      <c r="GW592" s="42"/>
      <c r="GX592" s="95"/>
      <c r="GY592" s="96"/>
      <c r="GZ592" s="168"/>
      <c r="HA592" s="168"/>
      <c r="HB592" s="168"/>
      <c r="HC592" s="93"/>
      <c r="HD592" s="168"/>
      <c r="HE592" s="110"/>
      <c r="HF592" s="94"/>
      <c r="HG592" s="38"/>
      <c r="HH592" s="38"/>
      <c r="HI592" s="38"/>
      <c r="HJ592" s="38"/>
      <c r="HK592" s="98"/>
      <c r="HL592" s="38"/>
      <c r="HM592" s="38"/>
      <c r="HN592" s="38"/>
      <c r="HO592" s="136"/>
      <c r="HP592" s="38"/>
      <c r="HQ592" s="38"/>
      <c r="HR592" s="38"/>
      <c r="HS592" s="38"/>
      <c r="HT592" s="63"/>
      <c r="HU592" s="63"/>
      <c r="HV592" s="71"/>
      <c r="HW592" s="63"/>
      <c r="HX592" s="44"/>
      <c r="HY592" s="42"/>
      <c r="HZ592" s="42"/>
      <c r="IA592" s="42"/>
      <c r="IB592" s="42"/>
      <c r="IC592" s="42"/>
      <c r="ID592" s="42"/>
      <c r="IE592" s="42"/>
      <c r="IF592" s="42"/>
      <c r="IG592" s="42"/>
      <c r="IH592" s="42"/>
      <c r="II592" s="42"/>
      <c r="IJ592" s="42"/>
      <c r="IK592" s="42"/>
      <c r="IL592" s="42"/>
      <c r="IM592" s="42"/>
      <c r="IN592" s="42"/>
      <c r="IO592" s="42"/>
      <c r="IP592" s="42"/>
      <c r="IQ592" s="42"/>
      <c r="IR592" s="42"/>
      <c r="IS592" s="42"/>
      <c r="IT592" s="42"/>
      <c r="IU592" s="42"/>
      <c r="IV592" s="42"/>
      <c r="IW592" s="42"/>
      <c r="IX592" s="42"/>
      <c r="IY592" s="42"/>
      <c r="IZ592" s="63"/>
      <c r="JA592" s="65"/>
      <c r="JB592" s="65"/>
      <c r="JC592" s="65"/>
      <c r="JD592" s="65"/>
      <c r="JE592" s="65"/>
      <c r="JF592" s="65"/>
      <c r="JG592" s="65"/>
      <c r="JH592" s="65"/>
      <c r="JI592" s="65"/>
      <c r="JJ592" s="65"/>
      <c r="JK592" s="65"/>
      <c r="JL592" s="65"/>
      <c r="JM592" s="65"/>
      <c r="JN592" s="65"/>
      <c r="JO592" s="65"/>
      <c r="JP592" s="65"/>
      <c r="JQ592" s="65"/>
      <c r="JR592" s="65"/>
      <c r="JS592" s="65"/>
      <c r="JT592" s="65"/>
      <c r="JU592" s="65"/>
      <c r="JV592" s="65"/>
      <c r="JW592" s="65"/>
      <c r="JX592" s="65"/>
      <c r="JY592" s="65"/>
      <c r="JZ592" s="65"/>
      <c r="KA592" s="65"/>
      <c r="KB592" s="65"/>
      <c r="KC592" s="65"/>
      <c r="KD592" s="65"/>
      <c r="KE592" s="65"/>
      <c r="KF592" s="65"/>
      <c r="KG592" s="65"/>
      <c r="KH592" s="65"/>
      <c r="KI592" s="65"/>
      <c r="KJ592" s="65"/>
      <c r="KK592" s="65"/>
      <c r="KL592" s="65"/>
      <c r="KM592" s="65"/>
      <c r="KN592" s="65"/>
      <c r="KO592" s="65"/>
      <c r="KP592" s="65"/>
      <c r="KQ592" s="65"/>
      <c r="KR592" s="65"/>
      <c r="KS592" s="65"/>
      <c r="KT592" s="65"/>
      <c r="KU592" s="65"/>
      <c r="KV592" s="65"/>
      <c r="KW592" s="65"/>
      <c r="KX592" s="65"/>
      <c r="KY592" s="65"/>
      <c r="KZ592" s="65"/>
      <c r="LA592" s="65"/>
      <c r="LB592" s="65"/>
      <c r="LC592" s="65"/>
      <c r="LD592" s="65"/>
      <c r="LE592" s="65"/>
      <c r="LF592" s="65"/>
      <c r="LG592" s="65"/>
      <c r="LH592" s="65"/>
      <c r="LI592" s="65"/>
      <c r="LJ592" s="65"/>
      <c r="LK592" s="65"/>
      <c r="LL592" s="65"/>
      <c r="LM592" s="65"/>
      <c r="LN592" s="65"/>
      <c r="LO592" s="65"/>
      <c r="LP592" s="65"/>
      <c r="LQ592" s="65"/>
      <c r="LR592" s="65"/>
      <c r="LS592" s="65"/>
      <c r="LT592" s="65"/>
      <c r="LU592" s="65"/>
      <c r="LV592" s="65"/>
      <c r="LW592" s="65"/>
      <c r="LX592" s="65"/>
      <c r="LY592" s="65"/>
      <c r="LZ592" s="65"/>
      <c r="MA592" s="65"/>
    </row>
    <row r="593" spans="1:339" ht="12" x14ac:dyDescent="0.25">
      <c r="A593" s="38" t="s">
        <v>118</v>
      </c>
      <c r="B593" s="39" t="s">
        <v>131</v>
      </c>
      <c r="C593" s="40" t="str">
        <f>IFERROR(VLOOKUP(BANCO10[[#This Row],[EMPRESA]],[1]!DADOS[#Data],2,FALSE),"")</f>
        <v>04.219.905/0001-08</v>
      </c>
      <c r="D593" s="42" t="s">
        <v>1557</v>
      </c>
      <c r="E593" s="42" t="str">
        <f>IFERROR(VLOOKUP(BANCO10[[#This Row],[EMPRESA]],[1]!DADOS[#Data],5,FALSE),"")</f>
        <v>ME</v>
      </c>
      <c r="F593" s="40" t="str">
        <f>IFERROR(IF(VLOOKUP(BANCO10[[#This Row],[EMPRESA]],[1]!DADOS[#Data],6,0)="","",(VLOOKUP(BANCO10[[#This Row],[EMPRESA]],[1]!DADOS[#Data],6,0))),"")</f>
        <v>CAPITAL LESTE 1</v>
      </c>
      <c r="G593" s="40"/>
      <c r="H593" s="43" t="s">
        <v>121</v>
      </c>
      <c r="I593" s="43" t="s">
        <v>145</v>
      </c>
      <c r="J593" s="44" t="s">
        <v>146</v>
      </c>
      <c r="K593" s="44" t="s">
        <v>136</v>
      </c>
      <c r="L593" s="44" t="s">
        <v>123</v>
      </c>
      <c r="M593" s="44" t="s">
        <v>137</v>
      </c>
      <c r="N593" s="42">
        <v>101</v>
      </c>
      <c r="O593" s="42" t="s">
        <v>90</v>
      </c>
      <c r="P593" s="42">
        <v>4</v>
      </c>
      <c r="Q593" s="42"/>
      <c r="R593" s="45" t="s">
        <v>123</v>
      </c>
      <c r="S593" s="45"/>
      <c r="T593" s="45" t="s">
        <v>123</v>
      </c>
      <c r="U593" s="45"/>
      <c r="V593" s="45" t="s">
        <v>123</v>
      </c>
      <c r="W593" s="45"/>
      <c r="X593" s="45" t="s">
        <v>123</v>
      </c>
      <c r="Y593" s="45"/>
      <c r="Z593" s="46" t="s">
        <v>123</v>
      </c>
      <c r="AA593" s="47"/>
      <c r="AB593" s="46" t="s">
        <v>123</v>
      </c>
      <c r="AC593" s="48"/>
      <c r="AD593" s="46" t="s">
        <v>123</v>
      </c>
      <c r="AE593" s="48"/>
      <c r="AF593" s="45" t="s">
        <v>123</v>
      </c>
      <c r="AG593" s="45"/>
      <c r="AH593" s="45" t="s">
        <v>123</v>
      </c>
      <c r="AI593" s="45"/>
      <c r="AJ593" s="45" t="s">
        <v>123</v>
      </c>
      <c r="AK593" s="45"/>
      <c r="AL593" s="45" t="s">
        <v>123</v>
      </c>
      <c r="AM593" s="45"/>
      <c r="AN593" s="45" t="s">
        <v>123</v>
      </c>
      <c r="AO593" s="45"/>
      <c r="AP593" s="45" t="s">
        <v>123</v>
      </c>
      <c r="AQ593" s="45"/>
      <c r="AR593" s="45" t="s">
        <v>123</v>
      </c>
      <c r="AS593" s="45"/>
      <c r="AT593" s="49">
        <v>45577</v>
      </c>
      <c r="AU593" s="50">
        <v>45577</v>
      </c>
      <c r="AV593" s="66" t="s">
        <v>123</v>
      </c>
      <c r="AW593" s="66" t="s">
        <v>123</v>
      </c>
      <c r="AX593" s="51" t="s">
        <v>49</v>
      </c>
      <c r="AY593" s="52" t="s">
        <v>123</v>
      </c>
      <c r="AZ593" s="53">
        <v>0</v>
      </c>
      <c r="BA593" s="52" t="s">
        <v>123</v>
      </c>
      <c r="BB593" s="81" t="s">
        <v>123</v>
      </c>
      <c r="BC593" s="52" t="s">
        <v>123</v>
      </c>
      <c r="BD593" s="52" t="s">
        <v>123</v>
      </c>
      <c r="BE593" s="55" t="s">
        <v>123</v>
      </c>
      <c r="BF593" s="55" t="s">
        <v>123</v>
      </c>
      <c r="BG593" s="55" t="s">
        <v>123</v>
      </c>
      <c r="BH593" s="55" t="s">
        <v>123</v>
      </c>
      <c r="BI593" s="118" t="s">
        <v>123</v>
      </c>
      <c r="BJ593" s="119"/>
      <c r="BK593" s="103"/>
      <c r="BL593" s="38"/>
      <c r="BM593" s="103"/>
      <c r="BN593" s="38"/>
      <c r="BO593" s="103" t="s">
        <v>123</v>
      </c>
      <c r="BP593" s="38"/>
      <c r="BQ593" s="103" t="s">
        <v>123</v>
      </c>
      <c r="BR593" s="38"/>
      <c r="BS593" s="70"/>
      <c r="BT593" s="38"/>
      <c r="BU593" s="61"/>
      <c r="BV593" s="61"/>
      <c r="BW593" s="84"/>
      <c r="BX593" s="84"/>
      <c r="BY593" s="85"/>
      <c r="BZ593" s="84"/>
      <c r="CA593" s="86"/>
      <c r="CB593" s="87"/>
      <c r="CC593" s="88"/>
      <c r="CD593" s="87"/>
      <c r="CE593" s="87"/>
      <c r="CF593" s="87"/>
      <c r="CG593" s="87"/>
      <c r="CH593" s="42">
        <f>YEAR(BANCO10[[#This Row],[DATA INÍCIO]])</f>
        <v>2024</v>
      </c>
      <c r="CI593" s="42">
        <f>MONTH(BANCO10[[#This Row],[DATA INÍCIO]])</f>
        <v>10</v>
      </c>
      <c r="CJ593" s="42" t="e">
        <f>CONCATENATE(#REF!,C593)</f>
        <v>#REF!</v>
      </c>
      <c r="CK593" s="42"/>
      <c r="CL593" s="42"/>
      <c r="CM593" s="42" t="str">
        <f>IF(BANCO10[[#This Row],[SOLUÇÃO]]=CM$1,BANCO10[[#This Row],[STATUS DA ETAPA]],"")</f>
        <v>CONCLUÍDO</v>
      </c>
      <c r="CN593" s="42" t="str">
        <f>IF(BANCO10[[#This Row],[SOLUÇÃO]]=CN$1,BANCO10[[#This Row],[STATUS DA ETAPA]],"")</f>
        <v/>
      </c>
      <c r="CO593" s="42" t="str">
        <f>IF(BANCO10[[#This Row],[SOLUÇÃO]]=CO$1,BANCO10[[#This Row],[STATUS DA ETAPA]],"")</f>
        <v/>
      </c>
      <c r="CP593" s="42" t="str">
        <f>IF(BANCO10[[#This Row],[SOLUÇÃO]]=CP$1,BANCO10[[#This Row],[STATUS DA ETAPA]],"")</f>
        <v/>
      </c>
      <c r="CQ593" s="42" t="str">
        <f>IF(BANCO10[[#This Row],[SOLUÇÃO]]=CQ$1,BANCO10[[#This Row],[STATUS DA ETAPA]],"")</f>
        <v/>
      </c>
      <c r="CR593" s="42" t="str">
        <f>IF(BANCO10[[#This Row],[SOLUÇÃO]]=CR$1,BANCO10[[#This Row],[STATUS DA ETAPA]],"")</f>
        <v/>
      </c>
      <c r="CS593" s="42" t="str">
        <f>IF(BANCO10[[#This Row],[SOLUÇÃO]]=CS$1,BANCO10[[#This Row],[STATUS DA ETAPA]],"")</f>
        <v/>
      </c>
      <c r="CT593" s="42" t="str">
        <f>IF(BANCO10[[#This Row],[SOLUÇÃO]]=CT$1,BANCO10[[#This Row],[STATUS DA ETAPA]],"")</f>
        <v/>
      </c>
      <c r="CU593" s="42" t="str">
        <f>IF(BANCO10[[#This Row],[SOLUÇÃO]]=CU$1,BANCO10[[#This Row],[STATUS DA ETAPA]],"")</f>
        <v/>
      </c>
      <c r="CV593" s="42" t="str">
        <f>IF(BANCO10[[#This Row],[SOLUÇÃO]]=CV$1,BANCO10[[#This Row],[STATUS DA ETAPA]],"")</f>
        <v/>
      </c>
      <c r="CW593" s="42" t="str">
        <f>IF(BANCO10[[#This Row],[SOLUÇÃO]]=CW$1,BANCO10[[#This Row],[STATUS DA ETAPA]],"")</f>
        <v/>
      </c>
      <c r="CX593" s="42" t="str">
        <f>IF(BANCO10[[#This Row],[SOLUÇÃO]]=CX$1,BANCO10[[#This Row],[STATUS DA ETAPA]],"")</f>
        <v/>
      </c>
      <c r="CY593" s="42" t="str">
        <f>IF(BANCO10[[#This Row],[SOLUÇÃO]]=CY$1,BANCO10[[#This Row],[STATUS DA ETAPA]],"")</f>
        <v/>
      </c>
      <c r="CZ593" s="42" t="str">
        <f>IF(BANCO10[[#This Row],[SOLUÇÃO]]=CZ$1,BANCO10[[#This Row],[STATUS DA ETAPA]],"")</f>
        <v/>
      </c>
      <c r="DA593" s="42" t="str">
        <f>IF(BANCO10[[#This Row],[SOLUÇÃO]]=DA$1,BANCO10[[#This Row],[STATUS DA ETAPA]],"")</f>
        <v/>
      </c>
      <c r="DB593" s="42" t="str">
        <f>IF(BANCO10[[#This Row],[SOLUÇÃO]]=DB$1,BANCO10[[#This Row],[STATUS DA ETAPA]],"")</f>
        <v/>
      </c>
      <c r="DC593" s="63" t="str">
        <f>IF(BANCO10[[#This Row],[SOLUÇÃO]]=DC$1,BANCO10[[#This Row],[STATUS DA ETAPA]],"")</f>
        <v/>
      </c>
      <c r="DD593" s="65" t="str">
        <f>IF(BANCO10[[#This Row],[SOLUÇÃO]]=DD$1,BANCO10[[#This Row],[STATUS DA ETAPA]],"")</f>
        <v/>
      </c>
      <c r="DE593" s="65" t="str">
        <f>IF(BANCO10[[#This Row],[SOLUÇÃO]]=DE$1,BANCO10[[#This Row],[STATUS DA ETAPA]],"")</f>
        <v/>
      </c>
      <c r="DF593" s="65" t="str">
        <f>IF(BANCO10[[#This Row],[SOLUÇÃO]]=DF$1,BANCO10[[#This Row],[STATUS DA ETAPA]],"")</f>
        <v/>
      </c>
      <c r="DG593" s="65" t="str">
        <f>IF(BANCO10[[#This Row],[SOLUÇÃO]]=DG$1,BANCO10[[#This Row],[STATUS DA ETAPA]],"")</f>
        <v/>
      </c>
      <c r="DH593" s="65" t="str">
        <f>IF(BANCO10[[#This Row],[SOLUÇÃO]]=DH$1,BANCO10[[#This Row],[STATUS DA ETAPA]],"")</f>
        <v/>
      </c>
      <c r="DI593" s="65" t="str">
        <f>IF(BANCO10[[#This Row],[SOLUÇÃO]]=DI$1,BANCO10[[#This Row],[STATUS DA ETAPA]],"")</f>
        <v/>
      </c>
      <c r="DJ593" s="65" t="str">
        <f>IF(BANCO10[[#This Row],[SOLUÇÃO]]=DJ$1,BANCO10[[#This Row],[STATUS DA ETAPA]],"")</f>
        <v/>
      </c>
      <c r="DK593" s="65" t="str">
        <f>IF(BANCO10[[#This Row],[SOLUÇÃO]]=DK$1,BANCO10[[#This Row],[STATUS DA ETAPA]],"")</f>
        <v/>
      </c>
      <c r="DL593" s="65" t="str">
        <f>IF(BANCO10[[#This Row],[SOLUÇÃO]]=DL$1,BANCO10[[#This Row],[STATUS DA ETAPA]],"")</f>
        <v/>
      </c>
      <c r="DM593" s="65" t="str">
        <f>IF(BANCO10[[#This Row],[SOLUÇÃO]]=DM$1,BANCO10[[#This Row],[STATUS DA ETAPA]],"")</f>
        <v/>
      </c>
      <c r="DN593" s="65"/>
      <c r="DO593" s="65"/>
      <c r="DP593" s="65"/>
      <c r="DQ593" s="65"/>
      <c r="DR593" s="65"/>
      <c r="DS593" s="65"/>
      <c r="DT593" s="65"/>
      <c r="DU593" s="65"/>
      <c r="DV593" s="65"/>
      <c r="DW593" s="65"/>
      <c r="DX593" s="65"/>
      <c r="DY593" s="65"/>
      <c r="DZ593" s="65"/>
      <c r="EA593" s="65"/>
      <c r="EB593" s="65"/>
      <c r="EC593" s="65"/>
      <c r="ED593" s="65"/>
      <c r="EE593" s="65"/>
      <c r="EF593" s="65"/>
      <c r="EG593" s="65"/>
      <c r="EH593" s="65"/>
      <c r="EI593" s="65"/>
      <c r="EJ593" s="65"/>
      <c r="EK593" s="65"/>
      <c r="EL593" s="65"/>
      <c r="EM593" s="65"/>
      <c r="EN593" s="65"/>
      <c r="EO593" s="65"/>
      <c r="EP593" s="65"/>
      <c r="EQ593" s="65"/>
      <c r="ER593" s="65"/>
      <c r="ES593" s="65"/>
      <c r="ET593" s="65"/>
      <c r="EU593" s="65"/>
      <c r="EV593" s="65"/>
      <c r="EW593" s="65"/>
      <c r="EX593" s="65"/>
      <c r="EY593" s="65"/>
      <c r="EZ593" s="65"/>
      <c r="FA593" s="65"/>
      <c r="FB593" s="65"/>
      <c r="FC593" s="65"/>
      <c r="FD593" s="65"/>
      <c r="FE593" s="65"/>
      <c r="FF593" s="65"/>
      <c r="FG593" s="65"/>
      <c r="FH593" s="65"/>
      <c r="FI593" s="65"/>
      <c r="FJ593" s="65"/>
      <c r="FK593" s="65"/>
      <c r="FL593" s="65"/>
      <c r="FM593" s="65"/>
      <c r="FN593" s="65"/>
      <c r="FO593" s="65"/>
      <c r="FP593" s="65"/>
      <c r="FQ593" s="65"/>
      <c r="FR593" s="65"/>
      <c r="FS593" s="65"/>
      <c r="FT593" s="65"/>
      <c r="FU593" s="65"/>
      <c r="FV593" s="65"/>
      <c r="FW593" s="65"/>
      <c r="FX593" s="65"/>
      <c r="FY593" s="65"/>
      <c r="FZ593" s="65"/>
      <c r="GA593" s="38"/>
      <c r="GB593" s="39"/>
      <c r="GC593" s="40"/>
      <c r="GD593" s="42"/>
      <c r="GE593" s="42"/>
      <c r="GF593" s="40"/>
      <c r="GG593" s="89"/>
      <c r="GH593" s="90"/>
      <c r="GI593" s="43"/>
      <c r="GJ593" s="44"/>
      <c r="GK593" s="166"/>
      <c r="GL593" s="166"/>
      <c r="GM593" s="166"/>
      <c r="GN593" s="42"/>
      <c r="GO593" s="91"/>
      <c r="GP593" s="42"/>
      <c r="GQ593" s="91"/>
      <c r="GR593" s="93"/>
      <c r="GS593" s="93"/>
      <c r="GT593" s="44"/>
      <c r="GU593" s="44"/>
      <c r="GV593" s="44"/>
      <c r="GW593" s="42"/>
      <c r="GX593" s="95"/>
      <c r="GY593" s="96"/>
      <c r="GZ593" s="168"/>
      <c r="HA593" s="168"/>
      <c r="HB593" s="168"/>
      <c r="HC593" s="93"/>
      <c r="HD593" s="168"/>
      <c r="HE593" s="110"/>
      <c r="HF593" s="94"/>
      <c r="HG593" s="38"/>
      <c r="HH593" s="38"/>
      <c r="HI593" s="38"/>
      <c r="HJ593" s="38"/>
      <c r="HK593" s="98"/>
      <c r="HL593" s="38"/>
      <c r="HM593" s="38"/>
      <c r="HN593" s="38"/>
      <c r="HO593" s="136"/>
      <c r="HP593" s="38"/>
      <c r="HQ593" s="38"/>
      <c r="HR593" s="38"/>
      <c r="HS593" s="38"/>
      <c r="HT593" s="63"/>
      <c r="HU593" s="63"/>
      <c r="HV593" s="71"/>
      <c r="HW593" s="63"/>
      <c r="HX593" s="44"/>
      <c r="HY593" s="42"/>
      <c r="HZ593" s="42"/>
      <c r="IA593" s="42"/>
      <c r="IB593" s="42"/>
      <c r="IC593" s="42"/>
      <c r="ID593" s="42"/>
      <c r="IE593" s="42"/>
      <c r="IF593" s="42"/>
      <c r="IG593" s="42"/>
      <c r="IH593" s="42"/>
      <c r="II593" s="42"/>
      <c r="IJ593" s="42"/>
      <c r="IK593" s="42"/>
      <c r="IL593" s="42"/>
      <c r="IM593" s="42"/>
      <c r="IN593" s="42"/>
      <c r="IO593" s="42"/>
      <c r="IP593" s="42"/>
      <c r="IQ593" s="42"/>
      <c r="IR593" s="42"/>
      <c r="IS593" s="42"/>
      <c r="IT593" s="42"/>
      <c r="IU593" s="42"/>
      <c r="IV593" s="42"/>
      <c r="IW593" s="42"/>
      <c r="IX593" s="42"/>
      <c r="IY593" s="42"/>
      <c r="IZ593" s="63"/>
      <c r="JA593" s="65"/>
      <c r="JB593" s="65"/>
      <c r="JC593" s="65"/>
      <c r="JD593" s="65"/>
      <c r="JE593" s="65"/>
      <c r="JF593" s="65"/>
      <c r="JG593" s="65"/>
      <c r="JH593" s="65"/>
      <c r="JI593" s="65"/>
      <c r="JJ593" s="65"/>
      <c r="JK593" s="65"/>
      <c r="JL593" s="65"/>
      <c r="JM593" s="65"/>
      <c r="JN593" s="65"/>
      <c r="JO593" s="65"/>
      <c r="JP593" s="65"/>
      <c r="JQ593" s="65"/>
      <c r="JR593" s="65"/>
      <c r="JS593" s="65"/>
      <c r="JT593" s="65"/>
      <c r="JU593" s="65"/>
      <c r="JV593" s="65"/>
      <c r="JW593" s="65"/>
      <c r="JX593" s="65"/>
      <c r="JY593" s="65"/>
      <c r="JZ593" s="65"/>
      <c r="KA593" s="65"/>
      <c r="KB593" s="65"/>
      <c r="KC593" s="65"/>
      <c r="KD593" s="65"/>
      <c r="KE593" s="65"/>
      <c r="KF593" s="65"/>
      <c r="KG593" s="65"/>
      <c r="KH593" s="65"/>
      <c r="KI593" s="65"/>
      <c r="KJ593" s="65"/>
      <c r="KK593" s="65"/>
      <c r="KL593" s="65"/>
      <c r="KM593" s="65"/>
      <c r="KN593" s="65"/>
      <c r="KO593" s="65"/>
      <c r="KP593" s="65"/>
      <c r="KQ593" s="65"/>
      <c r="KR593" s="65"/>
      <c r="KS593" s="65"/>
      <c r="KT593" s="65"/>
      <c r="KU593" s="65"/>
      <c r="KV593" s="65"/>
      <c r="KW593" s="65"/>
      <c r="KX593" s="65"/>
      <c r="KY593" s="65"/>
      <c r="KZ593" s="65"/>
      <c r="LA593" s="65"/>
      <c r="LB593" s="65"/>
      <c r="LC593" s="65"/>
      <c r="LD593" s="65"/>
      <c r="LE593" s="65"/>
      <c r="LF593" s="65"/>
      <c r="LG593" s="65"/>
      <c r="LH593" s="65"/>
      <c r="LI593" s="65"/>
      <c r="LJ593" s="65"/>
      <c r="LK593" s="65"/>
      <c r="LL593" s="65"/>
      <c r="LM593" s="65"/>
      <c r="LN593" s="65"/>
      <c r="LO593" s="65"/>
      <c r="LP593" s="65"/>
      <c r="LQ593" s="65"/>
      <c r="LR593" s="65"/>
      <c r="LS593" s="65"/>
      <c r="LT593" s="65"/>
      <c r="LU593" s="65"/>
      <c r="LV593" s="65"/>
      <c r="LW593" s="65"/>
      <c r="LX593" s="65"/>
      <c r="LY593" s="65"/>
      <c r="LZ593" s="65"/>
      <c r="MA593" s="65"/>
    </row>
    <row r="594" spans="1:339" ht="12" x14ac:dyDescent="0.25">
      <c r="A594" s="38" t="s">
        <v>118</v>
      </c>
      <c r="B594" s="39" t="s">
        <v>119</v>
      </c>
      <c r="C594" s="40" t="str">
        <f>IFERROR(VLOOKUP(BANCO10[[#This Row],[EMPRESA]],[1]!DADOS[#Data],2,FALSE),"")</f>
        <v>02.364.419/0001-58</v>
      </c>
      <c r="D594" s="42" t="s">
        <v>1558</v>
      </c>
      <c r="E594" s="42" t="str">
        <f>IFERROR(VLOOKUP(BANCO10[[#This Row],[EMPRESA]],[1]!DADOS[#Data],5,FALSE),"")</f>
        <v>EPP</v>
      </c>
      <c r="F594" s="40" t="str">
        <f>IFERROR(IF(VLOOKUP(BANCO10[[#This Row],[EMPRESA]],[1]!DADOS[#Data],6,0)="","",(VLOOKUP(BANCO10[[#This Row],[EMPRESA]],[1]!DADOS[#Data],6,0))),"")</f>
        <v>CAPITAL LESTE 2</v>
      </c>
      <c r="G594" s="40" t="str">
        <f>IFERROR(IF(VLOOKUP(BANCO10[[#This Row],[EMPRESA]],[1]!DADOS[#Data],4)="","",(VLOOKUP($D594,[1]!DADOS[#Data],4,0))),"")</f>
        <v>PEUMAX</v>
      </c>
      <c r="H594" s="43" t="s">
        <v>196</v>
      </c>
      <c r="I594" s="43" t="s">
        <v>145</v>
      </c>
      <c r="J594" s="44" t="s">
        <v>123</v>
      </c>
      <c r="K594" s="44" t="s">
        <v>1559</v>
      </c>
      <c r="L594" s="44" t="s">
        <v>1560</v>
      </c>
      <c r="M594" s="44" t="s">
        <v>137</v>
      </c>
      <c r="N594" s="42">
        <v>102</v>
      </c>
      <c r="O594" s="42" t="s">
        <v>92</v>
      </c>
      <c r="P594" s="42">
        <v>60</v>
      </c>
      <c r="Q594" s="42" t="s">
        <v>148</v>
      </c>
      <c r="R594" s="45" t="s">
        <v>123</v>
      </c>
      <c r="S594" s="45"/>
      <c r="T594" s="45" t="s">
        <v>123</v>
      </c>
      <c r="U594" s="45"/>
      <c r="V594" s="45" t="s">
        <v>123</v>
      </c>
      <c r="W594" s="45"/>
      <c r="X594" s="45" t="s">
        <v>123</v>
      </c>
      <c r="Y594" s="45"/>
      <c r="Z594" s="46" t="s">
        <v>123</v>
      </c>
      <c r="AA594" s="47"/>
      <c r="AB594" s="46" t="s">
        <v>123</v>
      </c>
      <c r="AC594" s="48"/>
      <c r="AD594" s="46" t="s">
        <v>123</v>
      </c>
      <c r="AE594" s="48"/>
      <c r="AF594" s="45" t="s">
        <v>27</v>
      </c>
      <c r="AG594" s="45">
        <v>45566</v>
      </c>
      <c r="AH594" s="45" t="s">
        <v>27</v>
      </c>
      <c r="AI594" s="45">
        <v>45580</v>
      </c>
      <c r="AJ594" s="45" t="s">
        <v>123</v>
      </c>
      <c r="AK594" s="45"/>
      <c r="AL594" s="45" t="s">
        <v>27</v>
      </c>
      <c r="AM594" s="45">
        <v>45582</v>
      </c>
      <c r="AN594" s="45" t="s">
        <v>27</v>
      </c>
      <c r="AO594" s="45">
        <v>45581</v>
      </c>
      <c r="AP594" s="45" t="s">
        <v>27</v>
      </c>
      <c r="AQ594" s="45">
        <v>45581</v>
      </c>
      <c r="AR594" s="45" t="s">
        <v>27</v>
      </c>
      <c r="AS594" s="45">
        <v>45596</v>
      </c>
      <c r="AT594" s="49">
        <v>45635</v>
      </c>
      <c r="AU594" s="50">
        <v>45775</v>
      </c>
      <c r="AV594" s="66" t="s">
        <v>27</v>
      </c>
      <c r="AW594" s="66" t="s">
        <v>27</v>
      </c>
      <c r="AX594" s="73" t="s">
        <v>182</v>
      </c>
      <c r="AY594" s="52" t="s">
        <v>126</v>
      </c>
      <c r="AZ594" s="53">
        <v>0</v>
      </c>
      <c r="BA594" s="52" t="s">
        <v>153</v>
      </c>
      <c r="BB594" s="81" t="s">
        <v>1561</v>
      </c>
      <c r="BC594" s="52" t="s">
        <v>198</v>
      </c>
      <c r="BD594" s="52" t="s">
        <v>136</v>
      </c>
      <c r="BE594" s="55" t="s">
        <v>123</v>
      </c>
      <c r="BF594" s="55" t="s">
        <v>123</v>
      </c>
      <c r="BG594" s="55" t="s">
        <v>27</v>
      </c>
      <c r="BH594" s="55" t="s">
        <v>123</v>
      </c>
      <c r="BI594" s="68" t="s">
        <v>123</v>
      </c>
      <c r="BJ594" s="48"/>
      <c r="BK594" s="58" t="s">
        <v>27</v>
      </c>
      <c r="BL594" s="59">
        <v>45775</v>
      </c>
      <c r="BM594" s="58" t="s">
        <v>27</v>
      </c>
      <c r="BN594" s="59">
        <v>45776</v>
      </c>
      <c r="BO594" s="74" t="s">
        <v>27</v>
      </c>
      <c r="BP594" s="77">
        <v>45776</v>
      </c>
      <c r="BQ594" s="78" t="s">
        <v>126</v>
      </c>
      <c r="BR594" s="79"/>
      <c r="BS594" s="70"/>
      <c r="BT594" s="38" t="s">
        <v>254</v>
      </c>
      <c r="BU594" s="61"/>
      <c r="BV594" s="61"/>
      <c r="BW594" s="84"/>
      <c r="BX594" s="84"/>
      <c r="BY594" s="85"/>
      <c r="BZ594" s="84"/>
      <c r="CA594" s="86"/>
      <c r="CB594" s="87"/>
      <c r="CC594" s="88"/>
      <c r="CD594" s="87"/>
      <c r="CE594" s="87"/>
      <c r="CF594" s="87"/>
      <c r="CG594" s="87"/>
      <c r="CH594" s="42">
        <f>YEAR(BANCO10[[#This Row],[DATA INÍCIO]])</f>
        <v>2024</v>
      </c>
      <c r="CI594" s="42">
        <f>MONTH(BANCO10[[#This Row],[DATA INÍCIO]])</f>
        <v>12</v>
      </c>
      <c r="CJ594" s="42" t="str">
        <f t="shared" ref="CJ594:CJ657" si="11">CONCATENATE(D594,C594)</f>
        <v>PEUMAX BICOS ASPERSORES INDUSTRIAL LTDA02.364.419/0001-58</v>
      </c>
      <c r="CK594" s="42"/>
      <c r="CL594" s="42"/>
      <c r="CM594" s="42" t="str">
        <f>IF(BANCO10[[#This Row],[SOLUÇÃO]]=CM$1,BANCO10[[#This Row],[STATUS DA ETAPA]],"")</f>
        <v/>
      </c>
      <c r="CN594" s="42" t="str">
        <f>IF(BANCO10[[#This Row],[SOLUÇÃO]]=CN$1,BANCO10[[#This Row],[STATUS DA ETAPA]],"")</f>
        <v/>
      </c>
      <c r="CO594" s="42" t="str">
        <f>IF(BANCO10[[#This Row],[SOLUÇÃO]]=CO$1,BANCO10[[#This Row],[STATUS DA ETAPA]],"")</f>
        <v>CONCLUÍDO</v>
      </c>
      <c r="CP594" s="42" t="str">
        <f>IF(BANCO10[[#This Row],[SOLUÇÃO]]=CP$1,BANCO10[[#This Row],[STATUS DA ETAPA]],"")</f>
        <v/>
      </c>
      <c r="CQ594" s="42" t="str">
        <f>IF(BANCO10[[#This Row],[SOLUÇÃO]]=CQ$1,BANCO10[[#This Row],[STATUS DA ETAPA]],"")</f>
        <v/>
      </c>
      <c r="CR594" s="42" t="str">
        <f>IF(BANCO10[[#This Row],[SOLUÇÃO]]=CR$1,BANCO10[[#This Row],[STATUS DA ETAPA]],"")</f>
        <v/>
      </c>
      <c r="CS594" s="42" t="str">
        <f>IF(BANCO10[[#This Row],[SOLUÇÃO]]=CS$1,BANCO10[[#This Row],[STATUS DA ETAPA]],"")</f>
        <v/>
      </c>
      <c r="CT594" s="42" t="str">
        <f>IF(BANCO10[[#This Row],[SOLUÇÃO]]=CT$1,BANCO10[[#This Row],[STATUS DA ETAPA]],"")</f>
        <v/>
      </c>
      <c r="CU594" s="42" t="str">
        <f>IF(BANCO10[[#This Row],[SOLUÇÃO]]=CU$1,BANCO10[[#This Row],[STATUS DA ETAPA]],"")</f>
        <v/>
      </c>
      <c r="CV594" s="42" t="str">
        <f>IF(BANCO10[[#This Row],[SOLUÇÃO]]=CV$1,BANCO10[[#This Row],[STATUS DA ETAPA]],"")</f>
        <v/>
      </c>
      <c r="CW594" s="42" t="str">
        <f>IF(BANCO10[[#This Row],[SOLUÇÃO]]=CW$1,BANCO10[[#This Row],[STATUS DA ETAPA]],"")</f>
        <v/>
      </c>
      <c r="CX594" s="42" t="str">
        <f>IF(BANCO10[[#This Row],[SOLUÇÃO]]=CX$1,BANCO10[[#This Row],[STATUS DA ETAPA]],"")</f>
        <v/>
      </c>
      <c r="CY594" s="42" t="str">
        <f>IF(BANCO10[[#This Row],[SOLUÇÃO]]=CY$1,BANCO10[[#This Row],[STATUS DA ETAPA]],"")</f>
        <v/>
      </c>
      <c r="CZ594" s="42" t="str">
        <f>IF(BANCO10[[#This Row],[SOLUÇÃO]]=CZ$1,BANCO10[[#This Row],[STATUS DA ETAPA]],"")</f>
        <v/>
      </c>
      <c r="DA594" s="42" t="str">
        <f>IF(BANCO10[[#This Row],[SOLUÇÃO]]=DA$1,BANCO10[[#This Row],[STATUS DA ETAPA]],"")</f>
        <v/>
      </c>
      <c r="DB594" s="42" t="str">
        <f>IF(BANCO10[[#This Row],[SOLUÇÃO]]=DB$1,BANCO10[[#This Row],[STATUS DA ETAPA]],"")</f>
        <v/>
      </c>
      <c r="DC594" s="63" t="str">
        <f>IF(BANCO10[[#This Row],[SOLUÇÃO]]=DC$1,BANCO10[[#This Row],[STATUS DA ETAPA]],"")</f>
        <v/>
      </c>
      <c r="DD594" s="65" t="str">
        <f>IF(BANCO10[[#This Row],[SOLUÇÃO]]=DD$1,BANCO10[[#This Row],[STATUS DA ETAPA]],"")</f>
        <v/>
      </c>
      <c r="DE594" s="65" t="str">
        <f>IF(BANCO10[[#This Row],[SOLUÇÃO]]=DE$1,BANCO10[[#This Row],[STATUS DA ETAPA]],"")</f>
        <v/>
      </c>
      <c r="DF594" s="65" t="str">
        <f>IF(BANCO10[[#This Row],[SOLUÇÃO]]=DF$1,BANCO10[[#This Row],[STATUS DA ETAPA]],"")</f>
        <v/>
      </c>
      <c r="DG594" s="65" t="str">
        <f>IF(BANCO10[[#This Row],[SOLUÇÃO]]=DG$1,BANCO10[[#This Row],[STATUS DA ETAPA]],"")</f>
        <v/>
      </c>
      <c r="DH594" s="65" t="str">
        <f>IF(BANCO10[[#This Row],[SOLUÇÃO]]=DH$1,BANCO10[[#This Row],[STATUS DA ETAPA]],"")</f>
        <v/>
      </c>
      <c r="DI594" s="65" t="str">
        <f>IF(BANCO10[[#This Row],[SOLUÇÃO]]=DI$1,BANCO10[[#This Row],[STATUS DA ETAPA]],"")</f>
        <v/>
      </c>
      <c r="DJ594" s="65" t="str">
        <f>IF(BANCO10[[#This Row],[SOLUÇÃO]]=DJ$1,BANCO10[[#This Row],[STATUS DA ETAPA]],"")</f>
        <v/>
      </c>
      <c r="DK594" s="65" t="str">
        <f>IF(BANCO10[[#This Row],[SOLUÇÃO]]=DK$1,BANCO10[[#This Row],[STATUS DA ETAPA]],"")</f>
        <v/>
      </c>
      <c r="DL594" s="65" t="str">
        <f>IF(BANCO10[[#This Row],[SOLUÇÃO]]=DL$1,BANCO10[[#This Row],[STATUS DA ETAPA]],"")</f>
        <v/>
      </c>
      <c r="DM594" s="65" t="str">
        <f>IF(BANCO10[[#This Row],[SOLUÇÃO]]=DM$1,BANCO10[[#This Row],[STATUS DA ETAPA]],"")</f>
        <v/>
      </c>
      <c r="DN594" s="65"/>
      <c r="DO594" s="65"/>
      <c r="DP594" s="65"/>
      <c r="DQ594" s="65"/>
      <c r="DR594" s="65"/>
      <c r="DS594" s="65"/>
      <c r="DT594" s="65"/>
      <c r="DU594" s="65"/>
      <c r="DV594" s="65"/>
      <c r="DW594" s="65"/>
      <c r="DX594" s="65"/>
      <c r="DY594" s="65"/>
      <c r="DZ594" s="65"/>
      <c r="EA594" s="65"/>
      <c r="EB594" s="65"/>
      <c r="EC594" s="65"/>
      <c r="ED594" s="65"/>
      <c r="EE594" s="65"/>
      <c r="EF594" s="65"/>
      <c r="EG594" s="65"/>
      <c r="EH594" s="65"/>
      <c r="EI594" s="65"/>
      <c r="EJ594" s="65"/>
      <c r="EK594" s="65"/>
      <c r="EL594" s="65"/>
      <c r="EM594" s="65"/>
      <c r="EN594" s="65"/>
      <c r="EO594" s="65"/>
      <c r="EP594" s="65"/>
      <c r="EQ594" s="65"/>
      <c r="ER594" s="65"/>
      <c r="ES594" s="65"/>
      <c r="ET594" s="65"/>
      <c r="EU594" s="65"/>
      <c r="EV594" s="65"/>
      <c r="EW594" s="65"/>
      <c r="EX594" s="65"/>
      <c r="EY594" s="65"/>
      <c r="EZ594" s="65"/>
      <c r="FA594" s="65"/>
      <c r="FB594" s="65"/>
      <c r="FC594" s="65"/>
      <c r="FD594" s="65"/>
      <c r="FE594" s="65"/>
      <c r="FF594" s="65"/>
      <c r="FG594" s="65"/>
      <c r="FH594" s="65"/>
      <c r="FI594" s="65"/>
      <c r="FJ594" s="65"/>
      <c r="FK594" s="65"/>
      <c r="FL594" s="65"/>
      <c r="FM594" s="65"/>
      <c r="FN594" s="65"/>
      <c r="FO594" s="65"/>
      <c r="FP594" s="65"/>
      <c r="FQ594" s="65"/>
      <c r="FR594" s="65"/>
      <c r="FS594" s="65"/>
      <c r="FT594" s="65"/>
      <c r="FU594" s="65"/>
      <c r="FV594" s="65"/>
      <c r="FW594" s="65"/>
      <c r="FX594" s="65"/>
      <c r="FY594" s="65"/>
      <c r="FZ594" s="65"/>
      <c r="GA594" s="38"/>
      <c r="GB594" s="39"/>
      <c r="GC594" s="40"/>
      <c r="GD594" s="42"/>
      <c r="GE594" s="42"/>
      <c r="GF594" s="40"/>
      <c r="GG594" s="89"/>
      <c r="GH594" s="90"/>
      <c r="GI594" s="43"/>
      <c r="GJ594" s="44"/>
      <c r="GK594" s="166"/>
      <c r="GL594" s="166"/>
      <c r="GM594" s="166"/>
      <c r="GN594" s="42"/>
      <c r="GO594" s="91"/>
      <c r="GP594" s="42"/>
      <c r="GQ594" s="91"/>
      <c r="GR594" s="93"/>
      <c r="GS594" s="93"/>
      <c r="GT594" s="44"/>
      <c r="GU594" s="44"/>
      <c r="GV594" s="44"/>
      <c r="GW594" s="42"/>
      <c r="GX594" s="95"/>
      <c r="GY594" s="96"/>
      <c r="GZ594" s="168"/>
      <c r="HA594" s="168"/>
      <c r="HB594" s="168"/>
      <c r="HC594" s="93"/>
      <c r="HD594" s="168"/>
      <c r="HE594" s="110"/>
      <c r="HF594" s="94"/>
      <c r="HG594" s="38"/>
      <c r="HH594" s="38"/>
      <c r="HI594" s="38"/>
      <c r="HJ594" s="38"/>
      <c r="HK594" s="98"/>
      <c r="HL594" s="38"/>
      <c r="HM594" s="38"/>
      <c r="HN594" s="38"/>
      <c r="HO594" s="136"/>
      <c r="HP594" s="38"/>
      <c r="HQ594" s="38"/>
      <c r="HR594" s="38"/>
      <c r="HS594" s="38"/>
      <c r="HT594" s="63"/>
      <c r="HU594" s="63"/>
      <c r="HV594" s="71"/>
      <c r="HW594" s="63"/>
      <c r="HX594" s="44"/>
      <c r="HY594" s="42"/>
      <c r="HZ594" s="42"/>
      <c r="IA594" s="42"/>
      <c r="IB594" s="42"/>
      <c r="IC594" s="42"/>
      <c r="ID594" s="42"/>
      <c r="IE594" s="42"/>
      <c r="IF594" s="42"/>
      <c r="IG594" s="42"/>
      <c r="IH594" s="42"/>
      <c r="II594" s="42"/>
      <c r="IJ594" s="42"/>
      <c r="IK594" s="42"/>
      <c r="IL594" s="42"/>
      <c r="IM594" s="42"/>
      <c r="IN594" s="42"/>
      <c r="IO594" s="42"/>
      <c r="IP594" s="42"/>
      <c r="IQ594" s="42"/>
      <c r="IR594" s="42"/>
      <c r="IS594" s="42"/>
      <c r="IT594" s="42"/>
      <c r="IU594" s="42"/>
      <c r="IV594" s="42"/>
      <c r="IW594" s="42"/>
      <c r="IX594" s="42"/>
      <c r="IY594" s="42"/>
      <c r="IZ594" s="63"/>
      <c r="JA594" s="65"/>
      <c r="JB594" s="65"/>
      <c r="JC594" s="65"/>
      <c r="JD594" s="65"/>
      <c r="JE594" s="65"/>
      <c r="JF594" s="65"/>
      <c r="JG594" s="65"/>
      <c r="JH594" s="65"/>
      <c r="JI594" s="65"/>
      <c r="JJ594" s="65"/>
      <c r="JK594" s="65"/>
      <c r="JL594" s="65"/>
      <c r="JM594" s="65"/>
      <c r="JN594" s="65"/>
      <c r="JO594" s="65"/>
      <c r="JP594" s="65"/>
      <c r="JQ594" s="65"/>
      <c r="JR594" s="65"/>
      <c r="JS594" s="65"/>
      <c r="JT594" s="65"/>
      <c r="JU594" s="65"/>
      <c r="JV594" s="65"/>
      <c r="JW594" s="65"/>
      <c r="JX594" s="65"/>
      <c r="JY594" s="65"/>
      <c r="JZ594" s="65"/>
      <c r="KA594" s="65"/>
      <c r="KB594" s="65"/>
      <c r="KC594" s="65"/>
      <c r="KD594" s="65"/>
      <c r="KE594" s="65"/>
      <c r="KF594" s="65"/>
      <c r="KG594" s="65"/>
      <c r="KH594" s="65"/>
      <c r="KI594" s="65"/>
      <c r="KJ594" s="65"/>
      <c r="KK594" s="65"/>
      <c r="KL594" s="65"/>
      <c r="KM594" s="65"/>
      <c r="KN594" s="65"/>
      <c r="KO594" s="65"/>
      <c r="KP594" s="65"/>
      <c r="KQ594" s="65"/>
      <c r="KR594" s="65"/>
      <c r="KS594" s="65"/>
      <c r="KT594" s="65"/>
      <c r="KU594" s="65"/>
      <c r="KV594" s="65"/>
      <c r="KW594" s="65"/>
      <c r="KX594" s="65"/>
      <c r="KY594" s="65"/>
      <c r="KZ594" s="65"/>
      <c r="LA594" s="65"/>
      <c r="LB594" s="65"/>
      <c r="LC594" s="65"/>
      <c r="LD594" s="65"/>
      <c r="LE594" s="65"/>
      <c r="LF594" s="65"/>
      <c r="LG594" s="65"/>
      <c r="LH594" s="65"/>
      <c r="LI594" s="65"/>
      <c r="LJ594" s="65"/>
      <c r="LK594" s="65"/>
      <c r="LL594" s="65"/>
      <c r="LM594" s="65"/>
      <c r="LN594" s="65"/>
      <c r="LO594" s="65"/>
      <c r="LP594" s="65"/>
      <c r="LQ594" s="65"/>
      <c r="LR594" s="65"/>
      <c r="LS594" s="65"/>
      <c r="LT594" s="65"/>
      <c r="LU594" s="65"/>
      <c r="LV594" s="65"/>
      <c r="LW594" s="65"/>
      <c r="LX594" s="65"/>
      <c r="LY594" s="65"/>
      <c r="LZ594" s="65"/>
      <c r="MA594" s="65"/>
    </row>
    <row r="595" spans="1:339" ht="12" x14ac:dyDescent="0.25">
      <c r="A595" s="38" t="s">
        <v>118</v>
      </c>
      <c r="B595" s="39" t="s">
        <v>119</v>
      </c>
      <c r="C595" s="40" t="str">
        <f>IFERROR(VLOOKUP(BANCO10[[#This Row],[EMPRESA]],[1]!DADOS[#Data],2,FALSE),"")</f>
        <v>56.250.715/0001-57</v>
      </c>
      <c r="D595" s="42" t="s">
        <v>1562</v>
      </c>
      <c r="E595" s="42" t="str">
        <f>IFERROR(VLOOKUP(BANCO10[[#This Row],[EMPRESA]],[1]!DADOS[#Data],5,FALSE),"")</f>
        <v>EPP</v>
      </c>
      <c r="F595" s="40" t="str">
        <f>IFERROR(IF(VLOOKUP(BANCO10[[#This Row],[EMPRESA]],[1]!DADOS[#Data],6,0)="","",(VLOOKUP(BANCO10[[#This Row],[EMPRESA]],[1]!DADOS[#Data],6,0))),"")</f>
        <v>CAPITAL LESTE 2</v>
      </c>
      <c r="G595" s="40"/>
      <c r="H595" s="43" t="s">
        <v>121</v>
      </c>
      <c r="I595" s="43" t="s">
        <v>145</v>
      </c>
      <c r="J595" s="44" t="s">
        <v>146</v>
      </c>
      <c r="K595" s="44" t="s">
        <v>1563</v>
      </c>
      <c r="L595" s="44" t="s">
        <v>123</v>
      </c>
      <c r="M595" s="44">
        <v>103</v>
      </c>
      <c r="N595" s="42" t="s">
        <v>123</v>
      </c>
      <c r="O595" s="42" t="s">
        <v>90</v>
      </c>
      <c r="P595" s="42">
        <v>4</v>
      </c>
      <c r="Q595" s="42" t="s">
        <v>168</v>
      </c>
      <c r="R595" s="45" t="s">
        <v>123</v>
      </c>
      <c r="S595" s="45"/>
      <c r="T595" s="45" t="s">
        <v>123</v>
      </c>
      <c r="U595" s="45"/>
      <c r="V595" s="45" t="s">
        <v>123</v>
      </c>
      <c r="W595" s="45"/>
      <c r="X595" s="45" t="s">
        <v>123</v>
      </c>
      <c r="Y595" s="45"/>
      <c r="Z595" s="46" t="s">
        <v>123</v>
      </c>
      <c r="AA595" s="47"/>
      <c r="AB595" s="46" t="s">
        <v>123</v>
      </c>
      <c r="AC595" s="48"/>
      <c r="AD595" s="46" t="s">
        <v>123</v>
      </c>
      <c r="AE595" s="48"/>
      <c r="AF595" s="45" t="s">
        <v>27</v>
      </c>
      <c r="AG595" s="45">
        <v>44957</v>
      </c>
      <c r="AH595" s="45" t="s">
        <v>126</v>
      </c>
      <c r="AI595" s="45"/>
      <c r="AJ595" s="45" t="s">
        <v>123</v>
      </c>
      <c r="AK595" s="45"/>
      <c r="AL595" s="45" t="s">
        <v>123</v>
      </c>
      <c r="AM595" s="45"/>
      <c r="AN595" s="45" t="s">
        <v>123</v>
      </c>
      <c r="AO595" s="45"/>
      <c r="AP595" s="45" t="s">
        <v>123</v>
      </c>
      <c r="AQ595" s="45"/>
      <c r="AR595" s="45" t="s">
        <v>123</v>
      </c>
      <c r="AS595" s="45"/>
      <c r="AT595" s="49">
        <v>44956</v>
      </c>
      <c r="AU595" s="50">
        <v>44956</v>
      </c>
      <c r="AV595" s="51" t="s">
        <v>123</v>
      </c>
      <c r="AW595" s="51" t="s">
        <v>123</v>
      </c>
      <c r="AX595" s="51" t="s">
        <v>49</v>
      </c>
      <c r="AY595" s="52" t="s">
        <v>123</v>
      </c>
      <c r="AZ595" s="53">
        <v>0</v>
      </c>
      <c r="BA595" s="52" t="s">
        <v>123</v>
      </c>
      <c r="BB595" s="81" t="s">
        <v>123</v>
      </c>
      <c r="BC595" s="52" t="s">
        <v>123</v>
      </c>
      <c r="BD595" s="52" t="s">
        <v>123</v>
      </c>
      <c r="BE595" s="55" t="s">
        <v>123</v>
      </c>
      <c r="BF595" s="55" t="s">
        <v>123</v>
      </c>
      <c r="BG595" s="55" t="s">
        <v>123</v>
      </c>
      <c r="BH595" s="55" t="s">
        <v>123</v>
      </c>
      <c r="BI595" s="56" t="s">
        <v>123</v>
      </c>
      <c r="BJ595" s="48"/>
      <c r="BK595" s="74"/>
      <c r="BL595" s="75"/>
      <c r="BM595" s="74"/>
      <c r="BN595" s="75"/>
      <c r="BO595" s="74" t="s">
        <v>123</v>
      </c>
      <c r="BP595" s="75"/>
      <c r="BQ595" s="74" t="s">
        <v>123</v>
      </c>
      <c r="BR595" s="217"/>
      <c r="BS595" s="70" t="s">
        <v>827</v>
      </c>
      <c r="BT595" s="38"/>
      <c r="BU595" s="61" t="s">
        <v>170</v>
      </c>
      <c r="BV595" s="61" t="s">
        <v>170</v>
      </c>
      <c r="BW595" s="84" t="s">
        <v>171</v>
      </c>
      <c r="BX595" s="84" t="s">
        <v>129</v>
      </c>
      <c r="BY595" s="85" t="s">
        <v>1182</v>
      </c>
      <c r="BZ595" s="84"/>
      <c r="CA595" s="86" t="s">
        <v>129</v>
      </c>
      <c r="CB595" s="87" t="s">
        <v>129</v>
      </c>
      <c r="CC595" s="88" t="s">
        <v>129</v>
      </c>
      <c r="CD595" s="87" t="s">
        <v>129</v>
      </c>
      <c r="CE595" s="87" t="s">
        <v>129</v>
      </c>
      <c r="CF595" s="87" t="s">
        <v>129</v>
      </c>
      <c r="CG595" s="87" t="s">
        <v>129</v>
      </c>
      <c r="CH595" s="42">
        <f>YEAR(BANCO10[[#This Row],[DATA INÍCIO]])</f>
        <v>2023</v>
      </c>
      <c r="CI595" s="42">
        <f>MONTH(BANCO10[[#This Row],[DATA INÍCIO]])</f>
        <v>1</v>
      </c>
      <c r="CJ595" s="42" t="str">
        <f t="shared" si="11"/>
        <v>PHILZEN ESTAMPOS TECNICOS INDUSTRIA E COMERCIO LTDA56.250.715/0001-57</v>
      </c>
      <c r="CK595" s="42"/>
      <c r="CL595" s="42" t="s">
        <v>1563</v>
      </c>
      <c r="CM595" s="42" t="str">
        <f>IF(BANCO10[[#This Row],[SOLUÇÃO]]=CM$1,BANCO10[[#This Row],[STATUS DA ETAPA]],"")</f>
        <v>CONCLUÍDO</v>
      </c>
      <c r="CN595" s="42" t="str">
        <f>IF(BANCO10[[#This Row],[SOLUÇÃO]]=CN$1,BANCO10[[#This Row],[STATUS DA ETAPA]],"")</f>
        <v/>
      </c>
      <c r="CO595" s="42" t="str">
        <f>IF(BANCO10[[#This Row],[SOLUÇÃO]]=CO$1,BANCO10[[#This Row],[STATUS DA ETAPA]],"")</f>
        <v/>
      </c>
      <c r="CP595" s="42" t="str">
        <f>IF(BANCO10[[#This Row],[SOLUÇÃO]]=CP$1,BANCO10[[#This Row],[STATUS DA ETAPA]],"")</f>
        <v/>
      </c>
      <c r="CQ595" s="42" t="str">
        <f>IF(BANCO10[[#This Row],[SOLUÇÃO]]=CQ$1,BANCO10[[#This Row],[STATUS DA ETAPA]],"")</f>
        <v/>
      </c>
      <c r="CR595" s="42" t="str">
        <f>IF(BANCO10[[#This Row],[SOLUÇÃO]]=CR$1,BANCO10[[#This Row],[STATUS DA ETAPA]],"")</f>
        <v/>
      </c>
      <c r="CS595" s="42" t="str">
        <f>IF(BANCO10[[#This Row],[SOLUÇÃO]]=CS$1,BANCO10[[#This Row],[STATUS DA ETAPA]],"")</f>
        <v/>
      </c>
      <c r="CT595" s="42" t="str">
        <f>IF(BANCO10[[#This Row],[SOLUÇÃO]]=CT$1,BANCO10[[#This Row],[STATUS DA ETAPA]],"")</f>
        <v/>
      </c>
      <c r="CU595" s="42" t="str">
        <f>IF(BANCO10[[#This Row],[SOLUÇÃO]]=CU$1,BANCO10[[#This Row],[STATUS DA ETAPA]],"")</f>
        <v/>
      </c>
      <c r="CV595" s="42" t="str">
        <f>IF(BANCO10[[#This Row],[SOLUÇÃO]]=CV$1,BANCO10[[#This Row],[STATUS DA ETAPA]],"")</f>
        <v/>
      </c>
      <c r="CW595" s="42" t="str">
        <f>IF(BANCO10[[#This Row],[SOLUÇÃO]]=CW$1,BANCO10[[#This Row],[STATUS DA ETAPA]],"")</f>
        <v/>
      </c>
      <c r="CX595" s="42" t="str">
        <f>IF(BANCO10[[#This Row],[SOLUÇÃO]]=CX$1,BANCO10[[#This Row],[STATUS DA ETAPA]],"")</f>
        <v/>
      </c>
      <c r="CY595" s="42" t="str">
        <f>IF(BANCO10[[#This Row],[SOLUÇÃO]]=CY$1,BANCO10[[#This Row],[STATUS DA ETAPA]],"")</f>
        <v/>
      </c>
      <c r="CZ595" s="42" t="str">
        <f>IF(BANCO10[[#This Row],[SOLUÇÃO]]=CZ$1,BANCO10[[#This Row],[STATUS DA ETAPA]],"")</f>
        <v/>
      </c>
      <c r="DA595" s="42" t="str">
        <f>IF(BANCO10[[#This Row],[SOLUÇÃO]]=DA$1,BANCO10[[#This Row],[STATUS DA ETAPA]],"")</f>
        <v/>
      </c>
      <c r="DB595" s="42" t="str">
        <f>IF(BANCO10[[#This Row],[SOLUÇÃO]]=DB$1,BANCO10[[#This Row],[STATUS DA ETAPA]],"")</f>
        <v/>
      </c>
      <c r="DC595" s="63" t="str">
        <f>IF(BANCO10[[#This Row],[SOLUÇÃO]]=DC$1,BANCO10[[#This Row],[STATUS DA ETAPA]],"")</f>
        <v/>
      </c>
      <c r="DD595" s="65" t="str">
        <f>IF(BANCO10[[#This Row],[SOLUÇÃO]]=DD$1,BANCO10[[#This Row],[STATUS DA ETAPA]],"")</f>
        <v/>
      </c>
      <c r="DE595" s="65" t="str">
        <f>IF(BANCO10[[#This Row],[SOLUÇÃO]]=DE$1,BANCO10[[#This Row],[STATUS DA ETAPA]],"")</f>
        <v/>
      </c>
      <c r="DF595" s="65" t="str">
        <f>IF(BANCO10[[#This Row],[SOLUÇÃO]]=DF$1,BANCO10[[#This Row],[STATUS DA ETAPA]],"")</f>
        <v/>
      </c>
      <c r="DG595" s="65" t="str">
        <f>IF(BANCO10[[#This Row],[SOLUÇÃO]]=DG$1,BANCO10[[#This Row],[STATUS DA ETAPA]],"")</f>
        <v/>
      </c>
      <c r="DH595" s="65" t="str">
        <f>IF(BANCO10[[#This Row],[SOLUÇÃO]]=DH$1,BANCO10[[#This Row],[STATUS DA ETAPA]],"")</f>
        <v/>
      </c>
      <c r="DI595" s="65" t="str">
        <f>IF(BANCO10[[#This Row],[SOLUÇÃO]]=DI$1,BANCO10[[#This Row],[STATUS DA ETAPA]],"")</f>
        <v/>
      </c>
      <c r="DJ595" s="65" t="str">
        <f>IF(BANCO10[[#This Row],[SOLUÇÃO]]=DJ$1,BANCO10[[#This Row],[STATUS DA ETAPA]],"")</f>
        <v/>
      </c>
      <c r="DK595" s="65" t="str">
        <f>IF(BANCO10[[#This Row],[SOLUÇÃO]]=DK$1,BANCO10[[#This Row],[STATUS DA ETAPA]],"")</f>
        <v/>
      </c>
      <c r="DL595" s="65" t="str">
        <f>IF(BANCO10[[#This Row],[SOLUÇÃO]]=DL$1,BANCO10[[#This Row],[STATUS DA ETAPA]],"")</f>
        <v/>
      </c>
      <c r="DM595" s="65" t="str">
        <f>IF(BANCO10[[#This Row],[SOLUÇÃO]]=DM$1,BANCO10[[#This Row],[STATUS DA ETAPA]],"")</f>
        <v/>
      </c>
      <c r="DN595" s="65"/>
      <c r="DO595" s="65"/>
      <c r="DP595" s="65"/>
      <c r="DQ595" s="65"/>
      <c r="DR595" s="65"/>
      <c r="DS595" s="65"/>
      <c r="DT595" s="65"/>
      <c r="DU595" s="65"/>
      <c r="DV595" s="65"/>
      <c r="DW595" s="65"/>
      <c r="DX595" s="65"/>
      <c r="DY595" s="65"/>
      <c r="DZ595" s="65"/>
      <c r="EA595" s="65"/>
      <c r="EB595" s="65"/>
      <c r="EC595" s="65"/>
      <c r="ED595" s="65"/>
      <c r="EE595" s="65"/>
      <c r="EF595" s="65"/>
      <c r="EG595" s="65"/>
      <c r="EH595" s="65"/>
      <c r="EI595" s="65"/>
      <c r="EJ595" s="65"/>
      <c r="EK595" s="65"/>
      <c r="EL595" s="65"/>
      <c r="EM595" s="65"/>
      <c r="EN595" s="65"/>
      <c r="EO595" s="65"/>
      <c r="EP595" s="65"/>
      <c r="EQ595" s="65"/>
      <c r="ER595" s="65"/>
      <c r="ES595" s="65"/>
      <c r="ET595" s="65"/>
      <c r="EU595" s="65"/>
      <c r="EV595" s="65"/>
      <c r="EW595" s="65"/>
      <c r="EX595" s="65"/>
      <c r="EY595" s="65"/>
      <c r="EZ595" s="65"/>
      <c r="FA595" s="65"/>
      <c r="FB595" s="65"/>
      <c r="FC595" s="65"/>
      <c r="FD595" s="65"/>
      <c r="FE595" s="65"/>
      <c r="FF595" s="65"/>
      <c r="FG595" s="65"/>
      <c r="FH595" s="65"/>
      <c r="FI595" s="65"/>
      <c r="FJ595" s="65"/>
      <c r="FK595" s="65"/>
      <c r="FL595" s="65"/>
      <c r="FM595" s="65"/>
      <c r="FN595" s="65"/>
      <c r="FO595" s="65"/>
      <c r="FP595" s="65"/>
      <c r="FQ595" s="65"/>
      <c r="FR595" s="65"/>
      <c r="FS595" s="65"/>
      <c r="FT595" s="65"/>
      <c r="FU595" s="65"/>
      <c r="FV595" s="65"/>
      <c r="FW595" s="65"/>
      <c r="FX595" s="65"/>
      <c r="FY595" s="65"/>
      <c r="FZ595" s="65"/>
      <c r="GA595" s="38"/>
      <c r="GB595" s="39"/>
      <c r="GC595" s="40"/>
      <c r="GD595" s="42"/>
      <c r="GE595" s="42"/>
      <c r="GF595" s="40"/>
      <c r="GG595" s="89"/>
      <c r="GH595" s="90"/>
      <c r="GI595" s="43"/>
      <c r="GJ595" s="44"/>
      <c r="GK595" s="166"/>
      <c r="GL595" s="166"/>
      <c r="GM595" s="166"/>
      <c r="GN595" s="42"/>
      <c r="GO595" s="91"/>
      <c r="GP595" s="42"/>
      <c r="GQ595" s="91"/>
      <c r="GR595" s="93"/>
      <c r="GS595" s="93"/>
      <c r="GT595" s="44"/>
      <c r="GU595" s="44"/>
      <c r="GV595" s="44"/>
      <c r="GW595" s="42"/>
      <c r="GX595" s="95"/>
      <c r="GY595" s="96"/>
      <c r="GZ595" s="168"/>
      <c r="HA595" s="168"/>
      <c r="HB595" s="168"/>
      <c r="HC595" s="93"/>
      <c r="HD595" s="168"/>
      <c r="HE595" s="110"/>
      <c r="HF595" s="94"/>
      <c r="HG595" s="38"/>
      <c r="HH595" s="38"/>
      <c r="HI595" s="38"/>
      <c r="HJ595" s="38"/>
      <c r="HK595" s="98"/>
      <c r="HL595" s="38"/>
      <c r="HM595" s="38"/>
      <c r="HN595" s="38"/>
      <c r="HO595" s="136"/>
      <c r="HP595" s="38"/>
      <c r="HQ595" s="38"/>
      <c r="HR595" s="38"/>
      <c r="HS595" s="38"/>
      <c r="HT595" s="63"/>
      <c r="HU595" s="63"/>
      <c r="HV595" s="71"/>
      <c r="HW595" s="63"/>
      <c r="HX595" s="44"/>
      <c r="HY595" s="42"/>
      <c r="HZ595" s="42"/>
      <c r="IA595" s="42"/>
      <c r="IB595" s="42"/>
      <c r="IC595" s="42"/>
      <c r="ID595" s="42"/>
      <c r="IE595" s="42"/>
      <c r="IF595" s="42"/>
      <c r="IG595" s="42"/>
      <c r="IH595" s="42"/>
      <c r="II595" s="42"/>
      <c r="IJ595" s="42"/>
      <c r="IK595" s="42"/>
      <c r="IL595" s="42"/>
      <c r="IM595" s="42"/>
      <c r="IN595" s="42"/>
      <c r="IO595" s="42"/>
      <c r="IP595" s="42"/>
      <c r="IQ595" s="42"/>
      <c r="IR595" s="42"/>
      <c r="IS595" s="42"/>
      <c r="IT595" s="42"/>
      <c r="IU595" s="42"/>
      <c r="IV595" s="42"/>
      <c r="IW595" s="42"/>
      <c r="IX595" s="42"/>
      <c r="IY595" s="42"/>
      <c r="IZ595" s="63"/>
      <c r="JA595" s="65"/>
      <c r="JB595" s="65"/>
      <c r="JC595" s="65"/>
      <c r="JD595" s="65"/>
      <c r="JE595" s="65"/>
      <c r="JF595" s="65"/>
      <c r="JG595" s="65"/>
      <c r="JH595" s="65"/>
      <c r="JI595" s="65"/>
      <c r="JJ595" s="65"/>
      <c r="JK595" s="65"/>
      <c r="JL595" s="65"/>
      <c r="JM595" s="65"/>
      <c r="JN595" s="65"/>
      <c r="JO595" s="65"/>
      <c r="JP595" s="65"/>
      <c r="JQ595" s="65"/>
      <c r="JR595" s="65"/>
      <c r="JS595" s="65"/>
      <c r="JT595" s="65"/>
      <c r="JU595" s="65"/>
      <c r="JV595" s="65"/>
      <c r="JW595" s="65"/>
      <c r="JX595" s="65"/>
      <c r="JY595" s="65"/>
      <c r="JZ595" s="65"/>
      <c r="KA595" s="65"/>
      <c r="KB595" s="65"/>
      <c r="KC595" s="65"/>
      <c r="KD595" s="65"/>
      <c r="KE595" s="65"/>
      <c r="KF595" s="65"/>
      <c r="KG595" s="65"/>
      <c r="KH595" s="65"/>
      <c r="KI595" s="65"/>
      <c r="KJ595" s="65"/>
      <c r="KK595" s="65"/>
      <c r="KL595" s="65"/>
      <c r="KM595" s="65"/>
      <c r="KN595" s="65"/>
      <c r="KO595" s="65"/>
      <c r="KP595" s="65"/>
      <c r="KQ595" s="65"/>
      <c r="KR595" s="65"/>
      <c r="KS595" s="65"/>
      <c r="KT595" s="65"/>
      <c r="KU595" s="65"/>
      <c r="KV595" s="65"/>
      <c r="KW595" s="65"/>
      <c r="KX595" s="65"/>
      <c r="KY595" s="65"/>
      <c r="KZ595" s="65"/>
      <c r="LA595" s="65"/>
      <c r="LB595" s="65"/>
      <c r="LC595" s="65"/>
      <c r="LD595" s="65"/>
      <c r="LE595" s="65"/>
      <c r="LF595" s="65"/>
      <c r="LG595" s="65"/>
      <c r="LH595" s="65"/>
      <c r="LI595" s="65"/>
      <c r="LJ595" s="65"/>
      <c r="LK595" s="65"/>
      <c r="LL595" s="65"/>
      <c r="LM595" s="65"/>
      <c r="LN595" s="65"/>
      <c r="LO595" s="65"/>
      <c r="LP595" s="65"/>
      <c r="LQ595" s="65"/>
      <c r="LR595" s="65"/>
      <c r="LS595" s="65"/>
      <c r="LT595" s="65"/>
      <c r="LU595" s="65"/>
      <c r="LV595" s="65"/>
      <c r="LW595" s="65"/>
      <c r="LX595" s="65"/>
      <c r="LY595" s="65"/>
      <c r="LZ595" s="65"/>
      <c r="MA595" s="65"/>
    </row>
    <row r="596" spans="1:339" ht="12" x14ac:dyDescent="0.25">
      <c r="A596" s="38" t="s">
        <v>118</v>
      </c>
      <c r="B596" s="39" t="s">
        <v>119</v>
      </c>
      <c r="C596" s="40" t="str">
        <f>IFERROR(VLOOKUP(BANCO10[[#This Row],[EMPRESA]],[1]!DADOS[#Data],2,FALSE),"")</f>
        <v>56.250.715/0001-57</v>
      </c>
      <c r="D596" s="42" t="s">
        <v>1562</v>
      </c>
      <c r="E596" s="42" t="str">
        <f>IFERROR(VLOOKUP(BANCO10[[#This Row],[EMPRESA]],[1]!DADOS[#Data],5,FALSE),"")</f>
        <v>EPP</v>
      </c>
      <c r="F596" s="40" t="str">
        <f>IFERROR(IF(VLOOKUP(BANCO10[[#This Row],[EMPRESA]],[1]!DADOS[#Data],6,0)="","",(VLOOKUP(BANCO10[[#This Row],[EMPRESA]],[1]!DADOS[#Data],6,0))),"")</f>
        <v>CAPITAL LESTE 2</v>
      </c>
      <c r="G596" s="40" t="str">
        <f>IFERROR(IF(VLOOKUP(BANCO10[[#This Row],[EMPRESA]],[1]!DADOS[#Data],4)="","",(VLOOKUP($D596,[1]!DADOS[#Data],4,0))),"")</f>
        <v>PHILZEN</v>
      </c>
      <c r="H596" s="43" t="s">
        <v>7</v>
      </c>
      <c r="I596" s="42" t="s">
        <v>267</v>
      </c>
      <c r="J596" s="44" t="s">
        <v>136</v>
      </c>
      <c r="K596" s="44" t="s">
        <v>136</v>
      </c>
      <c r="L596" s="44" t="s">
        <v>136</v>
      </c>
      <c r="M596" s="44">
        <v>103</v>
      </c>
      <c r="N596" s="42" t="s">
        <v>123</v>
      </c>
      <c r="O596" s="42" t="s">
        <v>95</v>
      </c>
      <c r="P596" s="42">
        <v>100</v>
      </c>
      <c r="Q596" s="42"/>
      <c r="R596" s="45" t="s">
        <v>123</v>
      </c>
      <c r="S596" s="45"/>
      <c r="T596" s="45" t="s">
        <v>123</v>
      </c>
      <c r="U596" s="45"/>
      <c r="V596" s="45" t="s">
        <v>123</v>
      </c>
      <c r="W596" s="45"/>
      <c r="X596" s="45" t="s">
        <v>123</v>
      </c>
      <c r="Y596" s="45"/>
      <c r="Z596" s="46" t="s">
        <v>123</v>
      </c>
      <c r="AA596" s="47"/>
      <c r="AB596" s="46" t="s">
        <v>123</v>
      </c>
      <c r="AC596" s="48"/>
      <c r="AD596" s="46" t="s">
        <v>123</v>
      </c>
      <c r="AE596" s="48"/>
      <c r="AF596" s="45" t="s">
        <v>27</v>
      </c>
      <c r="AG596" s="45">
        <v>44957</v>
      </c>
      <c r="AH596" s="45" t="s">
        <v>27</v>
      </c>
      <c r="AI596" s="45">
        <v>45299</v>
      </c>
      <c r="AJ596" s="45" t="s">
        <v>27</v>
      </c>
      <c r="AK596" s="45"/>
      <c r="AL596" s="45" t="s">
        <v>27</v>
      </c>
      <c r="AM596" s="45"/>
      <c r="AN596" s="45" t="s">
        <v>123</v>
      </c>
      <c r="AO596" s="45"/>
      <c r="AP596" s="45" t="s">
        <v>123</v>
      </c>
      <c r="AQ596" s="45"/>
      <c r="AR596" s="45" t="s">
        <v>123</v>
      </c>
      <c r="AS596" s="45"/>
      <c r="AT596" s="49">
        <v>45963</v>
      </c>
      <c r="AU596" s="50">
        <v>45963</v>
      </c>
      <c r="AV596" s="66" t="s">
        <v>123</v>
      </c>
      <c r="AW596" s="66" t="s">
        <v>123</v>
      </c>
      <c r="AX596" s="51" t="s">
        <v>49</v>
      </c>
      <c r="AY596" s="52" t="s">
        <v>126</v>
      </c>
      <c r="AZ596" s="53">
        <v>0</v>
      </c>
      <c r="BA596" s="52"/>
      <c r="BB596" s="81" t="s">
        <v>136</v>
      </c>
      <c r="BC596" s="52" t="s">
        <v>136</v>
      </c>
      <c r="BD596" s="52" t="s">
        <v>136</v>
      </c>
      <c r="BE596" s="55" t="s">
        <v>123</v>
      </c>
      <c r="BF596" s="55" t="s">
        <v>123</v>
      </c>
      <c r="BG596" s="55"/>
      <c r="BH596" s="55" t="s">
        <v>123</v>
      </c>
      <c r="BI596" s="68" t="s">
        <v>123</v>
      </c>
      <c r="BJ596" s="48"/>
      <c r="BK596" s="58"/>
      <c r="BL596" s="59"/>
      <c r="BM596" s="58"/>
      <c r="BN596" s="59"/>
      <c r="BO596" s="74" t="s">
        <v>126</v>
      </c>
      <c r="BP596" s="77"/>
      <c r="BQ596" s="78" t="s">
        <v>126</v>
      </c>
      <c r="BR596" s="79"/>
      <c r="BS596" s="70" t="s">
        <v>827</v>
      </c>
      <c r="BT596" s="38"/>
      <c r="BU596" s="61" t="s">
        <v>170</v>
      </c>
      <c r="BV596" s="61" t="s">
        <v>170</v>
      </c>
      <c r="BW596" s="84" t="s">
        <v>171</v>
      </c>
      <c r="BX596" s="84" t="s">
        <v>129</v>
      </c>
      <c r="BY596" s="85" t="s">
        <v>1182</v>
      </c>
      <c r="BZ596" s="84"/>
      <c r="CA596" s="86" t="s">
        <v>129</v>
      </c>
      <c r="CB596" s="87" t="s">
        <v>129</v>
      </c>
      <c r="CC596" s="88">
        <v>45412</v>
      </c>
      <c r="CD596" s="87" t="s">
        <v>158</v>
      </c>
      <c r="CE596" s="87" t="s">
        <v>129</v>
      </c>
      <c r="CF596" s="87"/>
      <c r="CG596" s="87" t="s">
        <v>1564</v>
      </c>
      <c r="CH596" s="42">
        <f>YEAR(BANCO10[[#This Row],[DATA INÍCIO]])</f>
        <v>2025</v>
      </c>
      <c r="CI596" s="42">
        <f>MONTH(BANCO10[[#This Row],[DATA INÍCIO]])</f>
        <v>11</v>
      </c>
      <c r="CJ596" s="42" t="str">
        <f t="shared" si="11"/>
        <v>PHILZEN ESTAMPOS TECNICOS INDUSTRIA E COMERCIO LTDA56.250.715/0001-57</v>
      </c>
      <c r="CK596" s="42"/>
      <c r="CL596" s="42" t="s">
        <v>136</v>
      </c>
      <c r="CM596" s="42" t="str">
        <f>IF(BANCO10[[#This Row],[SOLUÇÃO]]=CM$1,BANCO10[[#This Row],[STATUS DA ETAPA]],"")</f>
        <v/>
      </c>
      <c r="CN596" s="42" t="str">
        <f>IF(BANCO10[[#This Row],[SOLUÇÃO]]=CN$1,BANCO10[[#This Row],[STATUS DA ETAPA]],"")</f>
        <v/>
      </c>
      <c r="CO596" s="42" t="str">
        <f>IF(BANCO10[[#This Row],[SOLUÇÃO]]=CO$1,BANCO10[[#This Row],[STATUS DA ETAPA]],"")</f>
        <v/>
      </c>
      <c r="CP596" s="42" t="str">
        <f>IF(BANCO10[[#This Row],[SOLUÇÃO]]=CP$1,BANCO10[[#This Row],[STATUS DA ETAPA]],"")</f>
        <v/>
      </c>
      <c r="CQ596" s="42" t="str">
        <f>IF(BANCO10[[#This Row],[SOLUÇÃO]]=CQ$1,BANCO10[[#This Row],[STATUS DA ETAPA]],"")</f>
        <v/>
      </c>
      <c r="CR596" s="42" t="str">
        <f>IF(BANCO10[[#This Row],[SOLUÇÃO]]=CR$1,BANCO10[[#This Row],[STATUS DA ETAPA]],"")</f>
        <v>PROSPECÇÃO</v>
      </c>
      <c r="CS596" s="42" t="str">
        <f>IF(BANCO10[[#This Row],[SOLUÇÃO]]=CS$1,BANCO10[[#This Row],[STATUS DA ETAPA]],"")</f>
        <v/>
      </c>
      <c r="CT596" s="42" t="str">
        <f>IF(BANCO10[[#This Row],[SOLUÇÃO]]=CT$1,BANCO10[[#This Row],[STATUS DA ETAPA]],"")</f>
        <v/>
      </c>
      <c r="CU596" s="42" t="str">
        <f>IF(BANCO10[[#This Row],[SOLUÇÃO]]=CU$1,BANCO10[[#This Row],[STATUS DA ETAPA]],"")</f>
        <v/>
      </c>
      <c r="CV596" s="42" t="str">
        <f>IF(BANCO10[[#This Row],[SOLUÇÃO]]=CV$1,BANCO10[[#This Row],[STATUS DA ETAPA]],"")</f>
        <v/>
      </c>
      <c r="CW596" s="42" t="str">
        <f>IF(BANCO10[[#This Row],[SOLUÇÃO]]=CW$1,BANCO10[[#This Row],[STATUS DA ETAPA]],"")</f>
        <v/>
      </c>
      <c r="CX596" s="42" t="str">
        <f>IF(BANCO10[[#This Row],[SOLUÇÃO]]=CX$1,BANCO10[[#This Row],[STATUS DA ETAPA]],"")</f>
        <v/>
      </c>
      <c r="CY596" s="42" t="str">
        <f>IF(BANCO10[[#This Row],[SOLUÇÃO]]=CY$1,BANCO10[[#This Row],[STATUS DA ETAPA]],"")</f>
        <v/>
      </c>
      <c r="CZ596" s="42" t="str">
        <f>IF(BANCO10[[#This Row],[SOLUÇÃO]]=CZ$1,BANCO10[[#This Row],[STATUS DA ETAPA]],"")</f>
        <v/>
      </c>
      <c r="DA596" s="42" t="str">
        <f>IF(BANCO10[[#This Row],[SOLUÇÃO]]=DA$1,BANCO10[[#This Row],[STATUS DA ETAPA]],"")</f>
        <v/>
      </c>
      <c r="DB596" s="42" t="str">
        <f>IF(BANCO10[[#This Row],[SOLUÇÃO]]=DB$1,BANCO10[[#This Row],[STATUS DA ETAPA]],"")</f>
        <v/>
      </c>
      <c r="DC596" s="63" t="str">
        <f>IF(BANCO10[[#This Row],[SOLUÇÃO]]=DC$1,BANCO10[[#This Row],[STATUS DA ETAPA]],"")</f>
        <v/>
      </c>
      <c r="DD596" s="65" t="str">
        <f>IF(BANCO10[[#This Row],[SOLUÇÃO]]=DD$1,BANCO10[[#This Row],[STATUS DA ETAPA]],"")</f>
        <v/>
      </c>
      <c r="DE596" s="65" t="str">
        <f>IF(BANCO10[[#This Row],[SOLUÇÃO]]=DE$1,BANCO10[[#This Row],[STATUS DA ETAPA]],"")</f>
        <v/>
      </c>
      <c r="DF596" s="65" t="str">
        <f>IF(BANCO10[[#This Row],[SOLUÇÃO]]=DF$1,BANCO10[[#This Row],[STATUS DA ETAPA]],"")</f>
        <v/>
      </c>
      <c r="DG596" s="65" t="str">
        <f>IF(BANCO10[[#This Row],[SOLUÇÃO]]=DG$1,BANCO10[[#This Row],[STATUS DA ETAPA]],"")</f>
        <v/>
      </c>
      <c r="DH596" s="65" t="str">
        <f>IF(BANCO10[[#This Row],[SOLUÇÃO]]=DH$1,BANCO10[[#This Row],[STATUS DA ETAPA]],"")</f>
        <v/>
      </c>
      <c r="DI596" s="65" t="str">
        <f>IF(BANCO10[[#This Row],[SOLUÇÃO]]=DI$1,BANCO10[[#This Row],[STATUS DA ETAPA]],"")</f>
        <v/>
      </c>
      <c r="DJ596" s="65" t="str">
        <f>IF(BANCO10[[#This Row],[SOLUÇÃO]]=DJ$1,BANCO10[[#This Row],[STATUS DA ETAPA]],"")</f>
        <v/>
      </c>
      <c r="DK596" s="65" t="str">
        <f>IF(BANCO10[[#This Row],[SOLUÇÃO]]=DK$1,BANCO10[[#This Row],[STATUS DA ETAPA]],"")</f>
        <v/>
      </c>
      <c r="DL596" s="65" t="str">
        <f>IF(BANCO10[[#This Row],[SOLUÇÃO]]=DL$1,BANCO10[[#This Row],[STATUS DA ETAPA]],"")</f>
        <v/>
      </c>
      <c r="DM596" s="65" t="str">
        <f>IF(BANCO10[[#This Row],[SOLUÇÃO]]=DM$1,BANCO10[[#This Row],[STATUS DA ETAPA]],"")</f>
        <v/>
      </c>
      <c r="DN596" s="65"/>
      <c r="DO596" s="65"/>
      <c r="DP596" s="65"/>
      <c r="DQ596" s="65"/>
      <c r="DR596" s="65"/>
      <c r="DS596" s="65"/>
      <c r="DT596" s="65"/>
      <c r="DU596" s="65"/>
      <c r="DV596" s="65"/>
      <c r="DW596" s="65"/>
      <c r="DX596" s="65"/>
      <c r="DY596" s="65"/>
      <c r="DZ596" s="65"/>
      <c r="EA596" s="65"/>
      <c r="EB596" s="65"/>
      <c r="EC596" s="65"/>
      <c r="ED596" s="65"/>
      <c r="EE596" s="65"/>
      <c r="EF596" s="65"/>
      <c r="EG596" s="65"/>
      <c r="EH596" s="65"/>
      <c r="EI596" s="65"/>
      <c r="EJ596" s="65"/>
      <c r="EK596" s="65"/>
      <c r="EL596" s="65"/>
      <c r="EM596" s="65"/>
      <c r="EN596" s="65"/>
      <c r="EO596" s="65"/>
      <c r="EP596" s="65"/>
      <c r="EQ596" s="65"/>
      <c r="ER596" s="65"/>
      <c r="ES596" s="65"/>
      <c r="ET596" s="65"/>
      <c r="EU596" s="65"/>
      <c r="EV596" s="65"/>
      <c r="EW596" s="65"/>
      <c r="EX596" s="65"/>
      <c r="EY596" s="65"/>
      <c r="EZ596" s="65"/>
      <c r="FA596" s="65"/>
      <c r="FB596" s="65"/>
      <c r="FC596" s="65"/>
      <c r="FD596" s="65"/>
      <c r="FE596" s="65"/>
      <c r="FF596" s="65"/>
      <c r="FG596" s="65"/>
      <c r="FH596" s="65"/>
      <c r="FI596" s="65"/>
      <c r="FJ596" s="65"/>
      <c r="FK596" s="65"/>
      <c r="FL596" s="65"/>
      <c r="FM596" s="65"/>
      <c r="FN596" s="65"/>
      <c r="FO596" s="65"/>
      <c r="FP596" s="65"/>
      <c r="FQ596" s="65"/>
      <c r="FR596" s="65"/>
      <c r="FS596" s="65"/>
      <c r="FT596" s="65"/>
      <c r="FU596" s="65"/>
      <c r="FV596" s="65"/>
      <c r="FW596" s="65"/>
      <c r="FX596" s="65"/>
      <c r="FY596" s="65"/>
      <c r="FZ596" s="65"/>
      <c r="GA596" s="38"/>
      <c r="GB596" s="39"/>
      <c r="GC596" s="40"/>
      <c r="GD596" s="42"/>
      <c r="GE596" s="42"/>
      <c r="GF596" s="40"/>
      <c r="GG596" s="89"/>
      <c r="GH596" s="90"/>
      <c r="GI596" s="43"/>
      <c r="GJ596" s="44"/>
      <c r="GK596" s="166"/>
      <c r="GL596" s="166"/>
      <c r="GM596" s="166"/>
      <c r="GN596" s="42"/>
      <c r="GO596" s="91"/>
      <c r="GP596" s="42"/>
      <c r="GQ596" s="91"/>
      <c r="GR596" s="93"/>
      <c r="GS596" s="93"/>
      <c r="GT596" s="44"/>
      <c r="GU596" s="44"/>
      <c r="GV596" s="44"/>
      <c r="GW596" s="42"/>
      <c r="GX596" s="95"/>
      <c r="GY596" s="96"/>
      <c r="GZ596" s="168"/>
      <c r="HA596" s="168"/>
      <c r="HB596" s="168"/>
      <c r="HC596" s="93"/>
      <c r="HD596" s="168"/>
      <c r="HE596" s="110"/>
      <c r="HF596" s="94"/>
      <c r="HG596" s="38"/>
      <c r="HH596" s="38"/>
      <c r="HI596" s="38"/>
      <c r="HJ596" s="38"/>
      <c r="HK596" s="98"/>
      <c r="HL596" s="38"/>
      <c r="HM596" s="38"/>
      <c r="HN596" s="38"/>
      <c r="HO596" s="136"/>
      <c r="HP596" s="38"/>
      <c r="HQ596" s="38"/>
      <c r="HR596" s="38"/>
      <c r="HS596" s="38"/>
      <c r="HT596" s="63"/>
      <c r="HU596" s="63"/>
      <c r="HV596" s="71"/>
      <c r="HW596" s="63"/>
      <c r="HX596" s="44"/>
      <c r="HY596" s="42"/>
      <c r="HZ596" s="42"/>
      <c r="IA596" s="42"/>
      <c r="IB596" s="42"/>
      <c r="IC596" s="42"/>
      <c r="ID596" s="42"/>
      <c r="IE596" s="42"/>
      <c r="IF596" s="42"/>
      <c r="IG596" s="42"/>
      <c r="IH596" s="42"/>
      <c r="II596" s="42"/>
      <c r="IJ596" s="42"/>
      <c r="IK596" s="42"/>
      <c r="IL596" s="42"/>
      <c r="IM596" s="42"/>
      <c r="IN596" s="42"/>
      <c r="IO596" s="42"/>
      <c r="IP596" s="42"/>
      <c r="IQ596" s="42"/>
      <c r="IR596" s="42"/>
      <c r="IS596" s="42"/>
      <c r="IT596" s="42"/>
      <c r="IU596" s="42"/>
      <c r="IV596" s="42"/>
      <c r="IW596" s="42"/>
      <c r="IX596" s="42"/>
      <c r="IY596" s="42"/>
      <c r="IZ596" s="63"/>
      <c r="JA596" s="65"/>
      <c r="JB596" s="65"/>
      <c r="JC596" s="65"/>
      <c r="JD596" s="65"/>
      <c r="JE596" s="65"/>
      <c r="JF596" s="65"/>
      <c r="JG596" s="65"/>
      <c r="JH596" s="65"/>
      <c r="JI596" s="65"/>
      <c r="JJ596" s="65"/>
      <c r="JK596" s="65"/>
      <c r="JL596" s="65"/>
      <c r="JM596" s="65"/>
      <c r="JN596" s="65"/>
      <c r="JO596" s="65"/>
      <c r="JP596" s="65"/>
      <c r="JQ596" s="65"/>
      <c r="JR596" s="65"/>
      <c r="JS596" s="65"/>
      <c r="JT596" s="65"/>
      <c r="JU596" s="65"/>
      <c r="JV596" s="65"/>
      <c r="JW596" s="65"/>
      <c r="JX596" s="65"/>
      <c r="JY596" s="65"/>
      <c r="JZ596" s="65"/>
      <c r="KA596" s="65"/>
      <c r="KB596" s="65"/>
      <c r="KC596" s="65"/>
      <c r="KD596" s="65"/>
      <c r="KE596" s="65"/>
      <c r="KF596" s="65"/>
      <c r="KG596" s="65"/>
      <c r="KH596" s="65"/>
      <c r="KI596" s="65"/>
      <c r="KJ596" s="65"/>
      <c r="KK596" s="65"/>
      <c r="KL596" s="65"/>
      <c r="KM596" s="65"/>
      <c r="KN596" s="65"/>
      <c r="KO596" s="65"/>
      <c r="KP596" s="65"/>
      <c r="KQ596" s="65"/>
      <c r="KR596" s="65"/>
      <c r="KS596" s="65"/>
      <c r="KT596" s="65"/>
      <c r="KU596" s="65"/>
      <c r="KV596" s="65"/>
      <c r="KW596" s="65"/>
      <c r="KX596" s="65"/>
      <c r="KY596" s="65"/>
      <c r="KZ596" s="65"/>
      <c r="LA596" s="65"/>
      <c r="LB596" s="65"/>
      <c r="LC596" s="65"/>
      <c r="LD596" s="65"/>
      <c r="LE596" s="65"/>
      <c r="LF596" s="65"/>
      <c r="LG596" s="65"/>
      <c r="LH596" s="65"/>
      <c r="LI596" s="65"/>
      <c r="LJ596" s="65"/>
      <c r="LK596" s="65"/>
      <c r="LL596" s="65"/>
      <c r="LM596" s="65"/>
      <c r="LN596" s="65"/>
      <c r="LO596" s="65"/>
      <c r="LP596" s="65"/>
      <c r="LQ596" s="65"/>
      <c r="LR596" s="65"/>
      <c r="LS596" s="65"/>
      <c r="LT596" s="65"/>
      <c r="LU596" s="65"/>
      <c r="LV596" s="65"/>
      <c r="LW596" s="65"/>
      <c r="LX596" s="65"/>
      <c r="LY596" s="65"/>
      <c r="LZ596" s="65"/>
      <c r="MA596" s="65"/>
    </row>
    <row r="597" spans="1:339" ht="12" x14ac:dyDescent="0.25">
      <c r="A597" s="38" t="s">
        <v>118</v>
      </c>
      <c r="B597" s="39" t="s">
        <v>143</v>
      </c>
      <c r="C597" s="40" t="str">
        <f>IFERROR(VLOOKUP(BANCO10[[#This Row],[EMPRESA]],[1]!DADOS[#Data],2,FALSE),"")</f>
        <v>53.785.291/0001-37</v>
      </c>
      <c r="D597" s="42" t="s">
        <v>1565</v>
      </c>
      <c r="E597" s="42" t="str">
        <f>IFERROR(VLOOKUP(BANCO10[[#This Row],[EMPRESA]],[1]!DADOS[#Data],5,FALSE),"")</f>
        <v>DEMAIS</v>
      </c>
      <c r="F597" s="40" t="str">
        <f>IFERROR(IF(VLOOKUP(BANCO10[[#This Row],[EMPRESA]],[1]!DADOS[#Data],6,0)="","",(VLOOKUP(BANCO10[[#This Row],[EMPRESA]],[1]!DADOS[#Data],6,0))),"")</f>
        <v>N/A</v>
      </c>
      <c r="G597" s="40"/>
      <c r="H597" s="43" t="s">
        <v>121</v>
      </c>
      <c r="I597" s="43" t="s">
        <v>145</v>
      </c>
      <c r="J597" s="44" t="s">
        <v>146</v>
      </c>
      <c r="K597" s="42" t="s">
        <v>1566</v>
      </c>
      <c r="L597" s="44" t="s">
        <v>123</v>
      </c>
      <c r="M597" s="44">
        <v>103</v>
      </c>
      <c r="N597" s="42" t="s">
        <v>123</v>
      </c>
      <c r="O597" s="42" t="s">
        <v>90</v>
      </c>
      <c r="P597" s="42">
        <v>4</v>
      </c>
      <c r="Q597" s="42" t="s">
        <v>265</v>
      </c>
      <c r="R597" s="45" t="s">
        <v>123</v>
      </c>
      <c r="S597" s="45"/>
      <c r="T597" s="45" t="s">
        <v>123</v>
      </c>
      <c r="U597" s="45"/>
      <c r="V597" s="45" t="s">
        <v>123</v>
      </c>
      <c r="W597" s="45"/>
      <c r="X597" s="45" t="s">
        <v>123</v>
      </c>
      <c r="Y597" s="45"/>
      <c r="Z597" s="46" t="s">
        <v>123</v>
      </c>
      <c r="AA597" s="47"/>
      <c r="AB597" s="46" t="s">
        <v>123</v>
      </c>
      <c r="AC597" s="48"/>
      <c r="AD597" s="46" t="s">
        <v>123</v>
      </c>
      <c r="AE597" s="48"/>
      <c r="AF597" s="45" t="s">
        <v>27</v>
      </c>
      <c r="AG597" s="45">
        <v>45119</v>
      </c>
      <c r="AH597" s="45" t="s">
        <v>126</v>
      </c>
      <c r="AI597" s="45"/>
      <c r="AJ597" s="45" t="s">
        <v>123</v>
      </c>
      <c r="AK597" s="45"/>
      <c r="AL597" s="45" t="s">
        <v>123</v>
      </c>
      <c r="AM597" s="45"/>
      <c r="AN597" s="45" t="s">
        <v>123</v>
      </c>
      <c r="AO597" s="45"/>
      <c r="AP597" s="45" t="s">
        <v>123</v>
      </c>
      <c r="AQ597" s="45"/>
      <c r="AR597" s="45" t="s">
        <v>123</v>
      </c>
      <c r="AS597" s="45"/>
      <c r="AT597" s="49">
        <v>45093</v>
      </c>
      <c r="AU597" s="50">
        <v>45093</v>
      </c>
      <c r="AV597" s="51" t="s">
        <v>123</v>
      </c>
      <c r="AW597" s="51" t="s">
        <v>123</v>
      </c>
      <c r="AX597" s="51" t="s">
        <v>49</v>
      </c>
      <c r="AY597" s="52" t="s">
        <v>123</v>
      </c>
      <c r="AZ597" s="53">
        <v>0</v>
      </c>
      <c r="BA597" s="52" t="s">
        <v>123</v>
      </c>
      <c r="BB597" s="81" t="s">
        <v>123</v>
      </c>
      <c r="BC597" s="52" t="s">
        <v>123</v>
      </c>
      <c r="BD597" s="52" t="s">
        <v>123</v>
      </c>
      <c r="BE597" s="55" t="s">
        <v>123</v>
      </c>
      <c r="BF597" s="55" t="s">
        <v>123</v>
      </c>
      <c r="BG597" s="55" t="s">
        <v>123</v>
      </c>
      <c r="BH597" s="55" t="s">
        <v>123</v>
      </c>
      <c r="BI597" s="56" t="s">
        <v>123</v>
      </c>
      <c r="BJ597" s="48"/>
      <c r="BK597" s="74"/>
      <c r="BL597" s="75"/>
      <c r="BM597" s="74"/>
      <c r="BN597" s="75"/>
      <c r="BO597" s="74" t="s">
        <v>123</v>
      </c>
      <c r="BP597" s="75"/>
      <c r="BQ597" s="74" t="s">
        <v>123</v>
      </c>
      <c r="BR597" s="217"/>
      <c r="BS597" s="70" t="s">
        <v>1567</v>
      </c>
      <c r="BT597" s="38"/>
      <c r="BU597" s="61" t="s">
        <v>129</v>
      </c>
      <c r="BV597" s="61" t="s">
        <v>129</v>
      </c>
      <c r="BW597" s="84" t="s">
        <v>129</v>
      </c>
      <c r="BX597" s="84" t="s">
        <v>129</v>
      </c>
      <c r="BY597" s="85" t="s">
        <v>129</v>
      </c>
      <c r="BZ597" s="84"/>
      <c r="CA597" s="86" t="s">
        <v>129</v>
      </c>
      <c r="CB597" s="87" t="s">
        <v>129</v>
      </c>
      <c r="CC597" s="88" t="s">
        <v>129</v>
      </c>
      <c r="CD597" s="87" t="s">
        <v>129</v>
      </c>
      <c r="CE597" s="87" t="s">
        <v>129</v>
      </c>
      <c r="CF597" s="87" t="s">
        <v>129</v>
      </c>
      <c r="CG597" s="87" t="s">
        <v>129</v>
      </c>
      <c r="CH597" s="42">
        <f>YEAR(BANCO10[[#This Row],[DATA INÍCIO]])</f>
        <v>2023</v>
      </c>
      <c r="CI597" s="42">
        <f>MONTH(BANCO10[[#This Row],[DATA INÍCIO]])</f>
        <v>6</v>
      </c>
      <c r="CJ597" s="42" t="str">
        <f t="shared" si="11"/>
        <v>PLAST LEO LIMITADA53.785.291/0001-37</v>
      </c>
      <c r="CK597" s="42"/>
      <c r="CL597" s="42" t="s">
        <v>1566</v>
      </c>
      <c r="CM597" s="42" t="str">
        <f>IF(BANCO10[[#This Row],[SOLUÇÃO]]=CM$1,BANCO10[[#This Row],[STATUS DA ETAPA]],"")</f>
        <v>CONCLUÍDO</v>
      </c>
      <c r="CN597" s="42" t="str">
        <f>IF(BANCO10[[#This Row],[SOLUÇÃO]]=CN$1,BANCO10[[#This Row],[STATUS DA ETAPA]],"")</f>
        <v/>
      </c>
      <c r="CO597" s="42" t="str">
        <f>IF(BANCO10[[#This Row],[SOLUÇÃO]]=CO$1,BANCO10[[#This Row],[STATUS DA ETAPA]],"")</f>
        <v/>
      </c>
      <c r="CP597" s="42" t="str">
        <f>IF(BANCO10[[#This Row],[SOLUÇÃO]]=CP$1,BANCO10[[#This Row],[STATUS DA ETAPA]],"")</f>
        <v/>
      </c>
      <c r="CQ597" s="42" t="str">
        <f>IF(BANCO10[[#This Row],[SOLUÇÃO]]=CQ$1,BANCO10[[#This Row],[STATUS DA ETAPA]],"")</f>
        <v/>
      </c>
      <c r="CR597" s="42" t="str">
        <f>IF(BANCO10[[#This Row],[SOLUÇÃO]]=CR$1,BANCO10[[#This Row],[STATUS DA ETAPA]],"")</f>
        <v/>
      </c>
      <c r="CS597" s="42" t="str">
        <f>IF(BANCO10[[#This Row],[SOLUÇÃO]]=CS$1,BANCO10[[#This Row],[STATUS DA ETAPA]],"")</f>
        <v/>
      </c>
      <c r="CT597" s="42" t="str">
        <f>IF(BANCO10[[#This Row],[SOLUÇÃO]]=CT$1,BANCO10[[#This Row],[STATUS DA ETAPA]],"")</f>
        <v/>
      </c>
      <c r="CU597" s="42" t="str">
        <f>IF(BANCO10[[#This Row],[SOLUÇÃO]]=CU$1,BANCO10[[#This Row],[STATUS DA ETAPA]],"")</f>
        <v/>
      </c>
      <c r="CV597" s="42" t="str">
        <f>IF(BANCO10[[#This Row],[SOLUÇÃO]]=CV$1,BANCO10[[#This Row],[STATUS DA ETAPA]],"")</f>
        <v/>
      </c>
      <c r="CW597" s="42" t="str">
        <f>IF(BANCO10[[#This Row],[SOLUÇÃO]]=CW$1,BANCO10[[#This Row],[STATUS DA ETAPA]],"")</f>
        <v/>
      </c>
      <c r="CX597" s="42" t="str">
        <f>IF(BANCO10[[#This Row],[SOLUÇÃO]]=CX$1,BANCO10[[#This Row],[STATUS DA ETAPA]],"")</f>
        <v/>
      </c>
      <c r="CY597" s="42" t="str">
        <f>IF(BANCO10[[#This Row],[SOLUÇÃO]]=CY$1,BANCO10[[#This Row],[STATUS DA ETAPA]],"")</f>
        <v/>
      </c>
      <c r="CZ597" s="42" t="str">
        <f>IF(BANCO10[[#This Row],[SOLUÇÃO]]=CZ$1,BANCO10[[#This Row],[STATUS DA ETAPA]],"")</f>
        <v/>
      </c>
      <c r="DA597" s="42" t="str">
        <f>IF(BANCO10[[#This Row],[SOLUÇÃO]]=DA$1,BANCO10[[#This Row],[STATUS DA ETAPA]],"")</f>
        <v/>
      </c>
      <c r="DB597" s="42" t="str">
        <f>IF(BANCO10[[#This Row],[SOLUÇÃO]]=DB$1,BANCO10[[#This Row],[STATUS DA ETAPA]],"")</f>
        <v/>
      </c>
      <c r="DC597" s="63" t="str">
        <f>IF(BANCO10[[#This Row],[SOLUÇÃO]]=DC$1,BANCO10[[#This Row],[STATUS DA ETAPA]],"")</f>
        <v/>
      </c>
      <c r="DD597" s="65" t="str">
        <f>IF(BANCO10[[#This Row],[SOLUÇÃO]]=DD$1,BANCO10[[#This Row],[STATUS DA ETAPA]],"")</f>
        <v/>
      </c>
      <c r="DE597" s="65" t="str">
        <f>IF(BANCO10[[#This Row],[SOLUÇÃO]]=DE$1,BANCO10[[#This Row],[STATUS DA ETAPA]],"")</f>
        <v/>
      </c>
      <c r="DF597" s="65" t="str">
        <f>IF(BANCO10[[#This Row],[SOLUÇÃO]]=DF$1,BANCO10[[#This Row],[STATUS DA ETAPA]],"")</f>
        <v/>
      </c>
      <c r="DG597" s="65" t="str">
        <f>IF(BANCO10[[#This Row],[SOLUÇÃO]]=DG$1,BANCO10[[#This Row],[STATUS DA ETAPA]],"")</f>
        <v/>
      </c>
      <c r="DH597" s="65" t="str">
        <f>IF(BANCO10[[#This Row],[SOLUÇÃO]]=DH$1,BANCO10[[#This Row],[STATUS DA ETAPA]],"")</f>
        <v/>
      </c>
      <c r="DI597" s="65" t="str">
        <f>IF(BANCO10[[#This Row],[SOLUÇÃO]]=DI$1,BANCO10[[#This Row],[STATUS DA ETAPA]],"")</f>
        <v/>
      </c>
      <c r="DJ597" s="65" t="str">
        <f>IF(BANCO10[[#This Row],[SOLUÇÃO]]=DJ$1,BANCO10[[#This Row],[STATUS DA ETAPA]],"")</f>
        <v/>
      </c>
      <c r="DK597" s="65" t="str">
        <f>IF(BANCO10[[#This Row],[SOLUÇÃO]]=DK$1,BANCO10[[#This Row],[STATUS DA ETAPA]],"")</f>
        <v/>
      </c>
      <c r="DL597" s="65" t="str">
        <f>IF(BANCO10[[#This Row],[SOLUÇÃO]]=DL$1,BANCO10[[#This Row],[STATUS DA ETAPA]],"")</f>
        <v/>
      </c>
      <c r="DM597" s="65" t="str">
        <f>IF(BANCO10[[#This Row],[SOLUÇÃO]]=DM$1,BANCO10[[#This Row],[STATUS DA ETAPA]],"")</f>
        <v/>
      </c>
      <c r="DN597" s="65"/>
      <c r="DO597" s="65"/>
      <c r="DP597" s="65"/>
      <c r="DQ597" s="65"/>
      <c r="DR597" s="65"/>
      <c r="DS597" s="65"/>
      <c r="DT597" s="65"/>
      <c r="DU597" s="65"/>
      <c r="DV597" s="65"/>
      <c r="DW597" s="65"/>
      <c r="DX597" s="65"/>
      <c r="DY597" s="65"/>
      <c r="DZ597" s="65"/>
      <c r="EA597" s="65"/>
      <c r="EB597" s="65"/>
      <c r="EC597" s="65"/>
      <c r="ED597" s="65"/>
      <c r="EE597" s="65"/>
      <c r="EF597" s="65"/>
      <c r="EG597" s="65"/>
      <c r="EH597" s="65"/>
      <c r="EI597" s="65"/>
      <c r="EJ597" s="65"/>
      <c r="EK597" s="65"/>
      <c r="EL597" s="65"/>
      <c r="EM597" s="65"/>
      <c r="EN597" s="65"/>
      <c r="EO597" s="65"/>
      <c r="EP597" s="65"/>
      <c r="EQ597" s="65"/>
      <c r="ER597" s="65"/>
      <c r="ES597" s="65"/>
      <c r="ET597" s="65"/>
      <c r="EU597" s="65"/>
      <c r="EV597" s="65"/>
      <c r="EW597" s="65"/>
      <c r="EX597" s="65"/>
      <c r="EY597" s="65"/>
      <c r="EZ597" s="65"/>
      <c r="FA597" s="65"/>
      <c r="FB597" s="65"/>
      <c r="FC597" s="65"/>
      <c r="FD597" s="65"/>
      <c r="FE597" s="65"/>
      <c r="FF597" s="65"/>
      <c r="FG597" s="65"/>
      <c r="FH597" s="65"/>
      <c r="FI597" s="65"/>
      <c r="FJ597" s="65"/>
      <c r="FK597" s="65"/>
      <c r="FL597" s="65"/>
      <c r="FM597" s="65"/>
      <c r="FN597" s="65"/>
      <c r="FO597" s="65"/>
      <c r="FP597" s="65"/>
      <c r="FQ597" s="65"/>
      <c r="FR597" s="65"/>
      <c r="FS597" s="65"/>
      <c r="FT597" s="65"/>
      <c r="FU597" s="65"/>
      <c r="FV597" s="65"/>
      <c r="FW597" s="65"/>
      <c r="FX597" s="65"/>
      <c r="FY597" s="65"/>
      <c r="FZ597" s="65"/>
      <c r="GA597" s="38"/>
      <c r="GB597" s="39"/>
      <c r="GC597" s="40"/>
      <c r="GD597" s="42"/>
      <c r="GE597" s="42"/>
      <c r="GF597" s="40"/>
      <c r="GG597" s="89"/>
      <c r="GH597" s="90"/>
      <c r="GI597" s="43"/>
      <c r="GJ597" s="44"/>
      <c r="GK597" s="166"/>
      <c r="GL597" s="166"/>
      <c r="GM597" s="166"/>
      <c r="GN597" s="42"/>
      <c r="GO597" s="91"/>
      <c r="GP597" s="42"/>
      <c r="GQ597" s="91"/>
      <c r="GR597" s="93"/>
      <c r="GS597" s="93"/>
      <c r="GT597" s="44"/>
      <c r="GU597" s="44"/>
      <c r="GV597" s="44"/>
      <c r="GW597" s="42"/>
      <c r="GX597" s="95"/>
      <c r="GY597" s="96"/>
      <c r="GZ597" s="168"/>
      <c r="HA597" s="168"/>
      <c r="HB597" s="168"/>
      <c r="HC597" s="93"/>
      <c r="HD597" s="168"/>
      <c r="HE597" s="110"/>
      <c r="HF597" s="94"/>
      <c r="HG597" s="38"/>
      <c r="HH597" s="38"/>
      <c r="HI597" s="38"/>
      <c r="HJ597" s="38"/>
      <c r="HK597" s="98"/>
      <c r="HL597" s="38"/>
      <c r="HM597" s="38"/>
      <c r="HN597" s="38"/>
      <c r="HO597" s="136"/>
      <c r="HP597" s="38"/>
      <c r="HQ597" s="38"/>
      <c r="HR597" s="38"/>
      <c r="HS597" s="38"/>
      <c r="HT597" s="63"/>
      <c r="HU597" s="63"/>
      <c r="HV597" s="71"/>
      <c r="HW597" s="63"/>
      <c r="HX597" s="44"/>
      <c r="HY597" s="42"/>
      <c r="HZ597" s="42"/>
      <c r="IA597" s="42"/>
      <c r="IB597" s="42"/>
      <c r="IC597" s="42"/>
      <c r="ID597" s="42"/>
      <c r="IE597" s="42"/>
      <c r="IF597" s="42"/>
      <c r="IG597" s="42"/>
      <c r="IH597" s="42"/>
      <c r="II597" s="42"/>
      <c r="IJ597" s="42"/>
      <c r="IK597" s="42"/>
      <c r="IL597" s="42"/>
      <c r="IM597" s="42"/>
      <c r="IN597" s="42"/>
      <c r="IO597" s="42"/>
      <c r="IP597" s="42"/>
      <c r="IQ597" s="42"/>
      <c r="IR597" s="42"/>
      <c r="IS597" s="42"/>
      <c r="IT597" s="42"/>
      <c r="IU597" s="42"/>
      <c r="IV597" s="42"/>
      <c r="IW597" s="42"/>
      <c r="IX597" s="42"/>
      <c r="IY597" s="42"/>
      <c r="IZ597" s="63"/>
      <c r="JA597" s="65"/>
      <c r="JB597" s="65"/>
      <c r="JC597" s="65"/>
      <c r="JD597" s="65"/>
      <c r="JE597" s="65"/>
      <c r="JF597" s="65"/>
      <c r="JG597" s="65"/>
      <c r="JH597" s="65"/>
      <c r="JI597" s="65"/>
      <c r="JJ597" s="65"/>
      <c r="JK597" s="65"/>
      <c r="JL597" s="65"/>
      <c r="JM597" s="65"/>
      <c r="JN597" s="65"/>
      <c r="JO597" s="65"/>
      <c r="JP597" s="65"/>
      <c r="JQ597" s="65"/>
      <c r="JR597" s="65"/>
      <c r="JS597" s="65"/>
      <c r="JT597" s="65"/>
      <c r="JU597" s="65"/>
      <c r="JV597" s="65"/>
      <c r="JW597" s="65"/>
      <c r="JX597" s="65"/>
      <c r="JY597" s="65"/>
      <c r="JZ597" s="65"/>
      <c r="KA597" s="65"/>
      <c r="KB597" s="65"/>
      <c r="KC597" s="65"/>
      <c r="KD597" s="65"/>
      <c r="KE597" s="65"/>
      <c r="KF597" s="65"/>
      <c r="KG597" s="65"/>
      <c r="KH597" s="65"/>
      <c r="KI597" s="65"/>
      <c r="KJ597" s="65"/>
      <c r="KK597" s="65"/>
      <c r="KL597" s="65"/>
      <c r="KM597" s="65"/>
      <c r="KN597" s="65"/>
      <c r="KO597" s="65"/>
      <c r="KP597" s="65"/>
      <c r="KQ597" s="65"/>
      <c r="KR597" s="65"/>
      <c r="KS597" s="65"/>
      <c r="KT597" s="65"/>
      <c r="KU597" s="65"/>
      <c r="KV597" s="65"/>
      <c r="KW597" s="65"/>
      <c r="KX597" s="65"/>
      <c r="KY597" s="65"/>
      <c r="KZ597" s="65"/>
      <c r="LA597" s="65"/>
      <c r="LB597" s="65"/>
      <c r="LC597" s="65"/>
      <c r="LD597" s="65"/>
      <c r="LE597" s="65"/>
      <c r="LF597" s="65"/>
      <c r="LG597" s="65"/>
      <c r="LH597" s="65"/>
      <c r="LI597" s="65"/>
      <c r="LJ597" s="65"/>
      <c r="LK597" s="65"/>
      <c r="LL597" s="65"/>
      <c r="LM597" s="65"/>
      <c r="LN597" s="65"/>
      <c r="LO597" s="65"/>
      <c r="LP597" s="65"/>
      <c r="LQ597" s="65"/>
      <c r="LR597" s="65"/>
      <c r="LS597" s="65"/>
      <c r="LT597" s="65"/>
      <c r="LU597" s="65"/>
      <c r="LV597" s="65"/>
      <c r="LW597" s="65"/>
      <c r="LX597" s="65"/>
      <c r="LY597" s="65"/>
      <c r="LZ597" s="65"/>
      <c r="MA597" s="65"/>
    </row>
    <row r="598" spans="1:339" ht="12" x14ac:dyDescent="0.25">
      <c r="A598" s="38" t="s">
        <v>118</v>
      </c>
      <c r="B598" s="39" t="s">
        <v>143</v>
      </c>
      <c r="C598" s="40" t="str">
        <f>IFERROR(VLOOKUP(BANCO10[[#This Row],[EMPRESA]],[1]!DADOS[#Data],2,FALSE),"")</f>
        <v>53.785.291/0001-37</v>
      </c>
      <c r="D598" s="42" t="s">
        <v>1565</v>
      </c>
      <c r="E598" s="42" t="str">
        <f>IFERROR(VLOOKUP(BANCO10[[#This Row],[EMPRESA]],[1]!DADOS[#Data],5,FALSE),"")</f>
        <v>DEMAIS</v>
      </c>
      <c r="F598" s="40" t="str">
        <f>IFERROR(IF(VLOOKUP(BANCO10[[#This Row],[EMPRESA]],[1]!DADOS[#Data],6,0)="","",(VLOOKUP(BANCO10[[#This Row],[EMPRESA]],[1]!DADOS[#Data],6,0))),"")</f>
        <v>N/A</v>
      </c>
      <c r="G598" s="40" t="str">
        <f>IFERROR(IF(VLOOKUP(BANCO10[[#This Row],[EMPRESA]],[1]!DADOS[#Data],4)="","",(VLOOKUP($D598,[1]!DADOS[#Data],4,0))),"")</f>
        <v>PLAST LEO</v>
      </c>
      <c r="H598" s="43" t="s">
        <v>7</v>
      </c>
      <c r="I598" s="42" t="s">
        <v>267</v>
      </c>
      <c r="J598" s="44" t="s">
        <v>136</v>
      </c>
      <c r="K598" s="44" t="s">
        <v>136</v>
      </c>
      <c r="L598" s="44" t="s">
        <v>136</v>
      </c>
      <c r="M598" s="44">
        <v>103</v>
      </c>
      <c r="N598" s="42" t="s">
        <v>123</v>
      </c>
      <c r="O598" s="42" t="s">
        <v>95</v>
      </c>
      <c r="P598" s="42">
        <v>120</v>
      </c>
      <c r="Q598" s="42"/>
      <c r="R598" s="45" t="s">
        <v>123</v>
      </c>
      <c r="S598" s="45"/>
      <c r="T598" s="45" t="s">
        <v>123</v>
      </c>
      <c r="U598" s="45"/>
      <c r="V598" s="45" t="s">
        <v>123</v>
      </c>
      <c r="W598" s="45"/>
      <c r="X598" s="45" t="s">
        <v>123</v>
      </c>
      <c r="Y598" s="45"/>
      <c r="Z598" s="46" t="s">
        <v>123</v>
      </c>
      <c r="AA598" s="47"/>
      <c r="AB598" s="46" t="s">
        <v>123</v>
      </c>
      <c r="AC598" s="48"/>
      <c r="AD598" s="46" t="s">
        <v>123</v>
      </c>
      <c r="AE598" s="48"/>
      <c r="AF598" s="45" t="s">
        <v>27</v>
      </c>
      <c r="AG598" s="45">
        <v>45119</v>
      </c>
      <c r="AH598" s="45" t="s">
        <v>27</v>
      </c>
      <c r="AI598" s="45">
        <v>45168</v>
      </c>
      <c r="AJ598" s="45"/>
      <c r="AK598" s="45"/>
      <c r="AL598" s="45" t="s">
        <v>123</v>
      </c>
      <c r="AM598" s="45"/>
      <c r="AN598" s="45" t="s">
        <v>123</v>
      </c>
      <c r="AO598" s="45"/>
      <c r="AP598" s="45" t="s">
        <v>123</v>
      </c>
      <c r="AQ598" s="45"/>
      <c r="AR598" s="45" t="s">
        <v>123</v>
      </c>
      <c r="AS598" s="45"/>
      <c r="AT598" s="49">
        <v>45963</v>
      </c>
      <c r="AU598" s="50">
        <v>45963</v>
      </c>
      <c r="AV598" s="66" t="s">
        <v>123</v>
      </c>
      <c r="AW598" s="66" t="s">
        <v>123</v>
      </c>
      <c r="AX598" s="51" t="s">
        <v>49</v>
      </c>
      <c r="AY598" s="52" t="s">
        <v>126</v>
      </c>
      <c r="AZ598" s="53">
        <v>0</v>
      </c>
      <c r="BA598" s="52"/>
      <c r="BB598" s="81" t="s">
        <v>136</v>
      </c>
      <c r="BC598" s="52" t="s">
        <v>136</v>
      </c>
      <c r="BD598" s="52" t="s">
        <v>136</v>
      </c>
      <c r="BE598" s="55" t="s">
        <v>123</v>
      </c>
      <c r="BF598" s="55" t="s">
        <v>123</v>
      </c>
      <c r="BG598" s="55"/>
      <c r="BH598" s="55" t="s">
        <v>123</v>
      </c>
      <c r="BI598" s="68" t="s">
        <v>123</v>
      </c>
      <c r="BJ598" s="48"/>
      <c r="BK598" s="58"/>
      <c r="BL598" s="59"/>
      <c r="BM598" s="58"/>
      <c r="BN598" s="59"/>
      <c r="BO598" s="74" t="s">
        <v>126</v>
      </c>
      <c r="BP598" s="77"/>
      <c r="BQ598" s="78" t="s">
        <v>126</v>
      </c>
      <c r="BR598" s="79"/>
      <c r="BS598" s="70" t="s">
        <v>1567</v>
      </c>
      <c r="BT598" s="38"/>
      <c r="BU598" s="61" t="s">
        <v>129</v>
      </c>
      <c r="BV598" s="61" t="s">
        <v>129</v>
      </c>
      <c r="BW598" s="84" t="s">
        <v>129</v>
      </c>
      <c r="BX598" s="84" t="s">
        <v>129</v>
      </c>
      <c r="BY598" s="85" t="s">
        <v>129</v>
      </c>
      <c r="BZ598" s="84"/>
      <c r="CA598" s="86" t="s">
        <v>129</v>
      </c>
      <c r="CB598" s="87" t="s">
        <v>129</v>
      </c>
      <c r="CC598" s="88">
        <v>45412</v>
      </c>
      <c r="CD598" s="87" t="s">
        <v>129</v>
      </c>
      <c r="CE598" s="87" t="s">
        <v>129</v>
      </c>
      <c r="CF598" s="87"/>
      <c r="CG598" s="87" t="s">
        <v>1568</v>
      </c>
      <c r="CH598" s="42">
        <f>YEAR(BANCO10[[#This Row],[DATA INÍCIO]])</f>
        <v>2025</v>
      </c>
      <c r="CI598" s="42">
        <f>MONTH(BANCO10[[#This Row],[DATA INÍCIO]])</f>
        <v>11</v>
      </c>
      <c r="CJ598" s="42" t="str">
        <f t="shared" si="11"/>
        <v>PLAST LEO LIMITADA53.785.291/0001-37</v>
      </c>
      <c r="CK598" s="42"/>
      <c r="CL598" s="42" t="s">
        <v>136</v>
      </c>
      <c r="CM598" s="42" t="str">
        <f>IF(BANCO10[[#This Row],[SOLUÇÃO]]=CM$1,BANCO10[[#This Row],[STATUS DA ETAPA]],"")</f>
        <v/>
      </c>
      <c r="CN598" s="42" t="str">
        <f>IF(BANCO10[[#This Row],[SOLUÇÃO]]=CN$1,BANCO10[[#This Row],[STATUS DA ETAPA]],"")</f>
        <v/>
      </c>
      <c r="CO598" s="42" t="str">
        <f>IF(BANCO10[[#This Row],[SOLUÇÃO]]=CO$1,BANCO10[[#This Row],[STATUS DA ETAPA]],"")</f>
        <v/>
      </c>
      <c r="CP598" s="42" t="str">
        <f>IF(BANCO10[[#This Row],[SOLUÇÃO]]=CP$1,BANCO10[[#This Row],[STATUS DA ETAPA]],"")</f>
        <v/>
      </c>
      <c r="CQ598" s="42" t="str">
        <f>IF(BANCO10[[#This Row],[SOLUÇÃO]]=CQ$1,BANCO10[[#This Row],[STATUS DA ETAPA]],"")</f>
        <v/>
      </c>
      <c r="CR598" s="42" t="str">
        <f>IF(BANCO10[[#This Row],[SOLUÇÃO]]=CR$1,BANCO10[[#This Row],[STATUS DA ETAPA]],"")</f>
        <v>PROSPECÇÃO</v>
      </c>
      <c r="CS598" s="42" t="str">
        <f>IF(BANCO10[[#This Row],[SOLUÇÃO]]=CS$1,BANCO10[[#This Row],[STATUS DA ETAPA]],"")</f>
        <v/>
      </c>
      <c r="CT598" s="42" t="str">
        <f>IF(BANCO10[[#This Row],[SOLUÇÃO]]=CT$1,BANCO10[[#This Row],[STATUS DA ETAPA]],"")</f>
        <v/>
      </c>
      <c r="CU598" s="42" t="str">
        <f>IF(BANCO10[[#This Row],[SOLUÇÃO]]=CU$1,BANCO10[[#This Row],[STATUS DA ETAPA]],"")</f>
        <v/>
      </c>
      <c r="CV598" s="42" t="str">
        <f>IF(BANCO10[[#This Row],[SOLUÇÃO]]=CV$1,BANCO10[[#This Row],[STATUS DA ETAPA]],"")</f>
        <v/>
      </c>
      <c r="CW598" s="42" t="str">
        <f>IF(BANCO10[[#This Row],[SOLUÇÃO]]=CW$1,BANCO10[[#This Row],[STATUS DA ETAPA]],"")</f>
        <v/>
      </c>
      <c r="CX598" s="42" t="str">
        <f>IF(BANCO10[[#This Row],[SOLUÇÃO]]=CX$1,BANCO10[[#This Row],[STATUS DA ETAPA]],"")</f>
        <v/>
      </c>
      <c r="CY598" s="42" t="str">
        <f>IF(BANCO10[[#This Row],[SOLUÇÃO]]=CY$1,BANCO10[[#This Row],[STATUS DA ETAPA]],"")</f>
        <v/>
      </c>
      <c r="CZ598" s="42" t="str">
        <f>IF(BANCO10[[#This Row],[SOLUÇÃO]]=CZ$1,BANCO10[[#This Row],[STATUS DA ETAPA]],"")</f>
        <v/>
      </c>
      <c r="DA598" s="42" t="str">
        <f>IF(BANCO10[[#This Row],[SOLUÇÃO]]=DA$1,BANCO10[[#This Row],[STATUS DA ETAPA]],"")</f>
        <v/>
      </c>
      <c r="DB598" s="42" t="str">
        <f>IF(BANCO10[[#This Row],[SOLUÇÃO]]=DB$1,BANCO10[[#This Row],[STATUS DA ETAPA]],"")</f>
        <v/>
      </c>
      <c r="DC598" s="63" t="str">
        <f>IF(BANCO10[[#This Row],[SOLUÇÃO]]=DC$1,BANCO10[[#This Row],[STATUS DA ETAPA]],"")</f>
        <v/>
      </c>
      <c r="DD598" s="65" t="str">
        <f>IF(BANCO10[[#This Row],[SOLUÇÃO]]=DD$1,BANCO10[[#This Row],[STATUS DA ETAPA]],"")</f>
        <v/>
      </c>
      <c r="DE598" s="65" t="str">
        <f>IF(BANCO10[[#This Row],[SOLUÇÃO]]=DE$1,BANCO10[[#This Row],[STATUS DA ETAPA]],"")</f>
        <v/>
      </c>
      <c r="DF598" s="65" t="str">
        <f>IF(BANCO10[[#This Row],[SOLUÇÃO]]=DF$1,BANCO10[[#This Row],[STATUS DA ETAPA]],"")</f>
        <v/>
      </c>
      <c r="DG598" s="65" t="str">
        <f>IF(BANCO10[[#This Row],[SOLUÇÃO]]=DG$1,BANCO10[[#This Row],[STATUS DA ETAPA]],"")</f>
        <v/>
      </c>
      <c r="DH598" s="65" t="str">
        <f>IF(BANCO10[[#This Row],[SOLUÇÃO]]=DH$1,BANCO10[[#This Row],[STATUS DA ETAPA]],"")</f>
        <v/>
      </c>
      <c r="DI598" s="65" t="str">
        <f>IF(BANCO10[[#This Row],[SOLUÇÃO]]=DI$1,BANCO10[[#This Row],[STATUS DA ETAPA]],"")</f>
        <v/>
      </c>
      <c r="DJ598" s="65" t="str">
        <f>IF(BANCO10[[#This Row],[SOLUÇÃO]]=DJ$1,BANCO10[[#This Row],[STATUS DA ETAPA]],"")</f>
        <v/>
      </c>
      <c r="DK598" s="65" t="str">
        <f>IF(BANCO10[[#This Row],[SOLUÇÃO]]=DK$1,BANCO10[[#This Row],[STATUS DA ETAPA]],"")</f>
        <v/>
      </c>
      <c r="DL598" s="65" t="str">
        <f>IF(BANCO10[[#This Row],[SOLUÇÃO]]=DL$1,BANCO10[[#This Row],[STATUS DA ETAPA]],"")</f>
        <v/>
      </c>
      <c r="DM598" s="65" t="str">
        <f>IF(BANCO10[[#This Row],[SOLUÇÃO]]=DM$1,BANCO10[[#This Row],[STATUS DA ETAPA]],"")</f>
        <v/>
      </c>
      <c r="DN598" s="65"/>
      <c r="DO598" s="65"/>
      <c r="DP598" s="65"/>
      <c r="DQ598" s="65"/>
      <c r="DR598" s="65"/>
      <c r="DS598" s="65"/>
      <c r="DT598" s="65"/>
      <c r="DU598" s="65"/>
      <c r="DV598" s="65"/>
      <c r="DW598" s="65"/>
      <c r="DX598" s="65"/>
      <c r="DY598" s="65"/>
      <c r="DZ598" s="65"/>
      <c r="EA598" s="65"/>
      <c r="EB598" s="65"/>
      <c r="EC598" s="65"/>
      <c r="ED598" s="65"/>
      <c r="EE598" s="65"/>
      <c r="EF598" s="65"/>
      <c r="EG598" s="65"/>
      <c r="EH598" s="65"/>
      <c r="EI598" s="65"/>
      <c r="EJ598" s="65"/>
      <c r="EK598" s="65"/>
      <c r="EL598" s="65"/>
      <c r="EM598" s="65"/>
      <c r="EN598" s="65"/>
      <c r="EO598" s="65"/>
      <c r="EP598" s="65"/>
      <c r="EQ598" s="65"/>
      <c r="ER598" s="65"/>
      <c r="ES598" s="65"/>
      <c r="ET598" s="65"/>
      <c r="EU598" s="65"/>
      <c r="EV598" s="65"/>
      <c r="EW598" s="65"/>
      <c r="EX598" s="65"/>
      <c r="EY598" s="65"/>
      <c r="EZ598" s="65"/>
      <c r="FA598" s="65"/>
      <c r="FB598" s="65"/>
      <c r="FC598" s="65"/>
      <c r="FD598" s="65"/>
      <c r="FE598" s="65"/>
      <c r="FF598" s="65"/>
      <c r="FG598" s="65"/>
      <c r="FH598" s="65"/>
      <c r="FI598" s="65"/>
      <c r="FJ598" s="65"/>
      <c r="FK598" s="65"/>
      <c r="FL598" s="65"/>
      <c r="FM598" s="65"/>
      <c r="FN598" s="65"/>
      <c r="FO598" s="65"/>
      <c r="FP598" s="65"/>
      <c r="FQ598" s="65"/>
      <c r="FR598" s="65"/>
      <c r="FS598" s="65"/>
      <c r="FT598" s="65"/>
      <c r="FU598" s="65"/>
      <c r="FV598" s="65"/>
      <c r="FW598" s="65"/>
      <c r="FX598" s="65"/>
      <c r="FY598" s="65"/>
      <c r="FZ598" s="65"/>
      <c r="GA598" s="38"/>
      <c r="GB598" s="39"/>
      <c r="GC598" s="40"/>
      <c r="GD598" s="42"/>
      <c r="GE598" s="42"/>
      <c r="GF598" s="40"/>
      <c r="GG598" s="89"/>
      <c r="GH598" s="90"/>
      <c r="GI598" s="43"/>
      <c r="GJ598" s="44"/>
      <c r="GK598" s="166"/>
      <c r="GL598" s="166"/>
      <c r="GM598" s="166"/>
      <c r="GN598" s="42"/>
      <c r="GO598" s="91"/>
      <c r="GP598" s="42"/>
      <c r="GQ598" s="91"/>
      <c r="GR598" s="93"/>
      <c r="GS598" s="93"/>
      <c r="GT598" s="44"/>
      <c r="GU598" s="44"/>
      <c r="GV598" s="44"/>
      <c r="GW598" s="42"/>
      <c r="GX598" s="95"/>
      <c r="GY598" s="96"/>
      <c r="GZ598" s="168"/>
      <c r="HA598" s="168"/>
      <c r="HB598" s="168"/>
      <c r="HC598" s="93"/>
      <c r="HD598" s="168"/>
      <c r="HE598" s="110"/>
      <c r="HF598" s="94"/>
      <c r="HG598" s="38"/>
      <c r="HH598" s="38"/>
      <c r="HI598" s="38"/>
      <c r="HJ598" s="38"/>
      <c r="HK598" s="98"/>
      <c r="HL598" s="38"/>
      <c r="HM598" s="38"/>
      <c r="HN598" s="38"/>
      <c r="HO598" s="136"/>
      <c r="HP598" s="38"/>
      <c r="HQ598" s="38"/>
      <c r="HR598" s="38"/>
      <c r="HS598" s="38"/>
      <c r="HT598" s="63"/>
      <c r="HU598" s="63"/>
      <c r="HV598" s="71"/>
      <c r="HW598" s="63"/>
      <c r="HX598" s="44"/>
      <c r="HY598" s="42"/>
      <c r="HZ598" s="42"/>
      <c r="IA598" s="42"/>
      <c r="IB598" s="42"/>
      <c r="IC598" s="42"/>
      <c r="ID598" s="42"/>
      <c r="IE598" s="42"/>
      <c r="IF598" s="42"/>
      <c r="IG598" s="42"/>
      <c r="IH598" s="42"/>
      <c r="II598" s="42"/>
      <c r="IJ598" s="42"/>
      <c r="IK598" s="42"/>
      <c r="IL598" s="42"/>
      <c r="IM598" s="42"/>
      <c r="IN598" s="42"/>
      <c r="IO598" s="42"/>
      <c r="IP598" s="42"/>
      <c r="IQ598" s="42"/>
      <c r="IR598" s="42"/>
      <c r="IS598" s="42"/>
      <c r="IT598" s="42"/>
      <c r="IU598" s="42"/>
      <c r="IV598" s="42"/>
      <c r="IW598" s="42"/>
      <c r="IX598" s="42"/>
      <c r="IY598" s="42"/>
      <c r="IZ598" s="63"/>
      <c r="JA598" s="65"/>
      <c r="JB598" s="65"/>
      <c r="JC598" s="65"/>
      <c r="JD598" s="65"/>
      <c r="JE598" s="65"/>
      <c r="JF598" s="65"/>
      <c r="JG598" s="65"/>
      <c r="JH598" s="65"/>
      <c r="JI598" s="65"/>
      <c r="JJ598" s="65"/>
      <c r="JK598" s="65"/>
      <c r="JL598" s="65"/>
      <c r="JM598" s="65"/>
      <c r="JN598" s="65"/>
      <c r="JO598" s="65"/>
      <c r="JP598" s="65"/>
      <c r="JQ598" s="65"/>
      <c r="JR598" s="65"/>
      <c r="JS598" s="65"/>
      <c r="JT598" s="65"/>
      <c r="JU598" s="65"/>
      <c r="JV598" s="65"/>
      <c r="JW598" s="65"/>
      <c r="JX598" s="65"/>
      <c r="JY598" s="65"/>
      <c r="JZ598" s="65"/>
      <c r="KA598" s="65"/>
      <c r="KB598" s="65"/>
      <c r="KC598" s="65"/>
      <c r="KD598" s="65"/>
      <c r="KE598" s="65"/>
      <c r="KF598" s="65"/>
      <c r="KG598" s="65"/>
      <c r="KH598" s="65"/>
      <c r="KI598" s="65"/>
      <c r="KJ598" s="65"/>
      <c r="KK598" s="65"/>
      <c r="KL598" s="65"/>
      <c r="KM598" s="65"/>
      <c r="KN598" s="65"/>
      <c r="KO598" s="65"/>
      <c r="KP598" s="65"/>
      <c r="KQ598" s="65"/>
      <c r="KR598" s="65"/>
      <c r="KS598" s="65"/>
      <c r="KT598" s="65"/>
      <c r="KU598" s="65"/>
      <c r="KV598" s="65"/>
      <c r="KW598" s="65"/>
      <c r="KX598" s="65"/>
      <c r="KY598" s="65"/>
      <c r="KZ598" s="65"/>
      <c r="LA598" s="65"/>
      <c r="LB598" s="65"/>
      <c r="LC598" s="65"/>
      <c r="LD598" s="65"/>
      <c r="LE598" s="65"/>
      <c r="LF598" s="65"/>
      <c r="LG598" s="65"/>
      <c r="LH598" s="65"/>
      <c r="LI598" s="65"/>
      <c r="LJ598" s="65"/>
      <c r="LK598" s="65"/>
      <c r="LL598" s="65"/>
      <c r="LM598" s="65"/>
      <c r="LN598" s="65"/>
      <c r="LO598" s="65"/>
      <c r="LP598" s="65"/>
      <c r="LQ598" s="65"/>
      <c r="LR598" s="65"/>
      <c r="LS598" s="65"/>
      <c r="LT598" s="65"/>
      <c r="LU598" s="65"/>
      <c r="LV598" s="65"/>
      <c r="LW598" s="65"/>
      <c r="LX598" s="65"/>
      <c r="LY598" s="65"/>
      <c r="LZ598" s="65"/>
      <c r="MA598" s="65"/>
    </row>
    <row r="599" spans="1:339" ht="12" x14ac:dyDescent="0.25">
      <c r="A599" s="38" t="s">
        <v>118</v>
      </c>
      <c r="B599" s="39" t="s">
        <v>119</v>
      </c>
      <c r="C599" s="40" t="str">
        <f>IFERROR(VLOOKUP(BANCO10[[#This Row],[EMPRESA]],[1]!DADOS[#Data],2,FALSE),"")</f>
        <v>03.874.487/0001-20</v>
      </c>
      <c r="D599" s="42" t="s">
        <v>1569</v>
      </c>
      <c r="E599" s="42" t="str">
        <f>IFERROR(VLOOKUP(BANCO10[[#This Row],[EMPRESA]],[1]!DADOS[#Data],5,FALSE),"")</f>
        <v>EPP</v>
      </c>
      <c r="F599" s="40" t="str">
        <f>IFERROR(IF(VLOOKUP(BANCO10[[#This Row],[EMPRESA]],[1]!DADOS[#Data],6,0)="","",(VLOOKUP(BANCO10[[#This Row],[EMPRESA]],[1]!DADOS[#Data],6,0))),"")</f>
        <v>CAPITAL LESTE 1</v>
      </c>
      <c r="G599" s="40"/>
      <c r="H599" s="43" t="s">
        <v>121</v>
      </c>
      <c r="I599" s="43" t="s">
        <v>145</v>
      </c>
      <c r="J599" s="44" t="s">
        <v>146</v>
      </c>
      <c r="K599" s="44" t="s">
        <v>1570</v>
      </c>
      <c r="L599" s="44" t="s">
        <v>123</v>
      </c>
      <c r="M599" s="44">
        <v>103</v>
      </c>
      <c r="N599" s="42" t="s">
        <v>123</v>
      </c>
      <c r="O599" s="42" t="s">
        <v>90</v>
      </c>
      <c r="P599" s="42">
        <v>4</v>
      </c>
      <c r="Q599" s="42" t="s">
        <v>188</v>
      </c>
      <c r="R599" s="45" t="s">
        <v>123</v>
      </c>
      <c r="S599" s="45"/>
      <c r="T599" s="45" t="s">
        <v>123</v>
      </c>
      <c r="U599" s="45"/>
      <c r="V599" s="45" t="s">
        <v>123</v>
      </c>
      <c r="W599" s="45"/>
      <c r="X599" s="45" t="s">
        <v>123</v>
      </c>
      <c r="Y599" s="45"/>
      <c r="Z599" s="46" t="s">
        <v>123</v>
      </c>
      <c r="AA599" s="47"/>
      <c r="AB599" s="46" t="s">
        <v>123</v>
      </c>
      <c r="AC599" s="48"/>
      <c r="AD599" s="46" t="s">
        <v>123</v>
      </c>
      <c r="AE599" s="48"/>
      <c r="AF599" s="45" t="s">
        <v>27</v>
      </c>
      <c r="AG599" s="45">
        <v>45218</v>
      </c>
      <c r="AH599" s="45" t="s">
        <v>126</v>
      </c>
      <c r="AI599" s="45"/>
      <c r="AJ599" s="45" t="s">
        <v>123</v>
      </c>
      <c r="AK599" s="45"/>
      <c r="AL599" s="45" t="s">
        <v>123</v>
      </c>
      <c r="AM599" s="45"/>
      <c r="AN599" s="45" t="s">
        <v>123</v>
      </c>
      <c r="AO599" s="45"/>
      <c r="AP599" s="45" t="s">
        <v>123</v>
      </c>
      <c r="AQ599" s="45"/>
      <c r="AR599" s="45" t="s">
        <v>123</v>
      </c>
      <c r="AS599" s="45"/>
      <c r="AT599" s="49">
        <v>45217</v>
      </c>
      <c r="AU599" s="50">
        <v>45217</v>
      </c>
      <c r="AV599" s="51" t="s">
        <v>123</v>
      </c>
      <c r="AW599" s="51" t="s">
        <v>123</v>
      </c>
      <c r="AX599" s="51" t="s">
        <v>49</v>
      </c>
      <c r="AY599" s="52" t="s">
        <v>123</v>
      </c>
      <c r="AZ599" s="53">
        <v>0</v>
      </c>
      <c r="BA599" s="52" t="s">
        <v>123</v>
      </c>
      <c r="BB599" s="81" t="s">
        <v>123</v>
      </c>
      <c r="BC599" s="52" t="s">
        <v>123</v>
      </c>
      <c r="BD599" s="52" t="s">
        <v>123</v>
      </c>
      <c r="BE599" s="55" t="s">
        <v>123</v>
      </c>
      <c r="BF599" s="55" t="s">
        <v>123</v>
      </c>
      <c r="BG599" s="55" t="s">
        <v>123</v>
      </c>
      <c r="BH599" s="55" t="s">
        <v>123</v>
      </c>
      <c r="BI599" s="56" t="s">
        <v>123</v>
      </c>
      <c r="BJ599" s="48"/>
      <c r="BK599" s="74"/>
      <c r="BL599" s="75"/>
      <c r="BM599" s="74"/>
      <c r="BN599" s="75"/>
      <c r="BO599" s="74" t="s">
        <v>123</v>
      </c>
      <c r="BP599" s="75"/>
      <c r="BQ599" s="74" t="s">
        <v>123</v>
      </c>
      <c r="BR599" s="217"/>
      <c r="BS599" s="70" t="s">
        <v>1571</v>
      </c>
      <c r="BT599" s="38"/>
      <c r="BU599" s="61" t="s">
        <v>170</v>
      </c>
      <c r="BV599" s="61" t="s">
        <v>170</v>
      </c>
      <c r="BW599" s="84" t="s">
        <v>171</v>
      </c>
      <c r="BX599" s="84" t="s">
        <v>129</v>
      </c>
      <c r="BY599" s="85" t="s">
        <v>1409</v>
      </c>
      <c r="BZ599" s="84"/>
      <c r="CA599" s="86" t="s">
        <v>129</v>
      </c>
      <c r="CB599" s="87" t="s">
        <v>129</v>
      </c>
      <c r="CC599" s="88" t="s">
        <v>129</v>
      </c>
      <c r="CD599" s="87" t="s">
        <v>129</v>
      </c>
      <c r="CE599" s="87" t="s">
        <v>129</v>
      </c>
      <c r="CF599" s="87" t="s">
        <v>129</v>
      </c>
      <c r="CG599" s="87" t="s">
        <v>129</v>
      </c>
      <c r="CH599" s="42">
        <f>YEAR(BANCO10[[#This Row],[DATA INÍCIO]])</f>
        <v>2023</v>
      </c>
      <c r="CI599" s="42">
        <f>MONTH(BANCO10[[#This Row],[DATA INÍCIO]])</f>
        <v>10</v>
      </c>
      <c r="CJ599" s="42" t="str">
        <f t="shared" si="11"/>
        <v>PLASTCLEAN INDUSTRIA E COMERCIO DE PLASTICOS LTDA03.874.487/0001-20</v>
      </c>
      <c r="CK599" s="42"/>
      <c r="CL599" s="42" t="s">
        <v>1570</v>
      </c>
      <c r="CM599" s="42" t="str">
        <f>IF(BANCO10[[#This Row],[SOLUÇÃO]]=CM$1,BANCO10[[#This Row],[STATUS DA ETAPA]],"")</f>
        <v>CONCLUÍDO</v>
      </c>
      <c r="CN599" s="42" t="str">
        <f>IF(BANCO10[[#This Row],[SOLUÇÃO]]=CN$1,BANCO10[[#This Row],[STATUS DA ETAPA]],"")</f>
        <v/>
      </c>
      <c r="CO599" s="42" t="str">
        <f>IF(BANCO10[[#This Row],[SOLUÇÃO]]=CO$1,BANCO10[[#This Row],[STATUS DA ETAPA]],"")</f>
        <v/>
      </c>
      <c r="CP599" s="42" t="str">
        <f>IF(BANCO10[[#This Row],[SOLUÇÃO]]=CP$1,BANCO10[[#This Row],[STATUS DA ETAPA]],"")</f>
        <v/>
      </c>
      <c r="CQ599" s="42" t="str">
        <f>IF(BANCO10[[#This Row],[SOLUÇÃO]]=CQ$1,BANCO10[[#This Row],[STATUS DA ETAPA]],"")</f>
        <v/>
      </c>
      <c r="CR599" s="42" t="str">
        <f>IF(BANCO10[[#This Row],[SOLUÇÃO]]=CR$1,BANCO10[[#This Row],[STATUS DA ETAPA]],"")</f>
        <v/>
      </c>
      <c r="CS599" s="42" t="str">
        <f>IF(BANCO10[[#This Row],[SOLUÇÃO]]=CS$1,BANCO10[[#This Row],[STATUS DA ETAPA]],"")</f>
        <v/>
      </c>
      <c r="CT599" s="42" t="str">
        <f>IF(BANCO10[[#This Row],[SOLUÇÃO]]=CT$1,BANCO10[[#This Row],[STATUS DA ETAPA]],"")</f>
        <v/>
      </c>
      <c r="CU599" s="42" t="str">
        <f>IF(BANCO10[[#This Row],[SOLUÇÃO]]=CU$1,BANCO10[[#This Row],[STATUS DA ETAPA]],"")</f>
        <v/>
      </c>
      <c r="CV599" s="42" t="str">
        <f>IF(BANCO10[[#This Row],[SOLUÇÃO]]=CV$1,BANCO10[[#This Row],[STATUS DA ETAPA]],"")</f>
        <v/>
      </c>
      <c r="CW599" s="42" t="str">
        <f>IF(BANCO10[[#This Row],[SOLUÇÃO]]=CW$1,BANCO10[[#This Row],[STATUS DA ETAPA]],"")</f>
        <v/>
      </c>
      <c r="CX599" s="42" t="str">
        <f>IF(BANCO10[[#This Row],[SOLUÇÃO]]=CX$1,BANCO10[[#This Row],[STATUS DA ETAPA]],"")</f>
        <v/>
      </c>
      <c r="CY599" s="42" t="str">
        <f>IF(BANCO10[[#This Row],[SOLUÇÃO]]=CY$1,BANCO10[[#This Row],[STATUS DA ETAPA]],"")</f>
        <v/>
      </c>
      <c r="CZ599" s="42" t="str">
        <f>IF(BANCO10[[#This Row],[SOLUÇÃO]]=CZ$1,BANCO10[[#This Row],[STATUS DA ETAPA]],"")</f>
        <v/>
      </c>
      <c r="DA599" s="42" t="str">
        <f>IF(BANCO10[[#This Row],[SOLUÇÃO]]=DA$1,BANCO10[[#This Row],[STATUS DA ETAPA]],"")</f>
        <v/>
      </c>
      <c r="DB599" s="42" t="str">
        <f>IF(BANCO10[[#This Row],[SOLUÇÃO]]=DB$1,BANCO10[[#This Row],[STATUS DA ETAPA]],"")</f>
        <v/>
      </c>
      <c r="DC599" s="63" t="str">
        <f>IF(BANCO10[[#This Row],[SOLUÇÃO]]=DC$1,BANCO10[[#This Row],[STATUS DA ETAPA]],"")</f>
        <v/>
      </c>
      <c r="DD599" s="65" t="str">
        <f>IF(BANCO10[[#This Row],[SOLUÇÃO]]=DD$1,BANCO10[[#This Row],[STATUS DA ETAPA]],"")</f>
        <v/>
      </c>
      <c r="DE599" s="65" t="str">
        <f>IF(BANCO10[[#This Row],[SOLUÇÃO]]=DE$1,BANCO10[[#This Row],[STATUS DA ETAPA]],"")</f>
        <v/>
      </c>
      <c r="DF599" s="65" t="str">
        <f>IF(BANCO10[[#This Row],[SOLUÇÃO]]=DF$1,BANCO10[[#This Row],[STATUS DA ETAPA]],"")</f>
        <v/>
      </c>
      <c r="DG599" s="65" t="str">
        <f>IF(BANCO10[[#This Row],[SOLUÇÃO]]=DG$1,BANCO10[[#This Row],[STATUS DA ETAPA]],"")</f>
        <v/>
      </c>
      <c r="DH599" s="65" t="str">
        <f>IF(BANCO10[[#This Row],[SOLUÇÃO]]=DH$1,BANCO10[[#This Row],[STATUS DA ETAPA]],"")</f>
        <v/>
      </c>
      <c r="DI599" s="65" t="str">
        <f>IF(BANCO10[[#This Row],[SOLUÇÃO]]=DI$1,BANCO10[[#This Row],[STATUS DA ETAPA]],"")</f>
        <v/>
      </c>
      <c r="DJ599" s="65" t="str">
        <f>IF(BANCO10[[#This Row],[SOLUÇÃO]]=DJ$1,BANCO10[[#This Row],[STATUS DA ETAPA]],"")</f>
        <v/>
      </c>
      <c r="DK599" s="65" t="str">
        <f>IF(BANCO10[[#This Row],[SOLUÇÃO]]=DK$1,BANCO10[[#This Row],[STATUS DA ETAPA]],"")</f>
        <v/>
      </c>
      <c r="DL599" s="65" t="str">
        <f>IF(BANCO10[[#This Row],[SOLUÇÃO]]=DL$1,BANCO10[[#This Row],[STATUS DA ETAPA]],"")</f>
        <v/>
      </c>
      <c r="DM599" s="65" t="str">
        <f>IF(BANCO10[[#This Row],[SOLUÇÃO]]=DM$1,BANCO10[[#This Row],[STATUS DA ETAPA]],"")</f>
        <v/>
      </c>
      <c r="DN599" s="65"/>
      <c r="DO599" s="65"/>
      <c r="DP599" s="65"/>
      <c r="DQ599" s="65"/>
      <c r="DR599" s="65"/>
      <c r="DS599" s="65"/>
      <c r="DT599" s="65"/>
      <c r="DU599" s="65"/>
      <c r="DV599" s="65"/>
      <c r="DW599" s="65"/>
      <c r="DX599" s="65"/>
      <c r="DY599" s="65"/>
      <c r="DZ599" s="65"/>
      <c r="EA599" s="65"/>
      <c r="EB599" s="65"/>
      <c r="EC599" s="65"/>
      <c r="ED599" s="65"/>
      <c r="EE599" s="65"/>
      <c r="EF599" s="65"/>
      <c r="EG599" s="65"/>
      <c r="EH599" s="65"/>
      <c r="EI599" s="65"/>
      <c r="EJ599" s="65"/>
      <c r="EK599" s="65"/>
      <c r="EL599" s="65"/>
      <c r="EM599" s="65"/>
      <c r="EN599" s="65"/>
      <c r="EO599" s="65"/>
      <c r="EP599" s="65"/>
      <c r="EQ599" s="65"/>
      <c r="ER599" s="65"/>
      <c r="ES599" s="65"/>
      <c r="ET599" s="65"/>
      <c r="EU599" s="65"/>
      <c r="EV599" s="65"/>
      <c r="EW599" s="65"/>
      <c r="EX599" s="65"/>
      <c r="EY599" s="65"/>
      <c r="EZ599" s="65"/>
      <c r="FA599" s="65"/>
      <c r="FB599" s="65"/>
      <c r="FC599" s="65"/>
      <c r="FD599" s="65"/>
      <c r="FE599" s="65"/>
      <c r="FF599" s="65"/>
      <c r="FG599" s="65"/>
      <c r="FH599" s="65"/>
      <c r="FI599" s="65"/>
      <c r="FJ599" s="65"/>
      <c r="FK599" s="65"/>
      <c r="FL599" s="65"/>
      <c r="FM599" s="65"/>
      <c r="FN599" s="65"/>
      <c r="FO599" s="65"/>
      <c r="FP599" s="65"/>
      <c r="FQ599" s="65"/>
      <c r="FR599" s="65"/>
      <c r="FS599" s="65"/>
      <c r="FT599" s="65"/>
      <c r="FU599" s="65"/>
      <c r="FV599" s="65"/>
      <c r="FW599" s="65"/>
      <c r="FX599" s="65"/>
      <c r="FY599" s="65"/>
      <c r="FZ599" s="65"/>
      <c r="GA599" s="38"/>
      <c r="GB599" s="39"/>
      <c r="GC599" s="40"/>
      <c r="GD599" s="42"/>
      <c r="GE599" s="42"/>
      <c r="GF599" s="40"/>
      <c r="GG599" s="89"/>
      <c r="GH599" s="90"/>
      <c r="GI599" s="43"/>
      <c r="GJ599" s="44"/>
      <c r="GK599" s="166"/>
      <c r="GL599" s="166"/>
      <c r="GM599" s="166"/>
      <c r="GN599" s="42"/>
      <c r="GO599" s="91"/>
      <c r="GP599" s="42"/>
      <c r="GQ599" s="91"/>
      <c r="GR599" s="93"/>
      <c r="GS599" s="93"/>
      <c r="GT599" s="44"/>
      <c r="GU599" s="44"/>
      <c r="GV599" s="44"/>
      <c r="GW599" s="42"/>
      <c r="GX599" s="95"/>
      <c r="GY599" s="96"/>
      <c r="GZ599" s="168"/>
      <c r="HA599" s="168"/>
      <c r="HB599" s="168"/>
      <c r="HC599" s="93"/>
      <c r="HD599" s="168"/>
      <c r="HE599" s="110"/>
      <c r="HF599" s="94"/>
      <c r="HG599" s="38"/>
      <c r="HH599" s="38"/>
      <c r="HI599" s="38"/>
      <c r="HJ599" s="38"/>
      <c r="HK599" s="98"/>
      <c r="HL599" s="38"/>
      <c r="HM599" s="38"/>
      <c r="HN599" s="38"/>
      <c r="HO599" s="136"/>
      <c r="HP599" s="38"/>
      <c r="HQ599" s="38"/>
      <c r="HR599" s="38"/>
      <c r="HS599" s="38"/>
      <c r="HT599" s="63"/>
      <c r="HU599" s="63"/>
      <c r="HV599" s="71"/>
      <c r="HW599" s="63"/>
      <c r="HX599" s="44"/>
      <c r="HY599" s="42"/>
      <c r="HZ599" s="42"/>
      <c r="IA599" s="42"/>
      <c r="IB599" s="42"/>
      <c r="IC599" s="42"/>
      <c r="ID599" s="42"/>
      <c r="IE599" s="42"/>
      <c r="IF599" s="42"/>
      <c r="IG599" s="42"/>
      <c r="IH599" s="42"/>
      <c r="II599" s="42"/>
      <c r="IJ599" s="42"/>
      <c r="IK599" s="42"/>
      <c r="IL599" s="42"/>
      <c r="IM599" s="42"/>
      <c r="IN599" s="42"/>
      <c r="IO599" s="42"/>
      <c r="IP599" s="42"/>
      <c r="IQ599" s="42"/>
      <c r="IR599" s="42"/>
      <c r="IS599" s="42"/>
      <c r="IT599" s="42"/>
      <c r="IU599" s="42"/>
      <c r="IV599" s="42"/>
      <c r="IW599" s="42"/>
      <c r="IX599" s="42"/>
      <c r="IY599" s="42"/>
      <c r="IZ599" s="63"/>
      <c r="JA599" s="65"/>
      <c r="JB599" s="65"/>
      <c r="JC599" s="65"/>
      <c r="JD599" s="65"/>
      <c r="JE599" s="65"/>
      <c r="JF599" s="65"/>
      <c r="JG599" s="65"/>
      <c r="JH599" s="65"/>
      <c r="JI599" s="65"/>
      <c r="JJ599" s="65"/>
      <c r="JK599" s="65"/>
      <c r="JL599" s="65"/>
      <c r="JM599" s="65"/>
      <c r="JN599" s="65"/>
      <c r="JO599" s="65"/>
      <c r="JP599" s="65"/>
      <c r="JQ599" s="65"/>
      <c r="JR599" s="65"/>
      <c r="JS599" s="65"/>
      <c r="JT599" s="65"/>
      <c r="JU599" s="65"/>
      <c r="JV599" s="65"/>
      <c r="JW599" s="65"/>
      <c r="JX599" s="65"/>
      <c r="JY599" s="65"/>
      <c r="JZ599" s="65"/>
      <c r="KA599" s="65"/>
      <c r="KB599" s="65"/>
      <c r="KC599" s="65"/>
      <c r="KD599" s="65"/>
      <c r="KE599" s="65"/>
      <c r="KF599" s="65"/>
      <c r="KG599" s="65"/>
      <c r="KH599" s="65"/>
      <c r="KI599" s="65"/>
      <c r="KJ599" s="65"/>
      <c r="KK599" s="65"/>
      <c r="KL599" s="65"/>
      <c r="KM599" s="65"/>
      <c r="KN599" s="65"/>
      <c r="KO599" s="65"/>
      <c r="KP599" s="65"/>
      <c r="KQ599" s="65"/>
      <c r="KR599" s="65"/>
      <c r="KS599" s="65"/>
      <c r="KT599" s="65"/>
      <c r="KU599" s="65"/>
      <c r="KV599" s="65"/>
      <c r="KW599" s="65"/>
      <c r="KX599" s="65"/>
      <c r="KY599" s="65"/>
      <c r="KZ599" s="65"/>
      <c r="LA599" s="65"/>
      <c r="LB599" s="65"/>
      <c r="LC599" s="65"/>
      <c r="LD599" s="65"/>
      <c r="LE599" s="65"/>
      <c r="LF599" s="65"/>
      <c r="LG599" s="65"/>
      <c r="LH599" s="65"/>
      <c r="LI599" s="65"/>
      <c r="LJ599" s="65"/>
      <c r="LK599" s="65"/>
      <c r="LL599" s="65"/>
      <c r="LM599" s="65"/>
      <c r="LN599" s="65"/>
      <c r="LO599" s="65"/>
      <c r="LP599" s="65"/>
      <c r="LQ599" s="65"/>
      <c r="LR599" s="65"/>
      <c r="LS599" s="65"/>
      <c r="LT599" s="65"/>
      <c r="LU599" s="65"/>
      <c r="LV599" s="65"/>
      <c r="LW599" s="65"/>
      <c r="LX599" s="65"/>
      <c r="LY599" s="65"/>
      <c r="LZ599" s="65"/>
      <c r="MA599" s="65"/>
    </row>
    <row r="600" spans="1:339" ht="12" x14ac:dyDescent="0.25">
      <c r="A600" s="38" t="s">
        <v>118</v>
      </c>
      <c r="B600" s="39" t="s">
        <v>119</v>
      </c>
      <c r="C600" s="40" t="str">
        <f>IFERROR(VLOOKUP(BANCO10[[#This Row],[EMPRESA]],[1]!DADOS[#Data],2,FALSE),"")</f>
        <v>03.874.487/0001-20</v>
      </c>
      <c r="D600" s="42" t="s">
        <v>1569</v>
      </c>
      <c r="E600" s="42" t="str">
        <f>IFERROR(VLOOKUP(BANCO10[[#This Row],[EMPRESA]],[1]!DADOS[#Data],5,FALSE),"")</f>
        <v>EPP</v>
      </c>
      <c r="F600" s="40" t="str">
        <f>IFERROR(IF(VLOOKUP(BANCO10[[#This Row],[EMPRESA]],[1]!DADOS[#Data],6,0)="","",(VLOOKUP(BANCO10[[#This Row],[EMPRESA]],[1]!DADOS[#Data],6,0))),"")</f>
        <v>CAPITAL LESTE 1</v>
      </c>
      <c r="G600" s="40" t="str">
        <f>IFERROR(IF(VLOOKUP(BANCO10[[#This Row],[EMPRESA]],[1]!DADOS[#Data],4)="","",(VLOOKUP($D600,[1]!DADOS[#Data],4,0))),"")</f>
        <v>PLASTCLEAN</v>
      </c>
      <c r="H600" s="43" t="s">
        <v>7</v>
      </c>
      <c r="I600" s="43" t="s">
        <v>145</v>
      </c>
      <c r="J600" s="44" t="s">
        <v>123</v>
      </c>
      <c r="K600" s="44" t="s">
        <v>1572</v>
      </c>
      <c r="L600" s="44" t="s">
        <v>1573</v>
      </c>
      <c r="M600" s="44">
        <v>103</v>
      </c>
      <c r="N600" s="42" t="s">
        <v>123</v>
      </c>
      <c r="O600" s="42" t="s">
        <v>95</v>
      </c>
      <c r="P600" s="42">
        <v>100</v>
      </c>
      <c r="Q600" s="42" t="s">
        <v>173</v>
      </c>
      <c r="R600" s="45" t="s">
        <v>123</v>
      </c>
      <c r="S600" s="45"/>
      <c r="T600" s="45" t="s">
        <v>123</v>
      </c>
      <c r="U600" s="45"/>
      <c r="V600" s="45" t="s">
        <v>123</v>
      </c>
      <c r="W600" s="45"/>
      <c r="X600" s="45" t="s">
        <v>123</v>
      </c>
      <c r="Y600" s="45"/>
      <c r="Z600" s="46" t="s">
        <v>123</v>
      </c>
      <c r="AA600" s="47"/>
      <c r="AB600" s="46" t="s">
        <v>123</v>
      </c>
      <c r="AC600" s="48"/>
      <c r="AD600" s="46" t="s">
        <v>123</v>
      </c>
      <c r="AE600" s="48"/>
      <c r="AF600" s="45" t="s">
        <v>27</v>
      </c>
      <c r="AG600" s="45">
        <v>45218</v>
      </c>
      <c r="AH600" s="45" t="s">
        <v>27</v>
      </c>
      <c r="AI600" s="45">
        <v>45224</v>
      </c>
      <c r="AJ600" s="45" t="s">
        <v>123</v>
      </c>
      <c r="AK600" s="45"/>
      <c r="AL600" s="45" t="s">
        <v>123</v>
      </c>
      <c r="AM600" s="45"/>
      <c r="AN600" s="45" t="s">
        <v>123</v>
      </c>
      <c r="AO600" s="45"/>
      <c r="AP600" s="45" t="s">
        <v>123</v>
      </c>
      <c r="AQ600" s="45"/>
      <c r="AR600" s="45" t="s">
        <v>123</v>
      </c>
      <c r="AS600" s="45"/>
      <c r="AT600" s="133">
        <v>45320</v>
      </c>
      <c r="AU600" s="99">
        <v>45467</v>
      </c>
      <c r="AV600" s="51" t="s">
        <v>27</v>
      </c>
      <c r="AW600" s="51" t="s">
        <v>27</v>
      </c>
      <c r="AX600" s="51" t="s">
        <v>49</v>
      </c>
      <c r="AY600" s="52" t="s">
        <v>27</v>
      </c>
      <c r="AZ600" s="53">
        <v>0</v>
      </c>
      <c r="BA600" s="52" t="s">
        <v>123</v>
      </c>
      <c r="BB600" s="81" t="s">
        <v>123</v>
      </c>
      <c r="BC600" s="52" t="s">
        <v>123</v>
      </c>
      <c r="BD600" s="52" t="s">
        <v>123</v>
      </c>
      <c r="BE600" s="55" t="s">
        <v>123</v>
      </c>
      <c r="BF600" s="55" t="s">
        <v>123</v>
      </c>
      <c r="BG600" s="55" t="s">
        <v>27</v>
      </c>
      <c r="BH600" s="55" t="s">
        <v>123</v>
      </c>
      <c r="BI600" s="68" t="s">
        <v>123</v>
      </c>
      <c r="BJ600" s="48"/>
      <c r="BK600" s="74"/>
      <c r="BL600" s="75"/>
      <c r="BM600" s="74"/>
      <c r="BN600" s="75"/>
      <c r="BO600" s="74" t="s">
        <v>27</v>
      </c>
      <c r="BP600" s="75">
        <v>45467</v>
      </c>
      <c r="BQ600" s="74" t="s">
        <v>27</v>
      </c>
      <c r="BR600" s="75">
        <v>45653</v>
      </c>
      <c r="BS600" s="70" t="s">
        <v>1574</v>
      </c>
      <c r="BT600" s="70"/>
      <c r="BU600" s="61" t="s">
        <v>170</v>
      </c>
      <c r="BV600" s="61" t="s">
        <v>170</v>
      </c>
      <c r="BW600" s="84" t="s">
        <v>171</v>
      </c>
      <c r="BX600" s="84" t="s">
        <v>129</v>
      </c>
      <c r="BY600" s="85" t="s">
        <v>1409</v>
      </c>
      <c r="BZ600" s="84"/>
      <c r="CA600" s="86" t="s">
        <v>129</v>
      </c>
      <c r="CB600" s="87" t="s">
        <v>129</v>
      </c>
      <c r="CC600" s="88">
        <v>45412</v>
      </c>
      <c r="CD600" s="87"/>
      <c r="CE600" s="87" t="s">
        <v>129</v>
      </c>
      <c r="CF600" s="87"/>
      <c r="CG600" s="87" t="s">
        <v>974</v>
      </c>
      <c r="CH600" s="42">
        <f>YEAR(BANCO10[[#This Row],[DATA INÍCIO]])</f>
        <v>2024</v>
      </c>
      <c r="CI600" s="42">
        <f>MONTH(BANCO10[[#This Row],[DATA INÍCIO]])</f>
        <v>1</v>
      </c>
      <c r="CJ600" s="42" t="str">
        <f t="shared" si="11"/>
        <v>PLASTCLEAN INDUSTRIA E COMERCIO DE PLASTICOS LTDA03.874.487/0001-20</v>
      </c>
      <c r="CK600" s="42"/>
      <c r="CL600" s="42" t="s">
        <v>1572</v>
      </c>
      <c r="CM600" s="42" t="str">
        <f>IF(BANCO10[[#This Row],[SOLUÇÃO]]=CM$1,BANCO10[[#This Row],[STATUS DA ETAPA]],"")</f>
        <v/>
      </c>
      <c r="CN600" s="42" t="str">
        <f>IF(BANCO10[[#This Row],[SOLUÇÃO]]=CN$1,BANCO10[[#This Row],[STATUS DA ETAPA]],"")</f>
        <v/>
      </c>
      <c r="CO600" s="42" t="str">
        <f>IF(BANCO10[[#This Row],[SOLUÇÃO]]=CO$1,BANCO10[[#This Row],[STATUS DA ETAPA]],"")</f>
        <v/>
      </c>
      <c r="CP600" s="42" t="str">
        <f>IF(BANCO10[[#This Row],[SOLUÇÃO]]=CP$1,BANCO10[[#This Row],[STATUS DA ETAPA]],"")</f>
        <v/>
      </c>
      <c r="CQ600" s="42" t="str">
        <f>IF(BANCO10[[#This Row],[SOLUÇÃO]]=CQ$1,BANCO10[[#This Row],[STATUS DA ETAPA]],"")</f>
        <v/>
      </c>
      <c r="CR600" s="42" t="str">
        <f>IF(BANCO10[[#This Row],[SOLUÇÃO]]=CR$1,BANCO10[[#This Row],[STATUS DA ETAPA]],"")</f>
        <v>CONCLUÍDO</v>
      </c>
      <c r="CS600" s="42" t="str">
        <f>IF(BANCO10[[#This Row],[SOLUÇÃO]]=CS$1,BANCO10[[#This Row],[STATUS DA ETAPA]],"")</f>
        <v/>
      </c>
      <c r="CT600" s="42" t="str">
        <f>IF(BANCO10[[#This Row],[SOLUÇÃO]]=CT$1,BANCO10[[#This Row],[STATUS DA ETAPA]],"")</f>
        <v/>
      </c>
      <c r="CU600" s="42" t="str">
        <f>IF(BANCO10[[#This Row],[SOLUÇÃO]]=CU$1,BANCO10[[#This Row],[STATUS DA ETAPA]],"")</f>
        <v/>
      </c>
      <c r="CV600" s="42" t="str">
        <f>IF(BANCO10[[#This Row],[SOLUÇÃO]]=CV$1,BANCO10[[#This Row],[STATUS DA ETAPA]],"")</f>
        <v/>
      </c>
      <c r="CW600" s="42" t="str">
        <f>IF(BANCO10[[#This Row],[SOLUÇÃO]]=CW$1,BANCO10[[#This Row],[STATUS DA ETAPA]],"")</f>
        <v/>
      </c>
      <c r="CX600" s="42" t="str">
        <f>IF(BANCO10[[#This Row],[SOLUÇÃO]]=CX$1,BANCO10[[#This Row],[STATUS DA ETAPA]],"")</f>
        <v/>
      </c>
      <c r="CY600" s="42" t="str">
        <f>IF(BANCO10[[#This Row],[SOLUÇÃO]]=CY$1,BANCO10[[#This Row],[STATUS DA ETAPA]],"")</f>
        <v/>
      </c>
      <c r="CZ600" s="42" t="str">
        <f>IF(BANCO10[[#This Row],[SOLUÇÃO]]=CZ$1,BANCO10[[#This Row],[STATUS DA ETAPA]],"")</f>
        <v/>
      </c>
      <c r="DA600" s="42" t="str">
        <f>IF(BANCO10[[#This Row],[SOLUÇÃO]]=DA$1,BANCO10[[#This Row],[STATUS DA ETAPA]],"")</f>
        <v/>
      </c>
      <c r="DB600" s="42" t="str">
        <f>IF(BANCO10[[#This Row],[SOLUÇÃO]]=DB$1,BANCO10[[#This Row],[STATUS DA ETAPA]],"")</f>
        <v/>
      </c>
      <c r="DC600" s="63" t="str">
        <f>IF(BANCO10[[#This Row],[SOLUÇÃO]]=DC$1,BANCO10[[#This Row],[STATUS DA ETAPA]],"")</f>
        <v/>
      </c>
      <c r="DD600" s="65" t="str">
        <f>IF(BANCO10[[#This Row],[SOLUÇÃO]]=DD$1,BANCO10[[#This Row],[STATUS DA ETAPA]],"")</f>
        <v/>
      </c>
      <c r="DE600" s="65" t="str">
        <f>IF(BANCO10[[#This Row],[SOLUÇÃO]]=DE$1,BANCO10[[#This Row],[STATUS DA ETAPA]],"")</f>
        <v/>
      </c>
      <c r="DF600" s="65" t="str">
        <f>IF(BANCO10[[#This Row],[SOLUÇÃO]]=DF$1,BANCO10[[#This Row],[STATUS DA ETAPA]],"")</f>
        <v/>
      </c>
      <c r="DG600" s="65" t="str">
        <f>IF(BANCO10[[#This Row],[SOLUÇÃO]]=DG$1,BANCO10[[#This Row],[STATUS DA ETAPA]],"")</f>
        <v/>
      </c>
      <c r="DH600" s="65" t="str">
        <f>IF(BANCO10[[#This Row],[SOLUÇÃO]]=DH$1,BANCO10[[#This Row],[STATUS DA ETAPA]],"")</f>
        <v/>
      </c>
      <c r="DI600" s="65" t="str">
        <f>IF(BANCO10[[#This Row],[SOLUÇÃO]]=DI$1,BANCO10[[#This Row],[STATUS DA ETAPA]],"")</f>
        <v/>
      </c>
      <c r="DJ600" s="65" t="str">
        <f>IF(BANCO10[[#This Row],[SOLUÇÃO]]=DJ$1,BANCO10[[#This Row],[STATUS DA ETAPA]],"")</f>
        <v/>
      </c>
      <c r="DK600" s="65" t="str">
        <f>IF(BANCO10[[#This Row],[SOLUÇÃO]]=DK$1,BANCO10[[#This Row],[STATUS DA ETAPA]],"")</f>
        <v/>
      </c>
      <c r="DL600" s="65" t="str">
        <f>IF(BANCO10[[#This Row],[SOLUÇÃO]]=DL$1,BANCO10[[#This Row],[STATUS DA ETAPA]],"")</f>
        <v/>
      </c>
      <c r="DM600" s="65" t="str">
        <f>IF(BANCO10[[#This Row],[SOLUÇÃO]]=DM$1,BANCO10[[#This Row],[STATUS DA ETAPA]],"")</f>
        <v/>
      </c>
    </row>
    <row r="601" spans="1:339" ht="12" x14ac:dyDescent="0.25">
      <c r="A601" s="38" t="s">
        <v>118</v>
      </c>
      <c r="B601" s="39" t="s">
        <v>131</v>
      </c>
      <c r="C601" s="40" t="str">
        <f>IFERROR(VLOOKUP(BANCO10[[#This Row],[EMPRESA]],[1]!DADOS[#Data],2,FALSE),"")</f>
        <v>61.331.310/0001-83</v>
      </c>
      <c r="D601" s="40" t="s">
        <v>1575</v>
      </c>
      <c r="E601" s="42" t="str">
        <f>IFERROR(VLOOKUP(BANCO10[[#This Row],[EMPRESA]],[1]!DADOS[#Data],5,FALSE),"")</f>
        <v>DEMAIS</v>
      </c>
      <c r="F601" s="40" t="str">
        <f>IFERROR(IF(VLOOKUP(BANCO10[[#This Row],[EMPRESA]],[1]!DADOS[#Data],6,0)="","",(VLOOKUP(BANCO10[[#This Row],[EMPRESA]],[1]!DADOS[#Data],6,0))),"")</f>
        <v>N/A</v>
      </c>
      <c r="G601" s="40"/>
      <c r="H601" s="43" t="s">
        <v>121</v>
      </c>
      <c r="I601" s="43" t="s">
        <v>122</v>
      </c>
      <c r="J601" s="43" t="s">
        <v>146</v>
      </c>
      <c r="K601" s="44" t="s">
        <v>1576</v>
      </c>
      <c r="L601" s="44" t="s">
        <v>123</v>
      </c>
      <c r="M601" s="44" t="s">
        <v>137</v>
      </c>
      <c r="N601" s="44" t="s">
        <v>123</v>
      </c>
      <c r="O601" s="42" t="s">
        <v>90</v>
      </c>
      <c r="P601" s="42">
        <v>4</v>
      </c>
      <c r="Q601" s="39"/>
      <c r="R601" s="45" t="s">
        <v>123</v>
      </c>
      <c r="S601" s="45"/>
      <c r="T601" s="45" t="s">
        <v>123</v>
      </c>
      <c r="U601" s="45"/>
      <c r="V601" s="45" t="s">
        <v>123</v>
      </c>
      <c r="W601" s="45"/>
      <c r="X601" s="45" t="s">
        <v>123</v>
      </c>
      <c r="Y601" s="45"/>
      <c r="Z601" s="46" t="s">
        <v>123</v>
      </c>
      <c r="AA601" s="47"/>
      <c r="AB601" s="46" t="s">
        <v>123</v>
      </c>
      <c r="AC601" s="48"/>
      <c r="AD601" s="46" t="s">
        <v>123</v>
      </c>
      <c r="AE601" s="48"/>
      <c r="AF601" s="45" t="s">
        <v>123</v>
      </c>
      <c r="AG601" s="45"/>
      <c r="AH601" s="45" t="s">
        <v>126</v>
      </c>
      <c r="AI601" s="45"/>
      <c r="AJ601" s="45" t="s">
        <v>123</v>
      </c>
      <c r="AK601" s="45"/>
      <c r="AL601" s="45" t="s">
        <v>123</v>
      </c>
      <c r="AM601" s="45"/>
      <c r="AN601" s="45" t="s">
        <v>123</v>
      </c>
      <c r="AO601" s="45"/>
      <c r="AP601" s="45" t="s">
        <v>123</v>
      </c>
      <c r="AQ601" s="45"/>
      <c r="AR601" s="45" t="s">
        <v>123</v>
      </c>
      <c r="AS601" s="45"/>
      <c r="AT601" s="49">
        <v>45963</v>
      </c>
      <c r="AU601" s="50">
        <v>45963</v>
      </c>
      <c r="AV601" s="66" t="s">
        <v>123</v>
      </c>
      <c r="AW601" s="66" t="s">
        <v>123</v>
      </c>
      <c r="AX601" s="51" t="s">
        <v>49</v>
      </c>
      <c r="AY601" s="52" t="s">
        <v>123</v>
      </c>
      <c r="AZ601" s="53">
        <v>0</v>
      </c>
      <c r="BA601" s="52" t="s">
        <v>123</v>
      </c>
      <c r="BB601" s="81" t="s">
        <v>123</v>
      </c>
      <c r="BC601" s="52" t="s">
        <v>123</v>
      </c>
      <c r="BD601" s="52" t="s">
        <v>123</v>
      </c>
      <c r="BE601" s="55" t="s">
        <v>123</v>
      </c>
      <c r="BF601" s="55" t="s">
        <v>123</v>
      </c>
      <c r="BG601" s="55" t="s">
        <v>123</v>
      </c>
      <c r="BH601" s="55" t="s">
        <v>123</v>
      </c>
      <c r="BI601" s="56" t="s">
        <v>123</v>
      </c>
      <c r="BJ601" s="57"/>
      <c r="BK601" s="58" t="s">
        <v>123</v>
      </c>
      <c r="BL601" s="59"/>
      <c r="BM601" s="58" t="s">
        <v>123</v>
      </c>
      <c r="BN601" s="59"/>
      <c r="BO601" s="58" t="s">
        <v>123</v>
      </c>
      <c r="BP601" s="59"/>
      <c r="BQ601" s="58" t="s">
        <v>123</v>
      </c>
      <c r="BR601" s="59"/>
      <c r="BS601" s="69"/>
      <c r="BT601" s="38"/>
      <c r="BU601" s="42" t="s">
        <v>1577</v>
      </c>
      <c r="BV601" s="61"/>
      <c r="BW601" s="61"/>
      <c r="BX601" s="61"/>
      <c r="BY601" s="61"/>
      <c r="BZ601" s="61"/>
      <c r="CA601" s="61"/>
      <c r="CB601" s="61"/>
      <c r="CC601" s="61"/>
      <c r="CD601" s="61"/>
      <c r="CE601" s="61"/>
      <c r="CF601" s="61"/>
      <c r="CG601" s="61"/>
      <c r="CH601" s="63">
        <f>YEAR(BANCO10[[#This Row],[DATA INÍCIO]])</f>
        <v>2025</v>
      </c>
      <c r="CI601" s="63">
        <f>MONTH(BANCO10[[#This Row],[DATA INÍCIO]])</f>
        <v>11</v>
      </c>
      <c r="CJ601" s="71" t="str">
        <f t="shared" si="11"/>
        <v>PLASTICOS BAHI LTDA61.331.310/0001-83</v>
      </c>
      <c r="CK601" s="63"/>
      <c r="CL601" s="63"/>
      <c r="CM601" s="42" t="str">
        <f>IF(BANCO10[[#This Row],[SOLUÇÃO]]=CM$1,BANCO10[[#This Row],[STATUS DA ETAPA]],"")</f>
        <v>CANCELADO</v>
      </c>
      <c r="CN601" s="42" t="str">
        <f>IF(BANCO10[[#This Row],[SOLUÇÃO]]=CN$1,BANCO10[[#This Row],[STATUS DA ETAPA]],"")</f>
        <v/>
      </c>
      <c r="CO601" s="42" t="str">
        <f>IF(BANCO10[[#This Row],[SOLUÇÃO]]=CO$1,BANCO10[[#This Row],[STATUS DA ETAPA]],"")</f>
        <v/>
      </c>
      <c r="CP601" s="42" t="str">
        <f>IF(BANCO10[[#This Row],[SOLUÇÃO]]=CP$1,BANCO10[[#This Row],[STATUS DA ETAPA]],"")</f>
        <v/>
      </c>
      <c r="CQ601" s="42" t="str">
        <f>IF(BANCO10[[#This Row],[SOLUÇÃO]]=CQ$1,BANCO10[[#This Row],[STATUS DA ETAPA]],"")</f>
        <v/>
      </c>
      <c r="CR601" s="42" t="str">
        <f>IF(BANCO10[[#This Row],[SOLUÇÃO]]=CR$1,BANCO10[[#This Row],[STATUS DA ETAPA]],"")</f>
        <v/>
      </c>
      <c r="CS601" s="42" t="str">
        <f>IF(BANCO10[[#This Row],[SOLUÇÃO]]=CS$1,BANCO10[[#This Row],[STATUS DA ETAPA]],"")</f>
        <v/>
      </c>
      <c r="CT601" s="42" t="str">
        <f>IF(BANCO10[[#This Row],[SOLUÇÃO]]=CT$1,BANCO10[[#This Row],[STATUS DA ETAPA]],"")</f>
        <v/>
      </c>
      <c r="CU601" s="42" t="str">
        <f>IF(BANCO10[[#This Row],[SOLUÇÃO]]=CU$1,BANCO10[[#This Row],[STATUS DA ETAPA]],"")</f>
        <v/>
      </c>
      <c r="CV601" s="42" t="str">
        <f>IF(BANCO10[[#This Row],[SOLUÇÃO]]=CV$1,BANCO10[[#This Row],[STATUS DA ETAPA]],"")</f>
        <v/>
      </c>
      <c r="CW601" s="42" t="str">
        <f>IF(BANCO10[[#This Row],[SOLUÇÃO]]=CW$1,BANCO10[[#This Row],[STATUS DA ETAPA]],"")</f>
        <v/>
      </c>
      <c r="CX601" s="42" t="str">
        <f>IF(BANCO10[[#This Row],[SOLUÇÃO]]=CX$1,BANCO10[[#This Row],[STATUS DA ETAPA]],"")</f>
        <v/>
      </c>
      <c r="CY601" s="42" t="str">
        <f>IF(BANCO10[[#This Row],[SOLUÇÃO]]=CY$1,BANCO10[[#This Row],[STATUS DA ETAPA]],"")</f>
        <v/>
      </c>
      <c r="CZ601" s="42" t="str">
        <f>IF(BANCO10[[#This Row],[SOLUÇÃO]]=CZ$1,BANCO10[[#This Row],[STATUS DA ETAPA]],"")</f>
        <v/>
      </c>
      <c r="DA601" s="42" t="str">
        <f>IF(BANCO10[[#This Row],[SOLUÇÃO]]=DA$1,BANCO10[[#This Row],[STATUS DA ETAPA]],"")</f>
        <v/>
      </c>
      <c r="DB601" s="42" t="str">
        <f>IF(BANCO10[[#This Row],[SOLUÇÃO]]=DB$1,BANCO10[[#This Row],[STATUS DA ETAPA]],"")</f>
        <v/>
      </c>
      <c r="DC601" s="42" t="str">
        <f>IF(BANCO10[[#This Row],[SOLUÇÃO]]=DC$1,BANCO10[[#This Row],[STATUS DA ETAPA]],"")</f>
        <v/>
      </c>
      <c r="DD601" s="42" t="str">
        <f>IF(BANCO10[[#This Row],[SOLUÇÃO]]=DD$1,BANCO10[[#This Row],[STATUS DA ETAPA]],"")</f>
        <v/>
      </c>
      <c r="DE601" s="42" t="str">
        <f>IF(BANCO10[[#This Row],[SOLUÇÃO]]=DE$1,BANCO10[[#This Row],[STATUS DA ETAPA]],"")</f>
        <v/>
      </c>
      <c r="DF601" s="42" t="str">
        <f>IF(BANCO10[[#This Row],[SOLUÇÃO]]=DF$1,BANCO10[[#This Row],[STATUS DA ETAPA]],"")</f>
        <v/>
      </c>
      <c r="DG601" s="42" t="str">
        <f>IF(BANCO10[[#This Row],[SOLUÇÃO]]=DG$1,BANCO10[[#This Row],[STATUS DA ETAPA]],"")</f>
        <v/>
      </c>
      <c r="DH601" s="42" t="str">
        <f>IF(BANCO10[[#This Row],[SOLUÇÃO]]=DH$1,BANCO10[[#This Row],[STATUS DA ETAPA]],"")</f>
        <v/>
      </c>
      <c r="DI601" s="42" t="str">
        <f>IF(BANCO10[[#This Row],[SOLUÇÃO]]=DI$1,BANCO10[[#This Row],[STATUS DA ETAPA]],"")</f>
        <v/>
      </c>
      <c r="DJ601" s="42" t="str">
        <f>IF(BANCO10[[#This Row],[SOLUÇÃO]]=DJ$1,BANCO10[[#This Row],[STATUS DA ETAPA]],"")</f>
        <v/>
      </c>
      <c r="DK601" s="42" t="str">
        <f>IF(BANCO10[[#This Row],[SOLUÇÃO]]=DK$1,BANCO10[[#This Row],[STATUS DA ETAPA]],"")</f>
        <v/>
      </c>
      <c r="DL601" s="42" t="str">
        <f>IF(BANCO10[[#This Row],[SOLUÇÃO]]=DL$1,BANCO10[[#This Row],[STATUS DA ETAPA]],"")</f>
        <v/>
      </c>
      <c r="DM601" s="42" t="str">
        <f>IF(BANCO10[[#This Row],[SOLUÇÃO]]=DM$1,BANCO10[[#This Row],[STATUS DA ETAPA]],"")</f>
        <v/>
      </c>
    </row>
    <row r="602" spans="1:339" ht="12" x14ac:dyDescent="0.25">
      <c r="A602" s="38" t="s">
        <v>118</v>
      </c>
      <c r="B602" s="39" t="s">
        <v>131</v>
      </c>
      <c r="C602" s="40" t="str">
        <f>IFERROR(VLOOKUP(BANCO10[[#This Row],[EMPRESA]],[1]!DADOS[#Data],2,FALSE),"")</f>
        <v>61.331.310/0001-83</v>
      </c>
      <c r="D602" s="40" t="s">
        <v>1575</v>
      </c>
      <c r="E602" s="42" t="str">
        <f>IFERROR(VLOOKUP(BANCO10[[#This Row],[EMPRESA]],[1]!DADOS[#Data],5,FALSE),"")</f>
        <v>DEMAIS</v>
      </c>
      <c r="F602" s="40" t="str">
        <f>IFERROR(IF(VLOOKUP(BANCO10[[#This Row],[EMPRESA]],[1]!DADOS[#Data],6,0)="","",(VLOOKUP(BANCO10[[#This Row],[EMPRESA]],[1]!DADOS[#Data],6,0))),"")</f>
        <v>N/A</v>
      </c>
      <c r="G602" s="40" t="str">
        <f>IFERROR(IF(VLOOKUP(BANCO10[[#This Row],[EMPRESA]],[1]!DADOS[#Data],4)="","",(VLOOKUP($D602,[1]!DADOS[#Data],4,0))),"")</f>
        <v>BAHI</v>
      </c>
      <c r="H602" s="43" t="s">
        <v>7</v>
      </c>
      <c r="I602" s="43" t="s">
        <v>122</v>
      </c>
      <c r="J602" s="43" t="s">
        <v>123</v>
      </c>
      <c r="K602" s="44" t="s">
        <v>123</v>
      </c>
      <c r="L602" s="44" t="s">
        <v>123</v>
      </c>
      <c r="M602" s="44" t="s">
        <v>137</v>
      </c>
      <c r="N602" s="44" t="s">
        <v>123</v>
      </c>
      <c r="O602" s="42" t="s">
        <v>336</v>
      </c>
      <c r="P602" s="42">
        <v>0</v>
      </c>
      <c r="Q602" s="39"/>
      <c r="R602" s="45" t="s">
        <v>123</v>
      </c>
      <c r="S602" s="45"/>
      <c r="T602" s="45" t="s">
        <v>123</v>
      </c>
      <c r="U602" s="45"/>
      <c r="V602" s="45" t="s">
        <v>123</v>
      </c>
      <c r="W602" s="45"/>
      <c r="X602" s="45" t="s">
        <v>123</v>
      </c>
      <c r="Y602" s="45"/>
      <c r="Z602" s="46" t="s">
        <v>123</v>
      </c>
      <c r="AA602" s="47"/>
      <c r="AB602" s="46" t="s">
        <v>123</v>
      </c>
      <c r="AC602" s="48"/>
      <c r="AD602" s="46" t="s">
        <v>123</v>
      </c>
      <c r="AE602" s="48"/>
      <c r="AF602" s="45" t="s">
        <v>123</v>
      </c>
      <c r="AG602" s="45"/>
      <c r="AH602" s="45" t="s">
        <v>123</v>
      </c>
      <c r="AI602" s="45"/>
      <c r="AJ602" s="45" t="s">
        <v>123</v>
      </c>
      <c r="AK602" s="45"/>
      <c r="AL602" s="45" t="s">
        <v>123</v>
      </c>
      <c r="AM602" s="45"/>
      <c r="AN602" s="45" t="s">
        <v>123</v>
      </c>
      <c r="AO602" s="45"/>
      <c r="AP602" s="45" t="s">
        <v>123</v>
      </c>
      <c r="AQ602" s="45"/>
      <c r="AR602" s="45" t="s">
        <v>123</v>
      </c>
      <c r="AS602" s="45"/>
      <c r="AT602" s="49">
        <v>45963</v>
      </c>
      <c r="AU602" s="50">
        <v>45963</v>
      </c>
      <c r="AV602" s="66" t="s">
        <v>123</v>
      </c>
      <c r="AW602" s="66" t="s">
        <v>123</v>
      </c>
      <c r="AX602" s="51" t="s">
        <v>49</v>
      </c>
      <c r="AY602" s="52" t="s">
        <v>123</v>
      </c>
      <c r="AZ602" s="53">
        <v>0</v>
      </c>
      <c r="BA602" s="52" t="s">
        <v>123</v>
      </c>
      <c r="BB602" s="81" t="s">
        <v>123</v>
      </c>
      <c r="BC602" s="52" t="s">
        <v>123</v>
      </c>
      <c r="BD602" s="52" t="s">
        <v>123</v>
      </c>
      <c r="BE602" s="55" t="s">
        <v>123</v>
      </c>
      <c r="BF602" s="55" t="s">
        <v>123</v>
      </c>
      <c r="BG602" s="55" t="s">
        <v>123</v>
      </c>
      <c r="BH602" s="55" t="s">
        <v>123</v>
      </c>
      <c r="BI602" s="48" t="s">
        <v>123</v>
      </c>
      <c r="BJ602" s="57"/>
      <c r="BK602" s="58" t="s">
        <v>123</v>
      </c>
      <c r="BL602" s="59"/>
      <c r="BM602" s="58" t="s">
        <v>123</v>
      </c>
      <c r="BN602" s="59"/>
      <c r="BO602" s="58" t="s">
        <v>123</v>
      </c>
      <c r="BP602" s="59"/>
      <c r="BQ602" s="58" t="s">
        <v>123</v>
      </c>
      <c r="BR602" s="140"/>
      <c r="BS602" s="69"/>
      <c r="BT602" s="38"/>
      <c r="BU602" s="42" t="s">
        <v>1577</v>
      </c>
      <c r="BV602" s="61"/>
      <c r="BW602" s="61"/>
      <c r="BX602" s="61"/>
      <c r="BY602" s="61"/>
      <c r="BZ602" s="61"/>
      <c r="CA602" s="61"/>
      <c r="CB602" s="61"/>
      <c r="CC602" s="61"/>
      <c r="CD602" s="61"/>
      <c r="CE602" s="61"/>
      <c r="CF602" s="61"/>
      <c r="CG602" s="61"/>
      <c r="CH602" s="63">
        <f>YEAR(BANCO10[[#This Row],[DATA INÍCIO]])</f>
        <v>2025</v>
      </c>
      <c r="CI602" s="63">
        <f>MONTH(BANCO10[[#This Row],[DATA INÍCIO]])</f>
        <v>11</v>
      </c>
      <c r="CJ602" s="71" t="str">
        <f t="shared" si="11"/>
        <v>PLASTICOS BAHI LTDA61.331.310/0001-83</v>
      </c>
      <c r="CK602" s="63"/>
      <c r="CL602" s="63"/>
      <c r="CM602" s="42" t="str">
        <f>IF(BANCO10[[#This Row],[SOLUÇÃO]]=CM$1,BANCO10[[#This Row],[STATUS DA ETAPA]],"")</f>
        <v/>
      </c>
      <c r="CN602" s="42" t="str">
        <f>IF(BANCO10[[#This Row],[SOLUÇÃO]]=CN$1,BANCO10[[#This Row],[STATUS DA ETAPA]],"")</f>
        <v/>
      </c>
      <c r="CO602" s="42" t="str">
        <f>IF(BANCO10[[#This Row],[SOLUÇÃO]]=CO$1,BANCO10[[#This Row],[STATUS DA ETAPA]],"")</f>
        <v/>
      </c>
      <c r="CP602" s="42" t="str">
        <f>IF(BANCO10[[#This Row],[SOLUÇÃO]]=CP$1,BANCO10[[#This Row],[STATUS DA ETAPA]],"")</f>
        <v/>
      </c>
      <c r="CQ602" s="42" t="str">
        <f>IF(BANCO10[[#This Row],[SOLUÇÃO]]=CQ$1,BANCO10[[#This Row],[STATUS DA ETAPA]],"")</f>
        <v/>
      </c>
      <c r="CR602" s="42" t="str">
        <f>IF(BANCO10[[#This Row],[SOLUÇÃO]]=CR$1,BANCO10[[#This Row],[STATUS DA ETAPA]],"")</f>
        <v/>
      </c>
      <c r="CS602" s="42" t="str">
        <f>IF(BANCO10[[#This Row],[SOLUÇÃO]]=CS$1,BANCO10[[#This Row],[STATUS DA ETAPA]],"")</f>
        <v/>
      </c>
      <c r="CT602" s="42" t="str">
        <f>IF(BANCO10[[#This Row],[SOLUÇÃO]]=CT$1,BANCO10[[#This Row],[STATUS DA ETAPA]],"")</f>
        <v/>
      </c>
      <c r="CU602" s="42" t="str">
        <f>IF(BANCO10[[#This Row],[SOLUÇÃO]]=CU$1,BANCO10[[#This Row],[STATUS DA ETAPA]],"")</f>
        <v/>
      </c>
      <c r="CV602" s="42" t="str">
        <f>IF(BANCO10[[#This Row],[SOLUÇÃO]]=CV$1,BANCO10[[#This Row],[STATUS DA ETAPA]],"")</f>
        <v/>
      </c>
      <c r="CW602" s="42" t="str">
        <f>IF(BANCO10[[#This Row],[SOLUÇÃO]]=CW$1,BANCO10[[#This Row],[STATUS DA ETAPA]],"")</f>
        <v/>
      </c>
      <c r="CX602" s="42" t="str">
        <f>IF(BANCO10[[#This Row],[SOLUÇÃO]]=CX$1,BANCO10[[#This Row],[STATUS DA ETAPA]],"")</f>
        <v/>
      </c>
      <c r="CY602" s="42" t="str">
        <f>IF(BANCO10[[#This Row],[SOLUÇÃO]]=CY$1,BANCO10[[#This Row],[STATUS DA ETAPA]],"")</f>
        <v/>
      </c>
      <c r="CZ602" s="42" t="str">
        <f>IF(BANCO10[[#This Row],[SOLUÇÃO]]=CZ$1,BANCO10[[#This Row],[STATUS DA ETAPA]],"")</f>
        <v/>
      </c>
      <c r="DA602" s="42" t="str">
        <f>IF(BANCO10[[#This Row],[SOLUÇÃO]]=DA$1,BANCO10[[#This Row],[STATUS DA ETAPA]],"")</f>
        <v/>
      </c>
      <c r="DB602" s="42" t="str">
        <f>IF(BANCO10[[#This Row],[SOLUÇÃO]]=DB$1,BANCO10[[#This Row],[STATUS DA ETAPA]],"")</f>
        <v/>
      </c>
      <c r="DC602" s="42" t="str">
        <f>IF(BANCO10[[#This Row],[SOLUÇÃO]]=DC$1,BANCO10[[#This Row],[STATUS DA ETAPA]],"")</f>
        <v/>
      </c>
      <c r="DD602" s="42" t="str">
        <f>IF(BANCO10[[#This Row],[SOLUÇÃO]]=DD$1,BANCO10[[#This Row],[STATUS DA ETAPA]],"")</f>
        <v/>
      </c>
      <c r="DE602" s="42" t="str">
        <f>IF(BANCO10[[#This Row],[SOLUÇÃO]]=DE$1,BANCO10[[#This Row],[STATUS DA ETAPA]],"")</f>
        <v/>
      </c>
      <c r="DF602" s="42" t="str">
        <f>IF(BANCO10[[#This Row],[SOLUÇÃO]]=DF$1,BANCO10[[#This Row],[STATUS DA ETAPA]],"")</f>
        <v/>
      </c>
      <c r="DG602" s="42" t="str">
        <f>IF(BANCO10[[#This Row],[SOLUÇÃO]]=DG$1,BANCO10[[#This Row],[STATUS DA ETAPA]],"")</f>
        <v/>
      </c>
      <c r="DH602" s="42" t="str">
        <f>IF(BANCO10[[#This Row],[SOLUÇÃO]]=DH$1,BANCO10[[#This Row],[STATUS DA ETAPA]],"")</f>
        <v/>
      </c>
      <c r="DI602" s="42" t="str">
        <f>IF(BANCO10[[#This Row],[SOLUÇÃO]]=DI$1,BANCO10[[#This Row],[STATUS DA ETAPA]],"")</f>
        <v/>
      </c>
      <c r="DJ602" s="42" t="str">
        <f>IF(BANCO10[[#This Row],[SOLUÇÃO]]=DJ$1,BANCO10[[#This Row],[STATUS DA ETAPA]],"")</f>
        <v/>
      </c>
      <c r="DK602" s="42" t="str">
        <f>IF(BANCO10[[#This Row],[SOLUÇÃO]]=DK$1,BANCO10[[#This Row],[STATUS DA ETAPA]],"")</f>
        <v/>
      </c>
      <c r="DL602" s="42" t="str">
        <f>IF(BANCO10[[#This Row],[SOLUÇÃO]]=DL$1,BANCO10[[#This Row],[STATUS DA ETAPA]],"")</f>
        <v/>
      </c>
      <c r="DM602" s="42" t="str">
        <f>IF(BANCO10[[#This Row],[SOLUÇÃO]]=DM$1,BANCO10[[#This Row],[STATUS DA ETAPA]],"")</f>
        <v/>
      </c>
    </row>
    <row r="603" spans="1:339" ht="10.5" x14ac:dyDescent="0.25">
      <c r="A603" s="38" t="s">
        <v>118</v>
      </c>
      <c r="B603" s="39" t="s">
        <v>131</v>
      </c>
      <c r="C603" s="40" t="str">
        <f>IFERROR(VLOOKUP(BANCO10[[#This Row],[EMPRESA]],[1]!DADOS[#Data],2,FALSE),"")</f>
        <v>17.697.446/0001-10</v>
      </c>
      <c r="D603" s="42" t="s">
        <v>1578</v>
      </c>
      <c r="E603" s="42" t="str">
        <f>IFERROR(VLOOKUP(BANCO10[[#This Row],[EMPRESA]],[1]!DADOS[#Data],5,FALSE),"")</f>
        <v>EPP</v>
      </c>
      <c r="F603" s="40" t="str">
        <f>IFERROR(IF(VLOOKUP(BANCO10[[#This Row],[EMPRESA]],[1]!DADOS[#Data],6,0)="","",(VLOOKUP(BANCO10[[#This Row],[EMPRESA]],[1]!DADOS[#Data],6,0))),"")</f>
        <v>CAPITAL LESTE 2</v>
      </c>
      <c r="G603" s="40" t="str">
        <f>IFERROR(IF(VLOOKUP(BANCO10[[#This Row],[EMPRESA]],[1]!DADOS[#Data],4)="","",(VLOOKUP($D603,[1]!DADOS[#Data],4,0))),"")</f>
        <v>HONORIO</v>
      </c>
      <c r="H603" s="43" t="s">
        <v>7</v>
      </c>
      <c r="I603" s="43" t="s">
        <v>145</v>
      </c>
      <c r="J603" s="44" t="s">
        <v>123</v>
      </c>
      <c r="K603" s="44" t="s">
        <v>1579</v>
      </c>
      <c r="L603" s="44" t="s">
        <v>1580</v>
      </c>
      <c r="M603" s="44" t="s">
        <v>137</v>
      </c>
      <c r="N603" s="42" t="s">
        <v>482</v>
      </c>
      <c r="O603" s="42" t="s">
        <v>96</v>
      </c>
      <c r="P603" s="42">
        <v>106</v>
      </c>
      <c r="Q603" s="42" t="s">
        <v>337</v>
      </c>
      <c r="R603" s="45" t="s">
        <v>27</v>
      </c>
      <c r="S603" s="45">
        <v>45593</v>
      </c>
      <c r="T603" s="45" t="s">
        <v>27</v>
      </c>
      <c r="U603" s="45">
        <v>45593</v>
      </c>
      <c r="V603" s="45" t="s">
        <v>27</v>
      </c>
      <c r="W603" s="45">
        <v>45594</v>
      </c>
      <c r="X603" s="45" t="s">
        <v>27</v>
      </c>
      <c r="Y603" s="45">
        <v>45594</v>
      </c>
      <c r="Z603" s="46" t="s">
        <v>27</v>
      </c>
      <c r="AA603" s="47">
        <v>45593</v>
      </c>
      <c r="AB603" s="46" t="s">
        <v>27</v>
      </c>
      <c r="AC603" s="48">
        <v>45594</v>
      </c>
      <c r="AD603" s="46" t="s">
        <v>27</v>
      </c>
      <c r="AE603" s="48">
        <v>45594</v>
      </c>
      <c r="AF603" s="45" t="s">
        <v>27</v>
      </c>
      <c r="AG603" s="45">
        <v>45536</v>
      </c>
      <c r="AH603" s="45" t="s">
        <v>27</v>
      </c>
      <c r="AI603" s="45">
        <v>45590</v>
      </c>
      <c r="AJ603" s="45" t="s">
        <v>27</v>
      </c>
      <c r="AK603" s="45">
        <v>45594</v>
      </c>
      <c r="AL603" s="45" t="s">
        <v>123</v>
      </c>
      <c r="AM603" s="45"/>
      <c r="AN603" s="45" t="s">
        <v>123</v>
      </c>
      <c r="AO603" s="45"/>
      <c r="AP603" s="45" t="s">
        <v>123</v>
      </c>
      <c r="AQ603" s="45"/>
      <c r="AR603" s="45" t="s">
        <v>123</v>
      </c>
      <c r="AS603" s="45"/>
      <c r="AT603" s="49">
        <v>45667</v>
      </c>
      <c r="AU603" s="50">
        <v>45755</v>
      </c>
      <c r="AV603" s="66" t="s">
        <v>27</v>
      </c>
      <c r="AW603" s="66" t="s">
        <v>27</v>
      </c>
      <c r="AX603" s="51" t="s">
        <v>49</v>
      </c>
      <c r="AY603" s="52" t="s">
        <v>126</v>
      </c>
      <c r="AZ603" s="53">
        <v>20140</v>
      </c>
      <c r="BA603" s="52" t="s">
        <v>153</v>
      </c>
      <c r="BB603" s="42">
        <v>581036</v>
      </c>
      <c r="BC603" s="52" t="s">
        <v>123</v>
      </c>
      <c r="BD603" s="52" t="s">
        <v>123</v>
      </c>
      <c r="BE603" s="55" t="s">
        <v>27</v>
      </c>
      <c r="BF603" s="55" t="s">
        <v>27</v>
      </c>
      <c r="BG603" s="55" t="s">
        <v>27</v>
      </c>
      <c r="BH603" s="55" t="s">
        <v>27</v>
      </c>
      <c r="BI603" s="68" t="s">
        <v>27</v>
      </c>
      <c r="BJ603" s="48">
        <v>45789</v>
      </c>
      <c r="BK603" s="58" t="s">
        <v>123</v>
      </c>
      <c r="BL603" s="59"/>
      <c r="BM603" s="58" t="s">
        <v>123</v>
      </c>
      <c r="BN603" s="59"/>
      <c r="BO603" s="74" t="s">
        <v>27</v>
      </c>
      <c r="BP603" s="59">
        <v>45789</v>
      </c>
      <c r="BQ603" s="78" t="s">
        <v>126</v>
      </c>
      <c r="BR603" s="79"/>
      <c r="BS603" s="104" t="s">
        <v>312</v>
      </c>
      <c r="BT603" s="70" t="s">
        <v>176</v>
      </c>
      <c r="BU603" s="61"/>
      <c r="BV603" s="61"/>
      <c r="BW603" s="84"/>
      <c r="BX603" s="84"/>
      <c r="BY603" s="85"/>
      <c r="BZ603" s="84"/>
      <c r="CA603" s="86"/>
      <c r="CB603" s="87"/>
      <c r="CC603" s="88"/>
      <c r="CD603" s="87"/>
      <c r="CE603" s="87"/>
      <c r="CF603" s="87"/>
      <c r="CG603" s="87" t="s">
        <v>1063</v>
      </c>
      <c r="CH603" s="42">
        <f>YEAR(BANCO10[[#This Row],[DATA INÍCIO]])</f>
        <v>2025</v>
      </c>
      <c r="CI603" s="42">
        <f>MONTH(BANCO10[[#This Row],[DATA INÍCIO]])</f>
        <v>1</v>
      </c>
      <c r="CJ603" s="42" t="str">
        <f t="shared" si="11"/>
        <v>PLASTICOS HONORIO LTDA17.697.446/0001-10</v>
      </c>
      <c r="CK603" s="42"/>
      <c r="CL603" s="42"/>
      <c r="CM603" s="42" t="str">
        <f>IF(BANCO10[[#This Row],[SOLUÇÃO]]=CM$1,BANCO10[[#This Row],[STATUS DA ETAPA]],"")</f>
        <v/>
      </c>
      <c r="CN603" s="42" t="str">
        <f>IF(BANCO10[[#This Row],[SOLUÇÃO]]=CN$1,BANCO10[[#This Row],[STATUS DA ETAPA]],"")</f>
        <v/>
      </c>
      <c r="CO603" s="42" t="str">
        <f>IF(BANCO10[[#This Row],[SOLUÇÃO]]=CO$1,BANCO10[[#This Row],[STATUS DA ETAPA]],"")</f>
        <v/>
      </c>
      <c r="CP603" s="42" t="str">
        <f>IF(BANCO10[[#This Row],[SOLUÇÃO]]=CP$1,BANCO10[[#This Row],[STATUS DA ETAPA]],"")</f>
        <v/>
      </c>
      <c r="CQ603" s="42" t="str">
        <f>IF(BANCO10[[#This Row],[SOLUÇÃO]]=CQ$1,BANCO10[[#This Row],[STATUS DA ETAPA]],"")</f>
        <v/>
      </c>
      <c r="CR603" s="42" t="str">
        <f>IF(BANCO10[[#This Row],[SOLUÇÃO]]=CR$1,BANCO10[[#This Row],[STATUS DA ETAPA]],"")</f>
        <v/>
      </c>
      <c r="CS603" s="42" t="str">
        <f>IF(BANCO10[[#This Row],[SOLUÇÃO]]=CS$1,BANCO10[[#This Row],[STATUS DA ETAPA]],"")</f>
        <v>CONCLUÍDO</v>
      </c>
      <c r="CT603" s="42" t="str">
        <f>IF(BANCO10[[#This Row],[SOLUÇÃO]]=CT$1,BANCO10[[#This Row],[STATUS DA ETAPA]],"")</f>
        <v/>
      </c>
      <c r="CU603" s="42" t="str">
        <f>IF(BANCO10[[#This Row],[SOLUÇÃO]]=CU$1,BANCO10[[#This Row],[STATUS DA ETAPA]],"")</f>
        <v/>
      </c>
      <c r="CV603" s="42" t="str">
        <f>IF(BANCO10[[#This Row],[SOLUÇÃO]]=CV$1,BANCO10[[#This Row],[STATUS DA ETAPA]],"")</f>
        <v/>
      </c>
      <c r="CW603" s="42" t="str">
        <f>IF(BANCO10[[#This Row],[SOLUÇÃO]]=CW$1,BANCO10[[#This Row],[STATUS DA ETAPA]],"")</f>
        <v/>
      </c>
      <c r="CX603" s="42" t="str">
        <f>IF(BANCO10[[#This Row],[SOLUÇÃO]]=CX$1,BANCO10[[#This Row],[STATUS DA ETAPA]],"")</f>
        <v/>
      </c>
      <c r="CY603" s="42" t="str">
        <f>IF(BANCO10[[#This Row],[SOLUÇÃO]]=CY$1,BANCO10[[#This Row],[STATUS DA ETAPA]],"")</f>
        <v/>
      </c>
      <c r="CZ603" s="42" t="str">
        <f>IF(BANCO10[[#This Row],[SOLUÇÃO]]=CZ$1,BANCO10[[#This Row],[STATUS DA ETAPA]],"")</f>
        <v/>
      </c>
      <c r="DA603" s="42" t="str">
        <f>IF(BANCO10[[#This Row],[SOLUÇÃO]]=DA$1,BANCO10[[#This Row],[STATUS DA ETAPA]],"")</f>
        <v/>
      </c>
      <c r="DB603" s="42" t="str">
        <f>IF(BANCO10[[#This Row],[SOLUÇÃO]]=DB$1,BANCO10[[#This Row],[STATUS DA ETAPA]],"")</f>
        <v/>
      </c>
      <c r="DC603" s="63" t="str">
        <f>IF(BANCO10[[#This Row],[SOLUÇÃO]]=DC$1,BANCO10[[#This Row],[STATUS DA ETAPA]],"")</f>
        <v/>
      </c>
      <c r="DD603" s="65" t="str">
        <f>IF(BANCO10[[#This Row],[SOLUÇÃO]]=DD$1,BANCO10[[#This Row],[STATUS DA ETAPA]],"")</f>
        <v/>
      </c>
      <c r="DE603" s="65" t="str">
        <f>IF(BANCO10[[#This Row],[SOLUÇÃO]]=DE$1,BANCO10[[#This Row],[STATUS DA ETAPA]],"")</f>
        <v/>
      </c>
      <c r="DF603" s="65" t="str">
        <f>IF(BANCO10[[#This Row],[SOLUÇÃO]]=DF$1,BANCO10[[#This Row],[STATUS DA ETAPA]],"")</f>
        <v/>
      </c>
      <c r="DG603" s="65" t="str">
        <f>IF(BANCO10[[#This Row],[SOLUÇÃO]]=DG$1,BANCO10[[#This Row],[STATUS DA ETAPA]],"")</f>
        <v/>
      </c>
      <c r="DH603" s="65" t="str">
        <f>IF(BANCO10[[#This Row],[SOLUÇÃO]]=DH$1,BANCO10[[#This Row],[STATUS DA ETAPA]],"")</f>
        <v/>
      </c>
      <c r="DI603" s="65" t="str">
        <f>IF(BANCO10[[#This Row],[SOLUÇÃO]]=DI$1,BANCO10[[#This Row],[STATUS DA ETAPA]],"")</f>
        <v/>
      </c>
      <c r="DJ603" s="65" t="str">
        <f>IF(BANCO10[[#This Row],[SOLUÇÃO]]=DJ$1,BANCO10[[#This Row],[STATUS DA ETAPA]],"")</f>
        <v/>
      </c>
      <c r="DK603" s="65" t="str">
        <f>IF(BANCO10[[#This Row],[SOLUÇÃO]]=DK$1,BANCO10[[#This Row],[STATUS DA ETAPA]],"")</f>
        <v/>
      </c>
      <c r="DL603" s="65" t="str">
        <f>IF(BANCO10[[#This Row],[SOLUÇÃO]]=DL$1,BANCO10[[#This Row],[STATUS DA ETAPA]],"")</f>
        <v/>
      </c>
      <c r="DM603" s="65" t="str">
        <f>IF(BANCO10[[#This Row],[SOLUÇÃO]]=DM$1,BANCO10[[#This Row],[STATUS DA ETAPA]],"")</f>
        <v/>
      </c>
      <c r="DN603" s="228"/>
    </row>
    <row r="604" spans="1:339" ht="12" x14ac:dyDescent="0.25">
      <c r="A604" s="38" t="s">
        <v>118</v>
      </c>
      <c r="B604" s="39" t="s">
        <v>131</v>
      </c>
      <c r="C604" s="40" t="str">
        <f>IFERROR(VLOOKUP(BANCO10[[#This Row],[EMPRESA]],[1]!DADOS[#Data],2,FALSE),"")</f>
        <v>17.697.446/0001-10</v>
      </c>
      <c r="D604" s="42" t="s">
        <v>1578</v>
      </c>
      <c r="E604" s="42" t="str">
        <f>IFERROR(VLOOKUP(BANCO10[[#This Row],[EMPRESA]],[1]!DADOS[#Data],5,FALSE),"")</f>
        <v>EPP</v>
      </c>
      <c r="F604" s="40" t="str">
        <f>IFERROR(IF(VLOOKUP(BANCO10[[#This Row],[EMPRESA]],[1]!DADOS[#Data],6,0)="","",(VLOOKUP(BANCO10[[#This Row],[EMPRESA]],[1]!DADOS[#Data],6,0))),"")</f>
        <v>CAPITAL LESTE 2</v>
      </c>
      <c r="G604" s="40"/>
      <c r="H604" s="43" t="s">
        <v>121</v>
      </c>
      <c r="I604" s="43" t="s">
        <v>145</v>
      </c>
      <c r="J604" s="44" t="s">
        <v>146</v>
      </c>
      <c r="K604" s="44" t="s">
        <v>1581</v>
      </c>
      <c r="L604" s="44" t="s">
        <v>123</v>
      </c>
      <c r="M604" s="44" t="s">
        <v>137</v>
      </c>
      <c r="N604" s="42" t="s">
        <v>482</v>
      </c>
      <c r="O604" s="42" t="s">
        <v>90</v>
      </c>
      <c r="P604" s="42">
        <v>4</v>
      </c>
      <c r="Q604" s="42"/>
      <c r="R604" s="45" t="s">
        <v>123</v>
      </c>
      <c r="S604" s="45"/>
      <c r="T604" s="45" t="s">
        <v>123</v>
      </c>
      <c r="U604" s="45"/>
      <c r="V604" s="45" t="s">
        <v>123</v>
      </c>
      <c r="W604" s="45"/>
      <c r="X604" s="45" t="s">
        <v>123</v>
      </c>
      <c r="Y604" s="45"/>
      <c r="Z604" s="46" t="s">
        <v>123</v>
      </c>
      <c r="AA604" s="47"/>
      <c r="AB604" s="46" t="s">
        <v>123</v>
      </c>
      <c r="AC604" s="48"/>
      <c r="AD604" s="46" t="s">
        <v>123</v>
      </c>
      <c r="AE604" s="48"/>
      <c r="AF604" s="45" t="s">
        <v>123</v>
      </c>
      <c r="AG604" s="45"/>
      <c r="AH604" s="45" t="s">
        <v>123</v>
      </c>
      <c r="AI604" s="45"/>
      <c r="AJ604" s="45" t="s">
        <v>123</v>
      </c>
      <c r="AK604" s="45"/>
      <c r="AL604" s="45" t="s">
        <v>123</v>
      </c>
      <c r="AM604" s="45"/>
      <c r="AN604" s="45" t="s">
        <v>123</v>
      </c>
      <c r="AO604" s="45"/>
      <c r="AP604" s="45" t="s">
        <v>123</v>
      </c>
      <c r="AQ604" s="45"/>
      <c r="AR604" s="45" t="s">
        <v>123</v>
      </c>
      <c r="AS604" s="45"/>
      <c r="AT604" s="49">
        <v>45577</v>
      </c>
      <c r="AU604" s="49">
        <v>45577</v>
      </c>
      <c r="AV604" s="66" t="s">
        <v>123</v>
      </c>
      <c r="AW604" s="66" t="s">
        <v>123</v>
      </c>
      <c r="AX604" s="51" t="s">
        <v>49</v>
      </c>
      <c r="AY604" s="52" t="s">
        <v>123</v>
      </c>
      <c r="AZ604" s="53">
        <v>0</v>
      </c>
      <c r="BA604" s="52" t="s">
        <v>123</v>
      </c>
      <c r="BB604" s="81" t="s">
        <v>123</v>
      </c>
      <c r="BC604" s="52" t="s">
        <v>123</v>
      </c>
      <c r="BD604" s="52" t="s">
        <v>123</v>
      </c>
      <c r="BE604" s="55" t="s">
        <v>123</v>
      </c>
      <c r="BF604" s="55" t="s">
        <v>123</v>
      </c>
      <c r="BG604" s="55" t="s">
        <v>123</v>
      </c>
      <c r="BH604" s="55" t="s">
        <v>123</v>
      </c>
      <c r="BI604" s="118" t="s">
        <v>123</v>
      </c>
      <c r="BJ604" s="119"/>
      <c r="BK604" s="103"/>
      <c r="BL604" s="38"/>
      <c r="BM604" s="103"/>
      <c r="BN604" s="38"/>
      <c r="BO604" s="103" t="s">
        <v>123</v>
      </c>
      <c r="BP604" s="38"/>
      <c r="BQ604" s="103" t="s">
        <v>123</v>
      </c>
      <c r="BR604" s="38"/>
      <c r="BS604" s="70"/>
      <c r="BT604" s="38"/>
      <c r="BU604" s="61"/>
      <c r="BV604" s="61"/>
      <c r="BW604" s="84"/>
      <c r="BX604" s="84"/>
      <c r="BY604" s="85"/>
      <c r="BZ604" s="84"/>
      <c r="CA604" s="86"/>
      <c r="CB604" s="87"/>
      <c r="CC604" s="88"/>
      <c r="CD604" s="87"/>
      <c r="CE604" s="87"/>
      <c r="CF604" s="87"/>
      <c r="CG604" s="87"/>
      <c r="CH604" s="42">
        <f>YEAR(BANCO10[[#This Row],[DATA INÍCIO]])</f>
        <v>2024</v>
      </c>
      <c r="CI604" s="42">
        <f>MONTH(BANCO10[[#This Row],[DATA INÍCIO]])</f>
        <v>10</v>
      </c>
      <c r="CJ604" s="42" t="str">
        <f t="shared" si="11"/>
        <v>PLASTICOS HONORIO LTDA17.697.446/0001-10</v>
      </c>
      <c r="CK604" s="42"/>
      <c r="CL604" s="42"/>
      <c r="CM604" s="42" t="str">
        <f>IF(BANCO10[[#This Row],[SOLUÇÃO]]=CM$1,BANCO10[[#This Row],[STATUS DA ETAPA]],"")</f>
        <v>CONCLUÍDO</v>
      </c>
      <c r="CN604" s="42" t="str">
        <f>IF(BANCO10[[#This Row],[SOLUÇÃO]]=CN$1,BANCO10[[#This Row],[STATUS DA ETAPA]],"")</f>
        <v/>
      </c>
      <c r="CO604" s="42" t="str">
        <f>IF(BANCO10[[#This Row],[SOLUÇÃO]]=CO$1,BANCO10[[#This Row],[STATUS DA ETAPA]],"")</f>
        <v/>
      </c>
      <c r="CP604" s="42" t="str">
        <f>IF(BANCO10[[#This Row],[SOLUÇÃO]]=CP$1,BANCO10[[#This Row],[STATUS DA ETAPA]],"")</f>
        <v/>
      </c>
      <c r="CQ604" s="42" t="str">
        <f>IF(BANCO10[[#This Row],[SOLUÇÃO]]=CQ$1,BANCO10[[#This Row],[STATUS DA ETAPA]],"")</f>
        <v/>
      </c>
      <c r="CR604" s="42" t="str">
        <f>IF(BANCO10[[#This Row],[SOLUÇÃO]]=CR$1,BANCO10[[#This Row],[STATUS DA ETAPA]],"")</f>
        <v/>
      </c>
      <c r="CS604" s="42" t="str">
        <f>IF(BANCO10[[#This Row],[SOLUÇÃO]]=CS$1,BANCO10[[#This Row],[STATUS DA ETAPA]],"")</f>
        <v/>
      </c>
      <c r="CT604" s="42" t="str">
        <f>IF(BANCO10[[#This Row],[SOLUÇÃO]]=CT$1,BANCO10[[#This Row],[STATUS DA ETAPA]],"")</f>
        <v/>
      </c>
      <c r="CU604" s="42" t="str">
        <f>IF(BANCO10[[#This Row],[SOLUÇÃO]]=CU$1,BANCO10[[#This Row],[STATUS DA ETAPA]],"")</f>
        <v/>
      </c>
      <c r="CV604" s="42" t="str">
        <f>IF(BANCO10[[#This Row],[SOLUÇÃO]]=CV$1,BANCO10[[#This Row],[STATUS DA ETAPA]],"")</f>
        <v/>
      </c>
      <c r="CW604" s="42" t="str">
        <f>IF(BANCO10[[#This Row],[SOLUÇÃO]]=CW$1,BANCO10[[#This Row],[STATUS DA ETAPA]],"")</f>
        <v/>
      </c>
      <c r="CX604" s="42" t="str">
        <f>IF(BANCO10[[#This Row],[SOLUÇÃO]]=CX$1,BANCO10[[#This Row],[STATUS DA ETAPA]],"")</f>
        <v/>
      </c>
      <c r="CY604" s="42" t="str">
        <f>IF(BANCO10[[#This Row],[SOLUÇÃO]]=CY$1,BANCO10[[#This Row],[STATUS DA ETAPA]],"")</f>
        <v/>
      </c>
      <c r="CZ604" s="42" t="str">
        <f>IF(BANCO10[[#This Row],[SOLUÇÃO]]=CZ$1,BANCO10[[#This Row],[STATUS DA ETAPA]],"")</f>
        <v/>
      </c>
      <c r="DA604" s="42" t="str">
        <f>IF(BANCO10[[#This Row],[SOLUÇÃO]]=DA$1,BANCO10[[#This Row],[STATUS DA ETAPA]],"")</f>
        <v/>
      </c>
      <c r="DB604" s="42" t="str">
        <f>IF(BANCO10[[#This Row],[SOLUÇÃO]]=DB$1,BANCO10[[#This Row],[STATUS DA ETAPA]],"")</f>
        <v/>
      </c>
      <c r="DC604" s="63" t="str">
        <f>IF(BANCO10[[#This Row],[SOLUÇÃO]]=DC$1,BANCO10[[#This Row],[STATUS DA ETAPA]],"")</f>
        <v/>
      </c>
      <c r="DD604" s="65" t="str">
        <f>IF(BANCO10[[#This Row],[SOLUÇÃO]]=DD$1,BANCO10[[#This Row],[STATUS DA ETAPA]],"")</f>
        <v/>
      </c>
      <c r="DE604" s="65" t="str">
        <f>IF(BANCO10[[#This Row],[SOLUÇÃO]]=DE$1,BANCO10[[#This Row],[STATUS DA ETAPA]],"")</f>
        <v/>
      </c>
      <c r="DF604" s="65" t="str">
        <f>IF(BANCO10[[#This Row],[SOLUÇÃO]]=DF$1,BANCO10[[#This Row],[STATUS DA ETAPA]],"")</f>
        <v/>
      </c>
      <c r="DG604" s="65" t="str">
        <f>IF(BANCO10[[#This Row],[SOLUÇÃO]]=DG$1,BANCO10[[#This Row],[STATUS DA ETAPA]],"")</f>
        <v/>
      </c>
      <c r="DH604" s="65" t="str">
        <f>IF(BANCO10[[#This Row],[SOLUÇÃO]]=DH$1,BANCO10[[#This Row],[STATUS DA ETAPA]],"")</f>
        <v/>
      </c>
      <c r="DI604" s="65" t="str">
        <f>IF(BANCO10[[#This Row],[SOLUÇÃO]]=DI$1,BANCO10[[#This Row],[STATUS DA ETAPA]],"")</f>
        <v/>
      </c>
      <c r="DJ604" s="65" t="str">
        <f>IF(BANCO10[[#This Row],[SOLUÇÃO]]=DJ$1,BANCO10[[#This Row],[STATUS DA ETAPA]],"")</f>
        <v/>
      </c>
      <c r="DK604" s="65" t="str">
        <f>IF(BANCO10[[#This Row],[SOLUÇÃO]]=DK$1,BANCO10[[#This Row],[STATUS DA ETAPA]],"")</f>
        <v/>
      </c>
      <c r="DL604" s="65" t="str">
        <f>IF(BANCO10[[#This Row],[SOLUÇÃO]]=DL$1,BANCO10[[#This Row],[STATUS DA ETAPA]],"")</f>
        <v/>
      </c>
      <c r="DM604" s="65" t="str">
        <f>IF(BANCO10[[#This Row],[SOLUÇÃO]]=DM$1,BANCO10[[#This Row],[STATUS DA ETAPA]],"")</f>
        <v/>
      </c>
      <c r="DN604" s="65" t="e">
        <f>VLOOKUP(CL606,'[1]SAP TEC'!AC:AD,2,0)</f>
        <v>#N/A</v>
      </c>
      <c r="DO604" s="65"/>
      <c r="DP604" s="65"/>
      <c r="DQ604" s="65"/>
      <c r="DR604" s="65"/>
      <c r="DS604" s="65"/>
      <c r="DT604" s="65"/>
      <c r="DU604" s="65"/>
      <c r="DV604" s="65"/>
      <c r="DW604" s="65"/>
      <c r="DX604" s="65"/>
      <c r="DY604" s="65"/>
      <c r="DZ604" s="65"/>
      <c r="EA604" s="65"/>
      <c r="EB604" s="65"/>
      <c r="EC604" s="65"/>
      <c r="ED604" s="65"/>
      <c r="EE604" s="65"/>
      <c r="EF604" s="65"/>
      <c r="EG604" s="65"/>
      <c r="EH604" s="65"/>
      <c r="EI604" s="65"/>
      <c r="EJ604" s="65"/>
      <c r="EK604" s="65"/>
      <c r="EL604" s="65"/>
      <c r="EM604" s="65"/>
      <c r="EN604" s="65"/>
      <c r="EO604" s="65"/>
      <c r="EP604" s="65"/>
      <c r="EQ604" s="65"/>
      <c r="ER604" s="65"/>
      <c r="ES604" s="65"/>
      <c r="ET604" s="65"/>
      <c r="EU604" s="65"/>
      <c r="EV604" s="65"/>
      <c r="EW604" s="65"/>
      <c r="EX604" s="65"/>
      <c r="EY604" s="65"/>
      <c r="EZ604" s="65"/>
      <c r="FA604" s="65"/>
      <c r="FB604" s="65"/>
      <c r="FC604" s="65"/>
      <c r="FD604" s="65"/>
      <c r="FE604" s="65"/>
      <c r="FF604" s="65"/>
      <c r="FG604" s="65"/>
      <c r="FH604" s="65"/>
      <c r="FI604" s="65"/>
      <c r="FJ604" s="65"/>
      <c r="FK604" s="65"/>
      <c r="FL604" s="65"/>
      <c r="FM604" s="65"/>
      <c r="FN604" s="65"/>
      <c r="FO604" s="65"/>
      <c r="FP604" s="65"/>
      <c r="FQ604" s="65"/>
      <c r="FR604" s="65"/>
      <c r="FS604" s="65"/>
      <c r="FT604" s="65"/>
      <c r="FU604" s="65"/>
      <c r="FV604" s="65"/>
      <c r="FW604" s="65"/>
      <c r="FX604" s="65"/>
      <c r="FY604" s="65"/>
      <c r="FZ604" s="65"/>
      <c r="GA604" s="38"/>
      <c r="GB604" s="39"/>
      <c r="GC604" s="40"/>
      <c r="GD604" s="42"/>
      <c r="GE604" s="42"/>
      <c r="GF604" s="40"/>
      <c r="GG604" s="89"/>
      <c r="GH604" s="90"/>
      <c r="GI604" s="43"/>
      <c r="GJ604" s="44"/>
      <c r="GK604" s="166"/>
      <c r="GL604" s="166"/>
      <c r="GM604" s="166"/>
      <c r="GN604" s="42"/>
      <c r="GO604" s="91"/>
      <c r="GP604" s="42"/>
      <c r="GQ604" s="91"/>
      <c r="GR604" s="93"/>
      <c r="GS604" s="93"/>
      <c r="GT604" s="44"/>
      <c r="GU604" s="44"/>
      <c r="GV604" s="44"/>
      <c r="GW604" s="42"/>
      <c r="GX604" s="95"/>
      <c r="GY604" s="96"/>
      <c r="GZ604" s="168"/>
      <c r="HA604" s="168"/>
      <c r="HB604" s="168"/>
      <c r="HC604" s="93"/>
      <c r="HD604" s="168"/>
      <c r="HE604" s="110"/>
      <c r="HF604" s="94"/>
      <c r="HG604" s="38"/>
      <c r="HH604" s="38"/>
      <c r="HI604" s="38"/>
      <c r="HJ604" s="38"/>
      <c r="HK604" s="98"/>
      <c r="HL604" s="38"/>
      <c r="HM604" s="38"/>
      <c r="HN604" s="38"/>
      <c r="HO604" s="136"/>
      <c r="HP604" s="38"/>
      <c r="HQ604" s="38"/>
      <c r="HR604" s="38"/>
      <c r="HS604" s="38"/>
      <c r="HT604" s="63"/>
      <c r="HU604" s="63"/>
      <c r="HV604" s="71"/>
      <c r="HW604" s="63"/>
      <c r="HX604" s="44"/>
      <c r="HY604" s="42"/>
      <c r="HZ604" s="42"/>
      <c r="IA604" s="42"/>
      <c r="IB604" s="42"/>
      <c r="IC604" s="42"/>
      <c r="ID604" s="42"/>
      <c r="IE604" s="42"/>
      <c r="IF604" s="42"/>
      <c r="IG604" s="42"/>
      <c r="IH604" s="42"/>
      <c r="II604" s="42"/>
      <c r="IJ604" s="42"/>
      <c r="IK604" s="42"/>
      <c r="IL604" s="42"/>
      <c r="IM604" s="42"/>
      <c r="IN604" s="42"/>
      <c r="IO604" s="42"/>
      <c r="IP604" s="42"/>
      <c r="IQ604" s="42"/>
      <c r="IR604" s="42"/>
      <c r="IS604" s="42"/>
      <c r="IT604" s="42"/>
      <c r="IU604" s="42"/>
      <c r="IV604" s="42"/>
      <c r="IW604" s="42"/>
      <c r="IX604" s="42"/>
      <c r="IY604" s="42"/>
      <c r="IZ604" s="63"/>
      <c r="JA604" s="65"/>
      <c r="JB604" s="65"/>
      <c r="JC604" s="65"/>
      <c r="JD604" s="65"/>
      <c r="JE604" s="65"/>
      <c r="JF604" s="65"/>
      <c r="JG604" s="65"/>
      <c r="JH604" s="65"/>
      <c r="JI604" s="65"/>
      <c r="JJ604" s="65"/>
      <c r="JK604" s="65"/>
      <c r="JL604" s="65"/>
      <c r="JM604" s="65"/>
      <c r="JN604" s="65"/>
      <c r="JO604" s="65"/>
      <c r="JP604" s="65"/>
      <c r="JQ604" s="65"/>
      <c r="JR604" s="65"/>
      <c r="JS604" s="65"/>
      <c r="JT604" s="65"/>
      <c r="JU604" s="65"/>
      <c r="JV604" s="65"/>
      <c r="JW604" s="65"/>
      <c r="JX604" s="65"/>
      <c r="JY604" s="65"/>
      <c r="JZ604" s="65"/>
      <c r="KA604" s="65"/>
      <c r="KB604" s="65"/>
      <c r="KC604" s="65"/>
      <c r="KD604" s="65"/>
      <c r="KE604" s="65"/>
      <c r="KF604" s="65"/>
      <c r="KG604" s="65"/>
      <c r="KH604" s="65"/>
      <c r="KI604" s="65"/>
      <c r="KJ604" s="65"/>
      <c r="KK604" s="65"/>
      <c r="KL604" s="65"/>
      <c r="KM604" s="65"/>
      <c r="KN604" s="65"/>
      <c r="KO604" s="65"/>
      <c r="KP604" s="65"/>
      <c r="KQ604" s="65"/>
      <c r="KR604" s="65"/>
      <c r="KS604" s="65"/>
      <c r="KT604" s="65"/>
      <c r="KU604" s="65"/>
      <c r="KV604" s="65"/>
      <c r="KW604" s="65"/>
      <c r="KX604" s="65"/>
      <c r="KY604" s="65"/>
      <c r="KZ604" s="65"/>
      <c r="LA604" s="65"/>
      <c r="LB604" s="65"/>
      <c r="LC604" s="65"/>
      <c r="LD604" s="65"/>
      <c r="LE604" s="65"/>
      <c r="LF604" s="65"/>
      <c r="LG604" s="65"/>
      <c r="LH604" s="65"/>
      <c r="LI604" s="65"/>
      <c r="LJ604" s="65"/>
      <c r="LK604" s="65"/>
      <c r="LL604" s="65"/>
      <c r="LM604" s="65"/>
      <c r="LN604" s="65"/>
      <c r="LO604" s="65"/>
      <c r="LP604" s="65"/>
      <c r="LQ604" s="65"/>
      <c r="LR604" s="65"/>
      <c r="LS604" s="65"/>
      <c r="LT604" s="65"/>
      <c r="LU604" s="65"/>
      <c r="LV604" s="65"/>
      <c r="LW604" s="65"/>
      <c r="LX604" s="65"/>
      <c r="LY604" s="65"/>
      <c r="LZ604" s="65"/>
      <c r="MA604" s="65"/>
    </row>
    <row r="605" spans="1:339" ht="12" x14ac:dyDescent="0.25">
      <c r="A605" s="38" t="s">
        <v>118</v>
      </c>
      <c r="B605" s="39" t="s">
        <v>131</v>
      </c>
      <c r="C605" s="40" t="str">
        <f>IFERROR(VLOOKUP(BANCO10[[#This Row],[EMPRESA]],[1]!DADOS[#Data],2,FALSE),"")</f>
        <v>17.697.446/0001-10</v>
      </c>
      <c r="D605" s="40" t="s">
        <v>1578</v>
      </c>
      <c r="E605" s="42" t="str">
        <f>IFERROR(VLOOKUP(BANCO10[[#This Row],[EMPRESA]],[1]!DADOS[#Data],5,FALSE),"")</f>
        <v>EPP</v>
      </c>
      <c r="F605" s="40" t="str">
        <f>IFERROR(IF(VLOOKUP(BANCO10[[#This Row],[EMPRESA]],[1]!DADOS[#Data],6,0)="","",(VLOOKUP(BANCO10[[#This Row],[EMPRESA]],[1]!DADOS[#Data],6,0))),"")</f>
        <v>CAPITAL LESTE 2</v>
      </c>
      <c r="G605" s="40" t="str">
        <f>IFERROR(IF(VLOOKUP(BANCO10[[#This Row],[EMPRESA]],[1]!DADOS[#Data],4)="","",(VLOOKUP($D605,[1]!DADOS[#Data],4,0))),"")</f>
        <v>HONORIO</v>
      </c>
      <c r="H605" s="43" t="s">
        <v>178</v>
      </c>
      <c r="I605" s="43" t="s">
        <v>145</v>
      </c>
      <c r="J605" s="44" t="s">
        <v>123</v>
      </c>
      <c r="K605" s="39" t="s">
        <v>1582</v>
      </c>
      <c r="L605" s="44" t="s">
        <v>123</v>
      </c>
      <c r="M605" s="44" t="s">
        <v>137</v>
      </c>
      <c r="N605" s="44" t="s">
        <v>123</v>
      </c>
      <c r="O605" s="42" t="s">
        <v>180</v>
      </c>
      <c r="P605" s="42">
        <v>4</v>
      </c>
      <c r="Q605" s="39" t="s">
        <v>181</v>
      </c>
      <c r="R605" s="45" t="s">
        <v>123</v>
      </c>
      <c r="S605" s="45"/>
      <c r="T605" s="45" t="s">
        <v>123</v>
      </c>
      <c r="U605" s="45"/>
      <c r="V605" s="45" t="s">
        <v>123</v>
      </c>
      <c r="W605" s="45"/>
      <c r="X605" s="45" t="s">
        <v>123</v>
      </c>
      <c r="Y605" s="45"/>
      <c r="Z605" s="46" t="s">
        <v>123</v>
      </c>
      <c r="AA605" s="47"/>
      <c r="AB605" s="46" t="s">
        <v>123</v>
      </c>
      <c r="AC605" s="48"/>
      <c r="AD605" s="46" t="s">
        <v>123</v>
      </c>
      <c r="AE605" s="48"/>
      <c r="AF605" s="45" t="s">
        <v>123</v>
      </c>
      <c r="AG605" s="45"/>
      <c r="AH605" s="45" t="s">
        <v>123</v>
      </c>
      <c r="AI605" s="45"/>
      <c r="AJ605" s="45" t="s">
        <v>123</v>
      </c>
      <c r="AK605" s="45"/>
      <c r="AL605" s="45" t="s">
        <v>123</v>
      </c>
      <c r="AM605" s="45"/>
      <c r="AN605" s="45" t="s">
        <v>123</v>
      </c>
      <c r="AO605" s="45"/>
      <c r="AP605" s="45" t="s">
        <v>123</v>
      </c>
      <c r="AQ605" s="45"/>
      <c r="AR605" s="45" t="s">
        <v>123</v>
      </c>
      <c r="AS605" s="45"/>
      <c r="AT605" s="49">
        <v>45807</v>
      </c>
      <c r="AU605" s="50">
        <v>45807</v>
      </c>
      <c r="AV605" s="66" t="s">
        <v>123</v>
      </c>
      <c r="AW605" s="66" t="s">
        <v>123</v>
      </c>
      <c r="AX605" s="51" t="s">
        <v>182</v>
      </c>
      <c r="AY605" s="52" t="s">
        <v>126</v>
      </c>
      <c r="AZ605" s="53">
        <v>0</v>
      </c>
      <c r="BA605" s="52" t="s">
        <v>123</v>
      </c>
      <c r="BB605" s="81" t="s">
        <v>123</v>
      </c>
      <c r="BC605" s="52" t="s">
        <v>123</v>
      </c>
      <c r="BD605" s="52" t="s">
        <v>123</v>
      </c>
      <c r="BE605" s="55" t="s">
        <v>123</v>
      </c>
      <c r="BF605" s="55" t="s">
        <v>123</v>
      </c>
      <c r="BG605" s="55" t="s">
        <v>123</v>
      </c>
      <c r="BH605" s="55" t="s">
        <v>27</v>
      </c>
      <c r="BI605" s="68" t="s">
        <v>126</v>
      </c>
      <c r="BJ605" s="48"/>
      <c r="BK605" s="74" t="s">
        <v>126</v>
      </c>
      <c r="BL605" s="59"/>
      <c r="BM605" s="74" t="s">
        <v>126</v>
      </c>
      <c r="BN605" s="59"/>
      <c r="BO605" s="74" t="s">
        <v>126</v>
      </c>
      <c r="BP605" s="77"/>
      <c r="BQ605" s="78" t="s">
        <v>126</v>
      </c>
      <c r="BR605" s="79"/>
      <c r="BS605" s="69"/>
      <c r="BT605" s="38"/>
      <c r="BU605" s="61"/>
      <c r="BV605" s="61"/>
      <c r="BW605" s="61"/>
      <c r="BX605" s="61"/>
      <c r="BY605" s="61"/>
      <c r="BZ605" s="61"/>
      <c r="CA605" s="61"/>
      <c r="CB605" s="61"/>
      <c r="CC605" s="61"/>
      <c r="CD605" s="61"/>
      <c r="CE605" s="61"/>
      <c r="CF605" s="61"/>
      <c r="CG605" s="61"/>
      <c r="CH605" s="63">
        <f>YEAR(BANCO10[[#This Row],[DATA INÍCIO]])</f>
        <v>2025</v>
      </c>
      <c r="CI605" s="63">
        <f>MONTH(BANCO10[[#This Row],[DATA INÍCIO]])</f>
        <v>5</v>
      </c>
      <c r="CJ605" s="71" t="str">
        <f t="shared" si="11"/>
        <v>PLASTICOS HONORIO LTDA17.697.446/0001-10</v>
      </c>
      <c r="CK605" s="63"/>
      <c r="CL605" s="63"/>
      <c r="CM605" s="42" t="str">
        <f>IF(BANCO10[[#This Row],[SOLUÇÃO]]=CM$1,BANCO10[[#This Row],[STATUS DA ETAPA]],"")</f>
        <v/>
      </c>
      <c r="CN605" s="42" t="str">
        <f>IF(BANCO10[[#This Row],[SOLUÇÃO]]=CN$1,BANCO10[[#This Row],[STATUS DA ETAPA]],"")</f>
        <v/>
      </c>
      <c r="CO605" s="42" t="str">
        <f>IF(BANCO10[[#This Row],[SOLUÇÃO]]=CO$1,BANCO10[[#This Row],[STATUS DA ETAPA]],"")</f>
        <v/>
      </c>
      <c r="CP605" s="42" t="str">
        <f>IF(BANCO10[[#This Row],[SOLUÇÃO]]=CP$1,BANCO10[[#This Row],[STATUS DA ETAPA]],"")</f>
        <v/>
      </c>
      <c r="CQ605" s="42" t="str">
        <f>IF(BANCO10[[#This Row],[SOLUÇÃO]]=CQ$1,BANCO10[[#This Row],[STATUS DA ETAPA]],"")</f>
        <v/>
      </c>
      <c r="CR605" s="42" t="str">
        <f>IF(BANCO10[[#This Row],[SOLUÇÃO]]=CR$1,BANCO10[[#This Row],[STATUS DA ETAPA]],"")</f>
        <v/>
      </c>
      <c r="CS605" s="42" t="str">
        <f>IF(BANCO10[[#This Row],[SOLUÇÃO]]=CS$1,BANCO10[[#This Row],[STATUS DA ETAPA]],"")</f>
        <v/>
      </c>
      <c r="CT605" s="42" t="str">
        <f>IF(BANCO10[[#This Row],[SOLUÇÃO]]=CT$1,BANCO10[[#This Row],[STATUS DA ETAPA]],"")</f>
        <v/>
      </c>
      <c r="CU605" s="42" t="str">
        <f>IF(BANCO10[[#This Row],[SOLUÇÃO]]=CU$1,BANCO10[[#This Row],[STATUS DA ETAPA]],"")</f>
        <v/>
      </c>
      <c r="CV605" s="42" t="str">
        <f>IF(BANCO10[[#This Row],[SOLUÇÃO]]=CV$1,BANCO10[[#This Row],[STATUS DA ETAPA]],"")</f>
        <v/>
      </c>
      <c r="CW605" s="42" t="str">
        <f>IF(BANCO10[[#This Row],[SOLUÇÃO]]=CW$1,BANCO10[[#This Row],[STATUS DA ETAPA]],"")</f>
        <v/>
      </c>
      <c r="CX605" s="42" t="str">
        <f>IF(BANCO10[[#This Row],[SOLUÇÃO]]=CX$1,BANCO10[[#This Row],[STATUS DA ETAPA]],"")</f>
        <v/>
      </c>
      <c r="CY605" s="42" t="str">
        <f>IF(BANCO10[[#This Row],[SOLUÇÃO]]=CY$1,BANCO10[[#This Row],[STATUS DA ETAPA]],"")</f>
        <v/>
      </c>
      <c r="CZ605" s="42" t="str">
        <f>IF(BANCO10[[#This Row],[SOLUÇÃO]]=CZ$1,BANCO10[[#This Row],[STATUS DA ETAPA]],"")</f>
        <v/>
      </c>
      <c r="DA605" s="42" t="str">
        <f>IF(BANCO10[[#This Row],[SOLUÇÃO]]=DA$1,BANCO10[[#This Row],[STATUS DA ETAPA]],"")</f>
        <v/>
      </c>
      <c r="DB605" s="42" t="str">
        <f>IF(BANCO10[[#This Row],[SOLUÇÃO]]=DB$1,BANCO10[[#This Row],[STATUS DA ETAPA]],"")</f>
        <v/>
      </c>
      <c r="DC605" s="42" t="str">
        <f>IF(BANCO10[[#This Row],[SOLUÇÃO]]=DC$1,BANCO10[[#This Row],[STATUS DA ETAPA]],"")</f>
        <v/>
      </c>
      <c r="DD605" s="42" t="str">
        <f>IF(BANCO10[[#This Row],[SOLUÇÃO]]=DD$1,BANCO10[[#This Row],[STATUS DA ETAPA]],"")</f>
        <v/>
      </c>
      <c r="DE605" s="42" t="str">
        <f>IF(BANCO10[[#This Row],[SOLUÇÃO]]=DE$1,BANCO10[[#This Row],[STATUS DA ETAPA]],"")</f>
        <v/>
      </c>
      <c r="DF605" s="42" t="str">
        <f>IF(BANCO10[[#This Row],[SOLUÇÃO]]=DF$1,BANCO10[[#This Row],[STATUS DA ETAPA]],"")</f>
        <v/>
      </c>
      <c r="DG605" s="42" t="str">
        <f>IF(BANCO10[[#This Row],[SOLUÇÃO]]=DG$1,BANCO10[[#This Row],[STATUS DA ETAPA]],"")</f>
        <v/>
      </c>
      <c r="DH605" s="42" t="str">
        <f>IF(BANCO10[[#This Row],[SOLUÇÃO]]=DH$1,BANCO10[[#This Row],[STATUS DA ETAPA]],"")</f>
        <v/>
      </c>
      <c r="DI605" s="42" t="str">
        <f>IF(BANCO10[[#This Row],[SOLUÇÃO]]=DI$1,BANCO10[[#This Row],[STATUS DA ETAPA]],"")</f>
        <v/>
      </c>
      <c r="DJ605" s="42" t="str">
        <f>IF(BANCO10[[#This Row],[SOLUÇÃO]]=DJ$1,BANCO10[[#This Row],[STATUS DA ETAPA]],"")</f>
        <v/>
      </c>
      <c r="DK605" s="42" t="str">
        <f>IF(BANCO10[[#This Row],[SOLUÇÃO]]=DK$1,BANCO10[[#This Row],[STATUS DA ETAPA]],"")</f>
        <v/>
      </c>
      <c r="DL605" s="42" t="str">
        <f>IF(BANCO10[[#This Row],[SOLUÇÃO]]=DL$1,BANCO10[[#This Row],[STATUS DA ETAPA]],"")</f>
        <v/>
      </c>
      <c r="DM605" s="42" t="str">
        <f>IF(BANCO10[[#This Row],[SOLUÇÃO]]=DM$1,BANCO10[[#This Row],[STATUS DA ETAPA]],"")</f>
        <v/>
      </c>
      <c r="DN605" s="228"/>
    </row>
    <row r="606" spans="1:339" ht="12" x14ac:dyDescent="0.25">
      <c r="A606" s="38" t="s">
        <v>118</v>
      </c>
      <c r="B606" s="39" t="s">
        <v>383</v>
      </c>
      <c r="C606" s="40" t="str">
        <f>IFERROR(VLOOKUP(BANCO10[[#This Row],[EMPRESA]],[1]!DADOS[#Data],2,FALSE),"")</f>
        <v>61.890.109/0001-36</v>
      </c>
      <c r="D606" s="42" t="s">
        <v>1583</v>
      </c>
      <c r="E606" s="42" t="str">
        <f>IFERROR(VLOOKUP(BANCO10[[#This Row],[EMPRESA]],[1]!DADOS[#Data],5,FALSE),"")</f>
        <v>DEMAIS</v>
      </c>
      <c r="F606" s="40" t="str">
        <f>IFERROR(IF(VLOOKUP(BANCO10[[#This Row],[EMPRESA]],[1]!DADOS[#Data],6,0)="","",(VLOOKUP(BANCO10[[#This Row],[EMPRESA]],[1]!DADOS[#Data],6,0))),"")</f>
        <v>CAPITAL GUARULHOS</v>
      </c>
      <c r="G606" s="40" t="s">
        <v>1584</v>
      </c>
      <c r="H606" s="43" t="s">
        <v>7</v>
      </c>
      <c r="I606" s="43" t="s">
        <v>145</v>
      </c>
      <c r="J606" s="44" t="s">
        <v>123</v>
      </c>
      <c r="K606" s="44" t="s">
        <v>1585</v>
      </c>
      <c r="L606" s="44" t="s">
        <v>1586</v>
      </c>
      <c r="M606" s="44" t="s">
        <v>137</v>
      </c>
      <c r="N606" s="42">
        <v>128</v>
      </c>
      <c r="O606" s="42" t="s">
        <v>99</v>
      </c>
      <c r="P606" s="42">
        <v>116</v>
      </c>
      <c r="Q606" s="42" t="s">
        <v>168</v>
      </c>
      <c r="R606" s="45" t="s">
        <v>123</v>
      </c>
      <c r="S606" s="45"/>
      <c r="T606" s="45" t="s">
        <v>123</v>
      </c>
      <c r="U606" s="45"/>
      <c r="V606" s="45" t="s">
        <v>123</v>
      </c>
      <c r="W606" s="45"/>
      <c r="X606" s="45" t="s">
        <v>123</v>
      </c>
      <c r="Y606" s="45"/>
      <c r="Z606" s="46" t="s">
        <v>123</v>
      </c>
      <c r="AA606" s="47"/>
      <c r="AB606" s="46" t="s">
        <v>123</v>
      </c>
      <c r="AC606" s="48"/>
      <c r="AD606" s="46" t="s">
        <v>123</v>
      </c>
      <c r="AE606" s="48"/>
      <c r="AF606" s="45" t="s">
        <v>123</v>
      </c>
      <c r="AG606" s="45"/>
      <c r="AH606" s="45" t="s">
        <v>123</v>
      </c>
      <c r="AI606" s="45"/>
      <c r="AJ606" s="45" t="s">
        <v>123</v>
      </c>
      <c r="AK606" s="45"/>
      <c r="AL606" s="45" t="s">
        <v>123</v>
      </c>
      <c r="AM606" s="45"/>
      <c r="AN606" s="45" t="s">
        <v>123</v>
      </c>
      <c r="AO606" s="45"/>
      <c r="AP606" s="45" t="s">
        <v>123</v>
      </c>
      <c r="AQ606" s="45"/>
      <c r="AR606" s="45" t="s">
        <v>123</v>
      </c>
      <c r="AS606" s="45"/>
      <c r="AT606" s="49">
        <v>45594</v>
      </c>
      <c r="AU606" s="50">
        <v>45712</v>
      </c>
      <c r="AV606" s="66" t="s">
        <v>27</v>
      </c>
      <c r="AW606" s="66" t="s">
        <v>126</v>
      </c>
      <c r="AX606" s="73" t="s">
        <v>49</v>
      </c>
      <c r="AY606" s="52" t="s">
        <v>126</v>
      </c>
      <c r="AZ606" s="53">
        <v>0</v>
      </c>
      <c r="BA606" s="52" t="s">
        <v>153</v>
      </c>
      <c r="BB606" s="81" t="s">
        <v>123</v>
      </c>
      <c r="BC606" s="52" t="s">
        <v>123</v>
      </c>
      <c r="BD606" s="52" t="s">
        <v>123</v>
      </c>
      <c r="BE606" s="55" t="s">
        <v>123</v>
      </c>
      <c r="BF606" s="55" t="s">
        <v>123</v>
      </c>
      <c r="BG606" s="55" t="s">
        <v>126</v>
      </c>
      <c r="BH606" s="55" t="s">
        <v>123</v>
      </c>
      <c r="BI606" s="68" t="s">
        <v>123</v>
      </c>
      <c r="BJ606" s="48"/>
      <c r="BK606" s="58"/>
      <c r="BL606" s="59"/>
      <c r="BM606" s="58"/>
      <c r="BN606" s="59"/>
      <c r="BO606" s="74" t="s">
        <v>126</v>
      </c>
      <c r="BP606" s="77"/>
      <c r="BQ606" s="78" t="s">
        <v>126</v>
      </c>
      <c r="BR606" s="79"/>
      <c r="BS606" s="70"/>
      <c r="BT606" s="70"/>
      <c r="BU606" s="61"/>
      <c r="BV606" s="61"/>
      <c r="BW606" s="84"/>
      <c r="BX606" s="84"/>
      <c r="BY606" s="85"/>
      <c r="BZ606" s="84"/>
      <c r="CA606" s="86"/>
      <c r="CB606" s="87"/>
      <c r="CC606" s="88"/>
      <c r="CD606" s="87"/>
      <c r="CE606" s="87"/>
      <c r="CF606" s="87"/>
      <c r="CG606" s="87"/>
      <c r="CH606" s="42">
        <f>YEAR(BANCO10[[#This Row],[DATA INÍCIO]])</f>
        <v>2024</v>
      </c>
      <c r="CI606" s="42">
        <f>MONTH(BANCO10[[#This Row],[DATA INÍCIO]])</f>
        <v>10</v>
      </c>
      <c r="CJ606" s="42" t="str">
        <f t="shared" si="11"/>
        <v>PLASTIFLUOR INDUSTRIA E COMERCIO DE VEDACOES LTDA61.890.109/0001-36</v>
      </c>
      <c r="CK606" s="42"/>
      <c r="CL606" s="42"/>
      <c r="CM606" s="42" t="str">
        <f>IF(BANCO10[[#This Row],[SOLUÇÃO]]=CM$1,BANCO10[[#This Row],[STATUS DA ETAPA]],"")</f>
        <v/>
      </c>
      <c r="CN606" s="42" t="str">
        <f>IF(BANCO10[[#This Row],[SOLUÇÃO]]=CN$1,BANCO10[[#This Row],[STATUS DA ETAPA]],"")</f>
        <v/>
      </c>
      <c r="CO606" s="42" t="str">
        <f>IF(BANCO10[[#This Row],[SOLUÇÃO]]=CO$1,BANCO10[[#This Row],[STATUS DA ETAPA]],"")</f>
        <v/>
      </c>
      <c r="CP606" s="42" t="str">
        <f>IF(BANCO10[[#This Row],[SOLUÇÃO]]=CP$1,BANCO10[[#This Row],[STATUS DA ETAPA]],"")</f>
        <v/>
      </c>
      <c r="CQ606" s="42" t="str">
        <f>IF(BANCO10[[#This Row],[SOLUÇÃO]]=CQ$1,BANCO10[[#This Row],[STATUS DA ETAPA]],"")</f>
        <v/>
      </c>
      <c r="CR606" s="42" t="str">
        <f>IF(BANCO10[[#This Row],[SOLUÇÃO]]=CR$1,BANCO10[[#This Row],[STATUS DA ETAPA]],"")</f>
        <v/>
      </c>
      <c r="CS606" s="42" t="str">
        <f>IF(BANCO10[[#This Row],[SOLUÇÃO]]=CS$1,BANCO10[[#This Row],[STATUS DA ETAPA]],"")</f>
        <v/>
      </c>
      <c r="CT606" s="42" t="str">
        <f>IF(BANCO10[[#This Row],[SOLUÇÃO]]=CT$1,BANCO10[[#This Row],[STATUS DA ETAPA]],"")</f>
        <v/>
      </c>
      <c r="CU606" s="42" t="str">
        <f>IF(BANCO10[[#This Row],[SOLUÇÃO]]=CU$1,BANCO10[[#This Row],[STATUS DA ETAPA]],"")</f>
        <v/>
      </c>
      <c r="CV606" s="42" t="str">
        <f>IF(BANCO10[[#This Row],[SOLUÇÃO]]=CV$1,BANCO10[[#This Row],[STATUS DA ETAPA]],"")</f>
        <v>CONCLUÍDO</v>
      </c>
      <c r="CW606" s="42" t="str">
        <f>IF(BANCO10[[#This Row],[SOLUÇÃO]]=CW$1,BANCO10[[#This Row],[STATUS DA ETAPA]],"")</f>
        <v/>
      </c>
      <c r="CX606" s="42" t="str">
        <f>IF(BANCO10[[#This Row],[SOLUÇÃO]]=CX$1,BANCO10[[#This Row],[STATUS DA ETAPA]],"")</f>
        <v/>
      </c>
      <c r="CY606" s="42" t="str">
        <f>IF(BANCO10[[#This Row],[SOLUÇÃO]]=CY$1,BANCO10[[#This Row],[STATUS DA ETAPA]],"")</f>
        <v/>
      </c>
      <c r="CZ606" s="42" t="str">
        <f>IF(BANCO10[[#This Row],[SOLUÇÃO]]=CZ$1,BANCO10[[#This Row],[STATUS DA ETAPA]],"")</f>
        <v/>
      </c>
      <c r="DA606" s="42" t="str">
        <f>IF(BANCO10[[#This Row],[SOLUÇÃO]]=DA$1,BANCO10[[#This Row],[STATUS DA ETAPA]],"")</f>
        <v/>
      </c>
      <c r="DB606" s="42" t="str">
        <f>IF(BANCO10[[#This Row],[SOLUÇÃO]]=DB$1,BANCO10[[#This Row],[STATUS DA ETAPA]],"")</f>
        <v/>
      </c>
      <c r="DC606" s="63" t="str">
        <f>IF(BANCO10[[#This Row],[SOLUÇÃO]]=DC$1,BANCO10[[#This Row],[STATUS DA ETAPA]],"")</f>
        <v/>
      </c>
      <c r="DD606" s="65" t="str">
        <f>IF(BANCO10[[#This Row],[SOLUÇÃO]]=DD$1,BANCO10[[#This Row],[STATUS DA ETAPA]],"")</f>
        <v/>
      </c>
      <c r="DE606" s="65" t="str">
        <f>IF(BANCO10[[#This Row],[SOLUÇÃO]]=DE$1,BANCO10[[#This Row],[STATUS DA ETAPA]],"")</f>
        <v/>
      </c>
      <c r="DF606" s="65" t="str">
        <f>IF(BANCO10[[#This Row],[SOLUÇÃO]]=DF$1,BANCO10[[#This Row],[STATUS DA ETAPA]],"")</f>
        <v/>
      </c>
      <c r="DG606" s="65" t="str">
        <f>IF(BANCO10[[#This Row],[SOLUÇÃO]]=DG$1,BANCO10[[#This Row],[STATUS DA ETAPA]],"")</f>
        <v/>
      </c>
      <c r="DH606" s="65" t="str">
        <f>IF(BANCO10[[#This Row],[SOLUÇÃO]]=DH$1,BANCO10[[#This Row],[STATUS DA ETAPA]],"")</f>
        <v/>
      </c>
      <c r="DI606" s="65" t="str">
        <f>IF(BANCO10[[#This Row],[SOLUÇÃO]]=DI$1,BANCO10[[#This Row],[STATUS DA ETAPA]],"")</f>
        <v/>
      </c>
      <c r="DJ606" s="65" t="str">
        <f>IF(BANCO10[[#This Row],[SOLUÇÃO]]=DJ$1,BANCO10[[#This Row],[STATUS DA ETAPA]],"")</f>
        <v/>
      </c>
      <c r="DK606" s="65" t="str">
        <f>IF(BANCO10[[#This Row],[SOLUÇÃO]]=DK$1,BANCO10[[#This Row],[STATUS DA ETAPA]],"")</f>
        <v/>
      </c>
      <c r="DL606" s="65" t="str">
        <f>IF(BANCO10[[#This Row],[SOLUÇÃO]]=DL$1,BANCO10[[#This Row],[STATUS DA ETAPA]],"")</f>
        <v/>
      </c>
      <c r="DM606" s="65" t="str">
        <f>IF(BANCO10[[#This Row],[SOLUÇÃO]]=DM$1,BANCO10[[#This Row],[STATUS DA ETAPA]],"")</f>
        <v/>
      </c>
    </row>
    <row r="607" spans="1:339" ht="10.5" x14ac:dyDescent="0.25">
      <c r="A607" s="38" t="s">
        <v>118</v>
      </c>
      <c r="B607" s="39" t="s">
        <v>131</v>
      </c>
      <c r="C607" s="40" t="str">
        <f>IFERROR(VLOOKUP(BANCO10[[#This Row],[EMPRESA]],[1]!DADOS[#Data],2,FALSE),"")</f>
        <v>32.706.606/0001-33</v>
      </c>
      <c r="D607" s="42" t="s">
        <v>1587</v>
      </c>
      <c r="E607" s="42" t="str">
        <f>IFERROR(VLOOKUP(BANCO10[[#This Row],[EMPRESA]],[1]!DADOS[#Data],5,FALSE),"")</f>
        <v>EPP</v>
      </c>
      <c r="F607" s="40" t="str">
        <f>IFERROR(IF(VLOOKUP(BANCO10[[#This Row],[EMPRESA]],[1]!DADOS[#Data],6,0)="","",(VLOOKUP(BANCO10[[#This Row],[EMPRESA]],[1]!DADOS[#Data],6,0))),"")</f>
        <v>CAPITAL LESTE 1</v>
      </c>
      <c r="G607" s="40" t="str">
        <f>IFERROR(IF(VLOOKUP(BANCO10[[#This Row],[EMPRESA]],[1]!DADOS[#Data],4)="","",(VLOOKUP($D607,[1]!DADOS[#Data],4,0))),"")</f>
        <v>POCKET</v>
      </c>
      <c r="H607" s="43" t="s">
        <v>7</v>
      </c>
      <c r="I607" s="43" t="s">
        <v>145</v>
      </c>
      <c r="J607" s="44" t="s">
        <v>123</v>
      </c>
      <c r="K607" s="44" t="s">
        <v>1588</v>
      </c>
      <c r="L607" s="44" t="s">
        <v>1589</v>
      </c>
      <c r="M607" s="44" t="s">
        <v>137</v>
      </c>
      <c r="N607" s="42" t="s">
        <v>123</v>
      </c>
      <c r="O607" s="42" t="s">
        <v>96</v>
      </c>
      <c r="P607" s="42">
        <v>106</v>
      </c>
      <c r="Q607" s="42" t="s">
        <v>536</v>
      </c>
      <c r="R607" s="45" t="s">
        <v>27</v>
      </c>
      <c r="S607" s="45">
        <v>45593</v>
      </c>
      <c r="T607" s="45" t="s">
        <v>27</v>
      </c>
      <c r="U607" s="45">
        <v>45593</v>
      </c>
      <c r="V607" s="45" t="s">
        <v>27</v>
      </c>
      <c r="W607" s="45">
        <v>45594</v>
      </c>
      <c r="X607" s="45" t="s">
        <v>27</v>
      </c>
      <c r="Y607" s="45">
        <v>45594</v>
      </c>
      <c r="Z607" s="46" t="s">
        <v>27</v>
      </c>
      <c r="AA607" s="47">
        <v>45593</v>
      </c>
      <c r="AB607" s="46" t="s">
        <v>27</v>
      </c>
      <c r="AC607" s="48">
        <v>45594</v>
      </c>
      <c r="AD607" s="46" t="s">
        <v>27</v>
      </c>
      <c r="AE607" s="48">
        <v>45594</v>
      </c>
      <c r="AF607" s="45" t="s">
        <v>27</v>
      </c>
      <c r="AG607" s="45">
        <v>45536</v>
      </c>
      <c r="AH607" s="45" t="s">
        <v>27</v>
      </c>
      <c r="AI607" s="45">
        <v>45536</v>
      </c>
      <c r="AJ607" s="45" t="s">
        <v>27</v>
      </c>
      <c r="AK607" s="45">
        <v>45615</v>
      </c>
      <c r="AL607" s="45" t="s">
        <v>123</v>
      </c>
      <c r="AM607" s="45"/>
      <c r="AN607" s="45" t="s">
        <v>123</v>
      </c>
      <c r="AO607" s="45"/>
      <c r="AP607" s="45" t="s">
        <v>123</v>
      </c>
      <c r="AQ607" s="45"/>
      <c r="AR607" s="45" t="s">
        <v>123</v>
      </c>
      <c r="AS607" s="45"/>
      <c r="AT607" s="49">
        <v>45667</v>
      </c>
      <c r="AU607" s="50">
        <v>45755</v>
      </c>
      <c r="AV607" s="66" t="s">
        <v>27</v>
      </c>
      <c r="AW607" s="66" t="s">
        <v>27</v>
      </c>
      <c r="AX607" s="51" t="s">
        <v>49</v>
      </c>
      <c r="AY607" s="52" t="s">
        <v>126</v>
      </c>
      <c r="AZ607" s="53">
        <v>20140</v>
      </c>
      <c r="BA607" s="52" t="s">
        <v>153</v>
      </c>
      <c r="BB607" s="42">
        <v>581106</v>
      </c>
      <c r="BC607" s="52" t="s">
        <v>123</v>
      </c>
      <c r="BD607" s="52" t="s">
        <v>123</v>
      </c>
      <c r="BE607" s="55" t="s">
        <v>27</v>
      </c>
      <c r="BF607" s="55" t="s">
        <v>27</v>
      </c>
      <c r="BG607" s="55" t="s">
        <v>27</v>
      </c>
      <c r="BH607" s="55" t="s">
        <v>27</v>
      </c>
      <c r="BI607" s="68" t="s">
        <v>27</v>
      </c>
      <c r="BJ607" s="48">
        <v>45786</v>
      </c>
      <c r="BK607" s="58" t="s">
        <v>123</v>
      </c>
      <c r="BL607" s="59"/>
      <c r="BM607" s="58" t="s">
        <v>123</v>
      </c>
      <c r="BN607" s="59"/>
      <c r="BO607" s="74" t="s">
        <v>27</v>
      </c>
      <c r="BP607" s="59">
        <v>45786</v>
      </c>
      <c r="BQ607" s="78" t="s">
        <v>126</v>
      </c>
      <c r="BR607" s="79"/>
      <c r="BS607" s="104" t="s">
        <v>312</v>
      </c>
      <c r="BT607" s="70" t="s">
        <v>131</v>
      </c>
      <c r="BU607" s="61"/>
      <c r="BV607" s="61"/>
      <c r="BW607" s="84"/>
      <c r="BX607" s="84"/>
      <c r="BY607" s="85"/>
      <c r="BZ607" s="84"/>
      <c r="CA607" s="86"/>
      <c r="CB607" s="87"/>
      <c r="CC607" s="88"/>
      <c r="CD607" s="87"/>
      <c r="CE607" s="87"/>
      <c r="CF607" s="87"/>
      <c r="CG607" s="87"/>
      <c r="CH607" s="42">
        <f>YEAR(BANCO10[[#This Row],[DATA INÍCIO]])</f>
        <v>2025</v>
      </c>
      <c r="CI607" s="42">
        <f>MONTH(BANCO10[[#This Row],[DATA INÍCIO]])</f>
        <v>1</v>
      </c>
      <c r="CJ607" s="42" t="str">
        <f t="shared" si="11"/>
        <v>POCKET CLEAN INDUSTRIA E COMERCIO DE PRODUTOS DE LIMPEZA LTDA32.706.606/0001-33</v>
      </c>
      <c r="CK607" s="42"/>
      <c r="CL607" s="42"/>
      <c r="CM607" s="42" t="str">
        <f>IF(BANCO10[[#This Row],[SOLUÇÃO]]=CM$1,BANCO10[[#This Row],[STATUS DA ETAPA]],"")</f>
        <v/>
      </c>
      <c r="CN607" s="42" t="str">
        <f>IF(BANCO10[[#This Row],[SOLUÇÃO]]=CN$1,BANCO10[[#This Row],[STATUS DA ETAPA]],"")</f>
        <v/>
      </c>
      <c r="CO607" s="42" t="str">
        <f>IF(BANCO10[[#This Row],[SOLUÇÃO]]=CO$1,BANCO10[[#This Row],[STATUS DA ETAPA]],"")</f>
        <v/>
      </c>
      <c r="CP607" s="42" t="str">
        <f>IF(BANCO10[[#This Row],[SOLUÇÃO]]=CP$1,BANCO10[[#This Row],[STATUS DA ETAPA]],"")</f>
        <v/>
      </c>
      <c r="CQ607" s="42" t="str">
        <f>IF(BANCO10[[#This Row],[SOLUÇÃO]]=CQ$1,BANCO10[[#This Row],[STATUS DA ETAPA]],"")</f>
        <v/>
      </c>
      <c r="CR607" s="42" t="str">
        <f>IF(BANCO10[[#This Row],[SOLUÇÃO]]=CR$1,BANCO10[[#This Row],[STATUS DA ETAPA]],"")</f>
        <v/>
      </c>
      <c r="CS607" s="42" t="str">
        <f>IF(BANCO10[[#This Row],[SOLUÇÃO]]=CS$1,BANCO10[[#This Row],[STATUS DA ETAPA]],"")</f>
        <v>CONCLUÍDO</v>
      </c>
      <c r="CT607" s="42" t="str">
        <f>IF(BANCO10[[#This Row],[SOLUÇÃO]]=CT$1,BANCO10[[#This Row],[STATUS DA ETAPA]],"")</f>
        <v/>
      </c>
      <c r="CU607" s="42" t="str">
        <f>IF(BANCO10[[#This Row],[SOLUÇÃO]]=CU$1,BANCO10[[#This Row],[STATUS DA ETAPA]],"")</f>
        <v/>
      </c>
      <c r="CV607" s="42" t="str">
        <f>IF(BANCO10[[#This Row],[SOLUÇÃO]]=CV$1,BANCO10[[#This Row],[STATUS DA ETAPA]],"")</f>
        <v/>
      </c>
      <c r="CW607" s="42" t="str">
        <f>IF(BANCO10[[#This Row],[SOLUÇÃO]]=CW$1,BANCO10[[#This Row],[STATUS DA ETAPA]],"")</f>
        <v/>
      </c>
      <c r="CX607" s="42" t="str">
        <f>IF(BANCO10[[#This Row],[SOLUÇÃO]]=CX$1,BANCO10[[#This Row],[STATUS DA ETAPA]],"")</f>
        <v/>
      </c>
      <c r="CY607" s="42" t="str">
        <f>IF(BANCO10[[#This Row],[SOLUÇÃO]]=CY$1,BANCO10[[#This Row],[STATUS DA ETAPA]],"")</f>
        <v/>
      </c>
      <c r="CZ607" s="42" t="str">
        <f>IF(BANCO10[[#This Row],[SOLUÇÃO]]=CZ$1,BANCO10[[#This Row],[STATUS DA ETAPA]],"")</f>
        <v/>
      </c>
      <c r="DA607" s="42" t="str">
        <f>IF(BANCO10[[#This Row],[SOLUÇÃO]]=DA$1,BANCO10[[#This Row],[STATUS DA ETAPA]],"")</f>
        <v/>
      </c>
      <c r="DB607" s="42" t="str">
        <f>IF(BANCO10[[#This Row],[SOLUÇÃO]]=DB$1,BANCO10[[#This Row],[STATUS DA ETAPA]],"")</f>
        <v/>
      </c>
      <c r="DC607" s="63" t="str">
        <f>IF(BANCO10[[#This Row],[SOLUÇÃO]]=DC$1,BANCO10[[#This Row],[STATUS DA ETAPA]],"")</f>
        <v/>
      </c>
      <c r="DD607" s="65" t="str">
        <f>IF(BANCO10[[#This Row],[SOLUÇÃO]]=DD$1,BANCO10[[#This Row],[STATUS DA ETAPA]],"")</f>
        <v/>
      </c>
      <c r="DE607" s="65" t="str">
        <f>IF(BANCO10[[#This Row],[SOLUÇÃO]]=DE$1,BANCO10[[#This Row],[STATUS DA ETAPA]],"")</f>
        <v/>
      </c>
      <c r="DF607" s="65" t="str">
        <f>IF(BANCO10[[#This Row],[SOLUÇÃO]]=DF$1,BANCO10[[#This Row],[STATUS DA ETAPA]],"")</f>
        <v/>
      </c>
      <c r="DG607" s="65" t="str">
        <f>IF(BANCO10[[#This Row],[SOLUÇÃO]]=DG$1,BANCO10[[#This Row],[STATUS DA ETAPA]],"")</f>
        <v/>
      </c>
      <c r="DH607" s="65" t="str">
        <f>IF(BANCO10[[#This Row],[SOLUÇÃO]]=DH$1,BANCO10[[#This Row],[STATUS DA ETAPA]],"")</f>
        <v/>
      </c>
      <c r="DI607" s="65" t="str">
        <f>IF(BANCO10[[#This Row],[SOLUÇÃO]]=DI$1,BANCO10[[#This Row],[STATUS DA ETAPA]],"")</f>
        <v/>
      </c>
      <c r="DJ607" s="65" t="str">
        <f>IF(BANCO10[[#This Row],[SOLUÇÃO]]=DJ$1,BANCO10[[#This Row],[STATUS DA ETAPA]],"")</f>
        <v/>
      </c>
      <c r="DK607" s="65" t="str">
        <f>IF(BANCO10[[#This Row],[SOLUÇÃO]]=DK$1,BANCO10[[#This Row],[STATUS DA ETAPA]],"")</f>
        <v/>
      </c>
      <c r="DL607" s="65" t="str">
        <f>IF(BANCO10[[#This Row],[SOLUÇÃO]]=DL$1,BANCO10[[#This Row],[STATUS DA ETAPA]],"")</f>
        <v/>
      </c>
      <c r="DM607" s="65" t="str">
        <f>IF(BANCO10[[#This Row],[SOLUÇÃO]]=DM$1,BANCO10[[#This Row],[STATUS DA ETAPA]],"")</f>
        <v/>
      </c>
      <c r="DN607" s="229"/>
    </row>
    <row r="608" spans="1:339" ht="12" x14ac:dyDescent="0.25">
      <c r="A608" s="38" t="s">
        <v>118</v>
      </c>
      <c r="B608" s="39" t="s">
        <v>131</v>
      </c>
      <c r="C608" s="40" t="str">
        <f>IFERROR(VLOOKUP(BANCO10[[#This Row],[EMPRESA]],[1]!DADOS[#Data],2,FALSE),"")</f>
        <v>32.706.606/0001-33</v>
      </c>
      <c r="D608" s="42" t="s">
        <v>1587</v>
      </c>
      <c r="E608" s="42" t="str">
        <f>IFERROR(VLOOKUP(BANCO10[[#This Row],[EMPRESA]],[1]!DADOS[#Data],5,FALSE),"")</f>
        <v>EPP</v>
      </c>
      <c r="F608" s="40" t="str">
        <f>IFERROR(IF(VLOOKUP(BANCO10[[#This Row],[EMPRESA]],[1]!DADOS[#Data],6,0)="","",(VLOOKUP(BANCO10[[#This Row],[EMPRESA]],[1]!DADOS[#Data],6,0))),"")</f>
        <v>CAPITAL LESTE 1</v>
      </c>
      <c r="G608" s="40"/>
      <c r="H608" s="43" t="s">
        <v>121</v>
      </c>
      <c r="I608" s="43" t="s">
        <v>145</v>
      </c>
      <c r="J608" s="44" t="s">
        <v>146</v>
      </c>
      <c r="K608" s="44" t="s">
        <v>1590</v>
      </c>
      <c r="L608" s="44" t="s">
        <v>123</v>
      </c>
      <c r="M608" s="44" t="s">
        <v>137</v>
      </c>
      <c r="N608" s="42" t="s">
        <v>123</v>
      </c>
      <c r="O608" s="42" t="s">
        <v>90</v>
      </c>
      <c r="P608" s="42">
        <v>4</v>
      </c>
      <c r="Q608" s="42"/>
      <c r="R608" s="45" t="s">
        <v>123</v>
      </c>
      <c r="S608" s="45"/>
      <c r="T608" s="45" t="s">
        <v>123</v>
      </c>
      <c r="U608" s="45"/>
      <c r="V608" s="45" t="s">
        <v>123</v>
      </c>
      <c r="W608" s="45"/>
      <c r="X608" s="45" t="s">
        <v>123</v>
      </c>
      <c r="Y608" s="45"/>
      <c r="Z608" s="46" t="s">
        <v>123</v>
      </c>
      <c r="AA608" s="47"/>
      <c r="AB608" s="46" t="s">
        <v>123</v>
      </c>
      <c r="AC608" s="48"/>
      <c r="AD608" s="46" t="s">
        <v>123</v>
      </c>
      <c r="AE608" s="48"/>
      <c r="AF608" s="45" t="s">
        <v>123</v>
      </c>
      <c r="AG608" s="45"/>
      <c r="AH608" s="45" t="s">
        <v>123</v>
      </c>
      <c r="AI608" s="45"/>
      <c r="AJ608" s="45" t="s">
        <v>123</v>
      </c>
      <c r="AK608" s="45"/>
      <c r="AL608" s="45" t="s">
        <v>123</v>
      </c>
      <c r="AM608" s="45"/>
      <c r="AN608" s="45" t="s">
        <v>123</v>
      </c>
      <c r="AO608" s="45"/>
      <c r="AP608" s="45" t="s">
        <v>123</v>
      </c>
      <c r="AQ608" s="45"/>
      <c r="AR608" s="45" t="s">
        <v>123</v>
      </c>
      <c r="AS608" s="45"/>
      <c r="AT608" s="49">
        <v>45577</v>
      </c>
      <c r="AU608" s="50">
        <v>45577</v>
      </c>
      <c r="AV608" s="66" t="s">
        <v>126</v>
      </c>
      <c r="AW608" s="66" t="s">
        <v>126</v>
      </c>
      <c r="AX608" s="51" t="s">
        <v>49</v>
      </c>
      <c r="AY608" s="52" t="s">
        <v>123</v>
      </c>
      <c r="AZ608" s="53">
        <v>0</v>
      </c>
      <c r="BA608" s="52" t="s">
        <v>123</v>
      </c>
      <c r="BB608" s="81" t="s">
        <v>123</v>
      </c>
      <c r="BC608" s="52" t="s">
        <v>123</v>
      </c>
      <c r="BD608" s="52" t="s">
        <v>123</v>
      </c>
      <c r="BE608" s="55" t="s">
        <v>123</v>
      </c>
      <c r="BF608" s="55" t="s">
        <v>123</v>
      </c>
      <c r="BG608" s="55" t="s">
        <v>123</v>
      </c>
      <c r="BH608" s="55" t="s">
        <v>123</v>
      </c>
      <c r="BI608" s="118" t="s">
        <v>123</v>
      </c>
      <c r="BJ608" s="119"/>
      <c r="BK608" s="103"/>
      <c r="BL608" s="38"/>
      <c r="BM608" s="103"/>
      <c r="BN608" s="38"/>
      <c r="BO608" s="103" t="s">
        <v>123</v>
      </c>
      <c r="BP608" s="38"/>
      <c r="BQ608" s="103" t="s">
        <v>123</v>
      </c>
      <c r="BR608" s="38"/>
      <c r="BS608" s="70"/>
      <c r="BT608" s="38"/>
      <c r="BU608" s="61"/>
      <c r="BV608" s="61"/>
      <c r="BW608" s="84"/>
      <c r="BX608" s="84"/>
      <c r="BY608" s="85"/>
      <c r="BZ608" s="84"/>
      <c r="CA608" s="86"/>
      <c r="CB608" s="87"/>
      <c r="CC608" s="88"/>
      <c r="CD608" s="87"/>
      <c r="CE608" s="87"/>
      <c r="CF608" s="87"/>
      <c r="CG608" s="87"/>
      <c r="CH608" s="42">
        <f>YEAR(BANCO10[[#This Row],[DATA INÍCIO]])</f>
        <v>2024</v>
      </c>
      <c r="CI608" s="42">
        <f>MONTH(BANCO10[[#This Row],[DATA INÍCIO]])</f>
        <v>10</v>
      </c>
      <c r="CJ608" s="42" t="str">
        <f t="shared" si="11"/>
        <v>POCKET CLEAN INDUSTRIA E COMERCIO DE PRODUTOS DE LIMPEZA LTDA32.706.606/0001-33</v>
      </c>
      <c r="CK608" s="42"/>
      <c r="CL608" s="42"/>
      <c r="CM608" s="42" t="str">
        <f>IF(BANCO10[[#This Row],[SOLUÇÃO]]=CM$1,BANCO10[[#This Row],[STATUS DA ETAPA]],"")</f>
        <v>CONCLUÍDO</v>
      </c>
      <c r="CN608" s="42" t="str">
        <f>IF(BANCO10[[#This Row],[SOLUÇÃO]]=CN$1,BANCO10[[#This Row],[STATUS DA ETAPA]],"")</f>
        <v/>
      </c>
      <c r="CO608" s="42" t="str">
        <f>IF(BANCO10[[#This Row],[SOLUÇÃO]]=CO$1,BANCO10[[#This Row],[STATUS DA ETAPA]],"")</f>
        <v/>
      </c>
      <c r="CP608" s="42" t="str">
        <f>IF(BANCO10[[#This Row],[SOLUÇÃO]]=CP$1,BANCO10[[#This Row],[STATUS DA ETAPA]],"")</f>
        <v/>
      </c>
      <c r="CQ608" s="42" t="str">
        <f>IF(BANCO10[[#This Row],[SOLUÇÃO]]=CQ$1,BANCO10[[#This Row],[STATUS DA ETAPA]],"")</f>
        <v/>
      </c>
      <c r="CR608" s="42" t="str">
        <f>IF(BANCO10[[#This Row],[SOLUÇÃO]]=CR$1,BANCO10[[#This Row],[STATUS DA ETAPA]],"")</f>
        <v/>
      </c>
      <c r="CS608" s="42" t="str">
        <f>IF(BANCO10[[#This Row],[SOLUÇÃO]]=CS$1,BANCO10[[#This Row],[STATUS DA ETAPA]],"")</f>
        <v/>
      </c>
      <c r="CT608" s="42" t="str">
        <f>IF(BANCO10[[#This Row],[SOLUÇÃO]]=CT$1,BANCO10[[#This Row],[STATUS DA ETAPA]],"")</f>
        <v/>
      </c>
      <c r="CU608" s="42" t="str">
        <f>IF(BANCO10[[#This Row],[SOLUÇÃO]]=CU$1,BANCO10[[#This Row],[STATUS DA ETAPA]],"")</f>
        <v/>
      </c>
      <c r="CV608" s="42" t="str">
        <f>IF(BANCO10[[#This Row],[SOLUÇÃO]]=CV$1,BANCO10[[#This Row],[STATUS DA ETAPA]],"")</f>
        <v/>
      </c>
      <c r="CW608" s="42" t="str">
        <f>IF(BANCO10[[#This Row],[SOLUÇÃO]]=CW$1,BANCO10[[#This Row],[STATUS DA ETAPA]],"")</f>
        <v/>
      </c>
      <c r="CX608" s="42" t="str">
        <f>IF(BANCO10[[#This Row],[SOLUÇÃO]]=CX$1,BANCO10[[#This Row],[STATUS DA ETAPA]],"")</f>
        <v/>
      </c>
      <c r="CY608" s="42" t="str">
        <f>IF(BANCO10[[#This Row],[SOLUÇÃO]]=CY$1,BANCO10[[#This Row],[STATUS DA ETAPA]],"")</f>
        <v/>
      </c>
      <c r="CZ608" s="42" t="str">
        <f>IF(BANCO10[[#This Row],[SOLUÇÃO]]=CZ$1,BANCO10[[#This Row],[STATUS DA ETAPA]],"")</f>
        <v/>
      </c>
      <c r="DA608" s="42" t="str">
        <f>IF(BANCO10[[#This Row],[SOLUÇÃO]]=DA$1,BANCO10[[#This Row],[STATUS DA ETAPA]],"")</f>
        <v/>
      </c>
      <c r="DB608" s="42" t="str">
        <f>IF(BANCO10[[#This Row],[SOLUÇÃO]]=DB$1,BANCO10[[#This Row],[STATUS DA ETAPA]],"")</f>
        <v/>
      </c>
      <c r="DC608" s="63" t="str">
        <f>IF(BANCO10[[#This Row],[SOLUÇÃO]]=DC$1,BANCO10[[#This Row],[STATUS DA ETAPA]],"")</f>
        <v/>
      </c>
      <c r="DD608" s="65" t="str">
        <f>IF(BANCO10[[#This Row],[SOLUÇÃO]]=DD$1,BANCO10[[#This Row],[STATUS DA ETAPA]],"")</f>
        <v/>
      </c>
      <c r="DE608" s="65" t="str">
        <f>IF(BANCO10[[#This Row],[SOLUÇÃO]]=DE$1,BANCO10[[#This Row],[STATUS DA ETAPA]],"")</f>
        <v/>
      </c>
      <c r="DF608" s="65" t="str">
        <f>IF(BANCO10[[#This Row],[SOLUÇÃO]]=DF$1,BANCO10[[#This Row],[STATUS DA ETAPA]],"")</f>
        <v/>
      </c>
      <c r="DG608" s="65" t="str">
        <f>IF(BANCO10[[#This Row],[SOLUÇÃO]]=DG$1,BANCO10[[#This Row],[STATUS DA ETAPA]],"")</f>
        <v/>
      </c>
      <c r="DH608" s="65" t="str">
        <f>IF(BANCO10[[#This Row],[SOLUÇÃO]]=DH$1,BANCO10[[#This Row],[STATUS DA ETAPA]],"")</f>
        <v/>
      </c>
      <c r="DI608" s="65" t="str">
        <f>IF(BANCO10[[#This Row],[SOLUÇÃO]]=DI$1,BANCO10[[#This Row],[STATUS DA ETAPA]],"")</f>
        <v/>
      </c>
      <c r="DJ608" s="65" t="str">
        <f>IF(BANCO10[[#This Row],[SOLUÇÃO]]=DJ$1,BANCO10[[#This Row],[STATUS DA ETAPA]],"")</f>
        <v/>
      </c>
      <c r="DK608" s="65" t="str">
        <f>IF(BANCO10[[#This Row],[SOLUÇÃO]]=DK$1,BANCO10[[#This Row],[STATUS DA ETAPA]],"")</f>
        <v/>
      </c>
      <c r="DL608" s="65" t="str">
        <f>IF(BANCO10[[#This Row],[SOLUÇÃO]]=DL$1,BANCO10[[#This Row],[STATUS DA ETAPA]],"")</f>
        <v/>
      </c>
      <c r="DM608" s="65" t="str">
        <f>IF(BANCO10[[#This Row],[SOLUÇÃO]]=DM$1,BANCO10[[#This Row],[STATUS DA ETAPA]],"")</f>
        <v/>
      </c>
      <c r="DN608" s="228"/>
    </row>
    <row r="609" spans="1:118" ht="12" x14ac:dyDescent="0.25">
      <c r="A609" s="38" t="s">
        <v>118</v>
      </c>
      <c r="B609" s="39" t="s">
        <v>131</v>
      </c>
      <c r="C609" s="40" t="str">
        <f>IFERROR(VLOOKUP(BANCO10[[#This Row],[EMPRESA]],[1]!DADOS[#Data],2,FALSE),"")</f>
        <v>32.706.606/0001-33</v>
      </c>
      <c r="D609" s="40" t="s">
        <v>1587</v>
      </c>
      <c r="E609" s="42" t="str">
        <f>IFERROR(VLOOKUP(BANCO10[[#This Row],[EMPRESA]],[1]!DADOS[#Data],5,FALSE),"")</f>
        <v>EPP</v>
      </c>
      <c r="F609" s="40" t="str">
        <f>IFERROR(IF(VLOOKUP(BANCO10[[#This Row],[EMPRESA]],[1]!DADOS[#Data],6,0)="","",(VLOOKUP(BANCO10[[#This Row],[EMPRESA]],[1]!DADOS[#Data],6,0))),"")</f>
        <v>CAPITAL LESTE 1</v>
      </c>
      <c r="G609" s="40" t="str">
        <f>IFERROR(IF(VLOOKUP(BANCO10[[#This Row],[EMPRESA]],[1]!DADOS[#Data],4)="","",(VLOOKUP($D609,[1]!DADOS[#Data],4,0))),"")</f>
        <v>POCKET</v>
      </c>
      <c r="H609" s="43" t="s">
        <v>178</v>
      </c>
      <c r="I609" s="43" t="s">
        <v>145</v>
      </c>
      <c r="J609" s="44" t="s">
        <v>123</v>
      </c>
      <c r="K609" s="39" t="s">
        <v>1591</v>
      </c>
      <c r="L609" s="44" t="s">
        <v>123</v>
      </c>
      <c r="M609" s="44" t="s">
        <v>137</v>
      </c>
      <c r="N609" s="44" t="s">
        <v>123</v>
      </c>
      <c r="O609" s="42" t="s">
        <v>180</v>
      </c>
      <c r="P609" s="42">
        <v>4</v>
      </c>
      <c r="Q609" s="39" t="s">
        <v>181</v>
      </c>
      <c r="R609" s="45" t="s">
        <v>123</v>
      </c>
      <c r="S609" s="45"/>
      <c r="T609" s="45" t="s">
        <v>123</v>
      </c>
      <c r="U609" s="45"/>
      <c r="V609" s="45" t="s">
        <v>123</v>
      </c>
      <c r="W609" s="45"/>
      <c r="X609" s="45" t="s">
        <v>123</v>
      </c>
      <c r="Y609" s="45"/>
      <c r="Z609" s="46" t="s">
        <v>123</v>
      </c>
      <c r="AA609" s="47"/>
      <c r="AB609" s="46" t="s">
        <v>123</v>
      </c>
      <c r="AC609" s="48"/>
      <c r="AD609" s="46" t="s">
        <v>123</v>
      </c>
      <c r="AE609" s="48"/>
      <c r="AF609" s="45" t="s">
        <v>123</v>
      </c>
      <c r="AG609" s="45"/>
      <c r="AH609" s="45" t="s">
        <v>123</v>
      </c>
      <c r="AI609" s="45"/>
      <c r="AJ609" s="45" t="s">
        <v>123</v>
      </c>
      <c r="AK609" s="45"/>
      <c r="AL609" s="45" t="s">
        <v>123</v>
      </c>
      <c r="AM609" s="45"/>
      <c r="AN609" s="45" t="s">
        <v>123</v>
      </c>
      <c r="AO609" s="45"/>
      <c r="AP609" s="45" t="s">
        <v>123</v>
      </c>
      <c r="AQ609" s="45"/>
      <c r="AR609" s="45" t="s">
        <v>123</v>
      </c>
      <c r="AS609" s="45"/>
      <c r="AT609" s="49">
        <v>45807</v>
      </c>
      <c r="AU609" s="50">
        <v>45807</v>
      </c>
      <c r="AV609" s="66" t="s">
        <v>123</v>
      </c>
      <c r="AW609" s="66" t="s">
        <v>123</v>
      </c>
      <c r="AX609" s="51" t="s">
        <v>182</v>
      </c>
      <c r="AY609" s="52" t="s">
        <v>126</v>
      </c>
      <c r="AZ609" s="53">
        <v>0</v>
      </c>
      <c r="BA609" s="52" t="s">
        <v>123</v>
      </c>
      <c r="BB609" s="81" t="s">
        <v>123</v>
      </c>
      <c r="BC609" s="52" t="s">
        <v>123</v>
      </c>
      <c r="BD609" s="52" t="s">
        <v>123</v>
      </c>
      <c r="BE609" s="55" t="s">
        <v>123</v>
      </c>
      <c r="BF609" s="55" t="s">
        <v>123</v>
      </c>
      <c r="BG609" s="55" t="s">
        <v>123</v>
      </c>
      <c r="BH609" s="55" t="s">
        <v>27</v>
      </c>
      <c r="BI609" s="68" t="s">
        <v>126</v>
      </c>
      <c r="BJ609" s="48"/>
      <c r="BK609" s="74" t="s">
        <v>126</v>
      </c>
      <c r="BL609" s="59"/>
      <c r="BM609" s="74" t="s">
        <v>126</v>
      </c>
      <c r="BN609" s="59"/>
      <c r="BO609" s="74" t="s">
        <v>126</v>
      </c>
      <c r="BP609" s="77"/>
      <c r="BQ609" s="78" t="s">
        <v>126</v>
      </c>
      <c r="BR609" s="79"/>
      <c r="BS609" s="69"/>
      <c r="BT609" s="38"/>
      <c r="BU609" s="61"/>
      <c r="BV609" s="61"/>
      <c r="BW609" s="61"/>
      <c r="BX609" s="61"/>
      <c r="BY609" s="61"/>
      <c r="BZ609" s="61"/>
      <c r="CA609" s="61"/>
      <c r="CB609" s="61"/>
      <c r="CC609" s="61"/>
      <c r="CD609" s="61"/>
      <c r="CE609" s="61"/>
      <c r="CF609" s="61"/>
      <c r="CG609" s="61"/>
      <c r="CH609" s="63">
        <f>YEAR(BANCO10[[#This Row],[DATA INÍCIO]])</f>
        <v>2025</v>
      </c>
      <c r="CI609" s="63">
        <f>MONTH(BANCO10[[#This Row],[DATA INÍCIO]])</f>
        <v>5</v>
      </c>
      <c r="CJ609" s="71" t="str">
        <f t="shared" si="11"/>
        <v>POCKET CLEAN INDUSTRIA E COMERCIO DE PRODUTOS DE LIMPEZA LTDA32.706.606/0001-33</v>
      </c>
      <c r="CK609" s="63"/>
      <c r="CL609" s="63"/>
      <c r="CM609" s="42" t="str">
        <f>IF(BANCO10[[#This Row],[SOLUÇÃO]]=CM$1,BANCO10[[#This Row],[STATUS DA ETAPA]],"")</f>
        <v/>
      </c>
      <c r="CN609" s="42" t="str">
        <f>IF(BANCO10[[#This Row],[SOLUÇÃO]]=CN$1,BANCO10[[#This Row],[STATUS DA ETAPA]],"")</f>
        <v/>
      </c>
      <c r="CO609" s="42" t="str">
        <f>IF(BANCO10[[#This Row],[SOLUÇÃO]]=CO$1,BANCO10[[#This Row],[STATUS DA ETAPA]],"")</f>
        <v/>
      </c>
      <c r="CP609" s="42" t="str">
        <f>IF(BANCO10[[#This Row],[SOLUÇÃO]]=CP$1,BANCO10[[#This Row],[STATUS DA ETAPA]],"")</f>
        <v/>
      </c>
      <c r="CQ609" s="42" t="str">
        <f>IF(BANCO10[[#This Row],[SOLUÇÃO]]=CQ$1,BANCO10[[#This Row],[STATUS DA ETAPA]],"")</f>
        <v/>
      </c>
      <c r="CR609" s="42" t="str">
        <f>IF(BANCO10[[#This Row],[SOLUÇÃO]]=CR$1,BANCO10[[#This Row],[STATUS DA ETAPA]],"")</f>
        <v/>
      </c>
      <c r="CS609" s="42" t="str">
        <f>IF(BANCO10[[#This Row],[SOLUÇÃO]]=CS$1,BANCO10[[#This Row],[STATUS DA ETAPA]],"")</f>
        <v/>
      </c>
      <c r="CT609" s="42" t="str">
        <f>IF(BANCO10[[#This Row],[SOLUÇÃO]]=CT$1,BANCO10[[#This Row],[STATUS DA ETAPA]],"")</f>
        <v/>
      </c>
      <c r="CU609" s="42" t="str">
        <f>IF(BANCO10[[#This Row],[SOLUÇÃO]]=CU$1,BANCO10[[#This Row],[STATUS DA ETAPA]],"")</f>
        <v/>
      </c>
      <c r="CV609" s="42" t="str">
        <f>IF(BANCO10[[#This Row],[SOLUÇÃO]]=CV$1,BANCO10[[#This Row],[STATUS DA ETAPA]],"")</f>
        <v/>
      </c>
      <c r="CW609" s="42" t="str">
        <f>IF(BANCO10[[#This Row],[SOLUÇÃO]]=CW$1,BANCO10[[#This Row],[STATUS DA ETAPA]],"")</f>
        <v/>
      </c>
      <c r="CX609" s="42" t="str">
        <f>IF(BANCO10[[#This Row],[SOLUÇÃO]]=CX$1,BANCO10[[#This Row],[STATUS DA ETAPA]],"")</f>
        <v/>
      </c>
      <c r="CY609" s="42" t="str">
        <f>IF(BANCO10[[#This Row],[SOLUÇÃO]]=CY$1,BANCO10[[#This Row],[STATUS DA ETAPA]],"")</f>
        <v/>
      </c>
      <c r="CZ609" s="42" t="str">
        <f>IF(BANCO10[[#This Row],[SOLUÇÃO]]=CZ$1,BANCO10[[#This Row],[STATUS DA ETAPA]],"")</f>
        <v/>
      </c>
      <c r="DA609" s="42" t="str">
        <f>IF(BANCO10[[#This Row],[SOLUÇÃO]]=DA$1,BANCO10[[#This Row],[STATUS DA ETAPA]],"")</f>
        <v/>
      </c>
      <c r="DB609" s="42" t="str">
        <f>IF(BANCO10[[#This Row],[SOLUÇÃO]]=DB$1,BANCO10[[#This Row],[STATUS DA ETAPA]],"")</f>
        <v/>
      </c>
      <c r="DC609" s="42" t="str">
        <f>IF(BANCO10[[#This Row],[SOLUÇÃO]]=DC$1,BANCO10[[#This Row],[STATUS DA ETAPA]],"")</f>
        <v/>
      </c>
      <c r="DD609" s="42" t="str">
        <f>IF(BANCO10[[#This Row],[SOLUÇÃO]]=DD$1,BANCO10[[#This Row],[STATUS DA ETAPA]],"")</f>
        <v/>
      </c>
      <c r="DE609" s="42" t="str">
        <f>IF(BANCO10[[#This Row],[SOLUÇÃO]]=DE$1,BANCO10[[#This Row],[STATUS DA ETAPA]],"")</f>
        <v/>
      </c>
      <c r="DF609" s="42" t="str">
        <f>IF(BANCO10[[#This Row],[SOLUÇÃO]]=DF$1,BANCO10[[#This Row],[STATUS DA ETAPA]],"")</f>
        <v/>
      </c>
      <c r="DG609" s="42" t="str">
        <f>IF(BANCO10[[#This Row],[SOLUÇÃO]]=DG$1,BANCO10[[#This Row],[STATUS DA ETAPA]],"")</f>
        <v/>
      </c>
      <c r="DH609" s="42" t="str">
        <f>IF(BANCO10[[#This Row],[SOLUÇÃO]]=DH$1,BANCO10[[#This Row],[STATUS DA ETAPA]],"")</f>
        <v/>
      </c>
      <c r="DI609" s="42" t="str">
        <f>IF(BANCO10[[#This Row],[SOLUÇÃO]]=DI$1,BANCO10[[#This Row],[STATUS DA ETAPA]],"")</f>
        <v/>
      </c>
      <c r="DJ609" s="42" t="str">
        <f>IF(BANCO10[[#This Row],[SOLUÇÃO]]=DJ$1,BANCO10[[#This Row],[STATUS DA ETAPA]],"")</f>
        <v/>
      </c>
      <c r="DK609" s="42" t="str">
        <f>IF(BANCO10[[#This Row],[SOLUÇÃO]]=DK$1,BANCO10[[#This Row],[STATUS DA ETAPA]],"")</f>
        <v/>
      </c>
      <c r="DL609" s="42" t="str">
        <f>IF(BANCO10[[#This Row],[SOLUÇÃO]]=DL$1,BANCO10[[#This Row],[STATUS DA ETAPA]],"")</f>
        <v/>
      </c>
      <c r="DM609" s="42" t="str">
        <f>IF(BANCO10[[#This Row],[SOLUÇÃO]]=DM$1,BANCO10[[#This Row],[STATUS DA ETAPA]],"")</f>
        <v/>
      </c>
      <c r="DN609" s="228"/>
    </row>
    <row r="610" spans="1:118" ht="12" x14ac:dyDescent="0.25">
      <c r="A610" s="38" t="s">
        <v>118</v>
      </c>
      <c r="B610" s="39" t="s">
        <v>143</v>
      </c>
      <c r="C610" s="40" t="str">
        <f>IFERROR(VLOOKUP(BANCO10[[#This Row],[EMPRESA]],[1]!DADOS[#Data],2,FALSE),"")</f>
        <v>62.423.272/0001-51</v>
      </c>
      <c r="D610" s="42" t="s">
        <v>1592</v>
      </c>
      <c r="E610" s="42" t="str">
        <f>IFERROR(VLOOKUP(BANCO10[[#This Row],[EMPRESA]],[1]!DADOS[#Data],5,FALSE),"")</f>
        <v>DEMAIS</v>
      </c>
      <c r="F610" s="40" t="str">
        <f>IFERROR(IF(VLOOKUP(BANCO10[[#This Row],[EMPRESA]],[1]!DADOS[#Data],6,0)="","",(VLOOKUP(BANCO10[[#This Row],[EMPRESA]],[1]!DADOS[#Data],6,0))),"")</f>
        <v>N/A</v>
      </c>
      <c r="G610" s="40" t="str">
        <f>IFERROR(IF(VLOOKUP(BANCO10[[#This Row],[EMPRESA]],[1]!DADOS[#Data],4)="","",(VLOOKUP($D610,[1]!DADOS[#Data],4,0))),"")</f>
        <v>POLIAR</v>
      </c>
      <c r="H610" s="43" t="s">
        <v>7</v>
      </c>
      <c r="I610" s="43" t="s">
        <v>145</v>
      </c>
      <c r="J610" s="43" t="s">
        <v>123</v>
      </c>
      <c r="K610" s="44" t="s">
        <v>1593</v>
      </c>
      <c r="L610" s="44" t="s">
        <v>1594</v>
      </c>
      <c r="M610" s="44">
        <v>103</v>
      </c>
      <c r="N610" s="42" t="s">
        <v>590</v>
      </c>
      <c r="O610" s="42" t="s">
        <v>95</v>
      </c>
      <c r="P610" s="42">
        <v>120</v>
      </c>
      <c r="Q610" s="42" t="s">
        <v>188</v>
      </c>
      <c r="R610" s="45" t="s">
        <v>123</v>
      </c>
      <c r="S610" s="45"/>
      <c r="T610" s="45" t="s">
        <v>123</v>
      </c>
      <c r="U610" s="45"/>
      <c r="V610" s="45" t="s">
        <v>123</v>
      </c>
      <c r="W610" s="45"/>
      <c r="X610" s="45" t="s">
        <v>123</v>
      </c>
      <c r="Y610" s="45"/>
      <c r="Z610" s="46" t="s">
        <v>123</v>
      </c>
      <c r="AA610" s="47"/>
      <c r="AB610" s="46" t="s">
        <v>123</v>
      </c>
      <c r="AC610" s="48"/>
      <c r="AD610" s="46" t="s">
        <v>123</v>
      </c>
      <c r="AE610" s="48"/>
      <c r="AF610" s="45" t="s">
        <v>27</v>
      </c>
      <c r="AG610" s="45">
        <v>44927</v>
      </c>
      <c r="AH610" s="45"/>
      <c r="AI610" s="45"/>
      <c r="AJ610" s="45"/>
      <c r="AK610" s="45"/>
      <c r="AL610" s="45" t="s">
        <v>123</v>
      </c>
      <c r="AM610" s="45"/>
      <c r="AN610" s="45" t="s">
        <v>123</v>
      </c>
      <c r="AO610" s="45"/>
      <c r="AP610" s="45" t="s">
        <v>123</v>
      </c>
      <c r="AQ610" s="45"/>
      <c r="AR610" s="45" t="s">
        <v>123</v>
      </c>
      <c r="AS610" s="45"/>
      <c r="AT610" s="49">
        <v>45259</v>
      </c>
      <c r="AU610" s="50">
        <v>45394</v>
      </c>
      <c r="AV610" s="51" t="s">
        <v>27</v>
      </c>
      <c r="AW610" s="51" t="s">
        <v>27</v>
      </c>
      <c r="AX610" s="51" t="s">
        <v>49</v>
      </c>
      <c r="AY610" s="52" t="s">
        <v>27</v>
      </c>
      <c r="AZ610" s="53">
        <v>0</v>
      </c>
      <c r="BA610" s="52" t="s">
        <v>123</v>
      </c>
      <c r="BB610" s="81" t="s">
        <v>123</v>
      </c>
      <c r="BC610" s="52" t="s">
        <v>123</v>
      </c>
      <c r="BD610" s="52" t="s">
        <v>123</v>
      </c>
      <c r="BE610" s="55" t="s">
        <v>123</v>
      </c>
      <c r="BF610" s="55" t="s">
        <v>123</v>
      </c>
      <c r="BG610" s="55" t="s">
        <v>123</v>
      </c>
      <c r="BH610" s="55" t="s">
        <v>123</v>
      </c>
      <c r="BI610" s="68" t="s">
        <v>123</v>
      </c>
      <c r="BJ610" s="48"/>
      <c r="BK610" s="74"/>
      <c r="BL610" s="75"/>
      <c r="BM610" s="74"/>
      <c r="BN610" s="75"/>
      <c r="BO610" s="74" t="s">
        <v>27</v>
      </c>
      <c r="BP610" s="75">
        <v>45394</v>
      </c>
      <c r="BQ610" s="74" t="s">
        <v>126</v>
      </c>
      <c r="BR610" s="75"/>
      <c r="BS610" s="70" t="s">
        <v>891</v>
      </c>
      <c r="BT610" s="38"/>
      <c r="BU610" s="61" t="s">
        <v>129</v>
      </c>
      <c r="BV610" s="61" t="s">
        <v>129</v>
      </c>
      <c r="BW610" s="84" t="s">
        <v>129</v>
      </c>
      <c r="BX610" s="84" t="s">
        <v>129</v>
      </c>
      <c r="BY610" s="85" t="s">
        <v>129</v>
      </c>
      <c r="BZ610" s="84"/>
      <c r="CA610" s="86" t="s">
        <v>129</v>
      </c>
      <c r="CB610" s="87" t="s">
        <v>129</v>
      </c>
      <c r="CC610" s="88">
        <v>45393</v>
      </c>
      <c r="CD610" s="87" t="s">
        <v>129</v>
      </c>
      <c r="CE610" s="87" t="s">
        <v>129</v>
      </c>
      <c r="CF610" s="87"/>
      <c r="CG610" s="87" t="s">
        <v>1595</v>
      </c>
      <c r="CH610" s="42">
        <f>YEAR(BANCO10[[#This Row],[DATA INÍCIO]])</f>
        <v>2023</v>
      </c>
      <c r="CI610" s="42">
        <f>MONTH(BANCO10[[#This Row],[DATA INÍCIO]])</f>
        <v>11</v>
      </c>
      <c r="CJ610" s="42" t="str">
        <f t="shared" si="11"/>
        <v>POLIAR ENGENHARIA DE AR CONDICIONADO LTDA62.423.272/0001-51</v>
      </c>
      <c r="CK610" s="42"/>
      <c r="CL610" s="42" t="s">
        <v>1593</v>
      </c>
      <c r="CM610" s="42" t="str">
        <f>IF(BANCO10[[#This Row],[SOLUÇÃO]]=CM$1,BANCO10[[#This Row],[STATUS DA ETAPA]],"")</f>
        <v/>
      </c>
      <c r="CN610" s="42" t="str">
        <f>IF(BANCO10[[#This Row],[SOLUÇÃO]]=CN$1,BANCO10[[#This Row],[STATUS DA ETAPA]],"")</f>
        <v/>
      </c>
      <c r="CO610" s="42" t="str">
        <f>IF(BANCO10[[#This Row],[SOLUÇÃO]]=CO$1,BANCO10[[#This Row],[STATUS DA ETAPA]],"")</f>
        <v/>
      </c>
      <c r="CP610" s="42" t="str">
        <f>IF(BANCO10[[#This Row],[SOLUÇÃO]]=CP$1,BANCO10[[#This Row],[STATUS DA ETAPA]],"")</f>
        <v/>
      </c>
      <c r="CQ610" s="42" t="str">
        <f>IF(BANCO10[[#This Row],[SOLUÇÃO]]=CQ$1,BANCO10[[#This Row],[STATUS DA ETAPA]],"")</f>
        <v/>
      </c>
      <c r="CR610" s="42" t="str">
        <f>IF(BANCO10[[#This Row],[SOLUÇÃO]]=CR$1,BANCO10[[#This Row],[STATUS DA ETAPA]],"")</f>
        <v>CONCLUÍDO</v>
      </c>
      <c r="CS610" s="42" t="str">
        <f>IF(BANCO10[[#This Row],[SOLUÇÃO]]=CS$1,BANCO10[[#This Row],[STATUS DA ETAPA]],"")</f>
        <v/>
      </c>
      <c r="CT610" s="42" t="str">
        <f>IF(BANCO10[[#This Row],[SOLUÇÃO]]=CT$1,BANCO10[[#This Row],[STATUS DA ETAPA]],"")</f>
        <v/>
      </c>
      <c r="CU610" s="42" t="str">
        <f>IF(BANCO10[[#This Row],[SOLUÇÃO]]=CU$1,BANCO10[[#This Row],[STATUS DA ETAPA]],"")</f>
        <v/>
      </c>
      <c r="CV610" s="42" t="str">
        <f>IF(BANCO10[[#This Row],[SOLUÇÃO]]=CV$1,BANCO10[[#This Row],[STATUS DA ETAPA]],"")</f>
        <v/>
      </c>
      <c r="CW610" s="42" t="str">
        <f>IF(BANCO10[[#This Row],[SOLUÇÃO]]=CW$1,BANCO10[[#This Row],[STATUS DA ETAPA]],"")</f>
        <v/>
      </c>
      <c r="CX610" s="42" t="str">
        <f>IF(BANCO10[[#This Row],[SOLUÇÃO]]=CX$1,BANCO10[[#This Row],[STATUS DA ETAPA]],"")</f>
        <v/>
      </c>
      <c r="CY610" s="42" t="str">
        <f>IF(BANCO10[[#This Row],[SOLUÇÃO]]=CY$1,BANCO10[[#This Row],[STATUS DA ETAPA]],"")</f>
        <v/>
      </c>
      <c r="CZ610" s="42" t="str">
        <f>IF(BANCO10[[#This Row],[SOLUÇÃO]]=CZ$1,BANCO10[[#This Row],[STATUS DA ETAPA]],"")</f>
        <v/>
      </c>
      <c r="DA610" s="42" t="str">
        <f>IF(BANCO10[[#This Row],[SOLUÇÃO]]=DA$1,BANCO10[[#This Row],[STATUS DA ETAPA]],"")</f>
        <v/>
      </c>
      <c r="DB610" s="42" t="str">
        <f>IF(BANCO10[[#This Row],[SOLUÇÃO]]=DB$1,BANCO10[[#This Row],[STATUS DA ETAPA]],"")</f>
        <v/>
      </c>
      <c r="DC610" s="63" t="str">
        <f>IF(BANCO10[[#This Row],[SOLUÇÃO]]=DC$1,BANCO10[[#This Row],[STATUS DA ETAPA]],"")</f>
        <v/>
      </c>
      <c r="DD610" s="65" t="str">
        <f>IF(BANCO10[[#This Row],[SOLUÇÃO]]=DD$1,BANCO10[[#This Row],[STATUS DA ETAPA]],"")</f>
        <v/>
      </c>
      <c r="DE610" s="65" t="str">
        <f>IF(BANCO10[[#This Row],[SOLUÇÃO]]=DE$1,BANCO10[[#This Row],[STATUS DA ETAPA]],"")</f>
        <v/>
      </c>
      <c r="DF610" s="65" t="str">
        <f>IF(BANCO10[[#This Row],[SOLUÇÃO]]=DF$1,BANCO10[[#This Row],[STATUS DA ETAPA]],"")</f>
        <v/>
      </c>
      <c r="DG610" s="65" t="str">
        <f>IF(BANCO10[[#This Row],[SOLUÇÃO]]=DG$1,BANCO10[[#This Row],[STATUS DA ETAPA]],"")</f>
        <v/>
      </c>
      <c r="DH610" s="65" t="str">
        <f>IF(BANCO10[[#This Row],[SOLUÇÃO]]=DH$1,BANCO10[[#This Row],[STATUS DA ETAPA]],"")</f>
        <v/>
      </c>
      <c r="DI610" s="65" t="str">
        <f>IF(BANCO10[[#This Row],[SOLUÇÃO]]=DI$1,BANCO10[[#This Row],[STATUS DA ETAPA]],"")</f>
        <v/>
      </c>
      <c r="DJ610" s="65" t="str">
        <f>IF(BANCO10[[#This Row],[SOLUÇÃO]]=DJ$1,BANCO10[[#This Row],[STATUS DA ETAPA]],"")</f>
        <v/>
      </c>
      <c r="DK610" s="65" t="str">
        <f>IF(BANCO10[[#This Row],[SOLUÇÃO]]=DK$1,BANCO10[[#This Row],[STATUS DA ETAPA]],"")</f>
        <v/>
      </c>
      <c r="DL610" s="65" t="str">
        <f>IF(BANCO10[[#This Row],[SOLUÇÃO]]=DL$1,BANCO10[[#This Row],[STATUS DA ETAPA]],"")</f>
        <v/>
      </c>
      <c r="DM610" s="65" t="str">
        <f>IF(BANCO10[[#This Row],[SOLUÇÃO]]=DM$1,BANCO10[[#This Row],[STATUS DA ETAPA]],"")</f>
        <v/>
      </c>
      <c r="DN610" s="230"/>
    </row>
    <row r="611" spans="1:118" ht="12" x14ac:dyDescent="0.25">
      <c r="A611" s="38" t="s">
        <v>118</v>
      </c>
      <c r="B611" s="39" t="s">
        <v>119</v>
      </c>
      <c r="C611" s="40" t="str">
        <f>IFERROR(VLOOKUP(BANCO10[[#This Row],[EMPRESA]],[1]!DADOS[#Data],2,FALSE),"")</f>
        <v>37.570.024/0001-96</v>
      </c>
      <c r="D611" s="40" t="s">
        <v>1596</v>
      </c>
      <c r="E611" s="42" t="str">
        <f>IFERROR(VLOOKUP(BANCO10[[#This Row],[EMPRESA]],[1]!DADOS[#Data],5,FALSE),"")</f>
        <v>EPP</v>
      </c>
      <c r="F611" s="40" t="str">
        <f>IFERROR(IF(VLOOKUP(BANCO10[[#This Row],[EMPRESA]],[1]!DADOS[#Data],6,0)="","",(VLOOKUP(BANCO10[[#This Row],[EMPRESA]],[1]!DADOS[#Data],6,0))),"")</f>
        <v>CAPITAL CENTRO</v>
      </c>
      <c r="G611" s="40" t="str">
        <f>IFERROR(IF(VLOOKUP(BANCO10[[#This Row],[EMPRESA]],[1]!DADOS[#Data],4)="","",(VLOOKUP($D611,[1]!DADOS[#Data],4,0))),"")</f>
        <v>POLIRAMA</v>
      </c>
      <c r="H611" s="43" t="s">
        <v>196</v>
      </c>
      <c r="I611" s="43" t="s">
        <v>145</v>
      </c>
      <c r="J611" s="38" t="s">
        <v>123</v>
      </c>
      <c r="K611" s="44" t="s">
        <v>1597</v>
      </c>
      <c r="L611" s="44" t="s">
        <v>1598</v>
      </c>
      <c r="M611" s="44" t="s">
        <v>137</v>
      </c>
      <c r="N611" s="44" t="s">
        <v>1599</v>
      </c>
      <c r="O611" s="42" t="s">
        <v>91</v>
      </c>
      <c r="P611" s="42">
        <v>120</v>
      </c>
      <c r="Q611" s="39" t="s">
        <v>337</v>
      </c>
      <c r="R611" s="45" t="s">
        <v>123</v>
      </c>
      <c r="S611" s="45"/>
      <c r="T611" s="45" t="s">
        <v>123</v>
      </c>
      <c r="U611" s="45"/>
      <c r="V611" s="45" t="s">
        <v>123</v>
      </c>
      <c r="W611" s="45"/>
      <c r="X611" s="45" t="s">
        <v>123</v>
      </c>
      <c r="Y611" s="45"/>
      <c r="Z611" s="46" t="s">
        <v>123</v>
      </c>
      <c r="AA611" s="47"/>
      <c r="AB611" s="46" t="s">
        <v>123</v>
      </c>
      <c r="AC611" s="48"/>
      <c r="AD611" s="46" t="s">
        <v>123</v>
      </c>
      <c r="AE611" s="48"/>
      <c r="AF611" s="45" t="s">
        <v>123</v>
      </c>
      <c r="AG611" s="45"/>
      <c r="AH611" s="45" t="s">
        <v>123</v>
      </c>
      <c r="AI611" s="45"/>
      <c r="AJ611" s="45" t="s">
        <v>123</v>
      </c>
      <c r="AK611" s="45"/>
      <c r="AL611" s="45" t="s">
        <v>123</v>
      </c>
      <c r="AM611" s="45"/>
      <c r="AN611" s="45" t="s">
        <v>123</v>
      </c>
      <c r="AO611" s="45"/>
      <c r="AP611" s="45" t="s">
        <v>123</v>
      </c>
      <c r="AQ611" s="45"/>
      <c r="AR611" s="45" t="s">
        <v>27</v>
      </c>
      <c r="AS611" s="45"/>
      <c r="AT611" s="49">
        <v>45833</v>
      </c>
      <c r="AU611" s="50">
        <v>45917</v>
      </c>
      <c r="AV611" s="105" t="s">
        <v>27</v>
      </c>
      <c r="AW611" s="105" t="s">
        <v>27</v>
      </c>
      <c r="AX611" s="73" t="s">
        <v>182</v>
      </c>
      <c r="AY611" s="52" t="s">
        <v>126</v>
      </c>
      <c r="AZ611" s="53">
        <v>0</v>
      </c>
      <c r="BA611" s="52" t="s">
        <v>153</v>
      </c>
      <c r="BB611" s="81" t="s">
        <v>1600</v>
      </c>
      <c r="BC611" s="52">
        <v>4712</v>
      </c>
      <c r="BD611" s="52">
        <v>118964</v>
      </c>
      <c r="BE611" s="55" t="s">
        <v>123</v>
      </c>
      <c r="BF611" s="55" t="s">
        <v>123</v>
      </c>
      <c r="BG611" s="55" t="s">
        <v>27</v>
      </c>
      <c r="BH611" s="55" t="s">
        <v>123</v>
      </c>
      <c r="BI611" s="68" t="s">
        <v>123</v>
      </c>
      <c r="BJ611" s="48"/>
      <c r="BK611" s="58" t="s">
        <v>27</v>
      </c>
      <c r="BL611" s="59">
        <v>45918</v>
      </c>
      <c r="BM611" s="58" t="s">
        <v>27</v>
      </c>
      <c r="BN611" s="59">
        <v>45918</v>
      </c>
      <c r="BO611" s="74" t="s">
        <v>27</v>
      </c>
      <c r="BP611" s="59">
        <v>45922</v>
      </c>
      <c r="BQ611" s="78" t="s">
        <v>126</v>
      </c>
      <c r="BR611" s="79"/>
      <c r="BS611" s="169" t="s">
        <v>491</v>
      </c>
      <c r="BT611" s="70"/>
      <c r="BU611" s="61"/>
      <c r="BV611" s="61"/>
      <c r="BW611" s="61"/>
      <c r="BX611" s="61"/>
      <c r="BY611" s="61"/>
      <c r="BZ611" s="61"/>
      <c r="CA611" s="61"/>
      <c r="CB611" s="61"/>
      <c r="CC611" s="61"/>
      <c r="CD611" s="61"/>
      <c r="CE611" s="61"/>
      <c r="CF611" s="61"/>
      <c r="CG611" s="61"/>
      <c r="CH611" s="63">
        <f>YEAR(BANCO10[[#This Row],[DATA INÍCIO]])</f>
        <v>2025</v>
      </c>
      <c r="CI611" s="63">
        <f>MONTH(BANCO10[[#This Row],[DATA INÍCIO]])</f>
        <v>6</v>
      </c>
      <c r="CJ611" s="71" t="str">
        <f t="shared" si="11"/>
        <v>POLIRAMA SERVICOS E FABRICACAO POLIURETANO LTDA37.570.024/0001-96</v>
      </c>
      <c r="CK611" s="63"/>
      <c r="CL611" s="63"/>
      <c r="CM611" s="42" t="str">
        <f>IF(BANCO10[[#This Row],[SOLUÇÃO]]=CM$1,BANCO10[[#This Row],[STATUS DA ETAPA]],"")</f>
        <v/>
      </c>
      <c r="CN611" s="42" t="str">
        <f>IF(BANCO10[[#This Row],[SOLUÇÃO]]=CN$1,BANCO10[[#This Row],[STATUS DA ETAPA]],"")</f>
        <v>CONCLUÍDO</v>
      </c>
      <c r="CO611" s="42" t="str">
        <f>IF(BANCO10[[#This Row],[SOLUÇÃO]]=CO$1,BANCO10[[#This Row],[STATUS DA ETAPA]],"")</f>
        <v/>
      </c>
      <c r="CP611" s="42" t="str">
        <f>IF(BANCO10[[#This Row],[SOLUÇÃO]]=CP$1,BANCO10[[#This Row],[STATUS DA ETAPA]],"")</f>
        <v/>
      </c>
      <c r="CQ611" s="42" t="str">
        <f>IF(BANCO10[[#This Row],[SOLUÇÃO]]=CQ$1,BANCO10[[#This Row],[STATUS DA ETAPA]],"")</f>
        <v/>
      </c>
      <c r="CR611" s="42" t="str">
        <f>IF(BANCO10[[#This Row],[SOLUÇÃO]]=CR$1,BANCO10[[#This Row],[STATUS DA ETAPA]],"")</f>
        <v/>
      </c>
      <c r="CS611" s="42" t="str">
        <f>IF(BANCO10[[#This Row],[SOLUÇÃO]]=CS$1,BANCO10[[#This Row],[STATUS DA ETAPA]],"")</f>
        <v/>
      </c>
      <c r="CT611" s="42" t="str">
        <f>IF(BANCO10[[#This Row],[SOLUÇÃO]]=CT$1,BANCO10[[#This Row],[STATUS DA ETAPA]],"")</f>
        <v/>
      </c>
      <c r="CU611" s="42" t="str">
        <f>IF(BANCO10[[#This Row],[SOLUÇÃO]]=CU$1,BANCO10[[#This Row],[STATUS DA ETAPA]],"")</f>
        <v/>
      </c>
      <c r="CV611" s="42" t="str">
        <f>IF(BANCO10[[#This Row],[SOLUÇÃO]]=CV$1,BANCO10[[#This Row],[STATUS DA ETAPA]],"")</f>
        <v/>
      </c>
      <c r="CW611" s="42" t="str">
        <f>IF(BANCO10[[#This Row],[SOLUÇÃO]]=CW$1,BANCO10[[#This Row],[STATUS DA ETAPA]],"")</f>
        <v/>
      </c>
      <c r="CX611" s="42" t="str">
        <f>IF(BANCO10[[#This Row],[SOLUÇÃO]]=CX$1,BANCO10[[#This Row],[STATUS DA ETAPA]],"")</f>
        <v/>
      </c>
      <c r="CY611" s="42" t="str">
        <f>IF(BANCO10[[#This Row],[SOLUÇÃO]]=CY$1,BANCO10[[#This Row],[STATUS DA ETAPA]],"")</f>
        <v/>
      </c>
      <c r="CZ611" s="42" t="str">
        <f>IF(BANCO10[[#This Row],[SOLUÇÃO]]=CZ$1,BANCO10[[#This Row],[STATUS DA ETAPA]],"")</f>
        <v/>
      </c>
      <c r="DA611" s="42" t="str">
        <f>IF(BANCO10[[#This Row],[SOLUÇÃO]]=DA$1,BANCO10[[#This Row],[STATUS DA ETAPA]],"")</f>
        <v/>
      </c>
      <c r="DB611" s="42" t="str">
        <f>IF(BANCO10[[#This Row],[SOLUÇÃO]]=DB$1,BANCO10[[#This Row],[STATUS DA ETAPA]],"")</f>
        <v/>
      </c>
      <c r="DC611" s="42" t="str">
        <f>IF(BANCO10[[#This Row],[SOLUÇÃO]]=DC$1,BANCO10[[#This Row],[STATUS DA ETAPA]],"")</f>
        <v/>
      </c>
      <c r="DD611" s="42" t="str">
        <f>IF(BANCO10[[#This Row],[SOLUÇÃO]]=DD$1,BANCO10[[#This Row],[STATUS DA ETAPA]],"")</f>
        <v/>
      </c>
      <c r="DE611" s="42" t="str">
        <f>IF(BANCO10[[#This Row],[SOLUÇÃO]]=DE$1,BANCO10[[#This Row],[STATUS DA ETAPA]],"")</f>
        <v/>
      </c>
      <c r="DF611" s="42" t="str">
        <f>IF(BANCO10[[#This Row],[SOLUÇÃO]]=DF$1,BANCO10[[#This Row],[STATUS DA ETAPA]],"")</f>
        <v/>
      </c>
      <c r="DG611" s="42" t="str">
        <f>IF(BANCO10[[#This Row],[SOLUÇÃO]]=DG$1,BANCO10[[#This Row],[STATUS DA ETAPA]],"")</f>
        <v/>
      </c>
      <c r="DH611" s="42" t="str">
        <f>IF(BANCO10[[#This Row],[SOLUÇÃO]]=DH$1,BANCO10[[#This Row],[STATUS DA ETAPA]],"")</f>
        <v/>
      </c>
      <c r="DI611" s="42" t="str">
        <f>IF(BANCO10[[#This Row],[SOLUÇÃO]]=DI$1,BANCO10[[#This Row],[STATUS DA ETAPA]],"")</f>
        <v/>
      </c>
      <c r="DJ611" s="42" t="str">
        <f>IF(BANCO10[[#This Row],[SOLUÇÃO]]=DJ$1,BANCO10[[#This Row],[STATUS DA ETAPA]],"")</f>
        <v/>
      </c>
      <c r="DK611" s="42" t="str">
        <f>IF(BANCO10[[#This Row],[SOLUÇÃO]]=DK$1,BANCO10[[#This Row],[STATUS DA ETAPA]],"")</f>
        <v/>
      </c>
      <c r="DL611" s="42" t="str">
        <f>IF(BANCO10[[#This Row],[SOLUÇÃO]]=DL$1,BANCO10[[#This Row],[STATUS DA ETAPA]],"")</f>
        <v/>
      </c>
      <c r="DM611" s="42" t="str">
        <f>IF(BANCO10[[#This Row],[SOLUÇÃO]]=DM$1,BANCO10[[#This Row],[STATUS DA ETAPA]],"")</f>
        <v/>
      </c>
    </row>
    <row r="612" spans="1:118" ht="12" x14ac:dyDescent="0.25">
      <c r="A612" s="38" t="s">
        <v>118</v>
      </c>
      <c r="B612" s="39" t="s">
        <v>131</v>
      </c>
      <c r="C612" s="40" t="str">
        <f>IFERROR(VLOOKUP(BANCO10[[#This Row],[EMPRESA]],[1]!DADOS[#Data],2,FALSE),"")</f>
        <v>02.270.713/0001-09</v>
      </c>
      <c r="D612" s="52" t="s">
        <v>1601</v>
      </c>
      <c r="E612" s="42" t="str">
        <f>IFERROR(VLOOKUP(BANCO10[[#This Row],[EMPRESA]],[1]!DADOS[#Data],5,FALSE),"")</f>
        <v>EPP</v>
      </c>
      <c r="F612" s="40" t="str">
        <f>IFERROR(IF(VLOOKUP(BANCO10[[#This Row],[EMPRESA]],[1]!DADOS[#Data],6,0)="","",(VLOOKUP(BANCO10[[#This Row],[EMPRESA]],[1]!DADOS[#Data],6,0))),"")</f>
        <v>CAPITAL SUL</v>
      </c>
      <c r="G612" s="40"/>
      <c r="H612" s="43" t="s">
        <v>121</v>
      </c>
      <c r="I612" s="43" t="s">
        <v>145</v>
      </c>
      <c r="J612" s="43" t="s">
        <v>146</v>
      </c>
      <c r="K612" s="44" t="s">
        <v>1392</v>
      </c>
      <c r="L612" s="44" t="s">
        <v>123</v>
      </c>
      <c r="M612" s="44" t="s">
        <v>137</v>
      </c>
      <c r="N612" s="42" t="s">
        <v>482</v>
      </c>
      <c r="O612" s="42" t="s">
        <v>90</v>
      </c>
      <c r="P612" s="42">
        <v>4</v>
      </c>
      <c r="Q612" s="42"/>
      <c r="R612" s="45" t="s">
        <v>123</v>
      </c>
      <c r="S612" s="45"/>
      <c r="T612" s="45" t="s">
        <v>123</v>
      </c>
      <c r="U612" s="45"/>
      <c r="V612" s="45" t="s">
        <v>123</v>
      </c>
      <c r="W612" s="45"/>
      <c r="X612" s="45" t="s">
        <v>123</v>
      </c>
      <c r="Y612" s="45"/>
      <c r="Z612" s="46" t="s">
        <v>123</v>
      </c>
      <c r="AA612" s="47"/>
      <c r="AB612" s="46" t="s">
        <v>123</v>
      </c>
      <c r="AC612" s="48"/>
      <c r="AD612" s="46" t="s">
        <v>123</v>
      </c>
      <c r="AE612" s="48"/>
      <c r="AF612" s="45" t="s">
        <v>123</v>
      </c>
      <c r="AG612" s="45"/>
      <c r="AH612" s="45" t="s">
        <v>123</v>
      </c>
      <c r="AI612" s="45"/>
      <c r="AJ612" s="45" t="s">
        <v>123</v>
      </c>
      <c r="AK612" s="45"/>
      <c r="AL612" s="45" t="s">
        <v>123</v>
      </c>
      <c r="AM612" s="45"/>
      <c r="AN612" s="45" t="s">
        <v>123</v>
      </c>
      <c r="AO612" s="45"/>
      <c r="AP612" s="45" t="s">
        <v>123</v>
      </c>
      <c r="AQ612" s="45"/>
      <c r="AR612" s="45" t="s">
        <v>123</v>
      </c>
      <c r="AS612" s="45"/>
      <c r="AT612" s="49">
        <v>45577</v>
      </c>
      <c r="AU612" s="50">
        <v>45577</v>
      </c>
      <c r="AV612" s="66" t="s">
        <v>123</v>
      </c>
      <c r="AW612" s="66" t="s">
        <v>123</v>
      </c>
      <c r="AX612" s="51" t="s">
        <v>49</v>
      </c>
      <c r="AY612" s="52" t="s">
        <v>123</v>
      </c>
      <c r="AZ612" s="53">
        <v>0</v>
      </c>
      <c r="BA612" s="52" t="s">
        <v>123</v>
      </c>
      <c r="BB612" s="81" t="s">
        <v>123</v>
      </c>
      <c r="BC612" s="52" t="s">
        <v>123</v>
      </c>
      <c r="BD612" s="52" t="s">
        <v>123</v>
      </c>
      <c r="BE612" s="55" t="s">
        <v>123</v>
      </c>
      <c r="BF612" s="55" t="s">
        <v>123</v>
      </c>
      <c r="BG612" s="55" t="s">
        <v>123</v>
      </c>
      <c r="BH612" s="55" t="s">
        <v>123</v>
      </c>
      <c r="BI612" s="118" t="s">
        <v>123</v>
      </c>
      <c r="BJ612" s="119"/>
      <c r="BK612" s="103"/>
      <c r="BL612" s="38"/>
      <c r="BM612" s="103"/>
      <c r="BN612" s="38"/>
      <c r="BO612" s="103" t="s">
        <v>123</v>
      </c>
      <c r="BP612" s="38"/>
      <c r="BQ612" s="103" t="s">
        <v>123</v>
      </c>
      <c r="BR612" s="38"/>
      <c r="BS612" s="70"/>
      <c r="BT612" s="70"/>
      <c r="BU612" s="61"/>
      <c r="BV612" s="61"/>
      <c r="BW612" s="84"/>
      <c r="BX612" s="84"/>
      <c r="BY612" s="85"/>
      <c r="BZ612" s="84"/>
      <c r="CA612" s="86"/>
      <c r="CB612" s="87"/>
      <c r="CC612" s="88"/>
      <c r="CD612" s="87"/>
      <c r="CE612" s="87"/>
      <c r="CF612" s="87"/>
      <c r="CG612" s="87"/>
      <c r="CH612" s="42">
        <f>YEAR(BANCO10[[#This Row],[DATA INÍCIO]])</f>
        <v>2024</v>
      </c>
      <c r="CI612" s="42">
        <f>MONTH(BANCO10[[#This Row],[DATA INÍCIO]])</f>
        <v>10</v>
      </c>
      <c r="CJ612" s="42" t="str">
        <f t="shared" si="11"/>
        <v>PONTO 9 COSMETICOS INDUSTRIA E COMERCIO LTDA02.270.713/0001-09</v>
      </c>
      <c r="CK612" s="42"/>
      <c r="CL612" s="42"/>
      <c r="CM612" s="42" t="str">
        <f>IF(BANCO10[[#This Row],[SOLUÇÃO]]=CM$1,BANCO10[[#This Row],[STATUS DA ETAPA]],"")</f>
        <v>CONCLUÍDO</v>
      </c>
      <c r="CN612" s="42" t="str">
        <f>IF(BANCO10[[#This Row],[SOLUÇÃO]]=CN$1,BANCO10[[#This Row],[STATUS DA ETAPA]],"")</f>
        <v/>
      </c>
      <c r="CO612" s="42" t="str">
        <f>IF(BANCO10[[#This Row],[SOLUÇÃO]]=CO$1,BANCO10[[#This Row],[STATUS DA ETAPA]],"")</f>
        <v/>
      </c>
      <c r="CP612" s="42" t="str">
        <f>IF(BANCO10[[#This Row],[SOLUÇÃO]]=CP$1,BANCO10[[#This Row],[STATUS DA ETAPA]],"")</f>
        <v/>
      </c>
      <c r="CQ612" s="42" t="str">
        <f>IF(BANCO10[[#This Row],[SOLUÇÃO]]=CQ$1,BANCO10[[#This Row],[STATUS DA ETAPA]],"")</f>
        <v/>
      </c>
      <c r="CR612" s="42" t="str">
        <f>IF(BANCO10[[#This Row],[SOLUÇÃO]]=CR$1,BANCO10[[#This Row],[STATUS DA ETAPA]],"")</f>
        <v/>
      </c>
      <c r="CS612" s="42" t="str">
        <f>IF(BANCO10[[#This Row],[SOLUÇÃO]]=CS$1,BANCO10[[#This Row],[STATUS DA ETAPA]],"")</f>
        <v/>
      </c>
      <c r="CT612" s="42" t="str">
        <f>IF(BANCO10[[#This Row],[SOLUÇÃO]]=CT$1,BANCO10[[#This Row],[STATUS DA ETAPA]],"")</f>
        <v/>
      </c>
      <c r="CU612" s="42" t="str">
        <f>IF(BANCO10[[#This Row],[SOLUÇÃO]]=CU$1,BANCO10[[#This Row],[STATUS DA ETAPA]],"")</f>
        <v/>
      </c>
      <c r="CV612" s="42" t="str">
        <f>IF(BANCO10[[#This Row],[SOLUÇÃO]]=CV$1,BANCO10[[#This Row],[STATUS DA ETAPA]],"")</f>
        <v/>
      </c>
      <c r="CW612" s="42" t="str">
        <f>IF(BANCO10[[#This Row],[SOLUÇÃO]]=CW$1,BANCO10[[#This Row],[STATUS DA ETAPA]],"")</f>
        <v/>
      </c>
      <c r="CX612" s="42" t="str">
        <f>IF(BANCO10[[#This Row],[SOLUÇÃO]]=CX$1,BANCO10[[#This Row],[STATUS DA ETAPA]],"")</f>
        <v/>
      </c>
      <c r="CY612" s="42" t="str">
        <f>IF(BANCO10[[#This Row],[SOLUÇÃO]]=CY$1,BANCO10[[#This Row],[STATUS DA ETAPA]],"")</f>
        <v/>
      </c>
      <c r="CZ612" s="42" t="str">
        <f>IF(BANCO10[[#This Row],[SOLUÇÃO]]=CZ$1,BANCO10[[#This Row],[STATUS DA ETAPA]],"")</f>
        <v/>
      </c>
      <c r="DA612" s="42" t="str">
        <f>IF(BANCO10[[#This Row],[SOLUÇÃO]]=DA$1,BANCO10[[#This Row],[STATUS DA ETAPA]],"")</f>
        <v/>
      </c>
      <c r="DB612" s="42" t="str">
        <f>IF(BANCO10[[#This Row],[SOLUÇÃO]]=DB$1,BANCO10[[#This Row],[STATUS DA ETAPA]],"")</f>
        <v/>
      </c>
      <c r="DC612" s="63" t="str">
        <f>IF(BANCO10[[#This Row],[SOLUÇÃO]]=DC$1,BANCO10[[#This Row],[STATUS DA ETAPA]],"")</f>
        <v/>
      </c>
      <c r="DD612" s="65" t="str">
        <f>IF(BANCO10[[#This Row],[SOLUÇÃO]]=DD$1,BANCO10[[#This Row],[STATUS DA ETAPA]],"")</f>
        <v/>
      </c>
      <c r="DE612" s="65" t="str">
        <f>IF(BANCO10[[#This Row],[SOLUÇÃO]]=DE$1,BANCO10[[#This Row],[STATUS DA ETAPA]],"")</f>
        <v/>
      </c>
      <c r="DF612" s="65" t="str">
        <f>IF(BANCO10[[#This Row],[SOLUÇÃO]]=DF$1,BANCO10[[#This Row],[STATUS DA ETAPA]],"")</f>
        <v/>
      </c>
      <c r="DG612" s="65" t="str">
        <f>IF(BANCO10[[#This Row],[SOLUÇÃO]]=DG$1,BANCO10[[#This Row],[STATUS DA ETAPA]],"")</f>
        <v/>
      </c>
      <c r="DH612" s="65" t="str">
        <f>IF(BANCO10[[#This Row],[SOLUÇÃO]]=DH$1,BANCO10[[#This Row],[STATUS DA ETAPA]],"")</f>
        <v/>
      </c>
      <c r="DI612" s="65" t="str">
        <f>IF(BANCO10[[#This Row],[SOLUÇÃO]]=DI$1,BANCO10[[#This Row],[STATUS DA ETAPA]],"")</f>
        <v/>
      </c>
      <c r="DJ612" s="65" t="str">
        <f>IF(BANCO10[[#This Row],[SOLUÇÃO]]=DJ$1,BANCO10[[#This Row],[STATUS DA ETAPA]],"")</f>
        <v/>
      </c>
      <c r="DK612" s="65" t="str">
        <f>IF(BANCO10[[#This Row],[SOLUÇÃO]]=DK$1,BANCO10[[#This Row],[STATUS DA ETAPA]],"")</f>
        <v/>
      </c>
      <c r="DL612" s="65" t="str">
        <f>IF(BANCO10[[#This Row],[SOLUÇÃO]]=DL$1,BANCO10[[#This Row],[STATUS DA ETAPA]],"")</f>
        <v/>
      </c>
      <c r="DM612" s="65" t="str">
        <f>IF(BANCO10[[#This Row],[SOLUÇÃO]]=DM$1,BANCO10[[#This Row],[STATUS DA ETAPA]],"")</f>
        <v/>
      </c>
    </row>
    <row r="613" spans="1:118" ht="12" x14ac:dyDescent="0.25">
      <c r="A613" s="38" t="s">
        <v>118</v>
      </c>
      <c r="B613" s="39" t="s">
        <v>131</v>
      </c>
      <c r="C613" s="40" t="str">
        <f>IFERROR(VLOOKUP(BANCO10[[#This Row],[EMPRESA]],[1]!DADOS[#Data],2,FALSE),"")</f>
        <v>02.270.713/0001-09</v>
      </c>
      <c r="D613" s="42" t="s">
        <v>1601</v>
      </c>
      <c r="E613" s="42" t="str">
        <f>IFERROR(VLOOKUP(BANCO10[[#This Row],[EMPRESA]],[1]!DADOS[#Data],5,FALSE),"")</f>
        <v>EPP</v>
      </c>
      <c r="F613" s="40" t="str">
        <f>IFERROR(IF(VLOOKUP(BANCO10[[#This Row],[EMPRESA]],[1]!DADOS[#Data],6,0)="","",(VLOOKUP(BANCO10[[#This Row],[EMPRESA]],[1]!DADOS[#Data],6,0))),"")</f>
        <v>CAPITAL SUL</v>
      </c>
      <c r="G613" s="40" t="str">
        <f>IFERROR(IF(VLOOKUP(BANCO10[[#This Row],[EMPRESA]],[1]!DADOS[#Data],4)="","",(VLOOKUP($D613,[1]!DADOS[#Data],4,0))),"")</f>
        <v>PONTO 9</v>
      </c>
      <c r="H613" s="43" t="s">
        <v>7</v>
      </c>
      <c r="I613" s="43" t="s">
        <v>145</v>
      </c>
      <c r="J613" s="44" t="s">
        <v>123</v>
      </c>
      <c r="K613" s="44" t="s">
        <v>1602</v>
      </c>
      <c r="L613" s="44" t="s">
        <v>1603</v>
      </c>
      <c r="M613" s="44" t="s">
        <v>137</v>
      </c>
      <c r="N613" s="42" t="s">
        <v>482</v>
      </c>
      <c r="O613" s="42" t="s">
        <v>96</v>
      </c>
      <c r="P613" s="42">
        <v>106</v>
      </c>
      <c r="Q613" s="42" t="s">
        <v>337</v>
      </c>
      <c r="R613" s="45" t="s">
        <v>123</v>
      </c>
      <c r="S613" s="45"/>
      <c r="T613" s="45" t="s">
        <v>123</v>
      </c>
      <c r="U613" s="45"/>
      <c r="V613" s="45" t="s">
        <v>123</v>
      </c>
      <c r="W613" s="45"/>
      <c r="X613" s="45" t="s">
        <v>123</v>
      </c>
      <c r="Y613" s="45"/>
      <c r="Z613" s="46" t="s">
        <v>123</v>
      </c>
      <c r="AA613" s="47"/>
      <c r="AB613" s="46" t="s">
        <v>123</v>
      </c>
      <c r="AC613" s="48"/>
      <c r="AD613" s="46" t="s">
        <v>123</v>
      </c>
      <c r="AE613" s="48"/>
      <c r="AF613" s="45" t="s">
        <v>27</v>
      </c>
      <c r="AG613" s="45">
        <v>45531</v>
      </c>
      <c r="AH613" s="45" t="s">
        <v>27</v>
      </c>
      <c r="AI613" s="45">
        <v>45536</v>
      </c>
      <c r="AJ613" s="45" t="s">
        <v>27</v>
      </c>
      <c r="AK613" s="45">
        <v>45607</v>
      </c>
      <c r="AL613" s="45" t="s">
        <v>123</v>
      </c>
      <c r="AM613" s="45"/>
      <c r="AN613" s="45" t="s">
        <v>123</v>
      </c>
      <c r="AO613" s="45"/>
      <c r="AP613" s="45" t="s">
        <v>123</v>
      </c>
      <c r="AQ613" s="45"/>
      <c r="AR613" s="45" t="s">
        <v>123</v>
      </c>
      <c r="AS613" s="45"/>
      <c r="AT613" s="49">
        <v>45665</v>
      </c>
      <c r="AU613" s="50">
        <v>45834</v>
      </c>
      <c r="AV613" s="86" t="s">
        <v>27</v>
      </c>
      <c r="AW613" s="66" t="s">
        <v>27</v>
      </c>
      <c r="AX613" s="51" t="s">
        <v>49</v>
      </c>
      <c r="AY613" s="52" t="s">
        <v>126</v>
      </c>
      <c r="AZ613" s="53">
        <v>0</v>
      </c>
      <c r="BA613" s="52" t="s">
        <v>153</v>
      </c>
      <c r="BB613" s="81">
        <v>577712</v>
      </c>
      <c r="BC613" s="52" t="s">
        <v>123</v>
      </c>
      <c r="BD613" s="52" t="s">
        <v>123</v>
      </c>
      <c r="BE613" s="55" t="s">
        <v>27</v>
      </c>
      <c r="BF613" s="55" t="s">
        <v>27</v>
      </c>
      <c r="BG613" s="55" t="s">
        <v>27</v>
      </c>
      <c r="BH613" s="55" t="s">
        <v>27</v>
      </c>
      <c r="BI613" s="48" t="s">
        <v>27</v>
      </c>
      <c r="BJ613" s="48">
        <v>45804</v>
      </c>
      <c r="BK613" s="58" t="s">
        <v>123</v>
      </c>
      <c r="BL613" s="59"/>
      <c r="BM613" s="58" t="s">
        <v>123</v>
      </c>
      <c r="BN613" s="59"/>
      <c r="BO613" s="74" t="s">
        <v>27</v>
      </c>
      <c r="BP613" s="77">
        <v>45804</v>
      </c>
      <c r="BQ613" s="78" t="s">
        <v>126</v>
      </c>
      <c r="BR613" s="131"/>
      <c r="BS613" s="104" t="s">
        <v>312</v>
      </c>
      <c r="BT613" s="63">
        <v>0</v>
      </c>
      <c r="BU613" s="61"/>
      <c r="BV613" s="61"/>
      <c r="BW613" s="84"/>
      <c r="BX613" s="84"/>
      <c r="BY613" s="85"/>
      <c r="BZ613" s="84"/>
      <c r="CA613" s="86"/>
      <c r="CB613" s="87"/>
      <c r="CC613" s="88"/>
      <c r="CD613" s="87"/>
      <c r="CE613" s="87"/>
      <c r="CF613" s="87"/>
      <c r="CG613" s="87"/>
      <c r="CH613" s="42">
        <f>YEAR(BANCO10[[#This Row],[DATA INÍCIO]])</f>
        <v>2025</v>
      </c>
      <c r="CI613" s="42">
        <f>MONTH(BANCO10[[#This Row],[DATA INÍCIO]])</f>
        <v>1</v>
      </c>
      <c r="CJ613" s="42" t="str">
        <f t="shared" si="11"/>
        <v>PONTO 9 COSMETICOS INDUSTRIA E COMERCIO LTDA02.270.713/0001-09</v>
      </c>
      <c r="CK613" s="42"/>
      <c r="CL613" s="42"/>
      <c r="CM613" s="42" t="str">
        <f>IF(BANCO10[[#This Row],[SOLUÇÃO]]=CM$1,BANCO10[[#This Row],[STATUS DA ETAPA]],"")</f>
        <v/>
      </c>
      <c r="CN613" s="42" t="str">
        <f>IF(BANCO10[[#This Row],[SOLUÇÃO]]=CN$1,BANCO10[[#This Row],[STATUS DA ETAPA]],"")</f>
        <v/>
      </c>
      <c r="CO613" s="42" t="str">
        <f>IF(BANCO10[[#This Row],[SOLUÇÃO]]=CO$1,BANCO10[[#This Row],[STATUS DA ETAPA]],"")</f>
        <v/>
      </c>
      <c r="CP613" s="42" t="str">
        <f>IF(BANCO10[[#This Row],[SOLUÇÃO]]=CP$1,BANCO10[[#This Row],[STATUS DA ETAPA]],"")</f>
        <v/>
      </c>
      <c r="CQ613" s="42" t="str">
        <f>IF(BANCO10[[#This Row],[SOLUÇÃO]]=CQ$1,BANCO10[[#This Row],[STATUS DA ETAPA]],"")</f>
        <v/>
      </c>
      <c r="CR613" s="42" t="str">
        <f>IF(BANCO10[[#This Row],[SOLUÇÃO]]=CR$1,BANCO10[[#This Row],[STATUS DA ETAPA]],"")</f>
        <v/>
      </c>
      <c r="CS613" s="42" t="str">
        <f>IF(BANCO10[[#This Row],[SOLUÇÃO]]=CS$1,BANCO10[[#This Row],[STATUS DA ETAPA]],"")</f>
        <v>CONCLUÍDO</v>
      </c>
      <c r="CT613" s="42" t="str">
        <f>IF(BANCO10[[#This Row],[SOLUÇÃO]]=CT$1,BANCO10[[#This Row],[STATUS DA ETAPA]],"")</f>
        <v/>
      </c>
      <c r="CU613" s="42" t="str">
        <f>IF(BANCO10[[#This Row],[SOLUÇÃO]]=CU$1,BANCO10[[#This Row],[STATUS DA ETAPA]],"")</f>
        <v/>
      </c>
      <c r="CV613" s="42" t="str">
        <f>IF(BANCO10[[#This Row],[SOLUÇÃO]]=CV$1,BANCO10[[#This Row],[STATUS DA ETAPA]],"")</f>
        <v/>
      </c>
      <c r="CW613" s="42" t="str">
        <f>IF(BANCO10[[#This Row],[SOLUÇÃO]]=CW$1,BANCO10[[#This Row],[STATUS DA ETAPA]],"")</f>
        <v/>
      </c>
      <c r="CX613" s="42" t="str">
        <f>IF(BANCO10[[#This Row],[SOLUÇÃO]]=CX$1,BANCO10[[#This Row],[STATUS DA ETAPA]],"")</f>
        <v/>
      </c>
      <c r="CY613" s="42" t="str">
        <f>IF(BANCO10[[#This Row],[SOLUÇÃO]]=CY$1,BANCO10[[#This Row],[STATUS DA ETAPA]],"")</f>
        <v/>
      </c>
      <c r="CZ613" s="42" t="str">
        <f>IF(BANCO10[[#This Row],[SOLUÇÃO]]=CZ$1,BANCO10[[#This Row],[STATUS DA ETAPA]],"")</f>
        <v/>
      </c>
      <c r="DA613" s="42" t="str">
        <f>IF(BANCO10[[#This Row],[SOLUÇÃO]]=DA$1,BANCO10[[#This Row],[STATUS DA ETAPA]],"")</f>
        <v/>
      </c>
      <c r="DB613" s="42" t="str">
        <f>IF(BANCO10[[#This Row],[SOLUÇÃO]]=DB$1,BANCO10[[#This Row],[STATUS DA ETAPA]],"")</f>
        <v/>
      </c>
      <c r="DC613" s="63" t="str">
        <f>IF(BANCO10[[#This Row],[SOLUÇÃO]]=DC$1,BANCO10[[#This Row],[STATUS DA ETAPA]],"")</f>
        <v/>
      </c>
      <c r="DD613" s="65" t="str">
        <f>IF(BANCO10[[#This Row],[SOLUÇÃO]]=DD$1,BANCO10[[#This Row],[STATUS DA ETAPA]],"")</f>
        <v/>
      </c>
      <c r="DE613" s="65" t="str">
        <f>IF(BANCO10[[#This Row],[SOLUÇÃO]]=DE$1,BANCO10[[#This Row],[STATUS DA ETAPA]],"")</f>
        <v/>
      </c>
      <c r="DF613" s="65" t="str">
        <f>IF(BANCO10[[#This Row],[SOLUÇÃO]]=DF$1,BANCO10[[#This Row],[STATUS DA ETAPA]],"")</f>
        <v/>
      </c>
      <c r="DG613" s="65" t="str">
        <f>IF(BANCO10[[#This Row],[SOLUÇÃO]]=DG$1,BANCO10[[#This Row],[STATUS DA ETAPA]],"")</f>
        <v/>
      </c>
      <c r="DH613" s="65" t="str">
        <f>IF(BANCO10[[#This Row],[SOLUÇÃO]]=DH$1,BANCO10[[#This Row],[STATUS DA ETAPA]],"")</f>
        <v/>
      </c>
      <c r="DI613" s="65" t="str">
        <f>IF(BANCO10[[#This Row],[SOLUÇÃO]]=DI$1,BANCO10[[#This Row],[STATUS DA ETAPA]],"")</f>
        <v/>
      </c>
      <c r="DJ613" s="65" t="str">
        <f>IF(BANCO10[[#This Row],[SOLUÇÃO]]=DJ$1,BANCO10[[#This Row],[STATUS DA ETAPA]],"")</f>
        <v/>
      </c>
      <c r="DK613" s="65" t="str">
        <f>IF(BANCO10[[#This Row],[SOLUÇÃO]]=DK$1,BANCO10[[#This Row],[STATUS DA ETAPA]],"")</f>
        <v/>
      </c>
      <c r="DL613" s="65" t="str">
        <f>IF(BANCO10[[#This Row],[SOLUÇÃO]]=DL$1,BANCO10[[#This Row],[STATUS DA ETAPA]],"")</f>
        <v/>
      </c>
      <c r="DM613" s="65" t="str">
        <f>IF(BANCO10[[#This Row],[SOLUÇÃO]]=DM$1,BANCO10[[#This Row],[STATUS DA ETAPA]],"")</f>
        <v/>
      </c>
    </row>
    <row r="614" spans="1:118" ht="12" x14ac:dyDescent="0.25">
      <c r="A614" s="38" t="s">
        <v>118</v>
      </c>
      <c r="B614" s="39" t="s">
        <v>131</v>
      </c>
      <c r="C614" s="40" t="str">
        <f>IFERROR(VLOOKUP(BANCO10[[#This Row],[EMPRESA]],[1]!DADOS[#Data],2,FALSE),"")</f>
        <v>02.270.713/0001-09</v>
      </c>
      <c r="D614" s="40" t="s">
        <v>1601</v>
      </c>
      <c r="E614" s="42" t="str">
        <f>IFERROR(VLOOKUP(BANCO10[[#This Row],[EMPRESA]],[1]!DADOS[#Data],5,FALSE),"")</f>
        <v>EPP</v>
      </c>
      <c r="F614" s="40" t="str">
        <f>IFERROR(IF(VLOOKUP(BANCO10[[#This Row],[EMPRESA]],[1]!DADOS[#Data],6,0)="","",(VLOOKUP(BANCO10[[#This Row],[EMPRESA]],[1]!DADOS[#Data],6,0))),"")</f>
        <v>CAPITAL SUL</v>
      </c>
      <c r="G614" s="40" t="str">
        <f>IFERROR(IF(VLOOKUP(BANCO10[[#This Row],[EMPRESA]],[1]!DADOS[#Data],4)="","",(VLOOKUP($D614,[1]!DADOS[#Data],4,0))),"")</f>
        <v>PONTO 9</v>
      </c>
      <c r="H614" s="43" t="s">
        <v>178</v>
      </c>
      <c r="I614" s="43" t="s">
        <v>145</v>
      </c>
      <c r="J614" s="44" t="s">
        <v>123</v>
      </c>
      <c r="K614" s="39" t="s">
        <v>1604</v>
      </c>
      <c r="L614" s="44" t="s">
        <v>123</v>
      </c>
      <c r="M614" s="44" t="s">
        <v>137</v>
      </c>
      <c r="N614" s="44" t="s">
        <v>123</v>
      </c>
      <c r="O614" s="42" t="s">
        <v>180</v>
      </c>
      <c r="P614" s="42">
        <v>4</v>
      </c>
      <c r="Q614" s="39" t="s">
        <v>181</v>
      </c>
      <c r="R614" s="45" t="s">
        <v>123</v>
      </c>
      <c r="S614" s="45"/>
      <c r="T614" s="45" t="s">
        <v>123</v>
      </c>
      <c r="U614" s="45"/>
      <c r="V614" s="45" t="s">
        <v>123</v>
      </c>
      <c r="W614" s="45"/>
      <c r="X614" s="45" t="s">
        <v>123</v>
      </c>
      <c r="Y614" s="45"/>
      <c r="Z614" s="46" t="s">
        <v>123</v>
      </c>
      <c r="AA614" s="47"/>
      <c r="AB614" s="46" t="s">
        <v>123</v>
      </c>
      <c r="AC614" s="48"/>
      <c r="AD614" s="46" t="s">
        <v>123</v>
      </c>
      <c r="AE614" s="48"/>
      <c r="AF614" s="45" t="s">
        <v>123</v>
      </c>
      <c r="AG614" s="45"/>
      <c r="AH614" s="45" t="s">
        <v>123</v>
      </c>
      <c r="AI614" s="45"/>
      <c r="AJ614" s="45" t="s">
        <v>123</v>
      </c>
      <c r="AK614" s="45"/>
      <c r="AL614" s="45" t="s">
        <v>123</v>
      </c>
      <c r="AM614" s="45"/>
      <c r="AN614" s="45" t="s">
        <v>123</v>
      </c>
      <c r="AO614" s="45"/>
      <c r="AP614" s="45" t="s">
        <v>123</v>
      </c>
      <c r="AQ614" s="45"/>
      <c r="AR614" s="45" t="s">
        <v>123</v>
      </c>
      <c r="AS614" s="45"/>
      <c r="AT614" s="49">
        <v>45807</v>
      </c>
      <c r="AU614" s="50">
        <v>45807</v>
      </c>
      <c r="AV614" s="86" t="s">
        <v>123</v>
      </c>
      <c r="AW614" s="66" t="s">
        <v>123</v>
      </c>
      <c r="AX614" s="51" t="s">
        <v>182</v>
      </c>
      <c r="AY614" s="52" t="s">
        <v>126</v>
      </c>
      <c r="AZ614" s="53">
        <v>0</v>
      </c>
      <c r="BA614" s="52" t="s">
        <v>123</v>
      </c>
      <c r="BB614" s="81" t="s">
        <v>123</v>
      </c>
      <c r="BC614" s="52" t="s">
        <v>123</v>
      </c>
      <c r="BD614" s="52" t="s">
        <v>123</v>
      </c>
      <c r="BE614" s="55" t="s">
        <v>123</v>
      </c>
      <c r="BF614" s="55" t="s">
        <v>123</v>
      </c>
      <c r="BG614" s="55" t="s">
        <v>123</v>
      </c>
      <c r="BH614" s="55" t="s">
        <v>27</v>
      </c>
      <c r="BI614" s="48" t="s">
        <v>126</v>
      </c>
      <c r="BJ614" s="48"/>
      <c r="BK614" s="74" t="s">
        <v>126</v>
      </c>
      <c r="BL614" s="59"/>
      <c r="BM614" s="74" t="s">
        <v>126</v>
      </c>
      <c r="BN614" s="59"/>
      <c r="BO614" s="74" t="s">
        <v>126</v>
      </c>
      <c r="BP614" s="77"/>
      <c r="BQ614" s="78" t="s">
        <v>126</v>
      </c>
      <c r="BR614" s="131"/>
      <c r="BS614" s="69"/>
      <c r="BT614" s="38"/>
      <c r="BU614" s="61"/>
      <c r="BV614" s="61"/>
      <c r="BW614" s="61"/>
      <c r="BX614" s="61"/>
      <c r="BY614" s="61"/>
      <c r="BZ614" s="61"/>
      <c r="CA614" s="61"/>
      <c r="CB614" s="61"/>
      <c r="CC614" s="61"/>
      <c r="CD614" s="61"/>
      <c r="CE614" s="61"/>
      <c r="CF614" s="61"/>
      <c r="CG614" s="61"/>
      <c r="CH614" s="63">
        <f>YEAR(BANCO10[[#This Row],[DATA INÍCIO]])</f>
        <v>2025</v>
      </c>
      <c r="CI614" s="63">
        <f>MONTH(BANCO10[[#This Row],[DATA INÍCIO]])</f>
        <v>5</v>
      </c>
      <c r="CJ614" s="71" t="str">
        <f t="shared" si="11"/>
        <v>PONTO 9 COSMETICOS INDUSTRIA E COMERCIO LTDA02.270.713/0001-09</v>
      </c>
      <c r="CK614" s="63"/>
      <c r="CL614" s="63"/>
      <c r="CM614" s="42" t="str">
        <f>IF(BANCO10[[#This Row],[SOLUÇÃO]]=CM$1,BANCO10[[#This Row],[STATUS DA ETAPA]],"")</f>
        <v/>
      </c>
      <c r="CN614" s="42" t="str">
        <f>IF(BANCO10[[#This Row],[SOLUÇÃO]]=CN$1,BANCO10[[#This Row],[STATUS DA ETAPA]],"")</f>
        <v/>
      </c>
      <c r="CO614" s="42" t="str">
        <f>IF(BANCO10[[#This Row],[SOLUÇÃO]]=CO$1,BANCO10[[#This Row],[STATUS DA ETAPA]],"")</f>
        <v/>
      </c>
      <c r="CP614" s="42" t="str">
        <f>IF(BANCO10[[#This Row],[SOLUÇÃO]]=CP$1,BANCO10[[#This Row],[STATUS DA ETAPA]],"")</f>
        <v/>
      </c>
      <c r="CQ614" s="42" t="str">
        <f>IF(BANCO10[[#This Row],[SOLUÇÃO]]=CQ$1,BANCO10[[#This Row],[STATUS DA ETAPA]],"")</f>
        <v/>
      </c>
      <c r="CR614" s="42" t="str">
        <f>IF(BANCO10[[#This Row],[SOLUÇÃO]]=CR$1,BANCO10[[#This Row],[STATUS DA ETAPA]],"")</f>
        <v/>
      </c>
      <c r="CS614" s="42" t="str">
        <f>IF(BANCO10[[#This Row],[SOLUÇÃO]]=CS$1,BANCO10[[#This Row],[STATUS DA ETAPA]],"")</f>
        <v/>
      </c>
      <c r="CT614" s="42" t="str">
        <f>IF(BANCO10[[#This Row],[SOLUÇÃO]]=CT$1,BANCO10[[#This Row],[STATUS DA ETAPA]],"")</f>
        <v/>
      </c>
      <c r="CU614" s="42" t="str">
        <f>IF(BANCO10[[#This Row],[SOLUÇÃO]]=CU$1,BANCO10[[#This Row],[STATUS DA ETAPA]],"")</f>
        <v/>
      </c>
      <c r="CV614" s="42" t="str">
        <f>IF(BANCO10[[#This Row],[SOLUÇÃO]]=CV$1,BANCO10[[#This Row],[STATUS DA ETAPA]],"")</f>
        <v/>
      </c>
      <c r="CW614" s="42" t="str">
        <f>IF(BANCO10[[#This Row],[SOLUÇÃO]]=CW$1,BANCO10[[#This Row],[STATUS DA ETAPA]],"")</f>
        <v/>
      </c>
      <c r="CX614" s="42" t="str">
        <f>IF(BANCO10[[#This Row],[SOLUÇÃO]]=CX$1,BANCO10[[#This Row],[STATUS DA ETAPA]],"")</f>
        <v/>
      </c>
      <c r="CY614" s="42" t="str">
        <f>IF(BANCO10[[#This Row],[SOLUÇÃO]]=CY$1,BANCO10[[#This Row],[STATUS DA ETAPA]],"")</f>
        <v/>
      </c>
      <c r="CZ614" s="42" t="str">
        <f>IF(BANCO10[[#This Row],[SOLUÇÃO]]=CZ$1,BANCO10[[#This Row],[STATUS DA ETAPA]],"")</f>
        <v/>
      </c>
      <c r="DA614" s="42" t="str">
        <f>IF(BANCO10[[#This Row],[SOLUÇÃO]]=DA$1,BANCO10[[#This Row],[STATUS DA ETAPA]],"")</f>
        <v/>
      </c>
      <c r="DB614" s="42" t="str">
        <f>IF(BANCO10[[#This Row],[SOLUÇÃO]]=DB$1,BANCO10[[#This Row],[STATUS DA ETAPA]],"")</f>
        <v/>
      </c>
      <c r="DC614" s="42" t="str">
        <f>IF(BANCO10[[#This Row],[SOLUÇÃO]]=DC$1,BANCO10[[#This Row],[STATUS DA ETAPA]],"")</f>
        <v/>
      </c>
      <c r="DD614" s="42" t="str">
        <f>IF(BANCO10[[#This Row],[SOLUÇÃO]]=DD$1,BANCO10[[#This Row],[STATUS DA ETAPA]],"")</f>
        <v/>
      </c>
      <c r="DE614" s="42" t="str">
        <f>IF(BANCO10[[#This Row],[SOLUÇÃO]]=DE$1,BANCO10[[#This Row],[STATUS DA ETAPA]],"")</f>
        <v/>
      </c>
      <c r="DF614" s="42" t="str">
        <f>IF(BANCO10[[#This Row],[SOLUÇÃO]]=DF$1,BANCO10[[#This Row],[STATUS DA ETAPA]],"")</f>
        <v/>
      </c>
      <c r="DG614" s="42" t="str">
        <f>IF(BANCO10[[#This Row],[SOLUÇÃO]]=DG$1,BANCO10[[#This Row],[STATUS DA ETAPA]],"")</f>
        <v/>
      </c>
      <c r="DH614" s="42" t="str">
        <f>IF(BANCO10[[#This Row],[SOLUÇÃO]]=DH$1,BANCO10[[#This Row],[STATUS DA ETAPA]],"")</f>
        <v/>
      </c>
      <c r="DI614" s="42" t="str">
        <f>IF(BANCO10[[#This Row],[SOLUÇÃO]]=DI$1,BANCO10[[#This Row],[STATUS DA ETAPA]],"")</f>
        <v/>
      </c>
      <c r="DJ614" s="42" t="str">
        <f>IF(BANCO10[[#This Row],[SOLUÇÃO]]=DJ$1,BANCO10[[#This Row],[STATUS DA ETAPA]],"")</f>
        <v/>
      </c>
      <c r="DK614" s="42" t="str">
        <f>IF(BANCO10[[#This Row],[SOLUÇÃO]]=DK$1,BANCO10[[#This Row],[STATUS DA ETAPA]],"")</f>
        <v/>
      </c>
      <c r="DL614" s="42" t="str">
        <f>IF(BANCO10[[#This Row],[SOLUÇÃO]]=DL$1,BANCO10[[#This Row],[STATUS DA ETAPA]],"")</f>
        <v/>
      </c>
      <c r="DM614" s="42" t="str">
        <f>IF(BANCO10[[#This Row],[SOLUÇÃO]]=DM$1,BANCO10[[#This Row],[STATUS DA ETAPA]],"")</f>
        <v/>
      </c>
    </row>
    <row r="615" spans="1:118" ht="12" x14ac:dyDescent="0.25">
      <c r="A615" s="38" t="s">
        <v>118</v>
      </c>
      <c r="B615" s="39" t="s">
        <v>131</v>
      </c>
      <c r="C615" s="40" t="str">
        <f>IFERROR(VLOOKUP(BANCO10[[#This Row],[EMPRESA]],[1]!DADOS[#Data],2,FALSE),"")</f>
        <v>09.592.612/0001-95</v>
      </c>
      <c r="D615" s="40" t="s">
        <v>1605</v>
      </c>
      <c r="E615" s="42" t="str">
        <f>IFERROR(VLOOKUP(BANCO10[[#This Row],[EMPRESA]],[1]!DADOS[#Data],5,FALSE),"")</f>
        <v>ME</v>
      </c>
      <c r="F615" s="40" t="str">
        <f>IFERROR(IF(VLOOKUP(BANCO10[[#This Row],[EMPRESA]],[1]!DADOS[#Data],6,0)="","",(VLOOKUP(BANCO10[[#This Row],[EMPRESA]],[1]!DADOS[#Data],6,0))),"")</f>
        <v>CAPITAL OESTE</v>
      </c>
      <c r="G615" s="40"/>
      <c r="H615" s="43" t="s">
        <v>121</v>
      </c>
      <c r="I615" s="43" t="s">
        <v>145</v>
      </c>
      <c r="J615" s="44" t="s">
        <v>146</v>
      </c>
      <c r="K615" s="44" t="s">
        <v>136</v>
      </c>
      <c r="L615" s="44" t="s">
        <v>123</v>
      </c>
      <c r="M615" s="44" t="s">
        <v>137</v>
      </c>
      <c r="N615" s="44" t="s">
        <v>123</v>
      </c>
      <c r="O615" s="42" t="s">
        <v>90</v>
      </c>
      <c r="P615" s="42">
        <v>4</v>
      </c>
      <c r="Q615" s="39" t="s">
        <v>930</v>
      </c>
      <c r="R615" s="45" t="s">
        <v>123</v>
      </c>
      <c r="S615" s="45"/>
      <c r="T615" s="45" t="s">
        <v>123</v>
      </c>
      <c r="U615" s="45"/>
      <c r="V615" s="45" t="s">
        <v>123</v>
      </c>
      <c r="W615" s="45"/>
      <c r="X615" s="45" t="s">
        <v>123</v>
      </c>
      <c r="Y615" s="45"/>
      <c r="Z615" s="46" t="s">
        <v>123</v>
      </c>
      <c r="AA615" s="47"/>
      <c r="AB615" s="46" t="s">
        <v>123</v>
      </c>
      <c r="AC615" s="48"/>
      <c r="AD615" s="46" t="s">
        <v>123</v>
      </c>
      <c r="AE615" s="48"/>
      <c r="AF615" s="45" t="s">
        <v>123</v>
      </c>
      <c r="AG615" s="45"/>
      <c r="AH615" s="45" t="s">
        <v>123</v>
      </c>
      <c r="AI615" s="45" t="s">
        <v>123</v>
      </c>
      <c r="AJ615" s="45" t="s">
        <v>123</v>
      </c>
      <c r="AK615" s="45"/>
      <c r="AL615" s="45" t="s">
        <v>123</v>
      </c>
      <c r="AM615" s="45"/>
      <c r="AN615" s="45" t="s">
        <v>123</v>
      </c>
      <c r="AO615" s="45"/>
      <c r="AP615" s="45" t="s">
        <v>123</v>
      </c>
      <c r="AQ615" s="45"/>
      <c r="AR615" s="45" t="s">
        <v>123</v>
      </c>
      <c r="AS615" s="45"/>
      <c r="AT615" s="49">
        <v>45713</v>
      </c>
      <c r="AU615" s="50">
        <v>45713</v>
      </c>
      <c r="AV615" s="66" t="s">
        <v>123</v>
      </c>
      <c r="AW615" s="66" t="s">
        <v>123</v>
      </c>
      <c r="AX615" s="51" t="s">
        <v>49</v>
      </c>
      <c r="AY615" s="52" t="s">
        <v>27</v>
      </c>
      <c r="AZ615" s="53">
        <v>0</v>
      </c>
      <c r="BA615" s="52" t="s">
        <v>123</v>
      </c>
      <c r="BB615" s="81" t="s">
        <v>123</v>
      </c>
      <c r="BC615" s="52" t="s">
        <v>123</v>
      </c>
      <c r="BD615" s="52" t="s">
        <v>123</v>
      </c>
      <c r="BE615" s="55" t="s">
        <v>123</v>
      </c>
      <c r="BF615" s="55" t="s">
        <v>123</v>
      </c>
      <c r="BG615" s="55" t="s">
        <v>123</v>
      </c>
      <c r="BH615" s="55" t="s">
        <v>123</v>
      </c>
      <c r="BI615" s="138" t="s">
        <v>123</v>
      </c>
      <c r="BJ615" s="48"/>
      <c r="BK615" s="58" t="s">
        <v>123</v>
      </c>
      <c r="BL615" s="59"/>
      <c r="BM615" s="58" t="s">
        <v>123</v>
      </c>
      <c r="BN615" s="59"/>
      <c r="BO615" s="58" t="s">
        <v>123</v>
      </c>
      <c r="BP615" s="59"/>
      <c r="BQ615" s="58" t="s">
        <v>123</v>
      </c>
      <c r="BR615" s="140"/>
      <c r="BS615" s="69"/>
      <c r="BT615" s="38"/>
      <c r="BU615" s="61"/>
      <c r="BV615" s="61"/>
      <c r="BW615" s="61"/>
      <c r="BX615" s="61"/>
      <c r="BY615" s="61"/>
      <c r="BZ615" s="61"/>
      <c r="CA615" s="61"/>
      <c r="CB615" s="61"/>
      <c r="CC615" s="61"/>
      <c r="CD615" s="61"/>
      <c r="CE615" s="61"/>
      <c r="CF615" s="61"/>
      <c r="CG615" s="61"/>
      <c r="CH615" s="63">
        <f>YEAR(BANCO10[[#This Row],[DATA INÍCIO]])</f>
        <v>2025</v>
      </c>
      <c r="CI615" s="63">
        <f>MONTH(BANCO10[[#This Row],[DATA INÍCIO]])</f>
        <v>2</v>
      </c>
      <c r="CJ615" s="71" t="str">
        <f t="shared" si="11"/>
        <v>POWER PLASTIC INDUSTRIA E COMERCIO DE EMBALAGENS LTDA09.592.612/0001-95</v>
      </c>
      <c r="CK615" s="63"/>
      <c r="CL615" s="63"/>
      <c r="CM615" s="42" t="str">
        <f>IF(BANCO10[[#This Row],[SOLUÇÃO]]=CM$1,BANCO10[[#This Row],[STATUS DA ETAPA]],"")</f>
        <v>CONCLUÍDO</v>
      </c>
      <c r="CN615" s="42" t="str">
        <f>IF(BANCO10[[#This Row],[SOLUÇÃO]]=CN$1,BANCO10[[#This Row],[STATUS DA ETAPA]],"")</f>
        <v/>
      </c>
      <c r="CO615" s="42" t="str">
        <f>IF(BANCO10[[#This Row],[SOLUÇÃO]]=CO$1,BANCO10[[#This Row],[STATUS DA ETAPA]],"")</f>
        <v/>
      </c>
      <c r="CP615" s="42" t="str">
        <f>IF(BANCO10[[#This Row],[SOLUÇÃO]]=CP$1,BANCO10[[#This Row],[STATUS DA ETAPA]],"")</f>
        <v/>
      </c>
      <c r="CQ615" s="42" t="str">
        <f>IF(BANCO10[[#This Row],[SOLUÇÃO]]=CQ$1,BANCO10[[#This Row],[STATUS DA ETAPA]],"")</f>
        <v/>
      </c>
      <c r="CR615" s="42" t="str">
        <f>IF(BANCO10[[#This Row],[SOLUÇÃO]]=CR$1,BANCO10[[#This Row],[STATUS DA ETAPA]],"")</f>
        <v/>
      </c>
      <c r="CS615" s="42" t="str">
        <f>IF(BANCO10[[#This Row],[SOLUÇÃO]]=CS$1,BANCO10[[#This Row],[STATUS DA ETAPA]],"")</f>
        <v/>
      </c>
      <c r="CT615" s="42" t="str">
        <f>IF(BANCO10[[#This Row],[SOLUÇÃO]]=CT$1,BANCO10[[#This Row],[STATUS DA ETAPA]],"")</f>
        <v/>
      </c>
      <c r="CU615" s="42" t="str">
        <f>IF(BANCO10[[#This Row],[SOLUÇÃO]]=CU$1,BANCO10[[#This Row],[STATUS DA ETAPA]],"")</f>
        <v/>
      </c>
      <c r="CV615" s="42" t="str">
        <f>IF(BANCO10[[#This Row],[SOLUÇÃO]]=CV$1,BANCO10[[#This Row],[STATUS DA ETAPA]],"")</f>
        <v/>
      </c>
      <c r="CW615" s="42" t="str">
        <f>IF(BANCO10[[#This Row],[SOLUÇÃO]]=CW$1,BANCO10[[#This Row],[STATUS DA ETAPA]],"")</f>
        <v/>
      </c>
      <c r="CX615" s="42" t="str">
        <f>IF(BANCO10[[#This Row],[SOLUÇÃO]]=CX$1,BANCO10[[#This Row],[STATUS DA ETAPA]],"")</f>
        <v/>
      </c>
      <c r="CY615" s="42" t="str">
        <f>IF(BANCO10[[#This Row],[SOLUÇÃO]]=CY$1,BANCO10[[#This Row],[STATUS DA ETAPA]],"")</f>
        <v/>
      </c>
      <c r="CZ615" s="42" t="str">
        <f>IF(BANCO10[[#This Row],[SOLUÇÃO]]=CZ$1,BANCO10[[#This Row],[STATUS DA ETAPA]],"")</f>
        <v/>
      </c>
      <c r="DA615" s="42" t="str">
        <f>IF(BANCO10[[#This Row],[SOLUÇÃO]]=DA$1,BANCO10[[#This Row],[STATUS DA ETAPA]],"")</f>
        <v/>
      </c>
      <c r="DB615" s="42" t="str">
        <f>IF(BANCO10[[#This Row],[SOLUÇÃO]]=DB$1,BANCO10[[#This Row],[STATUS DA ETAPA]],"")</f>
        <v/>
      </c>
      <c r="DC615" s="42" t="str">
        <f>IF(BANCO10[[#This Row],[SOLUÇÃO]]=DC$1,BANCO10[[#This Row],[STATUS DA ETAPA]],"")</f>
        <v/>
      </c>
      <c r="DD615" s="42" t="str">
        <f>IF(BANCO10[[#This Row],[SOLUÇÃO]]=DD$1,BANCO10[[#This Row],[STATUS DA ETAPA]],"")</f>
        <v/>
      </c>
      <c r="DE615" s="42" t="str">
        <f>IF(BANCO10[[#This Row],[SOLUÇÃO]]=DE$1,BANCO10[[#This Row],[STATUS DA ETAPA]],"")</f>
        <v/>
      </c>
      <c r="DF615" s="42" t="str">
        <f>IF(BANCO10[[#This Row],[SOLUÇÃO]]=DF$1,BANCO10[[#This Row],[STATUS DA ETAPA]],"")</f>
        <v/>
      </c>
      <c r="DG615" s="42" t="str">
        <f>IF(BANCO10[[#This Row],[SOLUÇÃO]]=DG$1,BANCO10[[#This Row],[STATUS DA ETAPA]],"")</f>
        <v/>
      </c>
      <c r="DH615" s="42" t="str">
        <f>IF(BANCO10[[#This Row],[SOLUÇÃO]]=DH$1,BANCO10[[#This Row],[STATUS DA ETAPA]],"")</f>
        <v/>
      </c>
      <c r="DI615" s="42" t="str">
        <f>IF(BANCO10[[#This Row],[SOLUÇÃO]]=DI$1,BANCO10[[#This Row],[STATUS DA ETAPA]],"")</f>
        <v/>
      </c>
      <c r="DJ615" s="42" t="str">
        <f>IF(BANCO10[[#This Row],[SOLUÇÃO]]=DJ$1,BANCO10[[#This Row],[STATUS DA ETAPA]],"")</f>
        <v/>
      </c>
      <c r="DK615" s="42" t="str">
        <f>IF(BANCO10[[#This Row],[SOLUÇÃO]]=DK$1,BANCO10[[#This Row],[STATUS DA ETAPA]],"")</f>
        <v/>
      </c>
      <c r="DL615" s="42" t="str">
        <f>IF(BANCO10[[#This Row],[SOLUÇÃO]]=DL$1,BANCO10[[#This Row],[STATUS DA ETAPA]],"")</f>
        <v/>
      </c>
      <c r="DM615" s="42" t="str">
        <f>IF(BANCO10[[#This Row],[SOLUÇÃO]]=DM$1,BANCO10[[#This Row],[STATUS DA ETAPA]],"")</f>
        <v/>
      </c>
    </row>
    <row r="616" spans="1:118" ht="12" x14ac:dyDescent="0.25">
      <c r="A616" s="38" t="s">
        <v>118</v>
      </c>
      <c r="B616" s="39" t="s">
        <v>119</v>
      </c>
      <c r="C616" s="40" t="str">
        <f>IFERROR(VLOOKUP(BANCO10[[#This Row],[EMPRESA]],[1]!DADOS[#Data],2,FALSE),"")</f>
        <v>57.641.631/0001-07</v>
      </c>
      <c r="D616" s="42" t="s">
        <v>1606</v>
      </c>
      <c r="E616" s="42" t="str">
        <f>IFERROR(VLOOKUP(BANCO10[[#This Row],[EMPRESA]],[1]!DADOS[#Data],5,FALSE),"")</f>
        <v>EPP</v>
      </c>
      <c r="F616" s="40" t="str">
        <f>IFERROR(IF(VLOOKUP(BANCO10[[#This Row],[EMPRESA]],[1]!DADOS[#Data],6,0)="","",(VLOOKUP(BANCO10[[#This Row],[EMPRESA]],[1]!DADOS[#Data],6,0))),"")</f>
        <v>CAPITAL LESTE 1</v>
      </c>
      <c r="G616" s="40"/>
      <c r="H616" s="43" t="s">
        <v>121</v>
      </c>
      <c r="I616" s="43" t="s">
        <v>145</v>
      </c>
      <c r="J616" s="43" t="s">
        <v>146</v>
      </c>
      <c r="K616" s="44" t="s">
        <v>765</v>
      </c>
      <c r="L616" s="44" t="s">
        <v>123</v>
      </c>
      <c r="M616" s="44">
        <v>103</v>
      </c>
      <c r="N616" s="42" t="s">
        <v>123</v>
      </c>
      <c r="O616" s="42" t="s">
        <v>90</v>
      </c>
      <c r="P616" s="42">
        <v>4</v>
      </c>
      <c r="Q616" s="42" t="s">
        <v>188</v>
      </c>
      <c r="R616" s="45" t="s">
        <v>123</v>
      </c>
      <c r="S616" s="45"/>
      <c r="T616" s="45" t="s">
        <v>123</v>
      </c>
      <c r="U616" s="45"/>
      <c r="V616" s="45" t="s">
        <v>123</v>
      </c>
      <c r="W616" s="45"/>
      <c r="X616" s="45" t="s">
        <v>123</v>
      </c>
      <c r="Y616" s="45"/>
      <c r="Z616" s="46" t="s">
        <v>123</v>
      </c>
      <c r="AA616" s="47"/>
      <c r="AB616" s="46" t="s">
        <v>123</v>
      </c>
      <c r="AC616" s="48"/>
      <c r="AD616" s="46" t="s">
        <v>123</v>
      </c>
      <c r="AE616" s="48"/>
      <c r="AF616" s="45" t="s">
        <v>123</v>
      </c>
      <c r="AG616" s="45"/>
      <c r="AH616" s="45" t="s">
        <v>123</v>
      </c>
      <c r="AI616" s="45"/>
      <c r="AJ616" s="45" t="s">
        <v>123</v>
      </c>
      <c r="AK616" s="45"/>
      <c r="AL616" s="45" t="s">
        <v>123</v>
      </c>
      <c r="AM616" s="45"/>
      <c r="AN616" s="45" t="s">
        <v>123</v>
      </c>
      <c r="AO616" s="45"/>
      <c r="AP616" s="45" t="s">
        <v>123</v>
      </c>
      <c r="AQ616" s="45"/>
      <c r="AR616" s="45" t="s">
        <v>123</v>
      </c>
      <c r="AS616" s="45"/>
      <c r="AT616" s="133">
        <v>45365</v>
      </c>
      <c r="AU616" s="99">
        <v>45365</v>
      </c>
      <c r="AV616" s="51" t="s">
        <v>123</v>
      </c>
      <c r="AW616" s="51" t="s">
        <v>123</v>
      </c>
      <c r="AX616" s="73" t="s">
        <v>49</v>
      </c>
      <c r="AY616" s="52" t="s">
        <v>123</v>
      </c>
      <c r="AZ616" s="53">
        <v>0</v>
      </c>
      <c r="BA616" s="52" t="s">
        <v>123</v>
      </c>
      <c r="BB616" s="81" t="s">
        <v>123</v>
      </c>
      <c r="BC616" s="52" t="s">
        <v>123</v>
      </c>
      <c r="BD616" s="52" t="s">
        <v>123</v>
      </c>
      <c r="BE616" s="55" t="s">
        <v>123</v>
      </c>
      <c r="BF616" s="55" t="s">
        <v>123</v>
      </c>
      <c r="BG616" s="55" t="s">
        <v>123</v>
      </c>
      <c r="BH616" s="55" t="s">
        <v>123</v>
      </c>
      <c r="BI616" s="56" t="s">
        <v>123</v>
      </c>
      <c r="BJ616" s="48"/>
      <c r="BK616" s="74"/>
      <c r="BL616" s="75"/>
      <c r="BM616" s="74"/>
      <c r="BN616" s="75"/>
      <c r="BO616" s="74" t="s">
        <v>123</v>
      </c>
      <c r="BP616" s="75"/>
      <c r="BQ616" s="74" t="s">
        <v>123</v>
      </c>
      <c r="BR616" s="132"/>
      <c r="BS616" s="70" t="s">
        <v>1607</v>
      </c>
      <c r="BT616" s="38"/>
      <c r="BU616" s="61"/>
      <c r="BV616" s="61"/>
      <c r="BW616" s="84"/>
      <c r="BX616" s="84"/>
      <c r="BY616" s="85"/>
      <c r="BZ616" s="84"/>
      <c r="CA616" s="86" t="s">
        <v>129</v>
      </c>
      <c r="CB616" s="87" t="s">
        <v>129</v>
      </c>
      <c r="CC616" s="88" t="s">
        <v>129</v>
      </c>
      <c r="CD616" s="87" t="s">
        <v>129</v>
      </c>
      <c r="CE616" s="87" t="s">
        <v>129</v>
      </c>
      <c r="CF616" s="87" t="s">
        <v>129</v>
      </c>
      <c r="CG616" s="87" t="s">
        <v>129</v>
      </c>
      <c r="CH616" s="42">
        <f>YEAR(BANCO10[[#This Row],[DATA INÍCIO]])</f>
        <v>2024</v>
      </c>
      <c r="CI616" s="42">
        <f>MONTH(BANCO10[[#This Row],[DATA INÍCIO]])</f>
        <v>3</v>
      </c>
      <c r="CJ616" s="42" t="str">
        <f t="shared" si="11"/>
        <v>PRODMEC INDUSTRIA E COMERCIO LTDA57.641.631/0001-07</v>
      </c>
      <c r="CK616" s="42"/>
      <c r="CL616" s="42" t="s">
        <v>765</v>
      </c>
      <c r="CM616" s="42" t="str">
        <f>IF(BANCO10[[#This Row],[SOLUÇÃO]]=CM$1,BANCO10[[#This Row],[STATUS DA ETAPA]],"")</f>
        <v>CONCLUÍDO</v>
      </c>
      <c r="CN616" s="42" t="str">
        <f>IF(BANCO10[[#This Row],[SOLUÇÃO]]=CN$1,BANCO10[[#This Row],[STATUS DA ETAPA]],"")</f>
        <v/>
      </c>
      <c r="CO616" s="42" t="str">
        <f>IF(BANCO10[[#This Row],[SOLUÇÃO]]=CO$1,BANCO10[[#This Row],[STATUS DA ETAPA]],"")</f>
        <v/>
      </c>
      <c r="CP616" s="42" t="str">
        <f>IF(BANCO10[[#This Row],[SOLUÇÃO]]=CP$1,BANCO10[[#This Row],[STATUS DA ETAPA]],"")</f>
        <v/>
      </c>
      <c r="CQ616" s="42" t="str">
        <f>IF(BANCO10[[#This Row],[SOLUÇÃO]]=CQ$1,BANCO10[[#This Row],[STATUS DA ETAPA]],"")</f>
        <v/>
      </c>
      <c r="CR616" s="42" t="str">
        <f>IF(BANCO10[[#This Row],[SOLUÇÃO]]=CR$1,BANCO10[[#This Row],[STATUS DA ETAPA]],"")</f>
        <v/>
      </c>
      <c r="CS616" s="42" t="str">
        <f>IF(BANCO10[[#This Row],[SOLUÇÃO]]=CS$1,BANCO10[[#This Row],[STATUS DA ETAPA]],"")</f>
        <v/>
      </c>
      <c r="CT616" s="42" t="str">
        <f>IF(BANCO10[[#This Row],[SOLUÇÃO]]=CT$1,BANCO10[[#This Row],[STATUS DA ETAPA]],"")</f>
        <v/>
      </c>
      <c r="CU616" s="42" t="str">
        <f>IF(BANCO10[[#This Row],[SOLUÇÃO]]=CU$1,BANCO10[[#This Row],[STATUS DA ETAPA]],"")</f>
        <v/>
      </c>
      <c r="CV616" s="42" t="str">
        <f>IF(BANCO10[[#This Row],[SOLUÇÃO]]=CV$1,BANCO10[[#This Row],[STATUS DA ETAPA]],"")</f>
        <v/>
      </c>
      <c r="CW616" s="42" t="str">
        <f>IF(BANCO10[[#This Row],[SOLUÇÃO]]=CW$1,BANCO10[[#This Row],[STATUS DA ETAPA]],"")</f>
        <v/>
      </c>
      <c r="CX616" s="42" t="str">
        <f>IF(BANCO10[[#This Row],[SOLUÇÃO]]=CX$1,BANCO10[[#This Row],[STATUS DA ETAPA]],"")</f>
        <v/>
      </c>
      <c r="CY616" s="42" t="str">
        <f>IF(BANCO10[[#This Row],[SOLUÇÃO]]=CY$1,BANCO10[[#This Row],[STATUS DA ETAPA]],"")</f>
        <v/>
      </c>
      <c r="CZ616" s="42" t="str">
        <f>IF(BANCO10[[#This Row],[SOLUÇÃO]]=CZ$1,BANCO10[[#This Row],[STATUS DA ETAPA]],"")</f>
        <v/>
      </c>
      <c r="DA616" s="42" t="str">
        <f>IF(BANCO10[[#This Row],[SOLUÇÃO]]=DA$1,BANCO10[[#This Row],[STATUS DA ETAPA]],"")</f>
        <v/>
      </c>
      <c r="DB616" s="42" t="str">
        <f>IF(BANCO10[[#This Row],[SOLUÇÃO]]=DB$1,BANCO10[[#This Row],[STATUS DA ETAPA]],"")</f>
        <v/>
      </c>
      <c r="DC616" s="63" t="str">
        <f>IF(BANCO10[[#This Row],[SOLUÇÃO]]=DC$1,BANCO10[[#This Row],[STATUS DA ETAPA]],"")</f>
        <v/>
      </c>
      <c r="DD616" s="65" t="str">
        <f>IF(BANCO10[[#This Row],[SOLUÇÃO]]=DD$1,BANCO10[[#This Row],[STATUS DA ETAPA]],"")</f>
        <v/>
      </c>
      <c r="DE616" s="65" t="str">
        <f>IF(BANCO10[[#This Row],[SOLUÇÃO]]=DE$1,BANCO10[[#This Row],[STATUS DA ETAPA]],"")</f>
        <v/>
      </c>
      <c r="DF616" s="65" t="str">
        <f>IF(BANCO10[[#This Row],[SOLUÇÃO]]=DF$1,BANCO10[[#This Row],[STATUS DA ETAPA]],"")</f>
        <v/>
      </c>
      <c r="DG616" s="65" t="str">
        <f>IF(BANCO10[[#This Row],[SOLUÇÃO]]=DG$1,BANCO10[[#This Row],[STATUS DA ETAPA]],"")</f>
        <v/>
      </c>
      <c r="DH616" s="65" t="str">
        <f>IF(BANCO10[[#This Row],[SOLUÇÃO]]=DH$1,BANCO10[[#This Row],[STATUS DA ETAPA]],"")</f>
        <v/>
      </c>
      <c r="DI616" s="65" t="str">
        <f>IF(BANCO10[[#This Row],[SOLUÇÃO]]=DI$1,BANCO10[[#This Row],[STATUS DA ETAPA]],"")</f>
        <v/>
      </c>
      <c r="DJ616" s="65" t="str">
        <f>IF(BANCO10[[#This Row],[SOLUÇÃO]]=DJ$1,BANCO10[[#This Row],[STATUS DA ETAPA]],"")</f>
        <v/>
      </c>
      <c r="DK616" s="65" t="str">
        <f>IF(BANCO10[[#This Row],[SOLUÇÃO]]=DK$1,BANCO10[[#This Row],[STATUS DA ETAPA]],"")</f>
        <v/>
      </c>
      <c r="DL616" s="65" t="str">
        <f>IF(BANCO10[[#This Row],[SOLUÇÃO]]=DL$1,BANCO10[[#This Row],[STATUS DA ETAPA]],"")</f>
        <v/>
      </c>
      <c r="DM616" s="65" t="str">
        <f>IF(BANCO10[[#This Row],[SOLUÇÃO]]=DM$1,BANCO10[[#This Row],[STATUS DA ETAPA]],"")</f>
        <v/>
      </c>
    </row>
    <row r="617" spans="1:118" ht="12" x14ac:dyDescent="0.25">
      <c r="A617" s="38" t="s">
        <v>118</v>
      </c>
      <c r="B617" s="39" t="s">
        <v>131</v>
      </c>
      <c r="C617" s="40" t="str">
        <f>IFERROR(VLOOKUP(BANCO10[[#This Row],[EMPRESA]],[1]!DADOS[#Data],2,FALSE),"")</f>
        <v>57.641.631/0001-07</v>
      </c>
      <c r="D617" s="42" t="s">
        <v>1606</v>
      </c>
      <c r="E617" s="42" t="str">
        <f>IFERROR(VLOOKUP(BANCO10[[#This Row],[EMPRESA]],[1]!DADOS[#Data],5,FALSE),"")</f>
        <v>EPP</v>
      </c>
      <c r="F617" s="40" t="str">
        <f>IFERROR(IF(VLOOKUP(BANCO10[[#This Row],[EMPRESA]],[1]!DADOS[#Data],6,0)="","",(VLOOKUP(BANCO10[[#This Row],[EMPRESA]],[1]!DADOS[#Data],6,0))),"")</f>
        <v>CAPITAL LESTE 1</v>
      </c>
      <c r="G617" s="40"/>
      <c r="H617" s="43" t="s">
        <v>121</v>
      </c>
      <c r="I617" s="43" t="s">
        <v>145</v>
      </c>
      <c r="J617" s="43" t="s">
        <v>146</v>
      </c>
      <c r="K617" s="44" t="s">
        <v>1608</v>
      </c>
      <c r="L617" s="44" t="s">
        <v>123</v>
      </c>
      <c r="M617" s="44" t="s">
        <v>137</v>
      </c>
      <c r="N617" s="42" t="s">
        <v>123</v>
      </c>
      <c r="O617" s="42" t="s">
        <v>90</v>
      </c>
      <c r="P617" s="42">
        <v>4</v>
      </c>
      <c r="Q617" s="42" t="s">
        <v>236</v>
      </c>
      <c r="R617" s="45" t="s">
        <v>123</v>
      </c>
      <c r="S617" s="45"/>
      <c r="T617" s="45" t="s">
        <v>123</v>
      </c>
      <c r="U617" s="45"/>
      <c r="V617" s="45" t="s">
        <v>123</v>
      </c>
      <c r="W617" s="45"/>
      <c r="X617" s="45" t="s">
        <v>123</v>
      </c>
      <c r="Y617" s="45"/>
      <c r="Z617" s="46" t="s">
        <v>123</v>
      </c>
      <c r="AA617" s="47"/>
      <c r="AB617" s="46" t="s">
        <v>123</v>
      </c>
      <c r="AC617" s="48"/>
      <c r="AD617" s="46" t="s">
        <v>123</v>
      </c>
      <c r="AE617" s="48"/>
      <c r="AF617" s="45" t="s">
        <v>123</v>
      </c>
      <c r="AG617" s="45"/>
      <c r="AH617" s="45" t="s">
        <v>123</v>
      </c>
      <c r="AI617" s="45"/>
      <c r="AJ617" s="45" t="s">
        <v>123</v>
      </c>
      <c r="AK617" s="45"/>
      <c r="AL617" s="45" t="s">
        <v>123</v>
      </c>
      <c r="AM617" s="45"/>
      <c r="AN617" s="45" t="s">
        <v>123</v>
      </c>
      <c r="AO617" s="45"/>
      <c r="AP617" s="45" t="s">
        <v>123</v>
      </c>
      <c r="AQ617" s="45"/>
      <c r="AR617" s="45" t="s">
        <v>123</v>
      </c>
      <c r="AS617" s="45"/>
      <c r="AT617" s="133">
        <v>45408</v>
      </c>
      <c r="AU617" s="99">
        <v>45408</v>
      </c>
      <c r="AV617" s="66" t="s">
        <v>123</v>
      </c>
      <c r="AW617" s="66" t="s">
        <v>123</v>
      </c>
      <c r="AX617" s="51" t="s">
        <v>49</v>
      </c>
      <c r="AY617" s="52" t="s">
        <v>123</v>
      </c>
      <c r="AZ617" s="53">
        <v>0</v>
      </c>
      <c r="BA617" s="52" t="s">
        <v>123</v>
      </c>
      <c r="BB617" s="81" t="s">
        <v>123</v>
      </c>
      <c r="BC617" s="52" t="s">
        <v>123</v>
      </c>
      <c r="BD617" s="52" t="s">
        <v>123</v>
      </c>
      <c r="BE617" s="55" t="s">
        <v>123</v>
      </c>
      <c r="BF617" s="55" t="s">
        <v>123</v>
      </c>
      <c r="BG617" s="55" t="s">
        <v>123</v>
      </c>
      <c r="BH617" s="55" t="s">
        <v>123</v>
      </c>
      <c r="BI617" s="56" t="s">
        <v>123</v>
      </c>
      <c r="BJ617" s="48"/>
      <c r="BK617" s="74"/>
      <c r="BL617" s="75"/>
      <c r="BM617" s="74"/>
      <c r="BN617" s="75"/>
      <c r="BO617" s="74" t="s">
        <v>123</v>
      </c>
      <c r="BP617" s="75"/>
      <c r="BQ617" s="74" t="s">
        <v>123</v>
      </c>
      <c r="BR617" s="132"/>
      <c r="BS617" s="70"/>
      <c r="BT617" s="38" t="s">
        <v>131</v>
      </c>
      <c r="BU617" s="61"/>
      <c r="BV617" s="61"/>
      <c r="BW617" s="84"/>
      <c r="BX617" s="84"/>
      <c r="BY617" s="85"/>
      <c r="BZ617" s="84"/>
      <c r="CA617" s="86" t="s">
        <v>129</v>
      </c>
      <c r="CB617" s="87" t="s">
        <v>129</v>
      </c>
      <c r="CC617" s="88" t="s">
        <v>129</v>
      </c>
      <c r="CD617" s="87" t="s">
        <v>129</v>
      </c>
      <c r="CE617" s="87" t="s">
        <v>129</v>
      </c>
      <c r="CF617" s="87" t="s">
        <v>129</v>
      </c>
      <c r="CG617" s="87" t="s">
        <v>129</v>
      </c>
      <c r="CH617" s="42">
        <f>YEAR(BANCO10[[#This Row],[DATA INÍCIO]])</f>
        <v>2024</v>
      </c>
      <c r="CI617" s="42">
        <f>MONTH(BANCO10[[#This Row],[DATA INÍCIO]])</f>
        <v>4</v>
      </c>
      <c r="CJ617" s="42" t="str">
        <f t="shared" si="11"/>
        <v>PRODMEC INDUSTRIA E COMERCIO LTDA57.641.631/0001-07</v>
      </c>
      <c r="CK617" s="42"/>
      <c r="CL617" s="42" t="s">
        <v>1608</v>
      </c>
      <c r="CM617" s="42" t="str">
        <f>IF(BANCO10[[#This Row],[SOLUÇÃO]]=CM$1,BANCO10[[#This Row],[STATUS DA ETAPA]],"")</f>
        <v>CONCLUÍDO</v>
      </c>
      <c r="CN617" s="42" t="str">
        <f>IF(BANCO10[[#This Row],[SOLUÇÃO]]=CN$1,BANCO10[[#This Row],[STATUS DA ETAPA]],"")</f>
        <v/>
      </c>
      <c r="CO617" s="42" t="str">
        <f>IF(BANCO10[[#This Row],[SOLUÇÃO]]=CO$1,BANCO10[[#This Row],[STATUS DA ETAPA]],"")</f>
        <v/>
      </c>
      <c r="CP617" s="42" t="str">
        <f>IF(BANCO10[[#This Row],[SOLUÇÃO]]=CP$1,BANCO10[[#This Row],[STATUS DA ETAPA]],"")</f>
        <v/>
      </c>
      <c r="CQ617" s="42" t="str">
        <f>IF(BANCO10[[#This Row],[SOLUÇÃO]]=CQ$1,BANCO10[[#This Row],[STATUS DA ETAPA]],"")</f>
        <v/>
      </c>
      <c r="CR617" s="42" t="str">
        <f>IF(BANCO10[[#This Row],[SOLUÇÃO]]=CR$1,BANCO10[[#This Row],[STATUS DA ETAPA]],"")</f>
        <v/>
      </c>
      <c r="CS617" s="42" t="str">
        <f>IF(BANCO10[[#This Row],[SOLUÇÃO]]=CS$1,BANCO10[[#This Row],[STATUS DA ETAPA]],"")</f>
        <v/>
      </c>
      <c r="CT617" s="42" t="str">
        <f>IF(BANCO10[[#This Row],[SOLUÇÃO]]=CT$1,BANCO10[[#This Row],[STATUS DA ETAPA]],"")</f>
        <v/>
      </c>
      <c r="CU617" s="42" t="str">
        <f>IF(BANCO10[[#This Row],[SOLUÇÃO]]=CU$1,BANCO10[[#This Row],[STATUS DA ETAPA]],"")</f>
        <v/>
      </c>
      <c r="CV617" s="42" t="str">
        <f>IF(BANCO10[[#This Row],[SOLUÇÃO]]=CV$1,BANCO10[[#This Row],[STATUS DA ETAPA]],"")</f>
        <v/>
      </c>
      <c r="CW617" s="42" t="str">
        <f>IF(BANCO10[[#This Row],[SOLUÇÃO]]=CW$1,BANCO10[[#This Row],[STATUS DA ETAPA]],"")</f>
        <v/>
      </c>
      <c r="CX617" s="42" t="str">
        <f>IF(BANCO10[[#This Row],[SOLUÇÃO]]=CX$1,BANCO10[[#This Row],[STATUS DA ETAPA]],"")</f>
        <v/>
      </c>
      <c r="CY617" s="42" t="str">
        <f>IF(BANCO10[[#This Row],[SOLUÇÃO]]=CY$1,BANCO10[[#This Row],[STATUS DA ETAPA]],"")</f>
        <v/>
      </c>
      <c r="CZ617" s="42" t="str">
        <f>IF(BANCO10[[#This Row],[SOLUÇÃO]]=CZ$1,BANCO10[[#This Row],[STATUS DA ETAPA]],"")</f>
        <v/>
      </c>
      <c r="DA617" s="42" t="str">
        <f>IF(BANCO10[[#This Row],[SOLUÇÃO]]=DA$1,BANCO10[[#This Row],[STATUS DA ETAPA]],"")</f>
        <v/>
      </c>
      <c r="DB617" s="42" t="str">
        <f>IF(BANCO10[[#This Row],[SOLUÇÃO]]=DB$1,BANCO10[[#This Row],[STATUS DA ETAPA]],"")</f>
        <v/>
      </c>
      <c r="DC617" s="63" t="str">
        <f>IF(BANCO10[[#This Row],[SOLUÇÃO]]=DC$1,BANCO10[[#This Row],[STATUS DA ETAPA]],"")</f>
        <v/>
      </c>
      <c r="DD617" s="65" t="str">
        <f>IF(BANCO10[[#This Row],[SOLUÇÃO]]=DD$1,BANCO10[[#This Row],[STATUS DA ETAPA]],"")</f>
        <v/>
      </c>
      <c r="DE617" s="65" t="str">
        <f>IF(BANCO10[[#This Row],[SOLUÇÃO]]=DE$1,BANCO10[[#This Row],[STATUS DA ETAPA]],"")</f>
        <v/>
      </c>
      <c r="DF617" s="65" t="str">
        <f>IF(BANCO10[[#This Row],[SOLUÇÃO]]=DF$1,BANCO10[[#This Row],[STATUS DA ETAPA]],"")</f>
        <v/>
      </c>
      <c r="DG617" s="65" t="str">
        <f>IF(BANCO10[[#This Row],[SOLUÇÃO]]=DG$1,BANCO10[[#This Row],[STATUS DA ETAPA]],"")</f>
        <v/>
      </c>
      <c r="DH617" s="65" t="str">
        <f>IF(BANCO10[[#This Row],[SOLUÇÃO]]=DH$1,BANCO10[[#This Row],[STATUS DA ETAPA]],"")</f>
        <v/>
      </c>
      <c r="DI617" s="65" t="str">
        <f>IF(BANCO10[[#This Row],[SOLUÇÃO]]=DI$1,BANCO10[[#This Row],[STATUS DA ETAPA]],"")</f>
        <v/>
      </c>
      <c r="DJ617" s="65" t="str">
        <f>IF(BANCO10[[#This Row],[SOLUÇÃO]]=DJ$1,BANCO10[[#This Row],[STATUS DA ETAPA]],"")</f>
        <v/>
      </c>
      <c r="DK617" s="65" t="str">
        <f>IF(BANCO10[[#This Row],[SOLUÇÃO]]=DK$1,BANCO10[[#This Row],[STATUS DA ETAPA]],"")</f>
        <v/>
      </c>
      <c r="DL617" s="65" t="str">
        <f>IF(BANCO10[[#This Row],[SOLUÇÃO]]=DL$1,BANCO10[[#This Row],[STATUS DA ETAPA]],"")</f>
        <v/>
      </c>
      <c r="DM617" s="65" t="str">
        <f>IF(BANCO10[[#This Row],[SOLUÇÃO]]=DM$1,BANCO10[[#This Row],[STATUS DA ETAPA]],"")</f>
        <v/>
      </c>
    </row>
    <row r="618" spans="1:118" ht="12" x14ac:dyDescent="0.25">
      <c r="A618" s="38" t="s">
        <v>118</v>
      </c>
      <c r="B618" s="39" t="s">
        <v>131</v>
      </c>
      <c r="C618" s="40" t="str">
        <f>IFERROR(VLOOKUP(BANCO10[[#This Row],[EMPRESA]],[1]!DADOS[#Data],2,FALSE),"")</f>
        <v>57.641.631/0001-07</v>
      </c>
      <c r="D618" s="42" t="s">
        <v>1606</v>
      </c>
      <c r="E618" s="42" t="str">
        <f>IFERROR(VLOOKUP(BANCO10[[#This Row],[EMPRESA]],[1]!DADOS[#Data],5,FALSE),"")</f>
        <v>EPP</v>
      </c>
      <c r="F618" s="40" t="str">
        <f>IFERROR(IF(VLOOKUP(BANCO10[[#This Row],[EMPRESA]],[1]!DADOS[#Data],6,0)="","",(VLOOKUP(BANCO10[[#This Row],[EMPRESA]],[1]!DADOS[#Data],6,0))),"")</f>
        <v>CAPITAL LESTE 1</v>
      </c>
      <c r="G618" s="40" t="s">
        <v>1609</v>
      </c>
      <c r="H618" s="43" t="s">
        <v>7</v>
      </c>
      <c r="I618" s="43" t="s">
        <v>145</v>
      </c>
      <c r="J618" s="44" t="s">
        <v>123</v>
      </c>
      <c r="K618" s="44" t="s">
        <v>1610</v>
      </c>
      <c r="L618" s="44" t="s">
        <v>1611</v>
      </c>
      <c r="M618" s="44">
        <v>103</v>
      </c>
      <c r="N618" s="42" t="s">
        <v>123</v>
      </c>
      <c r="O618" s="42" t="s">
        <v>96</v>
      </c>
      <c r="P618" s="42">
        <v>106</v>
      </c>
      <c r="Q618" s="42" t="s">
        <v>168</v>
      </c>
      <c r="R618" s="45" t="s">
        <v>27</v>
      </c>
      <c r="S618" s="45">
        <v>45383</v>
      </c>
      <c r="T618" s="45" t="s">
        <v>27</v>
      </c>
      <c r="U618" s="45">
        <v>45383</v>
      </c>
      <c r="V618" s="45" t="s">
        <v>27</v>
      </c>
      <c r="W618" s="45">
        <v>45383</v>
      </c>
      <c r="X618" s="45" t="s">
        <v>27</v>
      </c>
      <c r="Y618" s="45">
        <v>45383</v>
      </c>
      <c r="Z618" s="46" t="s">
        <v>27</v>
      </c>
      <c r="AA618" s="47">
        <v>45536</v>
      </c>
      <c r="AB618" s="46" t="s">
        <v>27</v>
      </c>
      <c r="AC618" s="48">
        <v>45536</v>
      </c>
      <c r="AD618" s="46" t="s">
        <v>27</v>
      </c>
      <c r="AE618" s="48">
        <v>45536</v>
      </c>
      <c r="AF618" s="45" t="s">
        <v>27</v>
      </c>
      <c r="AG618" s="45">
        <v>45506</v>
      </c>
      <c r="AH618" s="45" t="s">
        <v>27</v>
      </c>
      <c r="AI618" s="45">
        <v>45509</v>
      </c>
      <c r="AJ618" s="45" t="s">
        <v>27</v>
      </c>
      <c r="AK618" s="45">
        <v>45536</v>
      </c>
      <c r="AL618" s="45" t="s">
        <v>123</v>
      </c>
      <c r="AM618" s="45"/>
      <c r="AN618" s="45" t="s">
        <v>123</v>
      </c>
      <c r="AO618" s="45"/>
      <c r="AP618" s="45" t="s">
        <v>123</v>
      </c>
      <c r="AQ618" s="45"/>
      <c r="AR618" s="45" t="s">
        <v>123</v>
      </c>
      <c r="AS618" s="45"/>
      <c r="AT618" s="133">
        <v>45439</v>
      </c>
      <c r="AU618" s="99">
        <v>45572</v>
      </c>
      <c r="AV618" s="66" t="s">
        <v>27</v>
      </c>
      <c r="AW618" s="66" t="s">
        <v>27</v>
      </c>
      <c r="AX618" s="51" t="s">
        <v>49</v>
      </c>
      <c r="AY618" s="52" t="s">
        <v>126</v>
      </c>
      <c r="AZ618" s="53">
        <v>0</v>
      </c>
      <c r="BA618" s="52" t="s">
        <v>153</v>
      </c>
      <c r="BB618" s="81">
        <v>549434</v>
      </c>
      <c r="BC618" s="52" t="s">
        <v>123</v>
      </c>
      <c r="BD618" s="52" t="s">
        <v>123</v>
      </c>
      <c r="BE618" s="55" t="s">
        <v>27</v>
      </c>
      <c r="BF618" s="55" t="s">
        <v>27</v>
      </c>
      <c r="BG618" s="55" t="s">
        <v>27</v>
      </c>
      <c r="BH618" s="55" t="s">
        <v>27</v>
      </c>
      <c r="BI618" s="68" t="s">
        <v>27</v>
      </c>
      <c r="BJ618" s="48">
        <v>45609</v>
      </c>
      <c r="BK618" s="74"/>
      <c r="BL618" s="59"/>
      <c r="BM618" s="74"/>
      <c r="BN618" s="59"/>
      <c r="BO618" s="74" t="s">
        <v>27</v>
      </c>
      <c r="BP618" s="59">
        <v>45609</v>
      </c>
      <c r="BQ618" s="74" t="s">
        <v>27</v>
      </c>
      <c r="BR618" s="132">
        <v>45547</v>
      </c>
      <c r="BS618" s="70"/>
      <c r="BT618" s="38" t="s">
        <v>131</v>
      </c>
      <c r="BU618" s="61"/>
      <c r="BV618" s="61"/>
      <c r="BW618" s="84"/>
      <c r="BX618" s="84"/>
      <c r="BY618" s="85"/>
      <c r="BZ618" s="84"/>
      <c r="CA618" s="86"/>
      <c r="CB618" s="87"/>
      <c r="CC618" s="88"/>
      <c r="CD618" s="87"/>
      <c r="CE618" s="87"/>
      <c r="CF618" s="87"/>
      <c r="CG618" s="87"/>
      <c r="CH618" s="42">
        <f>YEAR(BANCO10[[#This Row],[DATA INÍCIO]])</f>
        <v>2024</v>
      </c>
      <c r="CI618" s="42">
        <f>MONTH(BANCO10[[#This Row],[DATA INÍCIO]])</f>
        <v>5</v>
      </c>
      <c r="CJ618" s="42" t="str">
        <f t="shared" si="11"/>
        <v>PRODMEC INDUSTRIA E COMERCIO LTDA57.641.631/0001-07</v>
      </c>
      <c r="CK618" s="42"/>
      <c r="CL618" s="42" t="s">
        <v>1610</v>
      </c>
      <c r="CM618" s="42" t="str">
        <f>IF(BANCO10[[#This Row],[SOLUÇÃO]]=CM$1,BANCO10[[#This Row],[STATUS DA ETAPA]],"")</f>
        <v/>
      </c>
      <c r="CN618" s="42" t="str">
        <f>IF(BANCO10[[#This Row],[SOLUÇÃO]]=CN$1,BANCO10[[#This Row],[STATUS DA ETAPA]],"")</f>
        <v/>
      </c>
      <c r="CO618" s="42" t="str">
        <f>IF(BANCO10[[#This Row],[SOLUÇÃO]]=CO$1,BANCO10[[#This Row],[STATUS DA ETAPA]],"")</f>
        <v/>
      </c>
      <c r="CP618" s="42" t="str">
        <f>IF(BANCO10[[#This Row],[SOLUÇÃO]]=CP$1,BANCO10[[#This Row],[STATUS DA ETAPA]],"")</f>
        <v/>
      </c>
      <c r="CQ618" s="42" t="str">
        <f>IF(BANCO10[[#This Row],[SOLUÇÃO]]=CQ$1,BANCO10[[#This Row],[STATUS DA ETAPA]],"")</f>
        <v/>
      </c>
      <c r="CR618" s="42" t="str">
        <f>IF(BANCO10[[#This Row],[SOLUÇÃO]]=CR$1,BANCO10[[#This Row],[STATUS DA ETAPA]],"")</f>
        <v/>
      </c>
      <c r="CS618" s="42" t="str">
        <f>IF(BANCO10[[#This Row],[SOLUÇÃO]]=CS$1,BANCO10[[#This Row],[STATUS DA ETAPA]],"")</f>
        <v>CONCLUÍDO</v>
      </c>
      <c r="CT618" s="42" t="str">
        <f>IF(BANCO10[[#This Row],[SOLUÇÃO]]=CT$1,BANCO10[[#This Row],[STATUS DA ETAPA]],"")</f>
        <v/>
      </c>
      <c r="CU618" s="42" t="str">
        <f>IF(BANCO10[[#This Row],[SOLUÇÃO]]=CU$1,BANCO10[[#This Row],[STATUS DA ETAPA]],"")</f>
        <v/>
      </c>
      <c r="CV618" s="42" t="str">
        <f>IF(BANCO10[[#This Row],[SOLUÇÃO]]=CV$1,BANCO10[[#This Row],[STATUS DA ETAPA]],"")</f>
        <v/>
      </c>
      <c r="CW618" s="42" t="str">
        <f>IF(BANCO10[[#This Row],[SOLUÇÃO]]=CW$1,BANCO10[[#This Row],[STATUS DA ETAPA]],"")</f>
        <v/>
      </c>
      <c r="CX618" s="42" t="str">
        <f>IF(BANCO10[[#This Row],[SOLUÇÃO]]=CX$1,BANCO10[[#This Row],[STATUS DA ETAPA]],"")</f>
        <v/>
      </c>
      <c r="CY618" s="42" t="str">
        <f>IF(BANCO10[[#This Row],[SOLUÇÃO]]=CY$1,BANCO10[[#This Row],[STATUS DA ETAPA]],"")</f>
        <v/>
      </c>
      <c r="CZ618" s="42" t="str">
        <f>IF(BANCO10[[#This Row],[SOLUÇÃO]]=CZ$1,BANCO10[[#This Row],[STATUS DA ETAPA]],"")</f>
        <v/>
      </c>
      <c r="DA618" s="42" t="str">
        <f>IF(BANCO10[[#This Row],[SOLUÇÃO]]=DA$1,BANCO10[[#This Row],[STATUS DA ETAPA]],"")</f>
        <v/>
      </c>
      <c r="DB618" s="42" t="str">
        <f>IF(BANCO10[[#This Row],[SOLUÇÃO]]=DB$1,BANCO10[[#This Row],[STATUS DA ETAPA]],"")</f>
        <v/>
      </c>
      <c r="DC618" s="63" t="str">
        <f>IF(BANCO10[[#This Row],[SOLUÇÃO]]=DC$1,BANCO10[[#This Row],[STATUS DA ETAPA]],"")</f>
        <v/>
      </c>
      <c r="DD618" s="65" t="str">
        <f>IF(BANCO10[[#This Row],[SOLUÇÃO]]=DD$1,BANCO10[[#This Row],[STATUS DA ETAPA]],"")</f>
        <v/>
      </c>
      <c r="DE618" s="65" t="str">
        <f>IF(BANCO10[[#This Row],[SOLUÇÃO]]=DE$1,BANCO10[[#This Row],[STATUS DA ETAPA]],"")</f>
        <v/>
      </c>
      <c r="DF618" s="65" t="str">
        <f>IF(BANCO10[[#This Row],[SOLUÇÃO]]=DF$1,BANCO10[[#This Row],[STATUS DA ETAPA]],"")</f>
        <v/>
      </c>
      <c r="DG618" s="65" t="str">
        <f>IF(BANCO10[[#This Row],[SOLUÇÃO]]=DG$1,BANCO10[[#This Row],[STATUS DA ETAPA]],"")</f>
        <v/>
      </c>
      <c r="DH618" s="65" t="str">
        <f>IF(BANCO10[[#This Row],[SOLUÇÃO]]=DH$1,BANCO10[[#This Row],[STATUS DA ETAPA]],"")</f>
        <v/>
      </c>
      <c r="DI618" s="65" t="str">
        <f>IF(BANCO10[[#This Row],[SOLUÇÃO]]=DI$1,BANCO10[[#This Row],[STATUS DA ETAPA]],"")</f>
        <v/>
      </c>
      <c r="DJ618" s="65" t="str">
        <f>IF(BANCO10[[#This Row],[SOLUÇÃO]]=DJ$1,BANCO10[[#This Row],[STATUS DA ETAPA]],"")</f>
        <v/>
      </c>
      <c r="DK618" s="65" t="str">
        <f>IF(BANCO10[[#This Row],[SOLUÇÃO]]=DK$1,BANCO10[[#This Row],[STATUS DA ETAPA]],"")</f>
        <v/>
      </c>
      <c r="DL618" s="65" t="str">
        <f>IF(BANCO10[[#This Row],[SOLUÇÃO]]=DL$1,BANCO10[[#This Row],[STATUS DA ETAPA]],"")</f>
        <v/>
      </c>
      <c r="DM618" s="65" t="str">
        <f>IF(BANCO10[[#This Row],[SOLUÇÃO]]=DM$1,BANCO10[[#This Row],[STATUS DA ETAPA]],"")</f>
        <v/>
      </c>
    </row>
    <row r="619" spans="1:118" ht="12" x14ac:dyDescent="0.25">
      <c r="A619" s="38" t="s">
        <v>118</v>
      </c>
      <c r="B619" s="39" t="s">
        <v>131</v>
      </c>
      <c r="C619" s="40" t="str">
        <f>IFERROR(VLOOKUP(BANCO10[[#This Row],[EMPRESA]],[1]!DADOS[#Data],2,FALSE),"")</f>
        <v>57.641.631/0001-07</v>
      </c>
      <c r="D619" s="40" t="s">
        <v>1606</v>
      </c>
      <c r="E619" s="42" t="str">
        <f>IFERROR(VLOOKUP(BANCO10[[#This Row],[EMPRESA]],[1]!DADOS[#Data],5,FALSE),"")</f>
        <v>EPP</v>
      </c>
      <c r="F619" s="40" t="str">
        <f>IFERROR(IF(VLOOKUP(BANCO10[[#This Row],[EMPRESA]],[1]!DADOS[#Data],6,0)="","",(VLOOKUP(BANCO10[[#This Row],[EMPRESA]],[1]!DADOS[#Data],6,0))),"")</f>
        <v>CAPITAL LESTE 1</v>
      </c>
      <c r="G619" s="40" t="str">
        <f>IFERROR(IF(VLOOKUP(BANCO10[[#This Row],[EMPRESA]],[1]!DADOS[#Data],4)="","",(VLOOKUP($D619,[1]!DADOS[#Data],4,0))),"")</f>
        <v>PRODMEC</v>
      </c>
      <c r="H619" s="43" t="s">
        <v>178</v>
      </c>
      <c r="I619" s="43" t="s">
        <v>145</v>
      </c>
      <c r="J619" s="44" t="s">
        <v>123</v>
      </c>
      <c r="K619" s="44" t="s">
        <v>1612</v>
      </c>
      <c r="L619" s="44" t="s">
        <v>123</v>
      </c>
      <c r="M619" s="44" t="s">
        <v>137</v>
      </c>
      <c r="N619" s="44" t="s">
        <v>123</v>
      </c>
      <c r="O619" s="42" t="s">
        <v>180</v>
      </c>
      <c r="P619" s="42">
        <v>4</v>
      </c>
      <c r="Q619" s="39" t="s">
        <v>181</v>
      </c>
      <c r="R619" s="45" t="s">
        <v>123</v>
      </c>
      <c r="S619" s="45"/>
      <c r="T619" s="45" t="s">
        <v>123</v>
      </c>
      <c r="U619" s="45"/>
      <c r="V619" s="45" t="s">
        <v>123</v>
      </c>
      <c r="W619" s="45"/>
      <c r="X619" s="45" t="s">
        <v>123</v>
      </c>
      <c r="Y619" s="45"/>
      <c r="Z619" s="46" t="s">
        <v>123</v>
      </c>
      <c r="AA619" s="47"/>
      <c r="AB619" s="46" t="s">
        <v>123</v>
      </c>
      <c r="AC619" s="48"/>
      <c r="AD619" s="46" t="s">
        <v>123</v>
      </c>
      <c r="AE619" s="48"/>
      <c r="AF619" s="45"/>
      <c r="AG619" s="45"/>
      <c r="AH619" s="45" t="s">
        <v>123</v>
      </c>
      <c r="AI619" s="45"/>
      <c r="AJ619" s="45"/>
      <c r="AK619" s="45"/>
      <c r="AL619" s="45"/>
      <c r="AM619" s="45"/>
      <c r="AN619" s="45"/>
      <c r="AO619" s="45"/>
      <c r="AP619" s="45"/>
      <c r="AQ619" s="45"/>
      <c r="AR619" s="45"/>
      <c r="AS619" s="45"/>
      <c r="AT619" s="133">
        <v>45636</v>
      </c>
      <c r="AU619" s="99">
        <v>45636</v>
      </c>
      <c r="AV619" s="66" t="s">
        <v>123</v>
      </c>
      <c r="AW619" s="66" t="s">
        <v>123</v>
      </c>
      <c r="AX619" s="51" t="s">
        <v>182</v>
      </c>
      <c r="AY619" s="52" t="s">
        <v>126</v>
      </c>
      <c r="AZ619" s="53">
        <v>0</v>
      </c>
      <c r="BA619" s="52" t="s">
        <v>123</v>
      </c>
      <c r="BB619" s="81" t="s">
        <v>123</v>
      </c>
      <c r="BC619" s="52" t="s">
        <v>123</v>
      </c>
      <c r="BD619" s="52" t="s">
        <v>123</v>
      </c>
      <c r="BE619" s="55" t="s">
        <v>123</v>
      </c>
      <c r="BF619" s="55" t="s">
        <v>123</v>
      </c>
      <c r="BG619" s="55" t="s">
        <v>123</v>
      </c>
      <c r="BH619" s="55" t="s">
        <v>27</v>
      </c>
      <c r="BI619" s="48" t="s">
        <v>126</v>
      </c>
      <c r="BJ619" s="48"/>
      <c r="BK619" s="74" t="s">
        <v>126</v>
      </c>
      <c r="BL619" s="59"/>
      <c r="BM619" s="74" t="s">
        <v>126</v>
      </c>
      <c r="BN619" s="59"/>
      <c r="BO619" s="74" t="s">
        <v>126</v>
      </c>
      <c r="BP619" s="77"/>
      <c r="BQ619" s="78" t="s">
        <v>126</v>
      </c>
      <c r="BR619" s="131"/>
      <c r="BS619" s="69"/>
      <c r="BT619" s="38"/>
      <c r="BU619" s="61"/>
      <c r="BV619" s="61"/>
      <c r="BW619" s="61"/>
      <c r="BX619" s="61"/>
      <c r="BY619" s="61"/>
      <c r="BZ619" s="61"/>
      <c r="CA619" s="61"/>
      <c r="CB619" s="61"/>
      <c r="CC619" s="61"/>
      <c r="CD619" s="61"/>
      <c r="CE619" s="61"/>
      <c r="CF619" s="61"/>
      <c r="CG619" s="61"/>
      <c r="CH619" s="63">
        <f>YEAR(BANCO10[[#This Row],[DATA INÍCIO]])</f>
        <v>2024</v>
      </c>
      <c r="CI619" s="63">
        <f>MONTH(BANCO10[[#This Row],[DATA INÍCIO]])</f>
        <v>12</v>
      </c>
      <c r="CJ619" s="71" t="str">
        <f t="shared" si="11"/>
        <v>PRODMEC INDUSTRIA E COMERCIO LTDA57.641.631/0001-07</v>
      </c>
      <c r="CK619" s="63"/>
      <c r="CL619" s="63"/>
      <c r="CM619" s="42" t="str">
        <f>IF(BANCO10[[#This Row],[SOLUÇÃO]]=CM$1,BANCO10[[#This Row],[STATUS DA ETAPA]],"")</f>
        <v/>
      </c>
      <c r="CN619" s="42" t="str">
        <f>IF(BANCO10[[#This Row],[SOLUÇÃO]]=CN$1,BANCO10[[#This Row],[STATUS DA ETAPA]],"")</f>
        <v/>
      </c>
      <c r="CO619" s="42" t="str">
        <f>IF(BANCO10[[#This Row],[SOLUÇÃO]]=CO$1,BANCO10[[#This Row],[STATUS DA ETAPA]],"")</f>
        <v/>
      </c>
      <c r="CP619" s="42" t="str">
        <f>IF(BANCO10[[#This Row],[SOLUÇÃO]]=CP$1,BANCO10[[#This Row],[STATUS DA ETAPA]],"")</f>
        <v/>
      </c>
      <c r="CQ619" s="42" t="str">
        <f>IF(BANCO10[[#This Row],[SOLUÇÃO]]=CQ$1,BANCO10[[#This Row],[STATUS DA ETAPA]],"")</f>
        <v/>
      </c>
      <c r="CR619" s="42" t="str">
        <f>IF(BANCO10[[#This Row],[SOLUÇÃO]]=CR$1,BANCO10[[#This Row],[STATUS DA ETAPA]],"")</f>
        <v/>
      </c>
      <c r="CS619" s="42" t="str">
        <f>IF(BANCO10[[#This Row],[SOLUÇÃO]]=CS$1,BANCO10[[#This Row],[STATUS DA ETAPA]],"")</f>
        <v/>
      </c>
      <c r="CT619" s="42" t="str">
        <f>IF(BANCO10[[#This Row],[SOLUÇÃO]]=CT$1,BANCO10[[#This Row],[STATUS DA ETAPA]],"")</f>
        <v/>
      </c>
      <c r="CU619" s="42" t="str">
        <f>IF(BANCO10[[#This Row],[SOLUÇÃO]]=CU$1,BANCO10[[#This Row],[STATUS DA ETAPA]],"")</f>
        <v/>
      </c>
      <c r="CV619" s="42" t="str">
        <f>IF(BANCO10[[#This Row],[SOLUÇÃO]]=CV$1,BANCO10[[#This Row],[STATUS DA ETAPA]],"")</f>
        <v/>
      </c>
      <c r="CW619" s="42" t="str">
        <f>IF(BANCO10[[#This Row],[SOLUÇÃO]]=CW$1,BANCO10[[#This Row],[STATUS DA ETAPA]],"")</f>
        <v/>
      </c>
      <c r="CX619" s="42" t="str">
        <f>IF(BANCO10[[#This Row],[SOLUÇÃO]]=CX$1,BANCO10[[#This Row],[STATUS DA ETAPA]],"")</f>
        <v/>
      </c>
      <c r="CY619" s="42" t="str">
        <f>IF(BANCO10[[#This Row],[SOLUÇÃO]]=CY$1,BANCO10[[#This Row],[STATUS DA ETAPA]],"")</f>
        <v/>
      </c>
      <c r="CZ619" s="42" t="str">
        <f>IF(BANCO10[[#This Row],[SOLUÇÃO]]=CZ$1,BANCO10[[#This Row],[STATUS DA ETAPA]],"")</f>
        <v/>
      </c>
      <c r="DA619" s="42" t="str">
        <f>IF(BANCO10[[#This Row],[SOLUÇÃO]]=DA$1,BANCO10[[#This Row],[STATUS DA ETAPA]],"")</f>
        <v/>
      </c>
      <c r="DB619" s="42" t="str">
        <f>IF(BANCO10[[#This Row],[SOLUÇÃO]]=DB$1,BANCO10[[#This Row],[STATUS DA ETAPA]],"")</f>
        <v/>
      </c>
      <c r="DC619" s="42" t="str">
        <f>IF(BANCO10[[#This Row],[SOLUÇÃO]]=DC$1,BANCO10[[#This Row],[STATUS DA ETAPA]],"")</f>
        <v/>
      </c>
      <c r="DD619" s="42" t="str">
        <f>IF(BANCO10[[#This Row],[SOLUÇÃO]]=DD$1,BANCO10[[#This Row],[STATUS DA ETAPA]],"")</f>
        <v/>
      </c>
      <c r="DE619" s="42" t="str">
        <f>IF(BANCO10[[#This Row],[SOLUÇÃO]]=DE$1,BANCO10[[#This Row],[STATUS DA ETAPA]],"")</f>
        <v/>
      </c>
      <c r="DF619" s="42" t="str">
        <f>IF(BANCO10[[#This Row],[SOLUÇÃO]]=DF$1,BANCO10[[#This Row],[STATUS DA ETAPA]],"")</f>
        <v/>
      </c>
      <c r="DG619" s="42" t="str">
        <f>IF(BANCO10[[#This Row],[SOLUÇÃO]]=DG$1,BANCO10[[#This Row],[STATUS DA ETAPA]],"")</f>
        <v/>
      </c>
      <c r="DH619" s="42" t="str">
        <f>IF(BANCO10[[#This Row],[SOLUÇÃO]]=DH$1,BANCO10[[#This Row],[STATUS DA ETAPA]],"")</f>
        <v/>
      </c>
      <c r="DI619" s="42" t="str">
        <f>IF(BANCO10[[#This Row],[SOLUÇÃO]]=DI$1,BANCO10[[#This Row],[STATUS DA ETAPA]],"")</f>
        <v/>
      </c>
      <c r="DJ619" s="42" t="str">
        <f>IF(BANCO10[[#This Row],[SOLUÇÃO]]=DJ$1,BANCO10[[#This Row],[STATUS DA ETAPA]],"")</f>
        <v/>
      </c>
      <c r="DK619" s="42" t="str">
        <f>IF(BANCO10[[#This Row],[SOLUÇÃO]]=DK$1,BANCO10[[#This Row],[STATUS DA ETAPA]],"")</f>
        <v/>
      </c>
      <c r="DL619" s="42" t="str">
        <f>IF(BANCO10[[#This Row],[SOLUÇÃO]]=DL$1,BANCO10[[#This Row],[STATUS DA ETAPA]],"")</f>
        <v/>
      </c>
      <c r="DM619" s="42" t="str">
        <f>IF(BANCO10[[#This Row],[SOLUÇÃO]]=DM$1,BANCO10[[#This Row],[STATUS DA ETAPA]],"")</f>
        <v/>
      </c>
    </row>
    <row r="620" spans="1:118" ht="12" x14ac:dyDescent="0.25">
      <c r="A620" s="38" t="s">
        <v>118</v>
      </c>
      <c r="B620" s="39" t="s">
        <v>131</v>
      </c>
      <c r="C620" s="40" t="str">
        <f>IFERROR(VLOOKUP(BANCO10[[#This Row],[EMPRESA]],[1]!DADOS[#Data],2,FALSE),"")</f>
        <v>14.251.651/0001-69</v>
      </c>
      <c r="D620" s="40" t="s">
        <v>1613</v>
      </c>
      <c r="E620" s="42" t="str">
        <f>IFERROR(VLOOKUP(BANCO10[[#This Row],[EMPRESA]],[1]!DADOS[#Data],5,FALSE),"")</f>
        <v>EPP</v>
      </c>
      <c r="F620" s="40" t="str">
        <f>IFERROR(IF(VLOOKUP(BANCO10[[#This Row],[EMPRESA]],[1]!DADOS[#Data],6,0)="","",(VLOOKUP(BANCO10[[#This Row],[EMPRESA]],[1]!DADOS[#Data],6,0))),"")</f>
        <v>CAPITAL NORTE</v>
      </c>
      <c r="G620" s="40" t="s">
        <v>1614</v>
      </c>
      <c r="H620" s="43" t="s">
        <v>7</v>
      </c>
      <c r="I620" s="43" t="s">
        <v>145</v>
      </c>
      <c r="J620" s="43" t="s">
        <v>123</v>
      </c>
      <c r="K620" s="44" t="s">
        <v>1615</v>
      </c>
      <c r="L620" s="44" t="s">
        <v>1616</v>
      </c>
      <c r="M620" s="44" t="s">
        <v>137</v>
      </c>
      <c r="N620" s="44" t="s">
        <v>123</v>
      </c>
      <c r="O620" s="42" t="s">
        <v>96</v>
      </c>
      <c r="P620" s="42">
        <v>106</v>
      </c>
      <c r="Q620" s="39" t="s">
        <v>205</v>
      </c>
      <c r="R620" s="45" t="s">
        <v>27</v>
      </c>
      <c r="S620" s="45">
        <v>45695</v>
      </c>
      <c r="T620" s="45" t="s">
        <v>27</v>
      </c>
      <c r="U620" s="45">
        <v>45695</v>
      </c>
      <c r="V620" s="45" t="s">
        <v>27</v>
      </c>
      <c r="W620" s="45">
        <v>45700</v>
      </c>
      <c r="X620" s="45" t="s">
        <v>27</v>
      </c>
      <c r="Y620" s="45">
        <v>45705</v>
      </c>
      <c r="Z620" s="46" t="s">
        <v>27</v>
      </c>
      <c r="AA620" s="47">
        <v>45700</v>
      </c>
      <c r="AB620" s="46" t="s">
        <v>27</v>
      </c>
      <c r="AC620" s="48">
        <v>45694</v>
      </c>
      <c r="AD620" s="46" t="s">
        <v>27</v>
      </c>
      <c r="AE620" s="48">
        <v>45695</v>
      </c>
      <c r="AF620" s="45" t="s">
        <v>27</v>
      </c>
      <c r="AG620" s="45">
        <v>45695</v>
      </c>
      <c r="AH620" s="45" t="s">
        <v>27</v>
      </c>
      <c r="AI620" s="45">
        <v>45695</v>
      </c>
      <c r="AJ620" s="45" t="s">
        <v>126</v>
      </c>
      <c r="AK620" s="45"/>
      <c r="AL620" s="45" t="s">
        <v>123</v>
      </c>
      <c r="AM620" s="45"/>
      <c r="AN620" s="45" t="s">
        <v>123</v>
      </c>
      <c r="AO620" s="45"/>
      <c r="AP620" s="45" t="s">
        <v>123</v>
      </c>
      <c r="AQ620" s="45"/>
      <c r="AR620" s="45" t="s">
        <v>123</v>
      </c>
      <c r="AS620" s="45"/>
      <c r="AT620" s="49">
        <v>45791</v>
      </c>
      <c r="AU620" s="50">
        <v>45887</v>
      </c>
      <c r="AV620" s="66" t="s">
        <v>27</v>
      </c>
      <c r="AW620" s="66" t="s">
        <v>27</v>
      </c>
      <c r="AX620" s="51" t="s">
        <v>49</v>
      </c>
      <c r="AY620" s="52" t="s">
        <v>126</v>
      </c>
      <c r="AZ620" s="53">
        <v>20140</v>
      </c>
      <c r="BA620" s="52" t="s">
        <v>153</v>
      </c>
      <c r="BB620" s="81">
        <v>664911</v>
      </c>
      <c r="BC620" s="52" t="s">
        <v>123</v>
      </c>
      <c r="BD620" s="52" t="s">
        <v>123</v>
      </c>
      <c r="BE620" s="55" t="s">
        <v>27</v>
      </c>
      <c r="BF620" s="55" t="s">
        <v>27</v>
      </c>
      <c r="BG620" s="55" t="s">
        <v>27</v>
      </c>
      <c r="BH620" s="55" t="s">
        <v>27</v>
      </c>
      <c r="BI620" s="48" t="s">
        <v>27</v>
      </c>
      <c r="BJ620" s="48">
        <v>45890</v>
      </c>
      <c r="BK620" s="58" t="s">
        <v>123</v>
      </c>
      <c r="BL620" s="59"/>
      <c r="BM620" s="58" t="s">
        <v>123</v>
      </c>
      <c r="BN620" s="59"/>
      <c r="BO620" s="58" t="s">
        <v>27</v>
      </c>
      <c r="BP620" s="59">
        <v>45890</v>
      </c>
      <c r="BQ620" s="58" t="s">
        <v>126</v>
      </c>
      <c r="BR620" s="140"/>
      <c r="BS620" s="227"/>
      <c r="BT620" s="63">
        <v>0</v>
      </c>
      <c r="BU620" s="61"/>
      <c r="BV620" s="61"/>
      <c r="BW620" s="61"/>
      <c r="BX620" s="61"/>
      <c r="BY620" s="61"/>
      <c r="BZ620" s="61"/>
      <c r="CA620" s="61"/>
      <c r="CB620" s="61"/>
      <c r="CC620" s="61"/>
      <c r="CD620" s="61"/>
      <c r="CE620" s="61"/>
      <c r="CF620" s="61"/>
      <c r="CG620" s="61"/>
      <c r="CH620" s="63">
        <f>YEAR(BANCO10[[#This Row],[DATA INÍCIO]])</f>
        <v>2025</v>
      </c>
      <c r="CI620" s="63">
        <f>MONTH(BANCO10[[#This Row],[DATA INÍCIO]])</f>
        <v>5</v>
      </c>
      <c r="CJ620" s="71" t="str">
        <f t="shared" si="11"/>
        <v>PRODUTIVA ESTEIRAS TRANSPORTADORAS LTDA14.251.651/0001-69</v>
      </c>
      <c r="CK620" s="63"/>
      <c r="CL620" s="63"/>
      <c r="CM620" s="42" t="str">
        <f>IF(BANCO10[[#This Row],[SOLUÇÃO]]=CM$1,BANCO10[[#This Row],[STATUS DA ETAPA]],"")</f>
        <v/>
      </c>
      <c r="CN620" s="42" t="str">
        <f>IF(BANCO10[[#This Row],[SOLUÇÃO]]=CN$1,BANCO10[[#This Row],[STATUS DA ETAPA]],"")</f>
        <v/>
      </c>
      <c r="CO620" s="42" t="str">
        <f>IF(BANCO10[[#This Row],[SOLUÇÃO]]=CO$1,BANCO10[[#This Row],[STATUS DA ETAPA]],"")</f>
        <v/>
      </c>
      <c r="CP620" s="42" t="str">
        <f>IF(BANCO10[[#This Row],[SOLUÇÃO]]=CP$1,BANCO10[[#This Row],[STATUS DA ETAPA]],"")</f>
        <v/>
      </c>
      <c r="CQ620" s="42" t="str">
        <f>IF(BANCO10[[#This Row],[SOLUÇÃO]]=CQ$1,BANCO10[[#This Row],[STATUS DA ETAPA]],"")</f>
        <v/>
      </c>
      <c r="CR620" s="42" t="str">
        <f>IF(BANCO10[[#This Row],[SOLUÇÃO]]=CR$1,BANCO10[[#This Row],[STATUS DA ETAPA]],"")</f>
        <v/>
      </c>
      <c r="CS620" s="42" t="str">
        <f>IF(BANCO10[[#This Row],[SOLUÇÃO]]=CS$1,BANCO10[[#This Row],[STATUS DA ETAPA]],"")</f>
        <v>CONCLUÍDO</v>
      </c>
      <c r="CT620" s="42" t="str">
        <f>IF(BANCO10[[#This Row],[SOLUÇÃO]]=CT$1,BANCO10[[#This Row],[STATUS DA ETAPA]],"")</f>
        <v/>
      </c>
      <c r="CU620" s="42" t="str">
        <f>IF(BANCO10[[#This Row],[SOLUÇÃO]]=CU$1,BANCO10[[#This Row],[STATUS DA ETAPA]],"")</f>
        <v/>
      </c>
      <c r="CV620" s="42" t="str">
        <f>IF(BANCO10[[#This Row],[SOLUÇÃO]]=CV$1,BANCO10[[#This Row],[STATUS DA ETAPA]],"")</f>
        <v/>
      </c>
      <c r="CW620" s="42" t="str">
        <f>IF(BANCO10[[#This Row],[SOLUÇÃO]]=CW$1,BANCO10[[#This Row],[STATUS DA ETAPA]],"")</f>
        <v/>
      </c>
      <c r="CX620" s="42" t="str">
        <f>IF(BANCO10[[#This Row],[SOLUÇÃO]]=CX$1,BANCO10[[#This Row],[STATUS DA ETAPA]],"")</f>
        <v/>
      </c>
      <c r="CY620" s="42" t="str">
        <f>IF(BANCO10[[#This Row],[SOLUÇÃO]]=CY$1,BANCO10[[#This Row],[STATUS DA ETAPA]],"")</f>
        <v/>
      </c>
      <c r="CZ620" s="42" t="str">
        <f>IF(BANCO10[[#This Row],[SOLUÇÃO]]=CZ$1,BANCO10[[#This Row],[STATUS DA ETAPA]],"")</f>
        <v/>
      </c>
      <c r="DA620" s="42" t="str">
        <f>IF(BANCO10[[#This Row],[SOLUÇÃO]]=DA$1,BANCO10[[#This Row],[STATUS DA ETAPA]],"")</f>
        <v/>
      </c>
      <c r="DB620" s="42" t="str">
        <f>IF(BANCO10[[#This Row],[SOLUÇÃO]]=DB$1,BANCO10[[#This Row],[STATUS DA ETAPA]],"")</f>
        <v/>
      </c>
      <c r="DC620" s="42" t="str">
        <f>IF(BANCO10[[#This Row],[SOLUÇÃO]]=DC$1,BANCO10[[#This Row],[STATUS DA ETAPA]],"")</f>
        <v/>
      </c>
      <c r="DD620" s="42" t="str">
        <f>IF(BANCO10[[#This Row],[SOLUÇÃO]]=DD$1,BANCO10[[#This Row],[STATUS DA ETAPA]],"")</f>
        <v/>
      </c>
      <c r="DE620" s="42" t="str">
        <f>IF(BANCO10[[#This Row],[SOLUÇÃO]]=DE$1,BANCO10[[#This Row],[STATUS DA ETAPA]],"")</f>
        <v/>
      </c>
      <c r="DF620" s="42" t="str">
        <f>IF(BANCO10[[#This Row],[SOLUÇÃO]]=DF$1,BANCO10[[#This Row],[STATUS DA ETAPA]],"")</f>
        <v/>
      </c>
      <c r="DG620" s="42" t="str">
        <f>IF(BANCO10[[#This Row],[SOLUÇÃO]]=DG$1,BANCO10[[#This Row],[STATUS DA ETAPA]],"")</f>
        <v/>
      </c>
      <c r="DH620" s="42" t="str">
        <f>IF(BANCO10[[#This Row],[SOLUÇÃO]]=DH$1,BANCO10[[#This Row],[STATUS DA ETAPA]],"")</f>
        <v/>
      </c>
      <c r="DI620" s="42" t="str">
        <f>IF(BANCO10[[#This Row],[SOLUÇÃO]]=DI$1,BANCO10[[#This Row],[STATUS DA ETAPA]],"")</f>
        <v/>
      </c>
      <c r="DJ620" s="42" t="str">
        <f>IF(BANCO10[[#This Row],[SOLUÇÃO]]=DJ$1,BANCO10[[#This Row],[STATUS DA ETAPA]],"")</f>
        <v/>
      </c>
      <c r="DK620" s="42" t="str">
        <f>IF(BANCO10[[#This Row],[SOLUÇÃO]]=DK$1,BANCO10[[#This Row],[STATUS DA ETAPA]],"")</f>
        <v/>
      </c>
      <c r="DL620" s="42" t="str">
        <f>IF(BANCO10[[#This Row],[SOLUÇÃO]]=DL$1,BANCO10[[#This Row],[STATUS DA ETAPA]],"")</f>
        <v/>
      </c>
      <c r="DM620" s="42" t="str">
        <f>IF(BANCO10[[#This Row],[SOLUÇÃO]]=DM$1,BANCO10[[#This Row],[STATUS DA ETAPA]],"")</f>
        <v/>
      </c>
    </row>
    <row r="621" spans="1:118" ht="12" x14ac:dyDescent="0.25">
      <c r="A621" s="38" t="s">
        <v>118</v>
      </c>
      <c r="B621" s="39" t="s">
        <v>119</v>
      </c>
      <c r="C621" s="40" t="str">
        <f>IFERROR(VLOOKUP(BANCO10[[#This Row],[EMPRESA]],[1]!DADOS[#Data],2,FALSE),"")</f>
        <v>14.251.651/0001-69</v>
      </c>
      <c r="D621" s="40" t="s">
        <v>1613</v>
      </c>
      <c r="E621" s="42" t="str">
        <f>IFERROR(VLOOKUP(BANCO10[[#This Row],[EMPRESA]],[1]!DADOS[#Data],5,FALSE),"")</f>
        <v>EPP</v>
      </c>
      <c r="F621" s="40" t="str">
        <f>IFERROR(IF(VLOOKUP(BANCO10[[#This Row],[EMPRESA]],[1]!DADOS[#Data],6,0)="","",(VLOOKUP(BANCO10[[#This Row],[EMPRESA]],[1]!DADOS[#Data],6,0))),"")</f>
        <v>CAPITAL NORTE</v>
      </c>
      <c r="G621" s="40" t="s">
        <v>1617</v>
      </c>
      <c r="H621" s="43" t="s">
        <v>196</v>
      </c>
      <c r="I621" s="43" t="s">
        <v>145</v>
      </c>
      <c r="J621" s="38" t="s">
        <v>123</v>
      </c>
      <c r="K621" s="44" t="s">
        <v>1618</v>
      </c>
      <c r="L621" s="44">
        <v>16595993</v>
      </c>
      <c r="M621" s="44" t="s">
        <v>137</v>
      </c>
      <c r="N621" s="44" t="s">
        <v>136</v>
      </c>
      <c r="O621" s="42" t="s">
        <v>92</v>
      </c>
      <c r="P621" s="42">
        <v>60</v>
      </c>
      <c r="Q621" s="39" t="s">
        <v>930</v>
      </c>
      <c r="R621" s="45" t="s">
        <v>123</v>
      </c>
      <c r="S621" s="45"/>
      <c r="T621" s="45" t="s">
        <v>123</v>
      </c>
      <c r="U621" s="45"/>
      <c r="V621" s="45" t="s">
        <v>123</v>
      </c>
      <c r="W621" s="45"/>
      <c r="X621" s="45" t="s">
        <v>123</v>
      </c>
      <c r="Y621" s="45"/>
      <c r="Z621" s="46" t="s">
        <v>123</v>
      </c>
      <c r="AA621" s="47"/>
      <c r="AB621" s="46" t="s">
        <v>123</v>
      </c>
      <c r="AC621" s="48"/>
      <c r="AD621" s="46" t="s">
        <v>123</v>
      </c>
      <c r="AE621" s="48"/>
      <c r="AF621" s="45" t="s">
        <v>123</v>
      </c>
      <c r="AG621" s="45"/>
      <c r="AH621" s="45" t="s">
        <v>123</v>
      </c>
      <c r="AI621" s="45"/>
      <c r="AJ621" s="45" t="s">
        <v>123</v>
      </c>
      <c r="AK621" s="45"/>
      <c r="AL621" s="45" t="s">
        <v>27</v>
      </c>
      <c r="AM621" s="45">
        <v>45825</v>
      </c>
      <c r="AN621" s="45" t="s">
        <v>27</v>
      </c>
      <c r="AO621" s="45"/>
      <c r="AP621" s="45" t="s">
        <v>27</v>
      </c>
      <c r="AQ621" s="45"/>
      <c r="AR621" s="45" t="s">
        <v>27</v>
      </c>
      <c r="AS621" s="45"/>
      <c r="AT621" s="49">
        <v>45861</v>
      </c>
      <c r="AU621" s="50">
        <v>45910</v>
      </c>
      <c r="AV621" s="105" t="s">
        <v>27</v>
      </c>
      <c r="AW621" s="105" t="s">
        <v>27</v>
      </c>
      <c r="AX621" s="73" t="s">
        <v>182</v>
      </c>
      <c r="AY621" s="52" t="s">
        <v>126</v>
      </c>
      <c r="AZ621" s="53">
        <v>0</v>
      </c>
      <c r="BA621" s="52" t="s">
        <v>153</v>
      </c>
      <c r="BB621" s="81" t="s">
        <v>1619</v>
      </c>
      <c r="BC621" s="52">
        <v>0</v>
      </c>
      <c r="BD621" s="52">
        <v>0</v>
      </c>
      <c r="BE621" s="55" t="s">
        <v>123</v>
      </c>
      <c r="BF621" s="55" t="s">
        <v>123</v>
      </c>
      <c r="BG621" s="55" t="s">
        <v>27</v>
      </c>
      <c r="BH621" s="55" t="s">
        <v>123</v>
      </c>
      <c r="BI621" s="68" t="s">
        <v>123</v>
      </c>
      <c r="BJ621" s="48"/>
      <c r="BK621" s="58" t="s">
        <v>27</v>
      </c>
      <c r="BL621" s="59">
        <v>45915</v>
      </c>
      <c r="BM621" s="58" t="s">
        <v>27</v>
      </c>
      <c r="BN621" s="59">
        <v>45915</v>
      </c>
      <c r="BO621" s="74" t="s">
        <v>27</v>
      </c>
      <c r="BP621" s="77">
        <v>45915</v>
      </c>
      <c r="BQ621" s="78" t="s">
        <v>126</v>
      </c>
      <c r="BR621" s="131"/>
      <c r="BS621" s="70">
        <v>45835</v>
      </c>
      <c r="BT621" s="63" t="s">
        <v>411</v>
      </c>
      <c r="BU621" s="61"/>
      <c r="BV621" s="61"/>
      <c r="BW621" s="61"/>
      <c r="BX621" s="61"/>
      <c r="BY621" s="61"/>
      <c r="BZ621" s="61"/>
      <c r="CA621" s="61"/>
      <c r="CB621" s="61"/>
      <c r="CC621" s="61"/>
      <c r="CD621" s="61"/>
      <c r="CE621" s="61"/>
      <c r="CF621" s="61"/>
      <c r="CG621" s="61"/>
      <c r="CH621" s="63">
        <f>YEAR(BANCO10[[#This Row],[DATA INÍCIO]])</f>
        <v>2025</v>
      </c>
      <c r="CI621" s="63">
        <f>MONTH(BANCO10[[#This Row],[DATA INÍCIO]])</f>
        <v>7</v>
      </c>
      <c r="CJ621" s="71" t="str">
        <f t="shared" si="11"/>
        <v>PRODUTIVA ESTEIRAS TRANSPORTADORAS LTDA14.251.651/0001-69</v>
      </c>
      <c r="CK621" s="63"/>
      <c r="CL621" s="63"/>
      <c r="CM621" s="42" t="str">
        <f>IF(BANCO10[[#This Row],[SOLUÇÃO]]=CM$1,BANCO10[[#This Row],[STATUS DA ETAPA]],"")</f>
        <v/>
      </c>
      <c r="CN621" s="42" t="str">
        <f>IF(BANCO10[[#This Row],[SOLUÇÃO]]=CN$1,BANCO10[[#This Row],[STATUS DA ETAPA]],"")</f>
        <v/>
      </c>
      <c r="CO621" s="42" t="str">
        <f>IF(BANCO10[[#This Row],[SOLUÇÃO]]=CO$1,BANCO10[[#This Row],[STATUS DA ETAPA]],"")</f>
        <v>CONCLUÍDO</v>
      </c>
      <c r="CP621" s="42" t="str">
        <f>IF(BANCO10[[#This Row],[SOLUÇÃO]]=CP$1,BANCO10[[#This Row],[STATUS DA ETAPA]],"")</f>
        <v/>
      </c>
      <c r="CQ621" s="42" t="str">
        <f>IF(BANCO10[[#This Row],[SOLUÇÃO]]=CQ$1,BANCO10[[#This Row],[STATUS DA ETAPA]],"")</f>
        <v/>
      </c>
      <c r="CR621" s="42" t="str">
        <f>IF(BANCO10[[#This Row],[SOLUÇÃO]]=CR$1,BANCO10[[#This Row],[STATUS DA ETAPA]],"")</f>
        <v/>
      </c>
      <c r="CS621" s="42" t="str">
        <f>IF(BANCO10[[#This Row],[SOLUÇÃO]]=CS$1,BANCO10[[#This Row],[STATUS DA ETAPA]],"")</f>
        <v/>
      </c>
      <c r="CT621" s="42" t="str">
        <f>IF(BANCO10[[#This Row],[SOLUÇÃO]]=CT$1,BANCO10[[#This Row],[STATUS DA ETAPA]],"")</f>
        <v/>
      </c>
      <c r="CU621" s="42" t="str">
        <f>IF(BANCO10[[#This Row],[SOLUÇÃO]]=CU$1,BANCO10[[#This Row],[STATUS DA ETAPA]],"")</f>
        <v/>
      </c>
      <c r="CV621" s="42" t="str">
        <f>IF(BANCO10[[#This Row],[SOLUÇÃO]]=CV$1,BANCO10[[#This Row],[STATUS DA ETAPA]],"")</f>
        <v/>
      </c>
      <c r="CW621" s="42" t="str">
        <f>IF(BANCO10[[#This Row],[SOLUÇÃO]]=CW$1,BANCO10[[#This Row],[STATUS DA ETAPA]],"")</f>
        <v/>
      </c>
      <c r="CX621" s="42" t="str">
        <f>IF(BANCO10[[#This Row],[SOLUÇÃO]]=CX$1,BANCO10[[#This Row],[STATUS DA ETAPA]],"")</f>
        <v/>
      </c>
      <c r="CY621" s="42" t="str">
        <f>IF(BANCO10[[#This Row],[SOLUÇÃO]]=CY$1,BANCO10[[#This Row],[STATUS DA ETAPA]],"")</f>
        <v/>
      </c>
      <c r="CZ621" s="42" t="str">
        <f>IF(BANCO10[[#This Row],[SOLUÇÃO]]=CZ$1,BANCO10[[#This Row],[STATUS DA ETAPA]],"")</f>
        <v/>
      </c>
      <c r="DA621" s="42" t="str">
        <f>IF(BANCO10[[#This Row],[SOLUÇÃO]]=DA$1,BANCO10[[#This Row],[STATUS DA ETAPA]],"")</f>
        <v/>
      </c>
      <c r="DB621" s="42" t="str">
        <f>IF(BANCO10[[#This Row],[SOLUÇÃO]]=DB$1,BANCO10[[#This Row],[STATUS DA ETAPA]],"")</f>
        <v/>
      </c>
      <c r="DC621" s="42" t="str">
        <f>IF(BANCO10[[#This Row],[SOLUÇÃO]]=DC$1,BANCO10[[#This Row],[STATUS DA ETAPA]],"")</f>
        <v/>
      </c>
      <c r="DD621" s="42" t="str">
        <f>IF(BANCO10[[#This Row],[SOLUÇÃO]]=DD$1,BANCO10[[#This Row],[STATUS DA ETAPA]],"")</f>
        <v/>
      </c>
      <c r="DE621" s="42" t="str">
        <f>IF(BANCO10[[#This Row],[SOLUÇÃO]]=DE$1,BANCO10[[#This Row],[STATUS DA ETAPA]],"")</f>
        <v/>
      </c>
      <c r="DF621" s="42" t="str">
        <f>IF(BANCO10[[#This Row],[SOLUÇÃO]]=DF$1,BANCO10[[#This Row],[STATUS DA ETAPA]],"")</f>
        <v/>
      </c>
      <c r="DG621" s="42" t="str">
        <f>IF(BANCO10[[#This Row],[SOLUÇÃO]]=DG$1,BANCO10[[#This Row],[STATUS DA ETAPA]],"")</f>
        <v/>
      </c>
      <c r="DH621" s="42" t="str">
        <f>IF(BANCO10[[#This Row],[SOLUÇÃO]]=DH$1,BANCO10[[#This Row],[STATUS DA ETAPA]],"")</f>
        <v/>
      </c>
      <c r="DI621" s="42" t="str">
        <f>IF(BANCO10[[#This Row],[SOLUÇÃO]]=DI$1,BANCO10[[#This Row],[STATUS DA ETAPA]],"")</f>
        <v/>
      </c>
      <c r="DJ621" s="42" t="str">
        <f>IF(BANCO10[[#This Row],[SOLUÇÃO]]=DJ$1,BANCO10[[#This Row],[STATUS DA ETAPA]],"")</f>
        <v/>
      </c>
      <c r="DK621" s="42" t="str">
        <f>IF(BANCO10[[#This Row],[SOLUÇÃO]]=DK$1,BANCO10[[#This Row],[STATUS DA ETAPA]],"")</f>
        <v/>
      </c>
      <c r="DL621" s="42" t="str">
        <f>IF(BANCO10[[#This Row],[SOLUÇÃO]]=DL$1,BANCO10[[#This Row],[STATUS DA ETAPA]],"")</f>
        <v/>
      </c>
      <c r="DM621" s="42" t="str">
        <f>IF(BANCO10[[#This Row],[SOLUÇÃO]]=DM$1,BANCO10[[#This Row],[STATUS DA ETAPA]],"")</f>
        <v/>
      </c>
    </row>
    <row r="622" spans="1:118" ht="12" x14ac:dyDescent="0.25">
      <c r="A622" s="38" t="s">
        <v>118</v>
      </c>
      <c r="B622" s="39" t="s">
        <v>143</v>
      </c>
      <c r="C622" s="40" t="str">
        <f>IFERROR(VLOOKUP(BANCO10[[#This Row],[EMPRESA]],[1]!DADOS[#Data],2,FALSE),"")</f>
        <v>60.726.080/0001-99</v>
      </c>
      <c r="D622" s="42" t="s">
        <v>1620</v>
      </c>
      <c r="E622" s="42" t="str">
        <f>IFERROR(VLOOKUP(BANCO10[[#This Row],[EMPRESA]],[1]!DADOS[#Data],5,FALSE),"")</f>
        <v>DEMAIS</v>
      </c>
      <c r="F622" s="40" t="str">
        <f>IFERROR(IF(VLOOKUP(BANCO10[[#This Row],[EMPRESA]],[1]!DADOS[#Data],6,0)="","",(VLOOKUP(BANCO10[[#This Row],[EMPRESA]],[1]!DADOS[#Data],6,0))),"")</f>
        <v>N/A</v>
      </c>
      <c r="G622" s="40"/>
      <c r="H622" s="43" t="s">
        <v>121</v>
      </c>
      <c r="I622" s="43" t="s">
        <v>145</v>
      </c>
      <c r="J622" s="44" t="s">
        <v>146</v>
      </c>
      <c r="K622" s="42" t="s">
        <v>1621</v>
      </c>
      <c r="L622" s="44" t="s">
        <v>123</v>
      </c>
      <c r="M622" s="44">
        <v>103</v>
      </c>
      <c r="N622" s="42" t="s">
        <v>123</v>
      </c>
      <c r="O622" s="42" t="s">
        <v>90</v>
      </c>
      <c r="P622" s="42">
        <v>4</v>
      </c>
      <c r="Q622" s="42" t="s">
        <v>205</v>
      </c>
      <c r="R622" s="45" t="s">
        <v>123</v>
      </c>
      <c r="S622" s="45"/>
      <c r="T622" s="45" t="s">
        <v>123</v>
      </c>
      <c r="U622" s="45"/>
      <c r="V622" s="45" t="s">
        <v>123</v>
      </c>
      <c r="W622" s="45"/>
      <c r="X622" s="45" t="s">
        <v>123</v>
      </c>
      <c r="Y622" s="45"/>
      <c r="Z622" s="46" t="s">
        <v>123</v>
      </c>
      <c r="AA622" s="47"/>
      <c r="AB622" s="46" t="s">
        <v>123</v>
      </c>
      <c r="AC622" s="48"/>
      <c r="AD622" s="46" t="s">
        <v>123</v>
      </c>
      <c r="AE622" s="48"/>
      <c r="AF622" s="45" t="s">
        <v>27</v>
      </c>
      <c r="AG622" s="45">
        <v>44739</v>
      </c>
      <c r="AH622" s="45" t="s">
        <v>126</v>
      </c>
      <c r="AI622" s="45"/>
      <c r="AJ622" s="45" t="s">
        <v>123</v>
      </c>
      <c r="AK622" s="45"/>
      <c r="AL622" s="45" t="s">
        <v>123</v>
      </c>
      <c r="AM622" s="45"/>
      <c r="AN622" s="45" t="s">
        <v>123</v>
      </c>
      <c r="AO622" s="45"/>
      <c r="AP622" s="45" t="s">
        <v>123</v>
      </c>
      <c r="AQ622" s="45"/>
      <c r="AR622" s="45" t="s">
        <v>123</v>
      </c>
      <c r="AS622" s="45"/>
      <c r="AT622" s="231">
        <v>44734</v>
      </c>
      <c r="AU622" s="231">
        <v>44734</v>
      </c>
      <c r="AV622" s="61" t="s">
        <v>123</v>
      </c>
      <c r="AW622" s="51" t="s">
        <v>123</v>
      </c>
      <c r="AX622" s="51" t="s">
        <v>49</v>
      </c>
      <c r="AY622" s="52" t="s">
        <v>123</v>
      </c>
      <c r="AZ622" s="53">
        <v>0</v>
      </c>
      <c r="BA622" s="52" t="s">
        <v>123</v>
      </c>
      <c r="BB622" s="81" t="s">
        <v>123</v>
      </c>
      <c r="BC622" s="52" t="s">
        <v>123</v>
      </c>
      <c r="BD622" s="52" t="s">
        <v>123</v>
      </c>
      <c r="BE622" s="55" t="s">
        <v>123</v>
      </c>
      <c r="BF622" s="55" t="s">
        <v>123</v>
      </c>
      <c r="BG622" s="55" t="s">
        <v>123</v>
      </c>
      <c r="BH622" s="55" t="s">
        <v>123</v>
      </c>
      <c r="BI622" s="138" t="s">
        <v>123</v>
      </c>
      <c r="BJ622" s="48"/>
      <c r="BK622" s="74"/>
      <c r="BL622" s="75"/>
      <c r="BM622" s="74"/>
      <c r="BN622" s="75"/>
      <c r="BO622" s="74" t="s">
        <v>123</v>
      </c>
      <c r="BP622" s="75"/>
      <c r="BQ622" s="74" t="s">
        <v>123</v>
      </c>
      <c r="BR622" s="232"/>
      <c r="BS622" s="70"/>
      <c r="BT622" s="38"/>
      <c r="BU622" s="61" t="s">
        <v>129</v>
      </c>
      <c r="BV622" s="61" t="s">
        <v>129</v>
      </c>
      <c r="BW622" s="84" t="s">
        <v>170</v>
      </c>
      <c r="BX622" s="84" t="s">
        <v>129</v>
      </c>
      <c r="BY622" s="85" t="s">
        <v>170</v>
      </c>
      <c r="BZ622" s="84"/>
      <c r="CA622" s="86" t="s">
        <v>129</v>
      </c>
      <c r="CB622" s="87" t="s">
        <v>129</v>
      </c>
      <c r="CC622" s="88" t="s">
        <v>129</v>
      </c>
      <c r="CD622" s="87" t="s">
        <v>129</v>
      </c>
      <c r="CE622" s="87" t="s">
        <v>129</v>
      </c>
      <c r="CF622" s="87" t="s">
        <v>129</v>
      </c>
      <c r="CG622" s="87" t="s">
        <v>129</v>
      </c>
      <c r="CH622" s="42">
        <f>YEAR(BANCO10[[#This Row],[DATA INÍCIO]])</f>
        <v>2022</v>
      </c>
      <c r="CI622" s="42">
        <f>MONTH(BANCO10[[#This Row],[DATA INÍCIO]])</f>
        <v>6</v>
      </c>
      <c r="CJ622" s="42" t="str">
        <f t="shared" si="11"/>
        <v>PROFILI INDUSTRIA DE LAMINAS E ACESSORIOS GRAFICOS LTDA60.726.080/0001-99</v>
      </c>
      <c r="CK622" s="42"/>
      <c r="CL622" s="42" t="s">
        <v>1621</v>
      </c>
      <c r="CM622" s="42" t="str">
        <f>IF(BANCO10[[#This Row],[SOLUÇÃO]]=CM$1,BANCO10[[#This Row],[STATUS DA ETAPA]],"")</f>
        <v>CONCLUÍDO</v>
      </c>
      <c r="CN622" s="42" t="str">
        <f>IF(BANCO10[[#This Row],[SOLUÇÃO]]=CN$1,BANCO10[[#This Row],[STATUS DA ETAPA]],"")</f>
        <v/>
      </c>
      <c r="CO622" s="42" t="str">
        <f>IF(BANCO10[[#This Row],[SOLUÇÃO]]=CO$1,BANCO10[[#This Row],[STATUS DA ETAPA]],"")</f>
        <v/>
      </c>
      <c r="CP622" s="42" t="str">
        <f>IF(BANCO10[[#This Row],[SOLUÇÃO]]=CP$1,BANCO10[[#This Row],[STATUS DA ETAPA]],"")</f>
        <v/>
      </c>
      <c r="CQ622" s="42" t="str">
        <f>IF(BANCO10[[#This Row],[SOLUÇÃO]]=CQ$1,BANCO10[[#This Row],[STATUS DA ETAPA]],"")</f>
        <v/>
      </c>
      <c r="CR622" s="42" t="str">
        <f>IF(BANCO10[[#This Row],[SOLUÇÃO]]=CR$1,BANCO10[[#This Row],[STATUS DA ETAPA]],"")</f>
        <v/>
      </c>
      <c r="CS622" s="42" t="str">
        <f>IF(BANCO10[[#This Row],[SOLUÇÃO]]=CS$1,BANCO10[[#This Row],[STATUS DA ETAPA]],"")</f>
        <v/>
      </c>
      <c r="CT622" s="42" t="str">
        <f>IF(BANCO10[[#This Row],[SOLUÇÃO]]=CT$1,BANCO10[[#This Row],[STATUS DA ETAPA]],"")</f>
        <v/>
      </c>
      <c r="CU622" s="42" t="str">
        <f>IF(BANCO10[[#This Row],[SOLUÇÃO]]=CU$1,BANCO10[[#This Row],[STATUS DA ETAPA]],"")</f>
        <v/>
      </c>
      <c r="CV622" s="42" t="str">
        <f>IF(BANCO10[[#This Row],[SOLUÇÃO]]=CV$1,BANCO10[[#This Row],[STATUS DA ETAPA]],"")</f>
        <v/>
      </c>
      <c r="CW622" s="42" t="str">
        <f>IF(BANCO10[[#This Row],[SOLUÇÃO]]=CW$1,BANCO10[[#This Row],[STATUS DA ETAPA]],"")</f>
        <v/>
      </c>
      <c r="CX622" s="42" t="str">
        <f>IF(BANCO10[[#This Row],[SOLUÇÃO]]=CX$1,BANCO10[[#This Row],[STATUS DA ETAPA]],"")</f>
        <v/>
      </c>
      <c r="CY622" s="42" t="str">
        <f>IF(BANCO10[[#This Row],[SOLUÇÃO]]=CY$1,BANCO10[[#This Row],[STATUS DA ETAPA]],"")</f>
        <v/>
      </c>
      <c r="CZ622" s="42" t="str">
        <f>IF(BANCO10[[#This Row],[SOLUÇÃO]]=CZ$1,BANCO10[[#This Row],[STATUS DA ETAPA]],"")</f>
        <v/>
      </c>
      <c r="DA622" s="42" t="str">
        <f>IF(BANCO10[[#This Row],[SOLUÇÃO]]=DA$1,BANCO10[[#This Row],[STATUS DA ETAPA]],"")</f>
        <v/>
      </c>
      <c r="DB622" s="42" t="str">
        <f>IF(BANCO10[[#This Row],[SOLUÇÃO]]=DB$1,BANCO10[[#This Row],[STATUS DA ETAPA]],"")</f>
        <v/>
      </c>
      <c r="DC622" s="63" t="str">
        <f>IF(BANCO10[[#This Row],[SOLUÇÃO]]=DC$1,BANCO10[[#This Row],[STATUS DA ETAPA]],"")</f>
        <v/>
      </c>
      <c r="DD622" s="65" t="str">
        <f>IF(BANCO10[[#This Row],[SOLUÇÃO]]=DD$1,BANCO10[[#This Row],[STATUS DA ETAPA]],"")</f>
        <v/>
      </c>
      <c r="DE622" s="65" t="str">
        <f>IF(BANCO10[[#This Row],[SOLUÇÃO]]=DE$1,BANCO10[[#This Row],[STATUS DA ETAPA]],"")</f>
        <v/>
      </c>
      <c r="DF622" s="65" t="str">
        <f>IF(BANCO10[[#This Row],[SOLUÇÃO]]=DF$1,BANCO10[[#This Row],[STATUS DA ETAPA]],"")</f>
        <v/>
      </c>
      <c r="DG622" s="65" t="str">
        <f>IF(BANCO10[[#This Row],[SOLUÇÃO]]=DG$1,BANCO10[[#This Row],[STATUS DA ETAPA]],"")</f>
        <v/>
      </c>
      <c r="DH622" s="65" t="str">
        <f>IF(BANCO10[[#This Row],[SOLUÇÃO]]=DH$1,BANCO10[[#This Row],[STATUS DA ETAPA]],"")</f>
        <v/>
      </c>
      <c r="DI622" s="65" t="str">
        <f>IF(BANCO10[[#This Row],[SOLUÇÃO]]=DI$1,BANCO10[[#This Row],[STATUS DA ETAPA]],"")</f>
        <v/>
      </c>
      <c r="DJ622" s="65" t="str">
        <f>IF(BANCO10[[#This Row],[SOLUÇÃO]]=DJ$1,BANCO10[[#This Row],[STATUS DA ETAPA]],"")</f>
        <v/>
      </c>
      <c r="DK622" s="65" t="str">
        <f>IF(BANCO10[[#This Row],[SOLUÇÃO]]=DK$1,BANCO10[[#This Row],[STATUS DA ETAPA]],"")</f>
        <v/>
      </c>
      <c r="DL622" s="65" t="str">
        <f>IF(BANCO10[[#This Row],[SOLUÇÃO]]=DL$1,BANCO10[[#This Row],[STATUS DA ETAPA]],"")</f>
        <v/>
      </c>
      <c r="DM622" s="65" t="str">
        <f>IF(BANCO10[[#This Row],[SOLUÇÃO]]=DM$1,BANCO10[[#This Row],[STATUS DA ETAPA]],"")</f>
        <v/>
      </c>
    </row>
    <row r="623" spans="1:118" ht="12" x14ac:dyDescent="0.25">
      <c r="A623" s="195" t="s">
        <v>118</v>
      </c>
      <c r="B623" s="196" t="s">
        <v>143</v>
      </c>
      <c r="C623" s="197" t="str">
        <f>IFERROR(VLOOKUP(BANCO10[[#This Row],[EMPRESA]],[1]!DADOS[#Data],2,FALSE),"")</f>
        <v>60.726.080/0001-99</v>
      </c>
      <c r="D623" s="198" t="s">
        <v>1620</v>
      </c>
      <c r="E623" s="198" t="str">
        <f>IFERROR(VLOOKUP(BANCO10[[#This Row],[EMPRESA]],[1]!DADOS[#Data],5,FALSE),"")</f>
        <v>DEMAIS</v>
      </c>
      <c r="F623" s="197" t="str">
        <f>IFERROR(IF(VLOOKUP(BANCO10[[#This Row],[EMPRESA]],[1]!DADOS[#Data],6,0)="","",(VLOOKUP(BANCO10[[#This Row],[EMPRESA]],[1]!DADOS[#Data],6,0))),"")</f>
        <v>N/A</v>
      </c>
      <c r="G623" s="197" t="str">
        <f>IFERROR(IF(VLOOKUP(BANCO10[[#This Row],[EMPRESA]],[1]!DADOS[#Data],4)="","",(VLOOKUP($D623,[1]!DADOS[#Data],4,0))),"")</f>
        <v>PROFILI</v>
      </c>
      <c r="H623" s="201" t="s">
        <v>7</v>
      </c>
      <c r="I623" s="201" t="s">
        <v>145</v>
      </c>
      <c r="J623" s="201" t="s">
        <v>123</v>
      </c>
      <c r="K623" s="202" t="s">
        <v>1622</v>
      </c>
      <c r="L623" s="202" t="s">
        <v>123</v>
      </c>
      <c r="M623" s="202">
        <v>103</v>
      </c>
      <c r="N623" s="198" t="s">
        <v>123</v>
      </c>
      <c r="O623" s="198" t="s">
        <v>95</v>
      </c>
      <c r="P623" s="198">
        <v>120</v>
      </c>
      <c r="Q623" s="198" t="s">
        <v>265</v>
      </c>
      <c r="R623" s="45" t="s">
        <v>123</v>
      </c>
      <c r="S623" s="45"/>
      <c r="T623" s="45" t="s">
        <v>123</v>
      </c>
      <c r="U623" s="45"/>
      <c r="V623" s="45" t="s">
        <v>123</v>
      </c>
      <c r="W623" s="45"/>
      <c r="X623" s="45" t="s">
        <v>123</v>
      </c>
      <c r="Y623" s="45"/>
      <c r="Z623" s="46" t="s">
        <v>123</v>
      </c>
      <c r="AA623" s="47"/>
      <c r="AB623" s="46" t="s">
        <v>123</v>
      </c>
      <c r="AC623" s="48"/>
      <c r="AD623" s="46" t="s">
        <v>123</v>
      </c>
      <c r="AE623" s="48"/>
      <c r="AF623" s="45" t="s">
        <v>27</v>
      </c>
      <c r="AG623" s="45">
        <v>44739</v>
      </c>
      <c r="AH623" s="45" t="s">
        <v>27</v>
      </c>
      <c r="AI623" s="45">
        <v>44739</v>
      </c>
      <c r="AJ623" s="45" t="s">
        <v>27</v>
      </c>
      <c r="AK623" s="45">
        <v>44739</v>
      </c>
      <c r="AL623" s="45" t="s">
        <v>123</v>
      </c>
      <c r="AM623" s="45"/>
      <c r="AN623" s="45" t="s">
        <v>123</v>
      </c>
      <c r="AO623" s="45"/>
      <c r="AP623" s="45" t="s">
        <v>123</v>
      </c>
      <c r="AQ623" s="45"/>
      <c r="AR623" s="45" t="s">
        <v>123</v>
      </c>
      <c r="AS623" s="45"/>
      <c r="AT623" s="233">
        <v>44806</v>
      </c>
      <c r="AU623" s="234">
        <v>44904</v>
      </c>
      <c r="AV623" s="235" t="s">
        <v>27</v>
      </c>
      <c r="AW623" s="235" t="s">
        <v>27</v>
      </c>
      <c r="AX623" s="235" t="s">
        <v>49</v>
      </c>
      <c r="AY623" s="52" t="s">
        <v>126</v>
      </c>
      <c r="AZ623" s="53">
        <v>0</v>
      </c>
      <c r="BA623" s="52"/>
      <c r="BB623" s="81"/>
      <c r="BC623" s="52" t="s">
        <v>123</v>
      </c>
      <c r="BD623" s="52" t="s">
        <v>123</v>
      </c>
      <c r="BE623" s="55" t="s">
        <v>126</v>
      </c>
      <c r="BF623" s="55" t="s">
        <v>126</v>
      </c>
      <c r="BG623" s="55" t="s">
        <v>27</v>
      </c>
      <c r="BH623" s="55" t="s">
        <v>123</v>
      </c>
      <c r="BI623" s="236" t="s">
        <v>123</v>
      </c>
      <c r="BJ623" s="237"/>
      <c r="BK623" s="238"/>
      <c r="BL623" s="195"/>
      <c r="BM623" s="238"/>
      <c r="BN623" s="195"/>
      <c r="BO623" s="238" t="s">
        <v>27</v>
      </c>
      <c r="BP623" s="195">
        <v>44904</v>
      </c>
      <c r="BQ623" s="238" t="s">
        <v>27</v>
      </c>
      <c r="BR623" s="239"/>
      <c r="BS623" s="235"/>
      <c r="BT623" s="195"/>
      <c r="BU623" s="61" t="s">
        <v>129</v>
      </c>
      <c r="BV623" s="61" t="s">
        <v>129</v>
      </c>
      <c r="BW623" s="84" t="s">
        <v>170</v>
      </c>
      <c r="BX623" s="84" t="s">
        <v>129</v>
      </c>
      <c r="BY623" s="85" t="s">
        <v>170</v>
      </c>
      <c r="BZ623" s="84"/>
      <c r="CA623" s="86" t="s">
        <v>129</v>
      </c>
      <c r="CB623" s="87" t="s">
        <v>129</v>
      </c>
      <c r="CC623" s="88">
        <v>45392</v>
      </c>
      <c r="CD623" s="87" t="s">
        <v>158</v>
      </c>
      <c r="CE623" s="87" t="s">
        <v>812</v>
      </c>
      <c r="CF623" s="87"/>
      <c r="CG623" s="87" t="s">
        <v>1623</v>
      </c>
      <c r="CH623" s="42">
        <f>YEAR(BANCO10[[#This Row],[DATA INÍCIO]])</f>
        <v>2022</v>
      </c>
      <c r="CI623" s="42">
        <f>MONTH(BANCO10[[#This Row],[DATA INÍCIO]])</f>
        <v>9</v>
      </c>
      <c r="CJ623" s="42" t="str">
        <f t="shared" si="11"/>
        <v>PROFILI INDUSTRIA DE LAMINAS E ACESSORIOS GRAFICOS LTDA60.726.080/0001-99</v>
      </c>
      <c r="CK623" s="42"/>
      <c r="CL623" s="42" t="s">
        <v>1622</v>
      </c>
      <c r="CM623" s="42" t="str">
        <f>IF(BANCO10[[#This Row],[SOLUÇÃO]]=CM$1,BANCO10[[#This Row],[STATUS DA ETAPA]],"")</f>
        <v/>
      </c>
      <c r="CN623" s="42" t="str">
        <f>IF(BANCO10[[#This Row],[SOLUÇÃO]]=CN$1,BANCO10[[#This Row],[STATUS DA ETAPA]],"")</f>
        <v/>
      </c>
      <c r="CO623" s="42" t="str">
        <f>IF(BANCO10[[#This Row],[SOLUÇÃO]]=CO$1,BANCO10[[#This Row],[STATUS DA ETAPA]],"")</f>
        <v/>
      </c>
      <c r="CP623" s="42" t="str">
        <f>IF(BANCO10[[#This Row],[SOLUÇÃO]]=CP$1,BANCO10[[#This Row],[STATUS DA ETAPA]],"")</f>
        <v/>
      </c>
      <c r="CQ623" s="42" t="str">
        <f>IF(BANCO10[[#This Row],[SOLUÇÃO]]=CQ$1,BANCO10[[#This Row],[STATUS DA ETAPA]],"")</f>
        <v/>
      </c>
      <c r="CR623" s="42" t="str">
        <f>IF(BANCO10[[#This Row],[SOLUÇÃO]]=CR$1,BANCO10[[#This Row],[STATUS DA ETAPA]],"")</f>
        <v>CONCLUÍDO</v>
      </c>
      <c r="CS623" s="42" t="str">
        <f>IF(BANCO10[[#This Row],[SOLUÇÃO]]=CS$1,BANCO10[[#This Row],[STATUS DA ETAPA]],"")</f>
        <v/>
      </c>
      <c r="CT623" s="42" t="str">
        <f>IF(BANCO10[[#This Row],[SOLUÇÃO]]=CT$1,BANCO10[[#This Row],[STATUS DA ETAPA]],"")</f>
        <v/>
      </c>
      <c r="CU623" s="42" t="str">
        <f>IF(BANCO10[[#This Row],[SOLUÇÃO]]=CU$1,BANCO10[[#This Row],[STATUS DA ETAPA]],"")</f>
        <v/>
      </c>
      <c r="CV623" s="42" t="str">
        <f>IF(BANCO10[[#This Row],[SOLUÇÃO]]=CV$1,BANCO10[[#This Row],[STATUS DA ETAPA]],"")</f>
        <v/>
      </c>
      <c r="CW623" s="42" t="str">
        <f>IF(BANCO10[[#This Row],[SOLUÇÃO]]=CW$1,BANCO10[[#This Row],[STATUS DA ETAPA]],"")</f>
        <v/>
      </c>
      <c r="CX623" s="42" t="str">
        <f>IF(BANCO10[[#This Row],[SOLUÇÃO]]=CX$1,BANCO10[[#This Row],[STATUS DA ETAPA]],"")</f>
        <v/>
      </c>
      <c r="CY623" s="42" t="str">
        <f>IF(BANCO10[[#This Row],[SOLUÇÃO]]=CY$1,BANCO10[[#This Row],[STATUS DA ETAPA]],"")</f>
        <v/>
      </c>
      <c r="CZ623" s="42" t="str">
        <f>IF(BANCO10[[#This Row],[SOLUÇÃO]]=CZ$1,BANCO10[[#This Row],[STATUS DA ETAPA]],"")</f>
        <v/>
      </c>
      <c r="DA623" s="42" t="str">
        <f>IF(BANCO10[[#This Row],[SOLUÇÃO]]=DA$1,BANCO10[[#This Row],[STATUS DA ETAPA]],"")</f>
        <v/>
      </c>
      <c r="DB623" s="42" t="str">
        <f>IF(BANCO10[[#This Row],[SOLUÇÃO]]=DB$1,BANCO10[[#This Row],[STATUS DA ETAPA]],"")</f>
        <v/>
      </c>
      <c r="DC623" s="63" t="str">
        <f>IF(BANCO10[[#This Row],[SOLUÇÃO]]=DC$1,BANCO10[[#This Row],[STATUS DA ETAPA]],"")</f>
        <v/>
      </c>
      <c r="DD623" s="65" t="str">
        <f>IF(BANCO10[[#This Row],[SOLUÇÃO]]=DD$1,BANCO10[[#This Row],[STATUS DA ETAPA]],"")</f>
        <v/>
      </c>
      <c r="DE623" s="65" t="str">
        <f>IF(BANCO10[[#This Row],[SOLUÇÃO]]=DE$1,BANCO10[[#This Row],[STATUS DA ETAPA]],"")</f>
        <v/>
      </c>
      <c r="DF623" s="65" t="str">
        <f>IF(BANCO10[[#This Row],[SOLUÇÃO]]=DF$1,BANCO10[[#This Row],[STATUS DA ETAPA]],"")</f>
        <v/>
      </c>
      <c r="DG623" s="65" t="str">
        <f>IF(BANCO10[[#This Row],[SOLUÇÃO]]=DG$1,BANCO10[[#This Row],[STATUS DA ETAPA]],"")</f>
        <v/>
      </c>
      <c r="DH623" s="65" t="str">
        <f>IF(BANCO10[[#This Row],[SOLUÇÃO]]=DH$1,BANCO10[[#This Row],[STATUS DA ETAPA]],"")</f>
        <v/>
      </c>
      <c r="DI623" s="65" t="str">
        <f>IF(BANCO10[[#This Row],[SOLUÇÃO]]=DI$1,BANCO10[[#This Row],[STATUS DA ETAPA]],"")</f>
        <v/>
      </c>
      <c r="DJ623" s="65" t="str">
        <f>IF(BANCO10[[#This Row],[SOLUÇÃO]]=DJ$1,BANCO10[[#This Row],[STATUS DA ETAPA]],"")</f>
        <v/>
      </c>
      <c r="DK623" s="65" t="str">
        <f>IF(BANCO10[[#This Row],[SOLUÇÃO]]=DK$1,BANCO10[[#This Row],[STATUS DA ETAPA]],"")</f>
        <v/>
      </c>
      <c r="DL623" s="65" t="str">
        <f>IF(BANCO10[[#This Row],[SOLUÇÃO]]=DL$1,BANCO10[[#This Row],[STATUS DA ETAPA]],"")</f>
        <v/>
      </c>
      <c r="DM623" s="65" t="str">
        <f>IF(BANCO10[[#This Row],[SOLUÇÃO]]=DM$1,BANCO10[[#This Row],[STATUS DA ETAPA]],"")</f>
        <v/>
      </c>
    </row>
    <row r="624" spans="1:118" ht="12" x14ac:dyDescent="0.25">
      <c r="A624" s="195" t="s">
        <v>118</v>
      </c>
      <c r="B624" s="196" t="s">
        <v>143</v>
      </c>
      <c r="C624" s="197" t="str">
        <f>IFERROR(VLOOKUP(BANCO10[[#This Row],[EMPRESA]],[1]!DADOS[#Data],2,FALSE),"")</f>
        <v>60.726.080/0001-99</v>
      </c>
      <c r="D624" s="198" t="s">
        <v>1620</v>
      </c>
      <c r="E624" s="198" t="str">
        <f>IFERROR(VLOOKUP(BANCO10[[#This Row],[EMPRESA]],[1]!DADOS[#Data],5,FALSE),"")</f>
        <v>DEMAIS</v>
      </c>
      <c r="F624" s="197" t="str">
        <f>IFERROR(IF(VLOOKUP(BANCO10[[#This Row],[EMPRESA]],[1]!DADOS[#Data],6,0)="","",(VLOOKUP(BANCO10[[#This Row],[EMPRESA]],[1]!DADOS[#Data],6,0))),"")</f>
        <v>N/A</v>
      </c>
      <c r="G624" s="197" t="str">
        <f>IFERROR(IF(VLOOKUP(BANCO10[[#This Row],[EMPRESA]],[1]!DADOS[#Data],4)="","",(VLOOKUP($D624,[1]!DADOS[#Data],4,0))),"")</f>
        <v>PROFILI</v>
      </c>
      <c r="H624" s="201" t="s">
        <v>154</v>
      </c>
      <c r="I624" s="201" t="s">
        <v>145</v>
      </c>
      <c r="J624" s="202" t="s">
        <v>123</v>
      </c>
      <c r="K624" s="202" t="s">
        <v>1624</v>
      </c>
      <c r="L624" s="202" t="s">
        <v>123</v>
      </c>
      <c r="M624" s="202">
        <v>106</v>
      </c>
      <c r="N624" s="198">
        <v>103</v>
      </c>
      <c r="O624" s="198" t="s">
        <v>109</v>
      </c>
      <c r="P624" s="198">
        <v>140</v>
      </c>
      <c r="Q624" s="198" t="s">
        <v>156</v>
      </c>
      <c r="R624" s="45" t="s">
        <v>123</v>
      </c>
      <c r="S624" s="45"/>
      <c r="T624" s="45" t="s">
        <v>123</v>
      </c>
      <c r="U624" s="45"/>
      <c r="V624" s="45" t="s">
        <v>123</v>
      </c>
      <c r="W624" s="45"/>
      <c r="X624" s="45" t="s">
        <v>123</v>
      </c>
      <c r="Y624" s="45"/>
      <c r="Z624" s="46" t="s">
        <v>123</v>
      </c>
      <c r="AA624" s="47"/>
      <c r="AB624" s="46" t="s">
        <v>123</v>
      </c>
      <c r="AC624" s="48"/>
      <c r="AD624" s="46" t="s">
        <v>123</v>
      </c>
      <c r="AE624" s="48"/>
      <c r="AF624" s="45" t="s">
        <v>27</v>
      </c>
      <c r="AG624" s="45">
        <v>45078</v>
      </c>
      <c r="AH624" s="45" t="s">
        <v>27</v>
      </c>
      <c r="AI624" s="45">
        <v>45078</v>
      </c>
      <c r="AJ624" s="45" t="s">
        <v>27</v>
      </c>
      <c r="AK624" s="45">
        <v>45078</v>
      </c>
      <c r="AL624" s="45" t="s">
        <v>123</v>
      </c>
      <c r="AM624" s="45"/>
      <c r="AN624" s="45" t="s">
        <v>123</v>
      </c>
      <c r="AO624" s="45"/>
      <c r="AP624" s="45" t="s">
        <v>123</v>
      </c>
      <c r="AQ624" s="45"/>
      <c r="AR624" s="45" t="s">
        <v>123</v>
      </c>
      <c r="AS624" s="45"/>
      <c r="AT624" s="210">
        <v>45078</v>
      </c>
      <c r="AU624" s="210">
        <v>45271</v>
      </c>
      <c r="AV624" s="235" t="s">
        <v>27</v>
      </c>
      <c r="AW624" s="235" t="s">
        <v>27</v>
      </c>
      <c r="AX624" s="235" t="s">
        <v>49</v>
      </c>
      <c r="AY624" s="52" t="s">
        <v>126</v>
      </c>
      <c r="AZ624" s="53">
        <v>0</v>
      </c>
      <c r="BA624" s="52"/>
      <c r="BB624" s="81"/>
      <c r="BC624" s="52" t="s">
        <v>123</v>
      </c>
      <c r="BD624" s="52" t="s">
        <v>123</v>
      </c>
      <c r="BE624" s="55" t="s">
        <v>126</v>
      </c>
      <c r="BF624" s="55" t="s">
        <v>126</v>
      </c>
      <c r="BG624" s="55" t="s">
        <v>27</v>
      </c>
      <c r="BH624" s="55" t="s">
        <v>123</v>
      </c>
      <c r="BI624" s="237" t="s">
        <v>123</v>
      </c>
      <c r="BJ624" s="237"/>
      <c r="BK624" s="238"/>
      <c r="BL624" s="195"/>
      <c r="BM624" s="238"/>
      <c r="BN624" s="195"/>
      <c r="BO624" s="238" t="s">
        <v>27</v>
      </c>
      <c r="BP624" s="195">
        <v>45280</v>
      </c>
      <c r="BQ624" s="238" t="s">
        <v>123</v>
      </c>
      <c r="BR624" s="239"/>
      <c r="BS624" s="235"/>
      <c r="BT624" s="195"/>
      <c r="BU624" s="61" t="s">
        <v>129</v>
      </c>
      <c r="BV624" s="61" t="s">
        <v>129</v>
      </c>
      <c r="BW624" s="84" t="s">
        <v>170</v>
      </c>
      <c r="BX624" s="84" t="s">
        <v>129</v>
      </c>
      <c r="BY624" s="85" t="s">
        <v>170</v>
      </c>
      <c r="BZ624" s="84"/>
      <c r="CA624" s="86" t="s">
        <v>129</v>
      </c>
      <c r="CB624" s="87" t="s">
        <v>129</v>
      </c>
      <c r="CC624" s="88">
        <v>45392</v>
      </c>
      <c r="CD624" s="87" t="s">
        <v>158</v>
      </c>
      <c r="CE624" s="87" t="s">
        <v>812</v>
      </c>
      <c r="CF624" s="87"/>
      <c r="CG624" s="87" t="s">
        <v>1623</v>
      </c>
      <c r="CH624" s="42">
        <f>YEAR(BANCO10[[#This Row],[DATA INÍCIO]])</f>
        <v>2023</v>
      </c>
      <c r="CI624" s="42">
        <f>MONTH(BANCO10[[#This Row],[DATA INÍCIO]])</f>
        <v>6</v>
      </c>
      <c r="CJ624" s="42" t="str">
        <f t="shared" si="11"/>
        <v>PROFILI INDUSTRIA DE LAMINAS E ACESSORIOS GRAFICOS LTDA60.726.080/0001-99</v>
      </c>
      <c r="CK624" s="42"/>
      <c r="CL624" s="42" t="s">
        <v>234</v>
      </c>
      <c r="CM624" s="42" t="str">
        <f>IF(BANCO10[[#This Row],[SOLUÇÃO]]=CM$1,BANCO10[[#This Row],[STATUS DA ETAPA]],"")</f>
        <v/>
      </c>
      <c r="CN624" s="42" t="str">
        <f>IF(BANCO10[[#This Row],[SOLUÇÃO]]=CN$1,BANCO10[[#This Row],[STATUS DA ETAPA]],"")</f>
        <v/>
      </c>
      <c r="CO624" s="42" t="str">
        <f>IF(BANCO10[[#This Row],[SOLUÇÃO]]=CO$1,BANCO10[[#This Row],[STATUS DA ETAPA]],"")</f>
        <v/>
      </c>
      <c r="CP624" s="42" t="str">
        <f>IF(BANCO10[[#This Row],[SOLUÇÃO]]=CP$1,BANCO10[[#This Row],[STATUS DA ETAPA]],"")</f>
        <v/>
      </c>
      <c r="CQ624" s="42" t="str">
        <f>IF(BANCO10[[#This Row],[SOLUÇÃO]]=CQ$1,BANCO10[[#This Row],[STATUS DA ETAPA]],"")</f>
        <v/>
      </c>
      <c r="CR624" s="42" t="str">
        <f>IF(BANCO10[[#This Row],[SOLUÇÃO]]=CR$1,BANCO10[[#This Row],[STATUS DA ETAPA]],"")</f>
        <v/>
      </c>
      <c r="CS624" s="42" t="str">
        <f>IF(BANCO10[[#This Row],[SOLUÇÃO]]=CS$1,BANCO10[[#This Row],[STATUS DA ETAPA]],"")</f>
        <v/>
      </c>
      <c r="CT624" s="42" t="str">
        <f>IF(BANCO10[[#This Row],[SOLUÇÃO]]=CT$1,BANCO10[[#This Row],[STATUS DA ETAPA]],"")</f>
        <v/>
      </c>
      <c r="CU624" s="42" t="str">
        <f>IF(BANCO10[[#This Row],[SOLUÇÃO]]=CU$1,BANCO10[[#This Row],[STATUS DA ETAPA]],"")</f>
        <v/>
      </c>
      <c r="CV624" s="42" t="str">
        <f>IF(BANCO10[[#This Row],[SOLUÇÃO]]=CV$1,BANCO10[[#This Row],[STATUS DA ETAPA]],"")</f>
        <v/>
      </c>
      <c r="CW624" s="42" t="str">
        <f>IF(BANCO10[[#This Row],[SOLUÇÃO]]=CW$1,BANCO10[[#This Row],[STATUS DA ETAPA]],"")</f>
        <v/>
      </c>
      <c r="CX624" s="42" t="str">
        <f>IF(BANCO10[[#This Row],[SOLUÇÃO]]=CX$1,BANCO10[[#This Row],[STATUS DA ETAPA]],"")</f>
        <v/>
      </c>
      <c r="CY624" s="42" t="str">
        <f>IF(BANCO10[[#This Row],[SOLUÇÃO]]=CY$1,BANCO10[[#This Row],[STATUS DA ETAPA]],"")</f>
        <v/>
      </c>
      <c r="CZ624" s="42" t="str">
        <f>IF(BANCO10[[#This Row],[SOLUÇÃO]]=CZ$1,BANCO10[[#This Row],[STATUS DA ETAPA]],"")</f>
        <v/>
      </c>
      <c r="DA624" s="42" t="str">
        <f>IF(BANCO10[[#This Row],[SOLUÇÃO]]=DA$1,BANCO10[[#This Row],[STATUS DA ETAPA]],"")</f>
        <v/>
      </c>
      <c r="DB624" s="42" t="str">
        <f>IF(BANCO10[[#This Row],[SOLUÇÃO]]=DB$1,BANCO10[[#This Row],[STATUS DA ETAPA]],"")</f>
        <v/>
      </c>
      <c r="DC624" s="63" t="str">
        <f>IF(BANCO10[[#This Row],[SOLUÇÃO]]=DC$1,BANCO10[[#This Row],[STATUS DA ETAPA]],"")</f>
        <v/>
      </c>
      <c r="DD624" s="65" t="str">
        <f>IF(BANCO10[[#This Row],[SOLUÇÃO]]=DD$1,BANCO10[[#This Row],[STATUS DA ETAPA]],"")</f>
        <v/>
      </c>
      <c r="DE624" s="65" t="str">
        <f>IF(BANCO10[[#This Row],[SOLUÇÃO]]=DE$1,BANCO10[[#This Row],[STATUS DA ETAPA]],"")</f>
        <v/>
      </c>
      <c r="DF624" s="65" t="str">
        <f>IF(BANCO10[[#This Row],[SOLUÇÃO]]=DF$1,BANCO10[[#This Row],[STATUS DA ETAPA]],"")</f>
        <v>CONCLUÍDO</v>
      </c>
      <c r="DG624" s="65" t="str">
        <f>IF(BANCO10[[#This Row],[SOLUÇÃO]]=DG$1,BANCO10[[#This Row],[STATUS DA ETAPA]],"")</f>
        <v/>
      </c>
      <c r="DH624" s="65" t="str">
        <f>IF(BANCO10[[#This Row],[SOLUÇÃO]]=DH$1,BANCO10[[#This Row],[STATUS DA ETAPA]],"")</f>
        <v/>
      </c>
      <c r="DI624" s="65" t="str">
        <f>IF(BANCO10[[#This Row],[SOLUÇÃO]]=DI$1,BANCO10[[#This Row],[STATUS DA ETAPA]],"")</f>
        <v/>
      </c>
      <c r="DJ624" s="65" t="str">
        <f>IF(BANCO10[[#This Row],[SOLUÇÃO]]=DJ$1,BANCO10[[#This Row],[STATUS DA ETAPA]],"")</f>
        <v/>
      </c>
      <c r="DK624" s="65" t="str">
        <f>IF(BANCO10[[#This Row],[SOLUÇÃO]]=DK$1,BANCO10[[#This Row],[STATUS DA ETAPA]],"")</f>
        <v/>
      </c>
      <c r="DL624" s="65" t="str">
        <f>IF(BANCO10[[#This Row],[SOLUÇÃO]]=DL$1,BANCO10[[#This Row],[STATUS DA ETAPA]],"")</f>
        <v/>
      </c>
      <c r="DM624" s="65" t="str">
        <f>IF(BANCO10[[#This Row],[SOLUÇÃO]]=DM$1,BANCO10[[#This Row],[STATUS DA ETAPA]],"")</f>
        <v/>
      </c>
    </row>
    <row r="625" spans="1:117" ht="12" x14ac:dyDescent="0.25">
      <c r="A625" s="38" t="s">
        <v>118</v>
      </c>
      <c r="B625" s="39" t="s">
        <v>119</v>
      </c>
      <c r="C625" s="40" t="str">
        <f>IFERROR(VLOOKUP(BANCO10[[#This Row],[EMPRESA]],[1]!DADOS[#Data],2,FALSE),"")</f>
        <v>56.169.626/0001-80</v>
      </c>
      <c r="D625" s="42" t="s">
        <v>1625</v>
      </c>
      <c r="E625" s="42" t="str">
        <f>IFERROR(VLOOKUP(BANCO10[[#This Row],[EMPRESA]],[1]!DADOS[#Data],5,FALSE),"")</f>
        <v>EPP</v>
      </c>
      <c r="F625" s="40" t="str">
        <f>IFERROR(IF(VLOOKUP(BANCO10[[#This Row],[EMPRESA]],[1]!DADOS[#Data],6,0)="","",(VLOOKUP(BANCO10[[#This Row],[EMPRESA]],[1]!DADOS[#Data],6,0))),"")</f>
        <v>CAPITAL LESTE 1</v>
      </c>
      <c r="G625" s="40"/>
      <c r="H625" s="43" t="s">
        <v>121</v>
      </c>
      <c r="I625" s="43" t="s">
        <v>145</v>
      </c>
      <c r="J625" s="44" t="s">
        <v>146</v>
      </c>
      <c r="K625" s="44" t="s">
        <v>1626</v>
      </c>
      <c r="L625" s="44" t="s">
        <v>123</v>
      </c>
      <c r="M625" s="44">
        <v>103</v>
      </c>
      <c r="N625" s="42" t="s">
        <v>123</v>
      </c>
      <c r="O625" s="42" t="s">
        <v>90</v>
      </c>
      <c r="P625" s="42">
        <v>4</v>
      </c>
      <c r="Q625" s="42" t="s">
        <v>173</v>
      </c>
      <c r="R625" s="45" t="s">
        <v>123</v>
      </c>
      <c r="S625" s="45"/>
      <c r="T625" s="45" t="s">
        <v>123</v>
      </c>
      <c r="U625" s="45"/>
      <c r="V625" s="45" t="s">
        <v>123</v>
      </c>
      <c r="W625" s="45"/>
      <c r="X625" s="45" t="s">
        <v>123</v>
      </c>
      <c r="Y625" s="45"/>
      <c r="Z625" s="46" t="s">
        <v>123</v>
      </c>
      <c r="AA625" s="47"/>
      <c r="AB625" s="46" t="s">
        <v>123</v>
      </c>
      <c r="AC625" s="48"/>
      <c r="AD625" s="46" t="s">
        <v>123</v>
      </c>
      <c r="AE625" s="48"/>
      <c r="AF625" s="45" t="s">
        <v>27</v>
      </c>
      <c r="AG625" s="45">
        <v>44971</v>
      </c>
      <c r="AH625" s="45" t="s">
        <v>126</v>
      </c>
      <c r="AI625" s="45"/>
      <c r="AJ625" s="45" t="s">
        <v>123</v>
      </c>
      <c r="AK625" s="45"/>
      <c r="AL625" s="45" t="s">
        <v>123</v>
      </c>
      <c r="AM625" s="45"/>
      <c r="AN625" s="45" t="s">
        <v>123</v>
      </c>
      <c r="AO625" s="45"/>
      <c r="AP625" s="45" t="s">
        <v>123</v>
      </c>
      <c r="AQ625" s="45"/>
      <c r="AR625" s="45" t="s">
        <v>123</v>
      </c>
      <c r="AS625" s="45"/>
      <c r="AT625" s="133">
        <v>44970</v>
      </c>
      <c r="AU625" s="99">
        <v>44970</v>
      </c>
      <c r="AV625" s="51" t="s">
        <v>123</v>
      </c>
      <c r="AW625" s="51" t="s">
        <v>123</v>
      </c>
      <c r="AX625" s="51" t="s">
        <v>49</v>
      </c>
      <c r="AY625" s="52" t="s">
        <v>123</v>
      </c>
      <c r="AZ625" s="53">
        <v>0</v>
      </c>
      <c r="BA625" s="52" t="s">
        <v>123</v>
      </c>
      <c r="BB625" s="81" t="s">
        <v>123</v>
      </c>
      <c r="BC625" s="52" t="s">
        <v>123</v>
      </c>
      <c r="BD625" s="52" t="s">
        <v>123</v>
      </c>
      <c r="BE625" s="55" t="s">
        <v>123</v>
      </c>
      <c r="BF625" s="55" t="s">
        <v>123</v>
      </c>
      <c r="BG625" s="55" t="s">
        <v>123</v>
      </c>
      <c r="BH625" s="55" t="s">
        <v>123</v>
      </c>
      <c r="BI625" s="56" t="s">
        <v>123</v>
      </c>
      <c r="BJ625" s="48"/>
      <c r="BK625" s="74"/>
      <c r="BL625" s="75"/>
      <c r="BM625" s="74"/>
      <c r="BN625" s="75"/>
      <c r="BO625" s="74" t="s">
        <v>123</v>
      </c>
      <c r="BP625" s="75"/>
      <c r="BQ625" s="74" t="s">
        <v>123</v>
      </c>
      <c r="BR625" s="232"/>
      <c r="BS625" s="240"/>
      <c r="BT625" s="38"/>
      <c r="BU625" s="61" t="s">
        <v>129</v>
      </c>
      <c r="BV625" s="61" t="s">
        <v>129</v>
      </c>
      <c r="BW625" s="84" t="s">
        <v>150</v>
      </c>
      <c r="BX625" s="84" t="s">
        <v>129</v>
      </c>
      <c r="BY625" s="85" t="s">
        <v>158</v>
      </c>
      <c r="BZ625" s="84" t="s">
        <v>260</v>
      </c>
      <c r="CA625" s="86" t="s">
        <v>129</v>
      </c>
      <c r="CB625" s="87" t="s">
        <v>129</v>
      </c>
      <c r="CC625" s="88" t="s">
        <v>129</v>
      </c>
      <c r="CD625" s="87" t="s">
        <v>129</v>
      </c>
      <c r="CE625" s="87" t="s">
        <v>129</v>
      </c>
      <c r="CF625" s="87" t="s">
        <v>129</v>
      </c>
      <c r="CG625" s="87" t="s">
        <v>129</v>
      </c>
      <c r="CH625" s="42">
        <f>YEAR(BANCO10[[#This Row],[DATA INÍCIO]])</f>
        <v>2023</v>
      </c>
      <c r="CI625" s="42">
        <f>MONTH(BANCO10[[#This Row],[DATA INÍCIO]])</f>
        <v>2</v>
      </c>
      <c r="CJ625" s="42" t="str">
        <f t="shared" si="11"/>
        <v>PROJETELAS INDUSTRIA COMERCIO LTDA56.169.626/0001-80</v>
      </c>
      <c r="CK625" s="42"/>
      <c r="CL625" s="42" t="s">
        <v>1626</v>
      </c>
      <c r="CM625" s="42" t="str">
        <f>IF(BANCO10[[#This Row],[SOLUÇÃO]]=CM$1,BANCO10[[#This Row],[STATUS DA ETAPA]],"")</f>
        <v>CONCLUÍDO</v>
      </c>
      <c r="CN625" s="42" t="str">
        <f>IF(BANCO10[[#This Row],[SOLUÇÃO]]=CN$1,BANCO10[[#This Row],[STATUS DA ETAPA]],"")</f>
        <v/>
      </c>
      <c r="CO625" s="42" t="str">
        <f>IF(BANCO10[[#This Row],[SOLUÇÃO]]=CO$1,BANCO10[[#This Row],[STATUS DA ETAPA]],"")</f>
        <v/>
      </c>
      <c r="CP625" s="42" t="str">
        <f>IF(BANCO10[[#This Row],[SOLUÇÃO]]=CP$1,BANCO10[[#This Row],[STATUS DA ETAPA]],"")</f>
        <v/>
      </c>
      <c r="CQ625" s="42" t="str">
        <f>IF(BANCO10[[#This Row],[SOLUÇÃO]]=CQ$1,BANCO10[[#This Row],[STATUS DA ETAPA]],"")</f>
        <v/>
      </c>
      <c r="CR625" s="42" t="str">
        <f>IF(BANCO10[[#This Row],[SOLUÇÃO]]=CR$1,BANCO10[[#This Row],[STATUS DA ETAPA]],"")</f>
        <v/>
      </c>
      <c r="CS625" s="42" t="str">
        <f>IF(BANCO10[[#This Row],[SOLUÇÃO]]=CS$1,BANCO10[[#This Row],[STATUS DA ETAPA]],"")</f>
        <v/>
      </c>
      <c r="CT625" s="42" t="str">
        <f>IF(BANCO10[[#This Row],[SOLUÇÃO]]=CT$1,BANCO10[[#This Row],[STATUS DA ETAPA]],"")</f>
        <v/>
      </c>
      <c r="CU625" s="42" t="str">
        <f>IF(BANCO10[[#This Row],[SOLUÇÃO]]=CU$1,BANCO10[[#This Row],[STATUS DA ETAPA]],"")</f>
        <v/>
      </c>
      <c r="CV625" s="42" t="str">
        <f>IF(BANCO10[[#This Row],[SOLUÇÃO]]=CV$1,BANCO10[[#This Row],[STATUS DA ETAPA]],"")</f>
        <v/>
      </c>
      <c r="CW625" s="42" t="str">
        <f>IF(BANCO10[[#This Row],[SOLUÇÃO]]=CW$1,BANCO10[[#This Row],[STATUS DA ETAPA]],"")</f>
        <v/>
      </c>
      <c r="CX625" s="42" t="str">
        <f>IF(BANCO10[[#This Row],[SOLUÇÃO]]=CX$1,BANCO10[[#This Row],[STATUS DA ETAPA]],"")</f>
        <v/>
      </c>
      <c r="CY625" s="42" t="str">
        <f>IF(BANCO10[[#This Row],[SOLUÇÃO]]=CY$1,BANCO10[[#This Row],[STATUS DA ETAPA]],"")</f>
        <v/>
      </c>
      <c r="CZ625" s="42" t="str">
        <f>IF(BANCO10[[#This Row],[SOLUÇÃO]]=CZ$1,BANCO10[[#This Row],[STATUS DA ETAPA]],"")</f>
        <v/>
      </c>
      <c r="DA625" s="42" t="str">
        <f>IF(BANCO10[[#This Row],[SOLUÇÃO]]=DA$1,BANCO10[[#This Row],[STATUS DA ETAPA]],"")</f>
        <v/>
      </c>
      <c r="DB625" s="42" t="str">
        <f>IF(BANCO10[[#This Row],[SOLUÇÃO]]=DB$1,BANCO10[[#This Row],[STATUS DA ETAPA]],"")</f>
        <v/>
      </c>
      <c r="DC625" s="63" t="str">
        <f>IF(BANCO10[[#This Row],[SOLUÇÃO]]=DC$1,BANCO10[[#This Row],[STATUS DA ETAPA]],"")</f>
        <v/>
      </c>
      <c r="DD625" s="65" t="str">
        <f>IF(BANCO10[[#This Row],[SOLUÇÃO]]=DD$1,BANCO10[[#This Row],[STATUS DA ETAPA]],"")</f>
        <v/>
      </c>
      <c r="DE625" s="65" t="str">
        <f>IF(BANCO10[[#This Row],[SOLUÇÃO]]=DE$1,BANCO10[[#This Row],[STATUS DA ETAPA]],"")</f>
        <v/>
      </c>
      <c r="DF625" s="65" t="str">
        <f>IF(BANCO10[[#This Row],[SOLUÇÃO]]=DF$1,BANCO10[[#This Row],[STATUS DA ETAPA]],"")</f>
        <v/>
      </c>
      <c r="DG625" s="65" t="str">
        <f>IF(BANCO10[[#This Row],[SOLUÇÃO]]=DG$1,BANCO10[[#This Row],[STATUS DA ETAPA]],"")</f>
        <v/>
      </c>
      <c r="DH625" s="65" t="str">
        <f>IF(BANCO10[[#This Row],[SOLUÇÃO]]=DH$1,BANCO10[[#This Row],[STATUS DA ETAPA]],"")</f>
        <v/>
      </c>
      <c r="DI625" s="65" t="str">
        <f>IF(BANCO10[[#This Row],[SOLUÇÃO]]=DI$1,BANCO10[[#This Row],[STATUS DA ETAPA]],"")</f>
        <v/>
      </c>
      <c r="DJ625" s="65" t="str">
        <f>IF(BANCO10[[#This Row],[SOLUÇÃO]]=DJ$1,BANCO10[[#This Row],[STATUS DA ETAPA]],"")</f>
        <v/>
      </c>
      <c r="DK625" s="65" t="str">
        <f>IF(BANCO10[[#This Row],[SOLUÇÃO]]=DK$1,BANCO10[[#This Row],[STATUS DA ETAPA]],"")</f>
        <v/>
      </c>
      <c r="DL625" s="65" t="str">
        <f>IF(BANCO10[[#This Row],[SOLUÇÃO]]=DL$1,BANCO10[[#This Row],[STATUS DA ETAPA]],"")</f>
        <v/>
      </c>
      <c r="DM625" s="65" t="str">
        <f>IF(BANCO10[[#This Row],[SOLUÇÃO]]=DM$1,BANCO10[[#This Row],[STATUS DA ETAPA]],"")</f>
        <v/>
      </c>
    </row>
    <row r="626" spans="1:117" ht="12" x14ac:dyDescent="0.25">
      <c r="A626" s="38" t="s">
        <v>118</v>
      </c>
      <c r="B626" s="39" t="s">
        <v>119</v>
      </c>
      <c r="C626" s="40" t="str">
        <f>IFERROR(VLOOKUP(BANCO10[[#This Row],[EMPRESA]],[1]!DADOS[#Data],2,FALSE),"")</f>
        <v>56.169.626/0001-80</v>
      </c>
      <c r="D626" s="42" t="s">
        <v>1625</v>
      </c>
      <c r="E626" s="42" t="str">
        <f>IFERROR(VLOOKUP(BANCO10[[#This Row],[EMPRESA]],[1]!DADOS[#Data],5,FALSE),"")</f>
        <v>EPP</v>
      </c>
      <c r="F626" s="40" t="str">
        <f>IFERROR(IF(VLOOKUP(BANCO10[[#This Row],[EMPRESA]],[1]!DADOS[#Data],6,0)="","",(VLOOKUP(BANCO10[[#This Row],[EMPRESA]],[1]!DADOS[#Data],6,0))),"")</f>
        <v>CAPITAL LESTE 1</v>
      </c>
      <c r="G626" s="40" t="str">
        <f>IFERROR(IF(VLOOKUP(BANCO10[[#This Row],[EMPRESA]],[1]!DADOS[#Data],4)="","",(VLOOKUP($D626,[1]!DADOS[#Data],4,0))),"")</f>
        <v>PROJETELAS</v>
      </c>
      <c r="H626" s="43" t="s">
        <v>7</v>
      </c>
      <c r="I626" s="43" t="s">
        <v>145</v>
      </c>
      <c r="J626" s="44" t="s">
        <v>123</v>
      </c>
      <c r="K626" s="44" t="s">
        <v>1627</v>
      </c>
      <c r="L626" s="44">
        <v>13683063</v>
      </c>
      <c r="M626" s="44">
        <v>103</v>
      </c>
      <c r="N626" s="42" t="s">
        <v>123</v>
      </c>
      <c r="O626" s="42" t="s">
        <v>95</v>
      </c>
      <c r="P626" s="42">
        <v>100</v>
      </c>
      <c r="Q626" s="42" t="s">
        <v>173</v>
      </c>
      <c r="R626" s="45" t="s">
        <v>123</v>
      </c>
      <c r="S626" s="45"/>
      <c r="T626" s="45" t="s">
        <v>123</v>
      </c>
      <c r="U626" s="45"/>
      <c r="V626" s="45" t="s">
        <v>123</v>
      </c>
      <c r="W626" s="45"/>
      <c r="X626" s="45" t="s">
        <v>123</v>
      </c>
      <c r="Y626" s="45"/>
      <c r="Z626" s="46" t="s">
        <v>123</v>
      </c>
      <c r="AA626" s="47"/>
      <c r="AB626" s="46" t="s">
        <v>123</v>
      </c>
      <c r="AC626" s="48"/>
      <c r="AD626" s="46" t="s">
        <v>123</v>
      </c>
      <c r="AE626" s="48"/>
      <c r="AF626" s="45" t="s">
        <v>27</v>
      </c>
      <c r="AG626" s="45">
        <v>44971</v>
      </c>
      <c r="AH626" s="45" t="s">
        <v>27</v>
      </c>
      <c r="AI626" s="45">
        <v>44971</v>
      </c>
      <c r="AJ626" s="45" t="s">
        <v>27</v>
      </c>
      <c r="AK626" s="45">
        <v>44971</v>
      </c>
      <c r="AL626" s="45"/>
      <c r="AM626" s="45"/>
      <c r="AN626" s="45" t="s">
        <v>27</v>
      </c>
      <c r="AO626" s="45"/>
      <c r="AP626" s="45" t="s">
        <v>27</v>
      </c>
      <c r="AQ626" s="45">
        <v>45016</v>
      </c>
      <c r="AR626" s="45" t="s">
        <v>27</v>
      </c>
      <c r="AS626" s="45"/>
      <c r="AT626" s="231">
        <v>45051</v>
      </c>
      <c r="AU626" s="231">
        <v>45148</v>
      </c>
      <c r="AV626" s="61" t="s">
        <v>27</v>
      </c>
      <c r="AW626" s="66" t="s">
        <v>27</v>
      </c>
      <c r="AX626" s="51" t="s">
        <v>49</v>
      </c>
      <c r="AY626" s="52" t="s">
        <v>126</v>
      </c>
      <c r="AZ626" s="53">
        <v>0</v>
      </c>
      <c r="BA626" s="52" t="s">
        <v>153</v>
      </c>
      <c r="BB626" s="81"/>
      <c r="BC626" s="52" t="s">
        <v>474</v>
      </c>
      <c r="BD626" s="52"/>
      <c r="BE626" s="55" t="s">
        <v>123</v>
      </c>
      <c r="BF626" s="55" t="s">
        <v>123</v>
      </c>
      <c r="BG626" s="55" t="s">
        <v>27</v>
      </c>
      <c r="BH626" s="55" t="s">
        <v>123</v>
      </c>
      <c r="BI626" s="68" t="s">
        <v>123</v>
      </c>
      <c r="BJ626" s="48"/>
      <c r="BK626" s="74"/>
      <c r="BL626" s="75"/>
      <c r="BM626" s="74"/>
      <c r="BN626" s="75"/>
      <c r="BO626" s="74" t="s">
        <v>27</v>
      </c>
      <c r="BP626" s="75">
        <v>45148</v>
      </c>
      <c r="BQ626" s="74" t="s">
        <v>27</v>
      </c>
      <c r="BR626" s="232"/>
      <c r="BS626" s="240"/>
      <c r="BT626" s="38"/>
      <c r="BU626" s="61" t="s">
        <v>129</v>
      </c>
      <c r="BV626" s="61" t="s">
        <v>129</v>
      </c>
      <c r="BW626" s="84" t="s">
        <v>150</v>
      </c>
      <c r="BX626" s="84" t="s">
        <v>129</v>
      </c>
      <c r="BY626" s="85" t="s">
        <v>158</v>
      </c>
      <c r="BZ626" s="84" t="s">
        <v>260</v>
      </c>
      <c r="CA626" s="86" t="s">
        <v>248</v>
      </c>
      <c r="CB626" s="87" t="s">
        <v>170</v>
      </c>
      <c r="CC626" s="88">
        <v>45412</v>
      </c>
      <c r="CD626" s="87" t="s">
        <v>158</v>
      </c>
      <c r="CE626" s="87" t="s">
        <v>129</v>
      </c>
      <c r="CF626" s="87"/>
      <c r="CG626" s="87" t="s">
        <v>1628</v>
      </c>
      <c r="CH626" s="42">
        <f>YEAR(BANCO10[[#This Row],[DATA INÍCIO]])</f>
        <v>2023</v>
      </c>
      <c r="CI626" s="42">
        <f>MONTH(BANCO10[[#This Row],[DATA INÍCIO]])</f>
        <v>5</v>
      </c>
      <c r="CJ626" s="42" t="str">
        <f t="shared" si="11"/>
        <v>PROJETELAS INDUSTRIA COMERCIO LTDA56.169.626/0001-80</v>
      </c>
      <c r="CK626" s="42"/>
      <c r="CL626" s="42" t="s">
        <v>1627</v>
      </c>
      <c r="CM626" s="42" t="str">
        <f>IF(BANCO10[[#This Row],[SOLUÇÃO]]=CM$1,BANCO10[[#This Row],[STATUS DA ETAPA]],"")</f>
        <v/>
      </c>
      <c r="CN626" s="42" t="str">
        <f>IF(BANCO10[[#This Row],[SOLUÇÃO]]=CN$1,BANCO10[[#This Row],[STATUS DA ETAPA]],"")</f>
        <v/>
      </c>
      <c r="CO626" s="42" t="str">
        <f>IF(BANCO10[[#This Row],[SOLUÇÃO]]=CO$1,BANCO10[[#This Row],[STATUS DA ETAPA]],"")</f>
        <v/>
      </c>
      <c r="CP626" s="42" t="str">
        <f>IF(BANCO10[[#This Row],[SOLUÇÃO]]=CP$1,BANCO10[[#This Row],[STATUS DA ETAPA]],"")</f>
        <v/>
      </c>
      <c r="CQ626" s="42" t="str">
        <f>IF(BANCO10[[#This Row],[SOLUÇÃO]]=CQ$1,BANCO10[[#This Row],[STATUS DA ETAPA]],"")</f>
        <v/>
      </c>
      <c r="CR626" s="42" t="str">
        <f>IF(BANCO10[[#This Row],[SOLUÇÃO]]=CR$1,BANCO10[[#This Row],[STATUS DA ETAPA]],"")</f>
        <v>CONCLUÍDO</v>
      </c>
      <c r="CS626" s="42" t="str">
        <f>IF(BANCO10[[#This Row],[SOLUÇÃO]]=CS$1,BANCO10[[#This Row],[STATUS DA ETAPA]],"")</f>
        <v/>
      </c>
      <c r="CT626" s="42" t="str">
        <f>IF(BANCO10[[#This Row],[SOLUÇÃO]]=CT$1,BANCO10[[#This Row],[STATUS DA ETAPA]],"")</f>
        <v/>
      </c>
      <c r="CU626" s="42" t="str">
        <f>IF(BANCO10[[#This Row],[SOLUÇÃO]]=CU$1,BANCO10[[#This Row],[STATUS DA ETAPA]],"")</f>
        <v/>
      </c>
      <c r="CV626" s="42" t="str">
        <f>IF(BANCO10[[#This Row],[SOLUÇÃO]]=CV$1,BANCO10[[#This Row],[STATUS DA ETAPA]],"")</f>
        <v/>
      </c>
      <c r="CW626" s="42" t="str">
        <f>IF(BANCO10[[#This Row],[SOLUÇÃO]]=CW$1,BANCO10[[#This Row],[STATUS DA ETAPA]],"")</f>
        <v/>
      </c>
      <c r="CX626" s="42" t="str">
        <f>IF(BANCO10[[#This Row],[SOLUÇÃO]]=CX$1,BANCO10[[#This Row],[STATUS DA ETAPA]],"")</f>
        <v/>
      </c>
      <c r="CY626" s="42" t="str">
        <f>IF(BANCO10[[#This Row],[SOLUÇÃO]]=CY$1,BANCO10[[#This Row],[STATUS DA ETAPA]],"")</f>
        <v/>
      </c>
      <c r="CZ626" s="42" t="str">
        <f>IF(BANCO10[[#This Row],[SOLUÇÃO]]=CZ$1,BANCO10[[#This Row],[STATUS DA ETAPA]],"")</f>
        <v/>
      </c>
      <c r="DA626" s="42" t="str">
        <f>IF(BANCO10[[#This Row],[SOLUÇÃO]]=DA$1,BANCO10[[#This Row],[STATUS DA ETAPA]],"")</f>
        <v/>
      </c>
      <c r="DB626" s="42" t="str">
        <f>IF(BANCO10[[#This Row],[SOLUÇÃO]]=DB$1,BANCO10[[#This Row],[STATUS DA ETAPA]],"")</f>
        <v/>
      </c>
      <c r="DC626" s="63" t="str">
        <f>IF(BANCO10[[#This Row],[SOLUÇÃO]]=DC$1,BANCO10[[#This Row],[STATUS DA ETAPA]],"")</f>
        <v/>
      </c>
      <c r="DD626" s="65" t="str">
        <f>IF(BANCO10[[#This Row],[SOLUÇÃO]]=DD$1,BANCO10[[#This Row],[STATUS DA ETAPA]],"")</f>
        <v/>
      </c>
      <c r="DE626" s="65" t="str">
        <f>IF(BANCO10[[#This Row],[SOLUÇÃO]]=DE$1,BANCO10[[#This Row],[STATUS DA ETAPA]],"")</f>
        <v/>
      </c>
      <c r="DF626" s="65" t="str">
        <f>IF(BANCO10[[#This Row],[SOLUÇÃO]]=DF$1,BANCO10[[#This Row],[STATUS DA ETAPA]],"")</f>
        <v/>
      </c>
      <c r="DG626" s="65" t="str">
        <f>IF(BANCO10[[#This Row],[SOLUÇÃO]]=DG$1,BANCO10[[#This Row],[STATUS DA ETAPA]],"")</f>
        <v/>
      </c>
      <c r="DH626" s="65" t="str">
        <f>IF(BANCO10[[#This Row],[SOLUÇÃO]]=DH$1,BANCO10[[#This Row],[STATUS DA ETAPA]],"")</f>
        <v/>
      </c>
      <c r="DI626" s="65" t="str">
        <f>IF(BANCO10[[#This Row],[SOLUÇÃO]]=DI$1,BANCO10[[#This Row],[STATUS DA ETAPA]],"")</f>
        <v/>
      </c>
      <c r="DJ626" s="65" t="str">
        <f>IF(BANCO10[[#This Row],[SOLUÇÃO]]=DJ$1,BANCO10[[#This Row],[STATUS DA ETAPA]],"")</f>
        <v/>
      </c>
      <c r="DK626" s="65" t="str">
        <f>IF(BANCO10[[#This Row],[SOLUÇÃO]]=DK$1,BANCO10[[#This Row],[STATUS DA ETAPA]],"")</f>
        <v/>
      </c>
      <c r="DL626" s="65" t="str">
        <f>IF(BANCO10[[#This Row],[SOLUÇÃO]]=DL$1,BANCO10[[#This Row],[STATUS DA ETAPA]],"")</f>
        <v/>
      </c>
      <c r="DM626" s="65" t="str">
        <f>IF(BANCO10[[#This Row],[SOLUÇÃO]]=DM$1,BANCO10[[#This Row],[STATUS DA ETAPA]],"")</f>
        <v/>
      </c>
    </row>
    <row r="627" spans="1:117" ht="12" x14ac:dyDescent="0.25">
      <c r="A627" s="38" t="s">
        <v>118</v>
      </c>
      <c r="B627" s="39" t="s">
        <v>119</v>
      </c>
      <c r="C627" s="40" t="str">
        <f>IFERROR(VLOOKUP(BANCO10[[#This Row],[EMPRESA]],[1]!DADOS[#Data],2,FALSE),"")</f>
        <v>01.178.126/0001-13</v>
      </c>
      <c r="D627" s="42" t="s">
        <v>1629</v>
      </c>
      <c r="E627" s="42" t="str">
        <f>IFERROR(VLOOKUP(BANCO10[[#This Row],[EMPRESA]],[1]!DADOS[#Data],5,FALSE),"")</f>
        <v>ME</v>
      </c>
      <c r="F627" s="40" t="str">
        <f>IFERROR(IF(VLOOKUP(BANCO10[[#This Row],[EMPRESA]],[1]!DADOS[#Data],6,0)="","",(VLOOKUP(BANCO10[[#This Row],[EMPRESA]],[1]!DADOS[#Data],6,0))),"")</f>
        <v>CAPITAL LESTE 1</v>
      </c>
      <c r="G627" s="40"/>
      <c r="H627" s="43" t="s">
        <v>121</v>
      </c>
      <c r="I627" s="43" t="s">
        <v>145</v>
      </c>
      <c r="J627" s="44" t="s">
        <v>146</v>
      </c>
      <c r="K627" s="44" t="s">
        <v>1630</v>
      </c>
      <c r="L627" s="44" t="s">
        <v>123</v>
      </c>
      <c r="M627" s="44">
        <v>103</v>
      </c>
      <c r="N627" s="42" t="s">
        <v>123</v>
      </c>
      <c r="O627" s="42" t="s">
        <v>90</v>
      </c>
      <c r="P627" s="42">
        <v>4</v>
      </c>
      <c r="Q627" s="42" t="s">
        <v>148</v>
      </c>
      <c r="R627" s="45" t="s">
        <v>123</v>
      </c>
      <c r="S627" s="45"/>
      <c r="T627" s="45" t="s">
        <v>123</v>
      </c>
      <c r="U627" s="45"/>
      <c r="V627" s="45" t="s">
        <v>123</v>
      </c>
      <c r="W627" s="45"/>
      <c r="X627" s="45" t="s">
        <v>123</v>
      </c>
      <c r="Y627" s="45"/>
      <c r="Z627" s="46" t="s">
        <v>123</v>
      </c>
      <c r="AA627" s="47"/>
      <c r="AB627" s="46" t="s">
        <v>123</v>
      </c>
      <c r="AC627" s="48"/>
      <c r="AD627" s="46" t="s">
        <v>123</v>
      </c>
      <c r="AE627" s="48"/>
      <c r="AF627" s="45" t="s">
        <v>27</v>
      </c>
      <c r="AG627" s="45">
        <v>45152</v>
      </c>
      <c r="AH627" s="45" t="s">
        <v>126</v>
      </c>
      <c r="AI627" s="45"/>
      <c r="AJ627" s="45" t="s">
        <v>123</v>
      </c>
      <c r="AK627" s="45"/>
      <c r="AL627" s="45" t="s">
        <v>123</v>
      </c>
      <c r="AM627" s="45"/>
      <c r="AN627" s="45" t="s">
        <v>123</v>
      </c>
      <c r="AO627" s="45"/>
      <c r="AP627" s="45" t="s">
        <v>123</v>
      </c>
      <c r="AQ627" s="45"/>
      <c r="AR627" s="45" t="s">
        <v>123</v>
      </c>
      <c r="AS627" s="45"/>
      <c r="AT627" s="133">
        <v>45005</v>
      </c>
      <c r="AU627" s="99">
        <v>45005</v>
      </c>
      <c r="AV627" s="51" t="s">
        <v>123</v>
      </c>
      <c r="AW627" s="51" t="s">
        <v>123</v>
      </c>
      <c r="AX627" s="51" t="s">
        <v>49</v>
      </c>
      <c r="AY627" s="52" t="s">
        <v>123</v>
      </c>
      <c r="AZ627" s="53">
        <v>0</v>
      </c>
      <c r="BA627" s="52" t="s">
        <v>123</v>
      </c>
      <c r="BB627" s="81" t="s">
        <v>123</v>
      </c>
      <c r="BC627" s="52" t="s">
        <v>123</v>
      </c>
      <c r="BD627" s="52" t="s">
        <v>123</v>
      </c>
      <c r="BE627" s="55" t="s">
        <v>123</v>
      </c>
      <c r="BF627" s="55" t="s">
        <v>123</v>
      </c>
      <c r="BG627" s="55" t="s">
        <v>123</v>
      </c>
      <c r="BH627" s="55" t="s">
        <v>123</v>
      </c>
      <c r="BI627" s="56" t="s">
        <v>123</v>
      </c>
      <c r="BJ627" s="48"/>
      <c r="BK627" s="74"/>
      <c r="BL627" s="75"/>
      <c r="BM627" s="74"/>
      <c r="BN627" s="75"/>
      <c r="BO627" s="74" t="s">
        <v>123</v>
      </c>
      <c r="BP627" s="75"/>
      <c r="BQ627" s="74" t="s">
        <v>123</v>
      </c>
      <c r="BR627" s="232"/>
      <c r="BS627" s="70" t="s">
        <v>1631</v>
      </c>
      <c r="BT627" s="38"/>
      <c r="BU627" s="61" t="s">
        <v>159</v>
      </c>
      <c r="BV627" s="61" t="s">
        <v>170</v>
      </c>
      <c r="BW627" s="84" t="s">
        <v>171</v>
      </c>
      <c r="BX627" s="84" t="s">
        <v>129</v>
      </c>
      <c r="BY627" s="85" t="s">
        <v>170</v>
      </c>
      <c r="BZ627" s="84"/>
      <c r="CA627" s="86" t="s">
        <v>129</v>
      </c>
      <c r="CB627" s="87" t="s">
        <v>129</v>
      </c>
      <c r="CC627" s="88" t="s">
        <v>129</v>
      </c>
      <c r="CD627" s="87" t="s">
        <v>129</v>
      </c>
      <c r="CE627" s="87" t="s">
        <v>129</v>
      </c>
      <c r="CF627" s="87" t="s">
        <v>129</v>
      </c>
      <c r="CG627" s="87" t="s">
        <v>129</v>
      </c>
      <c r="CH627" s="42">
        <f>YEAR(BANCO10[[#This Row],[DATA INÍCIO]])</f>
        <v>2023</v>
      </c>
      <c r="CI627" s="42">
        <f>MONTH(BANCO10[[#This Row],[DATA INÍCIO]])</f>
        <v>3</v>
      </c>
      <c r="CJ627" s="42" t="str">
        <f t="shared" si="11"/>
        <v>PROTELIM INDUSTRIA QUIMICA DE PRODUTOS DE HIGIENE E LIMPEZA EXPORTACAO E IMPORTACAO LTDA01.178.126/0001-13</v>
      </c>
      <c r="CK627" s="42"/>
      <c r="CL627" s="42" t="s">
        <v>1630</v>
      </c>
      <c r="CM627" s="42" t="str">
        <f>IF(BANCO10[[#This Row],[SOLUÇÃO]]=CM$1,BANCO10[[#This Row],[STATUS DA ETAPA]],"")</f>
        <v>CONCLUÍDO</v>
      </c>
      <c r="CN627" s="42" t="str">
        <f>IF(BANCO10[[#This Row],[SOLUÇÃO]]=CN$1,BANCO10[[#This Row],[STATUS DA ETAPA]],"")</f>
        <v/>
      </c>
      <c r="CO627" s="42" t="str">
        <f>IF(BANCO10[[#This Row],[SOLUÇÃO]]=CO$1,BANCO10[[#This Row],[STATUS DA ETAPA]],"")</f>
        <v/>
      </c>
      <c r="CP627" s="42" t="str">
        <f>IF(BANCO10[[#This Row],[SOLUÇÃO]]=CP$1,BANCO10[[#This Row],[STATUS DA ETAPA]],"")</f>
        <v/>
      </c>
      <c r="CQ627" s="42" t="str">
        <f>IF(BANCO10[[#This Row],[SOLUÇÃO]]=CQ$1,BANCO10[[#This Row],[STATUS DA ETAPA]],"")</f>
        <v/>
      </c>
      <c r="CR627" s="42" t="str">
        <f>IF(BANCO10[[#This Row],[SOLUÇÃO]]=CR$1,BANCO10[[#This Row],[STATUS DA ETAPA]],"")</f>
        <v/>
      </c>
      <c r="CS627" s="42" t="str">
        <f>IF(BANCO10[[#This Row],[SOLUÇÃO]]=CS$1,BANCO10[[#This Row],[STATUS DA ETAPA]],"")</f>
        <v/>
      </c>
      <c r="CT627" s="42" t="str">
        <f>IF(BANCO10[[#This Row],[SOLUÇÃO]]=CT$1,BANCO10[[#This Row],[STATUS DA ETAPA]],"")</f>
        <v/>
      </c>
      <c r="CU627" s="42" t="str">
        <f>IF(BANCO10[[#This Row],[SOLUÇÃO]]=CU$1,BANCO10[[#This Row],[STATUS DA ETAPA]],"")</f>
        <v/>
      </c>
      <c r="CV627" s="42" t="str">
        <f>IF(BANCO10[[#This Row],[SOLUÇÃO]]=CV$1,BANCO10[[#This Row],[STATUS DA ETAPA]],"")</f>
        <v/>
      </c>
      <c r="CW627" s="42" t="str">
        <f>IF(BANCO10[[#This Row],[SOLUÇÃO]]=CW$1,BANCO10[[#This Row],[STATUS DA ETAPA]],"")</f>
        <v/>
      </c>
      <c r="CX627" s="42" t="str">
        <f>IF(BANCO10[[#This Row],[SOLUÇÃO]]=CX$1,BANCO10[[#This Row],[STATUS DA ETAPA]],"")</f>
        <v/>
      </c>
      <c r="CY627" s="42" t="str">
        <f>IF(BANCO10[[#This Row],[SOLUÇÃO]]=CY$1,BANCO10[[#This Row],[STATUS DA ETAPA]],"")</f>
        <v/>
      </c>
      <c r="CZ627" s="42" t="str">
        <f>IF(BANCO10[[#This Row],[SOLUÇÃO]]=CZ$1,BANCO10[[#This Row],[STATUS DA ETAPA]],"")</f>
        <v/>
      </c>
      <c r="DA627" s="42" t="str">
        <f>IF(BANCO10[[#This Row],[SOLUÇÃO]]=DA$1,BANCO10[[#This Row],[STATUS DA ETAPA]],"")</f>
        <v/>
      </c>
      <c r="DB627" s="42" t="str">
        <f>IF(BANCO10[[#This Row],[SOLUÇÃO]]=DB$1,BANCO10[[#This Row],[STATUS DA ETAPA]],"")</f>
        <v/>
      </c>
      <c r="DC627" s="63" t="str">
        <f>IF(BANCO10[[#This Row],[SOLUÇÃO]]=DC$1,BANCO10[[#This Row],[STATUS DA ETAPA]],"")</f>
        <v/>
      </c>
      <c r="DD627" s="65" t="str">
        <f>IF(BANCO10[[#This Row],[SOLUÇÃO]]=DD$1,BANCO10[[#This Row],[STATUS DA ETAPA]],"")</f>
        <v/>
      </c>
      <c r="DE627" s="65" t="str">
        <f>IF(BANCO10[[#This Row],[SOLUÇÃO]]=DE$1,BANCO10[[#This Row],[STATUS DA ETAPA]],"")</f>
        <v/>
      </c>
      <c r="DF627" s="65" t="str">
        <f>IF(BANCO10[[#This Row],[SOLUÇÃO]]=DF$1,BANCO10[[#This Row],[STATUS DA ETAPA]],"")</f>
        <v/>
      </c>
      <c r="DG627" s="65" t="str">
        <f>IF(BANCO10[[#This Row],[SOLUÇÃO]]=DG$1,BANCO10[[#This Row],[STATUS DA ETAPA]],"")</f>
        <v/>
      </c>
      <c r="DH627" s="65" t="str">
        <f>IF(BANCO10[[#This Row],[SOLUÇÃO]]=DH$1,BANCO10[[#This Row],[STATUS DA ETAPA]],"")</f>
        <v/>
      </c>
      <c r="DI627" s="65" t="str">
        <f>IF(BANCO10[[#This Row],[SOLUÇÃO]]=DI$1,BANCO10[[#This Row],[STATUS DA ETAPA]],"")</f>
        <v/>
      </c>
      <c r="DJ627" s="65" t="str">
        <f>IF(BANCO10[[#This Row],[SOLUÇÃO]]=DJ$1,BANCO10[[#This Row],[STATUS DA ETAPA]],"")</f>
        <v/>
      </c>
      <c r="DK627" s="65" t="str">
        <f>IF(BANCO10[[#This Row],[SOLUÇÃO]]=DK$1,BANCO10[[#This Row],[STATUS DA ETAPA]],"")</f>
        <v/>
      </c>
      <c r="DL627" s="65" t="str">
        <f>IF(BANCO10[[#This Row],[SOLUÇÃO]]=DL$1,BANCO10[[#This Row],[STATUS DA ETAPA]],"")</f>
        <v/>
      </c>
      <c r="DM627" s="65" t="str">
        <f>IF(BANCO10[[#This Row],[SOLUÇÃO]]=DM$1,BANCO10[[#This Row],[STATUS DA ETAPA]],"")</f>
        <v/>
      </c>
    </row>
    <row r="628" spans="1:117" ht="12" x14ac:dyDescent="0.25">
      <c r="A628" s="38" t="s">
        <v>118</v>
      </c>
      <c r="B628" s="39" t="s">
        <v>119</v>
      </c>
      <c r="C628" s="40" t="str">
        <f>IFERROR(VLOOKUP(BANCO10[[#This Row],[EMPRESA]],[1]!DADOS[#Data],2,FALSE),"")</f>
        <v>01.178.126/0001-13</v>
      </c>
      <c r="D628" s="42" t="s">
        <v>1629</v>
      </c>
      <c r="E628" s="42" t="str">
        <f>IFERROR(VLOOKUP(BANCO10[[#This Row],[EMPRESA]],[1]!DADOS[#Data],5,FALSE),"")</f>
        <v>ME</v>
      </c>
      <c r="F628" s="40" t="str">
        <f>IFERROR(IF(VLOOKUP(BANCO10[[#This Row],[EMPRESA]],[1]!DADOS[#Data],6,0)="","",(VLOOKUP(BANCO10[[#This Row],[EMPRESA]],[1]!DADOS[#Data],6,0))),"")</f>
        <v>CAPITAL LESTE 1</v>
      </c>
      <c r="G628" s="40" t="str">
        <f>IFERROR(IF(VLOOKUP(BANCO10[[#This Row],[EMPRESA]],[1]!DADOS[#Data],4)="","",(VLOOKUP($D628,[1]!DADOS[#Data],4,0))),"")</f>
        <v>PROTELIM</v>
      </c>
      <c r="H628" s="43" t="s">
        <v>7</v>
      </c>
      <c r="I628" s="43" t="s">
        <v>145</v>
      </c>
      <c r="J628" s="44" t="s">
        <v>123</v>
      </c>
      <c r="K628" s="44" t="s">
        <v>1632</v>
      </c>
      <c r="L628" s="44" t="s">
        <v>1633</v>
      </c>
      <c r="M628" s="44">
        <v>103</v>
      </c>
      <c r="N628" s="42" t="s">
        <v>123</v>
      </c>
      <c r="O628" s="42" t="s">
        <v>95</v>
      </c>
      <c r="P628" s="42">
        <v>60</v>
      </c>
      <c r="Q628" s="42" t="s">
        <v>188</v>
      </c>
      <c r="R628" s="45" t="s">
        <v>123</v>
      </c>
      <c r="S628" s="45"/>
      <c r="T628" s="45" t="s">
        <v>123</v>
      </c>
      <c r="U628" s="45"/>
      <c r="V628" s="45" t="s">
        <v>123</v>
      </c>
      <c r="W628" s="45"/>
      <c r="X628" s="45" t="s">
        <v>123</v>
      </c>
      <c r="Y628" s="45"/>
      <c r="Z628" s="46" t="s">
        <v>123</v>
      </c>
      <c r="AA628" s="47"/>
      <c r="AB628" s="46" t="s">
        <v>123</v>
      </c>
      <c r="AC628" s="48"/>
      <c r="AD628" s="46" t="s">
        <v>123</v>
      </c>
      <c r="AE628" s="48"/>
      <c r="AF628" s="45" t="s">
        <v>27</v>
      </c>
      <c r="AG628" s="45">
        <v>45152</v>
      </c>
      <c r="AH628" s="45" t="s">
        <v>27</v>
      </c>
      <c r="AI628" s="45">
        <v>45161</v>
      </c>
      <c r="AJ628" s="45"/>
      <c r="AK628" s="45"/>
      <c r="AL628" s="45" t="s">
        <v>123</v>
      </c>
      <c r="AM628" s="45"/>
      <c r="AN628" s="45" t="s">
        <v>123</v>
      </c>
      <c r="AO628" s="45"/>
      <c r="AP628" s="45" t="s">
        <v>123</v>
      </c>
      <c r="AQ628" s="45"/>
      <c r="AR628" s="45" t="s">
        <v>123</v>
      </c>
      <c r="AS628" s="45"/>
      <c r="AT628" s="231">
        <v>45320</v>
      </c>
      <c r="AU628" s="231">
        <v>45394</v>
      </c>
      <c r="AV628" s="61" t="s">
        <v>27</v>
      </c>
      <c r="AW628" s="51" t="s">
        <v>27</v>
      </c>
      <c r="AX628" s="51" t="s">
        <v>49</v>
      </c>
      <c r="AY628" s="52" t="s">
        <v>27</v>
      </c>
      <c r="AZ628" s="53">
        <v>0</v>
      </c>
      <c r="BA628" s="52" t="s">
        <v>123</v>
      </c>
      <c r="BB628" s="81" t="s">
        <v>123</v>
      </c>
      <c r="BC628" s="52" t="s">
        <v>123</v>
      </c>
      <c r="BD628" s="52" t="s">
        <v>123</v>
      </c>
      <c r="BE628" s="55" t="s">
        <v>123</v>
      </c>
      <c r="BF628" s="55" t="s">
        <v>123</v>
      </c>
      <c r="BG628" s="55" t="s">
        <v>27</v>
      </c>
      <c r="BH628" s="55" t="s">
        <v>123</v>
      </c>
      <c r="BI628" s="68" t="s">
        <v>123</v>
      </c>
      <c r="BJ628" s="48"/>
      <c r="BK628" s="74"/>
      <c r="BL628" s="75"/>
      <c r="BM628" s="74"/>
      <c r="BN628" s="75"/>
      <c r="BO628" s="74" t="s">
        <v>27</v>
      </c>
      <c r="BP628" s="75">
        <v>45394</v>
      </c>
      <c r="BQ628" s="74" t="s">
        <v>27</v>
      </c>
      <c r="BR628" s="132">
        <v>45622</v>
      </c>
      <c r="BS628" s="240" t="s">
        <v>1631</v>
      </c>
      <c r="BT628" s="38"/>
      <c r="BU628" s="61" t="s">
        <v>159</v>
      </c>
      <c r="BV628" s="61" t="s">
        <v>170</v>
      </c>
      <c r="BW628" s="84" t="s">
        <v>171</v>
      </c>
      <c r="BX628" s="84" t="s">
        <v>129</v>
      </c>
      <c r="BY628" s="85" t="s">
        <v>170</v>
      </c>
      <c r="BZ628" s="84"/>
      <c r="CA628" s="86" t="s">
        <v>129</v>
      </c>
      <c r="CB628" s="87" t="s">
        <v>129</v>
      </c>
      <c r="CC628" s="88" t="s">
        <v>129</v>
      </c>
      <c r="CD628" s="87" t="s">
        <v>129</v>
      </c>
      <c r="CE628" s="87" t="s">
        <v>129</v>
      </c>
      <c r="CF628" s="87" t="s">
        <v>129</v>
      </c>
      <c r="CG628" s="87" t="s">
        <v>129</v>
      </c>
      <c r="CH628" s="42">
        <f>YEAR(BANCO10[[#This Row],[DATA INÍCIO]])</f>
        <v>2024</v>
      </c>
      <c r="CI628" s="42">
        <f>MONTH(BANCO10[[#This Row],[DATA INÍCIO]])</f>
        <v>1</v>
      </c>
      <c r="CJ628" s="42" t="str">
        <f t="shared" si="11"/>
        <v>PROTELIM INDUSTRIA QUIMICA DE PRODUTOS DE HIGIENE E LIMPEZA EXPORTACAO E IMPORTACAO LTDA01.178.126/0001-13</v>
      </c>
      <c r="CK628" s="42"/>
      <c r="CL628" s="42" t="s">
        <v>1632</v>
      </c>
      <c r="CM628" s="42" t="str">
        <f>IF(BANCO10[[#This Row],[SOLUÇÃO]]=CM$1,BANCO10[[#This Row],[STATUS DA ETAPA]],"")</f>
        <v/>
      </c>
      <c r="CN628" s="42" t="str">
        <f>IF(BANCO10[[#This Row],[SOLUÇÃO]]=CN$1,BANCO10[[#This Row],[STATUS DA ETAPA]],"")</f>
        <v/>
      </c>
      <c r="CO628" s="42" t="str">
        <f>IF(BANCO10[[#This Row],[SOLUÇÃO]]=CO$1,BANCO10[[#This Row],[STATUS DA ETAPA]],"")</f>
        <v/>
      </c>
      <c r="CP628" s="42" t="str">
        <f>IF(BANCO10[[#This Row],[SOLUÇÃO]]=CP$1,BANCO10[[#This Row],[STATUS DA ETAPA]],"")</f>
        <v/>
      </c>
      <c r="CQ628" s="42" t="str">
        <f>IF(BANCO10[[#This Row],[SOLUÇÃO]]=CQ$1,BANCO10[[#This Row],[STATUS DA ETAPA]],"")</f>
        <v/>
      </c>
      <c r="CR628" s="42" t="str">
        <f>IF(BANCO10[[#This Row],[SOLUÇÃO]]=CR$1,BANCO10[[#This Row],[STATUS DA ETAPA]],"")</f>
        <v>CONCLUÍDO</v>
      </c>
      <c r="CS628" s="42" t="str">
        <f>IF(BANCO10[[#This Row],[SOLUÇÃO]]=CS$1,BANCO10[[#This Row],[STATUS DA ETAPA]],"")</f>
        <v/>
      </c>
      <c r="CT628" s="42" t="str">
        <f>IF(BANCO10[[#This Row],[SOLUÇÃO]]=CT$1,BANCO10[[#This Row],[STATUS DA ETAPA]],"")</f>
        <v/>
      </c>
      <c r="CU628" s="42" t="str">
        <f>IF(BANCO10[[#This Row],[SOLUÇÃO]]=CU$1,BANCO10[[#This Row],[STATUS DA ETAPA]],"")</f>
        <v/>
      </c>
      <c r="CV628" s="42" t="str">
        <f>IF(BANCO10[[#This Row],[SOLUÇÃO]]=CV$1,BANCO10[[#This Row],[STATUS DA ETAPA]],"")</f>
        <v/>
      </c>
      <c r="CW628" s="42" t="str">
        <f>IF(BANCO10[[#This Row],[SOLUÇÃO]]=CW$1,BANCO10[[#This Row],[STATUS DA ETAPA]],"")</f>
        <v/>
      </c>
      <c r="CX628" s="42" t="str">
        <f>IF(BANCO10[[#This Row],[SOLUÇÃO]]=CX$1,BANCO10[[#This Row],[STATUS DA ETAPA]],"")</f>
        <v/>
      </c>
      <c r="CY628" s="42" t="str">
        <f>IF(BANCO10[[#This Row],[SOLUÇÃO]]=CY$1,BANCO10[[#This Row],[STATUS DA ETAPA]],"")</f>
        <v/>
      </c>
      <c r="CZ628" s="42" t="str">
        <f>IF(BANCO10[[#This Row],[SOLUÇÃO]]=CZ$1,BANCO10[[#This Row],[STATUS DA ETAPA]],"")</f>
        <v/>
      </c>
      <c r="DA628" s="42" t="str">
        <f>IF(BANCO10[[#This Row],[SOLUÇÃO]]=DA$1,BANCO10[[#This Row],[STATUS DA ETAPA]],"")</f>
        <v/>
      </c>
      <c r="DB628" s="42" t="str">
        <f>IF(BANCO10[[#This Row],[SOLUÇÃO]]=DB$1,BANCO10[[#This Row],[STATUS DA ETAPA]],"")</f>
        <v/>
      </c>
      <c r="DC628" s="63" t="str">
        <f>IF(BANCO10[[#This Row],[SOLUÇÃO]]=DC$1,BANCO10[[#This Row],[STATUS DA ETAPA]],"")</f>
        <v/>
      </c>
      <c r="DD628" s="65" t="str">
        <f>IF(BANCO10[[#This Row],[SOLUÇÃO]]=DD$1,BANCO10[[#This Row],[STATUS DA ETAPA]],"")</f>
        <v/>
      </c>
      <c r="DE628" s="65" t="str">
        <f>IF(BANCO10[[#This Row],[SOLUÇÃO]]=DE$1,BANCO10[[#This Row],[STATUS DA ETAPA]],"")</f>
        <v/>
      </c>
      <c r="DF628" s="65" t="str">
        <f>IF(BANCO10[[#This Row],[SOLUÇÃO]]=DF$1,BANCO10[[#This Row],[STATUS DA ETAPA]],"")</f>
        <v/>
      </c>
      <c r="DG628" s="65" t="str">
        <f>IF(BANCO10[[#This Row],[SOLUÇÃO]]=DG$1,BANCO10[[#This Row],[STATUS DA ETAPA]],"")</f>
        <v/>
      </c>
      <c r="DH628" s="65" t="str">
        <f>IF(BANCO10[[#This Row],[SOLUÇÃO]]=DH$1,BANCO10[[#This Row],[STATUS DA ETAPA]],"")</f>
        <v/>
      </c>
      <c r="DI628" s="65" t="str">
        <f>IF(BANCO10[[#This Row],[SOLUÇÃO]]=DI$1,BANCO10[[#This Row],[STATUS DA ETAPA]],"")</f>
        <v/>
      </c>
      <c r="DJ628" s="65" t="str">
        <f>IF(BANCO10[[#This Row],[SOLUÇÃO]]=DJ$1,BANCO10[[#This Row],[STATUS DA ETAPA]],"")</f>
        <v/>
      </c>
      <c r="DK628" s="65" t="str">
        <f>IF(BANCO10[[#This Row],[SOLUÇÃO]]=DK$1,BANCO10[[#This Row],[STATUS DA ETAPA]],"")</f>
        <v/>
      </c>
      <c r="DL628" s="65" t="str">
        <f>IF(BANCO10[[#This Row],[SOLUÇÃO]]=DL$1,BANCO10[[#This Row],[STATUS DA ETAPA]],"")</f>
        <v/>
      </c>
      <c r="DM628" s="65" t="str">
        <f>IF(BANCO10[[#This Row],[SOLUÇÃO]]=DM$1,BANCO10[[#This Row],[STATUS DA ETAPA]],"")</f>
        <v/>
      </c>
    </row>
    <row r="629" spans="1:117" ht="12" x14ac:dyDescent="0.25">
      <c r="A629" s="38" t="s">
        <v>118</v>
      </c>
      <c r="B629" s="39" t="s">
        <v>119</v>
      </c>
      <c r="C629" s="40" t="str">
        <f>IFERROR(VLOOKUP(BANCO10[[#This Row],[EMPRESA]],[1]!DADOS[#Data],2,FALSE),"")</f>
        <v>01.178.126/0001-13</v>
      </c>
      <c r="D629" s="42" t="s">
        <v>1629</v>
      </c>
      <c r="E629" s="42" t="str">
        <f>IFERROR(VLOOKUP(BANCO10[[#This Row],[EMPRESA]],[1]!DADOS[#Data],5,FALSE),"")</f>
        <v>ME</v>
      </c>
      <c r="F629" s="40" t="str">
        <f>IFERROR(IF(VLOOKUP(BANCO10[[#This Row],[EMPRESA]],[1]!DADOS[#Data],6,0)="","",(VLOOKUP(BANCO10[[#This Row],[EMPRESA]],[1]!DADOS[#Data],6,0))),"")</f>
        <v>CAPITAL LESTE 1</v>
      </c>
      <c r="G629" s="40" t="s">
        <v>1634</v>
      </c>
      <c r="H629" s="43" t="s">
        <v>196</v>
      </c>
      <c r="I629" s="43" t="s">
        <v>145</v>
      </c>
      <c r="J629" s="44" t="s">
        <v>123</v>
      </c>
      <c r="K629" s="44" t="s">
        <v>1635</v>
      </c>
      <c r="L629" s="44" t="s">
        <v>123</v>
      </c>
      <c r="M629" s="44">
        <v>604</v>
      </c>
      <c r="N629" s="42">
        <v>103</v>
      </c>
      <c r="O629" s="42" t="s">
        <v>92</v>
      </c>
      <c r="P629" s="42">
        <v>32</v>
      </c>
      <c r="Q629" s="42" t="s">
        <v>148</v>
      </c>
      <c r="R629" s="45" t="s">
        <v>123</v>
      </c>
      <c r="S629" s="45"/>
      <c r="T629" s="45" t="s">
        <v>123</v>
      </c>
      <c r="U629" s="45"/>
      <c r="V629" s="45" t="s">
        <v>123</v>
      </c>
      <c r="W629" s="45"/>
      <c r="X629" s="45" t="s">
        <v>123</v>
      </c>
      <c r="Y629" s="45"/>
      <c r="Z629" s="46" t="s">
        <v>123</v>
      </c>
      <c r="AA629" s="47"/>
      <c r="AB629" s="46" t="s">
        <v>123</v>
      </c>
      <c r="AC629" s="48"/>
      <c r="AD629" s="46" t="s">
        <v>123</v>
      </c>
      <c r="AE629" s="48"/>
      <c r="AF629" s="45" t="s">
        <v>27</v>
      </c>
      <c r="AG629" s="45">
        <v>45152</v>
      </c>
      <c r="AH629" s="45" t="s">
        <v>27</v>
      </c>
      <c r="AI629" s="45">
        <v>45386</v>
      </c>
      <c r="AJ629" s="45" t="s">
        <v>27</v>
      </c>
      <c r="AK629" s="45">
        <v>45386</v>
      </c>
      <c r="AL629" s="45" t="s">
        <v>27</v>
      </c>
      <c r="AM629" s="45">
        <v>45390</v>
      </c>
      <c r="AN629" s="45" t="s">
        <v>27</v>
      </c>
      <c r="AO629" s="45"/>
      <c r="AP629" s="45"/>
      <c r="AQ629" s="45"/>
      <c r="AR629" s="45" t="s">
        <v>27</v>
      </c>
      <c r="AS629" s="45"/>
      <c r="AT629" s="133">
        <v>45432</v>
      </c>
      <c r="AU629" s="99">
        <v>45561</v>
      </c>
      <c r="AV629" s="51" t="s">
        <v>27</v>
      </c>
      <c r="AW629" s="51" t="s">
        <v>27</v>
      </c>
      <c r="AX629" s="51" t="s">
        <v>182</v>
      </c>
      <c r="AY629" s="52" t="s">
        <v>126</v>
      </c>
      <c r="AZ629" s="53">
        <v>0</v>
      </c>
      <c r="BA629" s="52" t="s">
        <v>153</v>
      </c>
      <c r="BB629" s="81" t="s">
        <v>136</v>
      </c>
      <c r="BC629" s="52" t="s">
        <v>252</v>
      </c>
      <c r="BD629" s="52">
        <v>0</v>
      </c>
      <c r="BE629" s="55" t="s">
        <v>123</v>
      </c>
      <c r="BF629" s="55" t="s">
        <v>123</v>
      </c>
      <c r="BG629" s="55" t="s">
        <v>27</v>
      </c>
      <c r="BH629" s="55" t="s">
        <v>123</v>
      </c>
      <c r="BI629" s="68" t="s">
        <v>123</v>
      </c>
      <c r="BJ629" s="48"/>
      <c r="BK629" s="74"/>
      <c r="BL629" s="75"/>
      <c r="BM629" s="74"/>
      <c r="BN629" s="75"/>
      <c r="BO629" s="74" t="s">
        <v>27</v>
      </c>
      <c r="BP629" s="75">
        <v>45586</v>
      </c>
      <c r="BQ629" s="74" t="s">
        <v>27</v>
      </c>
      <c r="BR629" s="132">
        <v>45622</v>
      </c>
      <c r="BS629" s="70"/>
      <c r="BT629" s="38"/>
      <c r="BU629" s="61"/>
      <c r="BV629" s="61"/>
      <c r="BW629" s="84"/>
      <c r="BX629" s="84"/>
      <c r="BY629" s="85"/>
      <c r="BZ629" s="84"/>
      <c r="CA629" s="86"/>
      <c r="CB629" s="87"/>
      <c r="CC629" s="88">
        <v>45392</v>
      </c>
      <c r="CD629" s="87"/>
      <c r="CE629" s="87" t="s">
        <v>129</v>
      </c>
      <c r="CF629" s="87"/>
      <c r="CG629" s="87" t="s">
        <v>1636</v>
      </c>
      <c r="CH629" s="42">
        <f>YEAR(BANCO10[[#This Row],[DATA INÍCIO]])</f>
        <v>2024</v>
      </c>
      <c r="CI629" s="42">
        <f>MONTH(BANCO10[[#This Row],[DATA INÍCIO]])</f>
        <v>5</v>
      </c>
      <c r="CJ629" s="42" t="str">
        <f t="shared" si="11"/>
        <v>PROTELIM INDUSTRIA QUIMICA DE PRODUTOS DE HIGIENE E LIMPEZA EXPORTACAO E IMPORTACAO LTDA01.178.126/0001-13</v>
      </c>
      <c r="CK629" s="42"/>
      <c r="CL629" s="42" t="s">
        <v>1637</v>
      </c>
      <c r="CM629" s="42" t="str">
        <f>IF(BANCO10[[#This Row],[SOLUÇÃO]]=CM$1,BANCO10[[#This Row],[STATUS DA ETAPA]],"")</f>
        <v/>
      </c>
      <c r="CN629" s="42" t="str">
        <f>IF(BANCO10[[#This Row],[SOLUÇÃO]]=CN$1,BANCO10[[#This Row],[STATUS DA ETAPA]],"")</f>
        <v/>
      </c>
      <c r="CO629" s="42" t="str">
        <f>IF(BANCO10[[#This Row],[SOLUÇÃO]]=CO$1,BANCO10[[#This Row],[STATUS DA ETAPA]],"")</f>
        <v>CONCLUÍDO</v>
      </c>
      <c r="CP629" s="42" t="str">
        <f>IF(BANCO10[[#This Row],[SOLUÇÃO]]=CP$1,BANCO10[[#This Row],[STATUS DA ETAPA]],"")</f>
        <v/>
      </c>
      <c r="CQ629" s="42" t="str">
        <f>IF(BANCO10[[#This Row],[SOLUÇÃO]]=CQ$1,BANCO10[[#This Row],[STATUS DA ETAPA]],"")</f>
        <v/>
      </c>
      <c r="CR629" s="42" t="str">
        <f>IF(BANCO10[[#This Row],[SOLUÇÃO]]=CR$1,BANCO10[[#This Row],[STATUS DA ETAPA]],"")</f>
        <v/>
      </c>
      <c r="CS629" s="42" t="str">
        <f>IF(BANCO10[[#This Row],[SOLUÇÃO]]=CS$1,BANCO10[[#This Row],[STATUS DA ETAPA]],"")</f>
        <v/>
      </c>
      <c r="CT629" s="42" t="str">
        <f>IF(BANCO10[[#This Row],[SOLUÇÃO]]=CT$1,BANCO10[[#This Row],[STATUS DA ETAPA]],"")</f>
        <v/>
      </c>
      <c r="CU629" s="42" t="str">
        <f>IF(BANCO10[[#This Row],[SOLUÇÃO]]=CU$1,BANCO10[[#This Row],[STATUS DA ETAPA]],"")</f>
        <v/>
      </c>
      <c r="CV629" s="42" t="str">
        <f>IF(BANCO10[[#This Row],[SOLUÇÃO]]=CV$1,BANCO10[[#This Row],[STATUS DA ETAPA]],"")</f>
        <v/>
      </c>
      <c r="CW629" s="42" t="str">
        <f>IF(BANCO10[[#This Row],[SOLUÇÃO]]=CW$1,BANCO10[[#This Row],[STATUS DA ETAPA]],"")</f>
        <v/>
      </c>
      <c r="CX629" s="42" t="str">
        <f>IF(BANCO10[[#This Row],[SOLUÇÃO]]=CX$1,BANCO10[[#This Row],[STATUS DA ETAPA]],"")</f>
        <v/>
      </c>
      <c r="CY629" s="42" t="str">
        <f>IF(BANCO10[[#This Row],[SOLUÇÃO]]=CY$1,BANCO10[[#This Row],[STATUS DA ETAPA]],"")</f>
        <v/>
      </c>
      <c r="CZ629" s="42" t="str">
        <f>IF(BANCO10[[#This Row],[SOLUÇÃO]]=CZ$1,BANCO10[[#This Row],[STATUS DA ETAPA]],"")</f>
        <v/>
      </c>
      <c r="DA629" s="42" t="str">
        <f>IF(BANCO10[[#This Row],[SOLUÇÃO]]=DA$1,BANCO10[[#This Row],[STATUS DA ETAPA]],"")</f>
        <v/>
      </c>
      <c r="DB629" s="42" t="str">
        <f>IF(BANCO10[[#This Row],[SOLUÇÃO]]=DB$1,BANCO10[[#This Row],[STATUS DA ETAPA]],"")</f>
        <v/>
      </c>
      <c r="DC629" s="63" t="str">
        <f>IF(BANCO10[[#This Row],[SOLUÇÃO]]=DC$1,BANCO10[[#This Row],[STATUS DA ETAPA]],"")</f>
        <v/>
      </c>
      <c r="DD629" s="65" t="str">
        <f>IF(BANCO10[[#This Row],[SOLUÇÃO]]=DD$1,BANCO10[[#This Row],[STATUS DA ETAPA]],"")</f>
        <v/>
      </c>
      <c r="DE629" s="65" t="str">
        <f>IF(BANCO10[[#This Row],[SOLUÇÃO]]=DE$1,BANCO10[[#This Row],[STATUS DA ETAPA]],"")</f>
        <v/>
      </c>
      <c r="DF629" s="65" t="str">
        <f>IF(BANCO10[[#This Row],[SOLUÇÃO]]=DF$1,BANCO10[[#This Row],[STATUS DA ETAPA]],"")</f>
        <v/>
      </c>
      <c r="DG629" s="65" t="str">
        <f>IF(BANCO10[[#This Row],[SOLUÇÃO]]=DG$1,BANCO10[[#This Row],[STATUS DA ETAPA]],"")</f>
        <v/>
      </c>
      <c r="DH629" s="65" t="str">
        <f>IF(BANCO10[[#This Row],[SOLUÇÃO]]=DH$1,BANCO10[[#This Row],[STATUS DA ETAPA]],"")</f>
        <v/>
      </c>
      <c r="DI629" s="65" t="str">
        <f>IF(BANCO10[[#This Row],[SOLUÇÃO]]=DI$1,BANCO10[[#This Row],[STATUS DA ETAPA]],"")</f>
        <v/>
      </c>
      <c r="DJ629" s="65" t="str">
        <f>IF(BANCO10[[#This Row],[SOLUÇÃO]]=DJ$1,BANCO10[[#This Row],[STATUS DA ETAPA]],"")</f>
        <v/>
      </c>
      <c r="DK629" s="65" t="str">
        <f>IF(BANCO10[[#This Row],[SOLUÇÃO]]=DK$1,BANCO10[[#This Row],[STATUS DA ETAPA]],"")</f>
        <v/>
      </c>
      <c r="DL629" s="65" t="str">
        <f>IF(BANCO10[[#This Row],[SOLUÇÃO]]=DL$1,BANCO10[[#This Row],[STATUS DA ETAPA]],"")</f>
        <v/>
      </c>
      <c r="DM629" s="65" t="str">
        <f>IF(BANCO10[[#This Row],[SOLUÇÃO]]=DM$1,BANCO10[[#This Row],[STATUS DA ETAPA]],"")</f>
        <v/>
      </c>
    </row>
    <row r="630" spans="1:117" ht="12" x14ac:dyDescent="0.25">
      <c r="A630" s="38" t="s">
        <v>118</v>
      </c>
      <c r="B630" s="39" t="s">
        <v>119</v>
      </c>
      <c r="C630" s="40" t="str">
        <f>IFERROR(VLOOKUP(BANCO10[[#This Row],[EMPRESA]],[1]!DADOS[#Data],2,FALSE),"")</f>
        <v>64.520.877/0001-96</v>
      </c>
      <c r="D630" s="42" t="s">
        <v>1638</v>
      </c>
      <c r="E630" s="42" t="str">
        <f>IFERROR(VLOOKUP(BANCO10[[#This Row],[EMPRESA]],[1]!DADOS[#Data],5,FALSE),"")</f>
        <v>EPP</v>
      </c>
      <c r="F630" s="40" t="str">
        <f>IFERROR(IF(VLOOKUP(BANCO10[[#This Row],[EMPRESA]],[1]!DADOS[#Data],6,0)="","",(VLOOKUP(BANCO10[[#This Row],[EMPRESA]],[1]!DADOS[#Data],6,0))),"")</f>
        <v>CAPITAL LESTE 1</v>
      </c>
      <c r="G630" s="40"/>
      <c r="H630" s="43" t="s">
        <v>121</v>
      </c>
      <c r="I630" s="43" t="s">
        <v>145</v>
      </c>
      <c r="J630" s="44" t="s">
        <v>146</v>
      </c>
      <c r="K630" s="44" t="s">
        <v>1639</v>
      </c>
      <c r="L630" s="44" t="s">
        <v>123</v>
      </c>
      <c r="M630" s="44">
        <v>103</v>
      </c>
      <c r="N630" s="42" t="s">
        <v>123</v>
      </c>
      <c r="O630" s="42" t="s">
        <v>90</v>
      </c>
      <c r="P630" s="42">
        <v>4</v>
      </c>
      <c r="Q630" s="42" t="s">
        <v>188</v>
      </c>
      <c r="R630" s="45" t="s">
        <v>123</v>
      </c>
      <c r="S630" s="45"/>
      <c r="T630" s="45" t="s">
        <v>123</v>
      </c>
      <c r="U630" s="45"/>
      <c r="V630" s="45" t="s">
        <v>123</v>
      </c>
      <c r="W630" s="45"/>
      <c r="X630" s="45" t="s">
        <v>123</v>
      </c>
      <c r="Y630" s="45"/>
      <c r="Z630" s="46" t="s">
        <v>123</v>
      </c>
      <c r="AA630" s="47"/>
      <c r="AB630" s="46" t="s">
        <v>123</v>
      </c>
      <c r="AC630" s="48"/>
      <c r="AD630" s="46" t="s">
        <v>123</v>
      </c>
      <c r="AE630" s="48"/>
      <c r="AF630" s="45" t="s">
        <v>27</v>
      </c>
      <c r="AG630" s="45">
        <v>44972</v>
      </c>
      <c r="AH630" s="45" t="s">
        <v>126</v>
      </c>
      <c r="AI630" s="45"/>
      <c r="AJ630" s="45" t="s">
        <v>123</v>
      </c>
      <c r="AK630" s="45"/>
      <c r="AL630" s="45" t="s">
        <v>123</v>
      </c>
      <c r="AM630" s="45"/>
      <c r="AN630" s="45" t="s">
        <v>123</v>
      </c>
      <c r="AO630" s="45"/>
      <c r="AP630" s="45" t="s">
        <v>123</v>
      </c>
      <c r="AQ630" s="45"/>
      <c r="AR630" s="45" t="s">
        <v>123</v>
      </c>
      <c r="AS630" s="45"/>
      <c r="AT630" s="49">
        <v>44972</v>
      </c>
      <c r="AU630" s="50">
        <v>44972</v>
      </c>
      <c r="AV630" s="51" t="s">
        <v>123</v>
      </c>
      <c r="AW630" s="51" t="s">
        <v>123</v>
      </c>
      <c r="AX630" s="51" t="s">
        <v>49</v>
      </c>
      <c r="AY630" s="52" t="s">
        <v>123</v>
      </c>
      <c r="AZ630" s="53">
        <v>0</v>
      </c>
      <c r="BA630" s="52" t="s">
        <v>123</v>
      </c>
      <c r="BB630" s="81" t="s">
        <v>123</v>
      </c>
      <c r="BC630" s="52" t="s">
        <v>123</v>
      </c>
      <c r="BD630" s="52" t="s">
        <v>123</v>
      </c>
      <c r="BE630" s="55" t="s">
        <v>123</v>
      </c>
      <c r="BF630" s="55" t="s">
        <v>123</v>
      </c>
      <c r="BG630" s="55" t="s">
        <v>123</v>
      </c>
      <c r="BH630" s="55" t="s">
        <v>123</v>
      </c>
      <c r="BI630" s="56" t="s">
        <v>123</v>
      </c>
      <c r="BJ630" s="48"/>
      <c r="BK630" s="74"/>
      <c r="BL630" s="75"/>
      <c r="BM630" s="74"/>
      <c r="BN630" s="75"/>
      <c r="BO630" s="74" t="s">
        <v>123</v>
      </c>
      <c r="BP630" s="75"/>
      <c r="BQ630" s="74" t="s">
        <v>123</v>
      </c>
      <c r="BR630" s="217"/>
      <c r="BS630" s="70" t="s">
        <v>1640</v>
      </c>
      <c r="BT630" s="38"/>
      <c r="BU630" s="61" t="s">
        <v>129</v>
      </c>
      <c r="BV630" s="61" t="s">
        <v>129</v>
      </c>
      <c r="BW630" s="84" t="s">
        <v>129</v>
      </c>
      <c r="BX630" s="84" t="s">
        <v>129</v>
      </c>
      <c r="BY630" s="85" t="s">
        <v>129</v>
      </c>
      <c r="BZ630" s="84"/>
      <c r="CA630" s="86" t="s">
        <v>129</v>
      </c>
      <c r="CB630" s="87" t="s">
        <v>129</v>
      </c>
      <c r="CC630" s="88" t="s">
        <v>129</v>
      </c>
      <c r="CD630" s="87" t="s">
        <v>129</v>
      </c>
      <c r="CE630" s="87" t="s">
        <v>129</v>
      </c>
      <c r="CF630" s="87" t="s">
        <v>129</v>
      </c>
      <c r="CG630" s="87" t="s">
        <v>129</v>
      </c>
      <c r="CH630" s="42">
        <f>YEAR(BANCO10[[#This Row],[DATA INÍCIO]])</f>
        <v>2023</v>
      </c>
      <c r="CI630" s="42">
        <f>MONTH(BANCO10[[#This Row],[DATA INÍCIO]])</f>
        <v>2</v>
      </c>
      <c r="CJ630" s="42" t="str">
        <f t="shared" si="11"/>
        <v>PROTEMAX TERMINAIS ELETRICOS LTDA64.520.877/0001-96</v>
      </c>
      <c r="CK630" s="42"/>
      <c r="CL630" s="42" t="s">
        <v>1639</v>
      </c>
      <c r="CM630" s="42" t="str">
        <f>IF(BANCO10[[#This Row],[SOLUÇÃO]]=CM$1,BANCO10[[#This Row],[STATUS DA ETAPA]],"")</f>
        <v>CONCLUÍDO</v>
      </c>
      <c r="CN630" s="42" t="str">
        <f>IF(BANCO10[[#This Row],[SOLUÇÃO]]=CN$1,BANCO10[[#This Row],[STATUS DA ETAPA]],"")</f>
        <v/>
      </c>
      <c r="CO630" s="42" t="str">
        <f>IF(BANCO10[[#This Row],[SOLUÇÃO]]=CO$1,BANCO10[[#This Row],[STATUS DA ETAPA]],"")</f>
        <v/>
      </c>
      <c r="CP630" s="42" t="str">
        <f>IF(BANCO10[[#This Row],[SOLUÇÃO]]=CP$1,BANCO10[[#This Row],[STATUS DA ETAPA]],"")</f>
        <v/>
      </c>
      <c r="CQ630" s="42" t="str">
        <f>IF(BANCO10[[#This Row],[SOLUÇÃO]]=CQ$1,BANCO10[[#This Row],[STATUS DA ETAPA]],"")</f>
        <v/>
      </c>
      <c r="CR630" s="42" t="str">
        <f>IF(BANCO10[[#This Row],[SOLUÇÃO]]=CR$1,BANCO10[[#This Row],[STATUS DA ETAPA]],"")</f>
        <v/>
      </c>
      <c r="CS630" s="42" t="str">
        <f>IF(BANCO10[[#This Row],[SOLUÇÃO]]=CS$1,BANCO10[[#This Row],[STATUS DA ETAPA]],"")</f>
        <v/>
      </c>
      <c r="CT630" s="42" t="str">
        <f>IF(BANCO10[[#This Row],[SOLUÇÃO]]=CT$1,BANCO10[[#This Row],[STATUS DA ETAPA]],"")</f>
        <v/>
      </c>
      <c r="CU630" s="42" t="str">
        <f>IF(BANCO10[[#This Row],[SOLUÇÃO]]=CU$1,BANCO10[[#This Row],[STATUS DA ETAPA]],"")</f>
        <v/>
      </c>
      <c r="CV630" s="42" t="str">
        <f>IF(BANCO10[[#This Row],[SOLUÇÃO]]=CV$1,BANCO10[[#This Row],[STATUS DA ETAPA]],"")</f>
        <v/>
      </c>
      <c r="CW630" s="42" t="str">
        <f>IF(BANCO10[[#This Row],[SOLUÇÃO]]=CW$1,BANCO10[[#This Row],[STATUS DA ETAPA]],"")</f>
        <v/>
      </c>
      <c r="CX630" s="42" t="str">
        <f>IF(BANCO10[[#This Row],[SOLUÇÃO]]=CX$1,BANCO10[[#This Row],[STATUS DA ETAPA]],"")</f>
        <v/>
      </c>
      <c r="CY630" s="42" t="str">
        <f>IF(BANCO10[[#This Row],[SOLUÇÃO]]=CY$1,BANCO10[[#This Row],[STATUS DA ETAPA]],"")</f>
        <v/>
      </c>
      <c r="CZ630" s="42" t="str">
        <f>IF(BANCO10[[#This Row],[SOLUÇÃO]]=CZ$1,BANCO10[[#This Row],[STATUS DA ETAPA]],"")</f>
        <v/>
      </c>
      <c r="DA630" s="42" t="str">
        <f>IF(BANCO10[[#This Row],[SOLUÇÃO]]=DA$1,BANCO10[[#This Row],[STATUS DA ETAPA]],"")</f>
        <v/>
      </c>
      <c r="DB630" s="42" t="str">
        <f>IF(BANCO10[[#This Row],[SOLUÇÃO]]=DB$1,BANCO10[[#This Row],[STATUS DA ETAPA]],"")</f>
        <v/>
      </c>
      <c r="DC630" s="63" t="str">
        <f>IF(BANCO10[[#This Row],[SOLUÇÃO]]=DC$1,BANCO10[[#This Row],[STATUS DA ETAPA]],"")</f>
        <v/>
      </c>
      <c r="DD630" s="65" t="str">
        <f>IF(BANCO10[[#This Row],[SOLUÇÃO]]=DD$1,BANCO10[[#This Row],[STATUS DA ETAPA]],"")</f>
        <v/>
      </c>
      <c r="DE630" s="65" t="str">
        <f>IF(BANCO10[[#This Row],[SOLUÇÃO]]=DE$1,BANCO10[[#This Row],[STATUS DA ETAPA]],"")</f>
        <v/>
      </c>
      <c r="DF630" s="65" t="str">
        <f>IF(BANCO10[[#This Row],[SOLUÇÃO]]=DF$1,BANCO10[[#This Row],[STATUS DA ETAPA]],"")</f>
        <v/>
      </c>
      <c r="DG630" s="65" t="str">
        <f>IF(BANCO10[[#This Row],[SOLUÇÃO]]=DG$1,BANCO10[[#This Row],[STATUS DA ETAPA]],"")</f>
        <v/>
      </c>
      <c r="DH630" s="65" t="str">
        <f>IF(BANCO10[[#This Row],[SOLUÇÃO]]=DH$1,BANCO10[[#This Row],[STATUS DA ETAPA]],"")</f>
        <v/>
      </c>
      <c r="DI630" s="65" t="str">
        <f>IF(BANCO10[[#This Row],[SOLUÇÃO]]=DI$1,BANCO10[[#This Row],[STATUS DA ETAPA]],"")</f>
        <v/>
      </c>
      <c r="DJ630" s="65" t="str">
        <f>IF(BANCO10[[#This Row],[SOLUÇÃO]]=DJ$1,BANCO10[[#This Row],[STATUS DA ETAPA]],"")</f>
        <v/>
      </c>
      <c r="DK630" s="65" t="str">
        <f>IF(BANCO10[[#This Row],[SOLUÇÃO]]=DK$1,BANCO10[[#This Row],[STATUS DA ETAPA]],"")</f>
        <v/>
      </c>
      <c r="DL630" s="65" t="str">
        <f>IF(BANCO10[[#This Row],[SOLUÇÃO]]=DL$1,BANCO10[[#This Row],[STATUS DA ETAPA]],"")</f>
        <v/>
      </c>
      <c r="DM630" s="65" t="str">
        <f>IF(BANCO10[[#This Row],[SOLUÇÃO]]=DM$1,BANCO10[[#This Row],[STATUS DA ETAPA]],"")</f>
        <v/>
      </c>
    </row>
    <row r="631" spans="1:117" ht="12" x14ac:dyDescent="0.25">
      <c r="A631" s="38" t="s">
        <v>118</v>
      </c>
      <c r="B631" s="39" t="s">
        <v>119</v>
      </c>
      <c r="C631" s="40" t="str">
        <f>IFERROR(VLOOKUP(BANCO10[[#This Row],[EMPRESA]],[1]!DADOS[#Data],2,FALSE),"")</f>
        <v>64.520.877/0001-96</v>
      </c>
      <c r="D631" s="42" t="s">
        <v>1638</v>
      </c>
      <c r="E631" s="42" t="str">
        <f>IFERROR(VLOOKUP(BANCO10[[#This Row],[EMPRESA]],[1]!DADOS[#Data],5,FALSE),"")</f>
        <v>EPP</v>
      </c>
      <c r="F631" s="40" t="str">
        <f>IFERROR(IF(VLOOKUP(BANCO10[[#This Row],[EMPRESA]],[1]!DADOS[#Data],6,0)="","",(VLOOKUP(BANCO10[[#This Row],[EMPRESA]],[1]!DADOS[#Data],6,0))),"")</f>
        <v>CAPITAL LESTE 1</v>
      </c>
      <c r="G631" s="40" t="str">
        <f>IFERROR(IF(VLOOKUP(BANCO10[[#This Row],[EMPRESA]],[1]!DADOS[#Data],4)="","",(VLOOKUP($D631,[1]!DADOS[#Data],4,0))),"")</f>
        <v>PROTEMAX</v>
      </c>
      <c r="H631" s="43" t="s">
        <v>7</v>
      </c>
      <c r="I631" s="43" t="s">
        <v>145</v>
      </c>
      <c r="J631" s="44" t="s">
        <v>123</v>
      </c>
      <c r="K631" s="44" t="s">
        <v>1641</v>
      </c>
      <c r="L631" s="44" t="s">
        <v>1642</v>
      </c>
      <c r="M631" s="44">
        <v>103</v>
      </c>
      <c r="N631" s="42" t="s">
        <v>123</v>
      </c>
      <c r="O631" s="42" t="s">
        <v>95</v>
      </c>
      <c r="P631" s="42">
        <v>100</v>
      </c>
      <c r="Q631" s="42" t="s">
        <v>188</v>
      </c>
      <c r="R631" s="45" t="s">
        <v>123</v>
      </c>
      <c r="S631" s="45"/>
      <c r="T631" s="45" t="s">
        <v>123</v>
      </c>
      <c r="U631" s="45"/>
      <c r="V631" s="45" t="s">
        <v>123</v>
      </c>
      <c r="W631" s="45"/>
      <c r="X631" s="45" t="s">
        <v>123</v>
      </c>
      <c r="Y631" s="45"/>
      <c r="Z631" s="46" t="s">
        <v>123</v>
      </c>
      <c r="AA631" s="47"/>
      <c r="AB631" s="46" t="s">
        <v>123</v>
      </c>
      <c r="AC631" s="48"/>
      <c r="AD631" s="46" t="s">
        <v>123</v>
      </c>
      <c r="AE631" s="48"/>
      <c r="AF631" s="45" t="s">
        <v>27</v>
      </c>
      <c r="AG631" s="45">
        <v>44972</v>
      </c>
      <c r="AH631" s="45" t="s">
        <v>27</v>
      </c>
      <c r="AI631" s="45">
        <v>44973</v>
      </c>
      <c r="AJ631" s="45" t="s">
        <v>27</v>
      </c>
      <c r="AK631" s="45">
        <v>44973</v>
      </c>
      <c r="AL631" s="45" t="s">
        <v>27</v>
      </c>
      <c r="AM631" s="45">
        <v>44973</v>
      </c>
      <c r="AN631" s="45" t="s">
        <v>27</v>
      </c>
      <c r="AO631" s="45"/>
      <c r="AP631" s="45" t="s">
        <v>27</v>
      </c>
      <c r="AQ631" s="45">
        <v>45007</v>
      </c>
      <c r="AR631" s="45" t="s">
        <v>27</v>
      </c>
      <c r="AS631" s="45"/>
      <c r="AT631" s="133">
        <v>45044</v>
      </c>
      <c r="AU631" s="99">
        <v>45166</v>
      </c>
      <c r="AV631" s="51" t="s">
        <v>27</v>
      </c>
      <c r="AW631" s="51" t="s">
        <v>27</v>
      </c>
      <c r="AX631" s="51" t="s">
        <v>49</v>
      </c>
      <c r="AY631" s="52" t="s">
        <v>126</v>
      </c>
      <c r="AZ631" s="53">
        <v>0</v>
      </c>
      <c r="BA631" s="52"/>
      <c r="BB631" s="81"/>
      <c r="BC631" s="52" t="s">
        <v>474</v>
      </c>
      <c r="BD631" s="52" t="s">
        <v>123</v>
      </c>
      <c r="BE631" s="55" t="s">
        <v>123</v>
      </c>
      <c r="BF631" s="55" t="s">
        <v>123</v>
      </c>
      <c r="BG631" s="55" t="s">
        <v>27</v>
      </c>
      <c r="BH631" s="55" t="s">
        <v>123</v>
      </c>
      <c r="BI631" s="68" t="s">
        <v>123</v>
      </c>
      <c r="BJ631" s="48"/>
      <c r="BK631" s="74"/>
      <c r="BL631" s="75"/>
      <c r="BM631" s="74"/>
      <c r="BN631" s="75"/>
      <c r="BO631" s="74" t="s">
        <v>27</v>
      </c>
      <c r="BP631" s="75">
        <v>45166</v>
      </c>
      <c r="BQ631" s="74" t="s">
        <v>27</v>
      </c>
      <c r="BR631" s="232"/>
      <c r="BS631" s="70" t="s">
        <v>1640</v>
      </c>
      <c r="BT631" s="38"/>
      <c r="BU631" s="61" t="s">
        <v>129</v>
      </c>
      <c r="BV631" s="61" t="s">
        <v>129</v>
      </c>
      <c r="BW631" s="84" t="s">
        <v>129</v>
      </c>
      <c r="BX631" s="84" t="s">
        <v>129</v>
      </c>
      <c r="BY631" s="85" t="s">
        <v>129</v>
      </c>
      <c r="BZ631" s="84"/>
      <c r="CA631" s="86" t="s">
        <v>248</v>
      </c>
      <c r="CB631" s="87" t="s">
        <v>158</v>
      </c>
      <c r="CC631" s="88">
        <v>45397</v>
      </c>
      <c r="CD631" s="87" t="s">
        <v>158</v>
      </c>
      <c r="CE631" s="87" t="s">
        <v>129</v>
      </c>
      <c r="CF631" s="87"/>
      <c r="CG631" s="87" t="s">
        <v>1643</v>
      </c>
      <c r="CH631" s="42">
        <f>YEAR(BANCO10[[#This Row],[DATA INÍCIO]])</f>
        <v>2023</v>
      </c>
      <c r="CI631" s="42">
        <f>MONTH(BANCO10[[#This Row],[DATA INÍCIO]])</f>
        <v>4</v>
      </c>
      <c r="CJ631" s="42" t="str">
        <f t="shared" si="11"/>
        <v>PROTEMAX TERMINAIS ELETRICOS LTDA64.520.877/0001-96</v>
      </c>
      <c r="CK631" s="42"/>
      <c r="CL631" s="42" t="s">
        <v>1641</v>
      </c>
      <c r="CM631" s="42" t="str">
        <f>IF(BANCO10[[#This Row],[SOLUÇÃO]]=CM$1,BANCO10[[#This Row],[STATUS DA ETAPA]],"")</f>
        <v/>
      </c>
      <c r="CN631" s="42" t="str">
        <f>IF(BANCO10[[#This Row],[SOLUÇÃO]]=CN$1,BANCO10[[#This Row],[STATUS DA ETAPA]],"")</f>
        <v/>
      </c>
      <c r="CO631" s="42" t="str">
        <f>IF(BANCO10[[#This Row],[SOLUÇÃO]]=CO$1,BANCO10[[#This Row],[STATUS DA ETAPA]],"")</f>
        <v/>
      </c>
      <c r="CP631" s="42" t="str">
        <f>IF(BANCO10[[#This Row],[SOLUÇÃO]]=CP$1,BANCO10[[#This Row],[STATUS DA ETAPA]],"")</f>
        <v/>
      </c>
      <c r="CQ631" s="42" t="str">
        <f>IF(BANCO10[[#This Row],[SOLUÇÃO]]=CQ$1,BANCO10[[#This Row],[STATUS DA ETAPA]],"")</f>
        <v/>
      </c>
      <c r="CR631" s="42" t="str">
        <f>IF(BANCO10[[#This Row],[SOLUÇÃO]]=CR$1,BANCO10[[#This Row],[STATUS DA ETAPA]],"")</f>
        <v>CONCLUÍDO</v>
      </c>
      <c r="CS631" s="42" t="str">
        <f>IF(BANCO10[[#This Row],[SOLUÇÃO]]=CS$1,BANCO10[[#This Row],[STATUS DA ETAPA]],"")</f>
        <v/>
      </c>
      <c r="CT631" s="42" t="str">
        <f>IF(BANCO10[[#This Row],[SOLUÇÃO]]=CT$1,BANCO10[[#This Row],[STATUS DA ETAPA]],"")</f>
        <v/>
      </c>
      <c r="CU631" s="42" t="str">
        <f>IF(BANCO10[[#This Row],[SOLUÇÃO]]=CU$1,BANCO10[[#This Row],[STATUS DA ETAPA]],"")</f>
        <v/>
      </c>
      <c r="CV631" s="42" t="str">
        <f>IF(BANCO10[[#This Row],[SOLUÇÃO]]=CV$1,BANCO10[[#This Row],[STATUS DA ETAPA]],"")</f>
        <v/>
      </c>
      <c r="CW631" s="42" t="str">
        <f>IF(BANCO10[[#This Row],[SOLUÇÃO]]=CW$1,BANCO10[[#This Row],[STATUS DA ETAPA]],"")</f>
        <v/>
      </c>
      <c r="CX631" s="42" t="str">
        <f>IF(BANCO10[[#This Row],[SOLUÇÃO]]=CX$1,BANCO10[[#This Row],[STATUS DA ETAPA]],"")</f>
        <v/>
      </c>
      <c r="CY631" s="42" t="str">
        <f>IF(BANCO10[[#This Row],[SOLUÇÃO]]=CY$1,BANCO10[[#This Row],[STATUS DA ETAPA]],"")</f>
        <v/>
      </c>
      <c r="CZ631" s="42" t="str">
        <f>IF(BANCO10[[#This Row],[SOLUÇÃO]]=CZ$1,BANCO10[[#This Row],[STATUS DA ETAPA]],"")</f>
        <v/>
      </c>
      <c r="DA631" s="42" t="str">
        <f>IF(BANCO10[[#This Row],[SOLUÇÃO]]=DA$1,BANCO10[[#This Row],[STATUS DA ETAPA]],"")</f>
        <v/>
      </c>
      <c r="DB631" s="42" t="str">
        <f>IF(BANCO10[[#This Row],[SOLUÇÃO]]=DB$1,BANCO10[[#This Row],[STATUS DA ETAPA]],"")</f>
        <v/>
      </c>
      <c r="DC631" s="63" t="str">
        <f>IF(BANCO10[[#This Row],[SOLUÇÃO]]=DC$1,BANCO10[[#This Row],[STATUS DA ETAPA]],"")</f>
        <v/>
      </c>
      <c r="DD631" s="65" t="str">
        <f>IF(BANCO10[[#This Row],[SOLUÇÃO]]=DD$1,BANCO10[[#This Row],[STATUS DA ETAPA]],"")</f>
        <v/>
      </c>
      <c r="DE631" s="65" t="str">
        <f>IF(BANCO10[[#This Row],[SOLUÇÃO]]=DE$1,BANCO10[[#This Row],[STATUS DA ETAPA]],"")</f>
        <v/>
      </c>
      <c r="DF631" s="65" t="str">
        <f>IF(BANCO10[[#This Row],[SOLUÇÃO]]=DF$1,BANCO10[[#This Row],[STATUS DA ETAPA]],"")</f>
        <v/>
      </c>
      <c r="DG631" s="65" t="str">
        <f>IF(BANCO10[[#This Row],[SOLUÇÃO]]=DG$1,BANCO10[[#This Row],[STATUS DA ETAPA]],"")</f>
        <v/>
      </c>
      <c r="DH631" s="65" t="str">
        <f>IF(BANCO10[[#This Row],[SOLUÇÃO]]=DH$1,BANCO10[[#This Row],[STATUS DA ETAPA]],"")</f>
        <v/>
      </c>
      <c r="DI631" s="65" t="str">
        <f>IF(BANCO10[[#This Row],[SOLUÇÃO]]=DI$1,BANCO10[[#This Row],[STATUS DA ETAPA]],"")</f>
        <v/>
      </c>
      <c r="DJ631" s="65" t="str">
        <f>IF(BANCO10[[#This Row],[SOLUÇÃO]]=DJ$1,BANCO10[[#This Row],[STATUS DA ETAPA]],"")</f>
        <v/>
      </c>
      <c r="DK631" s="65" t="str">
        <f>IF(BANCO10[[#This Row],[SOLUÇÃO]]=DK$1,BANCO10[[#This Row],[STATUS DA ETAPA]],"")</f>
        <v/>
      </c>
      <c r="DL631" s="65" t="str">
        <f>IF(BANCO10[[#This Row],[SOLUÇÃO]]=DL$1,BANCO10[[#This Row],[STATUS DA ETAPA]],"")</f>
        <v/>
      </c>
      <c r="DM631" s="65" t="str">
        <f>IF(BANCO10[[#This Row],[SOLUÇÃO]]=DM$1,BANCO10[[#This Row],[STATUS DA ETAPA]],"")</f>
        <v/>
      </c>
    </row>
    <row r="632" spans="1:117" ht="12" x14ac:dyDescent="0.25">
      <c r="A632" s="38" t="s">
        <v>118</v>
      </c>
      <c r="B632" s="39" t="s">
        <v>119</v>
      </c>
      <c r="C632" s="40" t="str">
        <f>IFERROR(VLOOKUP(BANCO10[[#This Row],[EMPRESA]],[1]!DADOS[#Data],2,FALSE),"")</f>
        <v>64.520.877/0001-96</v>
      </c>
      <c r="D632" s="42" t="s">
        <v>1638</v>
      </c>
      <c r="E632" s="42" t="str">
        <f>IFERROR(VLOOKUP(BANCO10[[#This Row],[EMPRESA]],[1]!DADOS[#Data],5,FALSE),"")</f>
        <v>EPP</v>
      </c>
      <c r="F632" s="40" t="str">
        <f>IFERROR(IF(VLOOKUP(BANCO10[[#This Row],[EMPRESA]],[1]!DADOS[#Data],6,0)="","",(VLOOKUP(BANCO10[[#This Row],[EMPRESA]],[1]!DADOS[#Data],6,0))),"")</f>
        <v>CAPITAL LESTE 1</v>
      </c>
      <c r="G632" s="40" t="s">
        <v>1644</v>
      </c>
      <c r="H632" s="43" t="s">
        <v>196</v>
      </c>
      <c r="I632" s="43" t="s">
        <v>145</v>
      </c>
      <c r="J632" s="44" t="s">
        <v>123</v>
      </c>
      <c r="K632" s="44" t="s">
        <v>1645</v>
      </c>
      <c r="L632" s="44">
        <v>15669760</v>
      </c>
      <c r="M632" s="44" t="s">
        <v>137</v>
      </c>
      <c r="N632" s="42" t="s">
        <v>123</v>
      </c>
      <c r="O632" s="42" t="s">
        <v>92</v>
      </c>
      <c r="P632" s="42">
        <v>60</v>
      </c>
      <c r="Q632" s="42" t="s">
        <v>148</v>
      </c>
      <c r="R632" s="45" t="s">
        <v>123</v>
      </c>
      <c r="S632" s="45"/>
      <c r="T632" s="45" t="s">
        <v>123</v>
      </c>
      <c r="U632" s="45"/>
      <c r="V632" s="45" t="s">
        <v>123</v>
      </c>
      <c r="W632" s="45"/>
      <c r="X632" s="45" t="s">
        <v>123</v>
      </c>
      <c r="Y632" s="45"/>
      <c r="Z632" s="46" t="s">
        <v>123</v>
      </c>
      <c r="AA632" s="47"/>
      <c r="AB632" s="46" t="s">
        <v>123</v>
      </c>
      <c r="AC632" s="48"/>
      <c r="AD632" s="46" t="s">
        <v>123</v>
      </c>
      <c r="AE632" s="48"/>
      <c r="AF632" s="45" t="s">
        <v>27</v>
      </c>
      <c r="AG632" s="45">
        <v>45580</v>
      </c>
      <c r="AH632" s="45" t="s">
        <v>27</v>
      </c>
      <c r="AI632" s="45">
        <v>45581</v>
      </c>
      <c r="AJ632" s="45" t="s">
        <v>27</v>
      </c>
      <c r="AK632" s="45"/>
      <c r="AL632" s="45" t="s">
        <v>27</v>
      </c>
      <c r="AM632" s="45">
        <v>45582</v>
      </c>
      <c r="AN632" s="45" t="s">
        <v>27</v>
      </c>
      <c r="AO632" s="45"/>
      <c r="AP632" s="45" t="s">
        <v>27</v>
      </c>
      <c r="AQ632" s="45"/>
      <c r="AR632" s="45" t="s">
        <v>27</v>
      </c>
      <c r="AS632" s="45">
        <v>45589</v>
      </c>
      <c r="AT632" s="133">
        <v>45635</v>
      </c>
      <c r="AU632" s="99">
        <v>45771</v>
      </c>
      <c r="AV632" s="66" t="s">
        <v>27</v>
      </c>
      <c r="AW632" s="66" t="s">
        <v>27</v>
      </c>
      <c r="AX632" s="73" t="s">
        <v>182</v>
      </c>
      <c r="AY632" s="52" t="s">
        <v>126</v>
      </c>
      <c r="AZ632" s="53">
        <v>0</v>
      </c>
      <c r="BA632" s="52" t="s">
        <v>153</v>
      </c>
      <c r="BB632" s="81" t="s">
        <v>1646</v>
      </c>
      <c r="BC632" s="52" t="s">
        <v>198</v>
      </c>
      <c r="BD632" s="52" t="s">
        <v>1647</v>
      </c>
      <c r="BE632" s="55" t="s">
        <v>123</v>
      </c>
      <c r="BF632" s="55" t="s">
        <v>123</v>
      </c>
      <c r="BG632" s="55" t="s">
        <v>27</v>
      </c>
      <c r="BH632" s="55" t="s">
        <v>123</v>
      </c>
      <c r="BI632" s="48" t="s">
        <v>123</v>
      </c>
      <c r="BJ632" s="48"/>
      <c r="BK632" s="58" t="s">
        <v>27</v>
      </c>
      <c r="BL632" s="59">
        <v>45771</v>
      </c>
      <c r="BM632" s="58" t="s">
        <v>27</v>
      </c>
      <c r="BN632" s="59">
        <v>45784</v>
      </c>
      <c r="BO632" s="74" t="s">
        <v>27</v>
      </c>
      <c r="BP632" s="77">
        <v>45804</v>
      </c>
      <c r="BQ632" s="78" t="s">
        <v>126</v>
      </c>
      <c r="BR632" s="131"/>
      <c r="BS632" s="69"/>
      <c r="BT632" s="38" t="s">
        <v>254</v>
      </c>
      <c r="BU632" s="61"/>
      <c r="BV632" s="61"/>
      <c r="BW632" s="84"/>
      <c r="BX632" s="84"/>
      <c r="BY632" s="85"/>
      <c r="BZ632" s="84"/>
      <c r="CA632" s="86"/>
      <c r="CB632" s="87"/>
      <c r="CC632" s="88"/>
      <c r="CD632" s="87"/>
      <c r="CE632" s="87"/>
      <c r="CF632" s="87"/>
      <c r="CG632" s="87"/>
      <c r="CH632" s="42">
        <f>YEAR(BANCO10[[#This Row],[DATA INÍCIO]])</f>
        <v>2024</v>
      </c>
      <c r="CI632" s="42">
        <f>MONTH(BANCO10[[#This Row],[DATA INÍCIO]])</f>
        <v>12</v>
      </c>
      <c r="CJ632" s="42" t="str">
        <f t="shared" si="11"/>
        <v>PROTEMAX TERMINAIS ELETRICOS LTDA64.520.877/0001-96</v>
      </c>
      <c r="CK632" s="42"/>
      <c r="CL632" s="42"/>
      <c r="CM632" s="42" t="str">
        <f>IF(BANCO10[[#This Row],[SOLUÇÃO]]=CM$1,BANCO10[[#This Row],[STATUS DA ETAPA]],"")</f>
        <v/>
      </c>
      <c r="CN632" s="42" t="str">
        <f>IF(BANCO10[[#This Row],[SOLUÇÃO]]=CN$1,BANCO10[[#This Row],[STATUS DA ETAPA]],"")</f>
        <v/>
      </c>
      <c r="CO632" s="42" t="str">
        <f>IF(BANCO10[[#This Row],[SOLUÇÃO]]=CO$1,BANCO10[[#This Row],[STATUS DA ETAPA]],"")</f>
        <v>CONCLUÍDO</v>
      </c>
      <c r="CP632" s="42" t="str">
        <f>IF(BANCO10[[#This Row],[SOLUÇÃO]]=CP$1,BANCO10[[#This Row],[STATUS DA ETAPA]],"")</f>
        <v/>
      </c>
      <c r="CQ632" s="42" t="str">
        <f>IF(BANCO10[[#This Row],[SOLUÇÃO]]=CQ$1,BANCO10[[#This Row],[STATUS DA ETAPA]],"")</f>
        <v/>
      </c>
      <c r="CR632" s="42" t="str">
        <f>IF(BANCO10[[#This Row],[SOLUÇÃO]]=CR$1,BANCO10[[#This Row],[STATUS DA ETAPA]],"")</f>
        <v/>
      </c>
      <c r="CS632" s="42" t="str">
        <f>IF(BANCO10[[#This Row],[SOLUÇÃO]]=CS$1,BANCO10[[#This Row],[STATUS DA ETAPA]],"")</f>
        <v/>
      </c>
      <c r="CT632" s="42" t="str">
        <f>IF(BANCO10[[#This Row],[SOLUÇÃO]]=CT$1,BANCO10[[#This Row],[STATUS DA ETAPA]],"")</f>
        <v/>
      </c>
      <c r="CU632" s="42" t="str">
        <f>IF(BANCO10[[#This Row],[SOLUÇÃO]]=CU$1,BANCO10[[#This Row],[STATUS DA ETAPA]],"")</f>
        <v/>
      </c>
      <c r="CV632" s="42" t="str">
        <f>IF(BANCO10[[#This Row],[SOLUÇÃO]]=CV$1,BANCO10[[#This Row],[STATUS DA ETAPA]],"")</f>
        <v/>
      </c>
      <c r="CW632" s="42" t="str">
        <f>IF(BANCO10[[#This Row],[SOLUÇÃO]]=CW$1,BANCO10[[#This Row],[STATUS DA ETAPA]],"")</f>
        <v/>
      </c>
      <c r="CX632" s="42" t="str">
        <f>IF(BANCO10[[#This Row],[SOLUÇÃO]]=CX$1,BANCO10[[#This Row],[STATUS DA ETAPA]],"")</f>
        <v/>
      </c>
      <c r="CY632" s="42" t="str">
        <f>IF(BANCO10[[#This Row],[SOLUÇÃO]]=CY$1,BANCO10[[#This Row],[STATUS DA ETAPA]],"")</f>
        <v/>
      </c>
      <c r="CZ632" s="42" t="str">
        <f>IF(BANCO10[[#This Row],[SOLUÇÃO]]=CZ$1,BANCO10[[#This Row],[STATUS DA ETAPA]],"")</f>
        <v/>
      </c>
      <c r="DA632" s="42" t="str">
        <f>IF(BANCO10[[#This Row],[SOLUÇÃO]]=DA$1,BANCO10[[#This Row],[STATUS DA ETAPA]],"")</f>
        <v/>
      </c>
      <c r="DB632" s="42" t="str">
        <f>IF(BANCO10[[#This Row],[SOLUÇÃO]]=DB$1,BANCO10[[#This Row],[STATUS DA ETAPA]],"")</f>
        <v/>
      </c>
      <c r="DC632" s="63" t="str">
        <f>IF(BANCO10[[#This Row],[SOLUÇÃO]]=DC$1,BANCO10[[#This Row],[STATUS DA ETAPA]],"")</f>
        <v/>
      </c>
      <c r="DD632" s="65" t="str">
        <f>IF(BANCO10[[#This Row],[SOLUÇÃO]]=DD$1,BANCO10[[#This Row],[STATUS DA ETAPA]],"")</f>
        <v/>
      </c>
      <c r="DE632" s="65" t="str">
        <f>IF(BANCO10[[#This Row],[SOLUÇÃO]]=DE$1,BANCO10[[#This Row],[STATUS DA ETAPA]],"")</f>
        <v/>
      </c>
      <c r="DF632" s="65" t="str">
        <f>IF(BANCO10[[#This Row],[SOLUÇÃO]]=DF$1,BANCO10[[#This Row],[STATUS DA ETAPA]],"")</f>
        <v/>
      </c>
      <c r="DG632" s="65" t="str">
        <f>IF(BANCO10[[#This Row],[SOLUÇÃO]]=DG$1,BANCO10[[#This Row],[STATUS DA ETAPA]],"")</f>
        <v/>
      </c>
      <c r="DH632" s="65" t="str">
        <f>IF(BANCO10[[#This Row],[SOLUÇÃO]]=DH$1,BANCO10[[#This Row],[STATUS DA ETAPA]],"")</f>
        <v/>
      </c>
      <c r="DI632" s="65" t="str">
        <f>IF(BANCO10[[#This Row],[SOLUÇÃO]]=DI$1,BANCO10[[#This Row],[STATUS DA ETAPA]],"")</f>
        <v/>
      </c>
      <c r="DJ632" s="65" t="str">
        <f>IF(BANCO10[[#This Row],[SOLUÇÃO]]=DJ$1,BANCO10[[#This Row],[STATUS DA ETAPA]],"")</f>
        <v/>
      </c>
      <c r="DK632" s="65" t="str">
        <f>IF(BANCO10[[#This Row],[SOLUÇÃO]]=DK$1,BANCO10[[#This Row],[STATUS DA ETAPA]],"")</f>
        <v/>
      </c>
      <c r="DL632" s="65" t="str">
        <f>IF(BANCO10[[#This Row],[SOLUÇÃO]]=DL$1,BANCO10[[#This Row],[STATUS DA ETAPA]],"")</f>
        <v/>
      </c>
      <c r="DM632" s="65" t="str">
        <f>IF(BANCO10[[#This Row],[SOLUÇÃO]]=DM$1,BANCO10[[#This Row],[STATUS DA ETAPA]],"")</f>
        <v/>
      </c>
    </row>
    <row r="633" spans="1:117" ht="10.5" x14ac:dyDescent="0.25">
      <c r="A633" s="38" t="s">
        <v>118</v>
      </c>
      <c r="B633" s="39" t="s">
        <v>131</v>
      </c>
      <c r="C633" s="40" t="str">
        <f>IFERROR(VLOOKUP(BANCO10[[#This Row],[EMPRESA]],[1]!DADOS[#Data],2,FALSE),"")</f>
        <v>64.520.877/0001-96</v>
      </c>
      <c r="D633" s="40" t="s">
        <v>1638</v>
      </c>
      <c r="E633" s="42" t="str">
        <f>IFERROR(VLOOKUP(BANCO10[[#This Row],[EMPRESA]],[1]!DADOS[#Data],5,FALSE),"")</f>
        <v>EPP</v>
      </c>
      <c r="F633" s="40" t="str">
        <f>IFERROR(IF(VLOOKUP(BANCO10[[#This Row],[EMPRESA]],[1]!DADOS[#Data],6,0)="","",(VLOOKUP(BANCO10[[#This Row],[EMPRESA]],[1]!DADOS[#Data],6,0))),"")</f>
        <v>CAPITAL LESTE 1</v>
      </c>
      <c r="G633" s="40" t="str">
        <f>IFERROR(IF(VLOOKUP(BANCO10[[#This Row],[EMPRESA]],[1]!DADOS[#Data],4)="","",(VLOOKUP($D633,[1]!DADOS[#Data],4,0))),"")</f>
        <v>PROTEMAX</v>
      </c>
      <c r="H633" s="43" t="s">
        <v>7</v>
      </c>
      <c r="I633" s="43" t="s">
        <v>134</v>
      </c>
      <c r="J633" s="44" t="s">
        <v>123</v>
      </c>
      <c r="K633" s="44" t="s">
        <v>1648</v>
      </c>
      <c r="L633" s="44" t="s">
        <v>136</v>
      </c>
      <c r="M633" s="44" t="s">
        <v>137</v>
      </c>
      <c r="N633" s="42" t="s">
        <v>123</v>
      </c>
      <c r="O633" s="42" t="s">
        <v>96</v>
      </c>
      <c r="P633" s="42">
        <v>106</v>
      </c>
      <c r="Q633" s="39"/>
      <c r="R633" s="45" t="s">
        <v>27</v>
      </c>
      <c r="S633" s="45">
        <v>45876</v>
      </c>
      <c r="T633" s="45" t="s">
        <v>27</v>
      </c>
      <c r="U633" s="45">
        <v>45876</v>
      </c>
      <c r="V633" s="45" t="s">
        <v>27</v>
      </c>
      <c r="W633" s="45">
        <v>45888</v>
      </c>
      <c r="X633" s="45" t="s">
        <v>27</v>
      </c>
      <c r="Y633" s="45">
        <v>45888</v>
      </c>
      <c r="Z633" s="46" t="s">
        <v>27</v>
      </c>
      <c r="AA633" s="47">
        <v>45904</v>
      </c>
      <c r="AB633" s="46" t="s">
        <v>126</v>
      </c>
      <c r="AC633" s="48"/>
      <c r="AD633" s="46" t="s">
        <v>126</v>
      </c>
      <c r="AE633" s="48"/>
      <c r="AF633" s="45" t="s">
        <v>123</v>
      </c>
      <c r="AG633" s="45"/>
      <c r="AH633" s="45" t="s">
        <v>123</v>
      </c>
      <c r="AI633" s="45"/>
      <c r="AJ633" s="45"/>
      <c r="AK633" s="45"/>
      <c r="AL633" s="45" t="s">
        <v>123</v>
      </c>
      <c r="AM633" s="45"/>
      <c r="AN633" s="45" t="s">
        <v>123</v>
      </c>
      <c r="AO633" s="45"/>
      <c r="AP633" s="45" t="s">
        <v>123</v>
      </c>
      <c r="AQ633" s="45"/>
      <c r="AR633" s="45" t="s">
        <v>123</v>
      </c>
      <c r="AS633" s="45"/>
      <c r="AT633" s="49">
        <v>46022</v>
      </c>
      <c r="AU633" s="50">
        <v>46022</v>
      </c>
      <c r="AV633" s="66" t="s">
        <v>126</v>
      </c>
      <c r="AW633" s="66" t="s">
        <v>126</v>
      </c>
      <c r="AX633" s="51" t="s">
        <v>49</v>
      </c>
      <c r="AY633" s="52" t="s">
        <v>126</v>
      </c>
      <c r="AZ633" s="53">
        <v>20140</v>
      </c>
      <c r="BA633" s="52" t="s">
        <v>138</v>
      </c>
      <c r="BB633" s="42">
        <v>711087</v>
      </c>
      <c r="BC633" s="52" t="s">
        <v>123</v>
      </c>
      <c r="BD633" s="52" t="s">
        <v>123</v>
      </c>
      <c r="BE633" s="55" t="s">
        <v>126</v>
      </c>
      <c r="BF633" s="55" t="s">
        <v>126</v>
      </c>
      <c r="BG633" s="55" t="s">
        <v>126</v>
      </c>
      <c r="BH633" s="55" t="s">
        <v>126</v>
      </c>
      <c r="BI633" s="68" t="s">
        <v>126</v>
      </c>
      <c r="BJ633" s="48"/>
      <c r="BK633" s="58" t="s">
        <v>126</v>
      </c>
      <c r="BL633" s="59"/>
      <c r="BM633" s="58" t="s">
        <v>126</v>
      </c>
      <c r="BN633" s="59"/>
      <c r="BO633" s="58" t="s">
        <v>126</v>
      </c>
      <c r="BP633" s="59"/>
      <c r="BQ633" s="58" t="s">
        <v>126</v>
      </c>
      <c r="BR633" s="140"/>
      <c r="BS633" s="60" t="s">
        <v>1428</v>
      </c>
      <c r="BT633" s="38"/>
      <c r="BU633" s="61"/>
      <c r="BV633" s="61"/>
      <c r="BW633" s="61"/>
      <c r="BX633" s="61"/>
      <c r="BY633" s="61"/>
      <c r="BZ633" s="61"/>
      <c r="CA633" s="61"/>
      <c r="CB633" s="61"/>
      <c r="CC633" s="61"/>
      <c r="CD633" s="61"/>
      <c r="CE633" s="61"/>
      <c r="CF633" s="61"/>
      <c r="CG633" s="61"/>
      <c r="CH633" s="63">
        <f>YEAR(BANCO10[[#This Row],[DATA INÍCIO]])</f>
        <v>2025</v>
      </c>
      <c r="CI633" s="63">
        <f>MONTH(BANCO10[[#This Row],[DATA INÍCIO]])</f>
        <v>12</v>
      </c>
      <c r="CJ633" s="71" t="str">
        <f t="shared" si="11"/>
        <v>PROTEMAX TERMINAIS ELETRICOS LTDA64.520.877/0001-96</v>
      </c>
      <c r="CK633" s="63"/>
      <c r="CL633" s="63"/>
      <c r="CM633" s="42" t="str">
        <f>IF(BANCO10[[#This Row],[SOLUÇÃO]]=CM$1,BANCO10[[#This Row],[STATUS DA ETAPA]],"")</f>
        <v/>
      </c>
      <c r="CN633" s="42" t="str">
        <f>IF(BANCO10[[#This Row],[SOLUÇÃO]]=CN$1,BANCO10[[#This Row],[STATUS DA ETAPA]],"")</f>
        <v/>
      </c>
      <c r="CO633" s="42" t="str">
        <f>IF(BANCO10[[#This Row],[SOLUÇÃO]]=CO$1,BANCO10[[#This Row],[STATUS DA ETAPA]],"")</f>
        <v/>
      </c>
      <c r="CP633" s="42" t="str">
        <f>IF(BANCO10[[#This Row],[SOLUÇÃO]]=CP$1,BANCO10[[#This Row],[STATUS DA ETAPA]],"")</f>
        <v/>
      </c>
      <c r="CQ633" s="42" t="str">
        <f>IF(BANCO10[[#This Row],[SOLUÇÃO]]=CQ$1,BANCO10[[#This Row],[STATUS DA ETAPA]],"")</f>
        <v/>
      </c>
      <c r="CR633" s="42" t="str">
        <f>IF(BANCO10[[#This Row],[SOLUÇÃO]]=CR$1,BANCO10[[#This Row],[STATUS DA ETAPA]],"")</f>
        <v/>
      </c>
      <c r="CS633" s="42" t="str">
        <f>IF(BANCO10[[#This Row],[SOLUÇÃO]]=CS$1,BANCO10[[#This Row],[STATUS DA ETAPA]],"")</f>
        <v>AGUARDANDO SALDO</v>
      </c>
      <c r="CT633" s="42" t="str">
        <f>IF(BANCO10[[#This Row],[SOLUÇÃO]]=CT$1,BANCO10[[#This Row],[STATUS DA ETAPA]],"")</f>
        <v/>
      </c>
      <c r="CU633" s="42" t="str">
        <f>IF(BANCO10[[#This Row],[SOLUÇÃO]]=CU$1,BANCO10[[#This Row],[STATUS DA ETAPA]],"")</f>
        <v/>
      </c>
      <c r="CV633" s="42" t="str">
        <f>IF(BANCO10[[#This Row],[SOLUÇÃO]]=CV$1,BANCO10[[#This Row],[STATUS DA ETAPA]],"")</f>
        <v/>
      </c>
      <c r="CW633" s="42" t="str">
        <f>IF(BANCO10[[#This Row],[SOLUÇÃO]]=CW$1,BANCO10[[#This Row],[STATUS DA ETAPA]],"")</f>
        <v/>
      </c>
      <c r="CX633" s="42" t="str">
        <f>IF(BANCO10[[#This Row],[SOLUÇÃO]]=CX$1,BANCO10[[#This Row],[STATUS DA ETAPA]],"")</f>
        <v/>
      </c>
      <c r="CY633" s="42" t="str">
        <f>IF(BANCO10[[#This Row],[SOLUÇÃO]]=CY$1,BANCO10[[#This Row],[STATUS DA ETAPA]],"")</f>
        <v/>
      </c>
      <c r="CZ633" s="42" t="str">
        <f>IF(BANCO10[[#This Row],[SOLUÇÃO]]=CZ$1,BANCO10[[#This Row],[STATUS DA ETAPA]],"")</f>
        <v/>
      </c>
      <c r="DA633" s="42" t="str">
        <f>IF(BANCO10[[#This Row],[SOLUÇÃO]]=DA$1,BANCO10[[#This Row],[STATUS DA ETAPA]],"")</f>
        <v/>
      </c>
      <c r="DB633" s="42" t="str">
        <f>IF(BANCO10[[#This Row],[SOLUÇÃO]]=DB$1,BANCO10[[#This Row],[STATUS DA ETAPA]],"")</f>
        <v/>
      </c>
      <c r="DC633" s="42" t="str">
        <f>IF(BANCO10[[#This Row],[SOLUÇÃO]]=DC$1,BANCO10[[#This Row],[STATUS DA ETAPA]],"")</f>
        <v/>
      </c>
      <c r="DD633" s="42" t="str">
        <f>IF(BANCO10[[#This Row],[SOLUÇÃO]]=DD$1,BANCO10[[#This Row],[STATUS DA ETAPA]],"")</f>
        <v/>
      </c>
      <c r="DE633" s="42" t="str">
        <f>IF(BANCO10[[#This Row],[SOLUÇÃO]]=DE$1,BANCO10[[#This Row],[STATUS DA ETAPA]],"")</f>
        <v/>
      </c>
      <c r="DF633" s="42" t="str">
        <f>IF(BANCO10[[#This Row],[SOLUÇÃO]]=DF$1,BANCO10[[#This Row],[STATUS DA ETAPA]],"")</f>
        <v/>
      </c>
      <c r="DG633" s="42" t="str">
        <f>IF(BANCO10[[#This Row],[SOLUÇÃO]]=DG$1,BANCO10[[#This Row],[STATUS DA ETAPA]],"")</f>
        <v/>
      </c>
      <c r="DH633" s="42" t="str">
        <f>IF(BANCO10[[#This Row],[SOLUÇÃO]]=DH$1,BANCO10[[#This Row],[STATUS DA ETAPA]],"")</f>
        <v/>
      </c>
      <c r="DI633" s="42" t="str">
        <f>IF(BANCO10[[#This Row],[SOLUÇÃO]]=DI$1,BANCO10[[#This Row],[STATUS DA ETAPA]],"")</f>
        <v/>
      </c>
      <c r="DJ633" s="42" t="str">
        <f>IF(BANCO10[[#This Row],[SOLUÇÃO]]=DJ$1,BANCO10[[#This Row],[STATUS DA ETAPA]],"")</f>
        <v/>
      </c>
      <c r="DK633" s="42" t="str">
        <f>IF(BANCO10[[#This Row],[SOLUÇÃO]]=DK$1,BANCO10[[#This Row],[STATUS DA ETAPA]],"")</f>
        <v/>
      </c>
      <c r="DL633" s="42" t="str">
        <f>IF(BANCO10[[#This Row],[SOLUÇÃO]]=DL$1,BANCO10[[#This Row],[STATUS DA ETAPA]],"")</f>
        <v/>
      </c>
      <c r="DM633" s="42" t="str">
        <f>IF(BANCO10[[#This Row],[SOLUÇÃO]]=DM$1,BANCO10[[#This Row],[STATUS DA ETAPA]],"")</f>
        <v/>
      </c>
    </row>
    <row r="634" spans="1:117" ht="12" x14ac:dyDescent="0.25">
      <c r="A634" s="38" t="s">
        <v>118</v>
      </c>
      <c r="B634" s="39" t="s">
        <v>119</v>
      </c>
      <c r="C634" s="40" t="str">
        <f>IFERROR(VLOOKUP(BANCO10[[#This Row],[EMPRESA]],[1]!DADOS[#Data],2,FALSE),"")</f>
        <v>01.842.526/0001-81</v>
      </c>
      <c r="D634" s="42" t="s">
        <v>1649</v>
      </c>
      <c r="E634" s="42" t="str">
        <f>IFERROR(VLOOKUP(BANCO10[[#This Row],[EMPRESA]],[1]!DADOS[#Data],5,FALSE),"")</f>
        <v>EPP</v>
      </c>
      <c r="F634" s="40" t="str">
        <f>IFERROR(IF(VLOOKUP(BANCO10[[#This Row],[EMPRESA]],[1]!DADOS[#Data],6,0)="","",(VLOOKUP(BANCO10[[#This Row],[EMPRESA]],[1]!DADOS[#Data],6,0))),"")</f>
        <v>CAPITAL LESTE 1</v>
      </c>
      <c r="G634" s="40"/>
      <c r="H634" s="43" t="s">
        <v>121</v>
      </c>
      <c r="I634" s="43" t="s">
        <v>145</v>
      </c>
      <c r="J634" s="44" t="s">
        <v>146</v>
      </c>
      <c r="K634" s="44" t="s">
        <v>1650</v>
      </c>
      <c r="L634" s="44" t="s">
        <v>123</v>
      </c>
      <c r="M634" s="44">
        <v>103</v>
      </c>
      <c r="N634" s="42" t="s">
        <v>123</v>
      </c>
      <c r="O634" s="42" t="s">
        <v>90</v>
      </c>
      <c r="P634" s="42">
        <v>4</v>
      </c>
      <c r="Q634" s="42" t="s">
        <v>125</v>
      </c>
      <c r="R634" s="45" t="s">
        <v>123</v>
      </c>
      <c r="S634" s="45"/>
      <c r="T634" s="45" t="s">
        <v>123</v>
      </c>
      <c r="U634" s="45"/>
      <c r="V634" s="45" t="s">
        <v>123</v>
      </c>
      <c r="W634" s="45"/>
      <c r="X634" s="45" t="s">
        <v>123</v>
      </c>
      <c r="Y634" s="45"/>
      <c r="Z634" s="46" t="s">
        <v>123</v>
      </c>
      <c r="AA634" s="47"/>
      <c r="AB634" s="46" t="s">
        <v>123</v>
      </c>
      <c r="AC634" s="48"/>
      <c r="AD634" s="46" t="s">
        <v>123</v>
      </c>
      <c r="AE634" s="48"/>
      <c r="AF634" s="45" t="s">
        <v>27</v>
      </c>
      <c r="AG634" s="45">
        <v>45077</v>
      </c>
      <c r="AH634" s="45" t="s">
        <v>126</v>
      </c>
      <c r="AI634" s="45"/>
      <c r="AJ634" s="45" t="s">
        <v>123</v>
      </c>
      <c r="AK634" s="45"/>
      <c r="AL634" s="45" t="s">
        <v>123</v>
      </c>
      <c r="AM634" s="45"/>
      <c r="AN634" s="45" t="s">
        <v>123</v>
      </c>
      <c r="AO634" s="45"/>
      <c r="AP634" s="45" t="s">
        <v>123</v>
      </c>
      <c r="AQ634" s="45"/>
      <c r="AR634" s="45" t="s">
        <v>123</v>
      </c>
      <c r="AS634" s="45"/>
      <c r="AT634" s="133">
        <v>45076</v>
      </c>
      <c r="AU634" s="99">
        <v>45076</v>
      </c>
      <c r="AV634" s="51" t="s">
        <v>123</v>
      </c>
      <c r="AW634" s="51" t="s">
        <v>123</v>
      </c>
      <c r="AX634" s="51" t="s">
        <v>49</v>
      </c>
      <c r="AY634" s="52" t="s">
        <v>123</v>
      </c>
      <c r="AZ634" s="53">
        <v>0</v>
      </c>
      <c r="BA634" s="52" t="s">
        <v>123</v>
      </c>
      <c r="BB634" s="81" t="s">
        <v>123</v>
      </c>
      <c r="BC634" s="52" t="s">
        <v>123</v>
      </c>
      <c r="BD634" s="52" t="s">
        <v>123</v>
      </c>
      <c r="BE634" s="55" t="s">
        <v>123</v>
      </c>
      <c r="BF634" s="55" t="s">
        <v>123</v>
      </c>
      <c r="BG634" s="55" t="s">
        <v>123</v>
      </c>
      <c r="BH634" s="55" t="s">
        <v>123</v>
      </c>
      <c r="BI634" s="56" t="s">
        <v>123</v>
      </c>
      <c r="BJ634" s="48"/>
      <c r="BK634" s="74"/>
      <c r="BL634" s="75"/>
      <c r="BM634" s="74"/>
      <c r="BN634" s="75"/>
      <c r="BO634" s="74" t="s">
        <v>123</v>
      </c>
      <c r="BP634" s="75"/>
      <c r="BQ634" s="74" t="s">
        <v>123</v>
      </c>
      <c r="BR634" s="232"/>
      <c r="BS634" s="240"/>
      <c r="BT634" s="38"/>
      <c r="BU634" s="61" t="s">
        <v>129</v>
      </c>
      <c r="BV634" s="61" t="s">
        <v>129</v>
      </c>
      <c r="BW634" s="84" t="s">
        <v>150</v>
      </c>
      <c r="BX634" s="84" t="s">
        <v>129</v>
      </c>
      <c r="BY634" s="85" t="s">
        <v>27</v>
      </c>
      <c r="BZ634" s="84" t="s">
        <v>260</v>
      </c>
      <c r="CA634" s="86" t="s">
        <v>129</v>
      </c>
      <c r="CB634" s="87" t="s">
        <v>129</v>
      </c>
      <c r="CC634" s="88" t="s">
        <v>129</v>
      </c>
      <c r="CD634" s="87" t="s">
        <v>129</v>
      </c>
      <c r="CE634" s="87" t="s">
        <v>129</v>
      </c>
      <c r="CF634" s="87" t="s">
        <v>129</v>
      </c>
      <c r="CG634" s="87" t="s">
        <v>129</v>
      </c>
      <c r="CH634" s="42">
        <f>YEAR(BANCO10[[#This Row],[DATA INÍCIO]])</f>
        <v>2023</v>
      </c>
      <c r="CI634" s="42">
        <f>MONTH(BANCO10[[#This Row],[DATA INÍCIO]])</f>
        <v>5</v>
      </c>
      <c r="CJ634" s="42" t="str">
        <f t="shared" si="11"/>
        <v>PROVEDA INDUSTRIAL E COMERCIAL LTDA01.842.526/0001-81</v>
      </c>
      <c r="CK634" s="42"/>
      <c r="CL634" s="42" t="s">
        <v>1650</v>
      </c>
      <c r="CM634" s="42" t="str">
        <f>IF(BANCO10[[#This Row],[SOLUÇÃO]]=CM$1,BANCO10[[#This Row],[STATUS DA ETAPA]],"")</f>
        <v>CONCLUÍDO</v>
      </c>
      <c r="CN634" s="42" t="str">
        <f>IF(BANCO10[[#This Row],[SOLUÇÃO]]=CN$1,BANCO10[[#This Row],[STATUS DA ETAPA]],"")</f>
        <v/>
      </c>
      <c r="CO634" s="42" t="str">
        <f>IF(BANCO10[[#This Row],[SOLUÇÃO]]=CO$1,BANCO10[[#This Row],[STATUS DA ETAPA]],"")</f>
        <v/>
      </c>
      <c r="CP634" s="42" t="str">
        <f>IF(BANCO10[[#This Row],[SOLUÇÃO]]=CP$1,BANCO10[[#This Row],[STATUS DA ETAPA]],"")</f>
        <v/>
      </c>
      <c r="CQ634" s="42" t="str">
        <f>IF(BANCO10[[#This Row],[SOLUÇÃO]]=CQ$1,BANCO10[[#This Row],[STATUS DA ETAPA]],"")</f>
        <v/>
      </c>
      <c r="CR634" s="42" t="str">
        <f>IF(BANCO10[[#This Row],[SOLUÇÃO]]=CR$1,BANCO10[[#This Row],[STATUS DA ETAPA]],"")</f>
        <v/>
      </c>
      <c r="CS634" s="42" t="str">
        <f>IF(BANCO10[[#This Row],[SOLUÇÃO]]=CS$1,BANCO10[[#This Row],[STATUS DA ETAPA]],"")</f>
        <v/>
      </c>
      <c r="CT634" s="42" t="str">
        <f>IF(BANCO10[[#This Row],[SOLUÇÃO]]=CT$1,BANCO10[[#This Row],[STATUS DA ETAPA]],"")</f>
        <v/>
      </c>
      <c r="CU634" s="42" t="str">
        <f>IF(BANCO10[[#This Row],[SOLUÇÃO]]=CU$1,BANCO10[[#This Row],[STATUS DA ETAPA]],"")</f>
        <v/>
      </c>
      <c r="CV634" s="42" t="str">
        <f>IF(BANCO10[[#This Row],[SOLUÇÃO]]=CV$1,BANCO10[[#This Row],[STATUS DA ETAPA]],"")</f>
        <v/>
      </c>
      <c r="CW634" s="42" t="str">
        <f>IF(BANCO10[[#This Row],[SOLUÇÃO]]=CW$1,BANCO10[[#This Row],[STATUS DA ETAPA]],"")</f>
        <v/>
      </c>
      <c r="CX634" s="42" t="str">
        <f>IF(BANCO10[[#This Row],[SOLUÇÃO]]=CX$1,BANCO10[[#This Row],[STATUS DA ETAPA]],"")</f>
        <v/>
      </c>
      <c r="CY634" s="42" t="str">
        <f>IF(BANCO10[[#This Row],[SOLUÇÃO]]=CY$1,BANCO10[[#This Row],[STATUS DA ETAPA]],"")</f>
        <v/>
      </c>
      <c r="CZ634" s="42" t="str">
        <f>IF(BANCO10[[#This Row],[SOLUÇÃO]]=CZ$1,BANCO10[[#This Row],[STATUS DA ETAPA]],"")</f>
        <v/>
      </c>
      <c r="DA634" s="42" t="str">
        <f>IF(BANCO10[[#This Row],[SOLUÇÃO]]=DA$1,BANCO10[[#This Row],[STATUS DA ETAPA]],"")</f>
        <v/>
      </c>
      <c r="DB634" s="42" t="str">
        <f>IF(BANCO10[[#This Row],[SOLUÇÃO]]=DB$1,BANCO10[[#This Row],[STATUS DA ETAPA]],"")</f>
        <v/>
      </c>
      <c r="DC634" s="63" t="str">
        <f>IF(BANCO10[[#This Row],[SOLUÇÃO]]=DC$1,BANCO10[[#This Row],[STATUS DA ETAPA]],"")</f>
        <v/>
      </c>
      <c r="DD634" s="65" t="str">
        <f>IF(BANCO10[[#This Row],[SOLUÇÃO]]=DD$1,BANCO10[[#This Row],[STATUS DA ETAPA]],"")</f>
        <v/>
      </c>
      <c r="DE634" s="65" t="str">
        <f>IF(BANCO10[[#This Row],[SOLUÇÃO]]=DE$1,BANCO10[[#This Row],[STATUS DA ETAPA]],"")</f>
        <v/>
      </c>
      <c r="DF634" s="65" t="str">
        <f>IF(BANCO10[[#This Row],[SOLUÇÃO]]=DF$1,BANCO10[[#This Row],[STATUS DA ETAPA]],"")</f>
        <v/>
      </c>
      <c r="DG634" s="65" t="str">
        <f>IF(BANCO10[[#This Row],[SOLUÇÃO]]=DG$1,BANCO10[[#This Row],[STATUS DA ETAPA]],"")</f>
        <v/>
      </c>
      <c r="DH634" s="65" t="str">
        <f>IF(BANCO10[[#This Row],[SOLUÇÃO]]=DH$1,BANCO10[[#This Row],[STATUS DA ETAPA]],"")</f>
        <v/>
      </c>
      <c r="DI634" s="65" t="str">
        <f>IF(BANCO10[[#This Row],[SOLUÇÃO]]=DI$1,BANCO10[[#This Row],[STATUS DA ETAPA]],"")</f>
        <v/>
      </c>
      <c r="DJ634" s="65" t="str">
        <f>IF(BANCO10[[#This Row],[SOLUÇÃO]]=DJ$1,BANCO10[[#This Row],[STATUS DA ETAPA]],"")</f>
        <v/>
      </c>
      <c r="DK634" s="65" t="str">
        <f>IF(BANCO10[[#This Row],[SOLUÇÃO]]=DK$1,BANCO10[[#This Row],[STATUS DA ETAPA]],"")</f>
        <v/>
      </c>
      <c r="DL634" s="65" t="str">
        <f>IF(BANCO10[[#This Row],[SOLUÇÃO]]=DL$1,BANCO10[[#This Row],[STATUS DA ETAPA]],"")</f>
        <v/>
      </c>
      <c r="DM634" s="65" t="str">
        <f>IF(BANCO10[[#This Row],[SOLUÇÃO]]=DM$1,BANCO10[[#This Row],[STATUS DA ETAPA]],"")</f>
        <v/>
      </c>
    </row>
    <row r="635" spans="1:117" ht="12" x14ac:dyDescent="0.25">
      <c r="A635" s="38" t="s">
        <v>118</v>
      </c>
      <c r="B635" s="39" t="s">
        <v>119</v>
      </c>
      <c r="C635" s="40" t="str">
        <f>IFERROR(VLOOKUP(BANCO10[[#This Row],[EMPRESA]],[1]!DADOS[#Data],2,FALSE),"")</f>
        <v>01.842.526/0001-81</v>
      </c>
      <c r="D635" s="42" t="s">
        <v>1649</v>
      </c>
      <c r="E635" s="42" t="str">
        <f>IFERROR(VLOOKUP(BANCO10[[#This Row],[EMPRESA]],[1]!DADOS[#Data],5,FALSE),"")</f>
        <v>EPP</v>
      </c>
      <c r="F635" s="40" t="str">
        <f>IFERROR(IF(VLOOKUP(BANCO10[[#This Row],[EMPRESA]],[1]!DADOS[#Data],6,0)="","",(VLOOKUP(BANCO10[[#This Row],[EMPRESA]],[1]!DADOS[#Data],6,0))),"")</f>
        <v>CAPITAL LESTE 1</v>
      </c>
      <c r="G635" s="40" t="str">
        <f>IFERROR(IF(VLOOKUP(BANCO10[[#This Row],[EMPRESA]],[1]!DADOS[#Data],4)="","",(VLOOKUP($D635,[1]!DADOS[#Data],4,0))),"")</f>
        <v>PROVEDA</v>
      </c>
      <c r="H635" s="43" t="s">
        <v>7</v>
      </c>
      <c r="I635" s="43" t="s">
        <v>145</v>
      </c>
      <c r="J635" s="44" t="s">
        <v>123</v>
      </c>
      <c r="K635" s="44" t="s">
        <v>1651</v>
      </c>
      <c r="L635" s="44">
        <v>13867252</v>
      </c>
      <c r="M635" s="44">
        <v>103</v>
      </c>
      <c r="N635" s="42" t="s">
        <v>123</v>
      </c>
      <c r="O635" s="42" t="s">
        <v>95</v>
      </c>
      <c r="P635" s="42">
        <v>100</v>
      </c>
      <c r="Q635" s="42" t="s">
        <v>168</v>
      </c>
      <c r="R635" s="45" t="s">
        <v>123</v>
      </c>
      <c r="S635" s="45"/>
      <c r="T635" s="45" t="s">
        <v>123</v>
      </c>
      <c r="U635" s="45"/>
      <c r="V635" s="45" t="s">
        <v>123</v>
      </c>
      <c r="W635" s="45"/>
      <c r="X635" s="45" t="s">
        <v>123</v>
      </c>
      <c r="Y635" s="45"/>
      <c r="Z635" s="46" t="s">
        <v>123</v>
      </c>
      <c r="AA635" s="47"/>
      <c r="AB635" s="46" t="s">
        <v>123</v>
      </c>
      <c r="AC635" s="48"/>
      <c r="AD635" s="46" t="s">
        <v>123</v>
      </c>
      <c r="AE635" s="48"/>
      <c r="AF635" s="45" t="s">
        <v>27</v>
      </c>
      <c r="AG635" s="45">
        <v>45077</v>
      </c>
      <c r="AH635" s="45" t="s">
        <v>27</v>
      </c>
      <c r="AI635" s="45">
        <v>45083</v>
      </c>
      <c r="AJ635" s="45" t="s">
        <v>123</v>
      </c>
      <c r="AK635" s="45"/>
      <c r="AL635" s="45"/>
      <c r="AM635" s="45"/>
      <c r="AN635" s="45" t="s">
        <v>27</v>
      </c>
      <c r="AO635" s="45"/>
      <c r="AP635" s="45" t="s">
        <v>27</v>
      </c>
      <c r="AQ635" s="45">
        <v>45083</v>
      </c>
      <c r="AR635" s="45" t="s">
        <v>27</v>
      </c>
      <c r="AS635" s="45"/>
      <c r="AT635" s="133">
        <v>45141</v>
      </c>
      <c r="AU635" s="99">
        <v>45259</v>
      </c>
      <c r="AV635" s="51" t="s">
        <v>27</v>
      </c>
      <c r="AW635" s="51" t="s">
        <v>27</v>
      </c>
      <c r="AX635" s="51" t="s">
        <v>49</v>
      </c>
      <c r="AY635" s="52" t="s">
        <v>126</v>
      </c>
      <c r="AZ635" s="53">
        <v>0</v>
      </c>
      <c r="BA635" s="52"/>
      <c r="BB635" s="81"/>
      <c r="BC635" s="52" t="s">
        <v>474</v>
      </c>
      <c r="BD635" s="52" t="s">
        <v>123</v>
      </c>
      <c r="BE635" s="55" t="s">
        <v>123</v>
      </c>
      <c r="BF635" s="55" t="s">
        <v>123</v>
      </c>
      <c r="BG635" s="55" t="s">
        <v>27</v>
      </c>
      <c r="BH635" s="55" t="s">
        <v>123</v>
      </c>
      <c r="BI635" s="48" t="s">
        <v>123</v>
      </c>
      <c r="BJ635" s="48"/>
      <c r="BK635" s="74"/>
      <c r="BL635" s="75"/>
      <c r="BM635" s="74"/>
      <c r="BN635" s="75"/>
      <c r="BO635" s="74" t="s">
        <v>27</v>
      </c>
      <c r="BP635" s="75">
        <v>45259</v>
      </c>
      <c r="BQ635" s="74" t="s">
        <v>27</v>
      </c>
      <c r="BR635" s="232"/>
      <c r="BS635" s="70"/>
      <c r="BT635" s="38"/>
      <c r="BU635" s="61" t="s">
        <v>129</v>
      </c>
      <c r="BV635" s="61" t="s">
        <v>129</v>
      </c>
      <c r="BW635" s="84" t="s">
        <v>150</v>
      </c>
      <c r="BX635" s="84" t="s">
        <v>129</v>
      </c>
      <c r="BY635" s="85" t="s">
        <v>27</v>
      </c>
      <c r="BZ635" s="84" t="s">
        <v>260</v>
      </c>
      <c r="CA635" s="86" t="s">
        <v>248</v>
      </c>
      <c r="CB635" s="87" t="s">
        <v>260</v>
      </c>
      <c r="CC635" s="88">
        <v>45393</v>
      </c>
      <c r="CD635" s="87" t="s">
        <v>158</v>
      </c>
      <c r="CE635" s="87" t="s">
        <v>129</v>
      </c>
      <c r="CF635" s="87"/>
      <c r="CG635" s="87" t="s">
        <v>1652</v>
      </c>
      <c r="CH635" s="42">
        <f>YEAR(BANCO10[[#This Row],[DATA INÍCIO]])</f>
        <v>2023</v>
      </c>
      <c r="CI635" s="42">
        <f>MONTH(BANCO10[[#This Row],[DATA INÍCIO]])</f>
        <v>8</v>
      </c>
      <c r="CJ635" s="42" t="str">
        <f t="shared" si="11"/>
        <v>PROVEDA INDUSTRIAL E COMERCIAL LTDA01.842.526/0001-81</v>
      </c>
      <c r="CK635" s="42"/>
      <c r="CL635" s="42" t="s">
        <v>1651</v>
      </c>
      <c r="CM635" s="42" t="str">
        <f>IF(BANCO10[[#This Row],[SOLUÇÃO]]=CM$1,BANCO10[[#This Row],[STATUS DA ETAPA]],"")</f>
        <v/>
      </c>
      <c r="CN635" s="42" t="str">
        <f>IF(BANCO10[[#This Row],[SOLUÇÃO]]=CN$1,BANCO10[[#This Row],[STATUS DA ETAPA]],"")</f>
        <v/>
      </c>
      <c r="CO635" s="42" t="str">
        <f>IF(BANCO10[[#This Row],[SOLUÇÃO]]=CO$1,BANCO10[[#This Row],[STATUS DA ETAPA]],"")</f>
        <v/>
      </c>
      <c r="CP635" s="42" t="str">
        <f>IF(BANCO10[[#This Row],[SOLUÇÃO]]=CP$1,BANCO10[[#This Row],[STATUS DA ETAPA]],"")</f>
        <v/>
      </c>
      <c r="CQ635" s="42" t="str">
        <f>IF(BANCO10[[#This Row],[SOLUÇÃO]]=CQ$1,BANCO10[[#This Row],[STATUS DA ETAPA]],"")</f>
        <v/>
      </c>
      <c r="CR635" s="42" t="str">
        <f>IF(BANCO10[[#This Row],[SOLUÇÃO]]=CR$1,BANCO10[[#This Row],[STATUS DA ETAPA]],"")</f>
        <v>CONCLUÍDO</v>
      </c>
      <c r="CS635" s="42" t="str">
        <f>IF(BANCO10[[#This Row],[SOLUÇÃO]]=CS$1,BANCO10[[#This Row],[STATUS DA ETAPA]],"")</f>
        <v/>
      </c>
      <c r="CT635" s="42" t="str">
        <f>IF(BANCO10[[#This Row],[SOLUÇÃO]]=CT$1,BANCO10[[#This Row],[STATUS DA ETAPA]],"")</f>
        <v/>
      </c>
      <c r="CU635" s="42" t="str">
        <f>IF(BANCO10[[#This Row],[SOLUÇÃO]]=CU$1,BANCO10[[#This Row],[STATUS DA ETAPA]],"")</f>
        <v/>
      </c>
      <c r="CV635" s="42" t="str">
        <f>IF(BANCO10[[#This Row],[SOLUÇÃO]]=CV$1,BANCO10[[#This Row],[STATUS DA ETAPA]],"")</f>
        <v/>
      </c>
      <c r="CW635" s="42" t="str">
        <f>IF(BANCO10[[#This Row],[SOLUÇÃO]]=CW$1,BANCO10[[#This Row],[STATUS DA ETAPA]],"")</f>
        <v/>
      </c>
      <c r="CX635" s="42" t="str">
        <f>IF(BANCO10[[#This Row],[SOLUÇÃO]]=CX$1,BANCO10[[#This Row],[STATUS DA ETAPA]],"")</f>
        <v/>
      </c>
      <c r="CY635" s="42" t="str">
        <f>IF(BANCO10[[#This Row],[SOLUÇÃO]]=CY$1,BANCO10[[#This Row],[STATUS DA ETAPA]],"")</f>
        <v/>
      </c>
      <c r="CZ635" s="42" t="str">
        <f>IF(BANCO10[[#This Row],[SOLUÇÃO]]=CZ$1,BANCO10[[#This Row],[STATUS DA ETAPA]],"")</f>
        <v/>
      </c>
      <c r="DA635" s="42" t="str">
        <f>IF(BANCO10[[#This Row],[SOLUÇÃO]]=DA$1,BANCO10[[#This Row],[STATUS DA ETAPA]],"")</f>
        <v/>
      </c>
      <c r="DB635" s="42" t="str">
        <f>IF(BANCO10[[#This Row],[SOLUÇÃO]]=DB$1,BANCO10[[#This Row],[STATUS DA ETAPA]],"")</f>
        <v/>
      </c>
      <c r="DC635" s="63" t="str">
        <f>IF(BANCO10[[#This Row],[SOLUÇÃO]]=DC$1,BANCO10[[#This Row],[STATUS DA ETAPA]],"")</f>
        <v/>
      </c>
      <c r="DD635" s="65" t="str">
        <f>IF(BANCO10[[#This Row],[SOLUÇÃO]]=DD$1,BANCO10[[#This Row],[STATUS DA ETAPA]],"")</f>
        <v/>
      </c>
      <c r="DE635" s="65" t="str">
        <f>IF(BANCO10[[#This Row],[SOLUÇÃO]]=DE$1,BANCO10[[#This Row],[STATUS DA ETAPA]],"")</f>
        <v/>
      </c>
      <c r="DF635" s="65" t="str">
        <f>IF(BANCO10[[#This Row],[SOLUÇÃO]]=DF$1,BANCO10[[#This Row],[STATUS DA ETAPA]],"")</f>
        <v/>
      </c>
      <c r="DG635" s="65" t="str">
        <f>IF(BANCO10[[#This Row],[SOLUÇÃO]]=DG$1,BANCO10[[#This Row],[STATUS DA ETAPA]],"")</f>
        <v/>
      </c>
      <c r="DH635" s="65" t="str">
        <f>IF(BANCO10[[#This Row],[SOLUÇÃO]]=DH$1,BANCO10[[#This Row],[STATUS DA ETAPA]],"")</f>
        <v/>
      </c>
      <c r="DI635" s="65" t="str">
        <f>IF(BANCO10[[#This Row],[SOLUÇÃO]]=DI$1,BANCO10[[#This Row],[STATUS DA ETAPA]],"")</f>
        <v/>
      </c>
      <c r="DJ635" s="65" t="str">
        <f>IF(BANCO10[[#This Row],[SOLUÇÃO]]=DJ$1,BANCO10[[#This Row],[STATUS DA ETAPA]],"")</f>
        <v/>
      </c>
      <c r="DK635" s="65" t="str">
        <f>IF(BANCO10[[#This Row],[SOLUÇÃO]]=DK$1,BANCO10[[#This Row],[STATUS DA ETAPA]],"")</f>
        <v/>
      </c>
      <c r="DL635" s="65" t="str">
        <f>IF(BANCO10[[#This Row],[SOLUÇÃO]]=DL$1,BANCO10[[#This Row],[STATUS DA ETAPA]],"")</f>
        <v/>
      </c>
      <c r="DM635" s="65" t="str">
        <f>IF(BANCO10[[#This Row],[SOLUÇÃO]]=DM$1,BANCO10[[#This Row],[STATUS DA ETAPA]],"")</f>
        <v/>
      </c>
    </row>
    <row r="636" spans="1:117" ht="12" x14ac:dyDescent="0.25">
      <c r="A636" s="38" t="s">
        <v>118</v>
      </c>
      <c r="B636" s="39" t="s">
        <v>131</v>
      </c>
      <c r="C636" s="40" t="str">
        <f>IFERROR(VLOOKUP(BANCO10[[#This Row],[EMPRESA]],[1]!DADOS[#Data],2,FALSE),"")</f>
        <v>01.842.526/0001-81</v>
      </c>
      <c r="D636" s="40" t="s">
        <v>1649</v>
      </c>
      <c r="E636" s="42" t="str">
        <f>IFERROR(VLOOKUP(BANCO10[[#This Row],[EMPRESA]],[1]!DADOS[#Data],5,FALSE),"")</f>
        <v>EPP</v>
      </c>
      <c r="F636" s="40" t="str">
        <f>IFERROR(IF(VLOOKUP(BANCO10[[#This Row],[EMPRESA]],[1]!DADOS[#Data],6,0)="","",(VLOOKUP(BANCO10[[#This Row],[EMPRESA]],[1]!DADOS[#Data],6,0))),"")</f>
        <v>CAPITAL LESTE 1</v>
      </c>
      <c r="G636" s="40" t="s">
        <v>1653</v>
      </c>
      <c r="H636" s="43" t="s">
        <v>7</v>
      </c>
      <c r="I636" s="43" t="s">
        <v>122</v>
      </c>
      <c r="J636" s="44" t="s">
        <v>136</v>
      </c>
      <c r="K636" s="44" t="s">
        <v>123</v>
      </c>
      <c r="L636" s="44" t="s">
        <v>136</v>
      </c>
      <c r="M636" s="44" t="s">
        <v>136</v>
      </c>
      <c r="N636" s="44" t="s">
        <v>136</v>
      </c>
      <c r="O636" s="42" t="s">
        <v>164</v>
      </c>
      <c r="P636" s="42">
        <v>106</v>
      </c>
      <c r="Q636" s="39"/>
      <c r="R636" s="45" t="s">
        <v>123</v>
      </c>
      <c r="S636" s="45"/>
      <c r="T636" s="45" t="s">
        <v>123</v>
      </c>
      <c r="U636" s="45"/>
      <c r="V636" s="45" t="s">
        <v>123</v>
      </c>
      <c r="W636" s="45"/>
      <c r="X636" s="45" t="s">
        <v>123</v>
      </c>
      <c r="Y636" s="45"/>
      <c r="Z636" s="46" t="s">
        <v>123</v>
      </c>
      <c r="AA636" s="47"/>
      <c r="AB636" s="46" t="s">
        <v>123</v>
      </c>
      <c r="AC636" s="48"/>
      <c r="AD636" s="46" t="s">
        <v>123</v>
      </c>
      <c r="AE636" s="48"/>
      <c r="AF636" s="45" t="s">
        <v>126</v>
      </c>
      <c r="AG636" s="45"/>
      <c r="AH636" s="45" t="s">
        <v>126</v>
      </c>
      <c r="AI636" s="45"/>
      <c r="AJ636" s="45" t="s">
        <v>126</v>
      </c>
      <c r="AK636" s="45"/>
      <c r="AL636" s="45" t="s">
        <v>126</v>
      </c>
      <c r="AM636" s="45"/>
      <c r="AN636" s="45" t="s">
        <v>126</v>
      </c>
      <c r="AO636" s="45"/>
      <c r="AP636" s="45" t="s">
        <v>126</v>
      </c>
      <c r="AQ636" s="45"/>
      <c r="AR636" s="45" t="s">
        <v>126</v>
      </c>
      <c r="AS636" s="45"/>
      <c r="AT636" s="49">
        <v>46022</v>
      </c>
      <c r="AU636" s="50">
        <v>46022</v>
      </c>
      <c r="AV636" s="66" t="s">
        <v>123</v>
      </c>
      <c r="AW636" s="66" t="s">
        <v>123</v>
      </c>
      <c r="AX636" s="73" t="s">
        <v>49</v>
      </c>
      <c r="AY636" s="52" t="s">
        <v>126</v>
      </c>
      <c r="AZ636" s="53">
        <v>0</v>
      </c>
      <c r="BA636" s="52" t="s">
        <v>123</v>
      </c>
      <c r="BB636" s="54" t="s">
        <v>123</v>
      </c>
      <c r="BC636" s="52" t="s">
        <v>123</v>
      </c>
      <c r="BD636" s="52" t="s">
        <v>123</v>
      </c>
      <c r="BE636" s="55" t="s">
        <v>126</v>
      </c>
      <c r="BF636" s="55" t="s">
        <v>126</v>
      </c>
      <c r="BG636" s="55" t="s">
        <v>126</v>
      </c>
      <c r="BH636" s="55" t="s">
        <v>126</v>
      </c>
      <c r="BI636" s="68" t="s">
        <v>123</v>
      </c>
      <c r="BJ636" s="48"/>
      <c r="BK636" s="58" t="s">
        <v>123</v>
      </c>
      <c r="BL636" s="59"/>
      <c r="BM636" s="58" t="s">
        <v>123</v>
      </c>
      <c r="BN636" s="59"/>
      <c r="BO636" s="74" t="s">
        <v>126</v>
      </c>
      <c r="BP636" s="77"/>
      <c r="BQ636" s="78" t="s">
        <v>126</v>
      </c>
      <c r="BR636" s="131"/>
      <c r="BS636" s="241"/>
      <c r="BT636" s="38"/>
      <c r="BU636" s="61"/>
      <c r="BV636" s="61"/>
      <c r="BW636" s="61"/>
      <c r="BX636" s="61"/>
      <c r="BY636" s="61"/>
      <c r="BZ636" s="61"/>
      <c r="CA636" s="61"/>
      <c r="CB636" s="61"/>
      <c r="CC636" s="61"/>
      <c r="CD636" s="61"/>
      <c r="CE636" s="61"/>
      <c r="CF636" s="61"/>
      <c r="CG636" s="61"/>
      <c r="CH636" s="63">
        <f>YEAR(BANCO10[[#This Row],[DATA INÍCIO]])</f>
        <v>2025</v>
      </c>
      <c r="CI636" s="63">
        <f>MONTH(BANCO10[[#This Row],[DATA INÍCIO]])</f>
        <v>12</v>
      </c>
      <c r="CJ636" s="71" t="str">
        <f t="shared" si="11"/>
        <v>PROVEDA INDUSTRIAL E COMERCIAL LTDA01.842.526/0001-81</v>
      </c>
      <c r="CK636" s="63"/>
      <c r="CL636" s="63"/>
      <c r="CM636" s="42" t="str">
        <f>IF(BANCO10[[#This Row],[SOLUÇÃO]]=CM$1,BANCO10[[#This Row],[STATUS DA ETAPA]],"")</f>
        <v/>
      </c>
      <c r="CN636" s="42" t="str">
        <f>IF(BANCO10[[#This Row],[SOLUÇÃO]]=CN$1,BANCO10[[#This Row],[STATUS DA ETAPA]],"")</f>
        <v/>
      </c>
      <c r="CO636" s="42" t="str">
        <f>IF(BANCO10[[#This Row],[SOLUÇÃO]]=CO$1,BANCO10[[#This Row],[STATUS DA ETAPA]],"")</f>
        <v/>
      </c>
      <c r="CP636" s="42" t="str">
        <f>IF(BANCO10[[#This Row],[SOLUÇÃO]]=CP$1,BANCO10[[#This Row],[STATUS DA ETAPA]],"")</f>
        <v/>
      </c>
      <c r="CQ636" s="42" t="str">
        <f>IF(BANCO10[[#This Row],[SOLUÇÃO]]=CQ$1,BANCO10[[#This Row],[STATUS DA ETAPA]],"")</f>
        <v/>
      </c>
      <c r="CR636" s="42" t="str">
        <f>IF(BANCO10[[#This Row],[SOLUÇÃO]]=CR$1,BANCO10[[#This Row],[STATUS DA ETAPA]],"")</f>
        <v/>
      </c>
      <c r="CS636" s="42" t="str">
        <f>IF(BANCO10[[#This Row],[SOLUÇÃO]]=CS$1,BANCO10[[#This Row],[STATUS DA ETAPA]],"")</f>
        <v/>
      </c>
      <c r="CT636" s="42" t="str">
        <f>IF(BANCO10[[#This Row],[SOLUÇÃO]]=CT$1,BANCO10[[#This Row],[STATUS DA ETAPA]],"")</f>
        <v/>
      </c>
      <c r="CU636" s="42" t="str">
        <f>IF(BANCO10[[#This Row],[SOLUÇÃO]]=CU$1,BANCO10[[#This Row],[STATUS DA ETAPA]],"")</f>
        <v/>
      </c>
      <c r="CV636" s="42" t="str">
        <f>IF(BANCO10[[#This Row],[SOLUÇÃO]]=CV$1,BANCO10[[#This Row],[STATUS DA ETAPA]],"")</f>
        <v/>
      </c>
      <c r="CW636" s="42" t="str">
        <f>IF(BANCO10[[#This Row],[SOLUÇÃO]]=CW$1,BANCO10[[#This Row],[STATUS DA ETAPA]],"")</f>
        <v/>
      </c>
      <c r="CX636" s="42" t="str">
        <f>IF(BANCO10[[#This Row],[SOLUÇÃO]]=CX$1,BANCO10[[#This Row],[STATUS DA ETAPA]],"")</f>
        <v/>
      </c>
      <c r="CY636" s="42" t="str">
        <f>IF(BANCO10[[#This Row],[SOLUÇÃO]]=CY$1,BANCO10[[#This Row],[STATUS DA ETAPA]],"")</f>
        <v/>
      </c>
      <c r="CZ636" s="42" t="str">
        <f>IF(BANCO10[[#This Row],[SOLUÇÃO]]=CZ$1,BANCO10[[#This Row],[STATUS DA ETAPA]],"")</f>
        <v/>
      </c>
      <c r="DA636" s="42" t="str">
        <f>IF(BANCO10[[#This Row],[SOLUÇÃO]]=DA$1,BANCO10[[#This Row],[STATUS DA ETAPA]],"")</f>
        <v/>
      </c>
      <c r="DB636" s="42" t="str">
        <f>IF(BANCO10[[#This Row],[SOLUÇÃO]]=DB$1,BANCO10[[#This Row],[STATUS DA ETAPA]],"")</f>
        <v/>
      </c>
      <c r="DC636" s="42" t="str">
        <f>IF(BANCO10[[#This Row],[SOLUÇÃO]]=DC$1,BANCO10[[#This Row],[STATUS DA ETAPA]],"")</f>
        <v/>
      </c>
      <c r="DD636" s="42" t="str">
        <f>IF(BANCO10[[#This Row],[SOLUÇÃO]]=DD$1,BANCO10[[#This Row],[STATUS DA ETAPA]],"")</f>
        <v/>
      </c>
      <c r="DE636" s="42" t="str">
        <f>IF(BANCO10[[#This Row],[SOLUÇÃO]]=DE$1,BANCO10[[#This Row],[STATUS DA ETAPA]],"")</f>
        <v/>
      </c>
      <c r="DF636" s="42" t="str">
        <f>IF(BANCO10[[#This Row],[SOLUÇÃO]]=DF$1,BANCO10[[#This Row],[STATUS DA ETAPA]],"")</f>
        <v/>
      </c>
      <c r="DG636" s="42" t="str">
        <f>IF(BANCO10[[#This Row],[SOLUÇÃO]]=DG$1,BANCO10[[#This Row],[STATUS DA ETAPA]],"")</f>
        <v/>
      </c>
      <c r="DH636" s="42" t="str">
        <f>IF(BANCO10[[#This Row],[SOLUÇÃO]]=DH$1,BANCO10[[#This Row],[STATUS DA ETAPA]],"")</f>
        <v/>
      </c>
      <c r="DI636" s="42" t="str">
        <f>IF(BANCO10[[#This Row],[SOLUÇÃO]]=DI$1,BANCO10[[#This Row],[STATUS DA ETAPA]],"")</f>
        <v/>
      </c>
      <c r="DJ636" s="42" t="str">
        <f>IF(BANCO10[[#This Row],[SOLUÇÃO]]=DJ$1,BANCO10[[#This Row],[STATUS DA ETAPA]],"")</f>
        <v/>
      </c>
      <c r="DK636" s="42" t="str">
        <f>IF(BANCO10[[#This Row],[SOLUÇÃO]]=DK$1,BANCO10[[#This Row],[STATUS DA ETAPA]],"")</f>
        <v/>
      </c>
      <c r="DL636" s="42" t="str">
        <f>IF(BANCO10[[#This Row],[SOLUÇÃO]]=DL$1,BANCO10[[#This Row],[STATUS DA ETAPA]],"")</f>
        <v/>
      </c>
      <c r="DM636" s="42" t="str">
        <f>IF(BANCO10[[#This Row],[SOLUÇÃO]]=DM$1,BANCO10[[#This Row],[STATUS DA ETAPA]],"")</f>
        <v/>
      </c>
    </row>
    <row r="637" spans="1:117" ht="12" x14ac:dyDescent="0.25">
      <c r="A637" s="38" t="s">
        <v>118</v>
      </c>
      <c r="B637" s="39" t="s">
        <v>119</v>
      </c>
      <c r="C637" s="40" t="str">
        <f>IFERROR(VLOOKUP(BANCO10[[#This Row],[EMPRESA]],[1]!DADOS[#Data],2,FALSE),"")</f>
        <v>03.745.249/0001-14</v>
      </c>
      <c r="D637" s="42" t="s">
        <v>1654</v>
      </c>
      <c r="E637" s="42" t="str">
        <f>IFERROR(VLOOKUP(BANCO10[[#This Row],[EMPRESA]],[1]!DADOS[#Data],5,FALSE),"")</f>
        <v>EPP</v>
      </c>
      <c r="F637" s="40" t="str">
        <f>IFERROR(IF(VLOOKUP(BANCO10[[#This Row],[EMPRESA]],[1]!DADOS[#Data],6,0)="","",(VLOOKUP(BANCO10[[#This Row],[EMPRESA]],[1]!DADOS[#Data],6,0))),"")</f>
        <v>CAPITAL LESTE 1</v>
      </c>
      <c r="G637" s="40"/>
      <c r="H637" s="43" t="s">
        <v>121</v>
      </c>
      <c r="I637" s="43" t="s">
        <v>145</v>
      </c>
      <c r="J637" s="44" t="s">
        <v>146</v>
      </c>
      <c r="K637" s="44" t="s">
        <v>1655</v>
      </c>
      <c r="L637" s="44" t="s">
        <v>123</v>
      </c>
      <c r="M637" s="44">
        <v>103</v>
      </c>
      <c r="N637" s="42" t="s">
        <v>123</v>
      </c>
      <c r="O637" s="42" t="s">
        <v>90</v>
      </c>
      <c r="P637" s="42">
        <v>4</v>
      </c>
      <c r="Q637" s="42" t="s">
        <v>265</v>
      </c>
      <c r="R637" s="45" t="s">
        <v>123</v>
      </c>
      <c r="S637" s="45"/>
      <c r="T637" s="45" t="s">
        <v>123</v>
      </c>
      <c r="U637" s="45"/>
      <c r="V637" s="45" t="s">
        <v>123</v>
      </c>
      <c r="W637" s="45"/>
      <c r="X637" s="45" t="s">
        <v>123</v>
      </c>
      <c r="Y637" s="45"/>
      <c r="Z637" s="46" t="s">
        <v>123</v>
      </c>
      <c r="AA637" s="47"/>
      <c r="AB637" s="46" t="s">
        <v>123</v>
      </c>
      <c r="AC637" s="48"/>
      <c r="AD637" s="46" t="s">
        <v>123</v>
      </c>
      <c r="AE637" s="48"/>
      <c r="AF637" s="45" t="s">
        <v>27</v>
      </c>
      <c r="AG637" s="45">
        <v>45049</v>
      </c>
      <c r="AH637" s="45" t="s">
        <v>126</v>
      </c>
      <c r="AI637" s="45"/>
      <c r="AJ637" s="45" t="s">
        <v>123</v>
      </c>
      <c r="AK637" s="45"/>
      <c r="AL637" s="45" t="s">
        <v>123</v>
      </c>
      <c r="AM637" s="45"/>
      <c r="AN637" s="45" t="s">
        <v>123</v>
      </c>
      <c r="AO637" s="45"/>
      <c r="AP637" s="45" t="s">
        <v>123</v>
      </c>
      <c r="AQ637" s="45"/>
      <c r="AR637" s="45" t="s">
        <v>123</v>
      </c>
      <c r="AS637" s="45"/>
      <c r="AT637" s="133">
        <v>45048</v>
      </c>
      <c r="AU637" s="99">
        <v>45048</v>
      </c>
      <c r="AV637" s="51" t="s">
        <v>123</v>
      </c>
      <c r="AW637" s="51" t="s">
        <v>123</v>
      </c>
      <c r="AX637" s="51" t="s">
        <v>49</v>
      </c>
      <c r="AY637" s="52" t="s">
        <v>123</v>
      </c>
      <c r="AZ637" s="53">
        <v>0</v>
      </c>
      <c r="BA637" s="52" t="s">
        <v>123</v>
      </c>
      <c r="BB637" s="81" t="s">
        <v>123</v>
      </c>
      <c r="BC637" s="52" t="s">
        <v>123</v>
      </c>
      <c r="BD637" s="52" t="s">
        <v>123</v>
      </c>
      <c r="BE637" s="55" t="s">
        <v>123</v>
      </c>
      <c r="BF637" s="55" t="s">
        <v>123</v>
      </c>
      <c r="BG637" s="55" t="s">
        <v>123</v>
      </c>
      <c r="BH637" s="55" t="s">
        <v>123</v>
      </c>
      <c r="BI637" s="138" t="s">
        <v>123</v>
      </c>
      <c r="BJ637" s="48"/>
      <c r="BK637" s="74"/>
      <c r="BL637" s="75"/>
      <c r="BM637" s="74"/>
      <c r="BN637" s="75"/>
      <c r="BO637" s="74" t="s">
        <v>123</v>
      </c>
      <c r="BP637" s="75"/>
      <c r="BQ637" s="74" t="s">
        <v>123</v>
      </c>
      <c r="BR637" s="232"/>
      <c r="BS637" s="70"/>
      <c r="BT637" s="38"/>
      <c r="BU637" s="61" t="s">
        <v>129</v>
      </c>
      <c r="BV637" s="61" t="s">
        <v>129</v>
      </c>
      <c r="BW637" s="84" t="s">
        <v>150</v>
      </c>
      <c r="BX637" s="84" t="s">
        <v>259</v>
      </c>
      <c r="BY637" s="85" t="s">
        <v>158</v>
      </c>
      <c r="BZ637" s="84" t="s">
        <v>150</v>
      </c>
      <c r="CA637" s="86" t="s">
        <v>129</v>
      </c>
      <c r="CB637" s="87" t="s">
        <v>129</v>
      </c>
      <c r="CC637" s="88" t="s">
        <v>129</v>
      </c>
      <c r="CD637" s="87" t="s">
        <v>129</v>
      </c>
      <c r="CE637" s="87" t="s">
        <v>129</v>
      </c>
      <c r="CF637" s="87" t="s">
        <v>129</v>
      </c>
      <c r="CG637" s="87" t="s">
        <v>129</v>
      </c>
      <c r="CH637" s="42">
        <f>YEAR(BANCO10[[#This Row],[DATA INÍCIO]])</f>
        <v>2023</v>
      </c>
      <c r="CI637" s="42">
        <f>MONTH(BANCO10[[#This Row],[DATA INÍCIO]])</f>
        <v>5</v>
      </c>
      <c r="CJ637" s="42" t="str">
        <f t="shared" si="11"/>
        <v>QUALIFLEX INDUSTRIA E COMERCIO DE EQUIPAMENTOS DE PROTECAO LTDA03.745.249/0001-14</v>
      </c>
      <c r="CK637" s="42"/>
      <c r="CL637" s="42" t="s">
        <v>1655</v>
      </c>
      <c r="CM637" s="42" t="str">
        <f>IF(BANCO10[[#This Row],[SOLUÇÃO]]=CM$1,BANCO10[[#This Row],[STATUS DA ETAPA]],"")</f>
        <v>CONCLUÍDO</v>
      </c>
      <c r="CN637" s="42" t="str">
        <f>IF(BANCO10[[#This Row],[SOLUÇÃO]]=CN$1,BANCO10[[#This Row],[STATUS DA ETAPA]],"")</f>
        <v/>
      </c>
      <c r="CO637" s="42" t="str">
        <f>IF(BANCO10[[#This Row],[SOLUÇÃO]]=CO$1,BANCO10[[#This Row],[STATUS DA ETAPA]],"")</f>
        <v/>
      </c>
      <c r="CP637" s="42" t="str">
        <f>IF(BANCO10[[#This Row],[SOLUÇÃO]]=CP$1,BANCO10[[#This Row],[STATUS DA ETAPA]],"")</f>
        <v/>
      </c>
      <c r="CQ637" s="42" t="str">
        <f>IF(BANCO10[[#This Row],[SOLUÇÃO]]=CQ$1,BANCO10[[#This Row],[STATUS DA ETAPA]],"")</f>
        <v/>
      </c>
      <c r="CR637" s="42" t="str">
        <f>IF(BANCO10[[#This Row],[SOLUÇÃO]]=CR$1,BANCO10[[#This Row],[STATUS DA ETAPA]],"")</f>
        <v/>
      </c>
      <c r="CS637" s="42" t="str">
        <f>IF(BANCO10[[#This Row],[SOLUÇÃO]]=CS$1,BANCO10[[#This Row],[STATUS DA ETAPA]],"")</f>
        <v/>
      </c>
      <c r="CT637" s="42" t="str">
        <f>IF(BANCO10[[#This Row],[SOLUÇÃO]]=CT$1,BANCO10[[#This Row],[STATUS DA ETAPA]],"")</f>
        <v/>
      </c>
      <c r="CU637" s="42" t="str">
        <f>IF(BANCO10[[#This Row],[SOLUÇÃO]]=CU$1,BANCO10[[#This Row],[STATUS DA ETAPA]],"")</f>
        <v/>
      </c>
      <c r="CV637" s="42" t="str">
        <f>IF(BANCO10[[#This Row],[SOLUÇÃO]]=CV$1,BANCO10[[#This Row],[STATUS DA ETAPA]],"")</f>
        <v/>
      </c>
      <c r="CW637" s="42" t="str">
        <f>IF(BANCO10[[#This Row],[SOLUÇÃO]]=CW$1,BANCO10[[#This Row],[STATUS DA ETAPA]],"")</f>
        <v/>
      </c>
      <c r="CX637" s="42" t="str">
        <f>IF(BANCO10[[#This Row],[SOLUÇÃO]]=CX$1,BANCO10[[#This Row],[STATUS DA ETAPA]],"")</f>
        <v/>
      </c>
      <c r="CY637" s="42" t="str">
        <f>IF(BANCO10[[#This Row],[SOLUÇÃO]]=CY$1,BANCO10[[#This Row],[STATUS DA ETAPA]],"")</f>
        <v/>
      </c>
      <c r="CZ637" s="42" t="str">
        <f>IF(BANCO10[[#This Row],[SOLUÇÃO]]=CZ$1,BANCO10[[#This Row],[STATUS DA ETAPA]],"")</f>
        <v/>
      </c>
      <c r="DA637" s="42" t="str">
        <f>IF(BANCO10[[#This Row],[SOLUÇÃO]]=DA$1,BANCO10[[#This Row],[STATUS DA ETAPA]],"")</f>
        <v/>
      </c>
      <c r="DB637" s="42" t="str">
        <f>IF(BANCO10[[#This Row],[SOLUÇÃO]]=DB$1,BANCO10[[#This Row],[STATUS DA ETAPA]],"")</f>
        <v/>
      </c>
      <c r="DC637" s="63" t="str">
        <f>IF(BANCO10[[#This Row],[SOLUÇÃO]]=DC$1,BANCO10[[#This Row],[STATUS DA ETAPA]],"")</f>
        <v/>
      </c>
      <c r="DD637" s="65" t="str">
        <f>IF(BANCO10[[#This Row],[SOLUÇÃO]]=DD$1,BANCO10[[#This Row],[STATUS DA ETAPA]],"")</f>
        <v/>
      </c>
      <c r="DE637" s="65" t="str">
        <f>IF(BANCO10[[#This Row],[SOLUÇÃO]]=DE$1,BANCO10[[#This Row],[STATUS DA ETAPA]],"")</f>
        <v/>
      </c>
      <c r="DF637" s="65" t="str">
        <f>IF(BANCO10[[#This Row],[SOLUÇÃO]]=DF$1,BANCO10[[#This Row],[STATUS DA ETAPA]],"")</f>
        <v/>
      </c>
      <c r="DG637" s="65" t="str">
        <f>IF(BANCO10[[#This Row],[SOLUÇÃO]]=DG$1,BANCO10[[#This Row],[STATUS DA ETAPA]],"")</f>
        <v/>
      </c>
      <c r="DH637" s="65" t="str">
        <f>IF(BANCO10[[#This Row],[SOLUÇÃO]]=DH$1,BANCO10[[#This Row],[STATUS DA ETAPA]],"")</f>
        <v/>
      </c>
      <c r="DI637" s="65" t="str">
        <f>IF(BANCO10[[#This Row],[SOLUÇÃO]]=DI$1,BANCO10[[#This Row],[STATUS DA ETAPA]],"")</f>
        <v/>
      </c>
      <c r="DJ637" s="65" t="str">
        <f>IF(BANCO10[[#This Row],[SOLUÇÃO]]=DJ$1,BANCO10[[#This Row],[STATUS DA ETAPA]],"")</f>
        <v/>
      </c>
      <c r="DK637" s="65" t="str">
        <f>IF(BANCO10[[#This Row],[SOLUÇÃO]]=DK$1,BANCO10[[#This Row],[STATUS DA ETAPA]],"")</f>
        <v/>
      </c>
      <c r="DL637" s="65" t="str">
        <f>IF(BANCO10[[#This Row],[SOLUÇÃO]]=DL$1,BANCO10[[#This Row],[STATUS DA ETAPA]],"")</f>
        <v/>
      </c>
      <c r="DM637" s="65" t="str">
        <f>IF(BANCO10[[#This Row],[SOLUÇÃO]]=DM$1,BANCO10[[#This Row],[STATUS DA ETAPA]],"")</f>
        <v/>
      </c>
    </row>
    <row r="638" spans="1:117" ht="12" x14ac:dyDescent="0.25">
      <c r="A638" s="38" t="s">
        <v>118</v>
      </c>
      <c r="B638" s="39" t="s">
        <v>119</v>
      </c>
      <c r="C638" s="40" t="str">
        <f>IFERROR(VLOOKUP(BANCO10[[#This Row],[EMPRESA]],[1]!DADOS[#Data],2,FALSE),"")</f>
        <v>03.745.249/0001-14</v>
      </c>
      <c r="D638" s="42" t="s">
        <v>1654</v>
      </c>
      <c r="E638" s="42" t="str">
        <f>IFERROR(VLOOKUP(BANCO10[[#This Row],[EMPRESA]],[1]!DADOS[#Data],5,FALSE),"")</f>
        <v>EPP</v>
      </c>
      <c r="F638" s="40" t="str">
        <f>IFERROR(IF(VLOOKUP(BANCO10[[#This Row],[EMPRESA]],[1]!DADOS[#Data],6,0)="","",(VLOOKUP(BANCO10[[#This Row],[EMPRESA]],[1]!DADOS[#Data],6,0))),"")</f>
        <v>CAPITAL LESTE 1</v>
      </c>
      <c r="G638" s="40" t="str">
        <f>IFERROR(IF(VLOOKUP(BANCO10[[#This Row],[EMPRESA]],[1]!DADOS[#Data],4)="","",(VLOOKUP($D638,[1]!DADOS[#Data],4,0))),"")</f>
        <v>QUALIFLEX</v>
      </c>
      <c r="H638" s="43" t="s">
        <v>7</v>
      </c>
      <c r="I638" s="43" t="s">
        <v>145</v>
      </c>
      <c r="J638" s="44" t="s">
        <v>123</v>
      </c>
      <c r="K638" s="44" t="s">
        <v>1656</v>
      </c>
      <c r="L638" s="44" t="s">
        <v>1657</v>
      </c>
      <c r="M638" s="44">
        <v>103</v>
      </c>
      <c r="N638" s="42" t="s">
        <v>123</v>
      </c>
      <c r="O638" s="42" t="s">
        <v>95</v>
      </c>
      <c r="P638" s="42">
        <v>100</v>
      </c>
      <c r="Q638" s="42" t="s">
        <v>282</v>
      </c>
      <c r="R638" s="45" t="s">
        <v>123</v>
      </c>
      <c r="S638" s="45"/>
      <c r="T638" s="45" t="s">
        <v>123</v>
      </c>
      <c r="U638" s="45"/>
      <c r="V638" s="45" t="s">
        <v>123</v>
      </c>
      <c r="W638" s="45"/>
      <c r="X638" s="45" t="s">
        <v>123</v>
      </c>
      <c r="Y638" s="45"/>
      <c r="Z638" s="46" t="s">
        <v>123</v>
      </c>
      <c r="AA638" s="47"/>
      <c r="AB638" s="46" t="s">
        <v>123</v>
      </c>
      <c r="AC638" s="48"/>
      <c r="AD638" s="46" t="s">
        <v>123</v>
      </c>
      <c r="AE638" s="48"/>
      <c r="AF638" s="45" t="s">
        <v>27</v>
      </c>
      <c r="AG638" s="45">
        <v>45049</v>
      </c>
      <c r="AH638" s="45" t="s">
        <v>27</v>
      </c>
      <c r="AI638" s="45">
        <v>45134</v>
      </c>
      <c r="AJ638" s="45" t="s">
        <v>27</v>
      </c>
      <c r="AK638" s="45">
        <v>45134</v>
      </c>
      <c r="AL638" s="45"/>
      <c r="AM638" s="45"/>
      <c r="AN638" s="45" t="s">
        <v>27</v>
      </c>
      <c r="AO638" s="45"/>
      <c r="AP638" s="45" t="s">
        <v>27</v>
      </c>
      <c r="AQ638" s="45">
        <v>45134</v>
      </c>
      <c r="AR638" s="45" t="s">
        <v>27</v>
      </c>
      <c r="AS638" s="45"/>
      <c r="AT638" s="133">
        <v>45147</v>
      </c>
      <c r="AU638" s="99">
        <v>45266</v>
      </c>
      <c r="AV638" s="51" t="s">
        <v>27</v>
      </c>
      <c r="AW638" s="51" t="s">
        <v>27</v>
      </c>
      <c r="AX638" s="51" t="s">
        <v>49</v>
      </c>
      <c r="AY638" s="52" t="s">
        <v>126</v>
      </c>
      <c r="AZ638" s="53">
        <v>0</v>
      </c>
      <c r="BA638" s="52"/>
      <c r="BB638" s="81"/>
      <c r="BC638" s="52" t="s">
        <v>474</v>
      </c>
      <c r="BD638" s="52" t="s">
        <v>123</v>
      </c>
      <c r="BE638" s="55" t="s">
        <v>123</v>
      </c>
      <c r="BF638" s="55" t="s">
        <v>123</v>
      </c>
      <c r="BG638" s="55" t="s">
        <v>27</v>
      </c>
      <c r="BH638" s="55" t="s">
        <v>123</v>
      </c>
      <c r="BI638" s="68" t="s">
        <v>123</v>
      </c>
      <c r="BJ638" s="48"/>
      <c r="BK638" s="74"/>
      <c r="BL638" s="75"/>
      <c r="BM638" s="74"/>
      <c r="BN638" s="75"/>
      <c r="BO638" s="74" t="s">
        <v>27</v>
      </c>
      <c r="BP638" s="75">
        <v>45638</v>
      </c>
      <c r="BQ638" s="74" t="s">
        <v>27</v>
      </c>
      <c r="BR638" s="132">
        <v>45266</v>
      </c>
      <c r="BS638" s="240"/>
      <c r="BT638" s="38"/>
      <c r="BU638" s="61" t="s">
        <v>129</v>
      </c>
      <c r="BV638" s="61" t="s">
        <v>129</v>
      </c>
      <c r="BW638" s="84" t="s">
        <v>150</v>
      </c>
      <c r="BX638" s="84" t="s">
        <v>259</v>
      </c>
      <c r="BY638" s="85" t="s">
        <v>158</v>
      </c>
      <c r="BZ638" s="84" t="s">
        <v>150</v>
      </c>
      <c r="CA638" s="86" t="s">
        <v>248</v>
      </c>
      <c r="CB638" s="87" t="s">
        <v>170</v>
      </c>
      <c r="CC638" s="88">
        <v>45397</v>
      </c>
      <c r="CD638" s="87" t="s">
        <v>158</v>
      </c>
      <c r="CE638" s="87" t="s">
        <v>129</v>
      </c>
      <c r="CF638" s="87"/>
      <c r="CG638" s="87" t="s">
        <v>1643</v>
      </c>
      <c r="CH638" s="42">
        <f>YEAR(BANCO10[[#This Row],[DATA INÍCIO]])</f>
        <v>2023</v>
      </c>
      <c r="CI638" s="42">
        <f>MONTH(BANCO10[[#This Row],[DATA INÍCIO]])</f>
        <v>8</v>
      </c>
      <c r="CJ638" s="42" t="str">
        <f t="shared" si="11"/>
        <v>QUALIFLEX INDUSTRIA E COMERCIO DE EQUIPAMENTOS DE PROTECAO LTDA03.745.249/0001-14</v>
      </c>
      <c r="CK638" s="42"/>
      <c r="CL638" s="42" t="s">
        <v>1656</v>
      </c>
      <c r="CM638" s="42" t="str">
        <f>IF(BANCO10[[#This Row],[SOLUÇÃO]]=CM$1,BANCO10[[#This Row],[STATUS DA ETAPA]],"")</f>
        <v/>
      </c>
      <c r="CN638" s="42" t="str">
        <f>IF(BANCO10[[#This Row],[SOLUÇÃO]]=CN$1,BANCO10[[#This Row],[STATUS DA ETAPA]],"")</f>
        <v/>
      </c>
      <c r="CO638" s="42" t="str">
        <f>IF(BANCO10[[#This Row],[SOLUÇÃO]]=CO$1,BANCO10[[#This Row],[STATUS DA ETAPA]],"")</f>
        <v/>
      </c>
      <c r="CP638" s="42" t="str">
        <f>IF(BANCO10[[#This Row],[SOLUÇÃO]]=CP$1,BANCO10[[#This Row],[STATUS DA ETAPA]],"")</f>
        <v/>
      </c>
      <c r="CQ638" s="42" t="str">
        <f>IF(BANCO10[[#This Row],[SOLUÇÃO]]=CQ$1,BANCO10[[#This Row],[STATUS DA ETAPA]],"")</f>
        <v/>
      </c>
      <c r="CR638" s="42" t="str">
        <f>IF(BANCO10[[#This Row],[SOLUÇÃO]]=CR$1,BANCO10[[#This Row],[STATUS DA ETAPA]],"")</f>
        <v>CONCLUÍDO</v>
      </c>
      <c r="CS638" s="42" t="str">
        <f>IF(BANCO10[[#This Row],[SOLUÇÃO]]=CS$1,BANCO10[[#This Row],[STATUS DA ETAPA]],"")</f>
        <v/>
      </c>
      <c r="CT638" s="42" t="str">
        <f>IF(BANCO10[[#This Row],[SOLUÇÃO]]=CT$1,BANCO10[[#This Row],[STATUS DA ETAPA]],"")</f>
        <v/>
      </c>
      <c r="CU638" s="42" t="str">
        <f>IF(BANCO10[[#This Row],[SOLUÇÃO]]=CU$1,BANCO10[[#This Row],[STATUS DA ETAPA]],"")</f>
        <v/>
      </c>
      <c r="CV638" s="42" t="str">
        <f>IF(BANCO10[[#This Row],[SOLUÇÃO]]=CV$1,BANCO10[[#This Row],[STATUS DA ETAPA]],"")</f>
        <v/>
      </c>
      <c r="CW638" s="42" t="str">
        <f>IF(BANCO10[[#This Row],[SOLUÇÃO]]=CW$1,BANCO10[[#This Row],[STATUS DA ETAPA]],"")</f>
        <v/>
      </c>
      <c r="CX638" s="42" t="str">
        <f>IF(BANCO10[[#This Row],[SOLUÇÃO]]=CX$1,BANCO10[[#This Row],[STATUS DA ETAPA]],"")</f>
        <v/>
      </c>
      <c r="CY638" s="42" t="str">
        <f>IF(BANCO10[[#This Row],[SOLUÇÃO]]=CY$1,BANCO10[[#This Row],[STATUS DA ETAPA]],"")</f>
        <v/>
      </c>
      <c r="CZ638" s="42" t="str">
        <f>IF(BANCO10[[#This Row],[SOLUÇÃO]]=CZ$1,BANCO10[[#This Row],[STATUS DA ETAPA]],"")</f>
        <v/>
      </c>
      <c r="DA638" s="42" t="str">
        <f>IF(BANCO10[[#This Row],[SOLUÇÃO]]=DA$1,BANCO10[[#This Row],[STATUS DA ETAPA]],"")</f>
        <v/>
      </c>
      <c r="DB638" s="42" t="str">
        <f>IF(BANCO10[[#This Row],[SOLUÇÃO]]=DB$1,BANCO10[[#This Row],[STATUS DA ETAPA]],"")</f>
        <v/>
      </c>
      <c r="DC638" s="63" t="str">
        <f>IF(BANCO10[[#This Row],[SOLUÇÃO]]=DC$1,BANCO10[[#This Row],[STATUS DA ETAPA]],"")</f>
        <v/>
      </c>
      <c r="DD638" s="65" t="str">
        <f>IF(BANCO10[[#This Row],[SOLUÇÃO]]=DD$1,BANCO10[[#This Row],[STATUS DA ETAPA]],"")</f>
        <v/>
      </c>
      <c r="DE638" s="65" t="str">
        <f>IF(BANCO10[[#This Row],[SOLUÇÃO]]=DE$1,BANCO10[[#This Row],[STATUS DA ETAPA]],"")</f>
        <v/>
      </c>
      <c r="DF638" s="65" t="str">
        <f>IF(BANCO10[[#This Row],[SOLUÇÃO]]=DF$1,BANCO10[[#This Row],[STATUS DA ETAPA]],"")</f>
        <v/>
      </c>
      <c r="DG638" s="65" t="str">
        <f>IF(BANCO10[[#This Row],[SOLUÇÃO]]=DG$1,BANCO10[[#This Row],[STATUS DA ETAPA]],"")</f>
        <v/>
      </c>
      <c r="DH638" s="65" t="str">
        <f>IF(BANCO10[[#This Row],[SOLUÇÃO]]=DH$1,BANCO10[[#This Row],[STATUS DA ETAPA]],"")</f>
        <v/>
      </c>
      <c r="DI638" s="65" t="str">
        <f>IF(BANCO10[[#This Row],[SOLUÇÃO]]=DI$1,BANCO10[[#This Row],[STATUS DA ETAPA]],"")</f>
        <v/>
      </c>
      <c r="DJ638" s="65" t="str">
        <f>IF(BANCO10[[#This Row],[SOLUÇÃO]]=DJ$1,BANCO10[[#This Row],[STATUS DA ETAPA]],"")</f>
        <v/>
      </c>
      <c r="DK638" s="65" t="str">
        <f>IF(BANCO10[[#This Row],[SOLUÇÃO]]=DK$1,BANCO10[[#This Row],[STATUS DA ETAPA]],"")</f>
        <v/>
      </c>
      <c r="DL638" s="65" t="str">
        <f>IF(BANCO10[[#This Row],[SOLUÇÃO]]=DL$1,BANCO10[[#This Row],[STATUS DA ETAPA]],"")</f>
        <v/>
      </c>
      <c r="DM638" s="65" t="str">
        <f>IF(BANCO10[[#This Row],[SOLUÇÃO]]=DM$1,BANCO10[[#This Row],[STATUS DA ETAPA]],"")</f>
        <v/>
      </c>
    </row>
    <row r="639" spans="1:117" ht="10.5" x14ac:dyDescent="0.25">
      <c r="A639" s="38" t="s">
        <v>118</v>
      </c>
      <c r="B639" s="39" t="s">
        <v>131</v>
      </c>
      <c r="C639" s="40" t="str">
        <f>IFERROR(VLOOKUP(BANCO10[[#This Row],[EMPRESA]],[1]!DADOS[#Data],2,FALSE),"")</f>
        <v>03.745.249/0001-14</v>
      </c>
      <c r="D639" s="42" t="s">
        <v>1654</v>
      </c>
      <c r="E639" s="42" t="str">
        <f>IFERROR(VLOOKUP(BANCO10[[#This Row],[EMPRESA]],[1]!DADOS[#Data],5,FALSE),"")</f>
        <v>EPP</v>
      </c>
      <c r="F639" s="40" t="str">
        <f>IFERROR(IF(VLOOKUP(BANCO10[[#This Row],[EMPRESA]],[1]!DADOS[#Data],6,0)="","",(VLOOKUP(BANCO10[[#This Row],[EMPRESA]],[1]!DADOS[#Data],6,0))),"")</f>
        <v>CAPITAL LESTE 1</v>
      </c>
      <c r="G639" s="40" t="s">
        <v>1658</v>
      </c>
      <c r="H639" s="43" t="s">
        <v>7</v>
      </c>
      <c r="I639" s="43" t="s">
        <v>853</v>
      </c>
      <c r="J639" s="43" t="s">
        <v>123</v>
      </c>
      <c r="K639" s="44" t="s">
        <v>136</v>
      </c>
      <c r="L639" s="44" t="s">
        <v>136</v>
      </c>
      <c r="M639" s="44" t="s">
        <v>137</v>
      </c>
      <c r="N639" s="44" t="s">
        <v>123</v>
      </c>
      <c r="O639" s="42" t="s">
        <v>95</v>
      </c>
      <c r="P639" s="42">
        <v>106</v>
      </c>
      <c r="Q639" s="39"/>
      <c r="R639" s="45" t="s">
        <v>126</v>
      </c>
      <c r="S639" s="45"/>
      <c r="T639" s="45" t="s">
        <v>126</v>
      </c>
      <c r="U639" s="45"/>
      <c r="V639" s="45" t="s">
        <v>126</v>
      </c>
      <c r="W639" s="45"/>
      <c r="X639" s="45" t="s">
        <v>126</v>
      </c>
      <c r="Y639" s="45"/>
      <c r="Z639" s="46" t="s">
        <v>126</v>
      </c>
      <c r="AA639" s="47"/>
      <c r="AB639" s="46" t="s">
        <v>126</v>
      </c>
      <c r="AC639" s="48"/>
      <c r="AD639" s="46" t="s">
        <v>126</v>
      </c>
      <c r="AE639" s="48"/>
      <c r="AF639" s="45" t="s">
        <v>126</v>
      </c>
      <c r="AG639" s="45"/>
      <c r="AH639" s="45" t="s">
        <v>27</v>
      </c>
      <c r="AI639" s="45">
        <v>45918</v>
      </c>
      <c r="AJ639" s="45" t="s">
        <v>126</v>
      </c>
      <c r="AK639" s="45"/>
      <c r="AL639" s="45" t="s">
        <v>123</v>
      </c>
      <c r="AM639" s="45"/>
      <c r="AN639" s="45" t="s">
        <v>123</v>
      </c>
      <c r="AO639" s="45"/>
      <c r="AP639" s="45" t="s">
        <v>123</v>
      </c>
      <c r="AQ639" s="45"/>
      <c r="AR639" s="45" t="s">
        <v>123</v>
      </c>
      <c r="AS639" s="45"/>
      <c r="AT639" s="49">
        <v>45931</v>
      </c>
      <c r="AU639" s="50">
        <v>46022</v>
      </c>
      <c r="AV639" s="66" t="s">
        <v>126</v>
      </c>
      <c r="AW639" s="66" t="s">
        <v>126</v>
      </c>
      <c r="AX639" s="51" t="s">
        <v>49</v>
      </c>
      <c r="AY639" s="52" t="s">
        <v>126</v>
      </c>
      <c r="AZ639" s="53">
        <v>14440</v>
      </c>
      <c r="BA639" s="52"/>
      <c r="BB639" s="42" t="s">
        <v>123</v>
      </c>
      <c r="BC639" s="52" t="s">
        <v>123</v>
      </c>
      <c r="BD639" s="52" t="s">
        <v>123</v>
      </c>
      <c r="BE639" s="55" t="s">
        <v>126</v>
      </c>
      <c r="BF639" s="55" t="s">
        <v>126</v>
      </c>
      <c r="BG639" s="55" t="s">
        <v>126</v>
      </c>
      <c r="BH639" s="55" t="s">
        <v>126</v>
      </c>
      <c r="BI639" s="48" t="s">
        <v>126</v>
      </c>
      <c r="BJ639" s="48"/>
      <c r="BK639" s="58" t="s">
        <v>126</v>
      </c>
      <c r="BL639" s="59"/>
      <c r="BM639" s="58" t="s">
        <v>126</v>
      </c>
      <c r="BN639" s="59"/>
      <c r="BO639" s="58" t="s">
        <v>126</v>
      </c>
      <c r="BP639" s="59"/>
      <c r="BQ639" s="58" t="s">
        <v>126</v>
      </c>
      <c r="BR639" s="140"/>
      <c r="BS639" s="80" t="s">
        <v>1428</v>
      </c>
      <c r="BT639" s="70"/>
      <c r="BU639" s="61"/>
      <c r="BV639" s="61"/>
      <c r="BW639" s="61"/>
      <c r="BX639" s="61"/>
      <c r="BY639" s="61"/>
      <c r="BZ639" s="61"/>
      <c r="CA639" s="61"/>
      <c r="CB639" s="61"/>
      <c r="CC639" s="61"/>
      <c r="CD639" s="61"/>
      <c r="CE639" s="61"/>
      <c r="CF639" s="61"/>
      <c r="CG639" s="61"/>
      <c r="CH639" s="63">
        <f>YEAR(BANCO10[[#This Row],[DATA INÍCIO]])</f>
        <v>2025</v>
      </c>
      <c r="CI639" s="63">
        <f>MONTH(BANCO10[[#This Row],[DATA INÍCIO]])</f>
        <v>10</v>
      </c>
      <c r="CJ639" s="71" t="str">
        <f t="shared" si="11"/>
        <v>QUALIFLEX INDUSTRIA E COMERCIO DE EQUIPAMENTOS DE PROTECAO LTDA03.745.249/0001-14</v>
      </c>
      <c r="CK639" s="63"/>
      <c r="CL639" s="63"/>
      <c r="CM639" s="42" t="str">
        <f>IF(BANCO10[[#This Row],[SOLUÇÃO]]=CM$1,BANCO10[[#This Row],[STATUS DA ETAPA]],"")</f>
        <v/>
      </c>
      <c r="CN639" s="42" t="str">
        <f>IF(BANCO10[[#This Row],[SOLUÇÃO]]=CN$1,BANCO10[[#This Row],[STATUS DA ETAPA]],"")</f>
        <v/>
      </c>
      <c r="CO639" s="42" t="str">
        <f>IF(BANCO10[[#This Row],[SOLUÇÃO]]=CO$1,BANCO10[[#This Row],[STATUS DA ETAPA]],"")</f>
        <v/>
      </c>
      <c r="CP639" s="42" t="str">
        <f>IF(BANCO10[[#This Row],[SOLUÇÃO]]=CP$1,BANCO10[[#This Row],[STATUS DA ETAPA]],"")</f>
        <v/>
      </c>
      <c r="CQ639" s="42" t="str">
        <f>IF(BANCO10[[#This Row],[SOLUÇÃO]]=CQ$1,BANCO10[[#This Row],[STATUS DA ETAPA]],"")</f>
        <v/>
      </c>
      <c r="CR639" s="42" t="str">
        <f>IF(BANCO10[[#This Row],[SOLUÇÃO]]=CR$1,BANCO10[[#This Row],[STATUS DA ETAPA]],"")</f>
        <v>AGUARDANDO ACEITE</v>
      </c>
      <c r="CS639" s="42" t="str">
        <f>IF(BANCO10[[#This Row],[SOLUÇÃO]]=CS$1,BANCO10[[#This Row],[STATUS DA ETAPA]],"")</f>
        <v/>
      </c>
      <c r="CT639" s="42" t="str">
        <f>IF(BANCO10[[#This Row],[SOLUÇÃO]]=CT$1,BANCO10[[#This Row],[STATUS DA ETAPA]],"")</f>
        <v/>
      </c>
      <c r="CU639" s="42" t="str">
        <f>IF(BANCO10[[#This Row],[SOLUÇÃO]]=CU$1,BANCO10[[#This Row],[STATUS DA ETAPA]],"")</f>
        <v/>
      </c>
      <c r="CV639" s="42" t="str">
        <f>IF(BANCO10[[#This Row],[SOLUÇÃO]]=CV$1,BANCO10[[#This Row],[STATUS DA ETAPA]],"")</f>
        <v/>
      </c>
      <c r="CW639" s="42" t="str">
        <f>IF(BANCO10[[#This Row],[SOLUÇÃO]]=CW$1,BANCO10[[#This Row],[STATUS DA ETAPA]],"")</f>
        <v/>
      </c>
      <c r="CX639" s="42" t="str">
        <f>IF(BANCO10[[#This Row],[SOLUÇÃO]]=CX$1,BANCO10[[#This Row],[STATUS DA ETAPA]],"")</f>
        <v/>
      </c>
      <c r="CY639" s="42" t="str">
        <f>IF(BANCO10[[#This Row],[SOLUÇÃO]]=CY$1,BANCO10[[#This Row],[STATUS DA ETAPA]],"")</f>
        <v/>
      </c>
      <c r="CZ639" s="42" t="str">
        <f>IF(BANCO10[[#This Row],[SOLUÇÃO]]=CZ$1,BANCO10[[#This Row],[STATUS DA ETAPA]],"")</f>
        <v/>
      </c>
      <c r="DA639" s="42" t="str">
        <f>IF(BANCO10[[#This Row],[SOLUÇÃO]]=DA$1,BANCO10[[#This Row],[STATUS DA ETAPA]],"")</f>
        <v/>
      </c>
      <c r="DB639" s="42" t="str">
        <f>IF(BANCO10[[#This Row],[SOLUÇÃO]]=DB$1,BANCO10[[#This Row],[STATUS DA ETAPA]],"")</f>
        <v/>
      </c>
      <c r="DC639" s="42" t="str">
        <f>IF(BANCO10[[#This Row],[SOLUÇÃO]]=DC$1,BANCO10[[#This Row],[STATUS DA ETAPA]],"")</f>
        <v/>
      </c>
      <c r="DD639" s="42" t="str">
        <f>IF(BANCO10[[#This Row],[SOLUÇÃO]]=DD$1,BANCO10[[#This Row],[STATUS DA ETAPA]],"")</f>
        <v/>
      </c>
      <c r="DE639" s="42" t="str">
        <f>IF(BANCO10[[#This Row],[SOLUÇÃO]]=DE$1,BANCO10[[#This Row],[STATUS DA ETAPA]],"")</f>
        <v/>
      </c>
      <c r="DF639" s="42" t="str">
        <f>IF(BANCO10[[#This Row],[SOLUÇÃO]]=DF$1,BANCO10[[#This Row],[STATUS DA ETAPA]],"")</f>
        <v/>
      </c>
      <c r="DG639" s="42" t="str">
        <f>IF(BANCO10[[#This Row],[SOLUÇÃO]]=DG$1,BANCO10[[#This Row],[STATUS DA ETAPA]],"")</f>
        <v/>
      </c>
      <c r="DH639" s="42" t="str">
        <f>IF(BANCO10[[#This Row],[SOLUÇÃO]]=DH$1,BANCO10[[#This Row],[STATUS DA ETAPA]],"")</f>
        <v/>
      </c>
      <c r="DI639" s="42" t="str">
        <f>IF(BANCO10[[#This Row],[SOLUÇÃO]]=DI$1,BANCO10[[#This Row],[STATUS DA ETAPA]],"")</f>
        <v/>
      </c>
      <c r="DJ639" s="42" t="str">
        <f>IF(BANCO10[[#This Row],[SOLUÇÃO]]=DJ$1,BANCO10[[#This Row],[STATUS DA ETAPA]],"")</f>
        <v/>
      </c>
      <c r="DK639" s="42" t="str">
        <f>IF(BANCO10[[#This Row],[SOLUÇÃO]]=DK$1,BANCO10[[#This Row],[STATUS DA ETAPA]],"")</f>
        <v/>
      </c>
      <c r="DL639" s="42" t="str">
        <f>IF(BANCO10[[#This Row],[SOLUÇÃO]]=DL$1,BANCO10[[#This Row],[STATUS DA ETAPA]],"")</f>
        <v/>
      </c>
      <c r="DM639" s="42" t="str">
        <f>IF(BANCO10[[#This Row],[SOLUÇÃO]]=DM$1,BANCO10[[#This Row],[STATUS DA ETAPA]],"")</f>
        <v/>
      </c>
    </row>
    <row r="640" spans="1:117" ht="12" x14ac:dyDescent="0.25">
      <c r="A640" s="38" t="s">
        <v>118</v>
      </c>
      <c r="B640" s="39" t="s">
        <v>119</v>
      </c>
      <c r="C640" s="40" t="str">
        <f>IFERROR(VLOOKUP(BANCO10[[#This Row],[EMPRESA]],[1]!DADOS[#Data],2,FALSE),"")</f>
        <v>51.955.557/0001-17</v>
      </c>
      <c r="D640" s="42" t="s">
        <v>1659</v>
      </c>
      <c r="E640" s="42" t="str">
        <f>IFERROR(VLOOKUP(BANCO10[[#This Row],[EMPRESA]],[1]!DADOS[#Data],5,FALSE),"")</f>
        <v>EPP</v>
      </c>
      <c r="F640" s="40" t="str">
        <f>IFERROR(IF(VLOOKUP(BANCO10[[#This Row],[EMPRESA]],[1]!DADOS[#Data],6,0)="","",(VLOOKUP(BANCO10[[#This Row],[EMPRESA]],[1]!DADOS[#Data],6,0))),"")</f>
        <v>CAPITAL LESTE 1</v>
      </c>
      <c r="G640" s="40"/>
      <c r="H640" s="43" t="s">
        <v>121</v>
      </c>
      <c r="I640" s="43" t="s">
        <v>145</v>
      </c>
      <c r="J640" s="44" t="s">
        <v>146</v>
      </c>
      <c r="K640" s="44" t="s">
        <v>1660</v>
      </c>
      <c r="L640" s="44" t="s">
        <v>123</v>
      </c>
      <c r="M640" s="44">
        <v>103</v>
      </c>
      <c r="N640" s="42" t="s">
        <v>123</v>
      </c>
      <c r="O640" s="42" t="s">
        <v>90</v>
      </c>
      <c r="P640" s="42">
        <v>4</v>
      </c>
      <c r="Q640" s="42" t="s">
        <v>265</v>
      </c>
      <c r="R640" s="45" t="s">
        <v>123</v>
      </c>
      <c r="S640" s="45"/>
      <c r="T640" s="45" t="s">
        <v>123</v>
      </c>
      <c r="U640" s="45"/>
      <c r="V640" s="45" t="s">
        <v>123</v>
      </c>
      <c r="W640" s="45"/>
      <c r="X640" s="45" t="s">
        <v>123</v>
      </c>
      <c r="Y640" s="45"/>
      <c r="Z640" s="46" t="s">
        <v>123</v>
      </c>
      <c r="AA640" s="47"/>
      <c r="AB640" s="46" t="s">
        <v>123</v>
      </c>
      <c r="AC640" s="48"/>
      <c r="AD640" s="46" t="s">
        <v>123</v>
      </c>
      <c r="AE640" s="48"/>
      <c r="AF640" s="45" t="s">
        <v>27</v>
      </c>
      <c r="AG640" s="45">
        <v>44746</v>
      </c>
      <c r="AH640" s="45" t="s">
        <v>126</v>
      </c>
      <c r="AI640" s="45"/>
      <c r="AJ640" s="45" t="s">
        <v>123</v>
      </c>
      <c r="AK640" s="45"/>
      <c r="AL640" s="45" t="s">
        <v>123</v>
      </c>
      <c r="AM640" s="45"/>
      <c r="AN640" s="45" t="s">
        <v>123</v>
      </c>
      <c r="AO640" s="45"/>
      <c r="AP640" s="45" t="s">
        <v>123</v>
      </c>
      <c r="AQ640" s="45"/>
      <c r="AR640" s="45" t="s">
        <v>123</v>
      </c>
      <c r="AS640" s="45"/>
      <c r="AT640" s="133">
        <v>44741</v>
      </c>
      <c r="AU640" s="99">
        <v>44926</v>
      </c>
      <c r="AV640" s="51" t="s">
        <v>123</v>
      </c>
      <c r="AW640" s="51" t="s">
        <v>123</v>
      </c>
      <c r="AX640" s="51" t="s">
        <v>49</v>
      </c>
      <c r="AY640" s="52" t="s">
        <v>123</v>
      </c>
      <c r="AZ640" s="53">
        <v>0</v>
      </c>
      <c r="BA640" s="52" t="s">
        <v>123</v>
      </c>
      <c r="BB640" s="81" t="s">
        <v>123</v>
      </c>
      <c r="BC640" s="52" t="s">
        <v>123</v>
      </c>
      <c r="BD640" s="52" t="s">
        <v>123</v>
      </c>
      <c r="BE640" s="55" t="s">
        <v>123</v>
      </c>
      <c r="BF640" s="55" t="s">
        <v>123</v>
      </c>
      <c r="BG640" s="55" t="s">
        <v>123</v>
      </c>
      <c r="BH640" s="55" t="s">
        <v>123</v>
      </c>
      <c r="BI640" s="56" t="s">
        <v>123</v>
      </c>
      <c r="BJ640" s="48"/>
      <c r="BK640" s="74"/>
      <c r="BL640" s="75"/>
      <c r="BM640" s="74"/>
      <c r="BN640" s="75"/>
      <c r="BO640" s="74" t="s">
        <v>123</v>
      </c>
      <c r="BP640" s="75"/>
      <c r="BQ640" s="74" t="s">
        <v>123</v>
      </c>
      <c r="BR640" s="232"/>
      <c r="BS640" s="240" t="s">
        <v>170</v>
      </c>
      <c r="BT640" s="38"/>
      <c r="BU640" s="61" t="s">
        <v>129</v>
      </c>
      <c r="BV640" s="61" t="s">
        <v>129</v>
      </c>
      <c r="BW640" s="84" t="s">
        <v>149</v>
      </c>
      <c r="BX640" s="84" t="s">
        <v>1407</v>
      </c>
      <c r="BY640" s="85" t="s">
        <v>1409</v>
      </c>
      <c r="BZ640" s="84"/>
      <c r="CA640" s="86" t="s">
        <v>129</v>
      </c>
      <c r="CB640" s="87" t="s">
        <v>129</v>
      </c>
      <c r="CC640" s="88" t="s">
        <v>129</v>
      </c>
      <c r="CD640" s="87" t="s">
        <v>129</v>
      </c>
      <c r="CE640" s="87" t="s">
        <v>129</v>
      </c>
      <c r="CF640" s="87" t="s">
        <v>129</v>
      </c>
      <c r="CG640" s="87" t="s">
        <v>129</v>
      </c>
      <c r="CH640" s="42">
        <f>YEAR(BANCO10[[#This Row],[DATA INÍCIO]])</f>
        <v>2022</v>
      </c>
      <c r="CI640" s="42">
        <f>MONTH(BANCO10[[#This Row],[DATA INÍCIO]])</f>
        <v>6</v>
      </c>
      <c r="CJ640" s="42" t="str">
        <f t="shared" si="11"/>
        <v>QUIRINO INSTRUMENTOS MUSICAIS LTDA51.955.557/0001-17</v>
      </c>
      <c r="CK640" s="42"/>
      <c r="CL640" s="42" t="s">
        <v>1660</v>
      </c>
      <c r="CM640" s="42" t="str">
        <f>IF(BANCO10[[#This Row],[SOLUÇÃO]]=CM$1,BANCO10[[#This Row],[STATUS DA ETAPA]],"")</f>
        <v>CONCLUÍDO</v>
      </c>
      <c r="CN640" s="42" t="str">
        <f>IF(BANCO10[[#This Row],[SOLUÇÃO]]=CN$1,BANCO10[[#This Row],[STATUS DA ETAPA]],"")</f>
        <v/>
      </c>
      <c r="CO640" s="42" t="str">
        <f>IF(BANCO10[[#This Row],[SOLUÇÃO]]=CO$1,BANCO10[[#This Row],[STATUS DA ETAPA]],"")</f>
        <v/>
      </c>
      <c r="CP640" s="42" t="str">
        <f>IF(BANCO10[[#This Row],[SOLUÇÃO]]=CP$1,BANCO10[[#This Row],[STATUS DA ETAPA]],"")</f>
        <v/>
      </c>
      <c r="CQ640" s="42" t="str">
        <f>IF(BANCO10[[#This Row],[SOLUÇÃO]]=CQ$1,BANCO10[[#This Row],[STATUS DA ETAPA]],"")</f>
        <v/>
      </c>
      <c r="CR640" s="42" t="str">
        <f>IF(BANCO10[[#This Row],[SOLUÇÃO]]=CR$1,BANCO10[[#This Row],[STATUS DA ETAPA]],"")</f>
        <v/>
      </c>
      <c r="CS640" s="42" t="str">
        <f>IF(BANCO10[[#This Row],[SOLUÇÃO]]=CS$1,BANCO10[[#This Row],[STATUS DA ETAPA]],"")</f>
        <v/>
      </c>
      <c r="CT640" s="42" t="str">
        <f>IF(BANCO10[[#This Row],[SOLUÇÃO]]=CT$1,BANCO10[[#This Row],[STATUS DA ETAPA]],"")</f>
        <v/>
      </c>
      <c r="CU640" s="42" t="str">
        <f>IF(BANCO10[[#This Row],[SOLUÇÃO]]=CU$1,BANCO10[[#This Row],[STATUS DA ETAPA]],"")</f>
        <v/>
      </c>
      <c r="CV640" s="42" t="str">
        <f>IF(BANCO10[[#This Row],[SOLUÇÃO]]=CV$1,BANCO10[[#This Row],[STATUS DA ETAPA]],"")</f>
        <v/>
      </c>
      <c r="CW640" s="42" t="str">
        <f>IF(BANCO10[[#This Row],[SOLUÇÃO]]=CW$1,BANCO10[[#This Row],[STATUS DA ETAPA]],"")</f>
        <v/>
      </c>
      <c r="CX640" s="42" t="str">
        <f>IF(BANCO10[[#This Row],[SOLUÇÃO]]=CX$1,BANCO10[[#This Row],[STATUS DA ETAPA]],"")</f>
        <v/>
      </c>
      <c r="CY640" s="42" t="str">
        <f>IF(BANCO10[[#This Row],[SOLUÇÃO]]=CY$1,BANCO10[[#This Row],[STATUS DA ETAPA]],"")</f>
        <v/>
      </c>
      <c r="CZ640" s="42" t="str">
        <f>IF(BANCO10[[#This Row],[SOLUÇÃO]]=CZ$1,BANCO10[[#This Row],[STATUS DA ETAPA]],"")</f>
        <v/>
      </c>
      <c r="DA640" s="42" t="str">
        <f>IF(BANCO10[[#This Row],[SOLUÇÃO]]=DA$1,BANCO10[[#This Row],[STATUS DA ETAPA]],"")</f>
        <v/>
      </c>
      <c r="DB640" s="42" t="str">
        <f>IF(BANCO10[[#This Row],[SOLUÇÃO]]=DB$1,BANCO10[[#This Row],[STATUS DA ETAPA]],"")</f>
        <v/>
      </c>
      <c r="DC640" s="63" t="str">
        <f>IF(BANCO10[[#This Row],[SOLUÇÃO]]=DC$1,BANCO10[[#This Row],[STATUS DA ETAPA]],"")</f>
        <v/>
      </c>
      <c r="DD640" s="65" t="str">
        <f>IF(BANCO10[[#This Row],[SOLUÇÃO]]=DD$1,BANCO10[[#This Row],[STATUS DA ETAPA]],"")</f>
        <v/>
      </c>
      <c r="DE640" s="65" t="str">
        <f>IF(BANCO10[[#This Row],[SOLUÇÃO]]=DE$1,BANCO10[[#This Row],[STATUS DA ETAPA]],"")</f>
        <v/>
      </c>
      <c r="DF640" s="65" t="str">
        <f>IF(BANCO10[[#This Row],[SOLUÇÃO]]=DF$1,BANCO10[[#This Row],[STATUS DA ETAPA]],"")</f>
        <v/>
      </c>
      <c r="DG640" s="65" t="str">
        <f>IF(BANCO10[[#This Row],[SOLUÇÃO]]=DG$1,BANCO10[[#This Row],[STATUS DA ETAPA]],"")</f>
        <v/>
      </c>
      <c r="DH640" s="65" t="str">
        <f>IF(BANCO10[[#This Row],[SOLUÇÃO]]=DH$1,BANCO10[[#This Row],[STATUS DA ETAPA]],"")</f>
        <v/>
      </c>
      <c r="DI640" s="65" t="str">
        <f>IF(BANCO10[[#This Row],[SOLUÇÃO]]=DI$1,BANCO10[[#This Row],[STATUS DA ETAPA]],"")</f>
        <v/>
      </c>
      <c r="DJ640" s="65" t="str">
        <f>IF(BANCO10[[#This Row],[SOLUÇÃO]]=DJ$1,BANCO10[[#This Row],[STATUS DA ETAPA]],"")</f>
        <v/>
      </c>
      <c r="DK640" s="65" t="str">
        <f>IF(BANCO10[[#This Row],[SOLUÇÃO]]=DK$1,BANCO10[[#This Row],[STATUS DA ETAPA]],"")</f>
        <v/>
      </c>
      <c r="DL640" s="65" t="str">
        <f>IF(BANCO10[[#This Row],[SOLUÇÃO]]=DL$1,BANCO10[[#This Row],[STATUS DA ETAPA]],"")</f>
        <v/>
      </c>
      <c r="DM640" s="65" t="str">
        <f>IF(BANCO10[[#This Row],[SOLUÇÃO]]=DM$1,BANCO10[[#This Row],[STATUS DA ETAPA]],"")</f>
        <v/>
      </c>
    </row>
    <row r="641" spans="1:117" ht="12" x14ac:dyDescent="0.25">
      <c r="A641" s="38" t="s">
        <v>118</v>
      </c>
      <c r="B641" s="39" t="s">
        <v>119</v>
      </c>
      <c r="C641" s="40" t="str">
        <f>IFERROR(VLOOKUP(BANCO10[[#This Row],[EMPRESA]],[1]!DADOS[#Data],2,FALSE),"")</f>
        <v>51.955.557/0001-17</v>
      </c>
      <c r="D641" s="42" t="s">
        <v>1659</v>
      </c>
      <c r="E641" s="42" t="str">
        <f>IFERROR(VLOOKUP(BANCO10[[#This Row],[EMPRESA]],[1]!DADOS[#Data],5,FALSE),"")</f>
        <v>EPP</v>
      </c>
      <c r="F641" s="40" t="str">
        <f>IFERROR(IF(VLOOKUP(BANCO10[[#This Row],[EMPRESA]],[1]!DADOS[#Data],6,0)="","",(VLOOKUP(BANCO10[[#This Row],[EMPRESA]],[1]!DADOS[#Data],6,0))),"")</f>
        <v>CAPITAL LESTE 1</v>
      </c>
      <c r="G641" s="40" t="str">
        <f>IFERROR(IF(VLOOKUP(BANCO10[[#This Row],[EMPRESA]],[1]!DADOS[#Data],4)="","",(VLOOKUP($D641,[1]!DADOS[#Data],4,0))),"")</f>
        <v>QUIRINO</v>
      </c>
      <c r="H641" s="43" t="s">
        <v>7</v>
      </c>
      <c r="I641" s="43" t="s">
        <v>145</v>
      </c>
      <c r="J641" s="44" t="s">
        <v>123</v>
      </c>
      <c r="K641" s="44" t="s">
        <v>1661</v>
      </c>
      <c r="L641" s="44">
        <v>13206404</v>
      </c>
      <c r="M641" s="44">
        <v>103</v>
      </c>
      <c r="N641" s="42" t="s">
        <v>123</v>
      </c>
      <c r="O641" s="42" t="s">
        <v>95</v>
      </c>
      <c r="P641" s="42">
        <v>100</v>
      </c>
      <c r="Q641" s="42" t="s">
        <v>236</v>
      </c>
      <c r="R641" s="45" t="s">
        <v>123</v>
      </c>
      <c r="S641" s="45"/>
      <c r="T641" s="45" t="s">
        <v>123</v>
      </c>
      <c r="U641" s="45"/>
      <c r="V641" s="45" t="s">
        <v>123</v>
      </c>
      <c r="W641" s="45"/>
      <c r="X641" s="45" t="s">
        <v>123</v>
      </c>
      <c r="Y641" s="45"/>
      <c r="Z641" s="46" t="s">
        <v>123</v>
      </c>
      <c r="AA641" s="47"/>
      <c r="AB641" s="46" t="s">
        <v>123</v>
      </c>
      <c r="AC641" s="48"/>
      <c r="AD641" s="46" t="s">
        <v>123</v>
      </c>
      <c r="AE641" s="48"/>
      <c r="AF641" s="45" t="s">
        <v>27</v>
      </c>
      <c r="AG641" s="45">
        <v>44746</v>
      </c>
      <c r="AH641" s="45" t="s">
        <v>27</v>
      </c>
      <c r="AI641" s="45">
        <v>45113</v>
      </c>
      <c r="AJ641" s="45" t="s">
        <v>27</v>
      </c>
      <c r="AK641" s="45">
        <v>45118</v>
      </c>
      <c r="AL641" s="45"/>
      <c r="AM641" s="45"/>
      <c r="AN641" s="45" t="s">
        <v>27</v>
      </c>
      <c r="AO641" s="45"/>
      <c r="AP641" s="45" t="s">
        <v>27</v>
      </c>
      <c r="AQ641" s="45">
        <v>44928</v>
      </c>
      <c r="AR641" s="45" t="s">
        <v>27</v>
      </c>
      <c r="AS641" s="45"/>
      <c r="AT641" s="133">
        <v>44936</v>
      </c>
      <c r="AU641" s="99">
        <v>45027</v>
      </c>
      <c r="AV641" s="51" t="s">
        <v>27</v>
      </c>
      <c r="AW641" s="51" t="s">
        <v>27</v>
      </c>
      <c r="AX641" s="51" t="s">
        <v>49</v>
      </c>
      <c r="AY641" s="52" t="s">
        <v>126</v>
      </c>
      <c r="AZ641" s="53">
        <v>0</v>
      </c>
      <c r="BA641" s="52"/>
      <c r="BB641" s="81"/>
      <c r="BC641" s="52" t="s">
        <v>474</v>
      </c>
      <c r="BD641" s="52" t="s">
        <v>123</v>
      </c>
      <c r="BE641" s="55" t="s">
        <v>123</v>
      </c>
      <c r="BF641" s="55" t="s">
        <v>123</v>
      </c>
      <c r="BG641" s="55" t="s">
        <v>27</v>
      </c>
      <c r="BH641" s="55" t="s">
        <v>123</v>
      </c>
      <c r="BI641" s="48" t="s">
        <v>123</v>
      </c>
      <c r="BJ641" s="48"/>
      <c r="BK641" s="74"/>
      <c r="BL641" s="75"/>
      <c r="BM641" s="74"/>
      <c r="BN641" s="75"/>
      <c r="BO641" s="74" t="s">
        <v>27</v>
      </c>
      <c r="BP641" s="75">
        <v>45054</v>
      </c>
      <c r="BQ641" s="74" t="s">
        <v>27</v>
      </c>
      <c r="BR641" s="232"/>
      <c r="BS641" s="70"/>
      <c r="BT641" s="38"/>
      <c r="BU641" s="61" t="s">
        <v>129</v>
      </c>
      <c r="BV641" s="61" t="s">
        <v>129</v>
      </c>
      <c r="BW641" s="84" t="s">
        <v>149</v>
      </c>
      <c r="BX641" s="84" t="s">
        <v>1407</v>
      </c>
      <c r="BY641" s="85" t="s">
        <v>1409</v>
      </c>
      <c r="BZ641" s="84"/>
      <c r="CA641" s="86" t="s">
        <v>129</v>
      </c>
      <c r="CB641" s="87" t="s">
        <v>129</v>
      </c>
      <c r="CC641" s="88">
        <v>45397</v>
      </c>
      <c r="CD641" s="87" t="s">
        <v>158</v>
      </c>
      <c r="CE641" s="87" t="s">
        <v>129</v>
      </c>
      <c r="CF641" s="87"/>
      <c r="CG641" s="87" t="s">
        <v>1662</v>
      </c>
      <c r="CH641" s="42">
        <f>YEAR(BANCO10[[#This Row],[DATA INÍCIO]])</f>
        <v>2023</v>
      </c>
      <c r="CI641" s="42">
        <f>MONTH(BANCO10[[#This Row],[DATA INÍCIO]])</f>
        <v>1</v>
      </c>
      <c r="CJ641" s="42" t="str">
        <f t="shared" si="11"/>
        <v>QUIRINO INSTRUMENTOS MUSICAIS LTDA51.955.557/0001-17</v>
      </c>
      <c r="CK641" s="42"/>
      <c r="CL641" s="42" t="s">
        <v>1661</v>
      </c>
      <c r="CM641" s="42" t="str">
        <f>IF(BANCO10[[#This Row],[SOLUÇÃO]]=CM$1,BANCO10[[#This Row],[STATUS DA ETAPA]],"")</f>
        <v/>
      </c>
      <c r="CN641" s="42" t="str">
        <f>IF(BANCO10[[#This Row],[SOLUÇÃO]]=CN$1,BANCO10[[#This Row],[STATUS DA ETAPA]],"")</f>
        <v/>
      </c>
      <c r="CO641" s="42" t="str">
        <f>IF(BANCO10[[#This Row],[SOLUÇÃO]]=CO$1,BANCO10[[#This Row],[STATUS DA ETAPA]],"")</f>
        <v/>
      </c>
      <c r="CP641" s="42" t="str">
        <f>IF(BANCO10[[#This Row],[SOLUÇÃO]]=CP$1,BANCO10[[#This Row],[STATUS DA ETAPA]],"")</f>
        <v/>
      </c>
      <c r="CQ641" s="42" t="str">
        <f>IF(BANCO10[[#This Row],[SOLUÇÃO]]=CQ$1,BANCO10[[#This Row],[STATUS DA ETAPA]],"")</f>
        <v/>
      </c>
      <c r="CR641" s="42" t="str">
        <f>IF(BANCO10[[#This Row],[SOLUÇÃO]]=CR$1,BANCO10[[#This Row],[STATUS DA ETAPA]],"")</f>
        <v>CONCLUÍDO</v>
      </c>
      <c r="CS641" s="42" t="str">
        <f>IF(BANCO10[[#This Row],[SOLUÇÃO]]=CS$1,BANCO10[[#This Row],[STATUS DA ETAPA]],"")</f>
        <v/>
      </c>
      <c r="CT641" s="42" t="str">
        <f>IF(BANCO10[[#This Row],[SOLUÇÃO]]=CT$1,BANCO10[[#This Row],[STATUS DA ETAPA]],"")</f>
        <v/>
      </c>
      <c r="CU641" s="42" t="str">
        <f>IF(BANCO10[[#This Row],[SOLUÇÃO]]=CU$1,BANCO10[[#This Row],[STATUS DA ETAPA]],"")</f>
        <v/>
      </c>
      <c r="CV641" s="42" t="str">
        <f>IF(BANCO10[[#This Row],[SOLUÇÃO]]=CV$1,BANCO10[[#This Row],[STATUS DA ETAPA]],"")</f>
        <v/>
      </c>
      <c r="CW641" s="42" t="str">
        <f>IF(BANCO10[[#This Row],[SOLUÇÃO]]=CW$1,BANCO10[[#This Row],[STATUS DA ETAPA]],"")</f>
        <v/>
      </c>
      <c r="CX641" s="42" t="str">
        <f>IF(BANCO10[[#This Row],[SOLUÇÃO]]=CX$1,BANCO10[[#This Row],[STATUS DA ETAPA]],"")</f>
        <v/>
      </c>
      <c r="CY641" s="42" t="str">
        <f>IF(BANCO10[[#This Row],[SOLUÇÃO]]=CY$1,BANCO10[[#This Row],[STATUS DA ETAPA]],"")</f>
        <v/>
      </c>
      <c r="CZ641" s="42" t="str">
        <f>IF(BANCO10[[#This Row],[SOLUÇÃO]]=CZ$1,BANCO10[[#This Row],[STATUS DA ETAPA]],"")</f>
        <v/>
      </c>
      <c r="DA641" s="42" t="str">
        <f>IF(BANCO10[[#This Row],[SOLUÇÃO]]=DA$1,BANCO10[[#This Row],[STATUS DA ETAPA]],"")</f>
        <v/>
      </c>
      <c r="DB641" s="42" t="str">
        <f>IF(BANCO10[[#This Row],[SOLUÇÃO]]=DB$1,BANCO10[[#This Row],[STATUS DA ETAPA]],"")</f>
        <v/>
      </c>
      <c r="DC641" s="63" t="str">
        <f>IF(BANCO10[[#This Row],[SOLUÇÃO]]=DC$1,BANCO10[[#This Row],[STATUS DA ETAPA]],"")</f>
        <v/>
      </c>
      <c r="DD641" s="65" t="str">
        <f>IF(BANCO10[[#This Row],[SOLUÇÃO]]=DD$1,BANCO10[[#This Row],[STATUS DA ETAPA]],"")</f>
        <v/>
      </c>
      <c r="DE641" s="65" t="str">
        <f>IF(BANCO10[[#This Row],[SOLUÇÃO]]=DE$1,BANCO10[[#This Row],[STATUS DA ETAPA]],"")</f>
        <v/>
      </c>
      <c r="DF641" s="65" t="str">
        <f>IF(BANCO10[[#This Row],[SOLUÇÃO]]=DF$1,BANCO10[[#This Row],[STATUS DA ETAPA]],"")</f>
        <v/>
      </c>
      <c r="DG641" s="65" t="str">
        <f>IF(BANCO10[[#This Row],[SOLUÇÃO]]=DG$1,BANCO10[[#This Row],[STATUS DA ETAPA]],"")</f>
        <v/>
      </c>
      <c r="DH641" s="65" t="str">
        <f>IF(BANCO10[[#This Row],[SOLUÇÃO]]=DH$1,BANCO10[[#This Row],[STATUS DA ETAPA]],"")</f>
        <v/>
      </c>
      <c r="DI641" s="65" t="str">
        <f>IF(BANCO10[[#This Row],[SOLUÇÃO]]=DI$1,BANCO10[[#This Row],[STATUS DA ETAPA]],"")</f>
        <v/>
      </c>
      <c r="DJ641" s="65" t="str">
        <f>IF(BANCO10[[#This Row],[SOLUÇÃO]]=DJ$1,BANCO10[[#This Row],[STATUS DA ETAPA]],"")</f>
        <v/>
      </c>
      <c r="DK641" s="65" t="str">
        <f>IF(BANCO10[[#This Row],[SOLUÇÃO]]=DK$1,BANCO10[[#This Row],[STATUS DA ETAPA]],"")</f>
        <v/>
      </c>
      <c r="DL641" s="65" t="str">
        <f>IF(BANCO10[[#This Row],[SOLUÇÃO]]=DL$1,BANCO10[[#This Row],[STATUS DA ETAPA]],"")</f>
        <v/>
      </c>
      <c r="DM641" s="65" t="str">
        <f>IF(BANCO10[[#This Row],[SOLUÇÃO]]=DM$1,BANCO10[[#This Row],[STATUS DA ETAPA]],"")</f>
        <v/>
      </c>
    </row>
    <row r="642" spans="1:117" ht="12" x14ac:dyDescent="0.25">
      <c r="A642" s="38" t="s">
        <v>118</v>
      </c>
      <c r="B642" s="39" t="s">
        <v>119</v>
      </c>
      <c r="C642" s="40" t="str">
        <f>IFERROR(VLOOKUP(BANCO10[[#This Row],[EMPRESA]],[1]!DADOS[#Data],2,FALSE),"")</f>
        <v/>
      </c>
      <c r="D642" s="42" t="s">
        <v>1663</v>
      </c>
      <c r="E642" s="42" t="str">
        <f>IFERROR(VLOOKUP(BANCO10[[#This Row],[EMPRESA]],[1]!DADOS[#Data],5,FALSE),"")</f>
        <v/>
      </c>
      <c r="F642" s="40" t="str">
        <f>IFERROR(IF(VLOOKUP(BANCO10[[#This Row],[EMPRESA]],[1]!DADOS[#Data],6,0)="","",(VLOOKUP(BANCO10[[#This Row],[EMPRESA]],[1]!DADOS[#Data],6,0))),"")</f>
        <v/>
      </c>
      <c r="G642" s="40"/>
      <c r="H642" s="43" t="s">
        <v>121</v>
      </c>
      <c r="I642" s="43" t="s">
        <v>145</v>
      </c>
      <c r="J642" s="44" t="s">
        <v>146</v>
      </c>
      <c r="K642" s="44" t="s">
        <v>1664</v>
      </c>
      <c r="L642" s="44" t="s">
        <v>123</v>
      </c>
      <c r="M642" s="44">
        <v>103</v>
      </c>
      <c r="N642" s="42" t="s">
        <v>123</v>
      </c>
      <c r="O642" s="42" t="s">
        <v>90</v>
      </c>
      <c r="P642" s="42">
        <v>4</v>
      </c>
      <c r="Q642" s="42" t="s">
        <v>216</v>
      </c>
      <c r="R642" s="45" t="s">
        <v>123</v>
      </c>
      <c r="S642" s="45"/>
      <c r="T642" s="45" t="s">
        <v>123</v>
      </c>
      <c r="U642" s="45"/>
      <c r="V642" s="45" t="s">
        <v>123</v>
      </c>
      <c r="W642" s="45"/>
      <c r="X642" s="45" t="s">
        <v>123</v>
      </c>
      <c r="Y642" s="45"/>
      <c r="Z642" s="46" t="s">
        <v>123</v>
      </c>
      <c r="AA642" s="47"/>
      <c r="AB642" s="46" t="s">
        <v>123</v>
      </c>
      <c r="AC642" s="48"/>
      <c r="AD642" s="46" t="s">
        <v>123</v>
      </c>
      <c r="AE642" s="48"/>
      <c r="AF642" s="45" t="s">
        <v>27</v>
      </c>
      <c r="AG642" s="45">
        <v>44972</v>
      </c>
      <c r="AH642" s="45" t="s">
        <v>126</v>
      </c>
      <c r="AI642" s="45"/>
      <c r="AJ642" s="45" t="s">
        <v>123</v>
      </c>
      <c r="AK642" s="45"/>
      <c r="AL642" s="45" t="s">
        <v>123</v>
      </c>
      <c r="AM642" s="45"/>
      <c r="AN642" s="45" t="s">
        <v>123</v>
      </c>
      <c r="AO642" s="45"/>
      <c r="AP642" s="45" t="s">
        <v>123</v>
      </c>
      <c r="AQ642" s="45"/>
      <c r="AR642" s="45" t="s">
        <v>123</v>
      </c>
      <c r="AS642" s="45"/>
      <c r="AT642" s="133">
        <v>44971</v>
      </c>
      <c r="AU642" s="99">
        <v>44971</v>
      </c>
      <c r="AV642" s="51" t="s">
        <v>123</v>
      </c>
      <c r="AW642" s="51" t="s">
        <v>123</v>
      </c>
      <c r="AX642" s="51" t="s">
        <v>49</v>
      </c>
      <c r="AY642" s="52" t="s">
        <v>123</v>
      </c>
      <c r="AZ642" s="53">
        <v>0</v>
      </c>
      <c r="BA642" s="52" t="s">
        <v>123</v>
      </c>
      <c r="BB642" s="81" t="s">
        <v>123</v>
      </c>
      <c r="BC642" s="52" t="s">
        <v>123</v>
      </c>
      <c r="BD642" s="52" t="s">
        <v>123</v>
      </c>
      <c r="BE642" s="55" t="s">
        <v>123</v>
      </c>
      <c r="BF642" s="55" t="s">
        <v>123</v>
      </c>
      <c r="BG642" s="55" t="s">
        <v>123</v>
      </c>
      <c r="BH642" s="55" t="s">
        <v>123</v>
      </c>
      <c r="BI642" s="56" t="s">
        <v>123</v>
      </c>
      <c r="BJ642" s="48"/>
      <c r="BK642" s="74"/>
      <c r="BL642" s="75"/>
      <c r="BM642" s="74"/>
      <c r="BN642" s="75"/>
      <c r="BO642" s="74" t="s">
        <v>123</v>
      </c>
      <c r="BP642" s="75"/>
      <c r="BQ642" s="74" t="s">
        <v>123</v>
      </c>
      <c r="BR642" s="232"/>
      <c r="BS642" s="70"/>
      <c r="BT642" s="70"/>
      <c r="BU642" s="61" t="s">
        <v>129</v>
      </c>
      <c r="BV642" s="61" t="s">
        <v>129</v>
      </c>
      <c r="BW642" s="84" t="s">
        <v>150</v>
      </c>
      <c r="BX642" s="84" t="s">
        <v>245</v>
      </c>
      <c r="BY642" s="85" t="s">
        <v>1409</v>
      </c>
      <c r="BZ642" s="84"/>
      <c r="CA642" s="86" t="s">
        <v>129</v>
      </c>
      <c r="CB642" s="87" t="s">
        <v>129</v>
      </c>
      <c r="CC642" s="88" t="s">
        <v>129</v>
      </c>
      <c r="CD642" s="87" t="s">
        <v>129</v>
      </c>
      <c r="CE642" s="87" t="s">
        <v>129</v>
      </c>
      <c r="CF642" s="87" t="s">
        <v>129</v>
      </c>
      <c r="CG642" s="87" t="s">
        <v>129</v>
      </c>
      <c r="CH642" s="42">
        <f>YEAR(BANCO10[[#This Row],[DATA INÍCIO]])</f>
        <v>2023</v>
      </c>
      <c r="CI642" s="42">
        <f>MONTH(BANCO10[[#This Row],[DATA INÍCIO]])</f>
        <v>2</v>
      </c>
      <c r="CJ642" s="42" t="str">
        <f t="shared" si="11"/>
        <v>R D PLAS INDUSTRIA E COMERCIO DE PLASTICOS E FERRAMENTAS EIRELI</v>
      </c>
      <c r="CK642" s="42"/>
      <c r="CL642" s="42" t="s">
        <v>1664</v>
      </c>
      <c r="CM642" s="42" t="str">
        <f>IF(BANCO10[[#This Row],[SOLUÇÃO]]=CM$1,BANCO10[[#This Row],[STATUS DA ETAPA]],"")</f>
        <v>CONCLUÍDO</v>
      </c>
      <c r="CN642" s="42" t="str">
        <f>IF(BANCO10[[#This Row],[SOLUÇÃO]]=CN$1,BANCO10[[#This Row],[STATUS DA ETAPA]],"")</f>
        <v/>
      </c>
      <c r="CO642" s="42" t="str">
        <f>IF(BANCO10[[#This Row],[SOLUÇÃO]]=CO$1,BANCO10[[#This Row],[STATUS DA ETAPA]],"")</f>
        <v/>
      </c>
      <c r="CP642" s="42" t="str">
        <f>IF(BANCO10[[#This Row],[SOLUÇÃO]]=CP$1,BANCO10[[#This Row],[STATUS DA ETAPA]],"")</f>
        <v/>
      </c>
      <c r="CQ642" s="42" t="str">
        <f>IF(BANCO10[[#This Row],[SOLUÇÃO]]=CQ$1,BANCO10[[#This Row],[STATUS DA ETAPA]],"")</f>
        <v/>
      </c>
      <c r="CR642" s="42" t="str">
        <f>IF(BANCO10[[#This Row],[SOLUÇÃO]]=CR$1,BANCO10[[#This Row],[STATUS DA ETAPA]],"")</f>
        <v/>
      </c>
      <c r="CS642" s="42" t="str">
        <f>IF(BANCO10[[#This Row],[SOLUÇÃO]]=CS$1,BANCO10[[#This Row],[STATUS DA ETAPA]],"")</f>
        <v/>
      </c>
      <c r="CT642" s="42" t="str">
        <f>IF(BANCO10[[#This Row],[SOLUÇÃO]]=CT$1,BANCO10[[#This Row],[STATUS DA ETAPA]],"")</f>
        <v/>
      </c>
      <c r="CU642" s="42" t="str">
        <f>IF(BANCO10[[#This Row],[SOLUÇÃO]]=CU$1,BANCO10[[#This Row],[STATUS DA ETAPA]],"")</f>
        <v/>
      </c>
      <c r="CV642" s="42" t="str">
        <f>IF(BANCO10[[#This Row],[SOLUÇÃO]]=CV$1,BANCO10[[#This Row],[STATUS DA ETAPA]],"")</f>
        <v/>
      </c>
      <c r="CW642" s="42" t="str">
        <f>IF(BANCO10[[#This Row],[SOLUÇÃO]]=CW$1,BANCO10[[#This Row],[STATUS DA ETAPA]],"")</f>
        <v/>
      </c>
      <c r="CX642" s="42" t="str">
        <f>IF(BANCO10[[#This Row],[SOLUÇÃO]]=CX$1,BANCO10[[#This Row],[STATUS DA ETAPA]],"")</f>
        <v/>
      </c>
      <c r="CY642" s="42" t="str">
        <f>IF(BANCO10[[#This Row],[SOLUÇÃO]]=CY$1,BANCO10[[#This Row],[STATUS DA ETAPA]],"")</f>
        <v/>
      </c>
      <c r="CZ642" s="42" t="str">
        <f>IF(BANCO10[[#This Row],[SOLUÇÃO]]=CZ$1,BANCO10[[#This Row],[STATUS DA ETAPA]],"")</f>
        <v/>
      </c>
      <c r="DA642" s="42" t="str">
        <f>IF(BANCO10[[#This Row],[SOLUÇÃO]]=DA$1,BANCO10[[#This Row],[STATUS DA ETAPA]],"")</f>
        <v/>
      </c>
      <c r="DB642" s="42" t="str">
        <f>IF(BANCO10[[#This Row],[SOLUÇÃO]]=DB$1,BANCO10[[#This Row],[STATUS DA ETAPA]],"")</f>
        <v/>
      </c>
      <c r="DC642" s="63" t="str">
        <f>IF(BANCO10[[#This Row],[SOLUÇÃO]]=DC$1,BANCO10[[#This Row],[STATUS DA ETAPA]],"")</f>
        <v/>
      </c>
      <c r="DD642" s="65" t="str">
        <f>IF(BANCO10[[#This Row],[SOLUÇÃO]]=DD$1,BANCO10[[#This Row],[STATUS DA ETAPA]],"")</f>
        <v/>
      </c>
      <c r="DE642" s="65" t="str">
        <f>IF(BANCO10[[#This Row],[SOLUÇÃO]]=DE$1,BANCO10[[#This Row],[STATUS DA ETAPA]],"")</f>
        <v/>
      </c>
      <c r="DF642" s="65" t="str">
        <f>IF(BANCO10[[#This Row],[SOLUÇÃO]]=DF$1,BANCO10[[#This Row],[STATUS DA ETAPA]],"")</f>
        <v/>
      </c>
      <c r="DG642" s="65" t="str">
        <f>IF(BANCO10[[#This Row],[SOLUÇÃO]]=DG$1,BANCO10[[#This Row],[STATUS DA ETAPA]],"")</f>
        <v/>
      </c>
      <c r="DH642" s="65" t="str">
        <f>IF(BANCO10[[#This Row],[SOLUÇÃO]]=DH$1,BANCO10[[#This Row],[STATUS DA ETAPA]],"")</f>
        <v/>
      </c>
      <c r="DI642" s="65" t="str">
        <f>IF(BANCO10[[#This Row],[SOLUÇÃO]]=DI$1,BANCO10[[#This Row],[STATUS DA ETAPA]],"")</f>
        <v/>
      </c>
      <c r="DJ642" s="65" t="str">
        <f>IF(BANCO10[[#This Row],[SOLUÇÃO]]=DJ$1,BANCO10[[#This Row],[STATUS DA ETAPA]],"")</f>
        <v/>
      </c>
      <c r="DK642" s="65" t="str">
        <f>IF(BANCO10[[#This Row],[SOLUÇÃO]]=DK$1,BANCO10[[#This Row],[STATUS DA ETAPA]],"")</f>
        <v/>
      </c>
      <c r="DL642" s="65" t="str">
        <f>IF(BANCO10[[#This Row],[SOLUÇÃO]]=DL$1,BANCO10[[#This Row],[STATUS DA ETAPA]],"")</f>
        <v/>
      </c>
      <c r="DM642" s="65" t="str">
        <f>IF(BANCO10[[#This Row],[SOLUÇÃO]]=DM$1,BANCO10[[#This Row],[STATUS DA ETAPA]],"")</f>
        <v/>
      </c>
    </row>
    <row r="643" spans="1:117" ht="12" x14ac:dyDescent="0.25">
      <c r="A643" s="38" t="s">
        <v>118</v>
      </c>
      <c r="B643" s="39" t="s">
        <v>119</v>
      </c>
      <c r="C643" s="40" t="str">
        <f>IFERROR(VLOOKUP(BANCO10[[#This Row],[EMPRESA]],[1]!DADOS[#Data],2,FALSE),"")</f>
        <v/>
      </c>
      <c r="D643" s="42" t="s">
        <v>1663</v>
      </c>
      <c r="E643" s="42" t="str">
        <f>IFERROR(VLOOKUP(BANCO10[[#This Row],[EMPRESA]],[1]!DADOS[#Data],5,FALSE),"")</f>
        <v/>
      </c>
      <c r="F643" s="40" t="str">
        <f>IFERROR(IF(VLOOKUP(BANCO10[[#This Row],[EMPRESA]],[1]!DADOS[#Data],6,0)="","",(VLOOKUP(BANCO10[[#This Row],[EMPRESA]],[1]!DADOS[#Data],6,0))),"")</f>
        <v/>
      </c>
      <c r="G643" s="40" t="str">
        <f>IFERROR(IF(VLOOKUP(BANCO10[[#This Row],[EMPRESA]],[1]!DADOS[#Data],4)="","",(VLOOKUP($D643,[1]!DADOS[#Data],4,0))),"")</f>
        <v/>
      </c>
      <c r="H643" s="43" t="s">
        <v>7</v>
      </c>
      <c r="I643" s="43" t="s">
        <v>145</v>
      </c>
      <c r="J643" s="44" t="s">
        <v>123</v>
      </c>
      <c r="K643" s="44" t="s">
        <v>1665</v>
      </c>
      <c r="L643" s="44">
        <v>13682411</v>
      </c>
      <c r="M643" s="44">
        <v>103</v>
      </c>
      <c r="N643" s="42" t="s">
        <v>123</v>
      </c>
      <c r="O643" s="42" t="s">
        <v>95</v>
      </c>
      <c r="P643" s="42">
        <v>60</v>
      </c>
      <c r="Q643" s="42" t="s">
        <v>265</v>
      </c>
      <c r="R643" s="45" t="s">
        <v>123</v>
      </c>
      <c r="S643" s="45"/>
      <c r="T643" s="45" t="s">
        <v>123</v>
      </c>
      <c r="U643" s="45"/>
      <c r="V643" s="45" t="s">
        <v>123</v>
      </c>
      <c r="W643" s="45"/>
      <c r="X643" s="45" t="s">
        <v>123</v>
      </c>
      <c r="Y643" s="45"/>
      <c r="Z643" s="46" t="s">
        <v>123</v>
      </c>
      <c r="AA643" s="47"/>
      <c r="AB643" s="46" t="s">
        <v>123</v>
      </c>
      <c r="AC643" s="48"/>
      <c r="AD643" s="46" t="s">
        <v>123</v>
      </c>
      <c r="AE643" s="48"/>
      <c r="AF643" s="45" t="s">
        <v>27</v>
      </c>
      <c r="AG643" s="45">
        <v>44927</v>
      </c>
      <c r="AH643" s="45"/>
      <c r="AI643" s="45"/>
      <c r="AJ643" s="45" t="s">
        <v>27</v>
      </c>
      <c r="AK643" s="45">
        <v>44980</v>
      </c>
      <c r="AL643" s="45"/>
      <c r="AM643" s="45"/>
      <c r="AN643" s="45" t="s">
        <v>27</v>
      </c>
      <c r="AO643" s="45"/>
      <c r="AP643" s="45" t="s">
        <v>27</v>
      </c>
      <c r="AQ643" s="45">
        <v>44980</v>
      </c>
      <c r="AR643" s="45" t="s">
        <v>27</v>
      </c>
      <c r="AS643" s="45"/>
      <c r="AT643" s="133">
        <v>45055</v>
      </c>
      <c r="AU643" s="99">
        <v>45105</v>
      </c>
      <c r="AV643" s="51" t="s">
        <v>27</v>
      </c>
      <c r="AW643" s="51" t="s">
        <v>27</v>
      </c>
      <c r="AX643" s="51" t="s">
        <v>49</v>
      </c>
      <c r="AY643" s="52" t="s">
        <v>126</v>
      </c>
      <c r="AZ643" s="53">
        <v>0</v>
      </c>
      <c r="BA643" s="52" t="s">
        <v>153</v>
      </c>
      <c r="BB643" s="81"/>
      <c r="BC643" s="52" t="s">
        <v>666</v>
      </c>
      <c r="BD643" s="52"/>
      <c r="BE643" s="55" t="s">
        <v>123</v>
      </c>
      <c r="BF643" s="55" t="s">
        <v>123</v>
      </c>
      <c r="BG643" s="55" t="s">
        <v>27</v>
      </c>
      <c r="BH643" s="55" t="s">
        <v>123</v>
      </c>
      <c r="BI643" s="48" t="s">
        <v>123</v>
      </c>
      <c r="BJ643" s="48"/>
      <c r="BK643" s="74"/>
      <c r="BL643" s="75"/>
      <c r="BM643" s="74"/>
      <c r="BN643" s="75"/>
      <c r="BO643" s="74" t="s">
        <v>27</v>
      </c>
      <c r="BP643" s="75">
        <v>45133</v>
      </c>
      <c r="BQ643" s="74" t="s">
        <v>126</v>
      </c>
      <c r="BR643" s="232"/>
      <c r="BS643" s="240"/>
      <c r="BT643" s="38"/>
      <c r="BU643" s="61" t="s">
        <v>129</v>
      </c>
      <c r="BV643" s="61" t="s">
        <v>129</v>
      </c>
      <c r="BW643" s="84" t="s">
        <v>150</v>
      </c>
      <c r="BX643" s="84" t="s">
        <v>245</v>
      </c>
      <c r="BY643" s="85" t="s">
        <v>1409</v>
      </c>
      <c r="BZ643" s="84"/>
      <c r="CA643" s="86" t="s">
        <v>129</v>
      </c>
      <c r="CB643" s="87" t="s">
        <v>129</v>
      </c>
      <c r="CC643" s="88">
        <v>45391</v>
      </c>
      <c r="CD643" s="87" t="s">
        <v>158</v>
      </c>
      <c r="CE643" s="87" t="s">
        <v>129</v>
      </c>
      <c r="CF643" s="87"/>
      <c r="CG643" s="87" t="s">
        <v>237</v>
      </c>
      <c r="CH643" s="42">
        <f>YEAR(BANCO10[[#This Row],[DATA INÍCIO]])</f>
        <v>2023</v>
      </c>
      <c r="CI643" s="42">
        <f>MONTH(BANCO10[[#This Row],[DATA INÍCIO]])</f>
        <v>5</v>
      </c>
      <c r="CJ643" s="42" t="str">
        <f t="shared" si="11"/>
        <v>R D PLAS INDUSTRIA E COMERCIO DE PLASTICOS E FERRAMENTAS EIRELI</v>
      </c>
      <c r="CK643" s="42"/>
      <c r="CL643" s="42" t="s">
        <v>1665</v>
      </c>
      <c r="CM643" s="42" t="str">
        <f>IF(BANCO10[[#This Row],[SOLUÇÃO]]=CM$1,BANCO10[[#This Row],[STATUS DA ETAPA]],"")</f>
        <v/>
      </c>
      <c r="CN643" s="42" t="str">
        <f>IF(BANCO10[[#This Row],[SOLUÇÃO]]=CN$1,BANCO10[[#This Row],[STATUS DA ETAPA]],"")</f>
        <v/>
      </c>
      <c r="CO643" s="42" t="str">
        <f>IF(BANCO10[[#This Row],[SOLUÇÃO]]=CO$1,BANCO10[[#This Row],[STATUS DA ETAPA]],"")</f>
        <v/>
      </c>
      <c r="CP643" s="42" t="str">
        <f>IF(BANCO10[[#This Row],[SOLUÇÃO]]=CP$1,BANCO10[[#This Row],[STATUS DA ETAPA]],"")</f>
        <v/>
      </c>
      <c r="CQ643" s="42" t="str">
        <f>IF(BANCO10[[#This Row],[SOLUÇÃO]]=CQ$1,BANCO10[[#This Row],[STATUS DA ETAPA]],"")</f>
        <v/>
      </c>
      <c r="CR643" s="42" t="str">
        <f>IF(BANCO10[[#This Row],[SOLUÇÃO]]=CR$1,BANCO10[[#This Row],[STATUS DA ETAPA]],"")</f>
        <v>CONCLUÍDO</v>
      </c>
      <c r="CS643" s="42" t="str">
        <f>IF(BANCO10[[#This Row],[SOLUÇÃO]]=CS$1,BANCO10[[#This Row],[STATUS DA ETAPA]],"")</f>
        <v/>
      </c>
      <c r="CT643" s="42" t="str">
        <f>IF(BANCO10[[#This Row],[SOLUÇÃO]]=CT$1,BANCO10[[#This Row],[STATUS DA ETAPA]],"")</f>
        <v/>
      </c>
      <c r="CU643" s="42" t="str">
        <f>IF(BANCO10[[#This Row],[SOLUÇÃO]]=CU$1,BANCO10[[#This Row],[STATUS DA ETAPA]],"")</f>
        <v/>
      </c>
      <c r="CV643" s="42" t="str">
        <f>IF(BANCO10[[#This Row],[SOLUÇÃO]]=CV$1,BANCO10[[#This Row],[STATUS DA ETAPA]],"")</f>
        <v/>
      </c>
      <c r="CW643" s="42" t="str">
        <f>IF(BANCO10[[#This Row],[SOLUÇÃO]]=CW$1,BANCO10[[#This Row],[STATUS DA ETAPA]],"")</f>
        <v/>
      </c>
      <c r="CX643" s="42" t="str">
        <f>IF(BANCO10[[#This Row],[SOLUÇÃO]]=CX$1,BANCO10[[#This Row],[STATUS DA ETAPA]],"")</f>
        <v/>
      </c>
      <c r="CY643" s="42" t="str">
        <f>IF(BANCO10[[#This Row],[SOLUÇÃO]]=CY$1,BANCO10[[#This Row],[STATUS DA ETAPA]],"")</f>
        <v/>
      </c>
      <c r="CZ643" s="42" t="str">
        <f>IF(BANCO10[[#This Row],[SOLUÇÃO]]=CZ$1,BANCO10[[#This Row],[STATUS DA ETAPA]],"")</f>
        <v/>
      </c>
      <c r="DA643" s="42" t="str">
        <f>IF(BANCO10[[#This Row],[SOLUÇÃO]]=DA$1,BANCO10[[#This Row],[STATUS DA ETAPA]],"")</f>
        <v/>
      </c>
      <c r="DB643" s="42" t="str">
        <f>IF(BANCO10[[#This Row],[SOLUÇÃO]]=DB$1,BANCO10[[#This Row],[STATUS DA ETAPA]],"")</f>
        <v/>
      </c>
      <c r="DC643" s="63" t="str">
        <f>IF(BANCO10[[#This Row],[SOLUÇÃO]]=DC$1,BANCO10[[#This Row],[STATUS DA ETAPA]],"")</f>
        <v/>
      </c>
      <c r="DD643" s="65" t="str">
        <f>IF(BANCO10[[#This Row],[SOLUÇÃO]]=DD$1,BANCO10[[#This Row],[STATUS DA ETAPA]],"")</f>
        <v/>
      </c>
      <c r="DE643" s="65" t="str">
        <f>IF(BANCO10[[#This Row],[SOLUÇÃO]]=DE$1,BANCO10[[#This Row],[STATUS DA ETAPA]],"")</f>
        <v/>
      </c>
      <c r="DF643" s="65" t="str">
        <f>IF(BANCO10[[#This Row],[SOLUÇÃO]]=DF$1,BANCO10[[#This Row],[STATUS DA ETAPA]],"")</f>
        <v/>
      </c>
      <c r="DG643" s="65" t="str">
        <f>IF(BANCO10[[#This Row],[SOLUÇÃO]]=DG$1,BANCO10[[#This Row],[STATUS DA ETAPA]],"")</f>
        <v/>
      </c>
      <c r="DH643" s="65" t="str">
        <f>IF(BANCO10[[#This Row],[SOLUÇÃO]]=DH$1,BANCO10[[#This Row],[STATUS DA ETAPA]],"")</f>
        <v/>
      </c>
      <c r="DI643" s="65" t="str">
        <f>IF(BANCO10[[#This Row],[SOLUÇÃO]]=DI$1,BANCO10[[#This Row],[STATUS DA ETAPA]],"")</f>
        <v/>
      </c>
      <c r="DJ643" s="65" t="str">
        <f>IF(BANCO10[[#This Row],[SOLUÇÃO]]=DJ$1,BANCO10[[#This Row],[STATUS DA ETAPA]],"")</f>
        <v/>
      </c>
      <c r="DK643" s="65" t="str">
        <f>IF(BANCO10[[#This Row],[SOLUÇÃO]]=DK$1,BANCO10[[#This Row],[STATUS DA ETAPA]],"")</f>
        <v/>
      </c>
      <c r="DL643" s="65" t="str">
        <f>IF(BANCO10[[#This Row],[SOLUÇÃO]]=DL$1,BANCO10[[#This Row],[STATUS DA ETAPA]],"")</f>
        <v/>
      </c>
      <c r="DM643" s="65" t="str">
        <f>IF(BANCO10[[#This Row],[SOLUÇÃO]]=DM$1,BANCO10[[#This Row],[STATUS DA ETAPA]],"")</f>
        <v/>
      </c>
    </row>
    <row r="644" spans="1:117" ht="12" x14ac:dyDescent="0.25">
      <c r="A644" s="38" t="s">
        <v>118</v>
      </c>
      <c r="B644" s="39" t="s">
        <v>119</v>
      </c>
      <c r="C644" s="40" t="str">
        <f>IFERROR(VLOOKUP(BANCO10[[#This Row],[EMPRESA]],[1]!DADOS[#Data],2,FALSE),"")</f>
        <v>17.195.937/0001-62</v>
      </c>
      <c r="D644" s="42" t="s">
        <v>1666</v>
      </c>
      <c r="E644" s="42" t="str">
        <f>IFERROR(VLOOKUP(BANCO10[[#This Row],[EMPRESA]],[1]!DADOS[#Data],5,FALSE),"")</f>
        <v>EPP</v>
      </c>
      <c r="F644" s="40" t="str">
        <f>IFERROR(IF(VLOOKUP(BANCO10[[#This Row],[EMPRESA]],[1]!DADOS[#Data],6,0)="","",(VLOOKUP(BANCO10[[#This Row],[EMPRESA]],[1]!DADOS[#Data],6,0))),"")</f>
        <v>CAPITAL LESTE 2</v>
      </c>
      <c r="G644" s="40"/>
      <c r="H644" s="43" t="s">
        <v>121</v>
      </c>
      <c r="I644" s="43" t="s">
        <v>145</v>
      </c>
      <c r="J644" s="44" t="s">
        <v>146</v>
      </c>
      <c r="K644" s="44" t="s">
        <v>1667</v>
      </c>
      <c r="L644" s="44" t="s">
        <v>123</v>
      </c>
      <c r="M644" s="44">
        <v>103</v>
      </c>
      <c r="N644" s="42" t="s">
        <v>123</v>
      </c>
      <c r="O644" s="42" t="s">
        <v>90</v>
      </c>
      <c r="P644" s="42">
        <v>4</v>
      </c>
      <c r="Q644" s="42" t="s">
        <v>125</v>
      </c>
      <c r="R644" s="45" t="s">
        <v>123</v>
      </c>
      <c r="S644" s="45"/>
      <c r="T644" s="45" t="s">
        <v>123</v>
      </c>
      <c r="U644" s="45"/>
      <c r="V644" s="45" t="s">
        <v>123</v>
      </c>
      <c r="W644" s="45"/>
      <c r="X644" s="45" t="s">
        <v>123</v>
      </c>
      <c r="Y644" s="45"/>
      <c r="Z644" s="46" t="s">
        <v>123</v>
      </c>
      <c r="AA644" s="47"/>
      <c r="AB644" s="46" t="s">
        <v>123</v>
      </c>
      <c r="AC644" s="48"/>
      <c r="AD644" s="46" t="s">
        <v>123</v>
      </c>
      <c r="AE644" s="48"/>
      <c r="AF644" s="45" t="s">
        <v>27</v>
      </c>
      <c r="AG644" s="45">
        <v>45077</v>
      </c>
      <c r="AH644" s="45" t="s">
        <v>126</v>
      </c>
      <c r="AI644" s="45"/>
      <c r="AJ644" s="45" t="s">
        <v>123</v>
      </c>
      <c r="AK644" s="45"/>
      <c r="AL644" s="45" t="s">
        <v>123</v>
      </c>
      <c r="AM644" s="45"/>
      <c r="AN644" s="45" t="s">
        <v>123</v>
      </c>
      <c r="AO644" s="45"/>
      <c r="AP644" s="45" t="s">
        <v>123</v>
      </c>
      <c r="AQ644" s="45"/>
      <c r="AR644" s="45" t="s">
        <v>123</v>
      </c>
      <c r="AS644" s="45"/>
      <c r="AT644" s="133">
        <v>45076</v>
      </c>
      <c r="AU644" s="99">
        <v>45076</v>
      </c>
      <c r="AV644" s="51" t="s">
        <v>123</v>
      </c>
      <c r="AW644" s="51" t="s">
        <v>123</v>
      </c>
      <c r="AX644" s="51" t="s">
        <v>49</v>
      </c>
      <c r="AY644" s="52" t="s">
        <v>123</v>
      </c>
      <c r="AZ644" s="53">
        <v>0</v>
      </c>
      <c r="BA644" s="52" t="s">
        <v>123</v>
      </c>
      <c r="BB644" s="81" t="s">
        <v>123</v>
      </c>
      <c r="BC644" s="52" t="s">
        <v>123</v>
      </c>
      <c r="BD644" s="52" t="s">
        <v>123</v>
      </c>
      <c r="BE644" s="55" t="s">
        <v>123</v>
      </c>
      <c r="BF644" s="55" t="s">
        <v>123</v>
      </c>
      <c r="BG644" s="55" t="s">
        <v>123</v>
      </c>
      <c r="BH644" s="55" t="s">
        <v>123</v>
      </c>
      <c r="BI644" s="56" t="s">
        <v>123</v>
      </c>
      <c r="BJ644" s="48"/>
      <c r="BK644" s="74"/>
      <c r="BL644" s="75"/>
      <c r="BM644" s="74"/>
      <c r="BN644" s="75"/>
      <c r="BO644" s="74" t="s">
        <v>123</v>
      </c>
      <c r="BP644" s="75"/>
      <c r="BQ644" s="74" t="s">
        <v>27</v>
      </c>
      <c r="BR644" s="232"/>
      <c r="BS644" s="240"/>
      <c r="BT644" s="70"/>
      <c r="BU644" s="61" t="s">
        <v>129</v>
      </c>
      <c r="BV644" s="61" t="s">
        <v>129</v>
      </c>
      <c r="BW644" s="84" t="s">
        <v>150</v>
      </c>
      <c r="BX644" s="84" t="s">
        <v>212</v>
      </c>
      <c r="BY644" s="85" t="s">
        <v>158</v>
      </c>
      <c r="BZ644" s="84" t="s">
        <v>260</v>
      </c>
      <c r="CA644" s="86" t="s">
        <v>129</v>
      </c>
      <c r="CB644" s="87" t="s">
        <v>129</v>
      </c>
      <c r="CC644" s="88" t="s">
        <v>129</v>
      </c>
      <c r="CD644" s="87" t="s">
        <v>129</v>
      </c>
      <c r="CE644" s="87" t="s">
        <v>129</v>
      </c>
      <c r="CF644" s="87" t="s">
        <v>129</v>
      </c>
      <c r="CG644" s="87" t="s">
        <v>129</v>
      </c>
      <c r="CH644" s="42">
        <f>YEAR(BANCO10[[#This Row],[DATA INÍCIO]])</f>
        <v>2023</v>
      </c>
      <c r="CI644" s="42">
        <f>MONTH(BANCO10[[#This Row],[DATA INÍCIO]])</f>
        <v>5</v>
      </c>
      <c r="CJ644" s="42" t="str">
        <f t="shared" si="11"/>
        <v>R S DE OLIVEIRA MANUTENCAO17.195.937/0001-62</v>
      </c>
      <c r="CK644" s="42"/>
      <c r="CL644" s="42" t="s">
        <v>1667</v>
      </c>
      <c r="CM644" s="42" t="str">
        <f>IF(BANCO10[[#This Row],[SOLUÇÃO]]=CM$1,BANCO10[[#This Row],[STATUS DA ETAPA]],"")</f>
        <v>CONCLUÍDO</v>
      </c>
      <c r="CN644" s="42" t="str">
        <f>IF(BANCO10[[#This Row],[SOLUÇÃO]]=CN$1,BANCO10[[#This Row],[STATUS DA ETAPA]],"")</f>
        <v/>
      </c>
      <c r="CO644" s="42" t="str">
        <f>IF(BANCO10[[#This Row],[SOLUÇÃO]]=CO$1,BANCO10[[#This Row],[STATUS DA ETAPA]],"")</f>
        <v/>
      </c>
      <c r="CP644" s="42" t="str">
        <f>IF(BANCO10[[#This Row],[SOLUÇÃO]]=CP$1,BANCO10[[#This Row],[STATUS DA ETAPA]],"")</f>
        <v/>
      </c>
      <c r="CQ644" s="42" t="str">
        <f>IF(BANCO10[[#This Row],[SOLUÇÃO]]=CQ$1,BANCO10[[#This Row],[STATUS DA ETAPA]],"")</f>
        <v/>
      </c>
      <c r="CR644" s="42" t="str">
        <f>IF(BANCO10[[#This Row],[SOLUÇÃO]]=CR$1,BANCO10[[#This Row],[STATUS DA ETAPA]],"")</f>
        <v/>
      </c>
      <c r="CS644" s="42" t="str">
        <f>IF(BANCO10[[#This Row],[SOLUÇÃO]]=CS$1,BANCO10[[#This Row],[STATUS DA ETAPA]],"")</f>
        <v/>
      </c>
      <c r="CT644" s="42" t="str">
        <f>IF(BANCO10[[#This Row],[SOLUÇÃO]]=CT$1,BANCO10[[#This Row],[STATUS DA ETAPA]],"")</f>
        <v/>
      </c>
      <c r="CU644" s="42" t="str">
        <f>IF(BANCO10[[#This Row],[SOLUÇÃO]]=CU$1,BANCO10[[#This Row],[STATUS DA ETAPA]],"")</f>
        <v/>
      </c>
      <c r="CV644" s="42" t="str">
        <f>IF(BANCO10[[#This Row],[SOLUÇÃO]]=CV$1,BANCO10[[#This Row],[STATUS DA ETAPA]],"")</f>
        <v/>
      </c>
      <c r="CW644" s="42" t="str">
        <f>IF(BANCO10[[#This Row],[SOLUÇÃO]]=CW$1,BANCO10[[#This Row],[STATUS DA ETAPA]],"")</f>
        <v/>
      </c>
      <c r="CX644" s="42" t="str">
        <f>IF(BANCO10[[#This Row],[SOLUÇÃO]]=CX$1,BANCO10[[#This Row],[STATUS DA ETAPA]],"")</f>
        <v/>
      </c>
      <c r="CY644" s="42" t="str">
        <f>IF(BANCO10[[#This Row],[SOLUÇÃO]]=CY$1,BANCO10[[#This Row],[STATUS DA ETAPA]],"")</f>
        <v/>
      </c>
      <c r="CZ644" s="42" t="str">
        <f>IF(BANCO10[[#This Row],[SOLUÇÃO]]=CZ$1,BANCO10[[#This Row],[STATUS DA ETAPA]],"")</f>
        <v/>
      </c>
      <c r="DA644" s="42" t="str">
        <f>IF(BANCO10[[#This Row],[SOLUÇÃO]]=DA$1,BANCO10[[#This Row],[STATUS DA ETAPA]],"")</f>
        <v/>
      </c>
      <c r="DB644" s="42" t="str">
        <f>IF(BANCO10[[#This Row],[SOLUÇÃO]]=DB$1,BANCO10[[#This Row],[STATUS DA ETAPA]],"")</f>
        <v/>
      </c>
      <c r="DC644" s="63" t="str">
        <f>IF(BANCO10[[#This Row],[SOLUÇÃO]]=DC$1,BANCO10[[#This Row],[STATUS DA ETAPA]],"")</f>
        <v/>
      </c>
      <c r="DD644" s="65" t="str">
        <f>IF(BANCO10[[#This Row],[SOLUÇÃO]]=DD$1,BANCO10[[#This Row],[STATUS DA ETAPA]],"")</f>
        <v/>
      </c>
      <c r="DE644" s="65" t="str">
        <f>IF(BANCO10[[#This Row],[SOLUÇÃO]]=DE$1,BANCO10[[#This Row],[STATUS DA ETAPA]],"")</f>
        <v/>
      </c>
      <c r="DF644" s="65" t="str">
        <f>IF(BANCO10[[#This Row],[SOLUÇÃO]]=DF$1,BANCO10[[#This Row],[STATUS DA ETAPA]],"")</f>
        <v/>
      </c>
      <c r="DG644" s="65" t="str">
        <f>IF(BANCO10[[#This Row],[SOLUÇÃO]]=DG$1,BANCO10[[#This Row],[STATUS DA ETAPA]],"")</f>
        <v/>
      </c>
      <c r="DH644" s="65" t="str">
        <f>IF(BANCO10[[#This Row],[SOLUÇÃO]]=DH$1,BANCO10[[#This Row],[STATUS DA ETAPA]],"")</f>
        <v/>
      </c>
      <c r="DI644" s="65" t="str">
        <f>IF(BANCO10[[#This Row],[SOLUÇÃO]]=DI$1,BANCO10[[#This Row],[STATUS DA ETAPA]],"")</f>
        <v/>
      </c>
      <c r="DJ644" s="65" t="str">
        <f>IF(BANCO10[[#This Row],[SOLUÇÃO]]=DJ$1,BANCO10[[#This Row],[STATUS DA ETAPA]],"")</f>
        <v/>
      </c>
      <c r="DK644" s="65" t="str">
        <f>IF(BANCO10[[#This Row],[SOLUÇÃO]]=DK$1,BANCO10[[#This Row],[STATUS DA ETAPA]],"")</f>
        <v/>
      </c>
      <c r="DL644" s="65" t="str">
        <f>IF(BANCO10[[#This Row],[SOLUÇÃO]]=DL$1,BANCO10[[#This Row],[STATUS DA ETAPA]],"")</f>
        <v/>
      </c>
      <c r="DM644" s="65" t="str">
        <f>IF(BANCO10[[#This Row],[SOLUÇÃO]]=DM$1,BANCO10[[#This Row],[STATUS DA ETAPA]],"")</f>
        <v/>
      </c>
    </row>
    <row r="645" spans="1:117" ht="12" x14ac:dyDescent="0.25">
      <c r="A645" s="38" t="s">
        <v>118</v>
      </c>
      <c r="B645" s="39" t="s">
        <v>119</v>
      </c>
      <c r="C645" s="40" t="str">
        <f>IFERROR(VLOOKUP(BANCO10[[#This Row],[EMPRESA]],[1]!DADOS[#Data],2,FALSE),"")</f>
        <v>17.195.937/0001-62</v>
      </c>
      <c r="D645" s="42" t="s">
        <v>1666</v>
      </c>
      <c r="E645" s="42" t="str">
        <f>IFERROR(VLOOKUP(BANCO10[[#This Row],[EMPRESA]],[1]!DADOS[#Data],5,FALSE),"")</f>
        <v>EPP</v>
      </c>
      <c r="F645" s="40" t="str">
        <f>IFERROR(IF(VLOOKUP(BANCO10[[#This Row],[EMPRESA]],[1]!DADOS[#Data],6,0)="","",(VLOOKUP(BANCO10[[#This Row],[EMPRESA]],[1]!DADOS[#Data],6,0))),"")</f>
        <v>CAPITAL LESTE 2</v>
      </c>
      <c r="G645" s="40" t="str">
        <f>IFERROR(IF(VLOOKUP(BANCO10[[#This Row],[EMPRESA]],[1]!DADOS[#Data],4)="","",(VLOOKUP($D645,[1]!DADOS[#Data],4,0))),"")</f>
        <v>R S DE OLI</v>
      </c>
      <c r="H645" s="43" t="s">
        <v>7</v>
      </c>
      <c r="I645" s="43" t="s">
        <v>145</v>
      </c>
      <c r="J645" s="44" t="s">
        <v>123</v>
      </c>
      <c r="K645" s="44" t="s">
        <v>1668</v>
      </c>
      <c r="L645" s="44" t="s">
        <v>1669</v>
      </c>
      <c r="M645" s="44">
        <v>103</v>
      </c>
      <c r="N645" s="42" t="s">
        <v>123</v>
      </c>
      <c r="O645" s="42" t="s">
        <v>95</v>
      </c>
      <c r="P645" s="42">
        <v>100</v>
      </c>
      <c r="Q645" s="42" t="s">
        <v>125</v>
      </c>
      <c r="R645" s="45" t="s">
        <v>123</v>
      </c>
      <c r="S645" s="45"/>
      <c r="T645" s="45" t="s">
        <v>123</v>
      </c>
      <c r="U645" s="45"/>
      <c r="V645" s="45" t="s">
        <v>123</v>
      </c>
      <c r="W645" s="45"/>
      <c r="X645" s="45" t="s">
        <v>123</v>
      </c>
      <c r="Y645" s="45"/>
      <c r="Z645" s="46" t="s">
        <v>123</v>
      </c>
      <c r="AA645" s="47"/>
      <c r="AB645" s="46" t="s">
        <v>123</v>
      </c>
      <c r="AC645" s="48"/>
      <c r="AD645" s="46" t="s">
        <v>123</v>
      </c>
      <c r="AE645" s="48"/>
      <c r="AF645" s="45" t="s">
        <v>27</v>
      </c>
      <c r="AG645" s="45">
        <v>45077</v>
      </c>
      <c r="AH645" s="45" t="s">
        <v>27</v>
      </c>
      <c r="AI645" s="45">
        <v>45083</v>
      </c>
      <c r="AJ645" s="45" t="s">
        <v>27</v>
      </c>
      <c r="AK645" s="45">
        <v>45083</v>
      </c>
      <c r="AL645" s="45" t="s">
        <v>27</v>
      </c>
      <c r="AM645" s="45">
        <v>45083</v>
      </c>
      <c r="AN645" s="45" t="s">
        <v>27</v>
      </c>
      <c r="AO645" s="45"/>
      <c r="AP645" s="45" t="s">
        <v>27</v>
      </c>
      <c r="AQ645" s="45">
        <v>45083</v>
      </c>
      <c r="AR645" s="45" t="s">
        <v>27</v>
      </c>
      <c r="AS645" s="45"/>
      <c r="AT645" s="231">
        <v>45107</v>
      </c>
      <c r="AU645" s="231">
        <v>45219</v>
      </c>
      <c r="AV645" s="61" t="s">
        <v>27</v>
      </c>
      <c r="AW645" s="51" t="s">
        <v>27</v>
      </c>
      <c r="AX645" s="51" t="s">
        <v>49</v>
      </c>
      <c r="AY645" s="52" t="s">
        <v>126</v>
      </c>
      <c r="AZ645" s="53">
        <v>0</v>
      </c>
      <c r="BA645" s="52"/>
      <c r="BB645" s="81"/>
      <c r="BC645" s="52" t="s">
        <v>474</v>
      </c>
      <c r="BD645" s="52" t="s">
        <v>123</v>
      </c>
      <c r="BE645" s="55" t="s">
        <v>123</v>
      </c>
      <c r="BF645" s="55" t="s">
        <v>123</v>
      </c>
      <c r="BG645" s="55" t="s">
        <v>27</v>
      </c>
      <c r="BH645" s="55" t="s">
        <v>123</v>
      </c>
      <c r="BI645" s="48" t="s">
        <v>123</v>
      </c>
      <c r="BJ645" s="48"/>
      <c r="BK645" s="74"/>
      <c r="BL645" s="75"/>
      <c r="BM645" s="74"/>
      <c r="BN645" s="75"/>
      <c r="BO645" s="74" t="s">
        <v>27</v>
      </c>
      <c r="BP645" s="75">
        <v>45223</v>
      </c>
      <c r="BQ645" s="74" t="s">
        <v>27</v>
      </c>
      <c r="BR645" s="232"/>
      <c r="BS645" s="70"/>
      <c r="BT645" s="38"/>
      <c r="BU645" s="61" t="s">
        <v>129</v>
      </c>
      <c r="BV645" s="61" t="s">
        <v>129</v>
      </c>
      <c r="BW645" s="84" t="s">
        <v>150</v>
      </c>
      <c r="BX645" s="84" t="s">
        <v>212</v>
      </c>
      <c r="BY645" s="85" t="s">
        <v>158</v>
      </c>
      <c r="BZ645" s="84" t="s">
        <v>260</v>
      </c>
      <c r="CA645" s="86" t="s">
        <v>248</v>
      </c>
      <c r="CB645" s="87" t="s">
        <v>170</v>
      </c>
      <c r="CC645" s="88">
        <v>45391</v>
      </c>
      <c r="CD645" s="87" t="s">
        <v>158</v>
      </c>
      <c r="CE645" s="87" t="s">
        <v>129</v>
      </c>
      <c r="CF645" s="87"/>
      <c r="CG645" s="87" t="s">
        <v>237</v>
      </c>
      <c r="CH645" s="42">
        <f>YEAR(BANCO10[[#This Row],[DATA INÍCIO]])</f>
        <v>2023</v>
      </c>
      <c r="CI645" s="42">
        <f>MONTH(BANCO10[[#This Row],[DATA INÍCIO]])</f>
        <v>6</v>
      </c>
      <c r="CJ645" s="42" t="str">
        <f t="shared" si="11"/>
        <v>R S DE OLIVEIRA MANUTENCAO17.195.937/0001-62</v>
      </c>
      <c r="CK645" s="42"/>
      <c r="CL645" s="42" t="s">
        <v>1668</v>
      </c>
      <c r="CM645" s="42" t="str">
        <f>IF(BANCO10[[#This Row],[SOLUÇÃO]]=CM$1,BANCO10[[#This Row],[STATUS DA ETAPA]],"")</f>
        <v/>
      </c>
      <c r="CN645" s="42" t="str">
        <f>IF(BANCO10[[#This Row],[SOLUÇÃO]]=CN$1,BANCO10[[#This Row],[STATUS DA ETAPA]],"")</f>
        <v/>
      </c>
      <c r="CO645" s="42" t="str">
        <f>IF(BANCO10[[#This Row],[SOLUÇÃO]]=CO$1,BANCO10[[#This Row],[STATUS DA ETAPA]],"")</f>
        <v/>
      </c>
      <c r="CP645" s="42" t="str">
        <f>IF(BANCO10[[#This Row],[SOLUÇÃO]]=CP$1,BANCO10[[#This Row],[STATUS DA ETAPA]],"")</f>
        <v/>
      </c>
      <c r="CQ645" s="42" t="str">
        <f>IF(BANCO10[[#This Row],[SOLUÇÃO]]=CQ$1,BANCO10[[#This Row],[STATUS DA ETAPA]],"")</f>
        <v/>
      </c>
      <c r="CR645" s="42" t="str">
        <f>IF(BANCO10[[#This Row],[SOLUÇÃO]]=CR$1,BANCO10[[#This Row],[STATUS DA ETAPA]],"")</f>
        <v>CONCLUÍDO</v>
      </c>
      <c r="CS645" s="42" t="str">
        <f>IF(BANCO10[[#This Row],[SOLUÇÃO]]=CS$1,BANCO10[[#This Row],[STATUS DA ETAPA]],"")</f>
        <v/>
      </c>
      <c r="CT645" s="42" t="str">
        <f>IF(BANCO10[[#This Row],[SOLUÇÃO]]=CT$1,BANCO10[[#This Row],[STATUS DA ETAPA]],"")</f>
        <v/>
      </c>
      <c r="CU645" s="42" t="str">
        <f>IF(BANCO10[[#This Row],[SOLUÇÃO]]=CU$1,BANCO10[[#This Row],[STATUS DA ETAPA]],"")</f>
        <v/>
      </c>
      <c r="CV645" s="42" t="str">
        <f>IF(BANCO10[[#This Row],[SOLUÇÃO]]=CV$1,BANCO10[[#This Row],[STATUS DA ETAPA]],"")</f>
        <v/>
      </c>
      <c r="CW645" s="42" t="str">
        <f>IF(BANCO10[[#This Row],[SOLUÇÃO]]=CW$1,BANCO10[[#This Row],[STATUS DA ETAPA]],"")</f>
        <v/>
      </c>
      <c r="CX645" s="42" t="str">
        <f>IF(BANCO10[[#This Row],[SOLUÇÃO]]=CX$1,BANCO10[[#This Row],[STATUS DA ETAPA]],"")</f>
        <v/>
      </c>
      <c r="CY645" s="42" t="str">
        <f>IF(BANCO10[[#This Row],[SOLUÇÃO]]=CY$1,BANCO10[[#This Row],[STATUS DA ETAPA]],"")</f>
        <v/>
      </c>
      <c r="CZ645" s="42" t="str">
        <f>IF(BANCO10[[#This Row],[SOLUÇÃO]]=CZ$1,BANCO10[[#This Row],[STATUS DA ETAPA]],"")</f>
        <v/>
      </c>
      <c r="DA645" s="42" t="str">
        <f>IF(BANCO10[[#This Row],[SOLUÇÃO]]=DA$1,BANCO10[[#This Row],[STATUS DA ETAPA]],"")</f>
        <v/>
      </c>
      <c r="DB645" s="42" t="str">
        <f>IF(BANCO10[[#This Row],[SOLUÇÃO]]=DB$1,BANCO10[[#This Row],[STATUS DA ETAPA]],"")</f>
        <v/>
      </c>
      <c r="DC645" s="63" t="str">
        <f>IF(BANCO10[[#This Row],[SOLUÇÃO]]=DC$1,BANCO10[[#This Row],[STATUS DA ETAPA]],"")</f>
        <v/>
      </c>
      <c r="DD645" s="65" t="str">
        <f>IF(BANCO10[[#This Row],[SOLUÇÃO]]=DD$1,BANCO10[[#This Row],[STATUS DA ETAPA]],"")</f>
        <v/>
      </c>
      <c r="DE645" s="65" t="str">
        <f>IF(BANCO10[[#This Row],[SOLUÇÃO]]=DE$1,BANCO10[[#This Row],[STATUS DA ETAPA]],"")</f>
        <v/>
      </c>
      <c r="DF645" s="65" t="str">
        <f>IF(BANCO10[[#This Row],[SOLUÇÃO]]=DF$1,BANCO10[[#This Row],[STATUS DA ETAPA]],"")</f>
        <v/>
      </c>
      <c r="DG645" s="65" t="str">
        <f>IF(BANCO10[[#This Row],[SOLUÇÃO]]=DG$1,BANCO10[[#This Row],[STATUS DA ETAPA]],"")</f>
        <v/>
      </c>
      <c r="DH645" s="65" t="str">
        <f>IF(BANCO10[[#This Row],[SOLUÇÃO]]=DH$1,BANCO10[[#This Row],[STATUS DA ETAPA]],"")</f>
        <v/>
      </c>
      <c r="DI645" s="65" t="str">
        <f>IF(BANCO10[[#This Row],[SOLUÇÃO]]=DI$1,BANCO10[[#This Row],[STATUS DA ETAPA]],"")</f>
        <v/>
      </c>
      <c r="DJ645" s="65" t="str">
        <f>IF(BANCO10[[#This Row],[SOLUÇÃO]]=DJ$1,BANCO10[[#This Row],[STATUS DA ETAPA]],"")</f>
        <v/>
      </c>
      <c r="DK645" s="65" t="str">
        <f>IF(BANCO10[[#This Row],[SOLUÇÃO]]=DK$1,BANCO10[[#This Row],[STATUS DA ETAPA]],"")</f>
        <v/>
      </c>
      <c r="DL645" s="65" t="str">
        <f>IF(BANCO10[[#This Row],[SOLUÇÃO]]=DL$1,BANCO10[[#This Row],[STATUS DA ETAPA]],"")</f>
        <v/>
      </c>
      <c r="DM645" s="65" t="str">
        <f>IF(BANCO10[[#This Row],[SOLUÇÃO]]=DM$1,BANCO10[[#This Row],[STATUS DA ETAPA]],"")</f>
        <v/>
      </c>
    </row>
    <row r="646" spans="1:117" ht="12" x14ac:dyDescent="0.25">
      <c r="A646" s="38" t="s">
        <v>118</v>
      </c>
      <c r="B646" s="39" t="s">
        <v>119</v>
      </c>
      <c r="C646" s="40" t="str">
        <f>IFERROR(VLOOKUP(BANCO10[[#This Row],[EMPRESA]],[1]!DADOS[#Data],2,FALSE),"")</f>
        <v>17.195.937/0001-62</v>
      </c>
      <c r="D646" s="42" t="s">
        <v>1666</v>
      </c>
      <c r="E646" s="42" t="str">
        <f>IFERROR(VLOOKUP(BANCO10[[#This Row],[EMPRESA]],[1]!DADOS[#Data],5,FALSE),"")</f>
        <v>EPP</v>
      </c>
      <c r="F646" s="40" t="str">
        <f>IFERROR(IF(VLOOKUP(BANCO10[[#This Row],[EMPRESA]],[1]!DADOS[#Data],6,0)="","",(VLOOKUP(BANCO10[[#This Row],[EMPRESA]],[1]!DADOS[#Data],6,0))),"")</f>
        <v>CAPITAL LESTE 2</v>
      </c>
      <c r="G646" s="40" t="s">
        <v>1670</v>
      </c>
      <c r="H646" s="43" t="s">
        <v>196</v>
      </c>
      <c r="I646" s="43" t="s">
        <v>145</v>
      </c>
      <c r="J646" s="44" t="s">
        <v>123</v>
      </c>
      <c r="K646" s="44" t="s">
        <v>1671</v>
      </c>
      <c r="L646" s="44" t="s">
        <v>136</v>
      </c>
      <c r="M646" s="44">
        <v>103</v>
      </c>
      <c r="N646" s="42" t="s">
        <v>123</v>
      </c>
      <c r="O646" s="42" t="s">
        <v>91</v>
      </c>
      <c r="P646" s="42">
        <v>120</v>
      </c>
      <c r="Q646" s="42" t="s">
        <v>125</v>
      </c>
      <c r="R646" s="45" t="s">
        <v>123</v>
      </c>
      <c r="S646" s="45"/>
      <c r="T646" s="45" t="s">
        <v>123</v>
      </c>
      <c r="U646" s="45"/>
      <c r="V646" s="45" t="s">
        <v>123</v>
      </c>
      <c r="W646" s="45"/>
      <c r="X646" s="45" t="s">
        <v>123</v>
      </c>
      <c r="Y646" s="45"/>
      <c r="Z646" s="46" t="s">
        <v>123</v>
      </c>
      <c r="AA646" s="47"/>
      <c r="AB646" s="46" t="s">
        <v>123</v>
      </c>
      <c r="AC646" s="48"/>
      <c r="AD646" s="46" t="s">
        <v>123</v>
      </c>
      <c r="AE646" s="48"/>
      <c r="AF646" s="45" t="s">
        <v>27</v>
      </c>
      <c r="AG646" s="45">
        <v>45077</v>
      </c>
      <c r="AH646" s="45" t="s">
        <v>27</v>
      </c>
      <c r="AI646" s="45">
        <v>45083</v>
      </c>
      <c r="AJ646" s="45" t="s">
        <v>27</v>
      </c>
      <c r="AK646" s="45">
        <v>45083</v>
      </c>
      <c r="AL646" s="45" t="s">
        <v>27</v>
      </c>
      <c r="AM646" s="45">
        <v>45083</v>
      </c>
      <c r="AN646" s="45" t="s">
        <v>27</v>
      </c>
      <c r="AO646" s="45"/>
      <c r="AP646" s="45" t="s">
        <v>27</v>
      </c>
      <c r="AQ646" s="45">
        <v>45083</v>
      </c>
      <c r="AR646" s="45" t="s">
        <v>27</v>
      </c>
      <c r="AS646" s="45"/>
      <c r="AT646" s="133">
        <v>45453</v>
      </c>
      <c r="AU646" s="99">
        <v>45569</v>
      </c>
      <c r="AV646" s="51" t="s">
        <v>27</v>
      </c>
      <c r="AW646" s="51" t="s">
        <v>27</v>
      </c>
      <c r="AX646" s="51" t="s">
        <v>49</v>
      </c>
      <c r="AY646" s="52" t="s">
        <v>126</v>
      </c>
      <c r="AZ646" s="53">
        <v>0</v>
      </c>
      <c r="BA646" s="52" t="s">
        <v>153</v>
      </c>
      <c r="BB646" s="81"/>
      <c r="BC646" s="52">
        <v>4712</v>
      </c>
      <c r="BD646" s="52">
        <v>0</v>
      </c>
      <c r="BE646" s="55" t="s">
        <v>123</v>
      </c>
      <c r="BF646" s="55" t="s">
        <v>123</v>
      </c>
      <c r="BG646" s="55" t="s">
        <v>27</v>
      </c>
      <c r="BH646" s="55" t="s">
        <v>123</v>
      </c>
      <c r="BI646" s="68" t="s">
        <v>123</v>
      </c>
      <c r="BJ646" s="48"/>
      <c r="BK646" s="74"/>
      <c r="BL646" s="75"/>
      <c r="BM646" s="74"/>
      <c r="BN646" s="75"/>
      <c r="BO646" s="74" t="s">
        <v>27</v>
      </c>
      <c r="BP646" s="75">
        <v>45562</v>
      </c>
      <c r="BQ646" s="74" t="s">
        <v>27</v>
      </c>
      <c r="BR646" s="132">
        <v>45622</v>
      </c>
      <c r="BS646" s="240"/>
      <c r="BT646" s="38"/>
      <c r="BU646" s="61"/>
      <c r="BV646" s="61"/>
      <c r="BW646" s="84"/>
      <c r="BX646" s="84"/>
      <c r="BY646" s="85"/>
      <c r="BZ646" s="84"/>
      <c r="CA646" s="86"/>
      <c r="CB646" s="87"/>
      <c r="CC646" s="88"/>
      <c r="CD646" s="87"/>
      <c r="CE646" s="87"/>
      <c r="CF646" s="87"/>
      <c r="CG646" s="87"/>
      <c r="CH646" s="42">
        <f>YEAR(BANCO10[[#This Row],[DATA INÍCIO]])</f>
        <v>2024</v>
      </c>
      <c r="CI646" s="42">
        <f>MONTH(BANCO10[[#This Row],[DATA INÍCIO]])</f>
        <v>6</v>
      </c>
      <c r="CJ646" s="42" t="str">
        <f t="shared" si="11"/>
        <v>R S DE OLIVEIRA MANUTENCAO17.195.937/0001-62</v>
      </c>
      <c r="CK646" s="42"/>
      <c r="CL646" s="42" t="s">
        <v>1671</v>
      </c>
      <c r="CM646" s="42" t="str">
        <f>IF(BANCO10[[#This Row],[SOLUÇÃO]]=CM$1,BANCO10[[#This Row],[STATUS DA ETAPA]],"")</f>
        <v/>
      </c>
      <c r="CN646" s="42" t="str">
        <f>IF(BANCO10[[#This Row],[SOLUÇÃO]]=CN$1,BANCO10[[#This Row],[STATUS DA ETAPA]],"")</f>
        <v>CONCLUÍDO</v>
      </c>
      <c r="CO646" s="42" t="str">
        <f>IF(BANCO10[[#This Row],[SOLUÇÃO]]=CO$1,BANCO10[[#This Row],[STATUS DA ETAPA]],"")</f>
        <v/>
      </c>
      <c r="CP646" s="42" t="str">
        <f>IF(BANCO10[[#This Row],[SOLUÇÃO]]=CP$1,BANCO10[[#This Row],[STATUS DA ETAPA]],"")</f>
        <v/>
      </c>
      <c r="CQ646" s="42" t="str">
        <f>IF(BANCO10[[#This Row],[SOLUÇÃO]]=CQ$1,BANCO10[[#This Row],[STATUS DA ETAPA]],"")</f>
        <v/>
      </c>
      <c r="CR646" s="42" t="str">
        <f>IF(BANCO10[[#This Row],[SOLUÇÃO]]=CR$1,BANCO10[[#This Row],[STATUS DA ETAPA]],"")</f>
        <v/>
      </c>
      <c r="CS646" s="42" t="str">
        <f>IF(BANCO10[[#This Row],[SOLUÇÃO]]=CS$1,BANCO10[[#This Row],[STATUS DA ETAPA]],"")</f>
        <v/>
      </c>
      <c r="CT646" s="42" t="str">
        <f>IF(BANCO10[[#This Row],[SOLUÇÃO]]=CT$1,BANCO10[[#This Row],[STATUS DA ETAPA]],"")</f>
        <v/>
      </c>
      <c r="CU646" s="42" t="str">
        <f>IF(BANCO10[[#This Row],[SOLUÇÃO]]=CU$1,BANCO10[[#This Row],[STATUS DA ETAPA]],"")</f>
        <v/>
      </c>
      <c r="CV646" s="42" t="str">
        <f>IF(BANCO10[[#This Row],[SOLUÇÃO]]=CV$1,BANCO10[[#This Row],[STATUS DA ETAPA]],"")</f>
        <v/>
      </c>
      <c r="CW646" s="42" t="str">
        <f>IF(BANCO10[[#This Row],[SOLUÇÃO]]=CW$1,BANCO10[[#This Row],[STATUS DA ETAPA]],"")</f>
        <v/>
      </c>
      <c r="CX646" s="42" t="str">
        <f>IF(BANCO10[[#This Row],[SOLUÇÃO]]=CX$1,BANCO10[[#This Row],[STATUS DA ETAPA]],"")</f>
        <v/>
      </c>
      <c r="CY646" s="42" t="str">
        <f>IF(BANCO10[[#This Row],[SOLUÇÃO]]=CY$1,BANCO10[[#This Row],[STATUS DA ETAPA]],"")</f>
        <v/>
      </c>
      <c r="CZ646" s="42" t="str">
        <f>IF(BANCO10[[#This Row],[SOLUÇÃO]]=CZ$1,BANCO10[[#This Row],[STATUS DA ETAPA]],"")</f>
        <v/>
      </c>
      <c r="DA646" s="42" t="str">
        <f>IF(BANCO10[[#This Row],[SOLUÇÃO]]=DA$1,BANCO10[[#This Row],[STATUS DA ETAPA]],"")</f>
        <v/>
      </c>
      <c r="DB646" s="42" t="str">
        <f>IF(BANCO10[[#This Row],[SOLUÇÃO]]=DB$1,BANCO10[[#This Row],[STATUS DA ETAPA]],"")</f>
        <v/>
      </c>
      <c r="DC646" s="63" t="str">
        <f>IF(BANCO10[[#This Row],[SOLUÇÃO]]=DC$1,BANCO10[[#This Row],[STATUS DA ETAPA]],"")</f>
        <v/>
      </c>
      <c r="DD646" s="65" t="str">
        <f>IF(BANCO10[[#This Row],[SOLUÇÃO]]=DD$1,BANCO10[[#This Row],[STATUS DA ETAPA]],"")</f>
        <v/>
      </c>
      <c r="DE646" s="65" t="str">
        <f>IF(BANCO10[[#This Row],[SOLUÇÃO]]=DE$1,BANCO10[[#This Row],[STATUS DA ETAPA]],"")</f>
        <v/>
      </c>
      <c r="DF646" s="65" t="str">
        <f>IF(BANCO10[[#This Row],[SOLUÇÃO]]=DF$1,BANCO10[[#This Row],[STATUS DA ETAPA]],"")</f>
        <v/>
      </c>
      <c r="DG646" s="65" t="str">
        <f>IF(BANCO10[[#This Row],[SOLUÇÃO]]=DG$1,BANCO10[[#This Row],[STATUS DA ETAPA]],"")</f>
        <v/>
      </c>
      <c r="DH646" s="65" t="str">
        <f>IF(BANCO10[[#This Row],[SOLUÇÃO]]=DH$1,BANCO10[[#This Row],[STATUS DA ETAPA]],"")</f>
        <v/>
      </c>
      <c r="DI646" s="65" t="str">
        <f>IF(BANCO10[[#This Row],[SOLUÇÃO]]=DI$1,BANCO10[[#This Row],[STATUS DA ETAPA]],"")</f>
        <v/>
      </c>
      <c r="DJ646" s="65" t="str">
        <f>IF(BANCO10[[#This Row],[SOLUÇÃO]]=DJ$1,BANCO10[[#This Row],[STATUS DA ETAPA]],"")</f>
        <v/>
      </c>
      <c r="DK646" s="65" t="str">
        <f>IF(BANCO10[[#This Row],[SOLUÇÃO]]=DK$1,BANCO10[[#This Row],[STATUS DA ETAPA]],"")</f>
        <v/>
      </c>
      <c r="DL646" s="65" t="str">
        <f>IF(BANCO10[[#This Row],[SOLUÇÃO]]=DL$1,BANCO10[[#This Row],[STATUS DA ETAPA]],"")</f>
        <v/>
      </c>
      <c r="DM646" s="65" t="str">
        <f>IF(BANCO10[[#This Row],[SOLUÇÃO]]=DM$1,BANCO10[[#This Row],[STATUS DA ETAPA]],"")</f>
        <v/>
      </c>
    </row>
    <row r="647" spans="1:117" ht="10.5" x14ac:dyDescent="0.25">
      <c r="A647" s="38" t="s">
        <v>118</v>
      </c>
      <c r="B647" s="39" t="s">
        <v>131</v>
      </c>
      <c r="C647" s="40" t="str">
        <f>IFERROR(VLOOKUP(BANCO10[[#This Row],[EMPRESA]],[1]!DADOS[#Data],2,FALSE),"")</f>
        <v>17.195.937/0001-62</v>
      </c>
      <c r="D647" s="170" t="s">
        <v>1666</v>
      </c>
      <c r="E647" s="42" t="str">
        <f>IFERROR(VLOOKUP(BANCO10[[#This Row],[EMPRESA]],[1]!DADOS[#Data],5,FALSE),"")</f>
        <v>EPP</v>
      </c>
      <c r="F647" s="40" t="str">
        <f>IFERROR(IF(VLOOKUP(BANCO10[[#This Row],[EMPRESA]],[1]!DADOS[#Data],6,0)="","",(VLOOKUP(BANCO10[[#This Row],[EMPRESA]],[1]!DADOS[#Data],6,0))),"")</f>
        <v>CAPITAL LESTE 2</v>
      </c>
      <c r="G647" s="40" t="s">
        <v>1672</v>
      </c>
      <c r="H647" s="43" t="s">
        <v>7</v>
      </c>
      <c r="I647" s="43" t="s">
        <v>134</v>
      </c>
      <c r="J647" s="43" t="s">
        <v>123</v>
      </c>
      <c r="K647" s="82" t="s">
        <v>1673</v>
      </c>
      <c r="L647" s="44" t="s">
        <v>136</v>
      </c>
      <c r="M647" s="44" t="s">
        <v>137</v>
      </c>
      <c r="N647" s="44" t="s">
        <v>123</v>
      </c>
      <c r="O647" s="42" t="s">
        <v>96</v>
      </c>
      <c r="P647" s="42">
        <v>106</v>
      </c>
      <c r="Q647" s="42"/>
      <c r="R647" s="45" t="s">
        <v>27</v>
      </c>
      <c r="S647" s="45">
        <v>45757</v>
      </c>
      <c r="T647" s="45" t="s">
        <v>27</v>
      </c>
      <c r="U647" s="45">
        <v>45757</v>
      </c>
      <c r="V647" s="45" t="s">
        <v>27</v>
      </c>
      <c r="W647" s="45">
        <v>45757</v>
      </c>
      <c r="X647" s="45" t="s">
        <v>27</v>
      </c>
      <c r="Y647" s="45">
        <v>45757</v>
      </c>
      <c r="Z647" s="46" t="s">
        <v>27</v>
      </c>
      <c r="AA647" s="47"/>
      <c r="AB647" s="46" t="s">
        <v>126</v>
      </c>
      <c r="AC647" s="48"/>
      <c r="AD647" s="46" t="s">
        <v>126</v>
      </c>
      <c r="AE647" s="48"/>
      <c r="AF647" s="45" t="s">
        <v>123</v>
      </c>
      <c r="AG647" s="45"/>
      <c r="AH647" s="45" t="s">
        <v>123</v>
      </c>
      <c r="AI647" s="45"/>
      <c r="AJ647" s="45" t="s">
        <v>27</v>
      </c>
      <c r="AK647" s="45">
        <v>45708</v>
      </c>
      <c r="AL647" s="45" t="s">
        <v>123</v>
      </c>
      <c r="AM647" s="45"/>
      <c r="AN647" s="45" t="s">
        <v>123</v>
      </c>
      <c r="AO647" s="45"/>
      <c r="AP647" s="45" t="s">
        <v>123</v>
      </c>
      <c r="AQ647" s="45"/>
      <c r="AR647" s="45" t="s">
        <v>123</v>
      </c>
      <c r="AS647" s="45"/>
      <c r="AT647" s="49">
        <v>46022</v>
      </c>
      <c r="AU647" s="50">
        <v>46022</v>
      </c>
      <c r="AV647" s="66" t="s">
        <v>126</v>
      </c>
      <c r="AW647" s="66" t="s">
        <v>126</v>
      </c>
      <c r="AX647" s="51" t="s">
        <v>49</v>
      </c>
      <c r="AY647" s="52" t="s">
        <v>126</v>
      </c>
      <c r="AZ647" s="53">
        <v>20140</v>
      </c>
      <c r="BA647" s="52" t="s">
        <v>138</v>
      </c>
      <c r="BB647" s="42" t="s">
        <v>123</v>
      </c>
      <c r="BC647" s="52" t="s">
        <v>123</v>
      </c>
      <c r="BD647" s="52" t="s">
        <v>123</v>
      </c>
      <c r="BE647" s="55" t="s">
        <v>126</v>
      </c>
      <c r="BF647" s="55" t="s">
        <v>126</v>
      </c>
      <c r="BG647" s="55" t="s">
        <v>126</v>
      </c>
      <c r="BH647" s="55" t="s">
        <v>126</v>
      </c>
      <c r="BI647" s="48" t="s">
        <v>126</v>
      </c>
      <c r="BJ647" s="48"/>
      <c r="BK647" s="58" t="s">
        <v>126</v>
      </c>
      <c r="BL647" s="59"/>
      <c r="BM647" s="58" t="s">
        <v>126</v>
      </c>
      <c r="BN647" s="59"/>
      <c r="BO647" s="58" t="s">
        <v>126</v>
      </c>
      <c r="BP647" s="59"/>
      <c r="BQ647" s="58" t="s">
        <v>126</v>
      </c>
      <c r="BR647" s="140"/>
      <c r="BS647" s="241" t="s">
        <v>185</v>
      </c>
      <c r="BT647" s="38"/>
      <c r="BU647" s="61"/>
      <c r="BV647" s="61"/>
      <c r="BW647" s="61"/>
      <c r="BX647" s="61"/>
      <c r="BY647" s="61"/>
      <c r="BZ647" s="61"/>
      <c r="CA647" s="61"/>
      <c r="CB647" s="61"/>
      <c r="CC647" s="61"/>
      <c r="CD647" s="61"/>
      <c r="CE647" s="61"/>
      <c r="CF647" s="61"/>
      <c r="CG647" s="61"/>
      <c r="CH647" s="63">
        <f>YEAR(BANCO10[[#This Row],[DATA INÍCIO]])</f>
        <v>2025</v>
      </c>
      <c r="CI647" s="63">
        <f>MONTH(BANCO10[[#This Row],[DATA INÍCIO]])</f>
        <v>12</v>
      </c>
      <c r="CJ647" s="71" t="str">
        <f t="shared" si="11"/>
        <v>R S DE OLIVEIRA MANUTENCAO17.195.937/0001-62</v>
      </c>
      <c r="CK647" s="63"/>
      <c r="CL647" s="63"/>
      <c r="CM647" s="42" t="str">
        <f>IF(BANCO10[[#This Row],[SOLUÇÃO]]=CM$1,BANCO10[[#This Row],[STATUS DA ETAPA]],"")</f>
        <v/>
      </c>
      <c r="CN647" s="42" t="str">
        <f>IF(BANCO10[[#This Row],[SOLUÇÃO]]=CN$1,BANCO10[[#This Row],[STATUS DA ETAPA]],"")</f>
        <v/>
      </c>
      <c r="CO647" s="42" t="str">
        <f>IF(BANCO10[[#This Row],[SOLUÇÃO]]=CO$1,BANCO10[[#This Row],[STATUS DA ETAPA]],"")</f>
        <v/>
      </c>
      <c r="CP647" s="42" t="str">
        <f>IF(BANCO10[[#This Row],[SOLUÇÃO]]=CP$1,BANCO10[[#This Row],[STATUS DA ETAPA]],"")</f>
        <v/>
      </c>
      <c r="CQ647" s="42" t="str">
        <f>IF(BANCO10[[#This Row],[SOLUÇÃO]]=CQ$1,BANCO10[[#This Row],[STATUS DA ETAPA]],"")</f>
        <v/>
      </c>
      <c r="CR647" s="42" t="str">
        <f>IF(BANCO10[[#This Row],[SOLUÇÃO]]=CR$1,BANCO10[[#This Row],[STATUS DA ETAPA]],"")</f>
        <v/>
      </c>
      <c r="CS647" s="42" t="str">
        <f>IF(BANCO10[[#This Row],[SOLUÇÃO]]=CS$1,BANCO10[[#This Row],[STATUS DA ETAPA]],"")</f>
        <v>AGUARDANDO SALDO</v>
      </c>
      <c r="CT647" s="42" t="str">
        <f>IF(BANCO10[[#This Row],[SOLUÇÃO]]=CT$1,BANCO10[[#This Row],[STATUS DA ETAPA]],"")</f>
        <v/>
      </c>
      <c r="CU647" s="42" t="str">
        <f>IF(BANCO10[[#This Row],[SOLUÇÃO]]=CU$1,BANCO10[[#This Row],[STATUS DA ETAPA]],"")</f>
        <v/>
      </c>
      <c r="CV647" s="42" t="str">
        <f>IF(BANCO10[[#This Row],[SOLUÇÃO]]=CV$1,BANCO10[[#This Row],[STATUS DA ETAPA]],"")</f>
        <v/>
      </c>
      <c r="CW647" s="42" t="str">
        <f>IF(BANCO10[[#This Row],[SOLUÇÃO]]=CW$1,BANCO10[[#This Row],[STATUS DA ETAPA]],"")</f>
        <v/>
      </c>
      <c r="CX647" s="42" t="str">
        <f>IF(BANCO10[[#This Row],[SOLUÇÃO]]=CX$1,BANCO10[[#This Row],[STATUS DA ETAPA]],"")</f>
        <v/>
      </c>
      <c r="CY647" s="42" t="str">
        <f>IF(BANCO10[[#This Row],[SOLUÇÃO]]=CY$1,BANCO10[[#This Row],[STATUS DA ETAPA]],"")</f>
        <v/>
      </c>
      <c r="CZ647" s="42" t="str">
        <f>IF(BANCO10[[#This Row],[SOLUÇÃO]]=CZ$1,BANCO10[[#This Row],[STATUS DA ETAPA]],"")</f>
        <v/>
      </c>
      <c r="DA647" s="42" t="str">
        <f>IF(BANCO10[[#This Row],[SOLUÇÃO]]=DA$1,BANCO10[[#This Row],[STATUS DA ETAPA]],"")</f>
        <v/>
      </c>
      <c r="DB647" s="42" t="str">
        <f>IF(BANCO10[[#This Row],[SOLUÇÃO]]=DB$1,BANCO10[[#This Row],[STATUS DA ETAPA]],"")</f>
        <v/>
      </c>
      <c r="DC647" s="42" t="str">
        <f>IF(BANCO10[[#This Row],[SOLUÇÃO]]=DC$1,BANCO10[[#This Row],[STATUS DA ETAPA]],"")</f>
        <v/>
      </c>
      <c r="DD647" s="42" t="str">
        <f>IF(BANCO10[[#This Row],[SOLUÇÃO]]=DD$1,BANCO10[[#This Row],[STATUS DA ETAPA]],"")</f>
        <v/>
      </c>
      <c r="DE647" s="42" t="str">
        <f>IF(BANCO10[[#This Row],[SOLUÇÃO]]=DE$1,BANCO10[[#This Row],[STATUS DA ETAPA]],"")</f>
        <v/>
      </c>
      <c r="DF647" s="42" t="str">
        <f>IF(BANCO10[[#This Row],[SOLUÇÃO]]=DF$1,BANCO10[[#This Row],[STATUS DA ETAPA]],"")</f>
        <v/>
      </c>
      <c r="DG647" s="42" t="str">
        <f>IF(BANCO10[[#This Row],[SOLUÇÃO]]=DG$1,BANCO10[[#This Row],[STATUS DA ETAPA]],"")</f>
        <v/>
      </c>
      <c r="DH647" s="42" t="str">
        <f>IF(BANCO10[[#This Row],[SOLUÇÃO]]=DH$1,BANCO10[[#This Row],[STATUS DA ETAPA]],"")</f>
        <v/>
      </c>
      <c r="DI647" s="42" t="str">
        <f>IF(BANCO10[[#This Row],[SOLUÇÃO]]=DI$1,BANCO10[[#This Row],[STATUS DA ETAPA]],"")</f>
        <v/>
      </c>
      <c r="DJ647" s="42" t="str">
        <f>IF(BANCO10[[#This Row],[SOLUÇÃO]]=DJ$1,BANCO10[[#This Row],[STATUS DA ETAPA]],"")</f>
        <v/>
      </c>
      <c r="DK647" s="42" t="str">
        <f>IF(BANCO10[[#This Row],[SOLUÇÃO]]=DK$1,BANCO10[[#This Row],[STATUS DA ETAPA]],"")</f>
        <v/>
      </c>
      <c r="DL647" s="42" t="str">
        <f>IF(BANCO10[[#This Row],[SOLUÇÃO]]=DL$1,BANCO10[[#This Row],[STATUS DA ETAPA]],"")</f>
        <v/>
      </c>
      <c r="DM647" s="42" t="str">
        <f>IF(BANCO10[[#This Row],[SOLUÇÃO]]=DM$1,BANCO10[[#This Row],[STATUS DA ETAPA]],"")</f>
        <v/>
      </c>
    </row>
    <row r="648" spans="1:117" ht="12" x14ac:dyDescent="0.25">
      <c r="A648" s="38" t="s">
        <v>118</v>
      </c>
      <c r="B648" s="39" t="s">
        <v>119</v>
      </c>
      <c r="C648" s="40" t="str">
        <f>IFERROR(VLOOKUP(BANCO10[[#This Row],[EMPRESA]],[1]!DADOS[#Data],2,FALSE),"")</f>
        <v>48.222.517/0001-51</v>
      </c>
      <c r="D648" s="42" t="s">
        <v>1674</v>
      </c>
      <c r="E648" s="42" t="str">
        <f>IFERROR(VLOOKUP(BANCO10[[#This Row],[EMPRESA]],[1]!DADOS[#Data],5,FALSE),"")</f>
        <v>EPP</v>
      </c>
      <c r="F648" s="40" t="str">
        <f>IFERROR(IF(VLOOKUP(BANCO10[[#This Row],[EMPRESA]],[1]!DADOS[#Data],6,0)="","",(VLOOKUP(BANCO10[[#This Row],[EMPRESA]],[1]!DADOS[#Data],6,0))),"")</f>
        <v>CAPITAL LESTE 1</v>
      </c>
      <c r="G648" s="40"/>
      <c r="H648" s="43" t="s">
        <v>121</v>
      </c>
      <c r="I648" s="43" t="s">
        <v>145</v>
      </c>
      <c r="J648" s="44" t="s">
        <v>146</v>
      </c>
      <c r="K648" s="44" t="s">
        <v>1675</v>
      </c>
      <c r="L648" s="44" t="s">
        <v>123</v>
      </c>
      <c r="M648" s="44">
        <v>103</v>
      </c>
      <c r="N648" s="42" t="s">
        <v>123</v>
      </c>
      <c r="O648" s="42" t="s">
        <v>90</v>
      </c>
      <c r="P648" s="42">
        <v>4</v>
      </c>
      <c r="Q648" s="42" t="s">
        <v>216</v>
      </c>
      <c r="R648" s="45" t="s">
        <v>123</v>
      </c>
      <c r="S648" s="45"/>
      <c r="T648" s="45" t="s">
        <v>123</v>
      </c>
      <c r="U648" s="45"/>
      <c r="V648" s="45" t="s">
        <v>123</v>
      </c>
      <c r="W648" s="45"/>
      <c r="X648" s="45" t="s">
        <v>123</v>
      </c>
      <c r="Y648" s="45"/>
      <c r="Z648" s="46" t="s">
        <v>123</v>
      </c>
      <c r="AA648" s="47"/>
      <c r="AB648" s="46" t="s">
        <v>123</v>
      </c>
      <c r="AC648" s="48"/>
      <c r="AD648" s="46" t="s">
        <v>123</v>
      </c>
      <c r="AE648" s="48"/>
      <c r="AF648" s="45" t="s">
        <v>27</v>
      </c>
      <c r="AG648" s="45">
        <v>44971</v>
      </c>
      <c r="AH648" s="45" t="s">
        <v>126</v>
      </c>
      <c r="AI648" s="45"/>
      <c r="AJ648" s="45" t="s">
        <v>123</v>
      </c>
      <c r="AK648" s="45"/>
      <c r="AL648" s="45" t="s">
        <v>123</v>
      </c>
      <c r="AM648" s="45"/>
      <c r="AN648" s="45" t="s">
        <v>123</v>
      </c>
      <c r="AO648" s="45"/>
      <c r="AP648" s="45" t="s">
        <v>123</v>
      </c>
      <c r="AQ648" s="45"/>
      <c r="AR648" s="45" t="s">
        <v>123</v>
      </c>
      <c r="AS648" s="45"/>
      <c r="AT648" s="49">
        <v>44970</v>
      </c>
      <c r="AU648" s="50">
        <v>44970</v>
      </c>
      <c r="AV648" s="51" t="s">
        <v>123</v>
      </c>
      <c r="AW648" s="51" t="s">
        <v>123</v>
      </c>
      <c r="AX648" s="51" t="s">
        <v>49</v>
      </c>
      <c r="AY648" s="52" t="s">
        <v>123</v>
      </c>
      <c r="AZ648" s="53">
        <v>0</v>
      </c>
      <c r="BA648" s="52" t="s">
        <v>123</v>
      </c>
      <c r="BB648" s="81" t="s">
        <v>123</v>
      </c>
      <c r="BC648" s="52" t="s">
        <v>123</v>
      </c>
      <c r="BD648" s="52" t="s">
        <v>123</v>
      </c>
      <c r="BE648" s="55" t="s">
        <v>123</v>
      </c>
      <c r="BF648" s="55" t="s">
        <v>123</v>
      </c>
      <c r="BG648" s="55" t="s">
        <v>123</v>
      </c>
      <c r="BH648" s="55" t="s">
        <v>123</v>
      </c>
      <c r="BI648" s="56" t="s">
        <v>123</v>
      </c>
      <c r="BJ648" s="48"/>
      <c r="BK648" s="74"/>
      <c r="BL648" s="75"/>
      <c r="BM648" s="74"/>
      <c r="BN648" s="75"/>
      <c r="BO648" s="74" t="s">
        <v>123</v>
      </c>
      <c r="BP648" s="75"/>
      <c r="BQ648" s="74" t="s">
        <v>123</v>
      </c>
      <c r="BR648" s="217"/>
      <c r="BS648" s="240" t="s">
        <v>1676</v>
      </c>
      <c r="BT648" s="38"/>
      <c r="BU648" s="61" t="s">
        <v>1677</v>
      </c>
      <c r="BV648" s="61" t="s">
        <v>1677</v>
      </c>
      <c r="BW648" s="84" t="s">
        <v>1677</v>
      </c>
      <c r="BX648" s="84" t="s">
        <v>1677</v>
      </c>
      <c r="BY648" s="85" t="s">
        <v>1677</v>
      </c>
      <c r="BZ648" s="84"/>
      <c r="CA648" s="86" t="s">
        <v>129</v>
      </c>
      <c r="CB648" s="87" t="s">
        <v>129</v>
      </c>
      <c r="CC648" s="88" t="s">
        <v>129</v>
      </c>
      <c r="CD648" s="87" t="s">
        <v>129</v>
      </c>
      <c r="CE648" s="87" t="s">
        <v>129</v>
      </c>
      <c r="CF648" s="87" t="s">
        <v>129</v>
      </c>
      <c r="CG648" s="87" t="s">
        <v>129</v>
      </c>
      <c r="CH648" s="42">
        <f>YEAR(BANCO10[[#This Row],[DATA INÍCIO]])</f>
        <v>2023</v>
      </c>
      <c r="CI648" s="42">
        <f>MONTH(BANCO10[[#This Row],[DATA INÍCIO]])</f>
        <v>2</v>
      </c>
      <c r="CJ648" s="42" t="str">
        <f t="shared" si="11"/>
        <v>R.G.T. MAQUINAS DE CORTE LTDA48.222.517/0001-51</v>
      </c>
      <c r="CK648" s="42"/>
      <c r="CL648" s="42" t="s">
        <v>1675</v>
      </c>
      <c r="CM648" s="42" t="str">
        <f>IF(BANCO10[[#This Row],[SOLUÇÃO]]=CM$1,BANCO10[[#This Row],[STATUS DA ETAPA]],"")</f>
        <v>CONCLUÍDO</v>
      </c>
      <c r="CN648" s="42" t="str">
        <f>IF(BANCO10[[#This Row],[SOLUÇÃO]]=CN$1,BANCO10[[#This Row],[STATUS DA ETAPA]],"")</f>
        <v/>
      </c>
      <c r="CO648" s="42" t="str">
        <f>IF(BANCO10[[#This Row],[SOLUÇÃO]]=CO$1,BANCO10[[#This Row],[STATUS DA ETAPA]],"")</f>
        <v/>
      </c>
      <c r="CP648" s="42" t="str">
        <f>IF(BANCO10[[#This Row],[SOLUÇÃO]]=CP$1,BANCO10[[#This Row],[STATUS DA ETAPA]],"")</f>
        <v/>
      </c>
      <c r="CQ648" s="42" t="str">
        <f>IF(BANCO10[[#This Row],[SOLUÇÃO]]=CQ$1,BANCO10[[#This Row],[STATUS DA ETAPA]],"")</f>
        <v/>
      </c>
      <c r="CR648" s="42" t="str">
        <f>IF(BANCO10[[#This Row],[SOLUÇÃO]]=CR$1,BANCO10[[#This Row],[STATUS DA ETAPA]],"")</f>
        <v/>
      </c>
      <c r="CS648" s="42" t="str">
        <f>IF(BANCO10[[#This Row],[SOLUÇÃO]]=CS$1,BANCO10[[#This Row],[STATUS DA ETAPA]],"")</f>
        <v/>
      </c>
      <c r="CT648" s="42" t="str">
        <f>IF(BANCO10[[#This Row],[SOLUÇÃO]]=CT$1,BANCO10[[#This Row],[STATUS DA ETAPA]],"")</f>
        <v/>
      </c>
      <c r="CU648" s="42" t="str">
        <f>IF(BANCO10[[#This Row],[SOLUÇÃO]]=CU$1,BANCO10[[#This Row],[STATUS DA ETAPA]],"")</f>
        <v/>
      </c>
      <c r="CV648" s="42" t="str">
        <f>IF(BANCO10[[#This Row],[SOLUÇÃO]]=CV$1,BANCO10[[#This Row],[STATUS DA ETAPA]],"")</f>
        <v/>
      </c>
      <c r="CW648" s="42" t="str">
        <f>IF(BANCO10[[#This Row],[SOLUÇÃO]]=CW$1,BANCO10[[#This Row],[STATUS DA ETAPA]],"")</f>
        <v/>
      </c>
      <c r="CX648" s="42" t="str">
        <f>IF(BANCO10[[#This Row],[SOLUÇÃO]]=CX$1,BANCO10[[#This Row],[STATUS DA ETAPA]],"")</f>
        <v/>
      </c>
      <c r="CY648" s="42" t="str">
        <f>IF(BANCO10[[#This Row],[SOLUÇÃO]]=CY$1,BANCO10[[#This Row],[STATUS DA ETAPA]],"")</f>
        <v/>
      </c>
      <c r="CZ648" s="42" t="str">
        <f>IF(BANCO10[[#This Row],[SOLUÇÃO]]=CZ$1,BANCO10[[#This Row],[STATUS DA ETAPA]],"")</f>
        <v/>
      </c>
      <c r="DA648" s="42" t="str">
        <f>IF(BANCO10[[#This Row],[SOLUÇÃO]]=DA$1,BANCO10[[#This Row],[STATUS DA ETAPA]],"")</f>
        <v/>
      </c>
      <c r="DB648" s="42" t="str">
        <f>IF(BANCO10[[#This Row],[SOLUÇÃO]]=DB$1,BANCO10[[#This Row],[STATUS DA ETAPA]],"")</f>
        <v/>
      </c>
      <c r="DC648" s="63" t="str">
        <f>IF(BANCO10[[#This Row],[SOLUÇÃO]]=DC$1,BANCO10[[#This Row],[STATUS DA ETAPA]],"")</f>
        <v/>
      </c>
      <c r="DD648" s="65" t="str">
        <f>IF(BANCO10[[#This Row],[SOLUÇÃO]]=DD$1,BANCO10[[#This Row],[STATUS DA ETAPA]],"")</f>
        <v/>
      </c>
      <c r="DE648" s="65" t="str">
        <f>IF(BANCO10[[#This Row],[SOLUÇÃO]]=DE$1,BANCO10[[#This Row],[STATUS DA ETAPA]],"")</f>
        <v/>
      </c>
      <c r="DF648" s="65" t="str">
        <f>IF(BANCO10[[#This Row],[SOLUÇÃO]]=DF$1,BANCO10[[#This Row],[STATUS DA ETAPA]],"")</f>
        <v/>
      </c>
      <c r="DG648" s="65" t="str">
        <f>IF(BANCO10[[#This Row],[SOLUÇÃO]]=DG$1,BANCO10[[#This Row],[STATUS DA ETAPA]],"")</f>
        <v/>
      </c>
      <c r="DH648" s="65" t="str">
        <f>IF(BANCO10[[#This Row],[SOLUÇÃO]]=DH$1,BANCO10[[#This Row],[STATUS DA ETAPA]],"")</f>
        <v/>
      </c>
      <c r="DI648" s="65" t="str">
        <f>IF(BANCO10[[#This Row],[SOLUÇÃO]]=DI$1,BANCO10[[#This Row],[STATUS DA ETAPA]],"")</f>
        <v/>
      </c>
      <c r="DJ648" s="65" t="str">
        <f>IF(BANCO10[[#This Row],[SOLUÇÃO]]=DJ$1,BANCO10[[#This Row],[STATUS DA ETAPA]],"")</f>
        <v/>
      </c>
      <c r="DK648" s="65" t="str">
        <f>IF(BANCO10[[#This Row],[SOLUÇÃO]]=DK$1,BANCO10[[#This Row],[STATUS DA ETAPA]],"")</f>
        <v/>
      </c>
      <c r="DL648" s="65" t="str">
        <f>IF(BANCO10[[#This Row],[SOLUÇÃO]]=DL$1,BANCO10[[#This Row],[STATUS DA ETAPA]],"")</f>
        <v/>
      </c>
      <c r="DM648" s="65" t="str">
        <f>IF(BANCO10[[#This Row],[SOLUÇÃO]]=DM$1,BANCO10[[#This Row],[STATUS DA ETAPA]],"")</f>
        <v/>
      </c>
    </row>
    <row r="649" spans="1:117" ht="12" x14ac:dyDescent="0.25">
      <c r="A649" s="38" t="s">
        <v>118</v>
      </c>
      <c r="B649" s="39" t="s">
        <v>119</v>
      </c>
      <c r="C649" s="40" t="str">
        <f>IFERROR(VLOOKUP(BANCO10[[#This Row],[EMPRESA]],[1]!DADOS[#Data],2,FALSE),"")</f>
        <v>48.222.517/0001-51</v>
      </c>
      <c r="D649" s="42" t="s">
        <v>1674</v>
      </c>
      <c r="E649" s="42" t="str">
        <f>IFERROR(VLOOKUP(BANCO10[[#This Row],[EMPRESA]],[1]!DADOS[#Data],5,FALSE),"")</f>
        <v>EPP</v>
      </c>
      <c r="F649" s="40" t="str">
        <f>IFERROR(IF(VLOOKUP(BANCO10[[#This Row],[EMPRESA]],[1]!DADOS[#Data],6,0)="","",(VLOOKUP(BANCO10[[#This Row],[EMPRESA]],[1]!DADOS[#Data],6,0))),"")</f>
        <v>CAPITAL LESTE 1</v>
      </c>
      <c r="G649" s="40" t="str">
        <f>IFERROR(IF(VLOOKUP(BANCO10[[#This Row],[EMPRESA]],[1]!DADOS[#Data],4)="","",(VLOOKUP($D649,[1]!DADOS[#Data],4,0))),"")</f>
        <v>R G T</v>
      </c>
      <c r="H649" s="43" t="s">
        <v>7</v>
      </c>
      <c r="I649" s="42" t="s">
        <v>267</v>
      </c>
      <c r="J649" s="44" t="s">
        <v>136</v>
      </c>
      <c r="K649" s="44" t="s">
        <v>136</v>
      </c>
      <c r="L649" s="44" t="s">
        <v>136</v>
      </c>
      <c r="M649" s="44">
        <v>103</v>
      </c>
      <c r="N649" s="42" t="s">
        <v>123</v>
      </c>
      <c r="O649" s="42" t="s">
        <v>95</v>
      </c>
      <c r="P649" s="42">
        <v>100</v>
      </c>
      <c r="Q649" s="42"/>
      <c r="R649" s="45" t="s">
        <v>123</v>
      </c>
      <c r="S649" s="45"/>
      <c r="T649" s="45" t="s">
        <v>123</v>
      </c>
      <c r="U649" s="45"/>
      <c r="V649" s="45" t="s">
        <v>123</v>
      </c>
      <c r="W649" s="45"/>
      <c r="X649" s="45" t="s">
        <v>123</v>
      </c>
      <c r="Y649" s="45"/>
      <c r="Z649" s="46" t="s">
        <v>123</v>
      </c>
      <c r="AA649" s="47"/>
      <c r="AB649" s="46" t="s">
        <v>123</v>
      </c>
      <c r="AC649" s="48"/>
      <c r="AD649" s="46" t="s">
        <v>123</v>
      </c>
      <c r="AE649" s="48"/>
      <c r="AF649" s="45" t="s">
        <v>27</v>
      </c>
      <c r="AG649" s="45">
        <v>44971</v>
      </c>
      <c r="AH649" s="45" t="s">
        <v>27</v>
      </c>
      <c r="AI649" s="45">
        <v>45260</v>
      </c>
      <c r="AJ649" s="45" t="s">
        <v>27</v>
      </c>
      <c r="AK649" s="45"/>
      <c r="AL649" s="45" t="s">
        <v>27</v>
      </c>
      <c r="AM649" s="45"/>
      <c r="AN649" s="45"/>
      <c r="AO649" s="45"/>
      <c r="AP649" s="45"/>
      <c r="AQ649" s="45"/>
      <c r="AR649" s="45" t="s">
        <v>123</v>
      </c>
      <c r="AS649" s="45"/>
      <c r="AT649" s="49">
        <v>45963</v>
      </c>
      <c r="AU649" s="50">
        <v>45963</v>
      </c>
      <c r="AV649" s="66" t="s">
        <v>123</v>
      </c>
      <c r="AW649" s="66" t="s">
        <v>123</v>
      </c>
      <c r="AX649" s="51" t="s">
        <v>49</v>
      </c>
      <c r="AY649" s="52" t="s">
        <v>126</v>
      </c>
      <c r="AZ649" s="53">
        <v>0</v>
      </c>
      <c r="BA649" s="52"/>
      <c r="BB649" s="81" t="s">
        <v>136</v>
      </c>
      <c r="BC649" s="52" t="s">
        <v>136</v>
      </c>
      <c r="BD649" s="52" t="s">
        <v>136</v>
      </c>
      <c r="BE649" s="55" t="s">
        <v>123</v>
      </c>
      <c r="BF649" s="55" t="s">
        <v>123</v>
      </c>
      <c r="BG649" s="55"/>
      <c r="BH649" s="55" t="s">
        <v>123</v>
      </c>
      <c r="BI649" s="68" t="s">
        <v>123</v>
      </c>
      <c r="BJ649" s="48"/>
      <c r="BK649" s="58"/>
      <c r="BL649" s="59"/>
      <c r="BM649" s="58"/>
      <c r="BN649" s="59"/>
      <c r="BO649" s="74" t="s">
        <v>126</v>
      </c>
      <c r="BP649" s="77"/>
      <c r="BQ649" s="78" t="s">
        <v>126</v>
      </c>
      <c r="BR649" s="79"/>
      <c r="BS649" s="240" t="s">
        <v>1676</v>
      </c>
      <c r="BT649" s="70"/>
      <c r="BU649" s="61" t="s">
        <v>1677</v>
      </c>
      <c r="BV649" s="61" t="s">
        <v>1677</v>
      </c>
      <c r="BW649" s="84" t="s">
        <v>1677</v>
      </c>
      <c r="BX649" s="84" t="s">
        <v>1677</v>
      </c>
      <c r="BY649" s="85" t="s">
        <v>1677</v>
      </c>
      <c r="BZ649" s="84"/>
      <c r="CA649" s="86" t="s">
        <v>1677</v>
      </c>
      <c r="CB649" s="87" t="s">
        <v>1677</v>
      </c>
      <c r="CC649" s="88">
        <v>45397</v>
      </c>
      <c r="CD649" s="87"/>
      <c r="CE649" s="87" t="s">
        <v>129</v>
      </c>
      <c r="CF649" s="87"/>
      <c r="CG649" s="87" t="s">
        <v>1678</v>
      </c>
      <c r="CH649" s="42">
        <f>YEAR(BANCO10[[#This Row],[DATA INÍCIO]])</f>
        <v>2025</v>
      </c>
      <c r="CI649" s="42">
        <f>MONTH(BANCO10[[#This Row],[DATA INÍCIO]])</f>
        <v>11</v>
      </c>
      <c r="CJ649" s="42" t="str">
        <f t="shared" si="11"/>
        <v>R.G.T. MAQUINAS DE CORTE LTDA48.222.517/0001-51</v>
      </c>
      <c r="CK649" s="42"/>
      <c r="CL649" s="42" t="s">
        <v>136</v>
      </c>
      <c r="CM649" s="42" t="str">
        <f>IF(BANCO10[[#This Row],[SOLUÇÃO]]=CM$1,BANCO10[[#This Row],[STATUS DA ETAPA]],"")</f>
        <v/>
      </c>
      <c r="CN649" s="42" t="str">
        <f>IF(BANCO10[[#This Row],[SOLUÇÃO]]=CN$1,BANCO10[[#This Row],[STATUS DA ETAPA]],"")</f>
        <v/>
      </c>
      <c r="CO649" s="42" t="str">
        <f>IF(BANCO10[[#This Row],[SOLUÇÃO]]=CO$1,BANCO10[[#This Row],[STATUS DA ETAPA]],"")</f>
        <v/>
      </c>
      <c r="CP649" s="42" t="str">
        <f>IF(BANCO10[[#This Row],[SOLUÇÃO]]=CP$1,BANCO10[[#This Row],[STATUS DA ETAPA]],"")</f>
        <v/>
      </c>
      <c r="CQ649" s="42" t="str">
        <f>IF(BANCO10[[#This Row],[SOLUÇÃO]]=CQ$1,BANCO10[[#This Row],[STATUS DA ETAPA]],"")</f>
        <v/>
      </c>
      <c r="CR649" s="42" t="str">
        <f>IF(BANCO10[[#This Row],[SOLUÇÃO]]=CR$1,BANCO10[[#This Row],[STATUS DA ETAPA]],"")</f>
        <v>PROSPECÇÃO</v>
      </c>
      <c r="CS649" s="42" t="str">
        <f>IF(BANCO10[[#This Row],[SOLUÇÃO]]=CS$1,BANCO10[[#This Row],[STATUS DA ETAPA]],"")</f>
        <v/>
      </c>
      <c r="CT649" s="42" t="str">
        <f>IF(BANCO10[[#This Row],[SOLUÇÃO]]=CT$1,BANCO10[[#This Row],[STATUS DA ETAPA]],"")</f>
        <v/>
      </c>
      <c r="CU649" s="42" t="str">
        <f>IF(BANCO10[[#This Row],[SOLUÇÃO]]=CU$1,BANCO10[[#This Row],[STATUS DA ETAPA]],"")</f>
        <v/>
      </c>
      <c r="CV649" s="42" t="str">
        <f>IF(BANCO10[[#This Row],[SOLUÇÃO]]=CV$1,BANCO10[[#This Row],[STATUS DA ETAPA]],"")</f>
        <v/>
      </c>
      <c r="CW649" s="42" t="str">
        <f>IF(BANCO10[[#This Row],[SOLUÇÃO]]=CW$1,BANCO10[[#This Row],[STATUS DA ETAPA]],"")</f>
        <v/>
      </c>
      <c r="CX649" s="42" t="str">
        <f>IF(BANCO10[[#This Row],[SOLUÇÃO]]=CX$1,BANCO10[[#This Row],[STATUS DA ETAPA]],"")</f>
        <v/>
      </c>
      <c r="CY649" s="42" t="str">
        <f>IF(BANCO10[[#This Row],[SOLUÇÃO]]=CY$1,BANCO10[[#This Row],[STATUS DA ETAPA]],"")</f>
        <v/>
      </c>
      <c r="CZ649" s="42" t="str">
        <f>IF(BANCO10[[#This Row],[SOLUÇÃO]]=CZ$1,BANCO10[[#This Row],[STATUS DA ETAPA]],"")</f>
        <v/>
      </c>
      <c r="DA649" s="42" t="str">
        <f>IF(BANCO10[[#This Row],[SOLUÇÃO]]=DA$1,BANCO10[[#This Row],[STATUS DA ETAPA]],"")</f>
        <v/>
      </c>
      <c r="DB649" s="42" t="str">
        <f>IF(BANCO10[[#This Row],[SOLUÇÃO]]=DB$1,BANCO10[[#This Row],[STATUS DA ETAPA]],"")</f>
        <v/>
      </c>
      <c r="DC649" s="63" t="str">
        <f>IF(BANCO10[[#This Row],[SOLUÇÃO]]=DC$1,BANCO10[[#This Row],[STATUS DA ETAPA]],"")</f>
        <v/>
      </c>
      <c r="DD649" s="65" t="str">
        <f>IF(BANCO10[[#This Row],[SOLUÇÃO]]=DD$1,BANCO10[[#This Row],[STATUS DA ETAPA]],"")</f>
        <v/>
      </c>
      <c r="DE649" s="65" t="str">
        <f>IF(BANCO10[[#This Row],[SOLUÇÃO]]=DE$1,BANCO10[[#This Row],[STATUS DA ETAPA]],"")</f>
        <v/>
      </c>
      <c r="DF649" s="65" t="str">
        <f>IF(BANCO10[[#This Row],[SOLUÇÃO]]=DF$1,BANCO10[[#This Row],[STATUS DA ETAPA]],"")</f>
        <v/>
      </c>
      <c r="DG649" s="65" t="str">
        <f>IF(BANCO10[[#This Row],[SOLUÇÃO]]=DG$1,BANCO10[[#This Row],[STATUS DA ETAPA]],"")</f>
        <v/>
      </c>
      <c r="DH649" s="65" t="str">
        <f>IF(BANCO10[[#This Row],[SOLUÇÃO]]=DH$1,BANCO10[[#This Row],[STATUS DA ETAPA]],"")</f>
        <v/>
      </c>
      <c r="DI649" s="65" t="str">
        <f>IF(BANCO10[[#This Row],[SOLUÇÃO]]=DI$1,BANCO10[[#This Row],[STATUS DA ETAPA]],"")</f>
        <v/>
      </c>
      <c r="DJ649" s="65" t="str">
        <f>IF(BANCO10[[#This Row],[SOLUÇÃO]]=DJ$1,BANCO10[[#This Row],[STATUS DA ETAPA]],"")</f>
        <v/>
      </c>
      <c r="DK649" s="65" t="str">
        <f>IF(BANCO10[[#This Row],[SOLUÇÃO]]=DK$1,BANCO10[[#This Row],[STATUS DA ETAPA]],"")</f>
        <v/>
      </c>
      <c r="DL649" s="65" t="str">
        <f>IF(BANCO10[[#This Row],[SOLUÇÃO]]=DL$1,BANCO10[[#This Row],[STATUS DA ETAPA]],"")</f>
        <v/>
      </c>
      <c r="DM649" s="65" t="str">
        <f>IF(BANCO10[[#This Row],[SOLUÇÃO]]=DM$1,BANCO10[[#This Row],[STATUS DA ETAPA]],"")</f>
        <v/>
      </c>
    </row>
    <row r="650" spans="1:117" ht="12" x14ac:dyDescent="0.25">
      <c r="A650" s="38" t="s">
        <v>118</v>
      </c>
      <c r="B650" s="39" t="s">
        <v>119</v>
      </c>
      <c r="C650" s="40" t="str">
        <f>IFERROR(VLOOKUP(BANCO10[[#This Row],[EMPRESA]],[1]!DADOS[#Data],2,FALSE),"")</f>
        <v>01.097.621/0001-06</v>
      </c>
      <c r="D650" s="42" t="s">
        <v>1679</v>
      </c>
      <c r="E650" s="42" t="str">
        <f>IFERROR(VLOOKUP(BANCO10[[#This Row],[EMPRESA]],[1]!DADOS[#Data],5,FALSE),"")</f>
        <v>ME</v>
      </c>
      <c r="F650" s="40" t="str">
        <f>IFERROR(IF(VLOOKUP(BANCO10[[#This Row],[EMPRESA]],[1]!DADOS[#Data],6,0)="","",(VLOOKUP(BANCO10[[#This Row],[EMPRESA]],[1]!DADOS[#Data],6,0))),"")</f>
        <v>CAPITAL LESTE 1</v>
      </c>
      <c r="G650" s="40" t="str">
        <f>IFERROR(IF(VLOOKUP(BANCO10[[#This Row],[EMPRESA]],[1]!DADOS[#Data],4)="","",(VLOOKUP($D650,[1]!DADOS[#Data],4,0))),"")</f>
        <v>RPD</v>
      </c>
      <c r="H650" s="43" t="s">
        <v>7</v>
      </c>
      <c r="I650" s="43" t="s">
        <v>145</v>
      </c>
      <c r="J650" s="44" t="s">
        <v>123</v>
      </c>
      <c r="K650" s="44" t="s">
        <v>1680</v>
      </c>
      <c r="L650" s="44">
        <v>13210526</v>
      </c>
      <c r="M650" s="44">
        <v>103</v>
      </c>
      <c r="N650" s="42" t="s">
        <v>123</v>
      </c>
      <c r="O650" s="42" t="s">
        <v>95</v>
      </c>
      <c r="P650" s="42">
        <v>60</v>
      </c>
      <c r="Q650" s="42" t="s">
        <v>236</v>
      </c>
      <c r="R650" s="45" t="s">
        <v>123</v>
      </c>
      <c r="S650" s="45"/>
      <c r="T650" s="45" t="s">
        <v>123</v>
      </c>
      <c r="U650" s="45"/>
      <c r="V650" s="45" t="s">
        <v>123</v>
      </c>
      <c r="W650" s="45"/>
      <c r="X650" s="45" t="s">
        <v>123</v>
      </c>
      <c r="Y650" s="45"/>
      <c r="Z650" s="46" t="s">
        <v>123</v>
      </c>
      <c r="AA650" s="47"/>
      <c r="AB650" s="46" t="s">
        <v>123</v>
      </c>
      <c r="AC650" s="48"/>
      <c r="AD650" s="46" t="s">
        <v>123</v>
      </c>
      <c r="AE650" s="48"/>
      <c r="AF650" s="45" t="s">
        <v>27</v>
      </c>
      <c r="AG650" s="45">
        <v>44731</v>
      </c>
      <c r="AH650" s="45" t="s">
        <v>27</v>
      </c>
      <c r="AI650" s="45">
        <v>44825</v>
      </c>
      <c r="AJ650" s="45" t="s">
        <v>27</v>
      </c>
      <c r="AK650" s="45">
        <v>44931</v>
      </c>
      <c r="AL650" s="45"/>
      <c r="AM650" s="45"/>
      <c r="AN650" s="45" t="s">
        <v>27</v>
      </c>
      <c r="AO650" s="45"/>
      <c r="AP650" s="45" t="s">
        <v>27</v>
      </c>
      <c r="AQ650" s="45">
        <v>44931</v>
      </c>
      <c r="AR650" s="45" t="s">
        <v>27</v>
      </c>
      <c r="AS650" s="45"/>
      <c r="AT650" s="133">
        <v>44946</v>
      </c>
      <c r="AU650" s="99">
        <v>45022</v>
      </c>
      <c r="AV650" s="51" t="s">
        <v>27</v>
      </c>
      <c r="AW650" s="51" t="s">
        <v>27</v>
      </c>
      <c r="AX650" s="51" t="s">
        <v>49</v>
      </c>
      <c r="AY650" s="52" t="s">
        <v>126</v>
      </c>
      <c r="AZ650" s="53">
        <v>0</v>
      </c>
      <c r="BA650" s="52" t="s">
        <v>153</v>
      </c>
      <c r="BB650" s="81"/>
      <c r="BC650" s="52" t="s">
        <v>666</v>
      </c>
      <c r="BD650" s="52"/>
      <c r="BE650" s="55" t="s">
        <v>123</v>
      </c>
      <c r="BF650" s="55" t="s">
        <v>123</v>
      </c>
      <c r="BG650" s="55" t="s">
        <v>27</v>
      </c>
      <c r="BH650" s="55" t="s">
        <v>123</v>
      </c>
      <c r="BI650" s="68" t="s">
        <v>123</v>
      </c>
      <c r="BJ650" s="48"/>
      <c r="BK650" s="74"/>
      <c r="BL650" s="75"/>
      <c r="BM650" s="74"/>
      <c r="BN650" s="75"/>
      <c r="BO650" s="74" t="s">
        <v>27</v>
      </c>
      <c r="BP650" s="75">
        <v>45022</v>
      </c>
      <c r="BQ650" s="74" t="s">
        <v>27</v>
      </c>
      <c r="BR650" s="232"/>
      <c r="BS650" s="240"/>
      <c r="BT650" s="70"/>
      <c r="BU650" s="61" t="s">
        <v>129</v>
      </c>
      <c r="BV650" s="61" t="s">
        <v>129</v>
      </c>
      <c r="BW650" s="84" t="s">
        <v>150</v>
      </c>
      <c r="BX650" s="84" t="s">
        <v>129</v>
      </c>
      <c r="BY650" s="85" t="s">
        <v>1409</v>
      </c>
      <c r="BZ650" s="84"/>
      <c r="CA650" s="86" t="s">
        <v>129</v>
      </c>
      <c r="CB650" s="87" t="s">
        <v>129</v>
      </c>
      <c r="CC650" s="88" t="s">
        <v>129</v>
      </c>
      <c r="CD650" s="87" t="s">
        <v>129</v>
      </c>
      <c r="CE650" s="87" t="s">
        <v>129</v>
      </c>
      <c r="CF650" s="87" t="s">
        <v>129</v>
      </c>
      <c r="CG650" s="87" t="s">
        <v>129</v>
      </c>
      <c r="CH650" s="42">
        <f>YEAR(BANCO10[[#This Row],[DATA INÍCIO]])</f>
        <v>2023</v>
      </c>
      <c r="CI650" s="42">
        <f>MONTH(BANCO10[[#This Row],[DATA INÍCIO]])</f>
        <v>1</v>
      </c>
      <c r="CJ650" s="42" t="str">
        <f t="shared" si="11"/>
        <v>R.P.D. - PRODUTOS DE LIMPEZA E COSMETICOS LTDA01.097.621/0001-06</v>
      </c>
      <c r="CK650" s="42"/>
      <c r="CL650" s="42" t="s">
        <v>1680</v>
      </c>
      <c r="CM650" s="42" t="str">
        <f>IF(BANCO10[[#This Row],[SOLUÇÃO]]=CM$1,BANCO10[[#This Row],[STATUS DA ETAPA]],"")</f>
        <v/>
      </c>
      <c r="CN650" s="42" t="str">
        <f>IF(BANCO10[[#This Row],[SOLUÇÃO]]=CN$1,BANCO10[[#This Row],[STATUS DA ETAPA]],"")</f>
        <v/>
      </c>
      <c r="CO650" s="42" t="str">
        <f>IF(BANCO10[[#This Row],[SOLUÇÃO]]=CO$1,BANCO10[[#This Row],[STATUS DA ETAPA]],"")</f>
        <v/>
      </c>
      <c r="CP650" s="42" t="str">
        <f>IF(BANCO10[[#This Row],[SOLUÇÃO]]=CP$1,BANCO10[[#This Row],[STATUS DA ETAPA]],"")</f>
        <v/>
      </c>
      <c r="CQ650" s="42" t="str">
        <f>IF(BANCO10[[#This Row],[SOLUÇÃO]]=CQ$1,BANCO10[[#This Row],[STATUS DA ETAPA]],"")</f>
        <v/>
      </c>
      <c r="CR650" s="42" t="str">
        <f>IF(BANCO10[[#This Row],[SOLUÇÃO]]=CR$1,BANCO10[[#This Row],[STATUS DA ETAPA]],"")</f>
        <v>CONCLUÍDO</v>
      </c>
      <c r="CS650" s="42" t="str">
        <f>IF(BANCO10[[#This Row],[SOLUÇÃO]]=CS$1,BANCO10[[#This Row],[STATUS DA ETAPA]],"")</f>
        <v/>
      </c>
      <c r="CT650" s="42" t="str">
        <f>IF(BANCO10[[#This Row],[SOLUÇÃO]]=CT$1,BANCO10[[#This Row],[STATUS DA ETAPA]],"")</f>
        <v/>
      </c>
      <c r="CU650" s="42" t="str">
        <f>IF(BANCO10[[#This Row],[SOLUÇÃO]]=CU$1,BANCO10[[#This Row],[STATUS DA ETAPA]],"")</f>
        <v/>
      </c>
      <c r="CV650" s="42" t="str">
        <f>IF(BANCO10[[#This Row],[SOLUÇÃO]]=CV$1,BANCO10[[#This Row],[STATUS DA ETAPA]],"")</f>
        <v/>
      </c>
      <c r="CW650" s="42" t="str">
        <f>IF(BANCO10[[#This Row],[SOLUÇÃO]]=CW$1,BANCO10[[#This Row],[STATUS DA ETAPA]],"")</f>
        <v/>
      </c>
      <c r="CX650" s="42" t="str">
        <f>IF(BANCO10[[#This Row],[SOLUÇÃO]]=CX$1,BANCO10[[#This Row],[STATUS DA ETAPA]],"")</f>
        <v/>
      </c>
      <c r="CY650" s="42" t="str">
        <f>IF(BANCO10[[#This Row],[SOLUÇÃO]]=CY$1,BANCO10[[#This Row],[STATUS DA ETAPA]],"")</f>
        <v/>
      </c>
      <c r="CZ650" s="42" t="str">
        <f>IF(BANCO10[[#This Row],[SOLUÇÃO]]=CZ$1,BANCO10[[#This Row],[STATUS DA ETAPA]],"")</f>
        <v/>
      </c>
      <c r="DA650" s="42" t="str">
        <f>IF(BANCO10[[#This Row],[SOLUÇÃO]]=DA$1,BANCO10[[#This Row],[STATUS DA ETAPA]],"")</f>
        <v/>
      </c>
      <c r="DB650" s="42" t="str">
        <f>IF(BANCO10[[#This Row],[SOLUÇÃO]]=DB$1,BANCO10[[#This Row],[STATUS DA ETAPA]],"")</f>
        <v/>
      </c>
      <c r="DC650" s="63" t="str">
        <f>IF(BANCO10[[#This Row],[SOLUÇÃO]]=DC$1,BANCO10[[#This Row],[STATUS DA ETAPA]],"")</f>
        <v/>
      </c>
      <c r="DD650" s="65" t="str">
        <f>IF(BANCO10[[#This Row],[SOLUÇÃO]]=DD$1,BANCO10[[#This Row],[STATUS DA ETAPA]],"")</f>
        <v/>
      </c>
      <c r="DE650" s="65" t="str">
        <f>IF(BANCO10[[#This Row],[SOLUÇÃO]]=DE$1,BANCO10[[#This Row],[STATUS DA ETAPA]],"")</f>
        <v/>
      </c>
      <c r="DF650" s="65" t="str">
        <f>IF(BANCO10[[#This Row],[SOLUÇÃO]]=DF$1,BANCO10[[#This Row],[STATUS DA ETAPA]],"")</f>
        <v/>
      </c>
      <c r="DG650" s="65" t="str">
        <f>IF(BANCO10[[#This Row],[SOLUÇÃO]]=DG$1,BANCO10[[#This Row],[STATUS DA ETAPA]],"")</f>
        <v/>
      </c>
      <c r="DH650" s="65" t="str">
        <f>IF(BANCO10[[#This Row],[SOLUÇÃO]]=DH$1,BANCO10[[#This Row],[STATUS DA ETAPA]],"")</f>
        <v/>
      </c>
      <c r="DI650" s="65" t="str">
        <f>IF(BANCO10[[#This Row],[SOLUÇÃO]]=DI$1,BANCO10[[#This Row],[STATUS DA ETAPA]],"")</f>
        <v/>
      </c>
      <c r="DJ650" s="65" t="str">
        <f>IF(BANCO10[[#This Row],[SOLUÇÃO]]=DJ$1,BANCO10[[#This Row],[STATUS DA ETAPA]],"")</f>
        <v/>
      </c>
      <c r="DK650" s="65" t="str">
        <f>IF(BANCO10[[#This Row],[SOLUÇÃO]]=DK$1,BANCO10[[#This Row],[STATUS DA ETAPA]],"")</f>
        <v/>
      </c>
      <c r="DL650" s="65" t="str">
        <f>IF(BANCO10[[#This Row],[SOLUÇÃO]]=DL$1,BANCO10[[#This Row],[STATUS DA ETAPA]],"")</f>
        <v/>
      </c>
      <c r="DM650" s="65" t="str">
        <f>IF(BANCO10[[#This Row],[SOLUÇÃO]]=DM$1,BANCO10[[#This Row],[STATUS DA ETAPA]],"")</f>
        <v/>
      </c>
    </row>
    <row r="651" spans="1:117" ht="12" x14ac:dyDescent="0.25">
      <c r="A651" s="38" t="s">
        <v>118</v>
      </c>
      <c r="B651" s="39" t="s">
        <v>119</v>
      </c>
      <c r="C651" s="40" t="str">
        <f>IFERROR(VLOOKUP(BANCO10[[#This Row],[EMPRESA]],[1]!DADOS[#Data],2,FALSE),"")</f>
        <v>01.097.621/0001-06</v>
      </c>
      <c r="D651" s="42" t="s">
        <v>1679</v>
      </c>
      <c r="E651" s="42" t="str">
        <f>IFERROR(VLOOKUP(BANCO10[[#This Row],[EMPRESA]],[1]!DADOS[#Data],5,FALSE),"")</f>
        <v>ME</v>
      </c>
      <c r="F651" s="40" t="str">
        <f>IFERROR(IF(VLOOKUP(BANCO10[[#This Row],[EMPRESA]],[1]!DADOS[#Data],6,0)="","",(VLOOKUP(BANCO10[[#This Row],[EMPRESA]],[1]!DADOS[#Data],6,0))),"")</f>
        <v>CAPITAL LESTE 1</v>
      </c>
      <c r="G651" s="40"/>
      <c r="H651" s="43" t="s">
        <v>121</v>
      </c>
      <c r="I651" s="43" t="s">
        <v>145</v>
      </c>
      <c r="J651" s="44" t="s">
        <v>146</v>
      </c>
      <c r="K651" s="44" t="s">
        <v>1681</v>
      </c>
      <c r="L651" s="44" t="s">
        <v>123</v>
      </c>
      <c r="M651" s="44">
        <v>103</v>
      </c>
      <c r="N651" s="42" t="s">
        <v>123</v>
      </c>
      <c r="O651" s="42" t="s">
        <v>90</v>
      </c>
      <c r="P651" s="42">
        <v>4</v>
      </c>
      <c r="Q651" s="42" t="s">
        <v>168</v>
      </c>
      <c r="R651" s="45" t="s">
        <v>123</v>
      </c>
      <c r="S651" s="45"/>
      <c r="T651" s="45" t="s">
        <v>123</v>
      </c>
      <c r="U651" s="45"/>
      <c r="V651" s="45" t="s">
        <v>123</v>
      </c>
      <c r="W651" s="45"/>
      <c r="X651" s="45" t="s">
        <v>123</v>
      </c>
      <c r="Y651" s="45"/>
      <c r="Z651" s="46" t="s">
        <v>123</v>
      </c>
      <c r="AA651" s="47"/>
      <c r="AB651" s="46" t="s">
        <v>123</v>
      </c>
      <c r="AC651" s="48"/>
      <c r="AD651" s="46" t="s">
        <v>123</v>
      </c>
      <c r="AE651" s="48"/>
      <c r="AF651" s="45" t="s">
        <v>27</v>
      </c>
      <c r="AG651" s="45">
        <v>44823</v>
      </c>
      <c r="AH651" s="45" t="s">
        <v>126</v>
      </c>
      <c r="AI651" s="45"/>
      <c r="AJ651" s="45" t="s">
        <v>123</v>
      </c>
      <c r="AK651" s="45"/>
      <c r="AL651" s="45" t="s">
        <v>123</v>
      </c>
      <c r="AM651" s="45"/>
      <c r="AN651" s="45" t="s">
        <v>123</v>
      </c>
      <c r="AO651" s="45"/>
      <c r="AP651" s="45" t="s">
        <v>123</v>
      </c>
      <c r="AQ651" s="45"/>
      <c r="AR651" s="45" t="s">
        <v>123</v>
      </c>
      <c r="AS651" s="45"/>
      <c r="AT651" s="133">
        <v>45182</v>
      </c>
      <c r="AU651" s="99">
        <v>45182</v>
      </c>
      <c r="AV651" s="51" t="s">
        <v>123</v>
      </c>
      <c r="AW651" s="51" t="s">
        <v>123</v>
      </c>
      <c r="AX651" s="51" t="s">
        <v>49</v>
      </c>
      <c r="AY651" s="52" t="s">
        <v>123</v>
      </c>
      <c r="AZ651" s="53">
        <v>0</v>
      </c>
      <c r="BA651" s="52" t="s">
        <v>123</v>
      </c>
      <c r="BB651" s="81" t="s">
        <v>123</v>
      </c>
      <c r="BC651" s="52" t="s">
        <v>123</v>
      </c>
      <c r="BD651" s="52" t="s">
        <v>123</v>
      </c>
      <c r="BE651" s="55" t="s">
        <v>123</v>
      </c>
      <c r="BF651" s="55" t="s">
        <v>123</v>
      </c>
      <c r="BG651" s="55" t="s">
        <v>123</v>
      </c>
      <c r="BH651" s="55" t="s">
        <v>123</v>
      </c>
      <c r="BI651" s="138" t="s">
        <v>123</v>
      </c>
      <c r="BJ651" s="48"/>
      <c r="BK651" s="74"/>
      <c r="BL651" s="75"/>
      <c r="BM651" s="74"/>
      <c r="BN651" s="75"/>
      <c r="BO651" s="74" t="s">
        <v>123</v>
      </c>
      <c r="BP651" s="75"/>
      <c r="BQ651" s="74" t="s">
        <v>123</v>
      </c>
      <c r="BR651" s="232"/>
      <c r="BS651" s="240"/>
      <c r="BT651" s="70"/>
      <c r="BU651" s="61" t="s">
        <v>129</v>
      </c>
      <c r="BV651" s="61" t="s">
        <v>129</v>
      </c>
      <c r="BW651" s="84" t="s">
        <v>150</v>
      </c>
      <c r="BX651" s="84" t="s">
        <v>129</v>
      </c>
      <c r="BY651" s="85" t="s">
        <v>1409</v>
      </c>
      <c r="BZ651" s="84"/>
      <c r="CA651" s="86" t="s">
        <v>129</v>
      </c>
      <c r="CB651" s="87" t="s">
        <v>129</v>
      </c>
      <c r="CC651" s="88" t="s">
        <v>129</v>
      </c>
      <c r="CD651" s="87" t="s">
        <v>129</v>
      </c>
      <c r="CE651" s="87" t="s">
        <v>129</v>
      </c>
      <c r="CF651" s="87" t="s">
        <v>129</v>
      </c>
      <c r="CG651" s="87" t="s">
        <v>129</v>
      </c>
      <c r="CH651" s="42">
        <f>YEAR(BANCO10[[#This Row],[DATA INÍCIO]])</f>
        <v>2023</v>
      </c>
      <c r="CI651" s="42">
        <f>MONTH(BANCO10[[#This Row],[DATA INÍCIO]])</f>
        <v>9</v>
      </c>
      <c r="CJ651" s="42" t="str">
        <f t="shared" si="11"/>
        <v>R.P.D. - PRODUTOS DE LIMPEZA E COSMETICOS LTDA01.097.621/0001-06</v>
      </c>
      <c r="CK651" s="42"/>
      <c r="CL651" s="42" t="s">
        <v>1681</v>
      </c>
      <c r="CM651" s="42" t="str">
        <f>IF(BANCO10[[#This Row],[SOLUÇÃO]]=CM$1,BANCO10[[#This Row],[STATUS DA ETAPA]],"")</f>
        <v>CONCLUÍDO</v>
      </c>
      <c r="CN651" s="42" t="str">
        <f>IF(BANCO10[[#This Row],[SOLUÇÃO]]=CN$1,BANCO10[[#This Row],[STATUS DA ETAPA]],"")</f>
        <v/>
      </c>
      <c r="CO651" s="42" t="str">
        <f>IF(BANCO10[[#This Row],[SOLUÇÃO]]=CO$1,BANCO10[[#This Row],[STATUS DA ETAPA]],"")</f>
        <v/>
      </c>
      <c r="CP651" s="42" t="str">
        <f>IF(BANCO10[[#This Row],[SOLUÇÃO]]=CP$1,BANCO10[[#This Row],[STATUS DA ETAPA]],"")</f>
        <v/>
      </c>
      <c r="CQ651" s="42" t="str">
        <f>IF(BANCO10[[#This Row],[SOLUÇÃO]]=CQ$1,BANCO10[[#This Row],[STATUS DA ETAPA]],"")</f>
        <v/>
      </c>
      <c r="CR651" s="42" t="str">
        <f>IF(BANCO10[[#This Row],[SOLUÇÃO]]=CR$1,BANCO10[[#This Row],[STATUS DA ETAPA]],"")</f>
        <v/>
      </c>
      <c r="CS651" s="42" t="str">
        <f>IF(BANCO10[[#This Row],[SOLUÇÃO]]=CS$1,BANCO10[[#This Row],[STATUS DA ETAPA]],"")</f>
        <v/>
      </c>
      <c r="CT651" s="42" t="str">
        <f>IF(BANCO10[[#This Row],[SOLUÇÃO]]=CT$1,BANCO10[[#This Row],[STATUS DA ETAPA]],"")</f>
        <v/>
      </c>
      <c r="CU651" s="42" t="str">
        <f>IF(BANCO10[[#This Row],[SOLUÇÃO]]=CU$1,BANCO10[[#This Row],[STATUS DA ETAPA]],"")</f>
        <v/>
      </c>
      <c r="CV651" s="42" t="str">
        <f>IF(BANCO10[[#This Row],[SOLUÇÃO]]=CV$1,BANCO10[[#This Row],[STATUS DA ETAPA]],"")</f>
        <v/>
      </c>
      <c r="CW651" s="42" t="str">
        <f>IF(BANCO10[[#This Row],[SOLUÇÃO]]=CW$1,BANCO10[[#This Row],[STATUS DA ETAPA]],"")</f>
        <v/>
      </c>
      <c r="CX651" s="42" t="str">
        <f>IF(BANCO10[[#This Row],[SOLUÇÃO]]=CX$1,BANCO10[[#This Row],[STATUS DA ETAPA]],"")</f>
        <v/>
      </c>
      <c r="CY651" s="42" t="str">
        <f>IF(BANCO10[[#This Row],[SOLUÇÃO]]=CY$1,BANCO10[[#This Row],[STATUS DA ETAPA]],"")</f>
        <v/>
      </c>
      <c r="CZ651" s="42" t="str">
        <f>IF(BANCO10[[#This Row],[SOLUÇÃO]]=CZ$1,BANCO10[[#This Row],[STATUS DA ETAPA]],"")</f>
        <v/>
      </c>
      <c r="DA651" s="42" t="str">
        <f>IF(BANCO10[[#This Row],[SOLUÇÃO]]=DA$1,BANCO10[[#This Row],[STATUS DA ETAPA]],"")</f>
        <v/>
      </c>
      <c r="DB651" s="42" t="str">
        <f>IF(BANCO10[[#This Row],[SOLUÇÃO]]=DB$1,BANCO10[[#This Row],[STATUS DA ETAPA]],"")</f>
        <v/>
      </c>
      <c r="DC651" s="63" t="str">
        <f>IF(BANCO10[[#This Row],[SOLUÇÃO]]=DC$1,BANCO10[[#This Row],[STATUS DA ETAPA]],"")</f>
        <v/>
      </c>
      <c r="DD651" s="65" t="str">
        <f>IF(BANCO10[[#This Row],[SOLUÇÃO]]=DD$1,BANCO10[[#This Row],[STATUS DA ETAPA]],"")</f>
        <v/>
      </c>
      <c r="DE651" s="65" t="str">
        <f>IF(BANCO10[[#This Row],[SOLUÇÃO]]=DE$1,BANCO10[[#This Row],[STATUS DA ETAPA]],"")</f>
        <v/>
      </c>
      <c r="DF651" s="65" t="str">
        <f>IF(BANCO10[[#This Row],[SOLUÇÃO]]=DF$1,BANCO10[[#This Row],[STATUS DA ETAPA]],"")</f>
        <v/>
      </c>
      <c r="DG651" s="65" t="str">
        <f>IF(BANCO10[[#This Row],[SOLUÇÃO]]=DG$1,BANCO10[[#This Row],[STATUS DA ETAPA]],"")</f>
        <v/>
      </c>
      <c r="DH651" s="65" t="str">
        <f>IF(BANCO10[[#This Row],[SOLUÇÃO]]=DH$1,BANCO10[[#This Row],[STATUS DA ETAPA]],"")</f>
        <v/>
      </c>
      <c r="DI651" s="65" t="str">
        <f>IF(BANCO10[[#This Row],[SOLUÇÃO]]=DI$1,BANCO10[[#This Row],[STATUS DA ETAPA]],"")</f>
        <v/>
      </c>
      <c r="DJ651" s="65" t="str">
        <f>IF(BANCO10[[#This Row],[SOLUÇÃO]]=DJ$1,BANCO10[[#This Row],[STATUS DA ETAPA]],"")</f>
        <v/>
      </c>
      <c r="DK651" s="65" t="str">
        <f>IF(BANCO10[[#This Row],[SOLUÇÃO]]=DK$1,BANCO10[[#This Row],[STATUS DA ETAPA]],"")</f>
        <v/>
      </c>
      <c r="DL651" s="65" t="str">
        <f>IF(BANCO10[[#This Row],[SOLUÇÃO]]=DL$1,BANCO10[[#This Row],[STATUS DA ETAPA]],"")</f>
        <v/>
      </c>
      <c r="DM651" s="65" t="str">
        <f>IF(BANCO10[[#This Row],[SOLUÇÃO]]=DM$1,BANCO10[[#This Row],[STATUS DA ETAPA]],"")</f>
        <v/>
      </c>
    </row>
    <row r="652" spans="1:117" ht="12" x14ac:dyDescent="0.25">
      <c r="A652" s="38" t="s">
        <v>118</v>
      </c>
      <c r="B652" s="39" t="s">
        <v>119</v>
      </c>
      <c r="C652" s="40" t="str">
        <f>IFERROR(VLOOKUP(BANCO10[[#This Row],[EMPRESA]],[1]!DADOS[#Data],2,FALSE),"")</f>
        <v>01.097.621/0001-06</v>
      </c>
      <c r="D652" s="42" t="s">
        <v>1679</v>
      </c>
      <c r="E652" s="42" t="str">
        <f>IFERROR(VLOOKUP(BANCO10[[#This Row],[EMPRESA]],[1]!DADOS[#Data],5,FALSE),"")</f>
        <v>ME</v>
      </c>
      <c r="F652" s="40" t="str">
        <f>IFERROR(IF(VLOOKUP(BANCO10[[#This Row],[EMPRESA]],[1]!DADOS[#Data],6,0)="","",(VLOOKUP(BANCO10[[#This Row],[EMPRESA]],[1]!DADOS[#Data],6,0))),"")</f>
        <v>CAPITAL LESTE 1</v>
      </c>
      <c r="G652" s="40" t="s">
        <v>1682</v>
      </c>
      <c r="H652" s="43" t="s">
        <v>7</v>
      </c>
      <c r="I652" s="43" t="s">
        <v>145</v>
      </c>
      <c r="J652" s="44" t="s">
        <v>123</v>
      </c>
      <c r="K652" s="44" t="s">
        <v>1683</v>
      </c>
      <c r="L652" s="44" t="s">
        <v>1684</v>
      </c>
      <c r="M652" s="44">
        <v>103</v>
      </c>
      <c r="N652" s="42" t="s">
        <v>123</v>
      </c>
      <c r="O652" s="42" t="s">
        <v>97</v>
      </c>
      <c r="P652" s="42">
        <v>60</v>
      </c>
      <c r="Q652" s="42" t="s">
        <v>236</v>
      </c>
      <c r="R652" s="45" t="s">
        <v>123</v>
      </c>
      <c r="S652" s="45"/>
      <c r="T652" s="45" t="s">
        <v>123</v>
      </c>
      <c r="U652" s="45"/>
      <c r="V652" s="45" t="s">
        <v>123</v>
      </c>
      <c r="W652" s="45"/>
      <c r="X652" s="45" t="s">
        <v>123</v>
      </c>
      <c r="Y652" s="45"/>
      <c r="Z652" s="46" t="s">
        <v>123</v>
      </c>
      <c r="AA652" s="47"/>
      <c r="AB652" s="46" t="s">
        <v>123</v>
      </c>
      <c r="AC652" s="48"/>
      <c r="AD652" s="46" t="s">
        <v>123</v>
      </c>
      <c r="AE652" s="48"/>
      <c r="AF652" s="45" t="s">
        <v>27</v>
      </c>
      <c r="AG652" s="45">
        <v>44731</v>
      </c>
      <c r="AH652" s="45" t="s">
        <v>27</v>
      </c>
      <c r="AI652" s="45">
        <v>45378</v>
      </c>
      <c r="AJ652" s="45" t="s">
        <v>27</v>
      </c>
      <c r="AK652" s="45">
        <v>45409</v>
      </c>
      <c r="AL652" s="45" t="s">
        <v>27</v>
      </c>
      <c r="AM652" s="45">
        <v>45379</v>
      </c>
      <c r="AN652" s="45"/>
      <c r="AO652" s="45"/>
      <c r="AP652" s="45"/>
      <c r="AQ652" s="45"/>
      <c r="AR652" s="45" t="s">
        <v>27</v>
      </c>
      <c r="AS652" s="45"/>
      <c r="AT652" s="133">
        <v>45424</v>
      </c>
      <c r="AU652" s="99">
        <v>45502</v>
      </c>
      <c r="AV652" s="51" t="s">
        <v>27</v>
      </c>
      <c r="AW652" s="51" t="s">
        <v>27</v>
      </c>
      <c r="AX652" s="51" t="s">
        <v>49</v>
      </c>
      <c r="AY652" s="52" t="s">
        <v>126</v>
      </c>
      <c r="AZ652" s="53">
        <v>0</v>
      </c>
      <c r="BA652" s="52" t="s">
        <v>153</v>
      </c>
      <c r="BB652" s="81">
        <v>0</v>
      </c>
      <c r="BC652" s="52" t="s">
        <v>1685</v>
      </c>
      <c r="BD652" s="52">
        <v>0</v>
      </c>
      <c r="BE652" s="55" t="s">
        <v>123</v>
      </c>
      <c r="BF652" s="55" t="s">
        <v>123</v>
      </c>
      <c r="BG652" s="55" t="s">
        <v>27</v>
      </c>
      <c r="BH652" s="55" t="s">
        <v>123</v>
      </c>
      <c r="BI652" s="68" t="s">
        <v>123</v>
      </c>
      <c r="BJ652" s="48"/>
      <c r="BK652" s="74"/>
      <c r="BL652" s="75"/>
      <c r="BM652" s="74"/>
      <c r="BN652" s="75"/>
      <c r="BO652" s="74" t="s">
        <v>27</v>
      </c>
      <c r="BP652" s="75">
        <v>45502</v>
      </c>
      <c r="BQ652" s="74" t="s">
        <v>126</v>
      </c>
      <c r="BR652" s="132"/>
      <c r="BS652" s="70"/>
      <c r="BT652" s="38"/>
      <c r="BU652" s="61" t="s">
        <v>129</v>
      </c>
      <c r="BV652" s="61" t="s">
        <v>129</v>
      </c>
      <c r="BW652" s="84" t="s">
        <v>150</v>
      </c>
      <c r="BX652" s="84" t="s">
        <v>129</v>
      </c>
      <c r="BY652" s="85" t="s">
        <v>1409</v>
      </c>
      <c r="BZ652" s="84"/>
      <c r="CA652" s="86" t="s">
        <v>129</v>
      </c>
      <c r="CB652" s="87" t="s">
        <v>129</v>
      </c>
      <c r="CC652" s="88">
        <v>45391</v>
      </c>
      <c r="CD652" s="87" t="s">
        <v>158</v>
      </c>
      <c r="CE652" s="87" t="s">
        <v>129</v>
      </c>
      <c r="CF652" s="87"/>
      <c r="CG652" s="87" t="s">
        <v>553</v>
      </c>
      <c r="CH652" s="42">
        <f>YEAR(BANCO10[[#This Row],[DATA INÍCIO]])</f>
        <v>2024</v>
      </c>
      <c r="CI652" s="42">
        <f>MONTH(BANCO10[[#This Row],[DATA INÍCIO]])</f>
        <v>5</v>
      </c>
      <c r="CJ652" s="42" t="str">
        <f t="shared" si="11"/>
        <v>R.P.D. - PRODUTOS DE LIMPEZA E COSMETICOS LTDA01.097.621/0001-06</v>
      </c>
      <c r="CK652" s="42"/>
      <c r="CL652" s="42" t="s">
        <v>1683</v>
      </c>
      <c r="CM652" s="42" t="str">
        <f>IF(BANCO10[[#This Row],[SOLUÇÃO]]=CM$1,BANCO10[[#This Row],[STATUS DA ETAPA]],"")</f>
        <v/>
      </c>
      <c r="CN652" s="42" t="str">
        <f>IF(BANCO10[[#This Row],[SOLUÇÃO]]=CN$1,BANCO10[[#This Row],[STATUS DA ETAPA]],"")</f>
        <v/>
      </c>
      <c r="CO652" s="42" t="str">
        <f>IF(BANCO10[[#This Row],[SOLUÇÃO]]=CO$1,BANCO10[[#This Row],[STATUS DA ETAPA]],"")</f>
        <v/>
      </c>
      <c r="CP652" s="42" t="str">
        <f>IF(BANCO10[[#This Row],[SOLUÇÃO]]=CP$1,BANCO10[[#This Row],[STATUS DA ETAPA]],"")</f>
        <v/>
      </c>
      <c r="CQ652" s="42" t="str">
        <f>IF(BANCO10[[#This Row],[SOLUÇÃO]]=CQ$1,BANCO10[[#This Row],[STATUS DA ETAPA]],"")</f>
        <v/>
      </c>
      <c r="CR652" s="42" t="str">
        <f>IF(BANCO10[[#This Row],[SOLUÇÃO]]=CR$1,BANCO10[[#This Row],[STATUS DA ETAPA]],"")</f>
        <v/>
      </c>
      <c r="CS652" s="42" t="str">
        <f>IF(BANCO10[[#This Row],[SOLUÇÃO]]=CS$1,BANCO10[[#This Row],[STATUS DA ETAPA]],"")</f>
        <v/>
      </c>
      <c r="CT652" s="42" t="str">
        <f>IF(BANCO10[[#This Row],[SOLUÇÃO]]=CT$1,BANCO10[[#This Row],[STATUS DA ETAPA]],"")</f>
        <v>CONCLUÍDO</v>
      </c>
      <c r="CU652" s="42" t="str">
        <f>IF(BANCO10[[#This Row],[SOLUÇÃO]]=CU$1,BANCO10[[#This Row],[STATUS DA ETAPA]],"")</f>
        <v/>
      </c>
      <c r="CV652" s="42" t="str">
        <f>IF(BANCO10[[#This Row],[SOLUÇÃO]]=CV$1,BANCO10[[#This Row],[STATUS DA ETAPA]],"")</f>
        <v/>
      </c>
      <c r="CW652" s="42" t="str">
        <f>IF(BANCO10[[#This Row],[SOLUÇÃO]]=CW$1,BANCO10[[#This Row],[STATUS DA ETAPA]],"")</f>
        <v/>
      </c>
      <c r="CX652" s="42" t="str">
        <f>IF(BANCO10[[#This Row],[SOLUÇÃO]]=CX$1,BANCO10[[#This Row],[STATUS DA ETAPA]],"")</f>
        <v/>
      </c>
      <c r="CY652" s="42" t="str">
        <f>IF(BANCO10[[#This Row],[SOLUÇÃO]]=CY$1,BANCO10[[#This Row],[STATUS DA ETAPA]],"")</f>
        <v/>
      </c>
      <c r="CZ652" s="42" t="str">
        <f>IF(BANCO10[[#This Row],[SOLUÇÃO]]=CZ$1,BANCO10[[#This Row],[STATUS DA ETAPA]],"")</f>
        <v/>
      </c>
      <c r="DA652" s="42" t="str">
        <f>IF(BANCO10[[#This Row],[SOLUÇÃO]]=DA$1,BANCO10[[#This Row],[STATUS DA ETAPA]],"")</f>
        <v/>
      </c>
      <c r="DB652" s="42" t="str">
        <f>IF(BANCO10[[#This Row],[SOLUÇÃO]]=DB$1,BANCO10[[#This Row],[STATUS DA ETAPA]],"")</f>
        <v/>
      </c>
      <c r="DC652" s="63" t="str">
        <f>IF(BANCO10[[#This Row],[SOLUÇÃO]]=DC$1,BANCO10[[#This Row],[STATUS DA ETAPA]],"")</f>
        <v/>
      </c>
      <c r="DD652" s="65" t="str">
        <f>IF(BANCO10[[#This Row],[SOLUÇÃO]]=DD$1,BANCO10[[#This Row],[STATUS DA ETAPA]],"")</f>
        <v/>
      </c>
      <c r="DE652" s="65" t="str">
        <f>IF(BANCO10[[#This Row],[SOLUÇÃO]]=DE$1,BANCO10[[#This Row],[STATUS DA ETAPA]],"")</f>
        <v/>
      </c>
      <c r="DF652" s="65" t="str">
        <f>IF(BANCO10[[#This Row],[SOLUÇÃO]]=DF$1,BANCO10[[#This Row],[STATUS DA ETAPA]],"")</f>
        <v/>
      </c>
      <c r="DG652" s="65" t="str">
        <f>IF(BANCO10[[#This Row],[SOLUÇÃO]]=DG$1,BANCO10[[#This Row],[STATUS DA ETAPA]],"")</f>
        <v/>
      </c>
      <c r="DH652" s="65" t="str">
        <f>IF(BANCO10[[#This Row],[SOLUÇÃO]]=DH$1,BANCO10[[#This Row],[STATUS DA ETAPA]],"")</f>
        <v/>
      </c>
      <c r="DI652" s="65" t="str">
        <f>IF(BANCO10[[#This Row],[SOLUÇÃO]]=DI$1,BANCO10[[#This Row],[STATUS DA ETAPA]],"")</f>
        <v/>
      </c>
      <c r="DJ652" s="65" t="str">
        <f>IF(BANCO10[[#This Row],[SOLUÇÃO]]=DJ$1,BANCO10[[#This Row],[STATUS DA ETAPA]],"")</f>
        <v/>
      </c>
      <c r="DK652" s="65" t="str">
        <f>IF(BANCO10[[#This Row],[SOLUÇÃO]]=DK$1,BANCO10[[#This Row],[STATUS DA ETAPA]],"")</f>
        <v/>
      </c>
      <c r="DL652" s="65" t="str">
        <f>IF(BANCO10[[#This Row],[SOLUÇÃO]]=DL$1,BANCO10[[#This Row],[STATUS DA ETAPA]],"")</f>
        <v/>
      </c>
      <c r="DM652" s="65" t="str">
        <f>IF(BANCO10[[#This Row],[SOLUÇÃO]]=DM$1,BANCO10[[#This Row],[STATUS DA ETAPA]],"")</f>
        <v/>
      </c>
    </row>
    <row r="653" spans="1:117" ht="12" x14ac:dyDescent="0.25">
      <c r="A653" s="38" t="s">
        <v>118</v>
      </c>
      <c r="B653" s="39" t="s">
        <v>119</v>
      </c>
      <c r="C653" s="40" t="str">
        <f>IFERROR(VLOOKUP(BANCO10[[#This Row],[EMPRESA]],[1]!DADOS[#Data],2,FALSE),"")</f>
        <v> 14.304.785/0001-09</v>
      </c>
      <c r="D653" s="42" t="s">
        <v>1686</v>
      </c>
      <c r="E653" s="42" t="str">
        <f>IFERROR(VLOOKUP(BANCO10[[#This Row],[EMPRESA]],[1]!DADOS[#Data],5,FALSE),"")</f>
        <v>ME</v>
      </c>
      <c r="F653" s="40" t="str">
        <f>IFERROR(IF(VLOOKUP(BANCO10[[#This Row],[EMPRESA]],[1]!DADOS[#Data],6,0)="","",(VLOOKUP(BANCO10[[#This Row],[EMPRESA]],[1]!DADOS[#Data],6,0))),"")</f>
        <v>CAPITAL LESTE 1</v>
      </c>
      <c r="G653" s="40" t="str">
        <f>IFERROR(IF(VLOOKUP(BANCO10[[#This Row],[EMPRESA]],[1]!DADOS[#Data],4)="","",(VLOOKUP($D653,[1]!DADOS[#Data],4,0))),"")</f>
        <v>RADIAL</v>
      </c>
      <c r="H653" s="43" t="s">
        <v>7</v>
      </c>
      <c r="I653" s="43" t="s">
        <v>145</v>
      </c>
      <c r="J653" s="44" t="s">
        <v>123</v>
      </c>
      <c r="K653" s="44" t="s">
        <v>1687</v>
      </c>
      <c r="L653" s="44" t="s">
        <v>1688</v>
      </c>
      <c r="M653" s="44">
        <v>103</v>
      </c>
      <c r="N653" s="42" t="s">
        <v>341</v>
      </c>
      <c r="O653" s="42" t="s">
        <v>95</v>
      </c>
      <c r="P653" s="42">
        <v>60</v>
      </c>
      <c r="Q653" s="42" t="s">
        <v>125</v>
      </c>
      <c r="R653" s="45" t="s">
        <v>123</v>
      </c>
      <c r="S653" s="45"/>
      <c r="T653" s="45" t="s">
        <v>123</v>
      </c>
      <c r="U653" s="45"/>
      <c r="V653" s="45" t="s">
        <v>123</v>
      </c>
      <c r="W653" s="45"/>
      <c r="X653" s="45" t="s">
        <v>123</v>
      </c>
      <c r="Y653" s="45"/>
      <c r="Z653" s="46" t="s">
        <v>123</v>
      </c>
      <c r="AA653" s="47"/>
      <c r="AB653" s="46" t="s">
        <v>123</v>
      </c>
      <c r="AC653" s="48"/>
      <c r="AD653" s="46" t="s">
        <v>123</v>
      </c>
      <c r="AE653" s="48"/>
      <c r="AF653" s="45" t="s">
        <v>27</v>
      </c>
      <c r="AG653" s="45">
        <v>44927</v>
      </c>
      <c r="AH653" s="45" t="s">
        <v>27</v>
      </c>
      <c r="AI653" s="45">
        <v>45254</v>
      </c>
      <c r="AJ653" s="45" t="s">
        <v>27</v>
      </c>
      <c r="AK653" s="45">
        <v>45254</v>
      </c>
      <c r="AL653" s="45" t="s">
        <v>123</v>
      </c>
      <c r="AM653" s="45"/>
      <c r="AN653" s="45" t="s">
        <v>123</v>
      </c>
      <c r="AO653" s="45"/>
      <c r="AP653" s="45" t="s">
        <v>123</v>
      </c>
      <c r="AQ653" s="45"/>
      <c r="AR653" s="45" t="s">
        <v>123</v>
      </c>
      <c r="AS653" s="45"/>
      <c r="AT653" s="133">
        <v>45260</v>
      </c>
      <c r="AU653" s="99">
        <v>45362</v>
      </c>
      <c r="AV653" s="51" t="s">
        <v>27</v>
      </c>
      <c r="AW653" s="51" t="s">
        <v>27</v>
      </c>
      <c r="AX653" s="51" t="s">
        <v>49</v>
      </c>
      <c r="AY653" s="52" t="s">
        <v>27</v>
      </c>
      <c r="AZ653" s="53">
        <v>0</v>
      </c>
      <c r="BA653" s="52" t="s">
        <v>123</v>
      </c>
      <c r="BB653" s="81" t="s">
        <v>123</v>
      </c>
      <c r="BC653" s="52" t="s">
        <v>123</v>
      </c>
      <c r="BD653" s="52" t="s">
        <v>123</v>
      </c>
      <c r="BE653" s="55" t="s">
        <v>123</v>
      </c>
      <c r="BF653" s="55" t="s">
        <v>123</v>
      </c>
      <c r="BG653" s="55" t="s">
        <v>27</v>
      </c>
      <c r="BH653" s="55" t="s">
        <v>123</v>
      </c>
      <c r="BI653" s="48" t="s">
        <v>123</v>
      </c>
      <c r="BJ653" s="48"/>
      <c r="BK653" s="74"/>
      <c r="BL653" s="75"/>
      <c r="BM653" s="74"/>
      <c r="BN653" s="75"/>
      <c r="BO653" s="74" t="s">
        <v>27</v>
      </c>
      <c r="BP653" s="75">
        <v>45362</v>
      </c>
      <c r="BQ653" s="74" t="s">
        <v>27</v>
      </c>
      <c r="BR653" s="132">
        <v>45363</v>
      </c>
      <c r="BS653" s="70" t="s">
        <v>342</v>
      </c>
      <c r="BT653" s="38"/>
      <c r="BU653" s="61" t="s">
        <v>129</v>
      </c>
      <c r="BV653" s="61" t="s">
        <v>129</v>
      </c>
      <c r="BW653" s="84" t="s">
        <v>129</v>
      </c>
      <c r="BX653" s="84" t="s">
        <v>129</v>
      </c>
      <c r="BY653" s="85" t="s">
        <v>129</v>
      </c>
      <c r="BZ653" s="84"/>
      <c r="CA653" s="86" t="s">
        <v>129</v>
      </c>
      <c r="CB653" s="87" t="s">
        <v>129</v>
      </c>
      <c r="CC653" s="88">
        <v>45391</v>
      </c>
      <c r="CD653" s="87" t="s">
        <v>129</v>
      </c>
      <c r="CE653" s="87" t="s">
        <v>129</v>
      </c>
      <c r="CF653" s="87"/>
      <c r="CG653" s="87" t="s">
        <v>237</v>
      </c>
      <c r="CH653" s="42">
        <f>YEAR(BANCO10[[#This Row],[DATA INÍCIO]])</f>
        <v>2023</v>
      </c>
      <c r="CI653" s="42">
        <f>MONTH(BANCO10[[#This Row],[DATA INÍCIO]])</f>
        <v>11</v>
      </c>
      <c r="CJ653" s="42" t="str">
        <f t="shared" si="11"/>
        <v>RADIAL E FILHO RETIFICA DE CABECOTE LTDA 14.304.785/0001-09</v>
      </c>
      <c r="CK653" s="42"/>
      <c r="CL653" s="42" t="s">
        <v>1687</v>
      </c>
      <c r="CM653" s="42" t="str">
        <f>IF(BANCO10[[#This Row],[SOLUÇÃO]]=CM$1,BANCO10[[#This Row],[STATUS DA ETAPA]],"")</f>
        <v/>
      </c>
      <c r="CN653" s="42" t="str">
        <f>IF(BANCO10[[#This Row],[SOLUÇÃO]]=CN$1,BANCO10[[#This Row],[STATUS DA ETAPA]],"")</f>
        <v/>
      </c>
      <c r="CO653" s="42" t="str">
        <f>IF(BANCO10[[#This Row],[SOLUÇÃO]]=CO$1,BANCO10[[#This Row],[STATUS DA ETAPA]],"")</f>
        <v/>
      </c>
      <c r="CP653" s="42" t="str">
        <f>IF(BANCO10[[#This Row],[SOLUÇÃO]]=CP$1,BANCO10[[#This Row],[STATUS DA ETAPA]],"")</f>
        <v/>
      </c>
      <c r="CQ653" s="42" t="str">
        <f>IF(BANCO10[[#This Row],[SOLUÇÃO]]=CQ$1,BANCO10[[#This Row],[STATUS DA ETAPA]],"")</f>
        <v/>
      </c>
      <c r="CR653" s="42" t="str">
        <f>IF(BANCO10[[#This Row],[SOLUÇÃO]]=CR$1,BANCO10[[#This Row],[STATUS DA ETAPA]],"")</f>
        <v>CONCLUÍDO</v>
      </c>
      <c r="CS653" s="42" t="str">
        <f>IF(BANCO10[[#This Row],[SOLUÇÃO]]=CS$1,BANCO10[[#This Row],[STATUS DA ETAPA]],"")</f>
        <v/>
      </c>
      <c r="CT653" s="42" t="str">
        <f>IF(BANCO10[[#This Row],[SOLUÇÃO]]=CT$1,BANCO10[[#This Row],[STATUS DA ETAPA]],"")</f>
        <v/>
      </c>
      <c r="CU653" s="42" t="str">
        <f>IF(BANCO10[[#This Row],[SOLUÇÃO]]=CU$1,BANCO10[[#This Row],[STATUS DA ETAPA]],"")</f>
        <v/>
      </c>
      <c r="CV653" s="42" t="str">
        <f>IF(BANCO10[[#This Row],[SOLUÇÃO]]=CV$1,BANCO10[[#This Row],[STATUS DA ETAPA]],"")</f>
        <v/>
      </c>
      <c r="CW653" s="42" t="str">
        <f>IF(BANCO10[[#This Row],[SOLUÇÃO]]=CW$1,BANCO10[[#This Row],[STATUS DA ETAPA]],"")</f>
        <v/>
      </c>
      <c r="CX653" s="42" t="str">
        <f>IF(BANCO10[[#This Row],[SOLUÇÃO]]=CX$1,BANCO10[[#This Row],[STATUS DA ETAPA]],"")</f>
        <v/>
      </c>
      <c r="CY653" s="42" t="str">
        <f>IF(BANCO10[[#This Row],[SOLUÇÃO]]=CY$1,BANCO10[[#This Row],[STATUS DA ETAPA]],"")</f>
        <v/>
      </c>
      <c r="CZ653" s="42" t="str">
        <f>IF(BANCO10[[#This Row],[SOLUÇÃO]]=CZ$1,BANCO10[[#This Row],[STATUS DA ETAPA]],"")</f>
        <v/>
      </c>
      <c r="DA653" s="42" t="str">
        <f>IF(BANCO10[[#This Row],[SOLUÇÃO]]=DA$1,BANCO10[[#This Row],[STATUS DA ETAPA]],"")</f>
        <v/>
      </c>
      <c r="DB653" s="42" t="str">
        <f>IF(BANCO10[[#This Row],[SOLUÇÃO]]=DB$1,BANCO10[[#This Row],[STATUS DA ETAPA]],"")</f>
        <v/>
      </c>
      <c r="DC653" s="63" t="str">
        <f>IF(BANCO10[[#This Row],[SOLUÇÃO]]=DC$1,BANCO10[[#This Row],[STATUS DA ETAPA]],"")</f>
        <v/>
      </c>
      <c r="DD653" s="65" t="str">
        <f>IF(BANCO10[[#This Row],[SOLUÇÃO]]=DD$1,BANCO10[[#This Row],[STATUS DA ETAPA]],"")</f>
        <v/>
      </c>
      <c r="DE653" s="65" t="str">
        <f>IF(BANCO10[[#This Row],[SOLUÇÃO]]=DE$1,BANCO10[[#This Row],[STATUS DA ETAPA]],"")</f>
        <v/>
      </c>
      <c r="DF653" s="65" t="str">
        <f>IF(BANCO10[[#This Row],[SOLUÇÃO]]=DF$1,BANCO10[[#This Row],[STATUS DA ETAPA]],"")</f>
        <v/>
      </c>
      <c r="DG653" s="65" t="str">
        <f>IF(BANCO10[[#This Row],[SOLUÇÃO]]=DG$1,BANCO10[[#This Row],[STATUS DA ETAPA]],"")</f>
        <v/>
      </c>
      <c r="DH653" s="65" t="str">
        <f>IF(BANCO10[[#This Row],[SOLUÇÃO]]=DH$1,BANCO10[[#This Row],[STATUS DA ETAPA]],"")</f>
        <v/>
      </c>
      <c r="DI653" s="65" t="str">
        <f>IF(BANCO10[[#This Row],[SOLUÇÃO]]=DI$1,BANCO10[[#This Row],[STATUS DA ETAPA]],"")</f>
        <v/>
      </c>
      <c r="DJ653" s="65" t="str">
        <f>IF(BANCO10[[#This Row],[SOLUÇÃO]]=DJ$1,BANCO10[[#This Row],[STATUS DA ETAPA]],"")</f>
        <v/>
      </c>
      <c r="DK653" s="65" t="str">
        <f>IF(BANCO10[[#This Row],[SOLUÇÃO]]=DK$1,BANCO10[[#This Row],[STATUS DA ETAPA]],"")</f>
        <v/>
      </c>
      <c r="DL653" s="65" t="str">
        <f>IF(BANCO10[[#This Row],[SOLUÇÃO]]=DL$1,BANCO10[[#This Row],[STATUS DA ETAPA]],"")</f>
        <v/>
      </c>
      <c r="DM653" s="65" t="str">
        <f>IF(BANCO10[[#This Row],[SOLUÇÃO]]=DM$1,BANCO10[[#This Row],[STATUS DA ETAPA]],"")</f>
        <v/>
      </c>
    </row>
    <row r="654" spans="1:117" ht="10.5" x14ac:dyDescent="0.25">
      <c r="A654" s="38" t="s">
        <v>118</v>
      </c>
      <c r="B654" s="39" t="s">
        <v>131</v>
      </c>
      <c r="C654" s="40">
        <f>IFERROR(VLOOKUP(BANCO10[[#This Row],[EMPRESA]],[1]!DADOS[#Data],2,FALSE),"")</f>
        <v>0</v>
      </c>
      <c r="D654" s="42" t="s">
        <v>1689</v>
      </c>
      <c r="E654" s="42" t="str">
        <f>IFERROR(VLOOKUP(BANCO10[[#This Row],[EMPRESA]],[1]!DADOS[#Data],5,FALSE),"")</f>
        <v>ME</v>
      </c>
      <c r="F654" s="40" t="str">
        <f>IFERROR(IF(VLOOKUP(BANCO10[[#This Row],[EMPRESA]],[1]!DADOS[#Data],6,0)="","",(VLOOKUP(BANCO10[[#This Row],[EMPRESA]],[1]!DADOS[#Data],6,0))),"")</f>
        <v>CAPITAL LESTE 1</v>
      </c>
      <c r="G654" s="40" t="str">
        <f>IFERROR(IF(VLOOKUP(BANCO10[[#This Row],[EMPRESA]],[1]!DADOS[#Data],4)="","",(VLOOKUP($D654,[1]!DADOS[#Data],4,0))),"")</f>
        <v>RCIND</v>
      </c>
      <c r="H654" s="43" t="s">
        <v>7</v>
      </c>
      <c r="I654" s="43" t="s">
        <v>853</v>
      </c>
      <c r="J654" s="43" t="s">
        <v>123</v>
      </c>
      <c r="K654" s="44" t="s">
        <v>136</v>
      </c>
      <c r="L654" s="44" t="s">
        <v>136</v>
      </c>
      <c r="M654" s="44" t="s">
        <v>137</v>
      </c>
      <c r="N654" s="44" t="s">
        <v>123</v>
      </c>
      <c r="O654" s="42" t="s">
        <v>164</v>
      </c>
      <c r="P654" s="42">
        <v>76</v>
      </c>
      <c r="Q654" s="39"/>
      <c r="R654" s="45" t="s">
        <v>126</v>
      </c>
      <c r="S654" s="45"/>
      <c r="T654" s="45" t="s">
        <v>126</v>
      </c>
      <c r="U654" s="45"/>
      <c r="V654" s="45" t="s">
        <v>126</v>
      </c>
      <c r="W654" s="45"/>
      <c r="X654" s="45" t="s">
        <v>126</v>
      </c>
      <c r="Y654" s="45"/>
      <c r="Z654" s="46" t="s">
        <v>126</v>
      </c>
      <c r="AA654" s="47"/>
      <c r="AB654" s="46" t="s">
        <v>126</v>
      </c>
      <c r="AC654" s="48"/>
      <c r="AD654" s="46" t="s">
        <v>126</v>
      </c>
      <c r="AE654" s="48"/>
      <c r="AF654" s="45" t="s">
        <v>126</v>
      </c>
      <c r="AG654" s="45"/>
      <c r="AH654" s="45" t="s">
        <v>27</v>
      </c>
      <c r="AI654" s="45">
        <v>45918</v>
      </c>
      <c r="AJ654" s="45" t="s">
        <v>126</v>
      </c>
      <c r="AK654" s="45"/>
      <c r="AL654" s="45" t="s">
        <v>123</v>
      </c>
      <c r="AM654" s="45"/>
      <c r="AN654" s="45" t="s">
        <v>123</v>
      </c>
      <c r="AO654" s="45"/>
      <c r="AP654" s="45" t="s">
        <v>123</v>
      </c>
      <c r="AQ654" s="45"/>
      <c r="AR654" s="45" t="s">
        <v>123</v>
      </c>
      <c r="AS654" s="45"/>
      <c r="AT654" s="49">
        <v>46022</v>
      </c>
      <c r="AU654" s="50">
        <v>46022</v>
      </c>
      <c r="AV654" s="66" t="s">
        <v>126</v>
      </c>
      <c r="AW654" s="66" t="s">
        <v>126</v>
      </c>
      <c r="AX654" s="73" t="s">
        <v>49</v>
      </c>
      <c r="AY654" s="52" t="s">
        <v>126</v>
      </c>
      <c r="AZ654" s="53">
        <v>20140</v>
      </c>
      <c r="BA654" s="52"/>
      <c r="BB654" s="42" t="s">
        <v>123</v>
      </c>
      <c r="BC654" s="52" t="s">
        <v>123</v>
      </c>
      <c r="BD654" s="52" t="s">
        <v>123</v>
      </c>
      <c r="BE654" s="55" t="s">
        <v>126</v>
      </c>
      <c r="BF654" s="55" t="s">
        <v>126</v>
      </c>
      <c r="BG654" s="55" t="s">
        <v>126</v>
      </c>
      <c r="BH654" s="55" t="s">
        <v>126</v>
      </c>
      <c r="BI654" s="68" t="s">
        <v>126</v>
      </c>
      <c r="BJ654" s="48"/>
      <c r="BK654" s="58" t="s">
        <v>126</v>
      </c>
      <c r="BL654" s="59"/>
      <c r="BM654" s="58" t="s">
        <v>126</v>
      </c>
      <c r="BN654" s="59"/>
      <c r="BO654" s="58" t="s">
        <v>126</v>
      </c>
      <c r="BP654" s="59"/>
      <c r="BQ654" s="58" t="s">
        <v>126</v>
      </c>
      <c r="BR654" s="59"/>
      <c r="BS654" s="241"/>
      <c r="BT654" s="38"/>
      <c r="BU654" s="61"/>
      <c r="BV654" s="61"/>
      <c r="BW654" s="61"/>
      <c r="BX654" s="61"/>
      <c r="BY654" s="61"/>
      <c r="BZ654" s="61"/>
      <c r="CA654" s="61"/>
      <c r="CB654" s="61"/>
      <c r="CC654" s="61"/>
      <c r="CD654" s="61"/>
      <c r="CE654" s="61"/>
      <c r="CF654" s="61"/>
      <c r="CG654" s="61"/>
      <c r="CH654" s="63">
        <f>YEAR(BANCO10[[#This Row],[DATA INÍCIO]])</f>
        <v>2025</v>
      </c>
      <c r="CI654" s="63">
        <f>MONTH(BANCO10[[#This Row],[DATA INÍCIO]])</f>
        <v>12</v>
      </c>
      <c r="CJ654" s="71" t="str">
        <f t="shared" si="11"/>
        <v>RC INDUSTRIA E COMERCIO LTDA0</v>
      </c>
      <c r="CK654" s="63"/>
      <c r="CL654" s="63"/>
      <c r="CM654" s="42" t="str">
        <f>IF(BANCO10[[#This Row],[SOLUÇÃO]]=CM$1,BANCO10[[#This Row],[STATUS DA ETAPA]],"")</f>
        <v/>
      </c>
      <c r="CN654" s="42" t="str">
        <f>IF(BANCO10[[#This Row],[SOLUÇÃO]]=CN$1,BANCO10[[#This Row],[STATUS DA ETAPA]],"")</f>
        <v/>
      </c>
      <c r="CO654" s="42" t="str">
        <f>IF(BANCO10[[#This Row],[SOLUÇÃO]]=CO$1,BANCO10[[#This Row],[STATUS DA ETAPA]],"")</f>
        <v/>
      </c>
      <c r="CP654" s="42" t="str">
        <f>IF(BANCO10[[#This Row],[SOLUÇÃO]]=CP$1,BANCO10[[#This Row],[STATUS DA ETAPA]],"")</f>
        <v/>
      </c>
      <c r="CQ654" s="42" t="str">
        <f>IF(BANCO10[[#This Row],[SOLUÇÃO]]=CQ$1,BANCO10[[#This Row],[STATUS DA ETAPA]],"")</f>
        <v/>
      </c>
      <c r="CR654" s="42" t="str">
        <f>IF(BANCO10[[#This Row],[SOLUÇÃO]]=CR$1,BANCO10[[#This Row],[STATUS DA ETAPA]],"")</f>
        <v/>
      </c>
      <c r="CS654" s="42" t="str">
        <f>IF(BANCO10[[#This Row],[SOLUÇÃO]]=CS$1,BANCO10[[#This Row],[STATUS DA ETAPA]],"")</f>
        <v/>
      </c>
      <c r="CT654" s="42" t="str">
        <f>IF(BANCO10[[#This Row],[SOLUÇÃO]]=CT$1,BANCO10[[#This Row],[STATUS DA ETAPA]],"")</f>
        <v/>
      </c>
      <c r="CU654" s="42" t="str">
        <f>IF(BANCO10[[#This Row],[SOLUÇÃO]]=CU$1,BANCO10[[#This Row],[STATUS DA ETAPA]],"")</f>
        <v/>
      </c>
      <c r="CV654" s="42" t="str">
        <f>IF(BANCO10[[#This Row],[SOLUÇÃO]]=CV$1,BANCO10[[#This Row],[STATUS DA ETAPA]],"")</f>
        <v/>
      </c>
      <c r="CW654" s="42" t="str">
        <f>IF(BANCO10[[#This Row],[SOLUÇÃO]]=CW$1,BANCO10[[#This Row],[STATUS DA ETAPA]],"")</f>
        <v/>
      </c>
      <c r="CX654" s="42" t="str">
        <f>IF(BANCO10[[#This Row],[SOLUÇÃO]]=CX$1,BANCO10[[#This Row],[STATUS DA ETAPA]],"")</f>
        <v/>
      </c>
      <c r="CY654" s="42" t="str">
        <f>IF(BANCO10[[#This Row],[SOLUÇÃO]]=CY$1,BANCO10[[#This Row],[STATUS DA ETAPA]],"")</f>
        <v/>
      </c>
      <c r="CZ654" s="42" t="str">
        <f>IF(BANCO10[[#This Row],[SOLUÇÃO]]=CZ$1,BANCO10[[#This Row],[STATUS DA ETAPA]],"")</f>
        <v/>
      </c>
      <c r="DA654" s="42" t="str">
        <f>IF(BANCO10[[#This Row],[SOLUÇÃO]]=DA$1,BANCO10[[#This Row],[STATUS DA ETAPA]],"")</f>
        <v/>
      </c>
      <c r="DB654" s="42" t="str">
        <f>IF(BANCO10[[#This Row],[SOLUÇÃO]]=DB$1,BANCO10[[#This Row],[STATUS DA ETAPA]],"")</f>
        <v/>
      </c>
      <c r="DC654" s="42" t="str">
        <f>IF(BANCO10[[#This Row],[SOLUÇÃO]]=DC$1,BANCO10[[#This Row],[STATUS DA ETAPA]],"")</f>
        <v/>
      </c>
      <c r="DD654" s="42" t="str">
        <f>IF(BANCO10[[#This Row],[SOLUÇÃO]]=DD$1,BANCO10[[#This Row],[STATUS DA ETAPA]],"")</f>
        <v/>
      </c>
      <c r="DE654" s="42" t="str">
        <f>IF(BANCO10[[#This Row],[SOLUÇÃO]]=DE$1,BANCO10[[#This Row],[STATUS DA ETAPA]],"")</f>
        <v/>
      </c>
      <c r="DF654" s="42" t="str">
        <f>IF(BANCO10[[#This Row],[SOLUÇÃO]]=DF$1,BANCO10[[#This Row],[STATUS DA ETAPA]],"")</f>
        <v/>
      </c>
      <c r="DG654" s="42" t="str">
        <f>IF(BANCO10[[#This Row],[SOLUÇÃO]]=DG$1,BANCO10[[#This Row],[STATUS DA ETAPA]],"")</f>
        <v/>
      </c>
      <c r="DH654" s="42" t="str">
        <f>IF(BANCO10[[#This Row],[SOLUÇÃO]]=DH$1,BANCO10[[#This Row],[STATUS DA ETAPA]],"")</f>
        <v/>
      </c>
      <c r="DI654" s="42" t="str">
        <f>IF(BANCO10[[#This Row],[SOLUÇÃO]]=DI$1,BANCO10[[#This Row],[STATUS DA ETAPA]],"")</f>
        <v/>
      </c>
      <c r="DJ654" s="42" t="str">
        <f>IF(BANCO10[[#This Row],[SOLUÇÃO]]=DJ$1,BANCO10[[#This Row],[STATUS DA ETAPA]],"")</f>
        <v/>
      </c>
      <c r="DK654" s="42" t="str">
        <f>IF(BANCO10[[#This Row],[SOLUÇÃO]]=DK$1,BANCO10[[#This Row],[STATUS DA ETAPA]],"")</f>
        <v/>
      </c>
      <c r="DL654" s="42" t="str">
        <f>IF(BANCO10[[#This Row],[SOLUÇÃO]]=DL$1,BANCO10[[#This Row],[STATUS DA ETAPA]],"")</f>
        <v/>
      </c>
      <c r="DM654" s="42" t="str">
        <f>IF(BANCO10[[#This Row],[SOLUÇÃO]]=DM$1,BANCO10[[#This Row],[STATUS DA ETAPA]],"")</f>
        <v/>
      </c>
    </row>
    <row r="655" spans="1:117" ht="12" x14ac:dyDescent="0.25">
      <c r="A655" s="38" t="s">
        <v>118</v>
      </c>
      <c r="B655" s="39" t="s">
        <v>131</v>
      </c>
      <c r="C655" s="40" t="str">
        <f>IFERROR(VLOOKUP(BANCO10[[#This Row],[EMPRESA]],[1]!DADOS[#Data],2,FALSE),"")</f>
        <v>55.720.607/0001-38</v>
      </c>
      <c r="D655" s="242" t="s">
        <v>1690</v>
      </c>
      <c r="E655" s="42" t="str">
        <f>IFERROR(VLOOKUP(BANCO10[[#This Row],[EMPRESA]],[1]!DADOS[#Data],5,FALSE),"")</f>
        <v>ME</v>
      </c>
      <c r="F655" s="40" t="str">
        <f>IFERROR(IF(VLOOKUP(BANCO10[[#This Row],[EMPRESA]],[1]!DADOS[#Data],6,0)="","",(VLOOKUP(BANCO10[[#This Row],[EMPRESA]],[1]!DADOS[#Data],6,0))),"")</f>
        <v>CAPITAL LESTE 2</v>
      </c>
      <c r="G655" s="40"/>
      <c r="H655" s="43" t="s">
        <v>121</v>
      </c>
      <c r="I655" s="43" t="s">
        <v>145</v>
      </c>
      <c r="J655" s="44" t="s">
        <v>146</v>
      </c>
      <c r="K655" s="44" t="s">
        <v>1691</v>
      </c>
      <c r="L655" s="44" t="s">
        <v>123</v>
      </c>
      <c r="M655" s="44" t="s">
        <v>137</v>
      </c>
      <c r="N655" s="42" t="s">
        <v>123</v>
      </c>
      <c r="O655" s="42" t="s">
        <v>90</v>
      </c>
      <c r="P655" s="42">
        <v>4</v>
      </c>
      <c r="Q655" s="42" t="s">
        <v>205</v>
      </c>
      <c r="R655" s="45" t="s">
        <v>123</v>
      </c>
      <c r="S655" s="45"/>
      <c r="T655" s="45" t="s">
        <v>123</v>
      </c>
      <c r="U655" s="45"/>
      <c r="V655" s="45" t="s">
        <v>123</v>
      </c>
      <c r="W655" s="45"/>
      <c r="X655" s="45" t="s">
        <v>123</v>
      </c>
      <c r="Y655" s="45"/>
      <c r="Z655" s="46" t="s">
        <v>123</v>
      </c>
      <c r="AA655" s="47"/>
      <c r="AB655" s="46" t="s">
        <v>123</v>
      </c>
      <c r="AC655" s="48"/>
      <c r="AD655" s="46" t="s">
        <v>123</v>
      </c>
      <c r="AE655" s="48"/>
      <c r="AF655" s="45" t="s">
        <v>123</v>
      </c>
      <c r="AG655" s="45"/>
      <c r="AH655" s="45" t="s">
        <v>123</v>
      </c>
      <c r="AI655" s="45"/>
      <c r="AJ655" s="45" t="s">
        <v>123</v>
      </c>
      <c r="AK655" s="45"/>
      <c r="AL655" s="45" t="s">
        <v>123</v>
      </c>
      <c r="AM655" s="45"/>
      <c r="AN655" s="45" t="s">
        <v>123</v>
      </c>
      <c r="AO655" s="45"/>
      <c r="AP655" s="45" t="s">
        <v>123</v>
      </c>
      <c r="AQ655" s="45"/>
      <c r="AR655" s="45" t="s">
        <v>123</v>
      </c>
      <c r="AS655" s="45"/>
      <c r="AT655" s="133">
        <v>45577</v>
      </c>
      <c r="AU655" s="99">
        <v>45577</v>
      </c>
      <c r="AV655" s="66" t="s">
        <v>126</v>
      </c>
      <c r="AW655" s="66" t="s">
        <v>126</v>
      </c>
      <c r="AX655" s="51" t="s">
        <v>49</v>
      </c>
      <c r="AY655" s="52" t="s">
        <v>123</v>
      </c>
      <c r="AZ655" s="53">
        <v>0</v>
      </c>
      <c r="BA655" s="52" t="s">
        <v>123</v>
      </c>
      <c r="BB655" s="81" t="s">
        <v>123</v>
      </c>
      <c r="BC655" s="52" t="s">
        <v>123</v>
      </c>
      <c r="BD655" s="52" t="s">
        <v>123</v>
      </c>
      <c r="BE655" s="55" t="s">
        <v>123</v>
      </c>
      <c r="BF655" s="55" t="s">
        <v>123</v>
      </c>
      <c r="BG655" s="55" t="s">
        <v>123</v>
      </c>
      <c r="BH655" s="55" t="s">
        <v>123</v>
      </c>
      <c r="BI655" s="243" t="s">
        <v>123</v>
      </c>
      <c r="BJ655" s="119"/>
      <c r="BK655" s="103"/>
      <c r="BL655" s="38"/>
      <c r="BM655" s="103"/>
      <c r="BN655" s="38"/>
      <c r="BO655" s="103" t="s">
        <v>123</v>
      </c>
      <c r="BP655" s="38"/>
      <c r="BQ655" s="103" t="s">
        <v>123</v>
      </c>
      <c r="BR655" s="221"/>
      <c r="BS655" s="70"/>
      <c r="BT655" s="38"/>
      <c r="BU655" s="61"/>
      <c r="BV655" s="61"/>
      <c r="BW655" s="84"/>
      <c r="BX655" s="84"/>
      <c r="BY655" s="85"/>
      <c r="BZ655" s="84"/>
      <c r="CA655" s="86"/>
      <c r="CB655" s="87"/>
      <c r="CC655" s="88"/>
      <c r="CD655" s="87"/>
      <c r="CE655" s="87"/>
      <c r="CF655" s="87"/>
      <c r="CG655" s="87"/>
      <c r="CH655" s="42">
        <f>YEAR(BANCO10[[#This Row],[DATA INÍCIO]])</f>
        <v>2024</v>
      </c>
      <c r="CI655" s="42">
        <f>MONTH(BANCO10[[#This Row],[DATA INÍCIO]])</f>
        <v>10</v>
      </c>
      <c r="CJ655" s="42" t="str">
        <f t="shared" si="11"/>
        <v>RCN INDUSTRIA E COMERCIO LTDA55.720.607/0001-38</v>
      </c>
      <c r="CK655" s="42"/>
      <c r="CL655" s="42"/>
      <c r="CM655" s="42" t="str">
        <f>IF(BANCO10[[#This Row],[SOLUÇÃO]]=CM$1,BANCO10[[#This Row],[STATUS DA ETAPA]],"")</f>
        <v>CONCLUÍDO</v>
      </c>
      <c r="CN655" s="42" t="str">
        <f>IF(BANCO10[[#This Row],[SOLUÇÃO]]=CN$1,BANCO10[[#This Row],[STATUS DA ETAPA]],"")</f>
        <v/>
      </c>
      <c r="CO655" s="42" t="str">
        <f>IF(BANCO10[[#This Row],[SOLUÇÃO]]=CO$1,BANCO10[[#This Row],[STATUS DA ETAPA]],"")</f>
        <v/>
      </c>
      <c r="CP655" s="42" t="str">
        <f>IF(BANCO10[[#This Row],[SOLUÇÃO]]=CP$1,BANCO10[[#This Row],[STATUS DA ETAPA]],"")</f>
        <v/>
      </c>
      <c r="CQ655" s="42" t="str">
        <f>IF(BANCO10[[#This Row],[SOLUÇÃO]]=CQ$1,BANCO10[[#This Row],[STATUS DA ETAPA]],"")</f>
        <v/>
      </c>
      <c r="CR655" s="42" t="str">
        <f>IF(BANCO10[[#This Row],[SOLUÇÃO]]=CR$1,BANCO10[[#This Row],[STATUS DA ETAPA]],"")</f>
        <v/>
      </c>
      <c r="CS655" s="42" t="str">
        <f>IF(BANCO10[[#This Row],[SOLUÇÃO]]=CS$1,BANCO10[[#This Row],[STATUS DA ETAPA]],"")</f>
        <v/>
      </c>
      <c r="CT655" s="42" t="str">
        <f>IF(BANCO10[[#This Row],[SOLUÇÃO]]=CT$1,BANCO10[[#This Row],[STATUS DA ETAPA]],"")</f>
        <v/>
      </c>
      <c r="CU655" s="42" t="str">
        <f>IF(BANCO10[[#This Row],[SOLUÇÃO]]=CU$1,BANCO10[[#This Row],[STATUS DA ETAPA]],"")</f>
        <v/>
      </c>
      <c r="CV655" s="42" t="str">
        <f>IF(BANCO10[[#This Row],[SOLUÇÃO]]=CV$1,BANCO10[[#This Row],[STATUS DA ETAPA]],"")</f>
        <v/>
      </c>
      <c r="CW655" s="42" t="str">
        <f>IF(BANCO10[[#This Row],[SOLUÇÃO]]=CW$1,BANCO10[[#This Row],[STATUS DA ETAPA]],"")</f>
        <v/>
      </c>
      <c r="CX655" s="42" t="str">
        <f>IF(BANCO10[[#This Row],[SOLUÇÃO]]=CX$1,BANCO10[[#This Row],[STATUS DA ETAPA]],"")</f>
        <v/>
      </c>
      <c r="CY655" s="42" t="str">
        <f>IF(BANCO10[[#This Row],[SOLUÇÃO]]=CY$1,BANCO10[[#This Row],[STATUS DA ETAPA]],"")</f>
        <v/>
      </c>
      <c r="CZ655" s="42" t="str">
        <f>IF(BANCO10[[#This Row],[SOLUÇÃO]]=CZ$1,BANCO10[[#This Row],[STATUS DA ETAPA]],"")</f>
        <v/>
      </c>
      <c r="DA655" s="42" t="str">
        <f>IF(BANCO10[[#This Row],[SOLUÇÃO]]=DA$1,BANCO10[[#This Row],[STATUS DA ETAPA]],"")</f>
        <v/>
      </c>
      <c r="DB655" s="42" t="str">
        <f>IF(BANCO10[[#This Row],[SOLUÇÃO]]=DB$1,BANCO10[[#This Row],[STATUS DA ETAPA]],"")</f>
        <v/>
      </c>
      <c r="DC655" s="63" t="str">
        <f>IF(BANCO10[[#This Row],[SOLUÇÃO]]=DC$1,BANCO10[[#This Row],[STATUS DA ETAPA]],"")</f>
        <v/>
      </c>
      <c r="DD655" s="65" t="str">
        <f>IF(BANCO10[[#This Row],[SOLUÇÃO]]=DD$1,BANCO10[[#This Row],[STATUS DA ETAPA]],"")</f>
        <v/>
      </c>
      <c r="DE655" s="65" t="str">
        <f>IF(BANCO10[[#This Row],[SOLUÇÃO]]=DE$1,BANCO10[[#This Row],[STATUS DA ETAPA]],"")</f>
        <v/>
      </c>
      <c r="DF655" s="65" t="str">
        <f>IF(BANCO10[[#This Row],[SOLUÇÃO]]=DF$1,BANCO10[[#This Row],[STATUS DA ETAPA]],"")</f>
        <v/>
      </c>
      <c r="DG655" s="65" t="str">
        <f>IF(BANCO10[[#This Row],[SOLUÇÃO]]=DG$1,BANCO10[[#This Row],[STATUS DA ETAPA]],"")</f>
        <v/>
      </c>
      <c r="DH655" s="65" t="str">
        <f>IF(BANCO10[[#This Row],[SOLUÇÃO]]=DH$1,BANCO10[[#This Row],[STATUS DA ETAPA]],"")</f>
        <v/>
      </c>
      <c r="DI655" s="65" t="str">
        <f>IF(BANCO10[[#This Row],[SOLUÇÃO]]=DI$1,BANCO10[[#This Row],[STATUS DA ETAPA]],"")</f>
        <v/>
      </c>
      <c r="DJ655" s="65" t="str">
        <f>IF(BANCO10[[#This Row],[SOLUÇÃO]]=DJ$1,BANCO10[[#This Row],[STATUS DA ETAPA]],"")</f>
        <v/>
      </c>
      <c r="DK655" s="65" t="str">
        <f>IF(BANCO10[[#This Row],[SOLUÇÃO]]=DK$1,BANCO10[[#This Row],[STATUS DA ETAPA]],"")</f>
        <v/>
      </c>
      <c r="DL655" s="65" t="str">
        <f>IF(BANCO10[[#This Row],[SOLUÇÃO]]=DL$1,BANCO10[[#This Row],[STATUS DA ETAPA]],"")</f>
        <v/>
      </c>
      <c r="DM655" s="65" t="str">
        <f>IF(BANCO10[[#This Row],[SOLUÇÃO]]=DM$1,BANCO10[[#This Row],[STATUS DA ETAPA]],"")</f>
        <v/>
      </c>
    </row>
    <row r="656" spans="1:117" ht="12" x14ac:dyDescent="0.25">
      <c r="A656" s="38" t="s">
        <v>118</v>
      </c>
      <c r="B656" s="39" t="s">
        <v>131</v>
      </c>
      <c r="C656" s="40" t="str">
        <f>IFERROR(VLOOKUP(BANCO10[[#This Row],[EMPRESA]],[1]!DADOS[#Data],2,FALSE),"")</f>
        <v>55.720.607/0001-38</v>
      </c>
      <c r="D656" s="42" t="s">
        <v>1690</v>
      </c>
      <c r="E656" s="42" t="str">
        <f>IFERROR(VLOOKUP(BANCO10[[#This Row],[EMPRESA]],[1]!DADOS[#Data],5,FALSE),"")</f>
        <v>ME</v>
      </c>
      <c r="F656" s="40" t="str">
        <f>IFERROR(IF(VLOOKUP(BANCO10[[#This Row],[EMPRESA]],[1]!DADOS[#Data],6,0)="","",(VLOOKUP(BANCO10[[#This Row],[EMPRESA]],[1]!DADOS[#Data],6,0))),"")</f>
        <v>CAPITAL LESTE 2</v>
      </c>
      <c r="G656" s="40" t="str">
        <f>IFERROR(IF(VLOOKUP(BANCO10[[#This Row],[EMPRESA]],[1]!DADOS[#Data],4)="","",(VLOOKUP($D656,[1]!DADOS[#Data],4,0))),"")</f>
        <v>RCN</v>
      </c>
      <c r="H656" s="43" t="s">
        <v>7</v>
      </c>
      <c r="I656" s="43" t="s">
        <v>145</v>
      </c>
      <c r="J656" s="44" t="s">
        <v>123</v>
      </c>
      <c r="K656" s="44" t="s">
        <v>1692</v>
      </c>
      <c r="L656" s="44" t="s">
        <v>1693</v>
      </c>
      <c r="M656" s="44" t="s">
        <v>137</v>
      </c>
      <c r="N656" s="42" t="s">
        <v>123</v>
      </c>
      <c r="O656" s="42" t="s">
        <v>96</v>
      </c>
      <c r="P656" s="42">
        <v>76</v>
      </c>
      <c r="Q656" s="42" t="s">
        <v>536</v>
      </c>
      <c r="R656" s="45" t="s">
        <v>123</v>
      </c>
      <c r="S656" s="45"/>
      <c r="T656" s="45" t="s">
        <v>123</v>
      </c>
      <c r="U656" s="45"/>
      <c r="V656" s="45" t="s">
        <v>123</v>
      </c>
      <c r="W656" s="45"/>
      <c r="X656" s="45" t="s">
        <v>123</v>
      </c>
      <c r="Y656" s="45"/>
      <c r="Z656" s="46" t="s">
        <v>123</v>
      </c>
      <c r="AA656" s="47"/>
      <c r="AB656" s="46" t="s">
        <v>123</v>
      </c>
      <c r="AC656" s="48"/>
      <c r="AD656" s="46" t="s">
        <v>123</v>
      </c>
      <c r="AE656" s="48"/>
      <c r="AF656" s="45" t="s">
        <v>27</v>
      </c>
      <c r="AG656" s="45">
        <v>45536</v>
      </c>
      <c r="AH656" s="45" t="s">
        <v>27</v>
      </c>
      <c r="AI656" s="45">
        <v>45536</v>
      </c>
      <c r="AJ656" s="45" t="s">
        <v>27</v>
      </c>
      <c r="AK656" s="45">
        <v>45594</v>
      </c>
      <c r="AL656" s="45" t="s">
        <v>123</v>
      </c>
      <c r="AM656" s="45"/>
      <c r="AN656" s="45" t="s">
        <v>123</v>
      </c>
      <c r="AO656" s="45"/>
      <c r="AP656" s="45" t="s">
        <v>123</v>
      </c>
      <c r="AQ656" s="45"/>
      <c r="AR656" s="45" t="s">
        <v>123</v>
      </c>
      <c r="AS656" s="45"/>
      <c r="AT656" s="49">
        <v>45665</v>
      </c>
      <c r="AU656" s="50">
        <v>45803</v>
      </c>
      <c r="AV656" s="66" t="s">
        <v>27</v>
      </c>
      <c r="AW656" s="66" t="s">
        <v>27</v>
      </c>
      <c r="AX656" s="51" t="s">
        <v>49</v>
      </c>
      <c r="AY656" s="52" t="s">
        <v>126</v>
      </c>
      <c r="AZ656" s="53">
        <v>14440</v>
      </c>
      <c r="BA656" s="52" t="s">
        <v>153</v>
      </c>
      <c r="BB656" s="81">
        <v>580765</v>
      </c>
      <c r="BC656" s="52" t="s">
        <v>123</v>
      </c>
      <c r="BD656" s="52" t="s">
        <v>123</v>
      </c>
      <c r="BE656" s="55" t="s">
        <v>27</v>
      </c>
      <c r="BF656" s="55" t="s">
        <v>27</v>
      </c>
      <c r="BG656" s="55" t="s">
        <v>27</v>
      </c>
      <c r="BH656" s="55" t="s">
        <v>27</v>
      </c>
      <c r="BI656" s="48" t="s">
        <v>27</v>
      </c>
      <c r="BJ656" s="48">
        <v>45803</v>
      </c>
      <c r="BK656" s="58" t="s">
        <v>123</v>
      </c>
      <c r="BL656" s="59"/>
      <c r="BM656" s="58" t="s">
        <v>123</v>
      </c>
      <c r="BN656" s="59"/>
      <c r="BO656" s="74" t="s">
        <v>27</v>
      </c>
      <c r="BP656" s="77">
        <v>45803</v>
      </c>
      <c r="BQ656" s="78" t="s">
        <v>126</v>
      </c>
      <c r="BR656" s="131"/>
      <c r="BS656" s="104" t="s">
        <v>312</v>
      </c>
      <c r="BT656" s="38" t="s">
        <v>131</v>
      </c>
      <c r="BU656" s="61"/>
      <c r="BV656" s="61"/>
      <c r="BW656" s="84"/>
      <c r="BX656" s="84"/>
      <c r="BY656" s="85"/>
      <c r="BZ656" s="84"/>
      <c r="CA656" s="86"/>
      <c r="CB656" s="87"/>
      <c r="CC656" s="88"/>
      <c r="CD656" s="87"/>
      <c r="CE656" s="87"/>
      <c r="CF656" s="87"/>
      <c r="CG656" s="87"/>
      <c r="CH656" s="42">
        <f>YEAR(BANCO10[[#This Row],[DATA INÍCIO]])</f>
        <v>2025</v>
      </c>
      <c r="CI656" s="42">
        <f>MONTH(BANCO10[[#This Row],[DATA INÍCIO]])</f>
        <v>1</v>
      </c>
      <c r="CJ656" s="42" t="str">
        <f t="shared" si="11"/>
        <v>RCN INDUSTRIA E COMERCIO LTDA55.720.607/0001-38</v>
      </c>
      <c r="CK656" s="42"/>
      <c r="CL656" s="42"/>
      <c r="CM656" s="42" t="str">
        <f>IF(BANCO10[[#This Row],[SOLUÇÃO]]=CM$1,BANCO10[[#This Row],[STATUS DA ETAPA]],"")</f>
        <v/>
      </c>
      <c r="CN656" s="42" t="str">
        <f>IF(BANCO10[[#This Row],[SOLUÇÃO]]=CN$1,BANCO10[[#This Row],[STATUS DA ETAPA]],"")</f>
        <v/>
      </c>
      <c r="CO656" s="42" t="str">
        <f>IF(BANCO10[[#This Row],[SOLUÇÃO]]=CO$1,BANCO10[[#This Row],[STATUS DA ETAPA]],"")</f>
        <v/>
      </c>
      <c r="CP656" s="42" t="str">
        <f>IF(BANCO10[[#This Row],[SOLUÇÃO]]=CP$1,BANCO10[[#This Row],[STATUS DA ETAPA]],"")</f>
        <v/>
      </c>
      <c r="CQ656" s="42" t="str">
        <f>IF(BANCO10[[#This Row],[SOLUÇÃO]]=CQ$1,BANCO10[[#This Row],[STATUS DA ETAPA]],"")</f>
        <v/>
      </c>
      <c r="CR656" s="42" t="str">
        <f>IF(BANCO10[[#This Row],[SOLUÇÃO]]=CR$1,BANCO10[[#This Row],[STATUS DA ETAPA]],"")</f>
        <v/>
      </c>
      <c r="CS656" s="42" t="str">
        <f>IF(BANCO10[[#This Row],[SOLUÇÃO]]=CS$1,BANCO10[[#This Row],[STATUS DA ETAPA]],"")</f>
        <v>CONCLUÍDO</v>
      </c>
      <c r="CT656" s="42" t="str">
        <f>IF(BANCO10[[#This Row],[SOLUÇÃO]]=CT$1,BANCO10[[#This Row],[STATUS DA ETAPA]],"")</f>
        <v/>
      </c>
      <c r="CU656" s="42" t="str">
        <f>IF(BANCO10[[#This Row],[SOLUÇÃO]]=CU$1,BANCO10[[#This Row],[STATUS DA ETAPA]],"")</f>
        <v/>
      </c>
      <c r="CV656" s="42" t="str">
        <f>IF(BANCO10[[#This Row],[SOLUÇÃO]]=CV$1,BANCO10[[#This Row],[STATUS DA ETAPA]],"")</f>
        <v/>
      </c>
      <c r="CW656" s="42" t="str">
        <f>IF(BANCO10[[#This Row],[SOLUÇÃO]]=CW$1,BANCO10[[#This Row],[STATUS DA ETAPA]],"")</f>
        <v/>
      </c>
      <c r="CX656" s="42" t="str">
        <f>IF(BANCO10[[#This Row],[SOLUÇÃO]]=CX$1,BANCO10[[#This Row],[STATUS DA ETAPA]],"")</f>
        <v/>
      </c>
      <c r="CY656" s="42" t="str">
        <f>IF(BANCO10[[#This Row],[SOLUÇÃO]]=CY$1,BANCO10[[#This Row],[STATUS DA ETAPA]],"")</f>
        <v/>
      </c>
      <c r="CZ656" s="42" t="str">
        <f>IF(BANCO10[[#This Row],[SOLUÇÃO]]=CZ$1,BANCO10[[#This Row],[STATUS DA ETAPA]],"")</f>
        <v/>
      </c>
      <c r="DA656" s="42" t="str">
        <f>IF(BANCO10[[#This Row],[SOLUÇÃO]]=DA$1,BANCO10[[#This Row],[STATUS DA ETAPA]],"")</f>
        <v/>
      </c>
      <c r="DB656" s="42" t="str">
        <f>IF(BANCO10[[#This Row],[SOLUÇÃO]]=DB$1,BANCO10[[#This Row],[STATUS DA ETAPA]],"")</f>
        <v/>
      </c>
      <c r="DC656" s="63" t="str">
        <f>IF(BANCO10[[#This Row],[SOLUÇÃO]]=DC$1,BANCO10[[#This Row],[STATUS DA ETAPA]],"")</f>
        <v/>
      </c>
      <c r="DD656" s="65" t="str">
        <f>IF(BANCO10[[#This Row],[SOLUÇÃO]]=DD$1,BANCO10[[#This Row],[STATUS DA ETAPA]],"")</f>
        <v/>
      </c>
      <c r="DE656" s="65" t="str">
        <f>IF(BANCO10[[#This Row],[SOLUÇÃO]]=DE$1,BANCO10[[#This Row],[STATUS DA ETAPA]],"")</f>
        <v/>
      </c>
      <c r="DF656" s="65" t="str">
        <f>IF(BANCO10[[#This Row],[SOLUÇÃO]]=DF$1,BANCO10[[#This Row],[STATUS DA ETAPA]],"")</f>
        <v/>
      </c>
      <c r="DG656" s="65" t="str">
        <f>IF(BANCO10[[#This Row],[SOLUÇÃO]]=DG$1,BANCO10[[#This Row],[STATUS DA ETAPA]],"")</f>
        <v/>
      </c>
      <c r="DH656" s="65" t="str">
        <f>IF(BANCO10[[#This Row],[SOLUÇÃO]]=DH$1,BANCO10[[#This Row],[STATUS DA ETAPA]],"")</f>
        <v/>
      </c>
      <c r="DI656" s="65" t="str">
        <f>IF(BANCO10[[#This Row],[SOLUÇÃO]]=DI$1,BANCO10[[#This Row],[STATUS DA ETAPA]],"")</f>
        <v/>
      </c>
      <c r="DJ656" s="65" t="str">
        <f>IF(BANCO10[[#This Row],[SOLUÇÃO]]=DJ$1,BANCO10[[#This Row],[STATUS DA ETAPA]],"")</f>
        <v/>
      </c>
      <c r="DK656" s="65" t="str">
        <f>IF(BANCO10[[#This Row],[SOLUÇÃO]]=DK$1,BANCO10[[#This Row],[STATUS DA ETAPA]],"")</f>
        <v/>
      </c>
      <c r="DL656" s="65" t="str">
        <f>IF(BANCO10[[#This Row],[SOLUÇÃO]]=DL$1,BANCO10[[#This Row],[STATUS DA ETAPA]],"")</f>
        <v/>
      </c>
      <c r="DM656" s="65" t="str">
        <f>IF(BANCO10[[#This Row],[SOLUÇÃO]]=DM$1,BANCO10[[#This Row],[STATUS DA ETAPA]],"")</f>
        <v/>
      </c>
    </row>
    <row r="657" spans="1:117" ht="12" x14ac:dyDescent="0.25">
      <c r="A657" s="38" t="s">
        <v>118</v>
      </c>
      <c r="B657" s="39" t="s">
        <v>131</v>
      </c>
      <c r="C657" s="40" t="str">
        <f>IFERROR(VLOOKUP(BANCO10[[#This Row],[EMPRESA]],[1]!DADOS[#Data],2,FALSE),"")</f>
        <v>55.720.607/0001-38</v>
      </c>
      <c r="D657" s="40" t="s">
        <v>1690</v>
      </c>
      <c r="E657" s="42" t="str">
        <f>IFERROR(VLOOKUP(BANCO10[[#This Row],[EMPRESA]],[1]!DADOS[#Data],5,FALSE),"")</f>
        <v>ME</v>
      </c>
      <c r="F657" s="40" t="str">
        <f>IFERROR(IF(VLOOKUP(BANCO10[[#This Row],[EMPRESA]],[1]!DADOS[#Data],6,0)="","",(VLOOKUP(BANCO10[[#This Row],[EMPRESA]],[1]!DADOS[#Data],6,0))),"")</f>
        <v>CAPITAL LESTE 2</v>
      </c>
      <c r="G657" s="40" t="str">
        <f>IFERROR(IF(VLOOKUP(BANCO10[[#This Row],[EMPRESA]],[1]!DADOS[#Data],4)="","",(VLOOKUP($D657,[1]!DADOS[#Data],4,0))),"")</f>
        <v>RCN</v>
      </c>
      <c r="H657" s="43" t="s">
        <v>178</v>
      </c>
      <c r="I657" s="43" t="s">
        <v>145</v>
      </c>
      <c r="J657" s="44" t="s">
        <v>123</v>
      </c>
      <c r="K657" s="39" t="s">
        <v>1694</v>
      </c>
      <c r="L657" s="44" t="s">
        <v>123</v>
      </c>
      <c r="M657" s="44" t="s">
        <v>137</v>
      </c>
      <c r="N657" s="44" t="s">
        <v>123</v>
      </c>
      <c r="O657" s="42" t="s">
        <v>180</v>
      </c>
      <c r="P657" s="42">
        <v>4</v>
      </c>
      <c r="Q657" s="39" t="s">
        <v>181</v>
      </c>
      <c r="R657" s="45" t="s">
        <v>123</v>
      </c>
      <c r="S657" s="45"/>
      <c r="T657" s="45" t="s">
        <v>123</v>
      </c>
      <c r="U657" s="45"/>
      <c r="V657" s="45" t="s">
        <v>123</v>
      </c>
      <c r="W657" s="45"/>
      <c r="X657" s="45" t="s">
        <v>123</v>
      </c>
      <c r="Y657" s="45"/>
      <c r="Z657" s="46" t="s">
        <v>123</v>
      </c>
      <c r="AA657" s="47"/>
      <c r="AB657" s="46" t="s">
        <v>123</v>
      </c>
      <c r="AC657" s="48"/>
      <c r="AD657" s="46" t="s">
        <v>123</v>
      </c>
      <c r="AE657" s="48"/>
      <c r="AF657" s="45" t="s">
        <v>123</v>
      </c>
      <c r="AG657" s="45"/>
      <c r="AH657" s="45" t="s">
        <v>123</v>
      </c>
      <c r="AI657" s="45"/>
      <c r="AJ657" s="45" t="s">
        <v>123</v>
      </c>
      <c r="AK657" s="45"/>
      <c r="AL657" s="45" t="s">
        <v>123</v>
      </c>
      <c r="AM657" s="45"/>
      <c r="AN657" s="45" t="s">
        <v>123</v>
      </c>
      <c r="AO657" s="45"/>
      <c r="AP657" s="45" t="s">
        <v>123</v>
      </c>
      <c r="AQ657" s="45"/>
      <c r="AR657" s="45" t="s">
        <v>123</v>
      </c>
      <c r="AS657" s="45"/>
      <c r="AT657" s="49">
        <v>45807</v>
      </c>
      <c r="AU657" s="50">
        <v>45807</v>
      </c>
      <c r="AV657" s="66" t="s">
        <v>123</v>
      </c>
      <c r="AW657" s="66" t="s">
        <v>123</v>
      </c>
      <c r="AX657" s="51" t="s">
        <v>182</v>
      </c>
      <c r="AY657" s="52" t="s">
        <v>126</v>
      </c>
      <c r="AZ657" s="53">
        <v>0</v>
      </c>
      <c r="BA657" s="52" t="s">
        <v>123</v>
      </c>
      <c r="BB657" s="81" t="s">
        <v>123</v>
      </c>
      <c r="BC657" s="52" t="s">
        <v>123</v>
      </c>
      <c r="BD657" s="52" t="s">
        <v>123</v>
      </c>
      <c r="BE657" s="55" t="s">
        <v>123</v>
      </c>
      <c r="BF657" s="55" t="s">
        <v>123</v>
      </c>
      <c r="BG657" s="55" t="s">
        <v>123</v>
      </c>
      <c r="BH657" s="55" t="s">
        <v>27</v>
      </c>
      <c r="BI657" s="68" t="s">
        <v>126</v>
      </c>
      <c r="BJ657" s="48"/>
      <c r="BK657" s="74" t="s">
        <v>126</v>
      </c>
      <c r="BL657" s="59"/>
      <c r="BM657" s="74" t="s">
        <v>126</v>
      </c>
      <c r="BN657" s="59"/>
      <c r="BO657" s="74" t="s">
        <v>126</v>
      </c>
      <c r="BP657" s="77"/>
      <c r="BQ657" s="78" t="s">
        <v>126</v>
      </c>
      <c r="BR657" s="79"/>
      <c r="BS657" s="241"/>
      <c r="BT657" s="38"/>
      <c r="BU657" s="61"/>
      <c r="BV657" s="61"/>
      <c r="BW657" s="61"/>
      <c r="BX657" s="61"/>
      <c r="BY657" s="61"/>
      <c r="BZ657" s="61"/>
      <c r="CA657" s="61"/>
      <c r="CB657" s="61"/>
      <c r="CC657" s="61"/>
      <c r="CD657" s="61"/>
      <c r="CE657" s="61"/>
      <c r="CF657" s="61"/>
      <c r="CG657" s="61"/>
      <c r="CH657" s="63">
        <f>YEAR(BANCO10[[#This Row],[DATA INÍCIO]])</f>
        <v>2025</v>
      </c>
      <c r="CI657" s="63">
        <f>MONTH(BANCO10[[#This Row],[DATA INÍCIO]])</f>
        <v>5</v>
      </c>
      <c r="CJ657" s="71" t="str">
        <f t="shared" si="11"/>
        <v>RCN INDUSTRIA E COMERCIO LTDA55.720.607/0001-38</v>
      </c>
      <c r="CK657" s="63"/>
      <c r="CL657" s="63"/>
      <c r="CM657" s="42" t="str">
        <f>IF(BANCO10[[#This Row],[SOLUÇÃO]]=CM$1,BANCO10[[#This Row],[STATUS DA ETAPA]],"")</f>
        <v/>
      </c>
      <c r="CN657" s="42" t="str">
        <f>IF(BANCO10[[#This Row],[SOLUÇÃO]]=CN$1,BANCO10[[#This Row],[STATUS DA ETAPA]],"")</f>
        <v/>
      </c>
      <c r="CO657" s="42" t="str">
        <f>IF(BANCO10[[#This Row],[SOLUÇÃO]]=CO$1,BANCO10[[#This Row],[STATUS DA ETAPA]],"")</f>
        <v/>
      </c>
      <c r="CP657" s="42" t="str">
        <f>IF(BANCO10[[#This Row],[SOLUÇÃO]]=CP$1,BANCO10[[#This Row],[STATUS DA ETAPA]],"")</f>
        <v/>
      </c>
      <c r="CQ657" s="42" t="str">
        <f>IF(BANCO10[[#This Row],[SOLUÇÃO]]=CQ$1,BANCO10[[#This Row],[STATUS DA ETAPA]],"")</f>
        <v/>
      </c>
      <c r="CR657" s="42" t="str">
        <f>IF(BANCO10[[#This Row],[SOLUÇÃO]]=CR$1,BANCO10[[#This Row],[STATUS DA ETAPA]],"")</f>
        <v/>
      </c>
      <c r="CS657" s="42" t="str">
        <f>IF(BANCO10[[#This Row],[SOLUÇÃO]]=CS$1,BANCO10[[#This Row],[STATUS DA ETAPA]],"")</f>
        <v/>
      </c>
      <c r="CT657" s="42" t="str">
        <f>IF(BANCO10[[#This Row],[SOLUÇÃO]]=CT$1,BANCO10[[#This Row],[STATUS DA ETAPA]],"")</f>
        <v/>
      </c>
      <c r="CU657" s="42" t="str">
        <f>IF(BANCO10[[#This Row],[SOLUÇÃO]]=CU$1,BANCO10[[#This Row],[STATUS DA ETAPA]],"")</f>
        <v/>
      </c>
      <c r="CV657" s="42" t="str">
        <f>IF(BANCO10[[#This Row],[SOLUÇÃO]]=CV$1,BANCO10[[#This Row],[STATUS DA ETAPA]],"")</f>
        <v/>
      </c>
      <c r="CW657" s="42" t="str">
        <f>IF(BANCO10[[#This Row],[SOLUÇÃO]]=CW$1,BANCO10[[#This Row],[STATUS DA ETAPA]],"")</f>
        <v/>
      </c>
      <c r="CX657" s="42" t="str">
        <f>IF(BANCO10[[#This Row],[SOLUÇÃO]]=CX$1,BANCO10[[#This Row],[STATUS DA ETAPA]],"")</f>
        <v/>
      </c>
      <c r="CY657" s="42" t="str">
        <f>IF(BANCO10[[#This Row],[SOLUÇÃO]]=CY$1,BANCO10[[#This Row],[STATUS DA ETAPA]],"")</f>
        <v/>
      </c>
      <c r="CZ657" s="42" t="str">
        <f>IF(BANCO10[[#This Row],[SOLUÇÃO]]=CZ$1,BANCO10[[#This Row],[STATUS DA ETAPA]],"")</f>
        <v/>
      </c>
      <c r="DA657" s="42" t="str">
        <f>IF(BANCO10[[#This Row],[SOLUÇÃO]]=DA$1,BANCO10[[#This Row],[STATUS DA ETAPA]],"")</f>
        <v/>
      </c>
      <c r="DB657" s="42" t="str">
        <f>IF(BANCO10[[#This Row],[SOLUÇÃO]]=DB$1,BANCO10[[#This Row],[STATUS DA ETAPA]],"")</f>
        <v/>
      </c>
      <c r="DC657" s="42" t="str">
        <f>IF(BANCO10[[#This Row],[SOLUÇÃO]]=DC$1,BANCO10[[#This Row],[STATUS DA ETAPA]],"")</f>
        <v/>
      </c>
      <c r="DD657" s="42" t="str">
        <f>IF(BANCO10[[#This Row],[SOLUÇÃO]]=DD$1,BANCO10[[#This Row],[STATUS DA ETAPA]],"")</f>
        <v/>
      </c>
      <c r="DE657" s="42" t="str">
        <f>IF(BANCO10[[#This Row],[SOLUÇÃO]]=DE$1,BANCO10[[#This Row],[STATUS DA ETAPA]],"")</f>
        <v/>
      </c>
      <c r="DF657" s="42" t="str">
        <f>IF(BANCO10[[#This Row],[SOLUÇÃO]]=DF$1,BANCO10[[#This Row],[STATUS DA ETAPA]],"")</f>
        <v/>
      </c>
      <c r="DG657" s="42" t="str">
        <f>IF(BANCO10[[#This Row],[SOLUÇÃO]]=DG$1,BANCO10[[#This Row],[STATUS DA ETAPA]],"")</f>
        <v/>
      </c>
      <c r="DH657" s="42" t="str">
        <f>IF(BANCO10[[#This Row],[SOLUÇÃO]]=DH$1,BANCO10[[#This Row],[STATUS DA ETAPA]],"")</f>
        <v/>
      </c>
      <c r="DI657" s="42" t="str">
        <f>IF(BANCO10[[#This Row],[SOLUÇÃO]]=DI$1,BANCO10[[#This Row],[STATUS DA ETAPA]],"")</f>
        <v/>
      </c>
      <c r="DJ657" s="42" t="str">
        <f>IF(BANCO10[[#This Row],[SOLUÇÃO]]=DJ$1,BANCO10[[#This Row],[STATUS DA ETAPA]],"")</f>
        <v/>
      </c>
      <c r="DK657" s="42" t="str">
        <f>IF(BANCO10[[#This Row],[SOLUÇÃO]]=DK$1,BANCO10[[#This Row],[STATUS DA ETAPA]],"")</f>
        <v/>
      </c>
      <c r="DL657" s="42" t="str">
        <f>IF(BANCO10[[#This Row],[SOLUÇÃO]]=DL$1,BANCO10[[#This Row],[STATUS DA ETAPA]],"")</f>
        <v/>
      </c>
      <c r="DM657" s="42" t="str">
        <f>IF(BANCO10[[#This Row],[SOLUÇÃO]]=DM$1,BANCO10[[#This Row],[STATUS DA ETAPA]],"")</f>
        <v/>
      </c>
    </row>
    <row r="658" spans="1:117" ht="12" x14ac:dyDescent="0.25">
      <c r="A658" s="38" t="s">
        <v>118</v>
      </c>
      <c r="B658" s="39" t="s">
        <v>119</v>
      </c>
      <c r="C658" s="40" t="str">
        <f>IFERROR(VLOOKUP(BANCO10[[#This Row],[EMPRESA]],[1]!DADOS[#Data],2,FALSE),"")</f>
        <v>56.036.825/0001-10</v>
      </c>
      <c r="D658" s="42" t="s">
        <v>1695</v>
      </c>
      <c r="E658" s="42" t="str">
        <f>IFERROR(VLOOKUP(BANCO10[[#This Row],[EMPRESA]],[1]!DADOS[#Data],5,FALSE),"")</f>
        <v>EPP</v>
      </c>
      <c r="F658" s="40" t="str">
        <f>IFERROR(IF(VLOOKUP(BANCO10[[#This Row],[EMPRESA]],[1]!DADOS[#Data],6,0)="","",(VLOOKUP(BANCO10[[#This Row],[EMPRESA]],[1]!DADOS[#Data],6,0))),"")</f>
        <v>CAPITAL LESTE 1</v>
      </c>
      <c r="G658" s="40"/>
      <c r="H658" s="43" t="s">
        <v>121</v>
      </c>
      <c r="I658" s="43" t="s">
        <v>145</v>
      </c>
      <c r="J658" s="44" t="s">
        <v>146</v>
      </c>
      <c r="K658" s="44" t="s">
        <v>1696</v>
      </c>
      <c r="L658" s="44" t="s">
        <v>123</v>
      </c>
      <c r="M658" s="44">
        <v>103</v>
      </c>
      <c r="N658" s="42" t="s">
        <v>123</v>
      </c>
      <c r="O658" s="42" t="s">
        <v>90</v>
      </c>
      <c r="P658" s="42">
        <v>4</v>
      </c>
      <c r="Q658" s="42" t="s">
        <v>168</v>
      </c>
      <c r="R658" s="45" t="s">
        <v>123</v>
      </c>
      <c r="S658" s="45"/>
      <c r="T658" s="45" t="s">
        <v>123</v>
      </c>
      <c r="U658" s="45"/>
      <c r="V658" s="45" t="s">
        <v>123</v>
      </c>
      <c r="W658" s="45"/>
      <c r="X658" s="45" t="s">
        <v>123</v>
      </c>
      <c r="Y658" s="45"/>
      <c r="Z658" s="46" t="s">
        <v>123</v>
      </c>
      <c r="AA658" s="47"/>
      <c r="AB658" s="46" t="s">
        <v>123</v>
      </c>
      <c r="AC658" s="48"/>
      <c r="AD658" s="46" t="s">
        <v>123</v>
      </c>
      <c r="AE658" s="48"/>
      <c r="AF658" s="45" t="s">
        <v>27</v>
      </c>
      <c r="AG658" s="45">
        <v>44985</v>
      </c>
      <c r="AH658" s="45" t="s">
        <v>126</v>
      </c>
      <c r="AI658" s="45"/>
      <c r="AJ658" s="45" t="s">
        <v>123</v>
      </c>
      <c r="AK658" s="45"/>
      <c r="AL658" s="45" t="s">
        <v>123</v>
      </c>
      <c r="AM658" s="45"/>
      <c r="AN658" s="45" t="s">
        <v>123</v>
      </c>
      <c r="AO658" s="45"/>
      <c r="AP658" s="45" t="s">
        <v>123</v>
      </c>
      <c r="AQ658" s="45"/>
      <c r="AR658" s="45" t="s">
        <v>123</v>
      </c>
      <c r="AS658" s="45"/>
      <c r="AT658" s="133">
        <v>44984</v>
      </c>
      <c r="AU658" s="99">
        <v>44984</v>
      </c>
      <c r="AV658" s="51" t="s">
        <v>123</v>
      </c>
      <c r="AW658" s="51" t="s">
        <v>123</v>
      </c>
      <c r="AX658" s="51" t="s">
        <v>49</v>
      </c>
      <c r="AY658" s="52" t="s">
        <v>123</v>
      </c>
      <c r="AZ658" s="53">
        <v>0</v>
      </c>
      <c r="BA658" s="52" t="s">
        <v>123</v>
      </c>
      <c r="BB658" s="81" t="s">
        <v>123</v>
      </c>
      <c r="BC658" s="52" t="s">
        <v>123</v>
      </c>
      <c r="BD658" s="52" t="s">
        <v>123</v>
      </c>
      <c r="BE658" s="55" t="s">
        <v>123</v>
      </c>
      <c r="BF658" s="55" t="s">
        <v>123</v>
      </c>
      <c r="BG658" s="55" t="s">
        <v>123</v>
      </c>
      <c r="BH658" s="55" t="s">
        <v>123</v>
      </c>
      <c r="BI658" s="138" t="s">
        <v>123</v>
      </c>
      <c r="BJ658" s="48"/>
      <c r="BK658" s="74"/>
      <c r="BL658" s="75"/>
      <c r="BM658" s="74"/>
      <c r="BN658" s="75"/>
      <c r="BO658" s="74" t="s">
        <v>123</v>
      </c>
      <c r="BP658" s="75"/>
      <c r="BQ658" s="74" t="s">
        <v>123</v>
      </c>
      <c r="BR658" s="232"/>
      <c r="BS658" s="240" t="s">
        <v>1697</v>
      </c>
      <c r="BT658" s="38"/>
      <c r="BU658" s="61" t="s">
        <v>170</v>
      </c>
      <c r="BV658" s="61" t="s">
        <v>170</v>
      </c>
      <c r="BW658" s="84" t="s">
        <v>171</v>
      </c>
      <c r="BX658" s="84" t="s">
        <v>129</v>
      </c>
      <c r="BY658" s="85" t="s">
        <v>170</v>
      </c>
      <c r="BZ658" s="84"/>
      <c r="CA658" s="86" t="s">
        <v>129</v>
      </c>
      <c r="CB658" s="87" t="s">
        <v>129</v>
      </c>
      <c r="CC658" s="88" t="s">
        <v>129</v>
      </c>
      <c r="CD658" s="87" t="s">
        <v>129</v>
      </c>
      <c r="CE658" s="87" t="s">
        <v>129</v>
      </c>
      <c r="CF658" s="87" t="s">
        <v>129</v>
      </c>
      <c r="CG658" s="87" t="s">
        <v>129</v>
      </c>
      <c r="CH658" s="42">
        <f>YEAR(BANCO10[[#This Row],[DATA INÍCIO]])</f>
        <v>2023</v>
      </c>
      <c r="CI658" s="42">
        <f>MONTH(BANCO10[[#This Row],[DATA INÍCIO]])</f>
        <v>2</v>
      </c>
      <c r="CJ658" s="42" t="str">
        <f t="shared" ref="CJ658:CJ721" si="12">CONCATENATE(D658,C658)</f>
        <v>REBRAN INDUSTRIA E COMERCIO LTDA56.036.825/0001-10</v>
      </c>
      <c r="CK658" s="42"/>
      <c r="CL658" s="42" t="s">
        <v>1696</v>
      </c>
      <c r="CM658" s="42" t="str">
        <f>IF(BANCO10[[#This Row],[SOLUÇÃO]]=CM$1,BANCO10[[#This Row],[STATUS DA ETAPA]],"")</f>
        <v>CONCLUÍDO</v>
      </c>
      <c r="CN658" s="42" t="str">
        <f>IF(BANCO10[[#This Row],[SOLUÇÃO]]=CN$1,BANCO10[[#This Row],[STATUS DA ETAPA]],"")</f>
        <v/>
      </c>
      <c r="CO658" s="42" t="str">
        <f>IF(BANCO10[[#This Row],[SOLUÇÃO]]=CO$1,BANCO10[[#This Row],[STATUS DA ETAPA]],"")</f>
        <v/>
      </c>
      <c r="CP658" s="42" t="str">
        <f>IF(BANCO10[[#This Row],[SOLUÇÃO]]=CP$1,BANCO10[[#This Row],[STATUS DA ETAPA]],"")</f>
        <v/>
      </c>
      <c r="CQ658" s="42" t="str">
        <f>IF(BANCO10[[#This Row],[SOLUÇÃO]]=CQ$1,BANCO10[[#This Row],[STATUS DA ETAPA]],"")</f>
        <v/>
      </c>
      <c r="CR658" s="42" t="str">
        <f>IF(BANCO10[[#This Row],[SOLUÇÃO]]=CR$1,BANCO10[[#This Row],[STATUS DA ETAPA]],"")</f>
        <v/>
      </c>
      <c r="CS658" s="42" t="str">
        <f>IF(BANCO10[[#This Row],[SOLUÇÃO]]=CS$1,BANCO10[[#This Row],[STATUS DA ETAPA]],"")</f>
        <v/>
      </c>
      <c r="CT658" s="42" t="str">
        <f>IF(BANCO10[[#This Row],[SOLUÇÃO]]=CT$1,BANCO10[[#This Row],[STATUS DA ETAPA]],"")</f>
        <v/>
      </c>
      <c r="CU658" s="42" t="str">
        <f>IF(BANCO10[[#This Row],[SOLUÇÃO]]=CU$1,BANCO10[[#This Row],[STATUS DA ETAPA]],"")</f>
        <v/>
      </c>
      <c r="CV658" s="42" t="str">
        <f>IF(BANCO10[[#This Row],[SOLUÇÃO]]=CV$1,BANCO10[[#This Row],[STATUS DA ETAPA]],"")</f>
        <v/>
      </c>
      <c r="CW658" s="42" t="str">
        <f>IF(BANCO10[[#This Row],[SOLUÇÃO]]=CW$1,BANCO10[[#This Row],[STATUS DA ETAPA]],"")</f>
        <v/>
      </c>
      <c r="CX658" s="42" t="str">
        <f>IF(BANCO10[[#This Row],[SOLUÇÃO]]=CX$1,BANCO10[[#This Row],[STATUS DA ETAPA]],"")</f>
        <v/>
      </c>
      <c r="CY658" s="42" t="str">
        <f>IF(BANCO10[[#This Row],[SOLUÇÃO]]=CY$1,BANCO10[[#This Row],[STATUS DA ETAPA]],"")</f>
        <v/>
      </c>
      <c r="CZ658" s="42" t="str">
        <f>IF(BANCO10[[#This Row],[SOLUÇÃO]]=CZ$1,BANCO10[[#This Row],[STATUS DA ETAPA]],"")</f>
        <v/>
      </c>
      <c r="DA658" s="42" t="str">
        <f>IF(BANCO10[[#This Row],[SOLUÇÃO]]=DA$1,BANCO10[[#This Row],[STATUS DA ETAPA]],"")</f>
        <v/>
      </c>
      <c r="DB658" s="42" t="str">
        <f>IF(BANCO10[[#This Row],[SOLUÇÃO]]=DB$1,BANCO10[[#This Row],[STATUS DA ETAPA]],"")</f>
        <v/>
      </c>
      <c r="DC658" s="63" t="str">
        <f>IF(BANCO10[[#This Row],[SOLUÇÃO]]=DC$1,BANCO10[[#This Row],[STATUS DA ETAPA]],"")</f>
        <v/>
      </c>
      <c r="DD658" s="65" t="str">
        <f>IF(BANCO10[[#This Row],[SOLUÇÃO]]=DD$1,BANCO10[[#This Row],[STATUS DA ETAPA]],"")</f>
        <v/>
      </c>
      <c r="DE658" s="65" t="str">
        <f>IF(BANCO10[[#This Row],[SOLUÇÃO]]=DE$1,BANCO10[[#This Row],[STATUS DA ETAPA]],"")</f>
        <v/>
      </c>
      <c r="DF658" s="65" t="str">
        <f>IF(BANCO10[[#This Row],[SOLUÇÃO]]=DF$1,BANCO10[[#This Row],[STATUS DA ETAPA]],"")</f>
        <v/>
      </c>
      <c r="DG658" s="65" t="str">
        <f>IF(BANCO10[[#This Row],[SOLUÇÃO]]=DG$1,BANCO10[[#This Row],[STATUS DA ETAPA]],"")</f>
        <v/>
      </c>
      <c r="DH658" s="65" t="str">
        <f>IF(BANCO10[[#This Row],[SOLUÇÃO]]=DH$1,BANCO10[[#This Row],[STATUS DA ETAPA]],"")</f>
        <v/>
      </c>
      <c r="DI658" s="65" t="str">
        <f>IF(BANCO10[[#This Row],[SOLUÇÃO]]=DI$1,BANCO10[[#This Row],[STATUS DA ETAPA]],"")</f>
        <v/>
      </c>
      <c r="DJ658" s="65" t="str">
        <f>IF(BANCO10[[#This Row],[SOLUÇÃO]]=DJ$1,BANCO10[[#This Row],[STATUS DA ETAPA]],"")</f>
        <v/>
      </c>
      <c r="DK658" s="65" t="str">
        <f>IF(BANCO10[[#This Row],[SOLUÇÃO]]=DK$1,BANCO10[[#This Row],[STATUS DA ETAPA]],"")</f>
        <v/>
      </c>
      <c r="DL658" s="65" t="str">
        <f>IF(BANCO10[[#This Row],[SOLUÇÃO]]=DL$1,BANCO10[[#This Row],[STATUS DA ETAPA]],"")</f>
        <v/>
      </c>
      <c r="DM658" s="65" t="str">
        <f>IF(BANCO10[[#This Row],[SOLUÇÃO]]=DM$1,BANCO10[[#This Row],[STATUS DA ETAPA]],"")</f>
        <v/>
      </c>
    </row>
    <row r="659" spans="1:117" ht="12" x14ac:dyDescent="0.25">
      <c r="A659" s="38" t="s">
        <v>118</v>
      </c>
      <c r="B659" s="39" t="s">
        <v>119</v>
      </c>
      <c r="C659" s="40" t="str">
        <f>IFERROR(VLOOKUP(BANCO10[[#This Row],[EMPRESA]],[1]!DADOS[#Data],2,FALSE),"")</f>
        <v>56.036.825/0001-10</v>
      </c>
      <c r="D659" s="42" t="s">
        <v>1695</v>
      </c>
      <c r="E659" s="42" t="str">
        <f>IFERROR(VLOOKUP(BANCO10[[#This Row],[EMPRESA]],[1]!DADOS[#Data],5,FALSE),"")</f>
        <v>EPP</v>
      </c>
      <c r="F659" s="40" t="str">
        <f>IFERROR(IF(VLOOKUP(BANCO10[[#This Row],[EMPRESA]],[1]!DADOS[#Data],6,0)="","",(VLOOKUP(BANCO10[[#This Row],[EMPRESA]],[1]!DADOS[#Data],6,0))),"")</f>
        <v>CAPITAL LESTE 1</v>
      </c>
      <c r="G659" s="40" t="str">
        <f>IFERROR(IF(VLOOKUP(BANCO10[[#This Row],[EMPRESA]],[1]!DADOS[#Data],4)="","",(VLOOKUP($D659,[1]!DADOS[#Data],4,0))),"")</f>
        <v>REBRAN</v>
      </c>
      <c r="H659" s="43" t="s">
        <v>7</v>
      </c>
      <c r="I659" s="42" t="s">
        <v>267</v>
      </c>
      <c r="J659" s="44" t="s">
        <v>136</v>
      </c>
      <c r="K659" s="44" t="s">
        <v>136</v>
      </c>
      <c r="L659" s="44" t="s">
        <v>136</v>
      </c>
      <c r="M659" s="44">
        <v>103</v>
      </c>
      <c r="N659" s="42" t="s">
        <v>123</v>
      </c>
      <c r="O659" s="42" t="s">
        <v>95</v>
      </c>
      <c r="P659" s="42">
        <v>100</v>
      </c>
      <c r="Q659" s="42"/>
      <c r="R659" s="45" t="s">
        <v>123</v>
      </c>
      <c r="S659" s="45"/>
      <c r="T659" s="45" t="s">
        <v>123</v>
      </c>
      <c r="U659" s="45"/>
      <c r="V659" s="45" t="s">
        <v>123</v>
      </c>
      <c r="W659" s="45"/>
      <c r="X659" s="45" t="s">
        <v>123</v>
      </c>
      <c r="Y659" s="45"/>
      <c r="Z659" s="46" t="s">
        <v>123</v>
      </c>
      <c r="AA659" s="47"/>
      <c r="AB659" s="46" t="s">
        <v>123</v>
      </c>
      <c r="AC659" s="48"/>
      <c r="AD659" s="46" t="s">
        <v>123</v>
      </c>
      <c r="AE659" s="48"/>
      <c r="AF659" s="45" t="s">
        <v>27</v>
      </c>
      <c r="AG659" s="45">
        <v>44985</v>
      </c>
      <c r="AH659" s="45" t="s">
        <v>27</v>
      </c>
      <c r="AI659" s="45">
        <v>45261</v>
      </c>
      <c r="AJ659" s="45" t="s">
        <v>27</v>
      </c>
      <c r="AK659" s="45"/>
      <c r="AL659" s="45" t="s">
        <v>27</v>
      </c>
      <c r="AM659" s="45"/>
      <c r="AN659" s="45"/>
      <c r="AO659" s="45"/>
      <c r="AP659" s="45"/>
      <c r="AQ659" s="45"/>
      <c r="AR659" s="45" t="s">
        <v>123</v>
      </c>
      <c r="AS659" s="45"/>
      <c r="AT659" s="49">
        <v>45963</v>
      </c>
      <c r="AU659" s="50">
        <v>45963</v>
      </c>
      <c r="AV659" s="66" t="s">
        <v>123</v>
      </c>
      <c r="AW659" s="66" t="s">
        <v>123</v>
      </c>
      <c r="AX659" s="51" t="s">
        <v>49</v>
      </c>
      <c r="AY659" s="52" t="s">
        <v>126</v>
      </c>
      <c r="AZ659" s="53">
        <v>0</v>
      </c>
      <c r="BA659" s="52"/>
      <c r="BB659" s="81" t="s">
        <v>136</v>
      </c>
      <c r="BC659" s="52" t="s">
        <v>136</v>
      </c>
      <c r="BD659" s="52" t="s">
        <v>136</v>
      </c>
      <c r="BE659" s="55" t="s">
        <v>123</v>
      </c>
      <c r="BF659" s="55" t="s">
        <v>123</v>
      </c>
      <c r="BG659" s="55"/>
      <c r="BH659" s="55" t="s">
        <v>123</v>
      </c>
      <c r="BI659" s="48" t="s">
        <v>123</v>
      </c>
      <c r="BJ659" s="48"/>
      <c r="BK659" s="58"/>
      <c r="BL659" s="59"/>
      <c r="BM659" s="58"/>
      <c r="BN659" s="59"/>
      <c r="BO659" s="74" t="s">
        <v>126</v>
      </c>
      <c r="BP659" s="77"/>
      <c r="BQ659" s="78" t="s">
        <v>126</v>
      </c>
      <c r="BR659" s="131"/>
      <c r="BS659" s="240" t="s">
        <v>1697</v>
      </c>
      <c r="BT659" s="70"/>
      <c r="BU659" s="61" t="s">
        <v>170</v>
      </c>
      <c r="BV659" s="61" t="s">
        <v>170</v>
      </c>
      <c r="BW659" s="84" t="s">
        <v>171</v>
      </c>
      <c r="BX659" s="84" t="s">
        <v>129</v>
      </c>
      <c r="BY659" s="85" t="s">
        <v>170</v>
      </c>
      <c r="BZ659" s="84"/>
      <c r="CA659" s="86" t="s">
        <v>129</v>
      </c>
      <c r="CB659" s="87" t="s">
        <v>129</v>
      </c>
      <c r="CC659" s="88">
        <v>45393</v>
      </c>
      <c r="CD659" s="87">
        <v>45393</v>
      </c>
      <c r="CE659" s="87" t="s">
        <v>129</v>
      </c>
      <c r="CF659" s="87"/>
      <c r="CG659" s="87" t="s">
        <v>1678</v>
      </c>
      <c r="CH659" s="42">
        <f>YEAR(BANCO10[[#This Row],[DATA INÍCIO]])</f>
        <v>2025</v>
      </c>
      <c r="CI659" s="42">
        <f>MONTH(BANCO10[[#This Row],[DATA INÍCIO]])</f>
        <v>11</v>
      </c>
      <c r="CJ659" s="42" t="str">
        <f t="shared" si="12"/>
        <v>REBRAN INDUSTRIA E COMERCIO LTDA56.036.825/0001-10</v>
      </c>
      <c r="CK659" s="42"/>
      <c r="CL659" s="42" t="s">
        <v>136</v>
      </c>
      <c r="CM659" s="42" t="str">
        <f>IF(BANCO10[[#This Row],[SOLUÇÃO]]=CM$1,BANCO10[[#This Row],[STATUS DA ETAPA]],"")</f>
        <v/>
      </c>
      <c r="CN659" s="42" t="str">
        <f>IF(BANCO10[[#This Row],[SOLUÇÃO]]=CN$1,BANCO10[[#This Row],[STATUS DA ETAPA]],"")</f>
        <v/>
      </c>
      <c r="CO659" s="42" t="str">
        <f>IF(BANCO10[[#This Row],[SOLUÇÃO]]=CO$1,BANCO10[[#This Row],[STATUS DA ETAPA]],"")</f>
        <v/>
      </c>
      <c r="CP659" s="42" t="str">
        <f>IF(BANCO10[[#This Row],[SOLUÇÃO]]=CP$1,BANCO10[[#This Row],[STATUS DA ETAPA]],"")</f>
        <v/>
      </c>
      <c r="CQ659" s="42" t="str">
        <f>IF(BANCO10[[#This Row],[SOLUÇÃO]]=CQ$1,BANCO10[[#This Row],[STATUS DA ETAPA]],"")</f>
        <v/>
      </c>
      <c r="CR659" s="42" t="str">
        <f>IF(BANCO10[[#This Row],[SOLUÇÃO]]=CR$1,BANCO10[[#This Row],[STATUS DA ETAPA]],"")</f>
        <v>PROSPECÇÃO</v>
      </c>
      <c r="CS659" s="42" t="str">
        <f>IF(BANCO10[[#This Row],[SOLUÇÃO]]=CS$1,BANCO10[[#This Row],[STATUS DA ETAPA]],"")</f>
        <v/>
      </c>
      <c r="CT659" s="42" t="str">
        <f>IF(BANCO10[[#This Row],[SOLUÇÃO]]=CT$1,BANCO10[[#This Row],[STATUS DA ETAPA]],"")</f>
        <v/>
      </c>
      <c r="CU659" s="42" t="str">
        <f>IF(BANCO10[[#This Row],[SOLUÇÃO]]=CU$1,BANCO10[[#This Row],[STATUS DA ETAPA]],"")</f>
        <v/>
      </c>
      <c r="CV659" s="42" t="str">
        <f>IF(BANCO10[[#This Row],[SOLUÇÃO]]=CV$1,BANCO10[[#This Row],[STATUS DA ETAPA]],"")</f>
        <v/>
      </c>
      <c r="CW659" s="42" t="str">
        <f>IF(BANCO10[[#This Row],[SOLUÇÃO]]=CW$1,BANCO10[[#This Row],[STATUS DA ETAPA]],"")</f>
        <v/>
      </c>
      <c r="CX659" s="42" t="str">
        <f>IF(BANCO10[[#This Row],[SOLUÇÃO]]=CX$1,BANCO10[[#This Row],[STATUS DA ETAPA]],"")</f>
        <v/>
      </c>
      <c r="CY659" s="42" t="str">
        <f>IF(BANCO10[[#This Row],[SOLUÇÃO]]=CY$1,BANCO10[[#This Row],[STATUS DA ETAPA]],"")</f>
        <v/>
      </c>
      <c r="CZ659" s="42" t="str">
        <f>IF(BANCO10[[#This Row],[SOLUÇÃO]]=CZ$1,BANCO10[[#This Row],[STATUS DA ETAPA]],"")</f>
        <v/>
      </c>
      <c r="DA659" s="42" t="str">
        <f>IF(BANCO10[[#This Row],[SOLUÇÃO]]=DA$1,BANCO10[[#This Row],[STATUS DA ETAPA]],"")</f>
        <v/>
      </c>
      <c r="DB659" s="42" t="str">
        <f>IF(BANCO10[[#This Row],[SOLUÇÃO]]=DB$1,BANCO10[[#This Row],[STATUS DA ETAPA]],"")</f>
        <v/>
      </c>
      <c r="DC659" s="63" t="str">
        <f>IF(BANCO10[[#This Row],[SOLUÇÃO]]=DC$1,BANCO10[[#This Row],[STATUS DA ETAPA]],"")</f>
        <v/>
      </c>
      <c r="DD659" s="65" t="str">
        <f>IF(BANCO10[[#This Row],[SOLUÇÃO]]=DD$1,BANCO10[[#This Row],[STATUS DA ETAPA]],"")</f>
        <v/>
      </c>
      <c r="DE659" s="65" t="str">
        <f>IF(BANCO10[[#This Row],[SOLUÇÃO]]=DE$1,BANCO10[[#This Row],[STATUS DA ETAPA]],"")</f>
        <v/>
      </c>
      <c r="DF659" s="65" t="str">
        <f>IF(BANCO10[[#This Row],[SOLUÇÃO]]=DF$1,BANCO10[[#This Row],[STATUS DA ETAPA]],"")</f>
        <v/>
      </c>
      <c r="DG659" s="65" t="str">
        <f>IF(BANCO10[[#This Row],[SOLUÇÃO]]=DG$1,BANCO10[[#This Row],[STATUS DA ETAPA]],"")</f>
        <v/>
      </c>
      <c r="DH659" s="65" t="str">
        <f>IF(BANCO10[[#This Row],[SOLUÇÃO]]=DH$1,BANCO10[[#This Row],[STATUS DA ETAPA]],"")</f>
        <v/>
      </c>
      <c r="DI659" s="65" t="str">
        <f>IF(BANCO10[[#This Row],[SOLUÇÃO]]=DI$1,BANCO10[[#This Row],[STATUS DA ETAPA]],"")</f>
        <v/>
      </c>
      <c r="DJ659" s="65" t="str">
        <f>IF(BANCO10[[#This Row],[SOLUÇÃO]]=DJ$1,BANCO10[[#This Row],[STATUS DA ETAPA]],"")</f>
        <v/>
      </c>
      <c r="DK659" s="65" t="str">
        <f>IF(BANCO10[[#This Row],[SOLUÇÃO]]=DK$1,BANCO10[[#This Row],[STATUS DA ETAPA]],"")</f>
        <v/>
      </c>
      <c r="DL659" s="65" t="str">
        <f>IF(BANCO10[[#This Row],[SOLUÇÃO]]=DL$1,BANCO10[[#This Row],[STATUS DA ETAPA]],"")</f>
        <v/>
      </c>
      <c r="DM659" s="65" t="str">
        <f>IF(BANCO10[[#This Row],[SOLUÇÃO]]=DM$1,BANCO10[[#This Row],[STATUS DA ETAPA]],"")</f>
        <v/>
      </c>
    </row>
    <row r="660" spans="1:117" ht="12" x14ac:dyDescent="0.25">
      <c r="A660" s="38" t="s">
        <v>118</v>
      </c>
      <c r="B660" s="39" t="s">
        <v>119</v>
      </c>
      <c r="C660" s="40" t="str">
        <f>IFERROR(VLOOKUP(BANCO10[[#This Row],[EMPRESA]],[1]!DADOS[#Data],2,FALSE),"")</f>
        <v>46.216.420/0001-00</v>
      </c>
      <c r="D660" s="42" t="s">
        <v>1698</v>
      </c>
      <c r="E660" s="42" t="str">
        <f>IFERROR(VLOOKUP(BANCO10[[#This Row],[EMPRESA]],[1]!DADOS[#Data],5,FALSE),"")</f>
        <v>ME</v>
      </c>
      <c r="F660" s="40" t="str">
        <f>IFERROR(IF(VLOOKUP(BANCO10[[#This Row],[EMPRESA]],[1]!DADOS[#Data],6,0)="","",(VLOOKUP(BANCO10[[#This Row],[EMPRESA]],[1]!DADOS[#Data],6,0))),"")</f>
        <v>CAPITAL LESTE 1</v>
      </c>
      <c r="G660" s="40"/>
      <c r="H660" s="43" t="s">
        <v>121</v>
      </c>
      <c r="I660" s="43" t="s">
        <v>122</v>
      </c>
      <c r="J660" s="44" t="s">
        <v>740</v>
      </c>
      <c r="K660" s="44" t="s">
        <v>1699</v>
      </c>
      <c r="L660" s="44" t="s">
        <v>123</v>
      </c>
      <c r="M660" s="44">
        <v>103</v>
      </c>
      <c r="N660" s="42" t="s">
        <v>123</v>
      </c>
      <c r="O660" s="42" t="s">
        <v>90</v>
      </c>
      <c r="P660" s="42">
        <v>4</v>
      </c>
      <c r="Q660" s="42" t="s">
        <v>125</v>
      </c>
      <c r="R660" s="45" t="s">
        <v>123</v>
      </c>
      <c r="S660" s="45"/>
      <c r="T660" s="45" t="s">
        <v>123</v>
      </c>
      <c r="U660" s="45"/>
      <c r="V660" s="45" t="s">
        <v>123</v>
      </c>
      <c r="W660" s="45"/>
      <c r="X660" s="45" t="s">
        <v>123</v>
      </c>
      <c r="Y660" s="45"/>
      <c r="Z660" s="46" t="s">
        <v>123</v>
      </c>
      <c r="AA660" s="47"/>
      <c r="AB660" s="46" t="s">
        <v>123</v>
      </c>
      <c r="AC660" s="48"/>
      <c r="AD660" s="46" t="s">
        <v>123</v>
      </c>
      <c r="AE660" s="48"/>
      <c r="AF660" s="45" t="s">
        <v>123</v>
      </c>
      <c r="AG660" s="45"/>
      <c r="AH660" s="45" t="s">
        <v>126</v>
      </c>
      <c r="AI660" s="45"/>
      <c r="AJ660" s="45" t="s">
        <v>123</v>
      </c>
      <c r="AK660" s="45"/>
      <c r="AL660" s="45" t="s">
        <v>123</v>
      </c>
      <c r="AM660" s="45"/>
      <c r="AN660" s="45" t="s">
        <v>123</v>
      </c>
      <c r="AO660" s="45"/>
      <c r="AP660" s="45" t="s">
        <v>123</v>
      </c>
      <c r="AQ660" s="45"/>
      <c r="AR660" s="45" t="s">
        <v>123</v>
      </c>
      <c r="AS660" s="45"/>
      <c r="AT660" s="49">
        <v>45963</v>
      </c>
      <c r="AU660" s="50">
        <v>45963</v>
      </c>
      <c r="AV660" s="51" t="s">
        <v>123</v>
      </c>
      <c r="AW660" s="51" t="s">
        <v>123</v>
      </c>
      <c r="AX660" s="51" t="s">
        <v>123</v>
      </c>
      <c r="AY660" s="52" t="s">
        <v>123</v>
      </c>
      <c r="AZ660" s="53">
        <v>0</v>
      </c>
      <c r="BA660" s="52" t="s">
        <v>123</v>
      </c>
      <c r="BB660" s="81" t="s">
        <v>123</v>
      </c>
      <c r="BC660" s="52" t="s">
        <v>123</v>
      </c>
      <c r="BD660" s="52" t="s">
        <v>123</v>
      </c>
      <c r="BE660" s="55" t="s">
        <v>123</v>
      </c>
      <c r="BF660" s="55" t="s">
        <v>123</v>
      </c>
      <c r="BG660" s="55" t="s">
        <v>123</v>
      </c>
      <c r="BH660" s="55" t="s">
        <v>123</v>
      </c>
      <c r="BI660" s="56" t="s">
        <v>123</v>
      </c>
      <c r="BJ660" s="57"/>
      <c r="BK660" s="58" t="s">
        <v>123</v>
      </c>
      <c r="BL660" s="59"/>
      <c r="BM660" s="58" t="s">
        <v>123</v>
      </c>
      <c r="BN660" s="59"/>
      <c r="BO660" s="58" t="s">
        <v>123</v>
      </c>
      <c r="BP660" s="59"/>
      <c r="BQ660" s="58" t="s">
        <v>123</v>
      </c>
      <c r="BR660" s="140"/>
      <c r="BS660" s="240" t="s">
        <v>1700</v>
      </c>
      <c r="BT660" s="70"/>
      <c r="BU660" s="61" t="s">
        <v>170</v>
      </c>
      <c r="BV660" s="61" t="s">
        <v>170</v>
      </c>
      <c r="BW660" s="84" t="s">
        <v>171</v>
      </c>
      <c r="BX660" s="84" t="s">
        <v>129</v>
      </c>
      <c r="BY660" s="85" t="s">
        <v>170</v>
      </c>
      <c r="BZ660" s="84"/>
      <c r="CA660" s="86" t="s">
        <v>129</v>
      </c>
      <c r="CB660" s="87" t="s">
        <v>129</v>
      </c>
      <c r="CC660" s="88" t="s">
        <v>129</v>
      </c>
      <c r="CD660" s="87" t="s">
        <v>129</v>
      </c>
      <c r="CE660" s="87" t="s">
        <v>129</v>
      </c>
      <c r="CF660" s="87" t="s">
        <v>129</v>
      </c>
      <c r="CG660" s="87" t="s">
        <v>129</v>
      </c>
      <c r="CH660" s="42">
        <f>YEAR(BANCO10[[#This Row],[DATA INÍCIO]])</f>
        <v>2025</v>
      </c>
      <c r="CI660" s="42">
        <f>MONTH(BANCO10[[#This Row],[DATA INÍCIO]])</f>
        <v>11</v>
      </c>
      <c r="CJ660" s="42" t="str">
        <f t="shared" si="12"/>
        <v>REGAPLAN INDUSTRIA E COMERCIO DE REGADORES LTDA46.216.420/0001-00</v>
      </c>
      <c r="CK660" s="42"/>
      <c r="CL660" s="42" t="s">
        <v>1699</v>
      </c>
      <c r="CM660" s="42" t="str">
        <f>IF(BANCO10[[#This Row],[SOLUÇÃO]]=CM$1,BANCO10[[#This Row],[STATUS DA ETAPA]],"")</f>
        <v>CANCELADO</v>
      </c>
      <c r="CN660" s="42" t="str">
        <f>IF(BANCO10[[#This Row],[SOLUÇÃO]]=CN$1,BANCO10[[#This Row],[STATUS DA ETAPA]],"")</f>
        <v/>
      </c>
      <c r="CO660" s="42" t="str">
        <f>IF(BANCO10[[#This Row],[SOLUÇÃO]]=CO$1,BANCO10[[#This Row],[STATUS DA ETAPA]],"")</f>
        <v/>
      </c>
      <c r="CP660" s="42" t="str">
        <f>IF(BANCO10[[#This Row],[SOLUÇÃO]]=CP$1,BANCO10[[#This Row],[STATUS DA ETAPA]],"")</f>
        <v/>
      </c>
      <c r="CQ660" s="42" t="str">
        <f>IF(BANCO10[[#This Row],[SOLUÇÃO]]=CQ$1,BANCO10[[#This Row],[STATUS DA ETAPA]],"")</f>
        <v/>
      </c>
      <c r="CR660" s="42" t="str">
        <f>IF(BANCO10[[#This Row],[SOLUÇÃO]]=CR$1,BANCO10[[#This Row],[STATUS DA ETAPA]],"")</f>
        <v/>
      </c>
      <c r="CS660" s="42" t="str">
        <f>IF(BANCO10[[#This Row],[SOLUÇÃO]]=CS$1,BANCO10[[#This Row],[STATUS DA ETAPA]],"")</f>
        <v/>
      </c>
      <c r="CT660" s="42" t="str">
        <f>IF(BANCO10[[#This Row],[SOLUÇÃO]]=CT$1,BANCO10[[#This Row],[STATUS DA ETAPA]],"")</f>
        <v/>
      </c>
      <c r="CU660" s="42" t="str">
        <f>IF(BANCO10[[#This Row],[SOLUÇÃO]]=CU$1,BANCO10[[#This Row],[STATUS DA ETAPA]],"")</f>
        <v/>
      </c>
      <c r="CV660" s="42" t="str">
        <f>IF(BANCO10[[#This Row],[SOLUÇÃO]]=CV$1,BANCO10[[#This Row],[STATUS DA ETAPA]],"")</f>
        <v/>
      </c>
      <c r="CW660" s="42" t="str">
        <f>IF(BANCO10[[#This Row],[SOLUÇÃO]]=CW$1,BANCO10[[#This Row],[STATUS DA ETAPA]],"")</f>
        <v/>
      </c>
      <c r="CX660" s="42" t="str">
        <f>IF(BANCO10[[#This Row],[SOLUÇÃO]]=CX$1,BANCO10[[#This Row],[STATUS DA ETAPA]],"")</f>
        <v/>
      </c>
      <c r="CY660" s="42" t="str">
        <f>IF(BANCO10[[#This Row],[SOLUÇÃO]]=CY$1,BANCO10[[#This Row],[STATUS DA ETAPA]],"")</f>
        <v/>
      </c>
      <c r="CZ660" s="42" t="str">
        <f>IF(BANCO10[[#This Row],[SOLUÇÃO]]=CZ$1,BANCO10[[#This Row],[STATUS DA ETAPA]],"")</f>
        <v/>
      </c>
      <c r="DA660" s="42" t="str">
        <f>IF(BANCO10[[#This Row],[SOLUÇÃO]]=DA$1,BANCO10[[#This Row],[STATUS DA ETAPA]],"")</f>
        <v/>
      </c>
      <c r="DB660" s="42" t="str">
        <f>IF(BANCO10[[#This Row],[SOLUÇÃO]]=DB$1,BANCO10[[#This Row],[STATUS DA ETAPA]],"")</f>
        <v/>
      </c>
      <c r="DC660" s="63" t="str">
        <f>IF(BANCO10[[#This Row],[SOLUÇÃO]]=DC$1,BANCO10[[#This Row],[STATUS DA ETAPA]],"")</f>
        <v/>
      </c>
      <c r="DD660" s="65" t="str">
        <f>IF(BANCO10[[#This Row],[SOLUÇÃO]]=DD$1,BANCO10[[#This Row],[STATUS DA ETAPA]],"")</f>
        <v/>
      </c>
      <c r="DE660" s="65" t="str">
        <f>IF(BANCO10[[#This Row],[SOLUÇÃO]]=DE$1,BANCO10[[#This Row],[STATUS DA ETAPA]],"")</f>
        <v/>
      </c>
      <c r="DF660" s="65" t="str">
        <f>IF(BANCO10[[#This Row],[SOLUÇÃO]]=DF$1,BANCO10[[#This Row],[STATUS DA ETAPA]],"")</f>
        <v/>
      </c>
      <c r="DG660" s="65" t="str">
        <f>IF(BANCO10[[#This Row],[SOLUÇÃO]]=DG$1,BANCO10[[#This Row],[STATUS DA ETAPA]],"")</f>
        <v/>
      </c>
      <c r="DH660" s="65" t="str">
        <f>IF(BANCO10[[#This Row],[SOLUÇÃO]]=DH$1,BANCO10[[#This Row],[STATUS DA ETAPA]],"")</f>
        <v/>
      </c>
      <c r="DI660" s="65" t="str">
        <f>IF(BANCO10[[#This Row],[SOLUÇÃO]]=DI$1,BANCO10[[#This Row],[STATUS DA ETAPA]],"")</f>
        <v/>
      </c>
      <c r="DJ660" s="65" t="str">
        <f>IF(BANCO10[[#This Row],[SOLUÇÃO]]=DJ$1,BANCO10[[#This Row],[STATUS DA ETAPA]],"")</f>
        <v/>
      </c>
      <c r="DK660" s="65" t="str">
        <f>IF(BANCO10[[#This Row],[SOLUÇÃO]]=DK$1,BANCO10[[#This Row],[STATUS DA ETAPA]],"")</f>
        <v/>
      </c>
      <c r="DL660" s="65" t="str">
        <f>IF(BANCO10[[#This Row],[SOLUÇÃO]]=DL$1,BANCO10[[#This Row],[STATUS DA ETAPA]],"")</f>
        <v/>
      </c>
      <c r="DM660" s="65" t="str">
        <f>IF(BANCO10[[#This Row],[SOLUÇÃO]]=DM$1,BANCO10[[#This Row],[STATUS DA ETAPA]],"")</f>
        <v/>
      </c>
    </row>
    <row r="661" spans="1:117" ht="12" x14ac:dyDescent="0.25">
      <c r="A661" s="38" t="s">
        <v>118</v>
      </c>
      <c r="B661" s="39" t="s">
        <v>119</v>
      </c>
      <c r="C661" s="40" t="str">
        <f>IFERROR(VLOOKUP(BANCO10[[#This Row],[EMPRESA]],[1]!DADOS[#Data],2,FALSE),"")</f>
        <v>46.216.420/0001-00</v>
      </c>
      <c r="D661" s="42" t="s">
        <v>1698</v>
      </c>
      <c r="E661" s="42" t="str">
        <f>IFERROR(VLOOKUP(BANCO10[[#This Row],[EMPRESA]],[1]!DADOS[#Data],5,FALSE),"")</f>
        <v>ME</v>
      </c>
      <c r="F661" s="40" t="str">
        <f>IFERROR(IF(VLOOKUP(BANCO10[[#This Row],[EMPRESA]],[1]!DADOS[#Data],6,0)="","",(VLOOKUP(BANCO10[[#This Row],[EMPRESA]],[1]!DADOS[#Data],6,0))),"")</f>
        <v>CAPITAL LESTE 1</v>
      </c>
      <c r="G661" s="40" t="str">
        <f>IFERROR(IF(VLOOKUP(BANCO10[[#This Row],[EMPRESA]],[1]!DADOS[#Data],4)="","",(VLOOKUP($D661,[1]!DADOS[#Data],4,0))),"")</f>
        <v>REGAPLAN</v>
      </c>
      <c r="H661" s="43" t="s">
        <v>7</v>
      </c>
      <c r="I661" s="43" t="s">
        <v>122</v>
      </c>
      <c r="J661" s="43" t="s">
        <v>123</v>
      </c>
      <c r="K661" s="44" t="s">
        <v>123</v>
      </c>
      <c r="L661" s="42" t="s">
        <v>123</v>
      </c>
      <c r="M661" s="44" t="s">
        <v>137</v>
      </c>
      <c r="N661" s="44" t="s">
        <v>123</v>
      </c>
      <c r="O661" s="42" t="s">
        <v>95</v>
      </c>
      <c r="P661" s="42">
        <v>60</v>
      </c>
      <c r="Q661" s="42"/>
      <c r="R661" s="45" t="s">
        <v>123</v>
      </c>
      <c r="S661" s="45"/>
      <c r="T661" s="45" t="s">
        <v>123</v>
      </c>
      <c r="U661" s="45"/>
      <c r="V661" s="45" t="s">
        <v>123</v>
      </c>
      <c r="W661" s="45"/>
      <c r="X661" s="45" t="s">
        <v>123</v>
      </c>
      <c r="Y661" s="45"/>
      <c r="Z661" s="46" t="s">
        <v>123</v>
      </c>
      <c r="AA661" s="47"/>
      <c r="AB661" s="46" t="s">
        <v>123</v>
      </c>
      <c r="AC661" s="48"/>
      <c r="AD661" s="46" t="s">
        <v>123</v>
      </c>
      <c r="AE661" s="48"/>
      <c r="AF661" s="45" t="s">
        <v>123</v>
      </c>
      <c r="AG661" s="45"/>
      <c r="AH661" s="45" t="s">
        <v>123</v>
      </c>
      <c r="AI661" s="45"/>
      <c r="AJ661" s="45" t="s">
        <v>123</v>
      </c>
      <c r="AK661" s="45"/>
      <c r="AL661" s="45" t="s">
        <v>123</v>
      </c>
      <c r="AM661" s="45"/>
      <c r="AN661" s="45" t="s">
        <v>123</v>
      </c>
      <c r="AO661" s="45"/>
      <c r="AP661" s="45" t="s">
        <v>123</v>
      </c>
      <c r="AQ661" s="45"/>
      <c r="AR661" s="45" t="s">
        <v>123</v>
      </c>
      <c r="AS661" s="45"/>
      <c r="AT661" s="49">
        <v>45963</v>
      </c>
      <c r="AU661" s="50">
        <v>45963</v>
      </c>
      <c r="AV661" s="51" t="s">
        <v>123</v>
      </c>
      <c r="AW661" s="51" t="s">
        <v>123</v>
      </c>
      <c r="AX661" s="51" t="s">
        <v>123</v>
      </c>
      <c r="AY661" s="52" t="s">
        <v>123</v>
      </c>
      <c r="AZ661" s="53">
        <v>0</v>
      </c>
      <c r="BA661" s="52" t="s">
        <v>123</v>
      </c>
      <c r="BB661" s="81" t="s">
        <v>123</v>
      </c>
      <c r="BC661" s="52" t="s">
        <v>123</v>
      </c>
      <c r="BD661" s="52" t="s">
        <v>123</v>
      </c>
      <c r="BE661" s="55" t="s">
        <v>123</v>
      </c>
      <c r="BF661" s="55" t="s">
        <v>123</v>
      </c>
      <c r="BG661" s="55" t="s">
        <v>123</v>
      </c>
      <c r="BH661" s="55" t="s">
        <v>123</v>
      </c>
      <c r="BI661" s="48" t="s">
        <v>123</v>
      </c>
      <c r="BJ661" s="57"/>
      <c r="BK661" s="58" t="s">
        <v>123</v>
      </c>
      <c r="BL661" s="59"/>
      <c r="BM661" s="58" t="s">
        <v>123</v>
      </c>
      <c r="BN661" s="59"/>
      <c r="BO661" s="58" t="s">
        <v>123</v>
      </c>
      <c r="BP661" s="59"/>
      <c r="BQ661" s="58" t="s">
        <v>123</v>
      </c>
      <c r="BR661" s="140"/>
      <c r="BS661" s="70" t="s">
        <v>1700</v>
      </c>
      <c r="BT661" s="38"/>
      <c r="BU661" s="61" t="s">
        <v>170</v>
      </c>
      <c r="BV661" s="61" t="s">
        <v>170</v>
      </c>
      <c r="BW661" s="84" t="s">
        <v>171</v>
      </c>
      <c r="BX661" s="84" t="s">
        <v>129</v>
      </c>
      <c r="BY661" s="85" t="s">
        <v>170</v>
      </c>
      <c r="BZ661" s="84"/>
      <c r="CA661" s="86" t="s">
        <v>129</v>
      </c>
      <c r="CB661" s="87" t="s">
        <v>129</v>
      </c>
      <c r="CC661" s="88">
        <v>45393</v>
      </c>
      <c r="CD661" s="87">
        <v>45393</v>
      </c>
      <c r="CE661" s="87" t="s">
        <v>129</v>
      </c>
      <c r="CF661" s="87"/>
      <c r="CG661" s="87" t="s">
        <v>1678</v>
      </c>
      <c r="CH661" s="42">
        <f>YEAR(BANCO10[[#This Row],[DATA INÍCIO]])</f>
        <v>2025</v>
      </c>
      <c r="CI661" s="42">
        <f>MONTH(BANCO10[[#This Row],[DATA INÍCIO]])</f>
        <v>11</v>
      </c>
      <c r="CJ661" s="42" t="str">
        <f t="shared" si="12"/>
        <v>REGAPLAN INDUSTRIA E COMERCIO DE REGADORES LTDA46.216.420/0001-00</v>
      </c>
      <c r="CK661" s="42"/>
      <c r="CL661" s="42" t="s">
        <v>123</v>
      </c>
      <c r="CM661" s="42" t="str">
        <f>IF(BANCO10[[#This Row],[SOLUÇÃO]]=CM$1,BANCO10[[#This Row],[STATUS DA ETAPA]],"")</f>
        <v/>
      </c>
      <c r="CN661" s="42" t="str">
        <f>IF(BANCO10[[#This Row],[SOLUÇÃO]]=CN$1,BANCO10[[#This Row],[STATUS DA ETAPA]],"")</f>
        <v/>
      </c>
      <c r="CO661" s="42" t="str">
        <f>IF(BANCO10[[#This Row],[SOLUÇÃO]]=CO$1,BANCO10[[#This Row],[STATUS DA ETAPA]],"")</f>
        <v/>
      </c>
      <c r="CP661" s="42" t="str">
        <f>IF(BANCO10[[#This Row],[SOLUÇÃO]]=CP$1,BANCO10[[#This Row],[STATUS DA ETAPA]],"")</f>
        <v/>
      </c>
      <c r="CQ661" s="42" t="str">
        <f>IF(BANCO10[[#This Row],[SOLUÇÃO]]=CQ$1,BANCO10[[#This Row],[STATUS DA ETAPA]],"")</f>
        <v/>
      </c>
      <c r="CR661" s="42" t="str">
        <f>IF(BANCO10[[#This Row],[SOLUÇÃO]]=CR$1,BANCO10[[#This Row],[STATUS DA ETAPA]],"")</f>
        <v>CANCELADO</v>
      </c>
      <c r="CS661" s="42" t="str">
        <f>IF(BANCO10[[#This Row],[SOLUÇÃO]]=CS$1,BANCO10[[#This Row],[STATUS DA ETAPA]],"")</f>
        <v/>
      </c>
      <c r="CT661" s="42" t="str">
        <f>IF(BANCO10[[#This Row],[SOLUÇÃO]]=CT$1,BANCO10[[#This Row],[STATUS DA ETAPA]],"")</f>
        <v/>
      </c>
      <c r="CU661" s="42" t="str">
        <f>IF(BANCO10[[#This Row],[SOLUÇÃO]]=CU$1,BANCO10[[#This Row],[STATUS DA ETAPA]],"")</f>
        <v/>
      </c>
      <c r="CV661" s="42" t="str">
        <f>IF(BANCO10[[#This Row],[SOLUÇÃO]]=CV$1,BANCO10[[#This Row],[STATUS DA ETAPA]],"")</f>
        <v/>
      </c>
      <c r="CW661" s="42" t="str">
        <f>IF(BANCO10[[#This Row],[SOLUÇÃO]]=CW$1,BANCO10[[#This Row],[STATUS DA ETAPA]],"")</f>
        <v/>
      </c>
      <c r="CX661" s="42" t="str">
        <f>IF(BANCO10[[#This Row],[SOLUÇÃO]]=CX$1,BANCO10[[#This Row],[STATUS DA ETAPA]],"")</f>
        <v/>
      </c>
      <c r="CY661" s="42" t="str">
        <f>IF(BANCO10[[#This Row],[SOLUÇÃO]]=CY$1,BANCO10[[#This Row],[STATUS DA ETAPA]],"")</f>
        <v/>
      </c>
      <c r="CZ661" s="42" t="str">
        <f>IF(BANCO10[[#This Row],[SOLUÇÃO]]=CZ$1,BANCO10[[#This Row],[STATUS DA ETAPA]],"")</f>
        <v/>
      </c>
      <c r="DA661" s="42" t="str">
        <f>IF(BANCO10[[#This Row],[SOLUÇÃO]]=DA$1,BANCO10[[#This Row],[STATUS DA ETAPA]],"")</f>
        <v/>
      </c>
      <c r="DB661" s="42" t="str">
        <f>IF(BANCO10[[#This Row],[SOLUÇÃO]]=DB$1,BANCO10[[#This Row],[STATUS DA ETAPA]],"")</f>
        <v/>
      </c>
      <c r="DC661" s="63" t="str">
        <f>IF(BANCO10[[#This Row],[SOLUÇÃO]]=DC$1,BANCO10[[#This Row],[STATUS DA ETAPA]],"")</f>
        <v/>
      </c>
      <c r="DD661" s="65" t="str">
        <f>IF(BANCO10[[#This Row],[SOLUÇÃO]]=DD$1,BANCO10[[#This Row],[STATUS DA ETAPA]],"")</f>
        <v/>
      </c>
      <c r="DE661" s="65" t="str">
        <f>IF(BANCO10[[#This Row],[SOLUÇÃO]]=DE$1,BANCO10[[#This Row],[STATUS DA ETAPA]],"")</f>
        <v/>
      </c>
      <c r="DF661" s="65" t="str">
        <f>IF(BANCO10[[#This Row],[SOLUÇÃO]]=DF$1,BANCO10[[#This Row],[STATUS DA ETAPA]],"")</f>
        <v/>
      </c>
      <c r="DG661" s="65" t="str">
        <f>IF(BANCO10[[#This Row],[SOLUÇÃO]]=DG$1,BANCO10[[#This Row],[STATUS DA ETAPA]],"")</f>
        <v/>
      </c>
      <c r="DH661" s="65" t="str">
        <f>IF(BANCO10[[#This Row],[SOLUÇÃO]]=DH$1,BANCO10[[#This Row],[STATUS DA ETAPA]],"")</f>
        <v/>
      </c>
      <c r="DI661" s="65" t="str">
        <f>IF(BANCO10[[#This Row],[SOLUÇÃO]]=DI$1,BANCO10[[#This Row],[STATUS DA ETAPA]],"")</f>
        <v/>
      </c>
      <c r="DJ661" s="65" t="str">
        <f>IF(BANCO10[[#This Row],[SOLUÇÃO]]=DJ$1,BANCO10[[#This Row],[STATUS DA ETAPA]],"")</f>
        <v/>
      </c>
      <c r="DK661" s="65" t="str">
        <f>IF(BANCO10[[#This Row],[SOLUÇÃO]]=DK$1,BANCO10[[#This Row],[STATUS DA ETAPA]],"")</f>
        <v/>
      </c>
      <c r="DL661" s="65" t="str">
        <f>IF(BANCO10[[#This Row],[SOLUÇÃO]]=DL$1,BANCO10[[#This Row],[STATUS DA ETAPA]],"")</f>
        <v/>
      </c>
      <c r="DM661" s="65" t="str">
        <f>IF(BANCO10[[#This Row],[SOLUÇÃO]]=DM$1,BANCO10[[#This Row],[STATUS DA ETAPA]],"")</f>
        <v/>
      </c>
    </row>
    <row r="662" spans="1:117" ht="12" x14ac:dyDescent="0.25">
      <c r="A662" s="38" t="s">
        <v>118</v>
      </c>
      <c r="B662" s="38" t="s">
        <v>131</v>
      </c>
      <c r="C662" s="40" t="str">
        <f>IFERROR(VLOOKUP(BANCO10[[#This Row],[EMPRESA]],[1]!DADOS[#Data],2,FALSE),"")</f>
        <v>03.963.585/0001-33</v>
      </c>
      <c r="D662" s="244" t="s">
        <v>1701</v>
      </c>
      <c r="E662" s="42" t="str">
        <f>IFERROR(VLOOKUP(BANCO10[[#This Row],[EMPRESA]],[1]!DADOS[#Data],5,FALSE),"")</f>
        <v>DEMAIS</v>
      </c>
      <c r="F662" s="40" t="str">
        <f>IFERROR(IF(VLOOKUP(BANCO10[[#This Row],[EMPRESA]],[1]!DADOS[#Data],6,0)="","",(VLOOKUP(BANCO10[[#This Row],[EMPRESA]],[1]!DADOS[#Data],6,0))),"")</f>
        <v>N/A</v>
      </c>
      <c r="G662" s="40" t="str">
        <f>IFERROR(IF(VLOOKUP(BANCO10[[#This Row],[EMPRESA]],[1]!DADOS[#Data],4)="","",(VLOOKUP($D662,[1]!DADOS[#Data],4,0))),"")</f>
        <v>REOBOTE</v>
      </c>
      <c r="H662" s="43" t="s">
        <v>7</v>
      </c>
      <c r="I662" s="38" t="s">
        <v>306</v>
      </c>
      <c r="J662" s="38" t="s">
        <v>123</v>
      </c>
      <c r="K662" s="38" t="s">
        <v>1702</v>
      </c>
      <c r="L662" s="44" t="s">
        <v>136</v>
      </c>
      <c r="M662" s="44" t="s">
        <v>137</v>
      </c>
      <c r="N662" s="44" t="s">
        <v>123</v>
      </c>
      <c r="O662" s="38" t="s">
        <v>96</v>
      </c>
      <c r="P662" s="42">
        <v>116</v>
      </c>
      <c r="Q662" s="39" t="s">
        <v>188</v>
      </c>
      <c r="R662" s="45" t="s">
        <v>27</v>
      </c>
      <c r="S662" s="45">
        <v>45757</v>
      </c>
      <c r="T662" s="45" t="s">
        <v>27</v>
      </c>
      <c r="U662" s="45">
        <v>45757</v>
      </c>
      <c r="V662" s="45" t="s">
        <v>27</v>
      </c>
      <c r="W662" s="45">
        <v>45757</v>
      </c>
      <c r="X662" s="45" t="s">
        <v>27</v>
      </c>
      <c r="Y662" s="45">
        <v>45757</v>
      </c>
      <c r="Z662" s="46" t="s">
        <v>27</v>
      </c>
      <c r="AA662" s="47">
        <v>45736</v>
      </c>
      <c r="AB662" s="46" t="s">
        <v>27</v>
      </c>
      <c r="AC662" s="48">
        <v>45932</v>
      </c>
      <c r="AD662" s="46" t="s">
        <v>27</v>
      </c>
      <c r="AE662" s="48">
        <v>45932</v>
      </c>
      <c r="AF662" s="45" t="s">
        <v>123</v>
      </c>
      <c r="AG662" s="45"/>
      <c r="AH662" s="45" t="s">
        <v>123</v>
      </c>
      <c r="AI662" s="45"/>
      <c r="AJ662" s="45" t="s">
        <v>27</v>
      </c>
      <c r="AK662" s="45">
        <v>45708</v>
      </c>
      <c r="AL662" s="45" t="s">
        <v>123</v>
      </c>
      <c r="AM662" s="45"/>
      <c r="AN662" s="45" t="s">
        <v>123</v>
      </c>
      <c r="AO662" s="45"/>
      <c r="AP662" s="45" t="s">
        <v>123</v>
      </c>
      <c r="AQ662" s="45"/>
      <c r="AR662" s="45" t="s">
        <v>123</v>
      </c>
      <c r="AS662" s="45"/>
      <c r="AT662" s="49">
        <v>45932</v>
      </c>
      <c r="AU662" s="50">
        <v>46022</v>
      </c>
      <c r="AV662" s="86" t="s">
        <v>27</v>
      </c>
      <c r="AW662" s="66" t="s">
        <v>126</v>
      </c>
      <c r="AX662" s="51" t="s">
        <v>49</v>
      </c>
      <c r="AY662" s="52" t="s">
        <v>126</v>
      </c>
      <c r="AZ662" s="53">
        <v>22040</v>
      </c>
      <c r="BA662" s="52" t="s">
        <v>153</v>
      </c>
      <c r="BB662" s="81">
        <v>678870</v>
      </c>
      <c r="BC662" s="52" t="s">
        <v>123</v>
      </c>
      <c r="BD662" s="52" t="s">
        <v>123</v>
      </c>
      <c r="BE662" s="67" t="s">
        <v>126</v>
      </c>
      <c r="BF662" s="67" t="s">
        <v>126</v>
      </c>
      <c r="BG662" s="67" t="s">
        <v>126</v>
      </c>
      <c r="BH662" s="67" t="s">
        <v>126</v>
      </c>
      <c r="BI662" s="68" t="s">
        <v>126</v>
      </c>
      <c r="BJ662" s="48"/>
      <c r="BK662" s="58" t="s">
        <v>123</v>
      </c>
      <c r="BL662" s="59"/>
      <c r="BM662" s="58" t="s">
        <v>123</v>
      </c>
      <c r="BN662" s="59"/>
      <c r="BO662" s="58" t="s">
        <v>126</v>
      </c>
      <c r="BP662" s="59"/>
      <c r="BQ662" s="58" t="s">
        <v>126</v>
      </c>
      <c r="BR662" s="59"/>
      <c r="BS662" s="69" t="s">
        <v>185</v>
      </c>
      <c r="BT662" s="38"/>
      <c r="BU662" s="61"/>
      <c r="BV662" s="61"/>
      <c r="BW662" s="61"/>
      <c r="BX662" s="61"/>
      <c r="BY662" s="61"/>
      <c r="BZ662" s="61"/>
      <c r="CA662" s="61"/>
      <c r="CB662" s="61"/>
      <c r="CC662" s="61"/>
      <c r="CD662" s="61"/>
      <c r="CE662" s="61"/>
      <c r="CF662" s="61"/>
      <c r="CG662" s="61"/>
      <c r="CH662" s="63">
        <f>YEAR(BANCO10[[#This Row],[DATA INÍCIO]])</f>
        <v>2025</v>
      </c>
      <c r="CI662" s="63">
        <f>MONTH(BANCO10[[#This Row],[DATA INÍCIO]])</f>
        <v>10</v>
      </c>
      <c r="CJ662" s="71" t="str">
        <f t="shared" si="12"/>
        <v>REOBOTE LTDA03.963.585/0001-33</v>
      </c>
      <c r="CK662" s="63"/>
      <c r="CL662" s="63"/>
      <c r="CM662" s="42" t="str">
        <f>IF(BANCO10[[#This Row],[SOLUÇÃO]]=CM$1,BANCO10[[#This Row],[STATUS DA ETAPA]],"")</f>
        <v/>
      </c>
      <c r="CN662" s="42" t="str">
        <f>IF(BANCO10[[#This Row],[SOLUÇÃO]]=CN$1,BANCO10[[#This Row],[STATUS DA ETAPA]],"")</f>
        <v/>
      </c>
      <c r="CO662" s="42" t="str">
        <f>IF(BANCO10[[#This Row],[SOLUÇÃO]]=CO$1,BANCO10[[#This Row],[STATUS DA ETAPA]],"")</f>
        <v/>
      </c>
      <c r="CP662" s="42" t="str">
        <f>IF(BANCO10[[#This Row],[SOLUÇÃO]]=CP$1,BANCO10[[#This Row],[STATUS DA ETAPA]],"")</f>
        <v/>
      </c>
      <c r="CQ662" s="42" t="str">
        <f>IF(BANCO10[[#This Row],[SOLUÇÃO]]=CQ$1,BANCO10[[#This Row],[STATUS DA ETAPA]],"")</f>
        <v/>
      </c>
      <c r="CR662" s="42" t="str">
        <f>IF(BANCO10[[#This Row],[SOLUÇÃO]]=CR$1,BANCO10[[#This Row],[STATUS DA ETAPA]],"")</f>
        <v/>
      </c>
      <c r="CS662" s="42" t="str">
        <f>IF(BANCO10[[#This Row],[SOLUÇÃO]]=CS$1,BANCO10[[#This Row],[STATUS DA ETAPA]],"")</f>
        <v>EM ANDAMENTO</v>
      </c>
      <c r="CT662" s="42" t="str">
        <f>IF(BANCO10[[#This Row],[SOLUÇÃO]]=CT$1,BANCO10[[#This Row],[STATUS DA ETAPA]],"")</f>
        <v/>
      </c>
      <c r="CU662" s="42" t="str">
        <f>IF(BANCO10[[#This Row],[SOLUÇÃO]]=CU$1,BANCO10[[#This Row],[STATUS DA ETAPA]],"")</f>
        <v/>
      </c>
      <c r="CV662" s="42" t="str">
        <f>IF(BANCO10[[#This Row],[SOLUÇÃO]]=CV$1,BANCO10[[#This Row],[STATUS DA ETAPA]],"")</f>
        <v/>
      </c>
      <c r="CW662" s="42" t="str">
        <f>IF(BANCO10[[#This Row],[SOLUÇÃO]]=CW$1,BANCO10[[#This Row],[STATUS DA ETAPA]],"")</f>
        <v/>
      </c>
      <c r="CX662" s="42" t="str">
        <f>IF(BANCO10[[#This Row],[SOLUÇÃO]]=CX$1,BANCO10[[#This Row],[STATUS DA ETAPA]],"")</f>
        <v/>
      </c>
      <c r="CY662" s="42" t="str">
        <f>IF(BANCO10[[#This Row],[SOLUÇÃO]]=CY$1,BANCO10[[#This Row],[STATUS DA ETAPA]],"")</f>
        <v/>
      </c>
      <c r="CZ662" s="42" t="str">
        <f>IF(BANCO10[[#This Row],[SOLUÇÃO]]=CZ$1,BANCO10[[#This Row],[STATUS DA ETAPA]],"")</f>
        <v/>
      </c>
      <c r="DA662" s="42" t="str">
        <f>IF(BANCO10[[#This Row],[SOLUÇÃO]]=DA$1,BANCO10[[#This Row],[STATUS DA ETAPA]],"")</f>
        <v/>
      </c>
      <c r="DB662" s="42" t="str">
        <f>IF(BANCO10[[#This Row],[SOLUÇÃO]]=DB$1,BANCO10[[#This Row],[STATUS DA ETAPA]],"")</f>
        <v/>
      </c>
      <c r="DC662" s="42" t="str">
        <f>IF(BANCO10[[#This Row],[SOLUÇÃO]]=DC$1,BANCO10[[#This Row],[STATUS DA ETAPA]],"")</f>
        <v/>
      </c>
      <c r="DD662" s="42" t="str">
        <f>IF(BANCO10[[#This Row],[SOLUÇÃO]]=DD$1,BANCO10[[#This Row],[STATUS DA ETAPA]],"")</f>
        <v/>
      </c>
      <c r="DE662" s="42" t="str">
        <f>IF(BANCO10[[#This Row],[SOLUÇÃO]]=DE$1,BANCO10[[#This Row],[STATUS DA ETAPA]],"")</f>
        <v/>
      </c>
      <c r="DF662" s="42" t="str">
        <f>IF(BANCO10[[#This Row],[SOLUÇÃO]]=DF$1,BANCO10[[#This Row],[STATUS DA ETAPA]],"")</f>
        <v/>
      </c>
      <c r="DG662" s="42" t="str">
        <f>IF(BANCO10[[#This Row],[SOLUÇÃO]]=DG$1,BANCO10[[#This Row],[STATUS DA ETAPA]],"")</f>
        <v/>
      </c>
      <c r="DH662" s="42" t="str">
        <f>IF(BANCO10[[#This Row],[SOLUÇÃO]]=DH$1,BANCO10[[#This Row],[STATUS DA ETAPA]],"")</f>
        <v/>
      </c>
      <c r="DI662" s="42" t="str">
        <f>IF(BANCO10[[#This Row],[SOLUÇÃO]]=DI$1,BANCO10[[#This Row],[STATUS DA ETAPA]],"")</f>
        <v/>
      </c>
      <c r="DJ662" s="42" t="str">
        <f>IF(BANCO10[[#This Row],[SOLUÇÃO]]=DJ$1,BANCO10[[#This Row],[STATUS DA ETAPA]],"")</f>
        <v/>
      </c>
      <c r="DK662" s="42" t="str">
        <f>IF(BANCO10[[#This Row],[SOLUÇÃO]]=DK$1,BANCO10[[#This Row],[STATUS DA ETAPA]],"")</f>
        <v/>
      </c>
      <c r="DL662" s="42" t="str">
        <f>IF(BANCO10[[#This Row],[SOLUÇÃO]]=DL$1,BANCO10[[#This Row],[STATUS DA ETAPA]],"")</f>
        <v/>
      </c>
      <c r="DM662" s="42" t="str">
        <f>IF(BANCO10[[#This Row],[SOLUÇÃO]]=DM$1,BANCO10[[#This Row],[STATUS DA ETAPA]],"")</f>
        <v/>
      </c>
    </row>
    <row r="663" spans="1:117" ht="12" x14ac:dyDescent="0.25">
      <c r="A663" s="38" t="s">
        <v>118</v>
      </c>
      <c r="B663" s="39" t="s">
        <v>119</v>
      </c>
      <c r="C663" s="40" t="str">
        <f>IFERROR(VLOOKUP(BANCO10[[#This Row],[EMPRESA]],[1]!DADOS[#Data],2,FALSE),"")</f>
        <v>05.957.989/0001-40</v>
      </c>
      <c r="D663" s="42" t="s">
        <v>1703</v>
      </c>
      <c r="E663" s="42" t="str">
        <f>IFERROR(VLOOKUP(BANCO10[[#This Row],[EMPRESA]],[1]!DADOS[#Data],5,FALSE),"")</f>
        <v>ME</v>
      </c>
      <c r="F663" s="40" t="str">
        <f>IFERROR(IF(VLOOKUP(BANCO10[[#This Row],[EMPRESA]],[1]!DADOS[#Data],6,0)="","",(VLOOKUP(BANCO10[[#This Row],[EMPRESA]],[1]!DADOS[#Data],6,0))),"")</f>
        <v>CAPITAL NORTE</v>
      </c>
      <c r="G663" s="40" t="str">
        <f>IFERROR(IF(VLOOKUP(BANCO10[[#This Row],[EMPRESA]],[1]!DADOS[#Data],4)="","",(VLOOKUP($D663,[1]!DADOS[#Data],4,0))),"")</f>
        <v>REPLASTIC</v>
      </c>
      <c r="H663" s="43" t="s">
        <v>7</v>
      </c>
      <c r="I663" s="43" t="s">
        <v>145</v>
      </c>
      <c r="J663" s="44" t="s">
        <v>123</v>
      </c>
      <c r="K663" s="44" t="s">
        <v>1704</v>
      </c>
      <c r="L663" s="44" t="s">
        <v>1705</v>
      </c>
      <c r="M663" s="44">
        <v>103</v>
      </c>
      <c r="N663" s="42" t="s">
        <v>341</v>
      </c>
      <c r="O663" s="42" t="s">
        <v>95</v>
      </c>
      <c r="P663" s="42">
        <v>60</v>
      </c>
      <c r="Q663" s="42" t="s">
        <v>148</v>
      </c>
      <c r="R663" s="45" t="s">
        <v>123</v>
      </c>
      <c r="S663" s="45"/>
      <c r="T663" s="45" t="s">
        <v>123</v>
      </c>
      <c r="U663" s="45"/>
      <c r="V663" s="45" t="s">
        <v>123</v>
      </c>
      <c r="W663" s="45"/>
      <c r="X663" s="45" t="s">
        <v>123</v>
      </c>
      <c r="Y663" s="45"/>
      <c r="Z663" s="46" t="s">
        <v>123</v>
      </c>
      <c r="AA663" s="47"/>
      <c r="AB663" s="46" t="s">
        <v>123</v>
      </c>
      <c r="AC663" s="48"/>
      <c r="AD663" s="46" t="s">
        <v>123</v>
      </c>
      <c r="AE663" s="48"/>
      <c r="AF663" s="45" t="s">
        <v>27</v>
      </c>
      <c r="AG663" s="45">
        <v>45310</v>
      </c>
      <c r="AH663" s="45"/>
      <c r="AI663" s="45"/>
      <c r="AJ663" s="45"/>
      <c r="AK663" s="45"/>
      <c r="AL663" s="45" t="s">
        <v>123</v>
      </c>
      <c r="AM663" s="45"/>
      <c r="AN663" s="45" t="s">
        <v>123</v>
      </c>
      <c r="AO663" s="45"/>
      <c r="AP663" s="45" t="s">
        <v>123</v>
      </c>
      <c r="AQ663" s="45"/>
      <c r="AR663" s="45" t="s">
        <v>123</v>
      </c>
      <c r="AS663" s="45"/>
      <c r="AT663" s="133">
        <v>45307</v>
      </c>
      <c r="AU663" s="99">
        <v>45356</v>
      </c>
      <c r="AV663" s="51" t="s">
        <v>27</v>
      </c>
      <c r="AW663" s="51" t="s">
        <v>27</v>
      </c>
      <c r="AX663" s="51" t="s">
        <v>49</v>
      </c>
      <c r="AY663" s="52" t="s">
        <v>27</v>
      </c>
      <c r="AZ663" s="53">
        <v>0</v>
      </c>
      <c r="BA663" s="52" t="s">
        <v>123</v>
      </c>
      <c r="BB663" s="81" t="s">
        <v>123</v>
      </c>
      <c r="BC663" s="52" t="s">
        <v>123</v>
      </c>
      <c r="BD663" s="52" t="s">
        <v>123</v>
      </c>
      <c r="BE663" s="55" t="s">
        <v>123</v>
      </c>
      <c r="BF663" s="55" t="s">
        <v>123</v>
      </c>
      <c r="BG663" s="55" t="s">
        <v>27</v>
      </c>
      <c r="BH663" s="55" t="s">
        <v>123</v>
      </c>
      <c r="BI663" s="68" t="s">
        <v>123</v>
      </c>
      <c r="BJ663" s="48"/>
      <c r="BK663" s="74"/>
      <c r="BL663" s="75"/>
      <c r="BM663" s="74"/>
      <c r="BN663" s="75"/>
      <c r="BO663" s="74" t="s">
        <v>27</v>
      </c>
      <c r="BP663" s="75">
        <v>45356</v>
      </c>
      <c r="BQ663" s="74" t="s">
        <v>27</v>
      </c>
      <c r="BR663" s="132">
        <v>45363</v>
      </c>
      <c r="BS663" s="70" t="s">
        <v>342</v>
      </c>
      <c r="BT663" s="38"/>
      <c r="BU663" s="61"/>
      <c r="BV663" s="61"/>
      <c r="BW663" s="84"/>
      <c r="BX663" s="84"/>
      <c r="BY663" s="85"/>
      <c r="BZ663" s="84"/>
      <c r="CA663" s="86" t="s">
        <v>129</v>
      </c>
      <c r="CB663" s="87" t="s">
        <v>129</v>
      </c>
      <c r="CC663" s="88" t="s">
        <v>129</v>
      </c>
      <c r="CD663" s="87" t="s">
        <v>129</v>
      </c>
      <c r="CE663" s="87" t="s">
        <v>129</v>
      </c>
      <c r="CF663" s="87" t="s">
        <v>129</v>
      </c>
      <c r="CG663" s="87" t="s">
        <v>129</v>
      </c>
      <c r="CH663" s="42">
        <f>YEAR(BANCO10[[#This Row],[DATA INÍCIO]])</f>
        <v>2024</v>
      </c>
      <c r="CI663" s="42">
        <f>MONTH(BANCO10[[#This Row],[DATA INÍCIO]])</f>
        <v>1</v>
      </c>
      <c r="CJ663" s="42" t="str">
        <f t="shared" si="12"/>
        <v>REPLASTIC INJECAO PLASTICA LTDA05.957.989/0001-40</v>
      </c>
      <c r="CK663" s="42"/>
      <c r="CL663" s="42" t="s">
        <v>1704</v>
      </c>
      <c r="CM663" s="42" t="str">
        <f>IF(BANCO10[[#This Row],[SOLUÇÃO]]=CM$1,BANCO10[[#This Row],[STATUS DA ETAPA]],"")</f>
        <v/>
      </c>
      <c r="CN663" s="42" t="str">
        <f>IF(BANCO10[[#This Row],[SOLUÇÃO]]=CN$1,BANCO10[[#This Row],[STATUS DA ETAPA]],"")</f>
        <v/>
      </c>
      <c r="CO663" s="42" t="str">
        <f>IF(BANCO10[[#This Row],[SOLUÇÃO]]=CO$1,BANCO10[[#This Row],[STATUS DA ETAPA]],"")</f>
        <v/>
      </c>
      <c r="CP663" s="42" t="str">
        <f>IF(BANCO10[[#This Row],[SOLUÇÃO]]=CP$1,BANCO10[[#This Row],[STATUS DA ETAPA]],"")</f>
        <v/>
      </c>
      <c r="CQ663" s="42" t="str">
        <f>IF(BANCO10[[#This Row],[SOLUÇÃO]]=CQ$1,BANCO10[[#This Row],[STATUS DA ETAPA]],"")</f>
        <v/>
      </c>
      <c r="CR663" s="42" t="str">
        <f>IF(BANCO10[[#This Row],[SOLUÇÃO]]=CR$1,BANCO10[[#This Row],[STATUS DA ETAPA]],"")</f>
        <v>CONCLUÍDO</v>
      </c>
      <c r="CS663" s="42" t="str">
        <f>IF(BANCO10[[#This Row],[SOLUÇÃO]]=CS$1,BANCO10[[#This Row],[STATUS DA ETAPA]],"")</f>
        <v/>
      </c>
      <c r="CT663" s="42" t="str">
        <f>IF(BANCO10[[#This Row],[SOLUÇÃO]]=CT$1,BANCO10[[#This Row],[STATUS DA ETAPA]],"")</f>
        <v/>
      </c>
      <c r="CU663" s="42" t="str">
        <f>IF(BANCO10[[#This Row],[SOLUÇÃO]]=CU$1,BANCO10[[#This Row],[STATUS DA ETAPA]],"")</f>
        <v/>
      </c>
      <c r="CV663" s="42" t="str">
        <f>IF(BANCO10[[#This Row],[SOLUÇÃO]]=CV$1,BANCO10[[#This Row],[STATUS DA ETAPA]],"")</f>
        <v/>
      </c>
      <c r="CW663" s="42" t="str">
        <f>IF(BANCO10[[#This Row],[SOLUÇÃO]]=CW$1,BANCO10[[#This Row],[STATUS DA ETAPA]],"")</f>
        <v/>
      </c>
      <c r="CX663" s="42" t="str">
        <f>IF(BANCO10[[#This Row],[SOLUÇÃO]]=CX$1,BANCO10[[#This Row],[STATUS DA ETAPA]],"")</f>
        <v/>
      </c>
      <c r="CY663" s="42" t="str">
        <f>IF(BANCO10[[#This Row],[SOLUÇÃO]]=CY$1,BANCO10[[#This Row],[STATUS DA ETAPA]],"")</f>
        <v/>
      </c>
      <c r="CZ663" s="42" t="str">
        <f>IF(BANCO10[[#This Row],[SOLUÇÃO]]=CZ$1,BANCO10[[#This Row],[STATUS DA ETAPA]],"")</f>
        <v/>
      </c>
      <c r="DA663" s="42" t="str">
        <f>IF(BANCO10[[#This Row],[SOLUÇÃO]]=DA$1,BANCO10[[#This Row],[STATUS DA ETAPA]],"")</f>
        <v/>
      </c>
      <c r="DB663" s="42" t="str">
        <f>IF(BANCO10[[#This Row],[SOLUÇÃO]]=DB$1,BANCO10[[#This Row],[STATUS DA ETAPA]],"")</f>
        <v/>
      </c>
      <c r="DC663" s="63" t="str">
        <f>IF(BANCO10[[#This Row],[SOLUÇÃO]]=DC$1,BANCO10[[#This Row],[STATUS DA ETAPA]],"")</f>
        <v/>
      </c>
      <c r="DD663" s="65" t="str">
        <f>IF(BANCO10[[#This Row],[SOLUÇÃO]]=DD$1,BANCO10[[#This Row],[STATUS DA ETAPA]],"")</f>
        <v/>
      </c>
      <c r="DE663" s="65" t="str">
        <f>IF(BANCO10[[#This Row],[SOLUÇÃO]]=DE$1,BANCO10[[#This Row],[STATUS DA ETAPA]],"")</f>
        <v/>
      </c>
      <c r="DF663" s="65" t="str">
        <f>IF(BANCO10[[#This Row],[SOLUÇÃO]]=DF$1,BANCO10[[#This Row],[STATUS DA ETAPA]],"")</f>
        <v/>
      </c>
      <c r="DG663" s="65" t="str">
        <f>IF(BANCO10[[#This Row],[SOLUÇÃO]]=DG$1,BANCO10[[#This Row],[STATUS DA ETAPA]],"")</f>
        <v/>
      </c>
      <c r="DH663" s="65" t="str">
        <f>IF(BANCO10[[#This Row],[SOLUÇÃO]]=DH$1,BANCO10[[#This Row],[STATUS DA ETAPA]],"")</f>
        <v/>
      </c>
      <c r="DI663" s="65" t="str">
        <f>IF(BANCO10[[#This Row],[SOLUÇÃO]]=DI$1,BANCO10[[#This Row],[STATUS DA ETAPA]],"")</f>
        <v/>
      </c>
      <c r="DJ663" s="65" t="str">
        <f>IF(BANCO10[[#This Row],[SOLUÇÃO]]=DJ$1,BANCO10[[#This Row],[STATUS DA ETAPA]],"")</f>
        <v/>
      </c>
      <c r="DK663" s="65" t="str">
        <f>IF(BANCO10[[#This Row],[SOLUÇÃO]]=DK$1,BANCO10[[#This Row],[STATUS DA ETAPA]],"")</f>
        <v/>
      </c>
      <c r="DL663" s="65" t="str">
        <f>IF(BANCO10[[#This Row],[SOLUÇÃO]]=DL$1,BANCO10[[#This Row],[STATUS DA ETAPA]],"")</f>
        <v/>
      </c>
      <c r="DM663" s="65" t="str">
        <f>IF(BANCO10[[#This Row],[SOLUÇÃO]]=DM$1,BANCO10[[#This Row],[STATUS DA ETAPA]],"")</f>
        <v/>
      </c>
    </row>
    <row r="664" spans="1:117" ht="12" x14ac:dyDescent="0.25">
      <c r="A664" s="38" t="s">
        <v>118</v>
      </c>
      <c r="B664" s="39" t="s">
        <v>119</v>
      </c>
      <c r="C664" s="40" t="str">
        <f>IFERROR(VLOOKUP(BANCO10[[#This Row],[EMPRESA]],[1]!DADOS[#Data],2,FALSE),"")</f>
        <v>05.957.989/0001-40</v>
      </c>
      <c r="D664" s="42" t="s">
        <v>1703</v>
      </c>
      <c r="E664" s="42" t="str">
        <f>IFERROR(VLOOKUP(BANCO10[[#This Row],[EMPRESA]],[1]!DADOS[#Data],5,FALSE),"")</f>
        <v>ME</v>
      </c>
      <c r="F664" s="40" t="str">
        <f>IFERROR(IF(VLOOKUP(BANCO10[[#This Row],[EMPRESA]],[1]!DADOS[#Data],6,0)="","",(VLOOKUP(BANCO10[[#This Row],[EMPRESA]],[1]!DADOS[#Data],6,0))),"")</f>
        <v>CAPITAL NORTE</v>
      </c>
      <c r="G664" s="40" t="s">
        <v>1706</v>
      </c>
      <c r="H664" s="43" t="s">
        <v>196</v>
      </c>
      <c r="I664" s="43" t="s">
        <v>145</v>
      </c>
      <c r="J664" s="44" t="s">
        <v>123</v>
      </c>
      <c r="K664" s="44" t="s">
        <v>1707</v>
      </c>
      <c r="L664" s="44" t="s">
        <v>123</v>
      </c>
      <c r="M664" s="44">
        <v>604</v>
      </c>
      <c r="N664" s="42">
        <v>103</v>
      </c>
      <c r="O664" s="42" t="s">
        <v>92</v>
      </c>
      <c r="P664" s="42">
        <v>32</v>
      </c>
      <c r="Q664" s="42" t="s">
        <v>148</v>
      </c>
      <c r="R664" s="45" t="s">
        <v>123</v>
      </c>
      <c r="S664" s="45"/>
      <c r="T664" s="45" t="s">
        <v>123</v>
      </c>
      <c r="U664" s="45"/>
      <c r="V664" s="45" t="s">
        <v>123</v>
      </c>
      <c r="W664" s="45"/>
      <c r="X664" s="45" t="s">
        <v>123</v>
      </c>
      <c r="Y664" s="45"/>
      <c r="Z664" s="46" t="s">
        <v>123</v>
      </c>
      <c r="AA664" s="47"/>
      <c r="AB664" s="46" t="s">
        <v>123</v>
      </c>
      <c r="AC664" s="48"/>
      <c r="AD664" s="46" t="s">
        <v>123</v>
      </c>
      <c r="AE664" s="48"/>
      <c r="AF664" s="45" t="s">
        <v>27</v>
      </c>
      <c r="AG664" s="45">
        <v>45310</v>
      </c>
      <c r="AH664" s="45"/>
      <c r="AI664" s="45"/>
      <c r="AJ664" s="45"/>
      <c r="AK664" s="45"/>
      <c r="AL664" s="45" t="s">
        <v>123</v>
      </c>
      <c r="AM664" s="45"/>
      <c r="AN664" s="45" t="s">
        <v>123</v>
      </c>
      <c r="AO664" s="45"/>
      <c r="AP664" s="45" t="s">
        <v>123</v>
      </c>
      <c r="AQ664" s="45"/>
      <c r="AR664" s="45" t="s">
        <v>27</v>
      </c>
      <c r="AS664" s="45"/>
      <c r="AT664" s="133">
        <v>45470</v>
      </c>
      <c r="AU664" s="99">
        <v>45643</v>
      </c>
      <c r="AV664" s="51" t="s">
        <v>27</v>
      </c>
      <c r="AW664" s="51" t="s">
        <v>27</v>
      </c>
      <c r="AX664" s="73" t="s">
        <v>182</v>
      </c>
      <c r="AY664" s="52" t="s">
        <v>126</v>
      </c>
      <c r="AZ664" s="53">
        <v>0</v>
      </c>
      <c r="BA664" s="52" t="s">
        <v>153</v>
      </c>
      <c r="BB664" s="81" t="s">
        <v>136</v>
      </c>
      <c r="BC664" s="52" t="s">
        <v>252</v>
      </c>
      <c r="BD664" s="52" t="s">
        <v>136</v>
      </c>
      <c r="BE664" s="55" t="s">
        <v>123</v>
      </c>
      <c r="BF664" s="55" t="s">
        <v>123</v>
      </c>
      <c r="BG664" s="55" t="s">
        <v>27</v>
      </c>
      <c r="BH664" s="55" t="s">
        <v>123</v>
      </c>
      <c r="BI664" s="48" t="s">
        <v>123</v>
      </c>
      <c r="BJ664" s="48"/>
      <c r="BK664" s="74"/>
      <c r="BL664" s="75"/>
      <c r="BM664" s="74"/>
      <c r="BN664" s="75"/>
      <c r="BO664" s="74" t="s">
        <v>27</v>
      </c>
      <c r="BP664" s="75">
        <v>45642</v>
      </c>
      <c r="BQ664" s="74" t="s">
        <v>27</v>
      </c>
      <c r="BR664" s="132">
        <v>45629</v>
      </c>
      <c r="BS664" s="80" t="s">
        <v>1236</v>
      </c>
      <c r="BT664" s="38"/>
      <c r="BU664" s="61"/>
      <c r="BV664" s="61"/>
      <c r="BW664" s="84"/>
      <c r="BX664" s="84"/>
      <c r="BY664" s="85"/>
      <c r="BZ664" s="84"/>
      <c r="CA664" s="86"/>
      <c r="CB664" s="87"/>
      <c r="CC664" s="88"/>
      <c r="CD664" s="87"/>
      <c r="CE664" s="87"/>
      <c r="CF664" s="87"/>
      <c r="CG664" s="87"/>
      <c r="CH664" s="42">
        <f>YEAR(BANCO10[[#This Row],[DATA INÍCIO]])</f>
        <v>2024</v>
      </c>
      <c r="CI664" s="42">
        <f>MONTH(BANCO10[[#This Row],[DATA INÍCIO]])</f>
        <v>6</v>
      </c>
      <c r="CJ664" s="42" t="str">
        <f t="shared" si="12"/>
        <v>REPLASTIC INJECAO PLASTICA LTDA05.957.989/0001-40</v>
      </c>
      <c r="CK664" s="42"/>
      <c r="CL664" s="42" t="s">
        <v>1708</v>
      </c>
      <c r="CM664" s="42" t="str">
        <f>IF(BANCO10[[#This Row],[SOLUÇÃO]]=CM$1,BANCO10[[#This Row],[STATUS DA ETAPA]],"")</f>
        <v/>
      </c>
      <c r="CN664" s="42" t="str">
        <f>IF(BANCO10[[#This Row],[SOLUÇÃO]]=CN$1,BANCO10[[#This Row],[STATUS DA ETAPA]],"")</f>
        <v/>
      </c>
      <c r="CO664" s="42" t="str">
        <f>IF(BANCO10[[#This Row],[SOLUÇÃO]]=CO$1,BANCO10[[#This Row],[STATUS DA ETAPA]],"")</f>
        <v>CONCLUÍDO</v>
      </c>
      <c r="CP664" s="42" t="str">
        <f>IF(BANCO10[[#This Row],[SOLUÇÃO]]=CP$1,BANCO10[[#This Row],[STATUS DA ETAPA]],"")</f>
        <v/>
      </c>
      <c r="CQ664" s="42" t="str">
        <f>IF(BANCO10[[#This Row],[SOLUÇÃO]]=CQ$1,BANCO10[[#This Row],[STATUS DA ETAPA]],"")</f>
        <v/>
      </c>
      <c r="CR664" s="42" t="str">
        <f>IF(BANCO10[[#This Row],[SOLUÇÃO]]=CR$1,BANCO10[[#This Row],[STATUS DA ETAPA]],"")</f>
        <v/>
      </c>
      <c r="CS664" s="42" t="str">
        <f>IF(BANCO10[[#This Row],[SOLUÇÃO]]=CS$1,BANCO10[[#This Row],[STATUS DA ETAPA]],"")</f>
        <v/>
      </c>
      <c r="CT664" s="42" t="str">
        <f>IF(BANCO10[[#This Row],[SOLUÇÃO]]=CT$1,BANCO10[[#This Row],[STATUS DA ETAPA]],"")</f>
        <v/>
      </c>
      <c r="CU664" s="42" t="str">
        <f>IF(BANCO10[[#This Row],[SOLUÇÃO]]=CU$1,BANCO10[[#This Row],[STATUS DA ETAPA]],"")</f>
        <v/>
      </c>
      <c r="CV664" s="42" t="str">
        <f>IF(BANCO10[[#This Row],[SOLUÇÃO]]=CV$1,BANCO10[[#This Row],[STATUS DA ETAPA]],"")</f>
        <v/>
      </c>
      <c r="CW664" s="42" t="str">
        <f>IF(BANCO10[[#This Row],[SOLUÇÃO]]=CW$1,BANCO10[[#This Row],[STATUS DA ETAPA]],"")</f>
        <v/>
      </c>
      <c r="CX664" s="42" t="str">
        <f>IF(BANCO10[[#This Row],[SOLUÇÃO]]=CX$1,BANCO10[[#This Row],[STATUS DA ETAPA]],"")</f>
        <v/>
      </c>
      <c r="CY664" s="42" t="str">
        <f>IF(BANCO10[[#This Row],[SOLUÇÃO]]=CY$1,BANCO10[[#This Row],[STATUS DA ETAPA]],"")</f>
        <v/>
      </c>
      <c r="CZ664" s="42" t="str">
        <f>IF(BANCO10[[#This Row],[SOLUÇÃO]]=CZ$1,BANCO10[[#This Row],[STATUS DA ETAPA]],"")</f>
        <v/>
      </c>
      <c r="DA664" s="42" t="str">
        <f>IF(BANCO10[[#This Row],[SOLUÇÃO]]=DA$1,BANCO10[[#This Row],[STATUS DA ETAPA]],"")</f>
        <v/>
      </c>
      <c r="DB664" s="42" t="str">
        <f>IF(BANCO10[[#This Row],[SOLUÇÃO]]=DB$1,BANCO10[[#This Row],[STATUS DA ETAPA]],"")</f>
        <v/>
      </c>
      <c r="DC664" s="63" t="str">
        <f>IF(BANCO10[[#This Row],[SOLUÇÃO]]=DC$1,BANCO10[[#This Row],[STATUS DA ETAPA]],"")</f>
        <v/>
      </c>
      <c r="DD664" s="65" t="str">
        <f>IF(BANCO10[[#This Row],[SOLUÇÃO]]=DD$1,BANCO10[[#This Row],[STATUS DA ETAPA]],"")</f>
        <v/>
      </c>
      <c r="DE664" s="65" t="str">
        <f>IF(BANCO10[[#This Row],[SOLUÇÃO]]=DE$1,BANCO10[[#This Row],[STATUS DA ETAPA]],"")</f>
        <v/>
      </c>
      <c r="DF664" s="65" t="str">
        <f>IF(BANCO10[[#This Row],[SOLUÇÃO]]=DF$1,BANCO10[[#This Row],[STATUS DA ETAPA]],"")</f>
        <v/>
      </c>
      <c r="DG664" s="65" t="str">
        <f>IF(BANCO10[[#This Row],[SOLUÇÃO]]=DG$1,BANCO10[[#This Row],[STATUS DA ETAPA]],"")</f>
        <v/>
      </c>
      <c r="DH664" s="65" t="str">
        <f>IF(BANCO10[[#This Row],[SOLUÇÃO]]=DH$1,BANCO10[[#This Row],[STATUS DA ETAPA]],"")</f>
        <v/>
      </c>
      <c r="DI664" s="65" t="str">
        <f>IF(BANCO10[[#This Row],[SOLUÇÃO]]=DI$1,BANCO10[[#This Row],[STATUS DA ETAPA]],"")</f>
        <v/>
      </c>
      <c r="DJ664" s="65" t="str">
        <f>IF(BANCO10[[#This Row],[SOLUÇÃO]]=DJ$1,BANCO10[[#This Row],[STATUS DA ETAPA]],"")</f>
        <v/>
      </c>
      <c r="DK664" s="65" t="str">
        <f>IF(BANCO10[[#This Row],[SOLUÇÃO]]=DK$1,BANCO10[[#This Row],[STATUS DA ETAPA]],"")</f>
        <v/>
      </c>
      <c r="DL664" s="65" t="str">
        <f>IF(BANCO10[[#This Row],[SOLUÇÃO]]=DL$1,BANCO10[[#This Row],[STATUS DA ETAPA]],"")</f>
        <v/>
      </c>
      <c r="DM664" s="65" t="str">
        <f>IF(BANCO10[[#This Row],[SOLUÇÃO]]=DM$1,BANCO10[[#This Row],[STATUS DA ETAPA]],"")</f>
        <v/>
      </c>
    </row>
    <row r="665" spans="1:117" ht="10.5" x14ac:dyDescent="0.25">
      <c r="A665" s="38" t="s">
        <v>118</v>
      </c>
      <c r="B665" s="39" t="s">
        <v>131</v>
      </c>
      <c r="C665" s="40" t="str">
        <f>IFERROR(VLOOKUP(BANCO10[[#This Row],[EMPRESA]],[1]!DADOS[#Data],2,FALSE),"")</f>
        <v>05.957.989/0001-40</v>
      </c>
      <c r="D665" s="42" t="s">
        <v>1703</v>
      </c>
      <c r="E665" s="42" t="str">
        <f>IFERROR(VLOOKUP(BANCO10[[#This Row],[EMPRESA]],[1]!DADOS[#Data],5,FALSE),"")</f>
        <v>ME</v>
      </c>
      <c r="F665" s="40" t="str">
        <f>IFERROR(IF(VLOOKUP(BANCO10[[#This Row],[EMPRESA]],[1]!DADOS[#Data],6,0)="","",(VLOOKUP(BANCO10[[#This Row],[EMPRESA]],[1]!DADOS[#Data],6,0))),"")</f>
        <v>CAPITAL NORTE</v>
      </c>
      <c r="G665" s="40" t="s">
        <v>1709</v>
      </c>
      <c r="H665" s="43" t="s">
        <v>7</v>
      </c>
      <c r="I665" s="43" t="s">
        <v>853</v>
      </c>
      <c r="J665" s="43" t="s">
        <v>123</v>
      </c>
      <c r="K665" s="44" t="s">
        <v>136</v>
      </c>
      <c r="L665" s="44" t="s">
        <v>136</v>
      </c>
      <c r="M665" s="44" t="s">
        <v>137</v>
      </c>
      <c r="N665" s="44" t="s">
        <v>123</v>
      </c>
      <c r="O665" s="42" t="s">
        <v>95</v>
      </c>
      <c r="P665" s="42">
        <v>76</v>
      </c>
      <c r="Q665" s="245"/>
      <c r="R665" s="45" t="s">
        <v>126</v>
      </c>
      <c r="S665" s="45"/>
      <c r="T665" s="45" t="s">
        <v>126</v>
      </c>
      <c r="U665" s="45"/>
      <c r="V665" s="45" t="s">
        <v>126</v>
      </c>
      <c r="W665" s="45"/>
      <c r="X665" s="45" t="s">
        <v>126</v>
      </c>
      <c r="Y665" s="45"/>
      <c r="Z665" s="46" t="s">
        <v>126</v>
      </c>
      <c r="AA665" s="47"/>
      <c r="AB665" s="46" t="s">
        <v>126</v>
      </c>
      <c r="AC665" s="48"/>
      <c r="AD665" s="46" t="s">
        <v>126</v>
      </c>
      <c r="AE665" s="48"/>
      <c r="AF665" s="45" t="s">
        <v>126</v>
      </c>
      <c r="AG665" s="45"/>
      <c r="AH665" s="45" t="s">
        <v>27</v>
      </c>
      <c r="AI665" s="45">
        <v>45918</v>
      </c>
      <c r="AJ665" s="45" t="s">
        <v>126</v>
      </c>
      <c r="AK665" s="45"/>
      <c r="AL665" s="45" t="s">
        <v>123</v>
      </c>
      <c r="AM665" s="45"/>
      <c r="AN665" s="45" t="s">
        <v>123</v>
      </c>
      <c r="AO665" s="45"/>
      <c r="AP665" s="45" t="s">
        <v>123</v>
      </c>
      <c r="AQ665" s="45"/>
      <c r="AR665" s="45" t="s">
        <v>123</v>
      </c>
      <c r="AS665" s="45"/>
      <c r="AT665" s="49">
        <v>45931</v>
      </c>
      <c r="AU665" s="50">
        <v>46022</v>
      </c>
      <c r="AV665" s="66" t="s">
        <v>126</v>
      </c>
      <c r="AW665" s="66" t="s">
        <v>126</v>
      </c>
      <c r="AX665" s="51" t="s">
        <v>49</v>
      </c>
      <c r="AY665" s="52" t="s">
        <v>126</v>
      </c>
      <c r="AZ665" s="53">
        <v>20140</v>
      </c>
      <c r="BA665" s="52"/>
      <c r="BB665" s="42" t="s">
        <v>123</v>
      </c>
      <c r="BC665" s="52" t="s">
        <v>123</v>
      </c>
      <c r="BD665" s="52" t="s">
        <v>123</v>
      </c>
      <c r="BE665" s="55" t="s">
        <v>126</v>
      </c>
      <c r="BF665" s="55" t="s">
        <v>126</v>
      </c>
      <c r="BG665" s="55" t="s">
        <v>126</v>
      </c>
      <c r="BH665" s="55" t="s">
        <v>126</v>
      </c>
      <c r="BI665" s="68" t="s">
        <v>126</v>
      </c>
      <c r="BJ665" s="48"/>
      <c r="BK665" s="58" t="s">
        <v>126</v>
      </c>
      <c r="BL665" s="59"/>
      <c r="BM665" s="58" t="s">
        <v>126</v>
      </c>
      <c r="BN665" s="59"/>
      <c r="BO665" s="58" t="s">
        <v>126</v>
      </c>
      <c r="BP665" s="59"/>
      <c r="BQ665" s="58" t="s">
        <v>126</v>
      </c>
      <c r="BR665" s="59"/>
      <c r="BS665" s="60" t="s">
        <v>1428</v>
      </c>
      <c r="BT665" s="38"/>
      <c r="BU665" s="61"/>
      <c r="BV665" s="61"/>
      <c r="BW665" s="61"/>
      <c r="BX665" s="61"/>
      <c r="BY665" s="61"/>
      <c r="BZ665" s="61"/>
      <c r="CA665" s="61"/>
      <c r="CB665" s="61"/>
      <c r="CC665" s="61"/>
      <c r="CD665" s="61"/>
      <c r="CE665" s="61"/>
      <c r="CF665" s="61"/>
      <c r="CG665" s="61"/>
      <c r="CH665" s="63">
        <f>YEAR(BANCO10[[#This Row],[DATA INÍCIO]])</f>
        <v>2025</v>
      </c>
      <c r="CI665" s="63">
        <f>MONTH(BANCO10[[#This Row],[DATA INÍCIO]])</f>
        <v>10</v>
      </c>
      <c r="CJ665" s="71" t="str">
        <f t="shared" si="12"/>
        <v>REPLASTIC INJECAO PLASTICA LTDA05.957.989/0001-40</v>
      </c>
      <c r="CK665" s="63"/>
      <c r="CL665" s="63"/>
      <c r="CM665" s="42" t="str">
        <f>IF(BANCO10[[#This Row],[SOLUÇÃO]]=CM$1,BANCO10[[#This Row],[STATUS DA ETAPA]],"")</f>
        <v/>
      </c>
      <c r="CN665" s="42" t="str">
        <f>IF(BANCO10[[#This Row],[SOLUÇÃO]]=CN$1,BANCO10[[#This Row],[STATUS DA ETAPA]],"")</f>
        <v/>
      </c>
      <c r="CO665" s="42" t="str">
        <f>IF(BANCO10[[#This Row],[SOLUÇÃO]]=CO$1,BANCO10[[#This Row],[STATUS DA ETAPA]],"")</f>
        <v/>
      </c>
      <c r="CP665" s="42" t="str">
        <f>IF(BANCO10[[#This Row],[SOLUÇÃO]]=CP$1,BANCO10[[#This Row],[STATUS DA ETAPA]],"")</f>
        <v/>
      </c>
      <c r="CQ665" s="42" t="str">
        <f>IF(BANCO10[[#This Row],[SOLUÇÃO]]=CQ$1,BANCO10[[#This Row],[STATUS DA ETAPA]],"")</f>
        <v/>
      </c>
      <c r="CR665" s="42" t="str">
        <f>IF(BANCO10[[#This Row],[SOLUÇÃO]]=CR$1,BANCO10[[#This Row],[STATUS DA ETAPA]],"")</f>
        <v>AGUARDANDO ACEITE</v>
      </c>
      <c r="CS665" s="42" t="str">
        <f>IF(BANCO10[[#This Row],[SOLUÇÃO]]=CS$1,BANCO10[[#This Row],[STATUS DA ETAPA]],"")</f>
        <v/>
      </c>
      <c r="CT665" s="42" t="str">
        <f>IF(BANCO10[[#This Row],[SOLUÇÃO]]=CT$1,BANCO10[[#This Row],[STATUS DA ETAPA]],"")</f>
        <v/>
      </c>
      <c r="CU665" s="42" t="str">
        <f>IF(BANCO10[[#This Row],[SOLUÇÃO]]=CU$1,BANCO10[[#This Row],[STATUS DA ETAPA]],"")</f>
        <v/>
      </c>
      <c r="CV665" s="42" t="str">
        <f>IF(BANCO10[[#This Row],[SOLUÇÃO]]=CV$1,BANCO10[[#This Row],[STATUS DA ETAPA]],"")</f>
        <v/>
      </c>
      <c r="CW665" s="42" t="str">
        <f>IF(BANCO10[[#This Row],[SOLUÇÃO]]=CW$1,BANCO10[[#This Row],[STATUS DA ETAPA]],"")</f>
        <v/>
      </c>
      <c r="CX665" s="42" t="str">
        <f>IF(BANCO10[[#This Row],[SOLUÇÃO]]=CX$1,BANCO10[[#This Row],[STATUS DA ETAPA]],"")</f>
        <v/>
      </c>
      <c r="CY665" s="42" t="str">
        <f>IF(BANCO10[[#This Row],[SOLUÇÃO]]=CY$1,BANCO10[[#This Row],[STATUS DA ETAPA]],"")</f>
        <v/>
      </c>
      <c r="CZ665" s="42" t="str">
        <f>IF(BANCO10[[#This Row],[SOLUÇÃO]]=CZ$1,BANCO10[[#This Row],[STATUS DA ETAPA]],"")</f>
        <v/>
      </c>
      <c r="DA665" s="42" t="str">
        <f>IF(BANCO10[[#This Row],[SOLUÇÃO]]=DA$1,BANCO10[[#This Row],[STATUS DA ETAPA]],"")</f>
        <v/>
      </c>
      <c r="DB665" s="42" t="str">
        <f>IF(BANCO10[[#This Row],[SOLUÇÃO]]=DB$1,BANCO10[[#This Row],[STATUS DA ETAPA]],"")</f>
        <v/>
      </c>
      <c r="DC665" s="42" t="str">
        <f>IF(BANCO10[[#This Row],[SOLUÇÃO]]=DC$1,BANCO10[[#This Row],[STATUS DA ETAPA]],"")</f>
        <v/>
      </c>
      <c r="DD665" s="42" t="str">
        <f>IF(BANCO10[[#This Row],[SOLUÇÃO]]=DD$1,BANCO10[[#This Row],[STATUS DA ETAPA]],"")</f>
        <v/>
      </c>
      <c r="DE665" s="42" t="str">
        <f>IF(BANCO10[[#This Row],[SOLUÇÃO]]=DE$1,BANCO10[[#This Row],[STATUS DA ETAPA]],"")</f>
        <v/>
      </c>
      <c r="DF665" s="42" t="str">
        <f>IF(BANCO10[[#This Row],[SOLUÇÃO]]=DF$1,BANCO10[[#This Row],[STATUS DA ETAPA]],"")</f>
        <v/>
      </c>
      <c r="DG665" s="42" t="str">
        <f>IF(BANCO10[[#This Row],[SOLUÇÃO]]=DG$1,BANCO10[[#This Row],[STATUS DA ETAPA]],"")</f>
        <v/>
      </c>
      <c r="DH665" s="42" t="str">
        <f>IF(BANCO10[[#This Row],[SOLUÇÃO]]=DH$1,BANCO10[[#This Row],[STATUS DA ETAPA]],"")</f>
        <v/>
      </c>
      <c r="DI665" s="42" t="str">
        <f>IF(BANCO10[[#This Row],[SOLUÇÃO]]=DI$1,BANCO10[[#This Row],[STATUS DA ETAPA]],"")</f>
        <v/>
      </c>
      <c r="DJ665" s="42" t="str">
        <f>IF(BANCO10[[#This Row],[SOLUÇÃO]]=DJ$1,BANCO10[[#This Row],[STATUS DA ETAPA]],"")</f>
        <v/>
      </c>
      <c r="DK665" s="42" t="str">
        <f>IF(BANCO10[[#This Row],[SOLUÇÃO]]=DK$1,BANCO10[[#This Row],[STATUS DA ETAPA]],"")</f>
        <v/>
      </c>
      <c r="DL665" s="42" t="str">
        <f>IF(BANCO10[[#This Row],[SOLUÇÃO]]=DL$1,BANCO10[[#This Row],[STATUS DA ETAPA]],"")</f>
        <v/>
      </c>
      <c r="DM665" s="42" t="str">
        <f>IF(BANCO10[[#This Row],[SOLUÇÃO]]=DM$1,BANCO10[[#This Row],[STATUS DA ETAPA]],"")</f>
        <v/>
      </c>
    </row>
    <row r="666" spans="1:117" ht="12" x14ac:dyDescent="0.25">
      <c r="A666" s="38" t="s">
        <v>118</v>
      </c>
      <c r="B666" s="39" t="s">
        <v>131</v>
      </c>
      <c r="C666" s="40" t="str">
        <f>IFERROR(VLOOKUP(BANCO10[[#This Row],[EMPRESA]],[1]!DADOS[#Data],2,FALSE),"")</f>
        <v>11.242.093/0001-87</v>
      </c>
      <c r="D666" s="40" t="s">
        <v>1710</v>
      </c>
      <c r="E666" s="42" t="str">
        <f>IFERROR(VLOOKUP(BANCO10[[#This Row],[EMPRESA]],[1]!DADOS[#Data],5,FALSE),"")</f>
        <v>ME</v>
      </c>
      <c r="F666" s="40" t="str">
        <f>IFERROR(IF(VLOOKUP(BANCO10[[#This Row],[EMPRESA]],[1]!DADOS[#Data],6,0)="","",(VLOOKUP(BANCO10[[#This Row],[EMPRESA]],[1]!DADOS[#Data],6,0))),"")</f>
        <v>CAPITAL LESTE 2</v>
      </c>
      <c r="G666" s="40" t="str">
        <f>IFERROR(IF(VLOOKUP(BANCO10[[#This Row],[EMPRESA]],[1]!DADOS[#Data],4)="","",(VLOOKUP($D666,[1]!DADOS[#Data],4,0))),"")</f>
        <v>RESTEEL</v>
      </c>
      <c r="H666" s="43" t="s">
        <v>7</v>
      </c>
      <c r="I666" s="43" t="s">
        <v>145</v>
      </c>
      <c r="J666" s="43" t="s">
        <v>123</v>
      </c>
      <c r="K666" s="44" t="s">
        <v>1711</v>
      </c>
      <c r="L666" s="44" t="s">
        <v>136</v>
      </c>
      <c r="M666" s="44" t="s">
        <v>137</v>
      </c>
      <c r="N666" s="44" t="s">
        <v>123</v>
      </c>
      <c r="O666" s="42" t="s">
        <v>96</v>
      </c>
      <c r="P666" s="42">
        <v>76</v>
      </c>
      <c r="Q666" s="43" t="s">
        <v>409</v>
      </c>
      <c r="R666" s="45" t="s">
        <v>27</v>
      </c>
      <c r="S666" s="45">
        <v>45688</v>
      </c>
      <c r="T666" s="45" t="s">
        <v>27</v>
      </c>
      <c r="U666" s="45">
        <v>45688</v>
      </c>
      <c r="V666" s="45" t="s">
        <v>27</v>
      </c>
      <c r="W666" s="45">
        <v>45694</v>
      </c>
      <c r="X666" s="45" t="s">
        <v>27</v>
      </c>
      <c r="Y666" s="45">
        <v>45695</v>
      </c>
      <c r="Z666" s="46" t="s">
        <v>27</v>
      </c>
      <c r="AA666" s="47">
        <v>45692</v>
      </c>
      <c r="AB666" s="46" t="s">
        <v>27</v>
      </c>
      <c r="AC666" s="48">
        <v>45695</v>
      </c>
      <c r="AD666" s="46" t="s">
        <v>27</v>
      </c>
      <c r="AE666" s="48">
        <v>45695</v>
      </c>
      <c r="AF666" s="45" t="s">
        <v>123</v>
      </c>
      <c r="AG666" s="45"/>
      <c r="AH666" s="45" t="s">
        <v>27</v>
      </c>
      <c r="AI666" s="45"/>
      <c r="AJ666" s="45" t="s">
        <v>27</v>
      </c>
      <c r="AK666" s="45">
        <v>45708</v>
      </c>
      <c r="AL666" s="45" t="s">
        <v>123</v>
      </c>
      <c r="AM666" s="45"/>
      <c r="AN666" s="45" t="s">
        <v>123</v>
      </c>
      <c r="AO666" s="45"/>
      <c r="AP666" s="45" t="s">
        <v>123</v>
      </c>
      <c r="AQ666" s="45"/>
      <c r="AR666" s="45" t="s">
        <v>123</v>
      </c>
      <c r="AS666" s="45"/>
      <c r="AT666" s="49">
        <v>45800</v>
      </c>
      <c r="AU666" s="50">
        <v>45869</v>
      </c>
      <c r="AV666" s="66" t="s">
        <v>27</v>
      </c>
      <c r="AW666" s="66" t="s">
        <v>27</v>
      </c>
      <c r="AX666" s="51" t="s">
        <v>49</v>
      </c>
      <c r="AY666" s="52" t="s">
        <v>126</v>
      </c>
      <c r="AZ666" s="53">
        <v>14440</v>
      </c>
      <c r="BA666" s="52" t="s">
        <v>153</v>
      </c>
      <c r="BB666" s="81">
        <v>604503</v>
      </c>
      <c r="BC666" s="52" t="s">
        <v>123</v>
      </c>
      <c r="BD666" s="52" t="s">
        <v>123</v>
      </c>
      <c r="BE666" s="55" t="s">
        <v>27</v>
      </c>
      <c r="BF666" s="55" t="s">
        <v>27</v>
      </c>
      <c r="BG666" s="55" t="s">
        <v>27</v>
      </c>
      <c r="BH666" s="55" t="s">
        <v>27</v>
      </c>
      <c r="BI666" s="68" t="s">
        <v>27</v>
      </c>
      <c r="BJ666" s="48">
        <v>45818</v>
      </c>
      <c r="BK666" s="58" t="s">
        <v>123</v>
      </c>
      <c r="BL666" s="59"/>
      <c r="BM666" s="58" t="s">
        <v>123</v>
      </c>
      <c r="BN666" s="59"/>
      <c r="BO666" s="74" t="s">
        <v>27</v>
      </c>
      <c r="BP666" s="59">
        <v>45889</v>
      </c>
      <c r="BQ666" s="58" t="s">
        <v>126</v>
      </c>
      <c r="BR666" s="59"/>
      <c r="BS666" s="246" t="s">
        <v>819</v>
      </c>
      <c r="BT666" s="80">
        <v>8</v>
      </c>
      <c r="BU666" s="61"/>
      <c r="BV666" s="61"/>
      <c r="BW666" s="61"/>
      <c r="BX666" s="61"/>
      <c r="BY666" s="61"/>
      <c r="BZ666" s="61"/>
      <c r="CA666" s="61"/>
      <c r="CB666" s="61"/>
      <c r="CC666" s="61"/>
      <c r="CD666" s="61"/>
      <c r="CE666" s="61"/>
      <c r="CF666" s="61"/>
      <c r="CG666" s="61"/>
      <c r="CH666" s="63">
        <f>YEAR(BANCO10[[#This Row],[DATA INÍCIO]])</f>
        <v>2025</v>
      </c>
      <c r="CI666" s="63">
        <f>MONTH(BANCO10[[#This Row],[DATA INÍCIO]])</f>
        <v>5</v>
      </c>
      <c r="CJ666" s="71" t="str">
        <f t="shared" si="12"/>
        <v>RESTEEL EQUIPAMENTOS EM INOX LTDA11.242.093/0001-87</v>
      </c>
      <c r="CK666" s="63"/>
      <c r="CL666" s="63"/>
      <c r="CM666" s="42" t="str">
        <f>IF(BANCO10[[#This Row],[SOLUÇÃO]]=CM$1,BANCO10[[#This Row],[STATUS DA ETAPA]],"")</f>
        <v/>
      </c>
      <c r="CN666" s="42" t="str">
        <f>IF(BANCO10[[#This Row],[SOLUÇÃO]]=CN$1,BANCO10[[#This Row],[STATUS DA ETAPA]],"")</f>
        <v/>
      </c>
      <c r="CO666" s="42" t="str">
        <f>IF(BANCO10[[#This Row],[SOLUÇÃO]]=CO$1,BANCO10[[#This Row],[STATUS DA ETAPA]],"")</f>
        <v/>
      </c>
      <c r="CP666" s="42" t="str">
        <f>IF(BANCO10[[#This Row],[SOLUÇÃO]]=CP$1,BANCO10[[#This Row],[STATUS DA ETAPA]],"")</f>
        <v/>
      </c>
      <c r="CQ666" s="42" t="str">
        <f>IF(BANCO10[[#This Row],[SOLUÇÃO]]=CQ$1,BANCO10[[#This Row],[STATUS DA ETAPA]],"")</f>
        <v/>
      </c>
      <c r="CR666" s="42" t="str">
        <f>IF(BANCO10[[#This Row],[SOLUÇÃO]]=CR$1,BANCO10[[#This Row],[STATUS DA ETAPA]],"")</f>
        <v/>
      </c>
      <c r="CS666" s="42" t="str">
        <f>IF(BANCO10[[#This Row],[SOLUÇÃO]]=CS$1,BANCO10[[#This Row],[STATUS DA ETAPA]],"")</f>
        <v>CONCLUÍDO</v>
      </c>
      <c r="CT666" s="42" t="str">
        <f>IF(BANCO10[[#This Row],[SOLUÇÃO]]=CT$1,BANCO10[[#This Row],[STATUS DA ETAPA]],"")</f>
        <v/>
      </c>
      <c r="CU666" s="42" t="str">
        <f>IF(BANCO10[[#This Row],[SOLUÇÃO]]=CU$1,BANCO10[[#This Row],[STATUS DA ETAPA]],"")</f>
        <v/>
      </c>
      <c r="CV666" s="42" t="str">
        <f>IF(BANCO10[[#This Row],[SOLUÇÃO]]=CV$1,BANCO10[[#This Row],[STATUS DA ETAPA]],"")</f>
        <v/>
      </c>
      <c r="CW666" s="42" t="str">
        <f>IF(BANCO10[[#This Row],[SOLUÇÃO]]=CW$1,BANCO10[[#This Row],[STATUS DA ETAPA]],"")</f>
        <v/>
      </c>
      <c r="CX666" s="42" t="str">
        <f>IF(BANCO10[[#This Row],[SOLUÇÃO]]=CX$1,BANCO10[[#This Row],[STATUS DA ETAPA]],"")</f>
        <v/>
      </c>
      <c r="CY666" s="42" t="str">
        <f>IF(BANCO10[[#This Row],[SOLUÇÃO]]=CY$1,BANCO10[[#This Row],[STATUS DA ETAPA]],"")</f>
        <v/>
      </c>
      <c r="CZ666" s="42" t="str">
        <f>IF(BANCO10[[#This Row],[SOLUÇÃO]]=CZ$1,BANCO10[[#This Row],[STATUS DA ETAPA]],"")</f>
        <v/>
      </c>
      <c r="DA666" s="42" t="str">
        <f>IF(BANCO10[[#This Row],[SOLUÇÃO]]=DA$1,BANCO10[[#This Row],[STATUS DA ETAPA]],"")</f>
        <v/>
      </c>
      <c r="DB666" s="42" t="str">
        <f>IF(BANCO10[[#This Row],[SOLUÇÃO]]=DB$1,BANCO10[[#This Row],[STATUS DA ETAPA]],"")</f>
        <v/>
      </c>
      <c r="DC666" s="42" t="str">
        <f>IF(BANCO10[[#This Row],[SOLUÇÃO]]=DC$1,BANCO10[[#This Row],[STATUS DA ETAPA]],"")</f>
        <v/>
      </c>
      <c r="DD666" s="42" t="str">
        <f>IF(BANCO10[[#This Row],[SOLUÇÃO]]=DD$1,BANCO10[[#This Row],[STATUS DA ETAPA]],"")</f>
        <v/>
      </c>
      <c r="DE666" s="42" t="str">
        <f>IF(BANCO10[[#This Row],[SOLUÇÃO]]=DE$1,BANCO10[[#This Row],[STATUS DA ETAPA]],"")</f>
        <v/>
      </c>
      <c r="DF666" s="42" t="str">
        <f>IF(BANCO10[[#This Row],[SOLUÇÃO]]=DF$1,BANCO10[[#This Row],[STATUS DA ETAPA]],"")</f>
        <v/>
      </c>
      <c r="DG666" s="42" t="str">
        <f>IF(BANCO10[[#This Row],[SOLUÇÃO]]=DG$1,BANCO10[[#This Row],[STATUS DA ETAPA]],"")</f>
        <v/>
      </c>
      <c r="DH666" s="42" t="str">
        <f>IF(BANCO10[[#This Row],[SOLUÇÃO]]=DH$1,BANCO10[[#This Row],[STATUS DA ETAPA]],"")</f>
        <v/>
      </c>
      <c r="DI666" s="42" t="str">
        <f>IF(BANCO10[[#This Row],[SOLUÇÃO]]=DI$1,BANCO10[[#This Row],[STATUS DA ETAPA]],"")</f>
        <v/>
      </c>
      <c r="DJ666" s="42" t="str">
        <f>IF(BANCO10[[#This Row],[SOLUÇÃO]]=DJ$1,BANCO10[[#This Row],[STATUS DA ETAPA]],"")</f>
        <v/>
      </c>
      <c r="DK666" s="42" t="str">
        <f>IF(BANCO10[[#This Row],[SOLUÇÃO]]=DK$1,BANCO10[[#This Row],[STATUS DA ETAPA]],"")</f>
        <v/>
      </c>
      <c r="DL666" s="42" t="str">
        <f>IF(BANCO10[[#This Row],[SOLUÇÃO]]=DL$1,BANCO10[[#This Row],[STATUS DA ETAPA]],"")</f>
        <v/>
      </c>
      <c r="DM666" s="42" t="str">
        <f>IF(BANCO10[[#This Row],[SOLUÇÃO]]=DM$1,BANCO10[[#This Row],[STATUS DA ETAPA]],"")</f>
        <v/>
      </c>
    </row>
    <row r="667" spans="1:117" ht="12" x14ac:dyDescent="0.25">
      <c r="A667" s="38" t="s">
        <v>118</v>
      </c>
      <c r="B667" s="39" t="s">
        <v>131</v>
      </c>
      <c r="C667" s="40" t="str">
        <f>IFERROR(VLOOKUP(BANCO10[[#This Row],[EMPRESA]],[1]!DADOS[#Data],2,FALSE),"")</f>
        <v>11.242.093/0001-87</v>
      </c>
      <c r="D667" s="40" t="s">
        <v>1710</v>
      </c>
      <c r="E667" s="42" t="str">
        <f>IFERROR(VLOOKUP(BANCO10[[#This Row],[EMPRESA]],[1]!DADOS[#Data],5,FALSE),"")</f>
        <v>ME</v>
      </c>
      <c r="F667" s="40" t="str">
        <f>IFERROR(IF(VLOOKUP(BANCO10[[#This Row],[EMPRESA]],[1]!DADOS[#Data],6,0)="","",(VLOOKUP(BANCO10[[#This Row],[EMPRESA]],[1]!DADOS[#Data],6,0))),"")</f>
        <v>CAPITAL LESTE 2</v>
      </c>
      <c r="G667" s="40"/>
      <c r="H667" s="43" t="s">
        <v>121</v>
      </c>
      <c r="I667" s="43" t="s">
        <v>145</v>
      </c>
      <c r="J667" s="44" t="s">
        <v>146</v>
      </c>
      <c r="K667" s="44" t="s">
        <v>1712</v>
      </c>
      <c r="L667" s="44" t="s">
        <v>123</v>
      </c>
      <c r="M667" s="44" t="s">
        <v>137</v>
      </c>
      <c r="N667" s="44" t="s">
        <v>123</v>
      </c>
      <c r="O667" s="42" t="s">
        <v>90</v>
      </c>
      <c r="P667" s="42">
        <v>4</v>
      </c>
      <c r="Q667" s="39"/>
      <c r="R667" s="45" t="s">
        <v>123</v>
      </c>
      <c r="S667" s="45"/>
      <c r="T667" s="45" t="s">
        <v>123</v>
      </c>
      <c r="U667" s="45"/>
      <c r="V667" s="45" t="s">
        <v>123</v>
      </c>
      <c r="W667" s="45"/>
      <c r="X667" s="45" t="s">
        <v>123</v>
      </c>
      <c r="Y667" s="45"/>
      <c r="Z667" s="46" t="s">
        <v>123</v>
      </c>
      <c r="AA667" s="47"/>
      <c r="AB667" s="46" t="s">
        <v>123</v>
      </c>
      <c r="AC667" s="48"/>
      <c r="AD667" s="46" t="s">
        <v>123</v>
      </c>
      <c r="AE667" s="48"/>
      <c r="AF667" s="45" t="s">
        <v>123</v>
      </c>
      <c r="AG667" s="45"/>
      <c r="AH667" s="45" t="s">
        <v>123</v>
      </c>
      <c r="AI667" s="45" t="s">
        <v>123</v>
      </c>
      <c r="AJ667" s="45" t="s">
        <v>123</v>
      </c>
      <c r="AK667" s="45"/>
      <c r="AL667" s="45" t="s">
        <v>123</v>
      </c>
      <c r="AM667" s="45"/>
      <c r="AN667" s="45" t="s">
        <v>123</v>
      </c>
      <c r="AO667" s="45"/>
      <c r="AP667" s="45" t="s">
        <v>123</v>
      </c>
      <c r="AQ667" s="45"/>
      <c r="AR667" s="45" t="s">
        <v>123</v>
      </c>
      <c r="AS667" s="45"/>
      <c r="AT667" s="49">
        <v>45713</v>
      </c>
      <c r="AU667" s="50">
        <v>45713</v>
      </c>
      <c r="AV667" s="66" t="s">
        <v>123</v>
      </c>
      <c r="AW667" s="66" t="s">
        <v>123</v>
      </c>
      <c r="AX667" s="51" t="s">
        <v>49</v>
      </c>
      <c r="AY667" s="52" t="s">
        <v>27</v>
      </c>
      <c r="AZ667" s="53">
        <v>0</v>
      </c>
      <c r="BA667" s="52" t="s">
        <v>123</v>
      </c>
      <c r="BB667" s="81" t="s">
        <v>123</v>
      </c>
      <c r="BC667" s="52" t="s">
        <v>123</v>
      </c>
      <c r="BD667" s="52" t="s">
        <v>123</v>
      </c>
      <c r="BE667" s="55" t="s">
        <v>123</v>
      </c>
      <c r="BF667" s="55" t="s">
        <v>123</v>
      </c>
      <c r="BG667" s="55" t="s">
        <v>123</v>
      </c>
      <c r="BH667" s="55" t="s">
        <v>123</v>
      </c>
      <c r="BI667" s="138" t="s">
        <v>123</v>
      </c>
      <c r="BJ667" s="48"/>
      <c r="BK667" s="58" t="s">
        <v>123</v>
      </c>
      <c r="BL667" s="59"/>
      <c r="BM667" s="58" t="s">
        <v>123</v>
      </c>
      <c r="BN667" s="59"/>
      <c r="BO667" s="58" t="s">
        <v>123</v>
      </c>
      <c r="BP667" s="59"/>
      <c r="BQ667" s="58" t="s">
        <v>123</v>
      </c>
      <c r="BR667" s="140"/>
      <c r="BS667" s="69"/>
      <c r="BT667" s="70"/>
      <c r="BU667" s="61"/>
      <c r="BV667" s="61"/>
      <c r="BW667" s="61"/>
      <c r="BX667" s="61"/>
      <c r="BY667" s="61"/>
      <c r="BZ667" s="61"/>
      <c r="CA667" s="61"/>
      <c r="CB667" s="61"/>
      <c r="CC667" s="61"/>
      <c r="CD667" s="61"/>
      <c r="CE667" s="61"/>
      <c r="CF667" s="61"/>
      <c r="CG667" s="61"/>
      <c r="CH667" s="63">
        <f>YEAR(BANCO10[[#This Row],[DATA INÍCIO]])</f>
        <v>2025</v>
      </c>
      <c r="CI667" s="63">
        <f>MONTH(BANCO10[[#This Row],[DATA INÍCIO]])</f>
        <v>2</v>
      </c>
      <c r="CJ667" s="71" t="str">
        <f t="shared" si="12"/>
        <v>RESTEEL EQUIPAMENTOS EM INOX LTDA11.242.093/0001-87</v>
      </c>
      <c r="CK667" s="63"/>
      <c r="CL667" s="63"/>
      <c r="CM667" s="42" t="str">
        <f>IF(BANCO10[[#This Row],[SOLUÇÃO]]=CM$1,BANCO10[[#This Row],[STATUS DA ETAPA]],"")</f>
        <v>CONCLUÍDO</v>
      </c>
      <c r="CN667" s="42" t="str">
        <f>IF(BANCO10[[#This Row],[SOLUÇÃO]]=CN$1,BANCO10[[#This Row],[STATUS DA ETAPA]],"")</f>
        <v/>
      </c>
      <c r="CO667" s="42" t="str">
        <f>IF(BANCO10[[#This Row],[SOLUÇÃO]]=CO$1,BANCO10[[#This Row],[STATUS DA ETAPA]],"")</f>
        <v/>
      </c>
      <c r="CP667" s="42" t="str">
        <f>IF(BANCO10[[#This Row],[SOLUÇÃO]]=CP$1,BANCO10[[#This Row],[STATUS DA ETAPA]],"")</f>
        <v/>
      </c>
      <c r="CQ667" s="42" t="str">
        <f>IF(BANCO10[[#This Row],[SOLUÇÃO]]=CQ$1,BANCO10[[#This Row],[STATUS DA ETAPA]],"")</f>
        <v/>
      </c>
      <c r="CR667" s="42" t="str">
        <f>IF(BANCO10[[#This Row],[SOLUÇÃO]]=CR$1,BANCO10[[#This Row],[STATUS DA ETAPA]],"")</f>
        <v/>
      </c>
      <c r="CS667" s="42" t="str">
        <f>IF(BANCO10[[#This Row],[SOLUÇÃO]]=CS$1,BANCO10[[#This Row],[STATUS DA ETAPA]],"")</f>
        <v/>
      </c>
      <c r="CT667" s="42" t="str">
        <f>IF(BANCO10[[#This Row],[SOLUÇÃO]]=CT$1,BANCO10[[#This Row],[STATUS DA ETAPA]],"")</f>
        <v/>
      </c>
      <c r="CU667" s="42" t="str">
        <f>IF(BANCO10[[#This Row],[SOLUÇÃO]]=CU$1,BANCO10[[#This Row],[STATUS DA ETAPA]],"")</f>
        <v/>
      </c>
      <c r="CV667" s="42" t="str">
        <f>IF(BANCO10[[#This Row],[SOLUÇÃO]]=CV$1,BANCO10[[#This Row],[STATUS DA ETAPA]],"")</f>
        <v/>
      </c>
      <c r="CW667" s="42" t="str">
        <f>IF(BANCO10[[#This Row],[SOLUÇÃO]]=CW$1,BANCO10[[#This Row],[STATUS DA ETAPA]],"")</f>
        <v/>
      </c>
      <c r="CX667" s="42" t="str">
        <f>IF(BANCO10[[#This Row],[SOLUÇÃO]]=CX$1,BANCO10[[#This Row],[STATUS DA ETAPA]],"")</f>
        <v/>
      </c>
      <c r="CY667" s="42" t="str">
        <f>IF(BANCO10[[#This Row],[SOLUÇÃO]]=CY$1,BANCO10[[#This Row],[STATUS DA ETAPA]],"")</f>
        <v/>
      </c>
      <c r="CZ667" s="42" t="str">
        <f>IF(BANCO10[[#This Row],[SOLUÇÃO]]=CZ$1,BANCO10[[#This Row],[STATUS DA ETAPA]],"")</f>
        <v/>
      </c>
      <c r="DA667" s="42" t="str">
        <f>IF(BANCO10[[#This Row],[SOLUÇÃO]]=DA$1,BANCO10[[#This Row],[STATUS DA ETAPA]],"")</f>
        <v/>
      </c>
      <c r="DB667" s="42" t="str">
        <f>IF(BANCO10[[#This Row],[SOLUÇÃO]]=DB$1,BANCO10[[#This Row],[STATUS DA ETAPA]],"")</f>
        <v/>
      </c>
      <c r="DC667" s="42" t="str">
        <f>IF(BANCO10[[#This Row],[SOLUÇÃO]]=DC$1,BANCO10[[#This Row],[STATUS DA ETAPA]],"")</f>
        <v/>
      </c>
      <c r="DD667" s="42" t="str">
        <f>IF(BANCO10[[#This Row],[SOLUÇÃO]]=DD$1,BANCO10[[#This Row],[STATUS DA ETAPA]],"")</f>
        <v/>
      </c>
      <c r="DE667" s="42" t="str">
        <f>IF(BANCO10[[#This Row],[SOLUÇÃO]]=DE$1,BANCO10[[#This Row],[STATUS DA ETAPA]],"")</f>
        <v/>
      </c>
      <c r="DF667" s="42" t="str">
        <f>IF(BANCO10[[#This Row],[SOLUÇÃO]]=DF$1,BANCO10[[#This Row],[STATUS DA ETAPA]],"")</f>
        <v/>
      </c>
      <c r="DG667" s="42" t="str">
        <f>IF(BANCO10[[#This Row],[SOLUÇÃO]]=DG$1,BANCO10[[#This Row],[STATUS DA ETAPA]],"")</f>
        <v/>
      </c>
      <c r="DH667" s="42" t="str">
        <f>IF(BANCO10[[#This Row],[SOLUÇÃO]]=DH$1,BANCO10[[#This Row],[STATUS DA ETAPA]],"")</f>
        <v/>
      </c>
      <c r="DI667" s="42" t="str">
        <f>IF(BANCO10[[#This Row],[SOLUÇÃO]]=DI$1,BANCO10[[#This Row],[STATUS DA ETAPA]],"")</f>
        <v/>
      </c>
      <c r="DJ667" s="42" t="str">
        <f>IF(BANCO10[[#This Row],[SOLUÇÃO]]=DJ$1,BANCO10[[#This Row],[STATUS DA ETAPA]],"")</f>
        <v/>
      </c>
      <c r="DK667" s="42" t="str">
        <f>IF(BANCO10[[#This Row],[SOLUÇÃO]]=DK$1,BANCO10[[#This Row],[STATUS DA ETAPA]],"")</f>
        <v/>
      </c>
      <c r="DL667" s="42" t="str">
        <f>IF(BANCO10[[#This Row],[SOLUÇÃO]]=DL$1,BANCO10[[#This Row],[STATUS DA ETAPA]],"")</f>
        <v/>
      </c>
      <c r="DM667" s="42" t="str">
        <f>IF(BANCO10[[#This Row],[SOLUÇÃO]]=DM$1,BANCO10[[#This Row],[STATUS DA ETAPA]],"")</f>
        <v/>
      </c>
    </row>
    <row r="668" spans="1:117" ht="12" x14ac:dyDescent="0.25">
      <c r="A668" s="38" t="s">
        <v>118</v>
      </c>
      <c r="B668" s="39" t="s">
        <v>131</v>
      </c>
      <c r="C668" s="40" t="str">
        <f>IFERROR(VLOOKUP(BANCO10[[#This Row],[EMPRESA]],[1]!DADOS[#Data],2,FALSE),"")</f>
        <v>16.720.860/0001-30</v>
      </c>
      <c r="D668" s="40" t="s">
        <v>1713</v>
      </c>
      <c r="E668" s="42" t="str">
        <f>IFERROR(VLOOKUP(BANCO10[[#This Row],[EMPRESA]],[1]!DADOS[#Data],5,FALSE),"")</f>
        <v>ME</v>
      </c>
      <c r="F668" s="40" t="str">
        <f>IFERROR(IF(VLOOKUP(BANCO10[[#This Row],[EMPRESA]],[1]!DADOS[#Data],6,0)="","",(VLOOKUP(BANCO10[[#This Row],[EMPRESA]],[1]!DADOS[#Data],6,0))),"")</f>
        <v>CAPITAL NORTE</v>
      </c>
      <c r="G668" s="40" t="str">
        <f>IFERROR(IF(VLOOKUP(BANCO10[[#This Row],[EMPRESA]],[1]!DADOS[#Data],4)="","",(VLOOKUP($D668,[1]!DADOS[#Data],4,0))),"")</f>
        <v>RTETEC</v>
      </c>
      <c r="H668" s="43" t="s">
        <v>7</v>
      </c>
      <c r="I668" s="43" t="s">
        <v>134</v>
      </c>
      <c r="J668" s="43" t="s">
        <v>123</v>
      </c>
      <c r="K668" s="44" t="s">
        <v>1714</v>
      </c>
      <c r="L668" s="44" t="s">
        <v>136</v>
      </c>
      <c r="M668" s="44" t="s">
        <v>137</v>
      </c>
      <c r="N668" s="44" t="s">
        <v>123</v>
      </c>
      <c r="O668" s="42" t="s">
        <v>96</v>
      </c>
      <c r="P668" s="42">
        <v>76</v>
      </c>
      <c r="Q668" s="39"/>
      <c r="R668" s="45" t="s">
        <v>27</v>
      </c>
      <c r="S668" s="45">
        <v>45713</v>
      </c>
      <c r="T668" s="45" t="s">
        <v>27</v>
      </c>
      <c r="U668" s="45">
        <v>45713</v>
      </c>
      <c r="V668" s="45" t="s">
        <v>27</v>
      </c>
      <c r="W668" s="45">
        <v>45713</v>
      </c>
      <c r="X668" s="45" t="s">
        <v>27</v>
      </c>
      <c r="Y668" s="45">
        <v>45713</v>
      </c>
      <c r="Z668" s="46" t="s">
        <v>27</v>
      </c>
      <c r="AA668" s="47">
        <v>45715</v>
      </c>
      <c r="AB668" s="46" t="s">
        <v>27</v>
      </c>
      <c r="AC668" s="48">
        <v>45712</v>
      </c>
      <c r="AD668" s="46" t="s">
        <v>27</v>
      </c>
      <c r="AE668" s="48">
        <v>45713</v>
      </c>
      <c r="AF668" s="45" t="s">
        <v>123</v>
      </c>
      <c r="AG668" s="45"/>
      <c r="AH668" s="45" t="s">
        <v>123</v>
      </c>
      <c r="AI668" s="45"/>
      <c r="AJ668" s="45" t="s">
        <v>27</v>
      </c>
      <c r="AK668" s="45">
        <v>45708</v>
      </c>
      <c r="AL668" s="45" t="s">
        <v>123</v>
      </c>
      <c r="AM668" s="45"/>
      <c r="AN668" s="45" t="s">
        <v>123</v>
      </c>
      <c r="AO668" s="45"/>
      <c r="AP668" s="45" t="s">
        <v>123</v>
      </c>
      <c r="AQ668" s="45"/>
      <c r="AR668" s="45" t="s">
        <v>123</v>
      </c>
      <c r="AS668" s="45"/>
      <c r="AT668" s="49">
        <v>46022</v>
      </c>
      <c r="AU668" s="50">
        <v>46022</v>
      </c>
      <c r="AV668" s="66" t="s">
        <v>126</v>
      </c>
      <c r="AW668" s="66" t="s">
        <v>126</v>
      </c>
      <c r="AX668" s="51" t="s">
        <v>49</v>
      </c>
      <c r="AY668" s="52" t="s">
        <v>126</v>
      </c>
      <c r="AZ668" s="53">
        <v>14440</v>
      </c>
      <c r="BA668" s="52" t="s">
        <v>138</v>
      </c>
      <c r="BB668" s="81">
        <v>675782</v>
      </c>
      <c r="BC668" s="52" t="s">
        <v>123</v>
      </c>
      <c r="BD668" s="52" t="s">
        <v>123</v>
      </c>
      <c r="BE668" s="55" t="s">
        <v>126</v>
      </c>
      <c r="BF668" s="55" t="s">
        <v>126</v>
      </c>
      <c r="BG668" s="55" t="s">
        <v>126</v>
      </c>
      <c r="BH668" s="55" t="s">
        <v>126</v>
      </c>
      <c r="BI668" s="48" t="s">
        <v>126</v>
      </c>
      <c r="BJ668" s="48"/>
      <c r="BK668" s="58" t="s">
        <v>126</v>
      </c>
      <c r="BL668" s="59"/>
      <c r="BM668" s="58" t="s">
        <v>126</v>
      </c>
      <c r="BN668" s="59"/>
      <c r="BO668" s="58" t="s">
        <v>126</v>
      </c>
      <c r="BP668" s="59"/>
      <c r="BQ668" s="58" t="s">
        <v>126</v>
      </c>
      <c r="BR668" s="140"/>
      <c r="BS668" s="69" t="s">
        <v>185</v>
      </c>
      <c r="BT668" s="63" t="s">
        <v>1715</v>
      </c>
      <c r="BU668" s="61"/>
      <c r="BV668" s="61"/>
      <c r="BW668" s="61"/>
      <c r="BX668" s="61"/>
      <c r="BY668" s="61"/>
      <c r="BZ668" s="61"/>
      <c r="CA668" s="61"/>
      <c r="CB668" s="61"/>
      <c r="CC668" s="61"/>
      <c r="CD668" s="61"/>
      <c r="CE668" s="61"/>
      <c r="CF668" s="61"/>
      <c r="CG668" s="61"/>
      <c r="CH668" s="63">
        <f>YEAR(BANCO10[[#This Row],[DATA INÍCIO]])</f>
        <v>2025</v>
      </c>
      <c r="CI668" s="63">
        <f>MONTH(BANCO10[[#This Row],[DATA INÍCIO]])</f>
        <v>12</v>
      </c>
      <c r="CJ668" s="71" t="str">
        <f t="shared" si="12"/>
        <v>RETEC VEDACOES INDUSTRIAIS LTDA16.720.860/0001-30</v>
      </c>
      <c r="CK668" s="63"/>
      <c r="CL668" s="63"/>
      <c r="CM668" s="42" t="str">
        <f>IF(BANCO10[[#This Row],[SOLUÇÃO]]=CM$1,BANCO10[[#This Row],[STATUS DA ETAPA]],"")</f>
        <v/>
      </c>
      <c r="CN668" s="42" t="str">
        <f>IF(BANCO10[[#This Row],[SOLUÇÃO]]=CN$1,BANCO10[[#This Row],[STATUS DA ETAPA]],"")</f>
        <v/>
      </c>
      <c r="CO668" s="42" t="str">
        <f>IF(BANCO10[[#This Row],[SOLUÇÃO]]=CO$1,BANCO10[[#This Row],[STATUS DA ETAPA]],"")</f>
        <v/>
      </c>
      <c r="CP668" s="42" t="str">
        <f>IF(BANCO10[[#This Row],[SOLUÇÃO]]=CP$1,BANCO10[[#This Row],[STATUS DA ETAPA]],"")</f>
        <v/>
      </c>
      <c r="CQ668" s="42" t="str">
        <f>IF(BANCO10[[#This Row],[SOLUÇÃO]]=CQ$1,BANCO10[[#This Row],[STATUS DA ETAPA]],"")</f>
        <v/>
      </c>
      <c r="CR668" s="42" t="str">
        <f>IF(BANCO10[[#This Row],[SOLUÇÃO]]=CR$1,BANCO10[[#This Row],[STATUS DA ETAPA]],"")</f>
        <v/>
      </c>
      <c r="CS668" s="42" t="str">
        <f>IF(BANCO10[[#This Row],[SOLUÇÃO]]=CS$1,BANCO10[[#This Row],[STATUS DA ETAPA]],"")</f>
        <v>AGUARDANDO SALDO</v>
      </c>
      <c r="CT668" s="42" t="str">
        <f>IF(BANCO10[[#This Row],[SOLUÇÃO]]=CT$1,BANCO10[[#This Row],[STATUS DA ETAPA]],"")</f>
        <v/>
      </c>
      <c r="CU668" s="42" t="str">
        <f>IF(BANCO10[[#This Row],[SOLUÇÃO]]=CU$1,BANCO10[[#This Row],[STATUS DA ETAPA]],"")</f>
        <v/>
      </c>
      <c r="CV668" s="42" t="str">
        <f>IF(BANCO10[[#This Row],[SOLUÇÃO]]=CV$1,BANCO10[[#This Row],[STATUS DA ETAPA]],"")</f>
        <v/>
      </c>
      <c r="CW668" s="42" t="str">
        <f>IF(BANCO10[[#This Row],[SOLUÇÃO]]=CW$1,BANCO10[[#This Row],[STATUS DA ETAPA]],"")</f>
        <v/>
      </c>
      <c r="CX668" s="42" t="str">
        <f>IF(BANCO10[[#This Row],[SOLUÇÃO]]=CX$1,BANCO10[[#This Row],[STATUS DA ETAPA]],"")</f>
        <v/>
      </c>
      <c r="CY668" s="42" t="str">
        <f>IF(BANCO10[[#This Row],[SOLUÇÃO]]=CY$1,BANCO10[[#This Row],[STATUS DA ETAPA]],"")</f>
        <v/>
      </c>
      <c r="CZ668" s="42" t="str">
        <f>IF(BANCO10[[#This Row],[SOLUÇÃO]]=CZ$1,BANCO10[[#This Row],[STATUS DA ETAPA]],"")</f>
        <v/>
      </c>
      <c r="DA668" s="42" t="str">
        <f>IF(BANCO10[[#This Row],[SOLUÇÃO]]=DA$1,BANCO10[[#This Row],[STATUS DA ETAPA]],"")</f>
        <v/>
      </c>
      <c r="DB668" s="42" t="str">
        <f>IF(BANCO10[[#This Row],[SOLUÇÃO]]=DB$1,BANCO10[[#This Row],[STATUS DA ETAPA]],"")</f>
        <v/>
      </c>
      <c r="DC668" s="42" t="str">
        <f>IF(BANCO10[[#This Row],[SOLUÇÃO]]=DC$1,BANCO10[[#This Row],[STATUS DA ETAPA]],"")</f>
        <v/>
      </c>
      <c r="DD668" s="42" t="str">
        <f>IF(BANCO10[[#This Row],[SOLUÇÃO]]=DD$1,BANCO10[[#This Row],[STATUS DA ETAPA]],"")</f>
        <v/>
      </c>
      <c r="DE668" s="42" t="str">
        <f>IF(BANCO10[[#This Row],[SOLUÇÃO]]=DE$1,BANCO10[[#This Row],[STATUS DA ETAPA]],"")</f>
        <v/>
      </c>
      <c r="DF668" s="42" t="str">
        <f>IF(BANCO10[[#This Row],[SOLUÇÃO]]=DF$1,BANCO10[[#This Row],[STATUS DA ETAPA]],"")</f>
        <v/>
      </c>
      <c r="DG668" s="42" t="str">
        <f>IF(BANCO10[[#This Row],[SOLUÇÃO]]=DG$1,BANCO10[[#This Row],[STATUS DA ETAPA]],"")</f>
        <v/>
      </c>
      <c r="DH668" s="42" t="str">
        <f>IF(BANCO10[[#This Row],[SOLUÇÃO]]=DH$1,BANCO10[[#This Row],[STATUS DA ETAPA]],"")</f>
        <v/>
      </c>
      <c r="DI668" s="42" t="str">
        <f>IF(BANCO10[[#This Row],[SOLUÇÃO]]=DI$1,BANCO10[[#This Row],[STATUS DA ETAPA]],"")</f>
        <v/>
      </c>
      <c r="DJ668" s="42" t="str">
        <f>IF(BANCO10[[#This Row],[SOLUÇÃO]]=DJ$1,BANCO10[[#This Row],[STATUS DA ETAPA]],"")</f>
        <v/>
      </c>
      <c r="DK668" s="42" t="str">
        <f>IF(BANCO10[[#This Row],[SOLUÇÃO]]=DK$1,BANCO10[[#This Row],[STATUS DA ETAPA]],"")</f>
        <v/>
      </c>
      <c r="DL668" s="42" t="str">
        <f>IF(BANCO10[[#This Row],[SOLUÇÃO]]=DL$1,BANCO10[[#This Row],[STATUS DA ETAPA]],"")</f>
        <v/>
      </c>
      <c r="DM668" s="42" t="str">
        <f>IF(BANCO10[[#This Row],[SOLUÇÃO]]=DM$1,BANCO10[[#This Row],[STATUS DA ETAPA]],"")</f>
        <v/>
      </c>
    </row>
    <row r="669" spans="1:117" ht="12" x14ac:dyDescent="0.25">
      <c r="A669" s="38" t="s">
        <v>118</v>
      </c>
      <c r="B669" s="39" t="s">
        <v>131</v>
      </c>
      <c r="C669" s="40" t="str">
        <f>IFERROR(VLOOKUP(BANCO10[[#This Row],[EMPRESA]],[1]!DADOS[#Data],2,FALSE),"")</f>
        <v>16.720.860/0001-30</v>
      </c>
      <c r="D669" s="40" t="s">
        <v>1713</v>
      </c>
      <c r="E669" s="42" t="str">
        <f>IFERROR(VLOOKUP(BANCO10[[#This Row],[EMPRESA]],[1]!DADOS[#Data],5,FALSE),"")</f>
        <v>ME</v>
      </c>
      <c r="F669" s="40" t="str">
        <f>IFERROR(IF(VLOOKUP(BANCO10[[#This Row],[EMPRESA]],[1]!DADOS[#Data],6,0)="","",(VLOOKUP(BANCO10[[#This Row],[EMPRESA]],[1]!DADOS[#Data],6,0))),"")</f>
        <v>CAPITAL NORTE</v>
      </c>
      <c r="G669" s="40"/>
      <c r="H669" s="43" t="s">
        <v>121</v>
      </c>
      <c r="I669" s="43" t="s">
        <v>145</v>
      </c>
      <c r="J669" s="44" t="s">
        <v>146</v>
      </c>
      <c r="K669" s="44" t="s">
        <v>136</v>
      </c>
      <c r="L669" s="44" t="s">
        <v>123</v>
      </c>
      <c r="M669" s="44" t="s">
        <v>137</v>
      </c>
      <c r="N669" s="44" t="s">
        <v>123</v>
      </c>
      <c r="O669" s="42" t="s">
        <v>90</v>
      </c>
      <c r="P669" s="42">
        <v>4</v>
      </c>
      <c r="Q669" s="39"/>
      <c r="R669" s="45" t="s">
        <v>123</v>
      </c>
      <c r="S669" s="45"/>
      <c r="T669" s="45" t="s">
        <v>123</v>
      </c>
      <c r="U669" s="45"/>
      <c r="V669" s="45" t="s">
        <v>123</v>
      </c>
      <c r="W669" s="45"/>
      <c r="X669" s="45" t="s">
        <v>123</v>
      </c>
      <c r="Y669" s="45"/>
      <c r="Z669" s="46" t="s">
        <v>123</v>
      </c>
      <c r="AA669" s="47"/>
      <c r="AB669" s="46" t="s">
        <v>123</v>
      </c>
      <c r="AC669" s="48"/>
      <c r="AD669" s="46" t="s">
        <v>123</v>
      </c>
      <c r="AE669" s="48"/>
      <c r="AF669" s="45" t="s">
        <v>123</v>
      </c>
      <c r="AG669" s="45"/>
      <c r="AH669" s="45" t="s">
        <v>123</v>
      </c>
      <c r="AI669" s="45" t="s">
        <v>123</v>
      </c>
      <c r="AJ669" s="45" t="s">
        <v>123</v>
      </c>
      <c r="AK669" s="45"/>
      <c r="AL669" s="45" t="s">
        <v>123</v>
      </c>
      <c r="AM669" s="45"/>
      <c r="AN669" s="45" t="s">
        <v>123</v>
      </c>
      <c r="AO669" s="45"/>
      <c r="AP669" s="45" t="s">
        <v>123</v>
      </c>
      <c r="AQ669" s="45"/>
      <c r="AR669" s="45" t="s">
        <v>123</v>
      </c>
      <c r="AS669" s="45"/>
      <c r="AT669" s="49">
        <v>45713</v>
      </c>
      <c r="AU669" s="50">
        <v>45713</v>
      </c>
      <c r="AV669" s="66" t="s">
        <v>123</v>
      </c>
      <c r="AW669" s="66" t="s">
        <v>123</v>
      </c>
      <c r="AX669" s="51" t="s">
        <v>49</v>
      </c>
      <c r="AY669" s="52" t="s">
        <v>27</v>
      </c>
      <c r="AZ669" s="53">
        <v>0</v>
      </c>
      <c r="BA669" s="52" t="s">
        <v>123</v>
      </c>
      <c r="BB669" s="81" t="s">
        <v>123</v>
      </c>
      <c r="BC669" s="52" t="s">
        <v>123</v>
      </c>
      <c r="BD669" s="52" t="s">
        <v>123</v>
      </c>
      <c r="BE669" s="55" t="s">
        <v>123</v>
      </c>
      <c r="BF669" s="55" t="s">
        <v>123</v>
      </c>
      <c r="BG669" s="55" t="s">
        <v>123</v>
      </c>
      <c r="BH669" s="55" t="s">
        <v>123</v>
      </c>
      <c r="BI669" s="138" t="s">
        <v>123</v>
      </c>
      <c r="BJ669" s="48"/>
      <c r="BK669" s="58" t="s">
        <v>123</v>
      </c>
      <c r="BL669" s="59"/>
      <c r="BM669" s="58" t="s">
        <v>123</v>
      </c>
      <c r="BN669" s="59"/>
      <c r="BO669" s="58" t="s">
        <v>123</v>
      </c>
      <c r="BP669" s="59"/>
      <c r="BQ669" s="58" t="s">
        <v>123</v>
      </c>
      <c r="BR669" s="140"/>
      <c r="BS669" s="247"/>
      <c r="BT669" s="38"/>
      <c r="BU669" s="61"/>
      <c r="BV669" s="61"/>
      <c r="BW669" s="61"/>
      <c r="BX669" s="61"/>
      <c r="BY669" s="61"/>
      <c r="BZ669" s="61"/>
      <c r="CA669" s="61"/>
      <c r="CB669" s="61"/>
      <c r="CC669" s="61"/>
      <c r="CD669" s="61"/>
      <c r="CE669" s="61"/>
      <c r="CF669" s="61"/>
      <c r="CG669" s="61"/>
      <c r="CH669" s="63">
        <f>YEAR(BANCO10[[#This Row],[DATA INÍCIO]])</f>
        <v>2025</v>
      </c>
      <c r="CI669" s="63">
        <f>MONTH(BANCO10[[#This Row],[DATA INÍCIO]])</f>
        <v>2</v>
      </c>
      <c r="CJ669" s="71" t="str">
        <f t="shared" si="12"/>
        <v>RETEC VEDACOES INDUSTRIAIS LTDA16.720.860/0001-30</v>
      </c>
      <c r="CK669" s="63"/>
      <c r="CL669" s="63"/>
      <c r="CM669" s="42" t="str">
        <f>IF(BANCO10[[#This Row],[SOLUÇÃO]]=CM$1,BANCO10[[#This Row],[STATUS DA ETAPA]],"")</f>
        <v>CONCLUÍDO</v>
      </c>
      <c r="CN669" s="42" t="str">
        <f>IF(BANCO10[[#This Row],[SOLUÇÃO]]=CN$1,BANCO10[[#This Row],[STATUS DA ETAPA]],"")</f>
        <v/>
      </c>
      <c r="CO669" s="42" t="str">
        <f>IF(BANCO10[[#This Row],[SOLUÇÃO]]=CO$1,BANCO10[[#This Row],[STATUS DA ETAPA]],"")</f>
        <v/>
      </c>
      <c r="CP669" s="42" t="str">
        <f>IF(BANCO10[[#This Row],[SOLUÇÃO]]=CP$1,BANCO10[[#This Row],[STATUS DA ETAPA]],"")</f>
        <v/>
      </c>
      <c r="CQ669" s="42" t="str">
        <f>IF(BANCO10[[#This Row],[SOLUÇÃO]]=CQ$1,BANCO10[[#This Row],[STATUS DA ETAPA]],"")</f>
        <v/>
      </c>
      <c r="CR669" s="42" t="str">
        <f>IF(BANCO10[[#This Row],[SOLUÇÃO]]=CR$1,BANCO10[[#This Row],[STATUS DA ETAPA]],"")</f>
        <v/>
      </c>
      <c r="CS669" s="42" t="str">
        <f>IF(BANCO10[[#This Row],[SOLUÇÃO]]=CS$1,BANCO10[[#This Row],[STATUS DA ETAPA]],"")</f>
        <v/>
      </c>
      <c r="CT669" s="42" t="str">
        <f>IF(BANCO10[[#This Row],[SOLUÇÃO]]=CT$1,BANCO10[[#This Row],[STATUS DA ETAPA]],"")</f>
        <v/>
      </c>
      <c r="CU669" s="42" t="str">
        <f>IF(BANCO10[[#This Row],[SOLUÇÃO]]=CU$1,BANCO10[[#This Row],[STATUS DA ETAPA]],"")</f>
        <v/>
      </c>
      <c r="CV669" s="42" t="str">
        <f>IF(BANCO10[[#This Row],[SOLUÇÃO]]=CV$1,BANCO10[[#This Row],[STATUS DA ETAPA]],"")</f>
        <v/>
      </c>
      <c r="CW669" s="42" t="str">
        <f>IF(BANCO10[[#This Row],[SOLUÇÃO]]=CW$1,BANCO10[[#This Row],[STATUS DA ETAPA]],"")</f>
        <v/>
      </c>
      <c r="CX669" s="42" t="str">
        <f>IF(BANCO10[[#This Row],[SOLUÇÃO]]=CX$1,BANCO10[[#This Row],[STATUS DA ETAPA]],"")</f>
        <v/>
      </c>
      <c r="CY669" s="42" t="str">
        <f>IF(BANCO10[[#This Row],[SOLUÇÃO]]=CY$1,BANCO10[[#This Row],[STATUS DA ETAPA]],"")</f>
        <v/>
      </c>
      <c r="CZ669" s="42" t="str">
        <f>IF(BANCO10[[#This Row],[SOLUÇÃO]]=CZ$1,BANCO10[[#This Row],[STATUS DA ETAPA]],"")</f>
        <v/>
      </c>
      <c r="DA669" s="42" t="str">
        <f>IF(BANCO10[[#This Row],[SOLUÇÃO]]=DA$1,BANCO10[[#This Row],[STATUS DA ETAPA]],"")</f>
        <v/>
      </c>
      <c r="DB669" s="42" t="str">
        <f>IF(BANCO10[[#This Row],[SOLUÇÃO]]=DB$1,BANCO10[[#This Row],[STATUS DA ETAPA]],"")</f>
        <v/>
      </c>
      <c r="DC669" s="42" t="str">
        <f>IF(BANCO10[[#This Row],[SOLUÇÃO]]=DC$1,BANCO10[[#This Row],[STATUS DA ETAPA]],"")</f>
        <v/>
      </c>
      <c r="DD669" s="42" t="str">
        <f>IF(BANCO10[[#This Row],[SOLUÇÃO]]=DD$1,BANCO10[[#This Row],[STATUS DA ETAPA]],"")</f>
        <v/>
      </c>
      <c r="DE669" s="42" t="str">
        <f>IF(BANCO10[[#This Row],[SOLUÇÃO]]=DE$1,BANCO10[[#This Row],[STATUS DA ETAPA]],"")</f>
        <v/>
      </c>
      <c r="DF669" s="42" t="str">
        <f>IF(BANCO10[[#This Row],[SOLUÇÃO]]=DF$1,BANCO10[[#This Row],[STATUS DA ETAPA]],"")</f>
        <v/>
      </c>
      <c r="DG669" s="42" t="str">
        <f>IF(BANCO10[[#This Row],[SOLUÇÃO]]=DG$1,BANCO10[[#This Row],[STATUS DA ETAPA]],"")</f>
        <v/>
      </c>
      <c r="DH669" s="42" t="str">
        <f>IF(BANCO10[[#This Row],[SOLUÇÃO]]=DH$1,BANCO10[[#This Row],[STATUS DA ETAPA]],"")</f>
        <v/>
      </c>
      <c r="DI669" s="42" t="str">
        <f>IF(BANCO10[[#This Row],[SOLUÇÃO]]=DI$1,BANCO10[[#This Row],[STATUS DA ETAPA]],"")</f>
        <v/>
      </c>
      <c r="DJ669" s="42" t="str">
        <f>IF(BANCO10[[#This Row],[SOLUÇÃO]]=DJ$1,BANCO10[[#This Row],[STATUS DA ETAPA]],"")</f>
        <v/>
      </c>
      <c r="DK669" s="42" t="str">
        <f>IF(BANCO10[[#This Row],[SOLUÇÃO]]=DK$1,BANCO10[[#This Row],[STATUS DA ETAPA]],"")</f>
        <v/>
      </c>
      <c r="DL669" s="42" t="str">
        <f>IF(BANCO10[[#This Row],[SOLUÇÃO]]=DL$1,BANCO10[[#This Row],[STATUS DA ETAPA]],"")</f>
        <v/>
      </c>
      <c r="DM669" s="42" t="str">
        <f>IF(BANCO10[[#This Row],[SOLUÇÃO]]=DM$1,BANCO10[[#This Row],[STATUS DA ETAPA]],"")</f>
        <v/>
      </c>
    </row>
    <row r="670" spans="1:117" ht="12" x14ac:dyDescent="0.25">
      <c r="A670" s="38" t="s">
        <v>118</v>
      </c>
      <c r="B670" s="39" t="s">
        <v>119</v>
      </c>
      <c r="C670" s="40" t="str">
        <f>IFERROR(VLOOKUP(BANCO10[[#This Row],[EMPRESA]],[1]!DADOS[#Data],2,FALSE),"")</f>
        <v/>
      </c>
      <c r="D670" s="42" t="s">
        <v>1716</v>
      </c>
      <c r="E670" s="42" t="str">
        <f>IFERROR(VLOOKUP(BANCO10[[#This Row],[EMPRESA]],[1]!DADOS[#Data],5,FALSE),"")</f>
        <v/>
      </c>
      <c r="F670" s="40" t="str">
        <f>IFERROR(IF(VLOOKUP(BANCO10[[#This Row],[EMPRESA]],[1]!DADOS[#Data],6,0)="","",(VLOOKUP(BANCO10[[#This Row],[EMPRESA]],[1]!DADOS[#Data],6,0))),"")</f>
        <v/>
      </c>
      <c r="G670" s="40" t="str">
        <f>IFERROR(IF(VLOOKUP(BANCO10[[#This Row],[EMPRESA]],[1]!DADOS[#Data],4)="","",(VLOOKUP($D670,[1]!DADOS[#Data],4,0))),"")</f>
        <v/>
      </c>
      <c r="H670" s="43" t="s">
        <v>7</v>
      </c>
      <c r="I670" s="43" t="s">
        <v>145</v>
      </c>
      <c r="J670" s="44" t="s">
        <v>123</v>
      </c>
      <c r="K670" s="44" t="s">
        <v>1717</v>
      </c>
      <c r="L670" s="44" t="s">
        <v>1718</v>
      </c>
      <c r="M670" s="44">
        <v>103</v>
      </c>
      <c r="N670" s="42" t="s">
        <v>341</v>
      </c>
      <c r="O670" s="42" t="s">
        <v>95</v>
      </c>
      <c r="P670" s="42">
        <v>60</v>
      </c>
      <c r="Q670" s="42" t="s">
        <v>168</v>
      </c>
      <c r="R670" s="45" t="s">
        <v>123</v>
      </c>
      <c r="S670" s="45"/>
      <c r="T670" s="45" t="s">
        <v>123</v>
      </c>
      <c r="U670" s="45"/>
      <c r="V670" s="45" t="s">
        <v>123</v>
      </c>
      <c r="W670" s="45"/>
      <c r="X670" s="45" t="s">
        <v>123</v>
      </c>
      <c r="Y670" s="45"/>
      <c r="Z670" s="46" t="s">
        <v>123</v>
      </c>
      <c r="AA670" s="47"/>
      <c r="AB670" s="46" t="s">
        <v>123</v>
      </c>
      <c r="AC670" s="48"/>
      <c r="AD670" s="46" t="s">
        <v>123</v>
      </c>
      <c r="AE670" s="48"/>
      <c r="AF670" s="45" t="s">
        <v>27</v>
      </c>
      <c r="AG670" s="45">
        <v>44927</v>
      </c>
      <c r="AH670" s="45" t="s">
        <v>123</v>
      </c>
      <c r="AI670" s="45"/>
      <c r="AJ670" s="45"/>
      <c r="AK670" s="45"/>
      <c r="AL670" s="45" t="s">
        <v>123</v>
      </c>
      <c r="AM670" s="45"/>
      <c r="AN670" s="45" t="s">
        <v>123</v>
      </c>
      <c r="AO670" s="45"/>
      <c r="AP670" s="45" t="s">
        <v>123</v>
      </c>
      <c r="AQ670" s="45"/>
      <c r="AR670" s="45" t="s">
        <v>123</v>
      </c>
      <c r="AS670" s="45"/>
      <c r="AT670" s="133">
        <v>45260</v>
      </c>
      <c r="AU670" s="99">
        <v>45376</v>
      </c>
      <c r="AV670" s="51" t="s">
        <v>27</v>
      </c>
      <c r="AW670" s="51" t="s">
        <v>27</v>
      </c>
      <c r="AX670" s="51" t="s">
        <v>49</v>
      </c>
      <c r="AY670" s="52" t="s">
        <v>27</v>
      </c>
      <c r="AZ670" s="53">
        <v>0</v>
      </c>
      <c r="BA670" s="52" t="s">
        <v>123</v>
      </c>
      <c r="BB670" s="81" t="s">
        <v>123</v>
      </c>
      <c r="BC670" s="52" t="s">
        <v>123</v>
      </c>
      <c r="BD670" s="52" t="s">
        <v>123</v>
      </c>
      <c r="BE670" s="55" t="s">
        <v>123</v>
      </c>
      <c r="BF670" s="55" t="s">
        <v>123</v>
      </c>
      <c r="BG670" s="55" t="s">
        <v>27</v>
      </c>
      <c r="BH670" s="55" t="s">
        <v>123</v>
      </c>
      <c r="BI670" s="68" t="s">
        <v>123</v>
      </c>
      <c r="BJ670" s="48"/>
      <c r="BK670" s="74"/>
      <c r="BL670" s="75"/>
      <c r="BM670" s="74"/>
      <c r="BN670" s="75"/>
      <c r="BO670" s="74" t="s">
        <v>27</v>
      </c>
      <c r="BP670" s="75">
        <v>45376</v>
      </c>
      <c r="BQ670" s="74" t="s">
        <v>27</v>
      </c>
      <c r="BR670" s="132">
        <v>45376</v>
      </c>
      <c r="BS670" s="70" t="s">
        <v>342</v>
      </c>
      <c r="BT670" s="70"/>
      <c r="BU670" s="61" t="s">
        <v>129</v>
      </c>
      <c r="BV670" s="61" t="s">
        <v>129</v>
      </c>
      <c r="BW670" s="84" t="s">
        <v>129</v>
      </c>
      <c r="BX670" s="84" t="s">
        <v>129</v>
      </c>
      <c r="BY670" s="85" t="s">
        <v>129</v>
      </c>
      <c r="BZ670" s="84"/>
      <c r="CA670" s="86" t="s">
        <v>129</v>
      </c>
      <c r="CB670" s="87" t="s">
        <v>129</v>
      </c>
      <c r="CC670" s="88" t="s">
        <v>129</v>
      </c>
      <c r="CD670" s="87" t="s">
        <v>129</v>
      </c>
      <c r="CE670" s="87" t="s">
        <v>129</v>
      </c>
      <c r="CF670" s="87" t="s">
        <v>129</v>
      </c>
      <c r="CG670" s="87" t="s">
        <v>129</v>
      </c>
      <c r="CH670" s="42">
        <f>YEAR(BANCO10[[#This Row],[DATA INÍCIO]])</f>
        <v>2023</v>
      </c>
      <c r="CI670" s="42">
        <f>MONTH(BANCO10[[#This Row],[DATA INÍCIO]])</f>
        <v>11</v>
      </c>
      <c r="CJ670" s="42" t="str">
        <f t="shared" si="12"/>
        <v>RETÍFICA DE MOTORES FUZE EIRELI</v>
      </c>
      <c r="CK670" s="42"/>
      <c r="CL670" s="42" t="s">
        <v>1717</v>
      </c>
      <c r="CM670" s="42" t="str">
        <f>IF(BANCO10[[#This Row],[SOLUÇÃO]]=CM$1,BANCO10[[#This Row],[STATUS DA ETAPA]],"")</f>
        <v/>
      </c>
      <c r="CN670" s="42" t="str">
        <f>IF(BANCO10[[#This Row],[SOLUÇÃO]]=CN$1,BANCO10[[#This Row],[STATUS DA ETAPA]],"")</f>
        <v/>
      </c>
      <c r="CO670" s="42" t="str">
        <f>IF(BANCO10[[#This Row],[SOLUÇÃO]]=CO$1,BANCO10[[#This Row],[STATUS DA ETAPA]],"")</f>
        <v/>
      </c>
      <c r="CP670" s="42" t="str">
        <f>IF(BANCO10[[#This Row],[SOLUÇÃO]]=CP$1,BANCO10[[#This Row],[STATUS DA ETAPA]],"")</f>
        <v/>
      </c>
      <c r="CQ670" s="42" t="str">
        <f>IF(BANCO10[[#This Row],[SOLUÇÃO]]=CQ$1,BANCO10[[#This Row],[STATUS DA ETAPA]],"")</f>
        <v/>
      </c>
      <c r="CR670" s="42" t="str">
        <f>IF(BANCO10[[#This Row],[SOLUÇÃO]]=CR$1,BANCO10[[#This Row],[STATUS DA ETAPA]],"")</f>
        <v>CONCLUÍDO</v>
      </c>
      <c r="CS670" s="42" t="str">
        <f>IF(BANCO10[[#This Row],[SOLUÇÃO]]=CS$1,BANCO10[[#This Row],[STATUS DA ETAPA]],"")</f>
        <v/>
      </c>
      <c r="CT670" s="42" t="str">
        <f>IF(BANCO10[[#This Row],[SOLUÇÃO]]=CT$1,BANCO10[[#This Row],[STATUS DA ETAPA]],"")</f>
        <v/>
      </c>
      <c r="CU670" s="42" t="str">
        <f>IF(BANCO10[[#This Row],[SOLUÇÃO]]=CU$1,BANCO10[[#This Row],[STATUS DA ETAPA]],"")</f>
        <v/>
      </c>
      <c r="CV670" s="42" t="str">
        <f>IF(BANCO10[[#This Row],[SOLUÇÃO]]=CV$1,BANCO10[[#This Row],[STATUS DA ETAPA]],"")</f>
        <v/>
      </c>
      <c r="CW670" s="42" t="str">
        <f>IF(BANCO10[[#This Row],[SOLUÇÃO]]=CW$1,BANCO10[[#This Row],[STATUS DA ETAPA]],"")</f>
        <v/>
      </c>
      <c r="CX670" s="42" t="str">
        <f>IF(BANCO10[[#This Row],[SOLUÇÃO]]=CX$1,BANCO10[[#This Row],[STATUS DA ETAPA]],"")</f>
        <v/>
      </c>
      <c r="CY670" s="42" t="str">
        <f>IF(BANCO10[[#This Row],[SOLUÇÃO]]=CY$1,BANCO10[[#This Row],[STATUS DA ETAPA]],"")</f>
        <v/>
      </c>
      <c r="CZ670" s="42" t="str">
        <f>IF(BANCO10[[#This Row],[SOLUÇÃO]]=CZ$1,BANCO10[[#This Row],[STATUS DA ETAPA]],"")</f>
        <v/>
      </c>
      <c r="DA670" s="42" t="str">
        <f>IF(BANCO10[[#This Row],[SOLUÇÃO]]=DA$1,BANCO10[[#This Row],[STATUS DA ETAPA]],"")</f>
        <v/>
      </c>
      <c r="DB670" s="42" t="str">
        <f>IF(BANCO10[[#This Row],[SOLUÇÃO]]=DB$1,BANCO10[[#This Row],[STATUS DA ETAPA]],"")</f>
        <v/>
      </c>
      <c r="DC670" s="63" t="str">
        <f>IF(BANCO10[[#This Row],[SOLUÇÃO]]=DC$1,BANCO10[[#This Row],[STATUS DA ETAPA]],"")</f>
        <v/>
      </c>
      <c r="DD670" s="65" t="str">
        <f>IF(BANCO10[[#This Row],[SOLUÇÃO]]=DD$1,BANCO10[[#This Row],[STATUS DA ETAPA]],"")</f>
        <v/>
      </c>
      <c r="DE670" s="65" t="str">
        <f>IF(BANCO10[[#This Row],[SOLUÇÃO]]=DE$1,BANCO10[[#This Row],[STATUS DA ETAPA]],"")</f>
        <v/>
      </c>
      <c r="DF670" s="65" t="str">
        <f>IF(BANCO10[[#This Row],[SOLUÇÃO]]=DF$1,BANCO10[[#This Row],[STATUS DA ETAPA]],"")</f>
        <v/>
      </c>
      <c r="DG670" s="65" t="str">
        <f>IF(BANCO10[[#This Row],[SOLUÇÃO]]=DG$1,BANCO10[[#This Row],[STATUS DA ETAPA]],"")</f>
        <v/>
      </c>
      <c r="DH670" s="65" t="str">
        <f>IF(BANCO10[[#This Row],[SOLUÇÃO]]=DH$1,BANCO10[[#This Row],[STATUS DA ETAPA]],"")</f>
        <v/>
      </c>
      <c r="DI670" s="65" t="str">
        <f>IF(BANCO10[[#This Row],[SOLUÇÃO]]=DI$1,BANCO10[[#This Row],[STATUS DA ETAPA]],"")</f>
        <v/>
      </c>
      <c r="DJ670" s="65" t="str">
        <f>IF(BANCO10[[#This Row],[SOLUÇÃO]]=DJ$1,BANCO10[[#This Row],[STATUS DA ETAPA]],"")</f>
        <v/>
      </c>
      <c r="DK670" s="65" t="str">
        <f>IF(BANCO10[[#This Row],[SOLUÇÃO]]=DK$1,BANCO10[[#This Row],[STATUS DA ETAPA]],"")</f>
        <v/>
      </c>
      <c r="DL670" s="65" t="str">
        <f>IF(BANCO10[[#This Row],[SOLUÇÃO]]=DL$1,BANCO10[[#This Row],[STATUS DA ETAPA]],"")</f>
        <v/>
      </c>
      <c r="DM670" s="65" t="str">
        <f>IF(BANCO10[[#This Row],[SOLUÇÃO]]=DM$1,BANCO10[[#This Row],[STATUS DA ETAPA]],"")</f>
        <v/>
      </c>
    </row>
    <row r="671" spans="1:117" ht="12" x14ac:dyDescent="0.25">
      <c r="A671" s="38" t="s">
        <v>118</v>
      </c>
      <c r="B671" s="39" t="s">
        <v>119</v>
      </c>
      <c r="C671" s="40" t="str">
        <f>IFERROR(VLOOKUP(BANCO10[[#This Row],[EMPRESA]],[1]!DADOS[#Data],2,FALSE),"")</f>
        <v/>
      </c>
      <c r="D671" s="42" t="s">
        <v>1716</v>
      </c>
      <c r="E671" s="42" t="str">
        <f>IFERROR(VLOOKUP(BANCO10[[#This Row],[EMPRESA]],[1]!DADOS[#Data],5,FALSE),"")</f>
        <v/>
      </c>
      <c r="F671" s="40" t="str">
        <f>IFERROR(IF(VLOOKUP(BANCO10[[#This Row],[EMPRESA]],[1]!DADOS[#Data],6,0)="","",(VLOOKUP(BANCO10[[#This Row],[EMPRESA]],[1]!DADOS[#Data],6,0))),"")</f>
        <v/>
      </c>
      <c r="G671" s="40" t="s">
        <v>1719</v>
      </c>
      <c r="H671" s="43" t="s">
        <v>196</v>
      </c>
      <c r="I671" s="43" t="s">
        <v>145</v>
      </c>
      <c r="J671" s="44" t="s">
        <v>123</v>
      </c>
      <c r="K671" s="44" t="s">
        <v>1720</v>
      </c>
      <c r="L671" s="44" t="s">
        <v>123</v>
      </c>
      <c r="M671" s="44">
        <v>604</v>
      </c>
      <c r="N671" s="42">
        <v>103</v>
      </c>
      <c r="O671" s="42" t="s">
        <v>92</v>
      </c>
      <c r="P671" s="42">
        <v>32</v>
      </c>
      <c r="Q671" s="42" t="s">
        <v>148</v>
      </c>
      <c r="R671" s="45" t="s">
        <v>123</v>
      </c>
      <c r="S671" s="45"/>
      <c r="T671" s="45" t="s">
        <v>123</v>
      </c>
      <c r="U671" s="45"/>
      <c r="V671" s="45" t="s">
        <v>123</v>
      </c>
      <c r="W671" s="45"/>
      <c r="X671" s="45" t="s">
        <v>123</v>
      </c>
      <c r="Y671" s="45"/>
      <c r="Z671" s="46" t="s">
        <v>123</v>
      </c>
      <c r="AA671" s="47"/>
      <c r="AB671" s="46" t="s">
        <v>123</v>
      </c>
      <c r="AC671" s="48"/>
      <c r="AD671" s="46" t="s">
        <v>123</v>
      </c>
      <c r="AE671" s="48"/>
      <c r="AF671" s="45" t="s">
        <v>27</v>
      </c>
      <c r="AG671" s="45">
        <v>45310</v>
      </c>
      <c r="AH671" s="45" t="s">
        <v>27</v>
      </c>
      <c r="AI671" s="45">
        <v>45378</v>
      </c>
      <c r="AJ671" s="45" t="s">
        <v>27</v>
      </c>
      <c r="AK671" s="45">
        <v>45378</v>
      </c>
      <c r="AL671" s="45" t="s">
        <v>27</v>
      </c>
      <c r="AM671" s="45">
        <v>45379</v>
      </c>
      <c r="AN671" s="45" t="s">
        <v>27</v>
      </c>
      <c r="AO671" s="45">
        <v>45378</v>
      </c>
      <c r="AP671" s="45" t="s">
        <v>27</v>
      </c>
      <c r="AQ671" s="45">
        <v>45378</v>
      </c>
      <c r="AR671" s="45" t="s">
        <v>27</v>
      </c>
      <c r="AS671" s="45"/>
      <c r="AT671" s="133">
        <v>45464</v>
      </c>
      <c r="AU671" s="99">
        <v>45637</v>
      </c>
      <c r="AV671" s="51" t="s">
        <v>27</v>
      </c>
      <c r="AW671" s="66" t="s">
        <v>27</v>
      </c>
      <c r="AX671" s="51" t="s">
        <v>182</v>
      </c>
      <c r="AY671" s="52" t="s">
        <v>126</v>
      </c>
      <c r="AZ671" s="53">
        <v>0</v>
      </c>
      <c r="BA671" s="52" t="s">
        <v>153</v>
      </c>
      <c r="BB671" s="81" t="s">
        <v>136</v>
      </c>
      <c r="BC671" s="52" t="s">
        <v>252</v>
      </c>
      <c r="BD671" s="52" t="s">
        <v>136</v>
      </c>
      <c r="BE671" s="55" t="s">
        <v>123</v>
      </c>
      <c r="BF671" s="55" t="s">
        <v>123</v>
      </c>
      <c r="BG671" s="55" t="s">
        <v>27</v>
      </c>
      <c r="BH671" s="55" t="s">
        <v>123</v>
      </c>
      <c r="BI671" s="48" t="s">
        <v>123</v>
      </c>
      <c r="BJ671" s="48"/>
      <c r="BK671" s="74"/>
      <c r="BL671" s="75"/>
      <c r="BM671" s="74"/>
      <c r="BN671" s="75"/>
      <c r="BO671" s="74" t="s">
        <v>27</v>
      </c>
      <c r="BP671" s="75">
        <v>45642</v>
      </c>
      <c r="BQ671" s="74" t="s">
        <v>126</v>
      </c>
      <c r="BR671" s="132"/>
      <c r="BS671" s="240" t="s">
        <v>551</v>
      </c>
      <c r="BT671" s="38" t="s">
        <v>552</v>
      </c>
      <c r="BU671" s="61" t="s">
        <v>129</v>
      </c>
      <c r="BV671" s="61" t="s">
        <v>129</v>
      </c>
      <c r="BW671" s="84" t="s">
        <v>129</v>
      </c>
      <c r="BX671" s="84" t="s">
        <v>129</v>
      </c>
      <c r="BY671" s="85" t="s">
        <v>129</v>
      </c>
      <c r="BZ671" s="84"/>
      <c r="CA671" s="86" t="s">
        <v>129</v>
      </c>
      <c r="CB671" s="87" t="s">
        <v>129</v>
      </c>
      <c r="CC671" s="88">
        <v>45390</v>
      </c>
      <c r="CD671" s="87"/>
      <c r="CE671" s="87" t="s">
        <v>129</v>
      </c>
      <c r="CF671" s="87"/>
      <c r="CG671" s="87" t="s">
        <v>430</v>
      </c>
      <c r="CH671" s="42">
        <f>YEAR(BANCO10[[#This Row],[DATA INÍCIO]])</f>
        <v>2024</v>
      </c>
      <c r="CI671" s="42">
        <f>MONTH(BANCO10[[#This Row],[DATA INÍCIO]])</f>
        <v>6</v>
      </c>
      <c r="CJ671" s="42" t="str">
        <f t="shared" si="12"/>
        <v>RETÍFICA DE MOTORES FUZE EIRELI</v>
      </c>
      <c r="CK671" s="42"/>
      <c r="CL671" s="42" t="s">
        <v>1721</v>
      </c>
      <c r="CM671" s="42" t="str">
        <f>IF(BANCO10[[#This Row],[SOLUÇÃO]]=CM$1,BANCO10[[#This Row],[STATUS DA ETAPA]],"")</f>
        <v/>
      </c>
      <c r="CN671" s="42" t="str">
        <f>IF(BANCO10[[#This Row],[SOLUÇÃO]]=CN$1,BANCO10[[#This Row],[STATUS DA ETAPA]],"")</f>
        <v/>
      </c>
      <c r="CO671" s="42" t="str">
        <f>IF(BANCO10[[#This Row],[SOLUÇÃO]]=CO$1,BANCO10[[#This Row],[STATUS DA ETAPA]],"")</f>
        <v>CONCLUÍDO</v>
      </c>
      <c r="CP671" s="42" t="str">
        <f>IF(BANCO10[[#This Row],[SOLUÇÃO]]=CP$1,BANCO10[[#This Row],[STATUS DA ETAPA]],"")</f>
        <v/>
      </c>
      <c r="CQ671" s="42" t="str">
        <f>IF(BANCO10[[#This Row],[SOLUÇÃO]]=CQ$1,BANCO10[[#This Row],[STATUS DA ETAPA]],"")</f>
        <v/>
      </c>
      <c r="CR671" s="42" t="str">
        <f>IF(BANCO10[[#This Row],[SOLUÇÃO]]=CR$1,BANCO10[[#This Row],[STATUS DA ETAPA]],"")</f>
        <v/>
      </c>
      <c r="CS671" s="42" t="str">
        <f>IF(BANCO10[[#This Row],[SOLUÇÃO]]=CS$1,BANCO10[[#This Row],[STATUS DA ETAPA]],"")</f>
        <v/>
      </c>
      <c r="CT671" s="42" t="str">
        <f>IF(BANCO10[[#This Row],[SOLUÇÃO]]=CT$1,BANCO10[[#This Row],[STATUS DA ETAPA]],"")</f>
        <v/>
      </c>
      <c r="CU671" s="42" t="str">
        <f>IF(BANCO10[[#This Row],[SOLUÇÃO]]=CU$1,BANCO10[[#This Row],[STATUS DA ETAPA]],"")</f>
        <v/>
      </c>
      <c r="CV671" s="42" t="str">
        <f>IF(BANCO10[[#This Row],[SOLUÇÃO]]=CV$1,BANCO10[[#This Row],[STATUS DA ETAPA]],"")</f>
        <v/>
      </c>
      <c r="CW671" s="42" t="str">
        <f>IF(BANCO10[[#This Row],[SOLUÇÃO]]=CW$1,BANCO10[[#This Row],[STATUS DA ETAPA]],"")</f>
        <v/>
      </c>
      <c r="CX671" s="42" t="str">
        <f>IF(BANCO10[[#This Row],[SOLUÇÃO]]=CX$1,BANCO10[[#This Row],[STATUS DA ETAPA]],"")</f>
        <v/>
      </c>
      <c r="CY671" s="42" t="str">
        <f>IF(BANCO10[[#This Row],[SOLUÇÃO]]=CY$1,BANCO10[[#This Row],[STATUS DA ETAPA]],"")</f>
        <v/>
      </c>
      <c r="CZ671" s="42" t="str">
        <f>IF(BANCO10[[#This Row],[SOLUÇÃO]]=CZ$1,BANCO10[[#This Row],[STATUS DA ETAPA]],"")</f>
        <v/>
      </c>
      <c r="DA671" s="42" t="str">
        <f>IF(BANCO10[[#This Row],[SOLUÇÃO]]=DA$1,BANCO10[[#This Row],[STATUS DA ETAPA]],"")</f>
        <v/>
      </c>
      <c r="DB671" s="42" t="str">
        <f>IF(BANCO10[[#This Row],[SOLUÇÃO]]=DB$1,BANCO10[[#This Row],[STATUS DA ETAPA]],"")</f>
        <v/>
      </c>
      <c r="DC671" s="63" t="str">
        <f>IF(BANCO10[[#This Row],[SOLUÇÃO]]=DC$1,BANCO10[[#This Row],[STATUS DA ETAPA]],"")</f>
        <v/>
      </c>
      <c r="DD671" s="65" t="str">
        <f>IF(BANCO10[[#This Row],[SOLUÇÃO]]=DD$1,BANCO10[[#This Row],[STATUS DA ETAPA]],"")</f>
        <v/>
      </c>
      <c r="DE671" s="65" t="str">
        <f>IF(BANCO10[[#This Row],[SOLUÇÃO]]=DE$1,BANCO10[[#This Row],[STATUS DA ETAPA]],"")</f>
        <v/>
      </c>
      <c r="DF671" s="65" t="str">
        <f>IF(BANCO10[[#This Row],[SOLUÇÃO]]=DF$1,BANCO10[[#This Row],[STATUS DA ETAPA]],"")</f>
        <v/>
      </c>
      <c r="DG671" s="65" t="str">
        <f>IF(BANCO10[[#This Row],[SOLUÇÃO]]=DG$1,BANCO10[[#This Row],[STATUS DA ETAPA]],"")</f>
        <v/>
      </c>
      <c r="DH671" s="65" t="str">
        <f>IF(BANCO10[[#This Row],[SOLUÇÃO]]=DH$1,BANCO10[[#This Row],[STATUS DA ETAPA]],"")</f>
        <v/>
      </c>
      <c r="DI671" s="65" t="str">
        <f>IF(BANCO10[[#This Row],[SOLUÇÃO]]=DI$1,BANCO10[[#This Row],[STATUS DA ETAPA]],"")</f>
        <v/>
      </c>
      <c r="DJ671" s="65" t="str">
        <f>IF(BANCO10[[#This Row],[SOLUÇÃO]]=DJ$1,BANCO10[[#This Row],[STATUS DA ETAPA]],"")</f>
        <v/>
      </c>
      <c r="DK671" s="65" t="str">
        <f>IF(BANCO10[[#This Row],[SOLUÇÃO]]=DK$1,BANCO10[[#This Row],[STATUS DA ETAPA]],"")</f>
        <v/>
      </c>
      <c r="DL671" s="65" t="str">
        <f>IF(BANCO10[[#This Row],[SOLUÇÃO]]=DL$1,BANCO10[[#This Row],[STATUS DA ETAPA]],"")</f>
        <v/>
      </c>
      <c r="DM671" s="65" t="str">
        <f>IF(BANCO10[[#This Row],[SOLUÇÃO]]=DM$1,BANCO10[[#This Row],[STATUS DA ETAPA]],"")</f>
        <v/>
      </c>
    </row>
    <row r="672" spans="1:117" ht="12" x14ac:dyDescent="0.25">
      <c r="A672" s="38" t="s">
        <v>118</v>
      </c>
      <c r="B672" s="39" t="s">
        <v>119</v>
      </c>
      <c r="C672" s="40" t="str">
        <f>IFERROR(VLOOKUP(BANCO10[[#This Row],[EMPRESA]],[1]!DADOS[#Data],2,FALSE),"")</f>
        <v>48.215.917/0001-30</v>
      </c>
      <c r="D672" s="42" t="s">
        <v>1722</v>
      </c>
      <c r="E672" s="42" t="str">
        <f>IFERROR(VLOOKUP(BANCO10[[#This Row],[EMPRESA]],[1]!DADOS[#Data],5,FALSE),"")</f>
        <v>EPP</v>
      </c>
      <c r="F672" s="40" t="str">
        <f>IFERROR(IF(VLOOKUP(BANCO10[[#This Row],[EMPRESA]],[1]!DADOS[#Data],6,0)="","",(VLOOKUP(BANCO10[[#This Row],[EMPRESA]],[1]!DADOS[#Data],6,0))),"")</f>
        <v>CAPITAL NORTE</v>
      </c>
      <c r="G672" s="40" t="s">
        <v>1723</v>
      </c>
      <c r="H672" s="43" t="s">
        <v>7</v>
      </c>
      <c r="I672" s="43" t="s">
        <v>145</v>
      </c>
      <c r="J672" s="44" t="s">
        <v>123</v>
      </c>
      <c r="K672" s="44" t="s">
        <v>1724</v>
      </c>
      <c r="L672" s="44" t="s">
        <v>1725</v>
      </c>
      <c r="M672" s="44">
        <v>103</v>
      </c>
      <c r="N672" s="42" t="s">
        <v>341</v>
      </c>
      <c r="O672" s="42" t="s">
        <v>95</v>
      </c>
      <c r="P672" s="42">
        <v>100</v>
      </c>
      <c r="Q672" s="42" t="s">
        <v>173</v>
      </c>
      <c r="R672" s="45" t="s">
        <v>123</v>
      </c>
      <c r="S672" s="45"/>
      <c r="T672" s="45" t="s">
        <v>123</v>
      </c>
      <c r="U672" s="45"/>
      <c r="V672" s="45" t="s">
        <v>123</v>
      </c>
      <c r="W672" s="45"/>
      <c r="X672" s="45" t="s">
        <v>123</v>
      </c>
      <c r="Y672" s="45"/>
      <c r="Z672" s="46" t="s">
        <v>123</v>
      </c>
      <c r="AA672" s="47"/>
      <c r="AB672" s="46" t="s">
        <v>123</v>
      </c>
      <c r="AC672" s="48"/>
      <c r="AD672" s="46" t="s">
        <v>123</v>
      </c>
      <c r="AE672" s="48"/>
      <c r="AF672" s="45" t="s">
        <v>27</v>
      </c>
      <c r="AG672" s="45">
        <v>44927</v>
      </c>
      <c r="AH672" s="45"/>
      <c r="AI672" s="45"/>
      <c r="AJ672" s="45"/>
      <c r="AK672" s="45"/>
      <c r="AL672" s="45" t="s">
        <v>123</v>
      </c>
      <c r="AM672" s="45"/>
      <c r="AN672" s="45" t="s">
        <v>123</v>
      </c>
      <c r="AO672" s="45"/>
      <c r="AP672" s="45" t="s">
        <v>123</v>
      </c>
      <c r="AQ672" s="45"/>
      <c r="AR672" s="45" t="s">
        <v>123</v>
      </c>
      <c r="AS672" s="45"/>
      <c r="AT672" s="49">
        <v>45264</v>
      </c>
      <c r="AU672" s="50">
        <v>45408</v>
      </c>
      <c r="AV672" s="61" t="s">
        <v>27</v>
      </c>
      <c r="AW672" s="51" t="s">
        <v>27</v>
      </c>
      <c r="AX672" s="51" t="s">
        <v>49</v>
      </c>
      <c r="AY672" s="52" t="s">
        <v>27</v>
      </c>
      <c r="AZ672" s="53">
        <v>0</v>
      </c>
      <c r="BA672" s="52" t="s">
        <v>123</v>
      </c>
      <c r="BB672" s="81" t="s">
        <v>123</v>
      </c>
      <c r="BC672" s="52" t="s">
        <v>123</v>
      </c>
      <c r="BD672" s="52" t="s">
        <v>123</v>
      </c>
      <c r="BE672" s="55" t="s">
        <v>123</v>
      </c>
      <c r="BF672" s="55" t="s">
        <v>123</v>
      </c>
      <c r="BG672" s="55" t="s">
        <v>27</v>
      </c>
      <c r="BH672" s="55" t="s">
        <v>123</v>
      </c>
      <c r="BI672" s="68" t="s">
        <v>123</v>
      </c>
      <c r="BJ672" s="48"/>
      <c r="BK672" s="74"/>
      <c r="BL672" s="75"/>
      <c r="BM672" s="74"/>
      <c r="BN672" s="75"/>
      <c r="BO672" s="74" t="s">
        <v>27</v>
      </c>
      <c r="BP672" s="75">
        <v>45408</v>
      </c>
      <c r="BQ672" s="74" t="s">
        <v>27</v>
      </c>
      <c r="BR672" s="75">
        <v>45408</v>
      </c>
      <c r="BS672" s="70" t="s">
        <v>342</v>
      </c>
      <c r="BT672" s="38"/>
      <c r="BU672" s="61" t="s">
        <v>129</v>
      </c>
      <c r="BV672" s="61" t="s">
        <v>129</v>
      </c>
      <c r="BW672" s="84" t="s">
        <v>129</v>
      </c>
      <c r="BX672" s="84" t="s">
        <v>129</v>
      </c>
      <c r="BY672" s="85" t="s">
        <v>129</v>
      </c>
      <c r="BZ672" s="84"/>
      <c r="CA672" s="86" t="s">
        <v>129</v>
      </c>
      <c r="CB672" s="87" t="s">
        <v>129</v>
      </c>
      <c r="CC672" s="88">
        <v>45391</v>
      </c>
      <c r="CD672" s="87" t="s">
        <v>158</v>
      </c>
      <c r="CE672" s="87" t="s">
        <v>129</v>
      </c>
      <c r="CF672" s="87"/>
      <c r="CG672" s="87" t="s">
        <v>237</v>
      </c>
      <c r="CH672" s="42">
        <f>YEAR(BANCO10[[#This Row],[DATA INÍCIO]])</f>
        <v>2023</v>
      </c>
      <c r="CI672" s="42">
        <f>MONTH(BANCO10[[#This Row],[DATA INÍCIO]])</f>
        <v>12</v>
      </c>
      <c r="CJ672" s="42" t="str">
        <f t="shared" si="12"/>
        <v>RETIFICA MOTOR VIDRO LTDA48.215.917/0001-30</v>
      </c>
      <c r="CK672" s="42"/>
      <c r="CL672" s="42" t="s">
        <v>1726</v>
      </c>
      <c r="CM672" s="42" t="str">
        <f>IF(BANCO10[[#This Row],[SOLUÇÃO]]=CM$1,BANCO10[[#This Row],[STATUS DA ETAPA]],"")</f>
        <v/>
      </c>
      <c r="CN672" s="42" t="str">
        <f>IF(BANCO10[[#This Row],[SOLUÇÃO]]=CN$1,BANCO10[[#This Row],[STATUS DA ETAPA]],"")</f>
        <v/>
      </c>
      <c r="CO672" s="42" t="str">
        <f>IF(BANCO10[[#This Row],[SOLUÇÃO]]=CO$1,BANCO10[[#This Row],[STATUS DA ETAPA]],"")</f>
        <v/>
      </c>
      <c r="CP672" s="42" t="str">
        <f>IF(BANCO10[[#This Row],[SOLUÇÃO]]=CP$1,BANCO10[[#This Row],[STATUS DA ETAPA]],"")</f>
        <v/>
      </c>
      <c r="CQ672" s="42" t="str">
        <f>IF(BANCO10[[#This Row],[SOLUÇÃO]]=CQ$1,BANCO10[[#This Row],[STATUS DA ETAPA]],"")</f>
        <v/>
      </c>
      <c r="CR672" s="42" t="str">
        <f>IF(BANCO10[[#This Row],[SOLUÇÃO]]=CR$1,BANCO10[[#This Row],[STATUS DA ETAPA]],"")</f>
        <v>CONCLUÍDO</v>
      </c>
      <c r="CS672" s="42" t="str">
        <f>IF(BANCO10[[#This Row],[SOLUÇÃO]]=CS$1,BANCO10[[#This Row],[STATUS DA ETAPA]],"")</f>
        <v/>
      </c>
      <c r="CT672" s="42" t="str">
        <f>IF(BANCO10[[#This Row],[SOLUÇÃO]]=CT$1,BANCO10[[#This Row],[STATUS DA ETAPA]],"")</f>
        <v/>
      </c>
      <c r="CU672" s="42" t="str">
        <f>IF(BANCO10[[#This Row],[SOLUÇÃO]]=CU$1,BANCO10[[#This Row],[STATUS DA ETAPA]],"")</f>
        <v/>
      </c>
      <c r="CV672" s="42" t="str">
        <f>IF(BANCO10[[#This Row],[SOLUÇÃO]]=CV$1,BANCO10[[#This Row],[STATUS DA ETAPA]],"")</f>
        <v/>
      </c>
      <c r="CW672" s="42" t="str">
        <f>IF(BANCO10[[#This Row],[SOLUÇÃO]]=CW$1,BANCO10[[#This Row],[STATUS DA ETAPA]],"")</f>
        <v/>
      </c>
      <c r="CX672" s="42" t="str">
        <f>IF(BANCO10[[#This Row],[SOLUÇÃO]]=CX$1,BANCO10[[#This Row],[STATUS DA ETAPA]],"")</f>
        <v/>
      </c>
      <c r="CY672" s="42" t="str">
        <f>IF(BANCO10[[#This Row],[SOLUÇÃO]]=CY$1,BANCO10[[#This Row],[STATUS DA ETAPA]],"")</f>
        <v/>
      </c>
      <c r="CZ672" s="42" t="str">
        <f>IF(BANCO10[[#This Row],[SOLUÇÃO]]=CZ$1,BANCO10[[#This Row],[STATUS DA ETAPA]],"")</f>
        <v/>
      </c>
      <c r="DA672" s="42" t="str">
        <f>IF(BANCO10[[#This Row],[SOLUÇÃO]]=DA$1,BANCO10[[#This Row],[STATUS DA ETAPA]],"")</f>
        <v/>
      </c>
      <c r="DB672" s="42" t="str">
        <f>IF(BANCO10[[#This Row],[SOLUÇÃO]]=DB$1,BANCO10[[#This Row],[STATUS DA ETAPA]],"")</f>
        <v/>
      </c>
      <c r="DC672" s="63" t="str">
        <f>IF(BANCO10[[#This Row],[SOLUÇÃO]]=DC$1,BANCO10[[#This Row],[STATUS DA ETAPA]],"")</f>
        <v/>
      </c>
      <c r="DD672" s="65" t="str">
        <f>IF(BANCO10[[#This Row],[SOLUÇÃO]]=DD$1,BANCO10[[#This Row],[STATUS DA ETAPA]],"")</f>
        <v/>
      </c>
      <c r="DE672" s="65" t="str">
        <f>IF(BANCO10[[#This Row],[SOLUÇÃO]]=DE$1,BANCO10[[#This Row],[STATUS DA ETAPA]],"")</f>
        <v/>
      </c>
      <c r="DF672" s="65" t="str">
        <f>IF(BANCO10[[#This Row],[SOLUÇÃO]]=DF$1,BANCO10[[#This Row],[STATUS DA ETAPA]],"")</f>
        <v/>
      </c>
      <c r="DG672" s="65" t="str">
        <f>IF(BANCO10[[#This Row],[SOLUÇÃO]]=DG$1,BANCO10[[#This Row],[STATUS DA ETAPA]],"")</f>
        <v/>
      </c>
      <c r="DH672" s="65" t="str">
        <f>IF(BANCO10[[#This Row],[SOLUÇÃO]]=DH$1,BANCO10[[#This Row],[STATUS DA ETAPA]],"")</f>
        <v/>
      </c>
      <c r="DI672" s="65" t="str">
        <f>IF(BANCO10[[#This Row],[SOLUÇÃO]]=DI$1,BANCO10[[#This Row],[STATUS DA ETAPA]],"")</f>
        <v/>
      </c>
      <c r="DJ672" s="65" t="str">
        <f>IF(BANCO10[[#This Row],[SOLUÇÃO]]=DJ$1,BANCO10[[#This Row],[STATUS DA ETAPA]],"")</f>
        <v/>
      </c>
      <c r="DK672" s="65" t="str">
        <f>IF(BANCO10[[#This Row],[SOLUÇÃO]]=DK$1,BANCO10[[#This Row],[STATUS DA ETAPA]],"")</f>
        <v/>
      </c>
      <c r="DL672" s="65" t="str">
        <f>IF(BANCO10[[#This Row],[SOLUÇÃO]]=DL$1,BANCO10[[#This Row],[STATUS DA ETAPA]],"")</f>
        <v/>
      </c>
      <c r="DM672" s="65" t="str">
        <f>IF(BANCO10[[#This Row],[SOLUÇÃO]]=DM$1,BANCO10[[#This Row],[STATUS DA ETAPA]],"")</f>
        <v/>
      </c>
    </row>
    <row r="673" spans="1:117" ht="12" x14ac:dyDescent="0.25">
      <c r="A673" s="38" t="s">
        <v>118</v>
      </c>
      <c r="B673" s="39" t="s">
        <v>279</v>
      </c>
      <c r="C673" s="40" t="str">
        <f>IFERROR(VLOOKUP(BANCO10[[#This Row],[EMPRESA]],[1]!DADOS[#Data],2,FALSE),"")</f>
        <v>23.919.570/0001-85</v>
      </c>
      <c r="D673" s="42" t="s">
        <v>1727</v>
      </c>
      <c r="E673" s="42" t="str">
        <f>IFERROR(VLOOKUP(BANCO10[[#This Row],[EMPRESA]],[1]!DADOS[#Data],5,FALSE),"")</f>
        <v>EPP</v>
      </c>
      <c r="F673" s="40" t="str">
        <f>IFERROR(IF(VLOOKUP(BANCO10[[#This Row],[EMPRESA]],[1]!DADOS[#Data],6,0)="","",(VLOOKUP(BANCO10[[#This Row],[EMPRESA]],[1]!DADOS[#Data],6,0))),"")</f>
        <v>CAPITAL LESTE 1</v>
      </c>
      <c r="G673" s="40" t="str">
        <f>IFERROR(IF(VLOOKUP(BANCO10[[#This Row],[EMPRESA]],[1]!DADOS[#Data],4)="","",(VLOOKUP($D673,[1]!DADOS[#Data],4,0))),"")</f>
        <v>REVIQ</v>
      </c>
      <c r="H673" s="43" t="s">
        <v>7</v>
      </c>
      <c r="I673" s="43" t="s">
        <v>122</v>
      </c>
      <c r="J673" s="43" t="s">
        <v>123</v>
      </c>
      <c r="K673" s="44" t="s">
        <v>1728</v>
      </c>
      <c r="L673" s="44" t="s">
        <v>1729</v>
      </c>
      <c r="M673" s="44" t="s">
        <v>137</v>
      </c>
      <c r="N673" s="44" t="s">
        <v>123</v>
      </c>
      <c r="O673" s="42" t="s">
        <v>96</v>
      </c>
      <c r="P673" s="42">
        <v>0</v>
      </c>
      <c r="Q673" s="42"/>
      <c r="R673" s="45" t="s">
        <v>123</v>
      </c>
      <c r="S673" s="45"/>
      <c r="T673" s="45" t="s">
        <v>123</v>
      </c>
      <c r="U673" s="45"/>
      <c r="V673" s="45" t="s">
        <v>123</v>
      </c>
      <c r="W673" s="45"/>
      <c r="X673" s="45" t="s">
        <v>123</v>
      </c>
      <c r="Y673" s="45"/>
      <c r="Z673" s="46" t="s">
        <v>123</v>
      </c>
      <c r="AA673" s="47"/>
      <c r="AB673" s="46" t="s">
        <v>123</v>
      </c>
      <c r="AC673" s="48"/>
      <c r="AD673" s="46" t="s">
        <v>123</v>
      </c>
      <c r="AE673" s="48"/>
      <c r="AF673" s="45" t="s">
        <v>123</v>
      </c>
      <c r="AG673" s="45"/>
      <c r="AH673" s="45" t="s">
        <v>123</v>
      </c>
      <c r="AI673" s="45"/>
      <c r="AJ673" s="45" t="s">
        <v>123</v>
      </c>
      <c r="AK673" s="45"/>
      <c r="AL673" s="45" t="s">
        <v>123</v>
      </c>
      <c r="AM673" s="45"/>
      <c r="AN673" s="45" t="s">
        <v>123</v>
      </c>
      <c r="AO673" s="45"/>
      <c r="AP673" s="45" t="s">
        <v>123</v>
      </c>
      <c r="AQ673" s="45"/>
      <c r="AR673" s="45" t="s">
        <v>123</v>
      </c>
      <c r="AS673" s="45"/>
      <c r="AT673" s="49">
        <v>45963</v>
      </c>
      <c r="AU673" s="50">
        <v>45963</v>
      </c>
      <c r="AV673" s="51" t="s">
        <v>123</v>
      </c>
      <c r="AW673" s="51" t="s">
        <v>123</v>
      </c>
      <c r="AX673" s="51" t="s">
        <v>123</v>
      </c>
      <c r="AY673" s="52" t="s">
        <v>123</v>
      </c>
      <c r="AZ673" s="53">
        <v>0</v>
      </c>
      <c r="BA673" s="52" t="s">
        <v>123</v>
      </c>
      <c r="BB673" s="81" t="s">
        <v>123</v>
      </c>
      <c r="BC673" s="52" t="s">
        <v>123</v>
      </c>
      <c r="BD673" s="52" t="s">
        <v>123</v>
      </c>
      <c r="BE673" s="55" t="s">
        <v>123</v>
      </c>
      <c r="BF673" s="55" t="s">
        <v>123</v>
      </c>
      <c r="BG673" s="55" t="s">
        <v>123</v>
      </c>
      <c r="BH673" s="55" t="s">
        <v>123</v>
      </c>
      <c r="BI673" s="68" t="s">
        <v>123</v>
      </c>
      <c r="BJ673" s="57"/>
      <c r="BK673" s="58" t="s">
        <v>123</v>
      </c>
      <c r="BL673" s="59"/>
      <c r="BM673" s="58" t="s">
        <v>123</v>
      </c>
      <c r="BN673" s="59"/>
      <c r="BO673" s="58" t="s">
        <v>123</v>
      </c>
      <c r="BP673" s="59"/>
      <c r="BQ673" s="58" t="s">
        <v>123</v>
      </c>
      <c r="BR673" s="140"/>
      <c r="BS673" s="70"/>
      <c r="BT673" s="38"/>
      <c r="BU673" s="61" t="s">
        <v>129</v>
      </c>
      <c r="BV673" s="61" t="s">
        <v>129</v>
      </c>
      <c r="BW673" s="84" t="s">
        <v>129</v>
      </c>
      <c r="BX673" s="84" t="s">
        <v>129</v>
      </c>
      <c r="BY673" s="85" t="s">
        <v>129</v>
      </c>
      <c r="BZ673" s="84"/>
      <c r="CA673" s="86" t="s">
        <v>129</v>
      </c>
      <c r="CB673" s="87" t="s">
        <v>129</v>
      </c>
      <c r="CC673" s="88">
        <v>45389</v>
      </c>
      <c r="CD673" s="87" t="s">
        <v>129</v>
      </c>
      <c r="CE673" s="87" t="s">
        <v>129</v>
      </c>
      <c r="CF673" s="87" t="s">
        <v>129</v>
      </c>
      <c r="CG673" s="87" t="s">
        <v>288</v>
      </c>
      <c r="CH673" s="42">
        <f>YEAR(BANCO10[[#This Row],[DATA INÍCIO]])</f>
        <v>2025</v>
      </c>
      <c r="CI673" s="42">
        <f>MONTH(BANCO10[[#This Row],[DATA INÍCIO]])</f>
        <v>11</v>
      </c>
      <c r="CJ673" s="42" t="str">
        <f t="shared" si="12"/>
        <v>REVIQ PARTS LTDA23.919.570/0001-85</v>
      </c>
      <c r="CK673" s="42"/>
      <c r="CL673" s="42" t="s">
        <v>1728</v>
      </c>
      <c r="CM673" s="42" t="str">
        <f>IF(BANCO10[[#This Row],[SOLUÇÃO]]=CM$1,BANCO10[[#This Row],[STATUS DA ETAPA]],"")</f>
        <v/>
      </c>
      <c r="CN673" s="42" t="str">
        <f>IF(BANCO10[[#This Row],[SOLUÇÃO]]=CN$1,BANCO10[[#This Row],[STATUS DA ETAPA]],"")</f>
        <v/>
      </c>
      <c r="CO673" s="42" t="str">
        <f>IF(BANCO10[[#This Row],[SOLUÇÃO]]=CO$1,BANCO10[[#This Row],[STATUS DA ETAPA]],"")</f>
        <v/>
      </c>
      <c r="CP673" s="42" t="str">
        <f>IF(BANCO10[[#This Row],[SOLUÇÃO]]=CP$1,BANCO10[[#This Row],[STATUS DA ETAPA]],"")</f>
        <v/>
      </c>
      <c r="CQ673" s="42" t="str">
        <f>IF(BANCO10[[#This Row],[SOLUÇÃO]]=CQ$1,BANCO10[[#This Row],[STATUS DA ETAPA]],"")</f>
        <v/>
      </c>
      <c r="CR673" s="42" t="str">
        <f>IF(BANCO10[[#This Row],[SOLUÇÃO]]=CR$1,BANCO10[[#This Row],[STATUS DA ETAPA]],"")</f>
        <v/>
      </c>
      <c r="CS673" s="42" t="str">
        <f>IF(BANCO10[[#This Row],[SOLUÇÃO]]=CS$1,BANCO10[[#This Row],[STATUS DA ETAPA]],"")</f>
        <v>CANCELADO</v>
      </c>
      <c r="CT673" s="42" t="str">
        <f>IF(BANCO10[[#This Row],[SOLUÇÃO]]=CT$1,BANCO10[[#This Row],[STATUS DA ETAPA]],"")</f>
        <v/>
      </c>
      <c r="CU673" s="42" t="str">
        <f>IF(BANCO10[[#This Row],[SOLUÇÃO]]=CU$1,BANCO10[[#This Row],[STATUS DA ETAPA]],"")</f>
        <v/>
      </c>
      <c r="CV673" s="42" t="str">
        <f>IF(BANCO10[[#This Row],[SOLUÇÃO]]=CV$1,BANCO10[[#This Row],[STATUS DA ETAPA]],"")</f>
        <v/>
      </c>
      <c r="CW673" s="42" t="str">
        <f>IF(BANCO10[[#This Row],[SOLUÇÃO]]=CW$1,BANCO10[[#This Row],[STATUS DA ETAPA]],"")</f>
        <v/>
      </c>
      <c r="CX673" s="42" t="str">
        <f>IF(BANCO10[[#This Row],[SOLUÇÃO]]=CX$1,BANCO10[[#This Row],[STATUS DA ETAPA]],"")</f>
        <v/>
      </c>
      <c r="CY673" s="42" t="str">
        <f>IF(BANCO10[[#This Row],[SOLUÇÃO]]=CY$1,BANCO10[[#This Row],[STATUS DA ETAPA]],"")</f>
        <v/>
      </c>
      <c r="CZ673" s="42" t="str">
        <f>IF(BANCO10[[#This Row],[SOLUÇÃO]]=CZ$1,BANCO10[[#This Row],[STATUS DA ETAPA]],"")</f>
        <v/>
      </c>
      <c r="DA673" s="42" t="str">
        <f>IF(BANCO10[[#This Row],[SOLUÇÃO]]=DA$1,BANCO10[[#This Row],[STATUS DA ETAPA]],"")</f>
        <v/>
      </c>
      <c r="DB673" s="42" t="str">
        <f>IF(BANCO10[[#This Row],[SOLUÇÃO]]=DB$1,BANCO10[[#This Row],[STATUS DA ETAPA]],"")</f>
        <v/>
      </c>
      <c r="DC673" s="63" t="str">
        <f>IF(BANCO10[[#This Row],[SOLUÇÃO]]=DC$1,BANCO10[[#This Row],[STATUS DA ETAPA]],"")</f>
        <v/>
      </c>
      <c r="DD673" s="65" t="str">
        <f>IF(BANCO10[[#This Row],[SOLUÇÃO]]=DD$1,BANCO10[[#This Row],[STATUS DA ETAPA]],"")</f>
        <v/>
      </c>
      <c r="DE673" s="65" t="str">
        <f>IF(BANCO10[[#This Row],[SOLUÇÃO]]=DE$1,BANCO10[[#This Row],[STATUS DA ETAPA]],"")</f>
        <v/>
      </c>
      <c r="DF673" s="65" t="str">
        <f>IF(BANCO10[[#This Row],[SOLUÇÃO]]=DF$1,BANCO10[[#This Row],[STATUS DA ETAPA]],"")</f>
        <v/>
      </c>
      <c r="DG673" s="65" t="str">
        <f>IF(BANCO10[[#This Row],[SOLUÇÃO]]=DG$1,BANCO10[[#This Row],[STATUS DA ETAPA]],"")</f>
        <v/>
      </c>
      <c r="DH673" s="65" t="str">
        <f>IF(BANCO10[[#This Row],[SOLUÇÃO]]=DH$1,BANCO10[[#This Row],[STATUS DA ETAPA]],"")</f>
        <v/>
      </c>
      <c r="DI673" s="65" t="str">
        <f>IF(BANCO10[[#This Row],[SOLUÇÃO]]=DI$1,BANCO10[[#This Row],[STATUS DA ETAPA]],"")</f>
        <v/>
      </c>
      <c r="DJ673" s="65" t="str">
        <f>IF(BANCO10[[#This Row],[SOLUÇÃO]]=DJ$1,BANCO10[[#This Row],[STATUS DA ETAPA]],"")</f>
        <v/>
      </c>
      <c r="DK673" s="65" t="str">
        <f>IF(BANCO10[[#This Row],[SOLUÇÃO]]=DK$1,BANCO10[[#This Row],[STATUS DA ETAPA]],"")</f>
        <v/>
      </c>
      <c r="DL673" s="65" t="str">
        <f>IF(BANCO10[[#This Row],[SOLUÇÃO]]=DL$1,BANCO10[[#This Row],[STATUS DA ETAPA]],"")</f>
        <v/>
      </c>
      <c r="DM673" s="65" t="str">
        <f>IF(BANCO10[[#This Row],[SOLUÇÃO]]=DM$1,BANCO10[[#This Row],[STATUS DA ETAPA]],"")</f>
        <v/>
      </c>
    </row>
    <row r="674" spans="1:117" ht="12" x14ac:dyDescent="0.25">
      <c r="A674" s="38" t="s">
        <v>118</v>
      </c>
      <c r="B674" s="39" t="s">
        <v>119</v>
      </c>
      <c r="C674" s="40" t="str">
        <f>IFERROR(VLOOKUP(BANCO10[[#This Row],[EMPRESA]],[1]!DADOS[#Data],2,FALSE),"")</f>
        <v>23.919.570/0001-85</v>
      </c>
      <c r="D674" s="42" t="s">
        <v>1727</v>
      </c>
      <c r="E674" s="42" t="str">
        <f>IFERROR(VLOOKUP(BANCO10[[#This Row],[EMPRESA]],[1]!DADOS[#Data],5,FALSE),"")</f>
        <v>EPP</v>
      </c>
      <c r="F674" s="40" t="str">
        <f>IFERROR(IF(VLOOKUP(BANCO10[[#This Row],[EMPRESA]],[1]!DADOS[#Data],6,0)="","",(VLOOKUP(BANCO10[[#This Row],[EMPRESA]],[1]!DADOS[#Data],6,0))),"")</f>
        <v>CAPITAL LESTE 1</v>
      </c>
      <c r="G674" s="40" t="str">
        <f>IFERROR(IF(VLOOKUP(BANCO10[[#This Row],[EMPRESA]],[1]!DADOS[#Data],4)="","",(VLOOKUP($D674,[1]!DADOS[#Data],4,0))),"")</f>
        <v>REVIQ</v>
      </c>
      <c r="H674" s="43" t="s">
        <v>7</v>
      </c>
      <c r="I674" s="43" t="s">
        <v>145</v>
      </c>
      <c r="J674" s="44" t="s">
        <v>123</v>
      </c>
      <c r="K674" s="44" t="s">
        <v>1730</v>
      </c>
      <c r="L674" s="44" t="s">
        <v>136</v>
      </c>
      <c r="M674" s="44">
        <v>103</v>
      </c>
      <c r="N674" s="42" t="s">
        <v>123</v>
      </c>
      <c r="O674" s="42" t="s">
        <v>95</v>
      </c>
      <c r="P674" s="42">
        <v>100</v>
      </c>
      <c r="Q674" s="42" t="s">
        <v>173</v>
      </c>
      <c r="R674" s="45" t="s">
        <v>123</v>
      </c>
      <c r="S674" s="45"/>
      <c r="T674" s="45" t="s">
        <v>123</v>
      </c>
      <c r="U674" s="45"/>
      <c r="V674" s="45" t="s">
        <v>123</v>
      </c>
      <c r="W674" s="45"/>
      <c r="X674" s="45" t="s">
        <v>123</v>
      </c>
      <c r="Y674" s="45"/>
      <c r="Z674" s="46" t="s">
        <v>123</v>
      </c>
      <c r="AA674" s="47"/>
      <c r="AB674" s="46" t="s">
        <v>123</v>
      </c>
      <c r="AC674" s="48"/>
      <c r="AD674" s="46" t="s">
        <v>123</v>
      </c>
      <c r="AE674" s="48"/>
      <c r="AF674" s="45" t="s">
        <v>123</v>
      </c>
      <c r="AG674" s="45"/>
      <c r="AH674" s="45" t="s">
        <v>123</v>
      </c>
      <c r="AI674" s="45"/>
      <c r="AJ674" s="45" t="s">
        <v>123</v>
      </c>
      <c r="AK674" s="45"/>
      <c r="AL674" s="45" t="s">
        <v>123</v>
      </c>
      <c r="AM674" s="45"/>
      <c r="AN674" s="45" t="s">
        <v>123</v>
      </c>
      <c r="AO674" s="45"/>
      <c r="AP674" s="45" t="s">
        <v>123</v>
      </c>
      <c r="AQ674" s="45"/>
      <c r="AR674" s="45" t="s">
        <v>123</v>
      </c>
      <c r="AS674" s="45"/>
      <c r="AT674" s="133">
        <v>44738</v>
      </c>
      <c r="AU674" s="99">
        <v>44852</v>
      </c>
      <c r="AV674" s="51" t="s">
        <v>27</v>
      </c>
      <c r="AW674" s="51" t="s">
        <v>27</v>
      </c>
      <c r="AX674" s="51" t="s">
        <v>49</v>
      </c>
      <c r="AY674" s="52" t="s">
        <v>126</v>
      </c>
      <c r="AZ674" s="53">
        <v>0</v>
      </c>
      <c r="BA674" s="52"/>
      <c r="BB674" s="81"/>
      <c r="BC674" s="52" t="s">
        <v>123</v>
      </c>
      <c r="BD674" s="52" t="s">
        <v>123</v>
      </c>
      <c r="BE674" s="55" t="s">
        <v>123</v>
      </c>
      <c r="BF674" s="55" t="s">
        <v>123</v>
      </c>
      <c r="BG674" s="55" t="s">
        <v>27</v>
      </c>
      <c r="BH674" s="55" t="s">
        <v>123</v>
      </c>
      <c r="BI674" s="48" t="s">
        <v>123</v>
      </c>
      <c r="BJ674" s="48"/>
      <c r="BK674" s="74"/>
      <c r="BL674" s="75"/>
      <c r="BM674" s="74"/>
      <c r="BN674" s="75"/>
      <c r="BO674" s="74" t="s">
        <v>123</v>
      </c>
      <c r="BP674" s="75"/>
      <c r="BQ674" s="74" t="s">
        <v>123</v>
      </c>
      <c r="BR674" s="232"/>
      <c r="BS674" s="70" t="s">
        <v>1731</v>
      </c>
      <c r="BT674" s="38"/>
      <c r="BU674" s="61" t="s">
        <v>129</v>
      </c>
      <c r="BV674" s="61" t="s">
        <v>129</v>
      </c>
      <c r="BW674" s="84" t="s">
        <v>129</v>
      </c>
      <c r="BX674" s="84" t="s">
        <v>129</v>
      </c>
      <c r="BY674" s="85" t="s">
        <v>129</v>
      </c>
      <c r="BZ674" s="84"/>
      <c r="CA674" s="86" t="s">
        <v>129</v>
      </c>
      <c r="CB674" s="87" t="s">
        <v>129</v>
      </c>
      <c r="CC674" s="88" t="s">
        <v>129</v>
      </c>
      <c r="CD674" s="87" t="s">
        <v>129</v>
      </c>
      <c r="CE674" s="87" t="s">
        <v>129</v>
      </c>
      <c r="CF674" s="87" t="s">
        <v>129</v>
      </c>
      <c r="CG674" s="87" t="s">
        <v>129</v>
      </c>
      <c r="CH674" s="42">
        <f>YEAR(BANCO10[[#This Row],[DATA INÍCIO]])</f>
        <v>2022</v>
      </c>
      <c r="CI674" s="42">
        <f>MONTH(BANCO10[[#This Row],[DATA INÍCIO]])</f>
        <v>6</v>
      </c>
      <c r="CJ674" s="42" t="str">
        <f t="shared" si="12"/>
        <v>REVIQ PARTS LTDA23.919.570/0001-85</v>
      </c>
      <c r="CK674" s="42"/>
      <c r="CL674" s="42" t="s">
        <v>1730</v>
      </c>
      <c r="CM674" s="42" t="str">
        <f>IF(BANCO10[[#This Row],[SOLUÇÃO]]=CM$1,BANCO10[[#This Row],[STATUS DA ETAPA]],"")</f>
        <v/>
      </c>
      <c r="CN674" s="42" t="str">
        <f>IF(BANCO10[[#This Row],[SOLUÇÃO]]=CN$1,BANCO10[[#This Row],[STATUS DA ETAPA]],"")</f>
        <v/>
      </c>
      <c r="CO674" s="42" t="str">
        <f>IF(BANCO10[[#This Row],[SOLUÇÃO]]=CO$1,BANCO10[[#This Row],[STATUS DA ETAPA]],"")</f>
        <v/>
      </c>
      <c r="CP674" s="42" t="str">
        <f>IF(BANCO10[[#This Row],[SOLUÇÃO]]=CP$1,BANCO10[[#This Row],[STATUS DA ETAPA]],"")</f>
        <v/>
      </c>
      <c r="CQ674" s="42" t="str">
        <f>IF(BANCO10[[#This Row],[SOLUÇÃO]]=CQ$1,BANCO10[[#This Row],[STATUS DA ETAPA]],"")</f>
        <v/>
      </c>
      <c r="CR674" s="42" t="str">
        <f>IF(BANCO10[[#This Row],[SOLUÇÃO]]=CR$1,BANCO10[[#This Row],[STATUS DA ETAPA]],"")</f>
        <v>CONCLUÍDO</v>
      </c>
      <c r="CS674" s="42" t="str">
        <f>IF(BANCO10[[#This Row],[SOLUÇÃO]]=CS$1,BANCO10[[#This Row],[STATUS DA ETAPA]],"")</f>
        <v/>
      </c>
      <c r="CT674" s="42" t="str">
        <f>IF(BANCO10[[#This Row],[SOLUÇÃO]]=CT$1,BANCO10[[#This Row],[STATUS DA ETAPA]],"")</f>
        <v/>
      </c>
      <c r="CU674" s="42" t="str">
        <f>IF(BANCO10[[#This Row],[SOLUÇÃO]]=CU$1,BANCO10[[#This Row],[STATUS DA ETAPA]],"")</f>
        <v/>
      </c>
      <c r="CV674" s="42" t="str">
        <f>IF(BANCO10[[#This Row],[SOLUÇÃO]]=CV$1,BANCO10[[#This Row],[STATUS DA ETAPA]],"")</f>
        <v/>
      </c>
      <c r="CW674" s="42" t="str">
        <f>IF(BANCO10[[#This Row],[SOLUÇÃO]]=CW$1,BANCO10[[#This Row],[STATUS DA ETAPA]],"")</f>
        <v/>
      </c>
      <c r="CX674" s="42" t="str">
        <f>IF(BANCO10[[#This Row],[SOLUÇÃO]]=CX$1,BANCO10[[#This Row],[STATUS DA ETAPA]],"")</f>
        <v/>
      </c>
      <c r="CY674" s="42" t="str">
        <f>IF(BANCO10[[#This Row],[SOLUÇÃO]]=CY$1,BANCO10[[#This Row],[STATUS DA ETAPA]],"")</f>
        <v/>
      </c>
      <c r="CZ674" s="42" t="str">
        <f>IF(BANCO10[[#This Row],[SOLUÇÃO]]=CZ$1,BANCO10[[#This Row],[STATUS DA ETAPA]],"")</f>
        <v/>
      </c>
      <c r="DA674" s="42" t="str">
        <f>IF(BANCO10[[#This Row],[SOLUÇÃO]]=DA$1,BANCO10[[#This Row],[STATUS DA ETAPA]],"")</f>
        <v/>
      </c>
      <c r="DB674" s="42" t="str">
        <f>IF(BANCO10[[#This Row],[SOLUÇÃO]]=DB$1,BANCO10[[#This Row],[STATUS DA ETAPA]],"")</f>
        <v/>
      </c>
      <c r="DC674" s="63" t="str">
        <f>IF(BANCO10[[#This Row],[SOLUÇÃO]]=DC$1,BANCO10[[#This Row],[STATUS DA ETAPA]],"")</f>
        <v/>
      </c>
      <c r="DD674" s="65" t="str">
        <f>IF(BANCO10[[#This Row],[SOLUÇÃO]]=DD$1,BANCO10[[#This Row],[STATUS DA ETAPA]],"")</f>
        <v/>
      </c>
      <c r="DE674" s="65" t="str">
        <f>IF(BANCO10[[#This Row],[SOLUÇÃO]]=DE$1,BANCO10[[#This Row],[STATUS DA ETAPA]],"")</f>
        <v/>
      </c>
      <c r="DF674" s="65" t="str">
        <f>IF(BANCO10[[#This Row],[SOLUÇÃO]]=DF$1,BANCO10[[#This Row],[STATUS DA ETAPA]],"")</f>
        <v/>
      </c>
      <c r="DG674" s="65" t="str">
        <f>IF(BANCO10[[#This Row],[SOLUÇÃO]]=DG$1,BANCO10[[#This Row],[STATUS DA ETAPA]],"")</f>
        <v/>
      </c>
      <c r="DH674" s="65" t="str">
        <f>IF(BANCO10[[#This Row],[SOLUÇÃO]]=DH$1,BANCO10[[#This Row],[STATUS DA ETAPA]],"")</f>
        <v/>
      </c>
      <c r="DI674" s="65" t="str">
        <f>IF(BANCO10[[#This Row],[SOLUÇÃO]]=DI$1,BANCO10[[#This Row],[STATUS DA ETAPA]],"")</f>
        <v/>
      </c>
      <c r="DJ674" s="65" t="str">
        <f>IF(BANCO10[[#This Row],[SOLUÇÃO]]=DJ$1,BANCO10[[#This Row],[STATUS DA ETAPA]],"")</f>
        <v/>
      </c>
      <c r="DK674" s="65" t="str">
        <f>IF(BANCO10[[#This Row],[SOLUÇÃO]]=DK$1,BANCO10[[#This Row],[STATUS DA ETAPA]],"")</f>
        <v/>
      </c>
      <c r="DL674" s="65" t="str">
        <f>IF(BANCO10[[#This Row],[SOLUÇÃO]]=DL$1,BANCO10[[#This Row],[STATUS DA ETAPA]],"")</f>
        <v/>
      </c>
      <c r="DM674" s="65" t="str">
        <f>IF(BANCO10[[#This Row],[SOLUÇÃO]]=DM$1,BANCO10[[#This Row],[STATUS DA ETAPA]],"")</f>
        <v/>
      </c>
    </row>
    <row r="675" spans="1:117" ht="12" x14ac:dyDescent="0.25">
      <c r="A675" s="38" t="s">
        <v>118</v>
      </c>
      <c r="B675" s="39" t="s">
        <v>119</v>
      </c>
      <c r="C675" s="40" t="str">
        <f>IFERROR(VLOOKUP(BANCO10[[#This Row],[EMPRESA]],[1]!DADOS[#Data],2,FALSE),"")</f>
        <v>23.919.570/0001-85</v>
      </c>
      <c r="D675" s="42" t="s">
        <v>1727</v>
      </c>
      <c r="E675" s="42" t="str">
        <f>IFERROR(VLOOKUP(BANCO10[[#This Row],[EMPRESA]],[1]!DADOS[#Data],5,FALSE),"")</f>
        <v>EPP</v>
      </c>
      <c r="F675" s="40" t="str">
        <f>IFERROR(IF(VLOOKUP(BANCO10[[#This Row],[EMPRESA]],[1]!DADOS[#Data],6,0)="","",(VLOOKUP(BANCO10[[#This Row],[EMPRESA]],[1]!DADOS[#Data],6,0))),"")</f>
        <v>CAPITAL LESTE 1</v>
      </c>
      <c r="G675" s="40" t="str">
        <f>IFERROR(IF(VLOOKUP(BANCO10[[#This Row],[EMPRESA]],[1]!DADOS[#Data],4)="","",(VLOOKUP($D675,[1]!DADOS[#Data],4,0))),"")</f>
        <v>REVIQ</v>
      </c>
      <c r="H675" s="43" t="s">
        <v>7</v>
      </c>
      <c r="I675" s="43" t="s">
        <v>145</v>
      </c>
      <c r="J675" s="44" t="s">
        <v>123</v>
      </c>
      <c r="K675" s="44" t="s">
        <v>1728</v>
      </c>
      <c r="L675" s="44" t="s">
        <v>1729</v>
      </c>
      <c r="M675" s="44">
        <v>103</v>
      </c>
      <c r="N675" s="42" t="s">
        <v>123</v>
      </c>
      <c r="O675" s="42" t="s">
        <v>95</v>
      </c>
      <c r="P675" s="42">
        <v>100</v>
      </c>
      <c r="Q675" s="42" t="s">
        <v>173</v>
      </c>
      <c r="R675" s="45" t="s">
        <v>123</v>
      </c>
      <c r="S675" s="45"/>
      <c r="T675" s="45" t="s">
        <v>123</v>
      </c>
      <c r="U675" s="45"/>
      <c r="V675" s="45" t="s">
        <v>123</v>
      </c>
      <c r="W675" s="45"/>
      <c r="X675" s="45" t="s">
        <v>123</v>
      </c>
      <c r="Y675" s="45"/>
      <c r="Z675" s="46" t="s">
        <v>123</v>
      </c>
      <c r="AA675" s="47"/>
      <c r="AB675" s="46" t="s">
        <v>123</v>
      </c>
      <c r="AC675" s="48"/>
      <c r="AD675" s="46" t="s">
        <v>123</v>
      </c>
      <c r="AE675" s="48"/>
      <c r="AF675" s="45" t="s">
        <v>27</v>
      </c>
      <c r="AG675" s="45">
        <v>44927</v>
      </c>
      <c r="AH675" s="45"/>
      <c r="AI675" s="45"/>
      <c r="AJ675" s="45"/>
      <c r="AK675" s="45"/>
      <c r="AL675" s="45"/>
      <c r="AM675" s="45"/>
      <c r="AN675" s="45" t="s">
        <v>27</v>
      </c>
      <c r="AO675" s="45"/>
      <c r="AP675" s="45" t="s">
        <v>27</v>
      </c>
      <c r="AQ675" s="45">
        <v>45142</v>
      </c>
      <c r="AR675" s="45" t="s">
        <v>27</v>
      </c>
      <c r="AS675" s="45"/>
      <c r="AT675" s="133">
        <v>45142</v>
      </c>
      <c r="AU675" s="99">
        <v>45261</v>
      </c>
      <c r="AV675" s="51" t="s">
        <v>27</v>
      </c>
      <c r="AW675" s="51" t="s">
        <v>27</v>
      </c>
      <c r="AX675" s="51" t="s">
        <v>49</v>
      </c>
      <c r="AY675" s="52" t="s">
        <v>126</v>
      </c>
      <c r="AZ675" s="53">
        <v>0</v>
      </c>
      <c r="BA675" s="52"/>
      <c r="BB675" s="81"/>
      <c r="BC675" s="52" t="s">
        <v>474</v>
      </c>
      <c r="BD675" s="52">
        <v>86217</v>
      </c>
      <c r="BE675" s="55" t="s">
        <v>123</v>
      </c>
      <c r="BF675" s="55" t="s">
        <v>123</v>
      </c>
      <c r="BG675" s="55" t="s">
        <v>27</v>
      </c>
      <c r="BH675" s="55" t="s">
        <v>123</v>
      </c>
      <c r="BI675" s="48" t="s">
        <v>123</v>
      </c>
      <c r="BJ675" s="48"/>
      <c r="BK675" s="74"/>
      <c r="BL675" s="75"/>
      <c r="BM675" s="74"/>
      <c r="BN675" s="75"/>
      <c r="BO675" s="74" t="s">
        <v>27</v>
      </c>
      <c r="BP675" s="75">
        <v>45261</v>
      </c>
      <c r="BQ675" s="74" t="s">
        <v>27</v>
      </c>
      <c r="BR675" s="232"/>
      <c r="BS675" s="70" t="s">
        <v>1731</v>
      </c>
      <c r="BT675" s="38"/>
      <c r="BU675" s="61" t="s">
        <v>129</v>
      </c>
      <c r="BV675" s="61" t="s">
        <v>129</v>
      </c>
      <c r="BW675" s="84" t="s">
        <v>129</v>
      </c>
      <c r="BX675" s="84" t="s">
        <v>129</v>
      </c>
      <c r="BY675" s="85" t="s">
        <v>129</v>
      </c>
      <c r="BZ675" s="84"/>
      <c r="CA675" s="86" t="s">
        <v>129</v>
      </c>
      <c r="CB675" s="87" t="s">
        <v>129</v>
      </c>
      <c r="CC675" s="88" t="s">
        <v>129</v>
      </c>
      <c r="CD675" s="87" t="s">
        <v>129</v>
      </c>
      <c r="CE675" s="87" t="s">
        <v>129</v>
      </c>
      <c r="CF675" s="87" t="s">
        <v>129</v>
      </c>
      <c r="CG675" s="87" t="s">
        <v>129</v>
      </c>
      <c r="CH675" s="42">
        <f>YEAR(BANCO10[[#This Row],[DATA INÍCIO]])</f>
        <v>2023</v>
      </c>
      <c r="CI675" s="42">
        <f>MONTH(BANCO10[[#This Row],[DATA INÍCIO]])</f>
        <v>8</v>
      </c>
      <c r="CJ675" s="42" t="str">
        <f t="shared" si="12"/>
        <v>REVIQ PARTS LTDA23.919.570/0001-85</v>
      </c>
      <c r="CK675" s="42"/>
      <c r="CL675" s="42" t="s">
        <v>1728</v>
      </c>
      <c r="CM675" s="42" t="str">
        <f>IF(BANCO10[[#This Row],[SOLUÇÃO]]=CM$1,BANCO10[[#This Row],[STATUS DA ETAPA]],"")</f>
        <v/>
      </c>
      <c r="CN675" s="42" t="str">
        <f>IF(BANCO10[[#This Row],[SOLUÇÃO]]=CN$1,BANCO10[[#This Row],[STATUS DA ETAPA]],"")</f>
        <v/>
      </c>
      <c r="CO675" s="42" t="str">
        <f>IF(BANCO10[[#This Row],[SOLUÇÃO]]=CO$1,BANCO10[[#This Row],[STATUS DA ETAPA]],"")</f>
        <v/>
      </c>
      <c r="CP675" s="42" t="str">
        <f>IF(BANCO10[[#This Row],[SOLUÇÃO]]=CP$1,BANCO10[[#This Row],[STATUS DA ETAPA]],"")</f>
        <v/>
      </c>
      <c r="CQ675" s="42" t="str">
        <f>IF(BANCO10[[#This Row],[SOLUÇÃO]]=CQ$1,BANCO10[[#This Row],[STATUS DA ETAPA]],"")</f>
        <v/>
      </c>
      <c r="CR675" s="42" t="str">
        <f>IF(BANCO10[[#This Row],[SOLUÇÃO]]=CR$1,BANCO10[[#This Row],[STATUS DA ETAPA]],"")</f>
        <v>CONCLUÍDO</v>
      </c>
      <c r="CS675" s="42" t="str">
        <f>IF(BANCO10[[#This Row],[SOLUÇÃO]]=CS$1,BANCO10[[#This Row],[STATUS DA ETAPA]],"")</f>
        <v/>
      </c>
      <c r="CT675" s="42" t="str">
        <f>IF(BANCO10[[#This Row],[SOLUÇÃO]]=CT$1,BANCO10[[#This Row],[STATUS DA ETAPA]],"")</f>
        <v/>
      </c>
      <c r="CU675" s="42" t="str">
        <f>IF(BANCO10[[#This Row],[SOLUÇÃO]]=CU$1,BANCO10[[#This Row],[STATUS DA ETAPA]],"")</f>
        <v/>
      </c>
      <c r="CV675" s="42" t="str">
        <f>IF(BANCO10[[#This Row],[SOLUÇÃO]]=CV$1,BANCO10[[#This Row],[STATUS DA ETAPA]],"")</f>
        <v/>
      </c>
      <c r="CW675" s="42" t="str">
        <f>IF(BANCO10[[#This Row],[SOLUÇÃO]]=CW$1,BANCO10[[#This Row],[STATUS DA ETAPA]],"")</f>
        <v/>
      </c>
      <c r="CX675" s="42" t="str">
        <f>IF(BANCO10[[#This Row],[SOLUÇÃO]]=CX$1,BANCO10[[#This Row],[STATUS DA ETAPA]],"")</f>
        <v/>
      </c>
      <c r="CY675" s="42" t="str">
        <f>IF(BANCO10[[#This Row],[SOLUÇÃO]]=CY$1,BANCO10[[#This Row],[STATUS DA ETAPA]],"")</f>
        <v/>
      </c>
      <c r="CZ675" s="42" t="str">
        <f>IF(BANCO10[[#This Row],[SOLUÇÃO]]=CZ$1,BANCO10[[#This Row],[STATUS DA ETAPA]],"")</f>
        <v/>
      </c>
      <c r="DA675" s="42" t="str">
        <f>IF(BANCO10[[#This Row],[SOLUÇÃO]]=DA$1,BANCO10[[#This Row],[STATUS DA ETAPA]],"")</f>
        <v/>
      </c>
      <c r="DB675" s="42" t="str">
        <f>IF(BANCO10[[#This Row],[SOLUÇÃO]]=DB$1,BANCO10[[#This Row],[STATUS DA ETAPA]],"")</f>
        <v/>
      </c>
      <c r="DC675" s="63" t="str">
        <f>IF(BANCO10[[#This Row],[SOLUÇÃO]]=DC$1,BANCO10[[#This Row],[STATUS DA ETAPA]],"")</f>
        <v/>
      </c>
      <c r="DD675" s="65" t="str">
        <f>IF(BANCO10[[#This Row],[SOLUÇÃO]]=DD$1,BANCO10[[#This Row],[STATUS DA ETAPA]],"")</f>
        <v/>
      </c>
      <c r="DE675" s="65" t="str">
        <f>IF(BANCO10[[#This Row],[SOLUÇÃO]]=DE$1,BANCO10[[#This Row],[STATUS DA ETAPA]],"")</f>
        <v/>
      </c>
      <c r="DF675" s="65" t="str">
        <f>IF(BANCO10[[#This Row],[SOLUÇÃO]]=DF$1,BANCO10[[#This Row],[STATUS DA ETAPA]],"")</f>
        <v/>
      </c>
      <c r="DG675" s="65" t="str">
        <f>IF(BANCO10[[#This Row],[SOLUÇÃO]]=DG$1,BANCO10[[#This Row],[STATUS DA ETAPA]],"")</f>
        <v/>
      </c>
      <c r="DH675" s="65" t="str">
        <f>IF(BANCO10[[#This Row],[SOLUÇÃO]]=DH$1,BANCO10[[#This Row],[STATUS DA ETAPA]],"")</f>
        <v/>
      </c>
      <c r="DI675" s="65" t="str">
        <f>IF(BANCO10[[#This Row],[SOLUÇÃO]]=DI$1,BANCO10[[#This Row],[STATUS DA ETAPA]],"")</f>
        <v/>
      </c>
      <c r="DJ675" s="65" t="str">
        <f>IF(BANCO10[[#This Row],[SOLUÇÃO]]=DJ$1,BANCO10[[#This Row],[STATUS DA ETAPA]],"")</f>
        <v/>
      </c>
      <c r="DK675" s="65" t="str">
        <f>IF(BANCO10[[#This Row],[SOLUÇÃO]]=DK$1,BANCO10[[#This Row],[STATUS DA ETAPA]],"")</f>
        <v/>
      </c>
      <c r="DL675" s="65" t="str">
        <f>IF(BANCO10[[#This Row],[SOLUÇÃO]]=DL$1,BANCO10[[#This Row],[STATUS DA ETAPA]],"")</f>
        <v/>
      </c>
      <c r="DM675" s="65" t="str">
        <f>IF(BANCO10[[#This Row],[SOLUÇÃO]]=DM$1,BANCO10[[#This Row],[STATUS DA ETAPA]],"")</f>
        <v/>
      </c>
    </row>
    <row r="676" spans="1:117" ht="12" x14ac:dyDescent="0.25">
      <c r="A676" s="38" t="s">
        <v>118</v>
      </c>
      <c r="B676" s="39" t="s">
        <v>279</v>
      </c>
      <c r="C676" s="40" t="str">
        <f>IFERROR(VLOOKUP(BANCO10[[#This Row],[EMPRESA]],[1]!DADOS[#Data],2,FALSE),"")</f>
        <v>23.919.570/0001-85</v>
      </c>
      <c r="D676" s="42" t="s">
        <v>1727</v>
      </c>
      <c r="E676" s="42" t="str">
        <f>IFERROR(VLOOKUP(BANCO10[[#This Row],[EMPRESA]],[1]!DADOS[#Data],5,FALSE),"")</f>
        <v>EPP</v>
      </c>
      <c r="F676" s="40" t="str">
        <f>IFERROR(IF(VLOOKUP(BANCO10[[#This Row],[EMPRESA]],[1]!DADOS[#Data],6,0)="","",(VLOOKUP(BANCO10[[#This Row],[EMPRESA]],[1]!DADOS[#Data],6,0))),"")</f>
        <v>CAPITAL LESTE 1</v>
      </c>
      <c r="G676" s="40" t="s">
        <v>1732</v>
      </c>
      <c r="H676" s="43" t="s">
        <v>7</v>
      </c>
      <c r="I676" s="43" t="s">
        <v>145</v>
      </c>
      <c r="J676" s="44" t="s">
        <v>123</v>
      </c>
      <c r="K676" s="44" t="s">
        <v>1733</v>
      </c>
      <c r="L676" s="44" t="s">
        <v>123</v>
      </c>
      <c r="M676" s="44">
        <v>106</v>
      </c>
      <c r="N676" s="42">
        <v>103</v>
      </c>
      <c r="O676" s="42" t="s">
        <v>96</v>
      </c>
      <c r="P676" s="42">
        <v>150</v>
      </c>
      <c r="Q676" s="42" t="s">
        <v>125</v>
      </c>
      <c r="R676" s="45" t="s">
        <v>123</v>
      </c>
      <c r="S676" s="45"/>
      <c r="T676" s="45" t="s">
        <v>123</v>
      </c>
      <c r="U676" s="45"/>
      <c r="V676" s="45" t="s">
        <v>123</v>
      </c>
      <c r="W676" s="45"/>
      <c r="X676" s="45" t="s">
        <v>123</v>
      </c>
      <c r="Y676" s="45"/>
      <c r="Z676" s="46" t="s">
        <v>123</v>
      </c>
      <c r="AA676" s="47"/>
      <c r="AB676" s="46" t="s">
        <v>123</v>
      </c>
      <c r="AC676" s="48"/>
      <c r="AD676" s="46" t="s">
        <v>123</v>
      </c>
      <c r="AE676" s="48"/>
      <c r="AF676" s="45" t="s">
        <v>123</v>
      </c>
      <c r="AG676" s="45"/>
      <c r="AH676" s="45" t="s">
        <v>123</v>
      </c>
      <c r="AI676" s="45"/>
      <c r="AJ676" s="45" t="s">
        <v>123</v>
      </c>
      <c r="AK676" s="45"/>
      <c r="AL676" s="45" t="s">
        <v>123</v>
      </c>
      <c r="AM676" s="45"/>
      <c r="AN676" s="45" t="s">
        <v>123</v>
      </c>
      <c r="AO676" s="45"/>
      <c r="AP676" s="45" t="s">
        <v>123</v>
      </c>
      <c r="AQ676" s="45"/>
      <c r="AR676" s="45" t="s">
        <v>123</v>
      </c>
      <c r="AS676" s="45"/>
      <c r="AT676" s="133">
        <v>45415</v>
      </c>
      <c r="AU676" s="99">
        <v>45621</v>
      </c>
      <c r="AV676" s="51" t="s">
        <v>27</v>
      </c>
      <c r="AW676" s="66" t="s">
        <v>27</v>
      </c>
      <c r="AX676" s="51" t="s">
        <v>49</v>
      </c>
      <c r="AY676" s="52" t="s">
        <v>126</v>
      </c>
      <c r="AZ676" s="53">
        <v>0</v>
      </c>
      <c r="BA676" s="52" t="s">
        <v>153</v>
      </c>
      <c r="BB676" s="81" t="s">
        <v>123</v>
      </c>
      <c r="BC676" s="52" t="s">
        <v>123</v>
      </c>
      <c r="BD676" s="52" t="s">
        <v>123</v>
      </c>
      <c r="BE676" s="55" t="s">
        <v>123</v>
      </c>
      <c r="BF676" s="55" t="s">
        <v>123</v>
      </c>
      <c r="BG676" s="55" t="s">
        <v>27</v>
      </c>
      <c r="BH676" s="55" t="s">
        <v>123</v>
      </c>
      <c r="BI676" s="48" t="s">
        <v>123</v>
      </c>
      <c r="BJ676" s="48"/>
      <c r="BK676" s="74"/>
      <c r="BL676" s="75"/>
      <c r="BM676" s="74"/>
      <c r="BN676" s="75"/>
      <c r="BO676" s="74" t="s">
        <v>27</v>
      </c>
      <c r="BP676" s="75"/>
      <c r="BQ676" s="74" t="s">
        <v>126</v>
      </c>
      <c r="BR676" s="232"/>
      <c r="BS676" s="70"/>
      <c r="BT676" s="38"/>
      <c r="BU676" s="61" t="s">
        <v>129</v>
      </c>
      <c r="BV676" s="61" t="s">
        <v>129</v>
      </c>
      <c r="BW676" s="84" t="s">
        <v>129</v>
      </c>
      <c r="BX676" s="84" t="s">
        <v>129</v>
      </c>
      <c r="BY676" s="85" t="s">
        <v>129</v>
      </c>
      <c r="BZ676" s="84"/>
      <c r="CA676" s="86" t="s">
        <v>129</v>
      </c>
      <c r="CB676" s="87" t="s">
        <v>129</v>
      </c>
      <c r="CC676" s="88">
        <v>45389</v>
      </c>
      <c r="CD676" s="87" t="s">
        <v>129</v>
      </c>
      <c r="CE676" s="87" t="s">
        <v>129</v>
      </c>
      <c r="CF676" s="87" t="s">
        <v>129</v>
      </c>
      <c r="CG676" s="87" t="s">
        <v>288</v>
      </c>
      <c r="CH676" s="42">
        <f>YEAR(BANCO10[[#This Row],[DATA INÍCIO]])</f>
        <v>2024</v>
      </c>
      <c r="CI676" s="42">
        <f>MONTH(BANCO10[[#This Row],[DATA INÍCIO]])</f>
        <v>5</v>
      </c>
      <c r="CJ676" s="42" t="str">
        <f t="shared" si="12"/>
        <v>REVIQ PARTS LTDA23.919.570/0001-85</v>
      </c>
      <c r="CK676" s="42"/>
      <c r="CL676" s="42" t="s">
        <v>1734</v>
      </c>
      <c r="CM676" s="42" t="str">
        <f>IF(BANCO10[[#This Row],[SOLUÇÃO]]=CM$1,BANCO10[[#This Row],[STATUS DA ETAPA]],"")</f>
        <v/>
      </c>
      <c r="CN676" s="42" t="str">
        <f>IF(BANCO10[[#This Row],[SOLUÇÃO]]=CN$1,BANCO10[[#This Row],[STATUS DA ETAPA]],"")</f>
        <v/>
      </c>
      <c r="CO676" s="42" t="str">
        <f>IF(BANCO10[[#This Row],[SOLUÇÃO]]=CO$1,BANCO10[[#This Row],[STATUS DA ETAPA]],"")</f>
        <v/>
      </c>
      <c r="CP676" s="42" t="str">
        <f>IF(BANCO10[[#This Row],[SOLUÇÃO]]=CP$1,BANCO10[[#This Row],[STATUS DA ETAPA]],"")</f>
        <v/>
      </c>
      <c r="CQ676" s="42" t="str">
        <f>IF(BANCO10[[#This Row],[SOLUÇÃO]]=CQ$1,BANCO10[[#This Row],[STATUS DA ETAPA]],"")</f>
        <v/>
      </c>
      <c r="CR676" s="42" t="str">
        <f>IF(BANCO10[[#This Row],[SOLUÇÃO]]=CR$1,BANCO10[[#This Row],[STATUS DA ETAPA]],"")</f>
        <v/>
      </c>
      <c r="CS676" s="42" t="str">
        <f>IF(BANCO10[[#This Row],[SOLUÇÃO]]=CS$1,BANCO10[[#This Row],[STATUS DA ETAPA]],"")</f>
        <v>CONCLUÍDO</v>
      </c>
      <c r="CT676" s="42" t="str">
        <f>IF(BANCO10[[#This Row],[SOLUÇÃO]]=CT$1,BANCO10[[#This Row],[STATUS DA ETAPA]],"")</f>
        <v/>
      </c>
      <c r="CU676" s="42" t="str">
        <f>IF(BANCO10[[#This Row],[SOLUÇÃO]]=CU$1,BANCO10[[#This Row],[STATUS DA ETAPA]],"")</f>
        <v/>
      </c>
      <c r="CV676" s="42" t="str">
        <f>IF(BANCO10[[#This Row],[SOLUÇÃO]]=CV$1,BANCO10[[#This Row],[STATUS DA ETAPA]],"")</f>
        <v/>
      </c>
      <c r="CW676" s="42" t="str">
        <f>IF(BANCO10[[#This Row],[SOLUÇÃO]]=CW$1,BANCO10[[#This Row],[STATUS DA ETAPA]],"")</f>
        <v/>
      </c>
      <c r="CX676" s="42" t="str">
        <f>IF(BANCO10[[#This Row],[SOLUÇÃO]]=CX$1,BANCO10[[#This Row],[STATUS DA ETAPA]],"")</f>
        <v/>
      </c>
      <c r="CY676" s="42" t="str">
        <f>IF(BANCO10[[#This Row],[SOLUÇÃO]]=CY$1,BANCO10[[#This Row],[STATUS DA ETAPA]],"")</f>
        <v/>
      </c>
      <c r="CZ676" s="42" t="str">
        <f>IF(BANCO10[[#This Row],[SOLUÇÃO]]=CZ$1,BANCO10[[#This Row],[STATUS DA ETAPA]],"")</f>
        <v/>
      </c>
      <c r="DA676" s="42" t="str">
        <f>IF(BANCO10[[#This Row],[SOLUÇÃO]]=DA$1,BANCO10[[#This Row],[STATUS DA ETAPA]],"")</f>
        <v/>
      </c>
      <c r="DB676" s="42" t="str">
        <f>IF(BANCO10[[#This Row],[SOLUÇÃO]]=DB$1,BANCO10[[#This Row],[STATUS DA ETAPA]],"")</f>
        <v/>
      </c>
      <c r="DC676" s="63" t="str">
        <f>IF(BANCO10[[#This Row],[SOLUÇÃO]]=DC$1,BANCO10[[#This Row],[STATUS DA ETAPA]],"")</f>
        <v/>
      </c>
      <c r="DD676" s="65" t="str">
        <f>IF(BANCO10[[#This Row],[SOLUÇÃO]]=DD$1,BANCO10[[#This Row],[STATUS DA ETAPA]],"")</f>
        <v/>
      </c>
      <c r="DE676" s="65" t="str">
        <f>IF(BANCO10[[#This Row],[SOLUÇÃO]]=DE$1,BANCO10[[#This Row],[STATUS DA ETAPA]],"")</f>
        <v/>
      </c>
      <c r="DF676" s="65" t="str">
        <f>IF(BANCO10[[#This Row],[SOLUÇÃO]]=DF$1,BANCO10[[#This Row],[STATUS DA ETAPA]],"")</f>
        <v/>
      </c>
      <c r="DG676" s="65" t="str">
        <f>IF(BANCO10[[#This Row],[SOLUÇÃO]]=DG$1,BANCO10[[#This Row],[STATUS DA ETAPA]],"")</f>
        <v/>
      </c>
      <c r="DH676" s="65" t="str">
        <f>IF(BANCO10[[#This Row],[SOLUÇÃO]]=DH$1,BANCO10[[#This Row],[STATUS DA ETAPA]],"")</f>
        <v/>
      </c>
      <c r="DI676" s="65" t="str">
        <f>IF(BANCO10[[#This Row],[SOLUÇÃO]]=DI$1,BANCO10[[#This Row],[STATUS DA ETAPA]],"")</f>
        <v/>
      </c>
      <c r="DJ676" s="65" t="str">
        <f>IF(BANCO10[[#This Row],[SOLUÇÃO]]=DJ$1,BANCO10[[#This Row],[STATUS DA ETAPA]],"")</f>
        <v/>
      </c>
      <c r="DK676" s="65" t="str">
        <f>IF(BANCO10[[#This Row],[SOLUÇÃO]]=DK$1,BANCO10[[#This Row],[STATUS DA ETAPA]],"")</f>
        <v/>
      </c>
      <c r="DL676" s="65" t="str">
        <f>IF(BANCO10[[#This Row],[SOLUÇÃO]]=DL$1,BANCO10[[#This Row],[STATUS DA ETAPA]],"")</f>
        <v/>
      </c>
      <c r="DM676" s="65" t="str">
        <f>IF(BANCO10[[#This Row],[SOLUÇÃO]]=DM$1,BANCO10[[#This Row],[STATUS DA ETAPA]],"")</f>
        <v/>
      </c>
    </row>
    <row r="677" spans="1:117" ht="12" x14ac:dyDescent="0.25">
      <c r="A677" s="38" t="s">
        <v>118</v>
      </c>
      <c r="B677" s="39" t="s">
        <v>279</v>
      </c>
      <c r="C677" s="40" t="str">
        <f>IFERROR(VLOOKUP(BANCO10[[#This Row],[EMPRESA]],[1]!DADOS[#Data],2,FALSE),"")</f>
        <v>23.919.570/0001-85</v>
      </c>
      <c r="D677" s="42" t="s">
        <v>1727</v>
      </c>
      <c r="E677" s="42" t="str">
        <f>IFERROR(VLOOKUP(BANCO10[[#This Row],[EMPRESA]],[1]!DADOS[#Data],5,FALSE),"")</f>
        <v>EPP</v>
      </c>
      <c r="F677" s="40" t="str">
        <f>IFERROR(IF(VLOOKUP(BANCO10[[#This Row],[EMPRESA]],[1]!DADOS[#Data],6,0)="","",(VLOOKUP(BANCO10[[#This Row],[EMPRESA]],[1]!DADOS[#Data],6,0))),"")</f>
        <v>CAPITAL LESTE 1</v>
      </c>
      <c r="G677" s="40" t="s">
        <v>1732</v>
      </c>
      <c r="H677" s="43" t="s">
        <v>7</v>
      </c>
      <c r="I677" s="43" t="s">
        <v>145</v>
      </c>
      <c r="J677" s="44" t="s">
        <v>123</v>
      </c>
      <c r="K677" s="44" t="s">
        <v>1733</v>
      </c>
      <c r="L677" s="44" t="s">
        <v>123</v>
      </c>
      <c r="M677" s="44">
        <v>106</v>
      </c>
      <c r="N677" s="42">
        <v>103</v>
      </c>
      <c r="O677" s="42" t="s">
        <v>96</v>
      </c>
      <c r="P677" s="42">
        <v>150</v>
      </c>
      <c r="Q677" s="42" t="s">
        <v>205</v>
      </c>
      <c r="R677" s="45" t="s">
        <v>123</v>
      </c>
      <c r="S677" s="45"/>
      <c r="T677" s="45" t="s">
        <v>123</v>
      </c>
      <c r="U677" s="45"/>
      <c r="V677" s="45" t="s">
        <v>123</v>
      </c>
      <c r="W677" s="45"/>
      <c r="X677" s="45" t="s">
        <v>123</v>
      </c>
      <c r="Y677" s="45"/>
      <c r="Z677" s="46" t="s">
        <v>123</v>
      </c>
      <c r="AA677" s="47"/>
      <c r="AB677" s="46" t="s">
        <v>123</v>
      </c>
      <c r="AC677" s="48"/>
      <c r="AD677" s="46" t="s">
        <v>123</v>
      </c>
      <c r="AE677" s="48"/>
      <c r="AF677" s="45" t="s">
        <v>123</v>
      </c>
      <c r="AG677" s="45"/>
      <c r="AH677" s="45" t="s">
        <v>123</v>
      </c>
      <c r="AI677" s="45"/>
      <c r="AJ677" s="45" t="s">
        <v>123</v>
      </c>
      <c r="AK677" s="45"/>
      <c r="AL677" s="45" t="s">
        <v>123</v>
      </c>
      <c r="AM677" s="45"/>
      <c r="AN677" s="45" t="s">
        <v>123</v>
      </c>
      <c r="AO677" s="45"/>
      <c r="AP677" s="45" t="s">
        <v>123</v>
      </c>
      <c r="AQ677" s="45"/>
      <c r="AR677" s="45" t="s">
        <v>123</v>
      </c>
      <c r="AS677" s="45"/>
      <c r="AT677" s="133">
        <v>45415</v>
      </c>
      <c r="AU677" s="99">
        <v>45621</v>
      </c>
      <c r="AV677" s="51" t="s">
        <v>27</v>
      </c>
      <c r="AW677" s="66" t="s">
        <v>27</v>
      </c>
      <c r="AX677" s="51" t="s">
        <v>49</v>
      </c>
      <c r="AY677" s="52" t="s">
        <v>126</v>
      </c>
      <c r="AZ677" s="53">
        <v>0</v>
      </c>
      <c r="BA677" s="52" t="s">
        <v>153</v>
      </c>
      <c r="BB677" s="81" t="s">
        <v>123</v>
      </c>
      <c r="BC677" s="52" t="s">
        <v>123</v>
      </c>
      <c r="BD677" s="52" t="s">
        <v>123</v>
      </c>
      <c r="BE677" s="55" t="s">
        <v>123</v>
      </c>
      <c r="BF677" s="55" t="s">
        <v>123</v>
      </c>
      <c r="BG677" s="55" t="s">
        <v>27</v>
      </c>
      <c r="BH677" s="55" t="s">
        <v>123</v>
      </c>
      <c r="BI677" s="48" t="s">
        <v>123</v>
      </c>
      <c r="BJ677" s="48"/>
      <c r="BK677" s="74"/>
      <c r="BL677" s="75"/>
      <c r="BM677" s="74"/>
      <c r="BN677" s="75"/>
      <c r="BO677" s="74" t="s">
        <v>27</v>
      </c>
      <c r="BP677" s="75"/>
      <c r="BQ677" s="74" t="s">
        <v>126</v>
      </c>
      <c r="BR677" s="232"/>
      <c r="BS677" s="70"/>
      <c r="BT677" s="38"/>
      <c r="BU677" s="61" t="s">
        <v>129</v>
      </c>
      <c r="BV677" s="61" t="s">
        <v>129</v>
      </c>
      <c r="BW677" s="84" t="s">
        <v>129</v>
      </c>
      <c r="BX677" s="84" t="s">
        <v>129</v>
      </c>
      <c r="BY677" s="85" t="s">
        <v>129</v>
      </c>
      <c r="BZ677" s="84"/>
      <c r="CA677" s="86" t="s">
        <v>129</v>
      </c>
      <c r="CB677" s="87" t="s">
        <v>129</v>
      </c>
      <c r="CC677" s="88">
        <v>45389</v>
      </c>
      <c r="CD677" s="87" t="s">
        <v>129</v>
      </c>
      <c r="CE677" s="87" t="s">
        <v>129</v>
      </c>
      <c r="CF677" s="87" t="s">
        <v>129</v>
      </c>
      <c r="CG677" s="87" t="s">
        <v>288</v>
      </c>
      <c r="CH677" s="42">
        <f>YEAR(BANCO10[[#This Row],[DATA INÍCIO]])</f>
        <v>2024</v>
      </c>
      <c r="CI677" s="42">
        <f>MONTH(BANCO10[[#This Row],[DATA INÍCIO]])</f>
        <v>5</v>
      </c>
      <c r="CJ677" s="42" t="str">
        <f t="shared" si="12"/>
        <v>REVIQ PARTS LTDA23.919.570/0001-85</v>
      </c>
      <c r="CK677" s="42"/>
      <c r="CL677" s="42" t="s">
        <v>1734</v>
      </c>
      <c r="CM677" s="42" t="str">
        <f>IF(BANCO10[[#This Row],[SOLUÇÃO]]=CM$1,BANCO10[[#This Row],[STATUS DA ETAPA]],"")</f>
        <v/>
      </c>
      <c r="CN677" s="42" t="str">
        <f>IF(BANCO10[[#This Row],[SOLUÇÃO]]=CN$1,BANCO10[[#This Row],[STATUS DA ETAPA]],"")</f>
        <v/>
      </c>
      <c r="CO677" s="42" t="str">
        <f>IF(BANCO10[[#This Row],[SOLUÇÃO]]=CO$1,BANCO10[[#This Row],[STATUS DA ETAPA]],"")</f>
        <v/>
      </c>
      <c r="CP677" s="42" t="str">
        <f>IF(BANCO10[[#This Row],[SOLUÇÃO]]=CP$1,BANCO10[[#This Row],[STATUS DA ETAPA]],"")</f>
        <v/>
      </c>
      <c r="CQ677" s="42" t="str">
        <f>IF(BANCO10[[#This Row],[SOLUÇÃO]]=CQ$1,BANCO10[[#This Row],[STATUS DA ETAPA]],"")</f>
        <v/>
      </c>
      <c r="CR677" s="42" t="str">
        <f>IF(BANCO10[[#This Row],[SOLUÇÃO]]=CR$1,BANCO10[[#This Row],[STATUS DA ETAPA]],"")</f>
        <v/>
      </c>
      <c r="CS677" s="42" t="str">
        <f>IF(BANCO10[[#This Row],[SOLUÇÃO]]=CS$1,BANCO10[[#This Row],[STATUS DA ETAPA]],"")</f>
        <v>CONCLUÍDO</v>
      </c>
      <c r="CT677" s="42" t="str">
        <f>IF(BANCO10[[#This Row],[SOLUÇÃO]]=CT$1,BANCO10[[#This Row],[STATUS DA ETAPA]],"")</f>
        <v/>
      </c>
      <c r="CU677" s="42" t="str">
        <f>IF(BANCO10[[#This Row],[SOLUÇÃO]]=CU$1,BANCO10[[#This Row],[STATUS DA ETAPA]],"")</f>
        <v/>
      </c>
      <c r="CV677" s="42" t="str">
        <f>IF(BANCO10[[#This Row],[SOLUÇÃO]]=CV$1,BANCO10[[#This Row],[STATUS DA ETAPA]],"")</f>
        <v/>
      </c>
      <c r="CW677" s="42" t="str">
        <f>IF(BANCO10[[#This Row],[SOLUÇÃO]]=CW$1,BANCO10[[#This Row],[STATUS DA ETAPA]],"")</f>
        <v/>
      </c>
      <c r="CX677" s="42" t="str">
        <f>IF(BANCO10[[#This Row],[SOLUÇÃO]]=CX$1,BANCO10[[#This Row],[STATUS DA ETAPA]],"")</f>
        <v/>
      </c>
      <c r="CY677" s="42" t="str">
        <f>IF(BANCO10[[#This Row],[SOLUÇÃO]]=CY$1,BANCO10[[#This Row],[STATUS DA ETAPA]],"")</f>
        <v/>
      </c>
      <c r="CZ677" s="42" t="str">
        <f>IF(BANCO10[[#This Row],[SOLUÇÃO]]=CZ$1,BANCO10[[#This Row],[STATUS DA ETAPA]],"")</f>
        <v/>
      </c>
      <c r="DA677" s="42" t="str">
        <f>IF(BANCO10[[#This Row],[SOLUÇÃO]]=DA$1,BANCO10[[#This Row],[STATUS DA ETAPA]],"")</f>
        <v/>
      </c>
      <c r="DB677" s="42" t="str">
        <f>IF(BANCO10[[#This Row],[SOLUÇÃO]]=DB$1,BANCO10[[#This Row],[STATUS DA ETAPA]],"")</f>
        <v/>
      </c>
      <c r="DC677" s="63" t="str">
        <f>IF(BANCO10[[#This Row],[SOLUÇÃO]]=DC$1,BANCO10[[#This Row],[STATUS DA ETAPA]],"")</f>
        <v/>
      </c>
      <c r="DD677" s="65" t="str">
        <f>IF(BANCO10[[#This Row],[SOLUÇÃO]]=DD$1,BANCO10[[#This Row],[STATUS DA ETAPA]],"")</f>
        <v/>
      </c>
      <c r="DE677" s="65" t="str">
        <f>IF(BANCO10[[#This Row],[SOLUÇÃO]]=DE$1,BANCO10[[#This Row],[STATUS DA ETAPA]],"")</f>
        <v/>
      </c>
      <c r="DF677" s="65" t="str">
        <f>IF(BANCO10[[#This Row],[SOLUÇÃO]]=DF$1,BANCO10[[#This Row],[STATUS DA ETAPA]],"")</f>
        <v/>
      </c>
      <c r="DG677" s="65" t="str">
        <f>IF(BANCO10[[#This Row],[SOLUÇÃO]]=DG$1,BANCO10[[#This Row],[STATUS DA ETAPA]],"")</f>
        <v/>
      </c>
      <c r="DH677" s="65" t="str">
        <f>IF(BANCO10[[#This Row],[SOLUÇÃO]]=DH$1,BANCO10[[#This Row],[STATUS DA ETAPA]],"")</f>
        <v/>
      </c>
      <c r="DI677" s="65" t="str">
        <f>IF(BANCO10[[#This Row],[SOLUÇÃO]]=DI$1,BANCO10[[#This Row],[STATUS DA ETAPA]],"")</f>
        <v/>
      </c>
      <c r="DJ677" s="65" t="str">
        <f>IF(BANCO10[[#This Row],[SOLUÇÃO]]=DJ$1,BANCO10[[#This Row],[STATUS DA ETAPA]],"")</f>
        <v/>
      </c>
      <c r="DK677" s="65" t="str">
        <f>IF(BANCO10[[#This Row],[SOLUÇÃO]]=DK$1,BANCO10[[#This Row],[STATUS DA ETAPA]],"")</f>
        <v/>
      </c>
      <c r="DL677" s="65" t="str">
        <f>IF(BANCO10[[#This Row],[SOLUÇÃO]]=DL$1,BANCO10[[#This Row],[STATUS DA ETAPA]],"")</f>
        <v/>
      </c>
      <c r="DM677" s="65" t="str">
        <f>IF(BANCO10[[#This Row],[SOLUÇÃO]]=DM$1,BANCO10[[#This Row],[STATUS DA ETAPA]],"")</f>
        <v/>
      </c>
    </row>
    <row r="678" spans="1:117" ht="12" x14ac:dyDescent="0.25">
      <c r="A678" s="38" t="s">
        <v>118</v>
      </c>
      <c r="B678" s="39" t="s">
        <v>119</v>
      </c>
      <c r="C678" s="40" t="str">
        <f>IFERROR(VLOOKUP(BANCO10[[#This Row],[EMPRESA]],[1]!DADOS[#Data],2,FALSE),"")</f>
        <v>09.312.439/0001-24</v>
      </c>
      <c r="D678" s="42" t="s">
        <v>1735</v>
      </c>
      <c r="E678" s="42" t="str">
        <f>IFERROR(VLOOKUP(BANCO10[[#This Row],[EMPRESA]],[1]!DADOS[#Data],5,FALSE),"")</f>
        <v>ME</v>
      </c>
      <c r="F678" s="40" t="str">
        <f>IFERROR(IF(VLOOKUP(BANCO10[[#This Row],[EMPRESA]],[1]!DADOS[#Data],6,0)="","",(VLOOKUP(BANCO10[[#This Row],[EMPRESA]],[1]!DADOS[#Data],6,0))),"")</f>
        <v>CAPITAL LESTE 1</v>
      </c>
      <c r="G678" s="40"/>
      <c r="H678" s="43" t="s">
        <v>121</v>
      </c>
      <c r="I678" s="43" t="s">
        <v>145</v>
      </c>
      <c r="J678" s="44" t="s">
        <v>146</v>
      </c>
      <c r="K678" s="44" t="s">
        <v>1736</v>
      </c>
      <c r="L678" s="44" t="s">
        <v>123</v>
      </c>
      <c r="M678" s="44">
        <v>103</v>
      </c>
      <c r="N678" s="42" t="s">
        <v>123</v>
      </c>
      <c r="O678" s="42" t="s">
        <v>90</v>
      </c>
      <c r="P678" s="42">
        <v>4</v>
      </c>
      <c r="Q678" s="42" t="s">
        <v>125</v>
      </c>
      <c r="R678" s="45" t="s">
        <v>123</v>
      </c>
      <c r="S678" s="45"/>
      <c r="T678" s="45" t="s">
        <v>123</v>
      </c>
      <c r="U678" s="45"/>
      <c r="V678" s="45" t="s">
        <v>123</v>
      </c>
      <c r="W678" s="45"/>
      <c r="X678" s="45" t="s">
        <v>123</v>
      </c>
      <c r="Y678" s="45"/>
      <c r="Z678" s="46" t="s">
        <v>123</v>
      </c>
      <c r="AA678" s="47"/>
      <c r="AB678" s="46" t="s">
        <v>123</v>
      </c>
      <c r="AC678" s="48"/>
      <c r="AD678" s="46" t="s">
        <v>123</v>
      </c>
      <c r="AE678" s="48"/>
      <c r="AF678" s="45" t="s">
        <v>27</v>
      </c>
      <c r="AG678" s="45">
        <v>45153</v>
      </c>
      <c r="AH678" s="45" t="s">
        <v>126</v>
      </c>
      <c r="AI678" s="45"/>
      <c r="AJ678" s="45" t="s">
        <v>123</v>
      </c>
      <c r="AK678" s="45"/>
      <c r="AL678" s="45" t="s">
        <v>123</v>
      </c>
      <c r="AM678" s="45"/>
      <c r="AN678" s="45" t="s">
        <v>123</v>
      </c>
      <c r="AO678" s="45"/>
      <c r="AP678" s="45" t="s">
        <v>123</v>
      </c>
      <c r="AQ678" s="45"/>
      <c r="AR678" s="45" t="s">
        <v>123</v>
      </c>
      <c r="AS678" s="45"/>
      <c r="AT678" s="133">
        <v>45153</v>
      </c>
      <c r="AU678" s="99">
        <v>45153</v>
      </c>
      <c r="AV678" s="51" t="s">
        <v>123</v>
      </c>
      <c r="AW678" s="51" t="s">
        <v>123</v>
      </c>
      <c r="AX678" s="51" t="s">
        <v>49</v>
      </c>
      <c r="AY678" s="52" t="s">
        <v>123</v>
      </c>
      <c r="AZ678" s="53">
        <v>0</v>
      </c>
      <c r="BA678" s="52" t="s">
        <v>123</v>
      </c>
      <c r="BB678" s="81" t="s">
        <v>123</v>
      </c>
      <c r="BC678" s="52" t="s">
        <v>123</v>
      </c>
      <c r="BD678" s="52" t="s">
        <v>123</v>
      </c>
      <c r="BE678" s="55" t="s">
        <v>123</v>
      </c>
      <c r="BF678" s="55" t="s">
        <v>123</v>
      </c>
      <c r="BG678" s="55" t="s">
        <v>123</v>
      </c>
      <c r="BH678" s="55" t="s">
        <v>123</v>
      </c>
      <c r="BI678" s="138" t="s">
        <v>123</v>
      </c>
      <c r="BJ678" s="48"/>
      <c r="BK678" s="74"/>
      <c r="BL678" s="75"/>
      <c r="BM678" s="74"/>
      <c r="BN678" s="75"/>
      <c r="BO678" s="74" t="s">
        <v>123</v>
      </c>
      <c r="BP678" s="75"/>
      <c r="BQ678" s="74" t="s">
        <v>123</v>
      </c>
      <c r="BR678" s="232"/>
      <c r="BS678" s="70" t="s">
        <v>1737</v>
      </c>
      <c r="BT678" s="70"/>
      <c r="BU678" s="61" t="s">
        <v>159</v>
      </c>
      <c r="BV678" s="61" t="s">
        <v>170</v>
      </c>
      <c r="BW678" s="84" t="s">
        <v>171</v>
      </c>
      <c r="BX678" s="84" t="s">
        <v>129</v>
      </c>
      <c r="BY678" s="85" t="s">
        <v>158</v>
      </c>
      <c r="BZ678" s="84" t="s">
        <v>171</v>
      </c>
      <c r="CA678" s="86" t="s">
        <v>129</v>
      </c>
      <c r="CB678" s="87" t="s">
        <v>129</v>
      </c>
      <c r="CC678" s="88" t="s">
        <v>129</v>
      </c>
      <c r="CD678" s="87" t="s">
        <v>129</v>
      </c>
      <c r="CE678" s="87" t="s">
        <v>129</v>
      </c>
      <c r="CF678" s="87" t="s">
        <v>129</v>
      </c>
      <c r="CG678" s="87" t="s">
        <v>129</v>
      </c>
      <c r="CH678" s="42">
        <f>YEAR(BANCO10[[#This Row],[DATA INÍCIO]])</f>
        <v>2023</v>
      </c>
      <c r="CI678" s="42">
        <f>MONTH(BANCO10[[#This Row],[DATA INÍCIO]])</f>
        <v>8</v>
      </c>
      <c r="CJ678" s="42" t="str">
        <f t="shared" si="12"/>
        <v>RHR INDUSTRIA E COMERCIO DE RESISTENCIAS LTDA ME09.312.439/0001-24</v>
      </c>
      <c r="CK678" s="42"/>
      <c r="CL678" s="42" t="s">
        <v>1736</v>
      </c>
      <c r="CM678" s="42" t="str">
        <f>IF(BANCO10[[#This Row],[SOLUÇÃO]]=CM$1,BANCO10[[#This Row],[STATUS DA ETAPA]],"")</f>
        <v>CONCLUÍDO</v>
      </c>
      <c r="CN678" s="42" t="str">
        <f>IF(BANCO10[[#This Row],[SOLUÇÃO]]=CN$1,BANCO10[[#This Row],[STATUS DA ETAPA]],"")</f>
        <v/>
      </c>
      <c r="CO678" s="42" t="str">
        <f>IF(BANCO10[[#This Row],[SOLUÇÃO]]=CO$1,BANCO10[[#This Row],[STATUS DA ETAPA]],"")</f>
        <v/>
      </c>
      <c r="CP678" s="42" t="str">
        <f>IF(BANCO10[[#This Row],[SOLUÇÃO]]=CP$1,BANCO10[[#This Row],[STATUS DA ETAPA]],"")</f>
        <v/>
      </c>
      <c r="CQ678" s="42" t="str">
        <f>IF(BANCO10[[#This Row],[SOLUÇÃO]]=CQ$1,BANCO10[[#This Row],[STATUS DA ETAPA]],"")</f>
        <v/>
      </c>
      <c r="CR678" s="42" t="str">
        <f>IF(BANCO10[[#This Row],[SOLUÇÃO]]=CR$1,BANCO10[[#This Row],[STATUS DA ETAPA]],"")</f>
        <v/>
      </c>
      <c r="CS678" s="42" t="str">
        <f>IF(BANCO10[[#This Row],[SOLUÇÃO]]=CS$1,BANCO10[[#This Row],[STATUS DA ETAPA]],"")</f>
        <v/>
      </c>
      <c r="CT678" s="42" t="str">
        <f>IF(BANCO10[[#This Row],[SOLUÇÃO]]=CT$1,BANCO10[[#This Row],[STATUS DA ETAPA]],"")</f>
        <v/>
      </c>
      <c r="CU678" s="42" t="str">
        <f>IF(BANCO10[[#This Row],[SOLUÇÃO]]=CU$1,BANCO10[[#This Row],[STATUS DA ETAPA]],"")</f>
        <v/>
      </c>
      <c r="CV678" s="42" t="str">
        <f>IF(BANCO10[[#This Row],[SOLUÇÃO]]=CV$1,BANCO10[[#This Row],[STATUS DA ETAPA]],"")</f>
        <v/>
      </c>
      <c r="CW678" s="42" t="str">
        <f>IF(BANCO10[[#This Row],[SOLUÇÃO]]=CW$1,BANCO10[[#This Row],[STATUS DA ETAPA]],"")</f>
        <v/>
      </c>
      <c r="CX678" s="42" t="str">
        <f>IF(BANCO10[[#This Row],[SOLUÇÃO]]=CX$1,BANCO10[[#This Row],[STATUS DA ETAPA]],"")</f>
        <v/>
      </c>
      <c r="CY678" s="42" t="str">
        <f>IF(BANCO10[[#This Row],[SOLUÇÃO]]=CY$1,BANCO10[[#This Row],[STATUS DA ETAPA]],"")</f>
        <v/>
      </c>
      <c r="CZ678" s="42" t="str">
        <f>IF(BANCO10[[#This Row],[SOLUÇÃO]]=CZ$1,BANCO10[[#This Row],[STATUS DA ETAPA]],"")</f>
        <v/>
      </c>
      <c r="DA678" s="42" t="str">
        <f>IF(BANCO10[[#This Row],[SOLUÇÃO]]=DA$1,BANCO10[[#This Row],[STATUS DA ETAPA]],"")</f>
        <v/>
      </c>
      <c r="DB678" s="42" t="str">
        <f>IF(BANCO10[[#This Row],[SOLUÇÃO]]=DB$1,BANCO10[[#This Row],[STATUS DA ETAPA]],"")</f>
        <v/>
      </c>
      <c r="DC678" s="63" t="str">
        <f>IF(BANCO10[[#This Row],[SOLUÇÃO]]=DC$1,BANCO10[[#This Row],[STATUS DA ETAPA]],"")</f>
        <v/>
      </c>
      <c r="DD678" s="65" t="str">
        <f>IF(BANCO10[[#This Row],[SOLUÇÃO]]=DD$1,BANCO10[[#This Row],[STATUS DA ETAPA]],"")</f>
        <v/>
      </c>
      <c r="DE678" s="65" t="str">
        <f>IF(BANCO10[[#This Row],[SOLUÇÃO]]=DE$1,BANCO10[[#This Row],[STATUS DA ETAPA]],"")</f>
        <v/>
      </c>
      <c r="DF678" s="65" t="str">
        <f>IF(BANCO10[[#This Row],[SOLUÇÃO]]=DF$1,BANCO10[[#This Row],[STATUS DA ETAPA]],"")</f>
        <v/>
      </c>
      <c r="DG678" s="65" t="str">
        <f>IF(BANCO10[[#This Row],[SOLUÇÃO]]=DG$1,BANCO10[[#This Row],[STATUS DA ETAPA]],"")</f>
        <v/>
      </c>
      <c r="DH678" s="65" t="str">
        <f>IF(BANCO10[[#This Row],[SOLUÇÃO]]=DH$1,BANCO10[[#This Row],[STATUS DA ETAPA]],"")</f>
        <v/>
      </c>
      <c r="DI678" s="65" t="str">
        <f>IF(BANCO10[[#This Row],[SOLUÇÃO]]=DI$1,BANCO10[[#This Row],[STATUS DA ETAPA]],"")</f>
        <v/>
      </c>
      <c r="DJ678" s="65" t="str">
        <f>IF(BANCO10[[#This Row],[SOLUÇÃO]]=DJ$1,BANCO10[[#This Row],[STATUS DA ETAPA]],"")</f>
        <v/>
      </c>
      <c r="DK678" s="65" t="str">
        <f>IF(BANCO10[[#This Row],[SOLUÇÃO]]=DK$1,BANCO10[[#This Row],[STATUS DA ETAPA]],"")</f>
        <v/>
      </c>
      <c r="DL678" s="65" t="str">
        <f>IF(BANCO10[[#This Row],[SOLUÇÃO]]=DL$1,BANCO10[[#This Row],[STATUS DA ETAPA]],"")</f>
        <v/>
      </c>
      <c r="DM678" s="65" t="str">
        <f>IF(BANCO10[[#This Row],[SOLUÇÃO]]=DM$1,BANCO10[[#This Row],[STATUS DA ETAPA]],"")</f>
        <v/>
      </c>
    </row>
    <row r="679" spans="1:117" ht="12" x14ac:dyDescent="0.25">
      <c r="A679" s="38" t="s">
        <v>118</v>
      </c>
      <c r="B679" s="39" t="s">
        <v>119</v>
      </c>
      <c r="C679" s="40" t="str">
        <f>IFERROR(VLOOKUP(BANCO10[[#This Row],[EMPRESA]],[1]!DADOS[#Data],2,FALSE),"")</f>
        <v>09.312.439/0001-24</v>
      </c>
      <c r="D679" s="42" t="s">
        <v>1735</v>
      </c>
      <c r="E679" s="42" t="str">
        <f>IFERROR(VLOOKUP(BANCO10[[#This Row],[EMPRESA]],[1]!DADOS[#Data],5,FALSE),"")</f>
        <v>ME</v>
      </c>
      <c r="F679" s="40" t="str">
        <f>IFERROR(IF(VLOOKUP(BANCO10[[#This Row],[EMPRESA]],[1]!DADOS[#Data],6,0)="","",(VLOOKUP(BANCO10[[#This Row],[EMPRESA]],[1]!DADOS[#Data],6,0))),"")</f>
        <v>CAPITAL LESTE 1</v>
      </c>
      <c r="G679" s="40" t="str">
        <f>IFERROR(IF(VLOOKUP(BANCO10[[#This Row],[EMPRESA]],[1]!DADOS[#Data],4)="","",(VLOOKUP($D679,[1]!DADOS[#Data],4,0))),"")</f>
        <v>RHR</v>
      </c>
      <c r="H679" s="43" t="s">
        <v>7</v>
      </c>
      <c r="I679" s="43" t="s">
        <v>145</v>
      </c>
      <c r="J679" s="44" t="s">
        <v>123</v>
      </c>
      <c r="K679" s="44" t="s">
        <v>1738</v>
      </c>
      <c r="L679" s="44" t="s">
        <v>1739</v>
      </c>
      <c r="M679" s="44">
        <v>103</v>
      </c>
      <c r="N679" s="42" t="s">
        <v>123</v>
      </c>
      <c r="O679" s="42" t="s">
        <v>95</v>
      </c>
      <c r="P679" s="42">
        <v>60</v>
      </c>
      <c r="Q679" s="42" t="s">
        <v>205</v>
      </c>
      <c r="R679" s="45" t="s">
        <v>123</v>
      </c>
      <c r="S679" s="45"/>
      <c r="T679" s="45" t="s">
        <v>123</v>
      </c>
      <c r="U679" s="45"/>
      <c r="V679" s="45" t="s">
        <v>123</v>
      </c>
      <c r="W679" s="45"/>
      <c r="X679" s="45" t="s">
        <v>123</v>
      </c>
      <c r="Y679" s="45"/>
      <c r="Z679" s="46" t="s">
        <v>123</v>
      </c>
      <c r="AA679" s="47"/>
      <c r="AB679" s="46" t="s">
        <v>123</v>
      </c>
      <c r="AC679" s="48"/>
      <c r="AD679" s="46" t="s">
        <v>123</v>
      </c>
      <c r="AE679" s="48"/>
      <c r="AF679" s="45" t="s">
        <v>27</v>
      </c>
      <c r="AG679" s="45">
        <v>45153</v>
      </c>
      <c r="AH679" s="45" t="s">
        <v>27</v>
      </c>
      <c r="AI679" s="45">
        <v>45376</v>
      </c>
      <c r="AJ679" s="45" t="s">
        <v>27</v>
      </c>
      <c r="AK679" s="45">
        <v>45376</v>
      </c>
      <c r="AL679" s="45" t="s">
        <v>27</v>
      </c>
      <c r="AM679" s="45">
        <v>45376</v>
      </c>
      <c r="AN679" s="45" t="s">
        <v>27</v>
      </c>
      <c r="AO679" s="45"/>
      <c r="AP679" s="45"/>
      <c r="AQ679" s="45"/>
      <c r="AR679" s="45" t="s">
        <v>27</v>
      </c>
      <c r="AS679" s="45"/>
      <c r="AT679" s="133">
        <v>45441</v>
      </c>
      <c r="AU679" s="99">
        <v>45621</v>
      </c>
      <c r="AV679" s="51" t="s">
        <v>27</v>
      </c>
      <c r="AW679" s="66" t="s">
        <v>27</v>
      </c>
      <c r="AX679" s="51" t="s">
        <v>49</v>
      </c>
      <c r="AY679" s="52" t="s">
        <v>126</v>
      </c>
      <c r="AZ679" s="53">
        <v>0</v>
      </c>
      <c r="BA679" s="52" t="s">
        <v>153</v>
      </c>
      <c r="BB679" s="81"/>
      <c r="BC679" s="52" t="s">
        <v>666</v>
      </c>
      <c r="BD679" s="52"/>
      <c r="BE679" s="55" t="s">
        <v>123</v>
      </c>
      <c r="BF679" s="55" t="s">
        <v>123</v>
      </c>
      <c r="BG679" s="55" t="s">
        <v>27</v>
      </c>
      <c r="BH679" s="55" t="s">
        <v>123</v>
      </c>
      <c r="BI679" s="48" t="s">
        <v>123</v>
      </c>
      <c r="BJ679" s="48"/>
      <c r="BK679" s="74"/>
      <c r="BL679" s="75"/>
      <c r="BM679" s="74"/>
      <c r="BN679" s="75"/>
      <c r="BO679" s="74" t="s">
        <v>27</v>
      </c>
      <c r="BP679" s="75">
        <v>45621</v>
      </c>
      <c r="BQ679" s="74" t="s">
        <v>27</v>
      </c>
      <c r="BR679" s="132">
        <v>45622</v>
      </c>
      <c r="BS679" s="70"/>
      <c r="BT679" s="38"/>
      <c r="BU679" s="61" t="s">
        <v>159</v>
      </c>
      <c r="BV679" s="61" t="s">
        <v>170</v>
      </c>
      <c r="BW679" s="84" t="s">
        <v>171</v>
      </c>
      <c r="BX679" s="84" t="s">
        <v>129</v>
      </c>
      <c r="BY679" s="85" t="s">
        <v>158</v>
      </c>
      <c r="BZ679" s="84" t="s">
        <v>171</v>
      </c>
      <c r="CA679" s="86" t="s">
        <v>129</v>
      </c>
      <c r="CB679" s="87" t="s">
        <v>129</v>
      </c>
      <c r="CC679" s="88">
        <v>45391</v>
      </c>
      <c r="CD679" s="87" t="s">
        <v>158</v>
      </c>
      <c r="CE679" s="87" t="s">
        <v>129</v>
      </c>
      <c r="CF679" s="87"/>
      <c r="CG679" s="87" t="s">
        <v>553</v>
      </c>
      <c r="CH679" s="42">
        <f>YEAR(BANCO10[[#This Row],[DATA INÍCIO]])</f>
        <v>2024</v>
      </c>
      <c r="CI679" s="42">
        <f>MONTH(BANCO10[[#This Row],[DATA INÍCIO]])</f>
        <v>5</v>
      </c>
      <c r="CJ679" s="42" t="str">
        <f t="shared" si="12"/>
        <v>RHR INDUSTRIA E COMERCIO DE RESISTENCIAS LTDA ME09.312.439/0001-24</v>
      </c>
      <c r="CK679" s="42"/>
      <c r="CL679" s="42" t="s">
        <v>1738</v>
      </c>
      <c r="CM679" s="42" t="str">
        <f>IF(BANCO10[[#This Row],[SOLUÇÃO]]=CM$1,BANCO10[[#This Row],[STATUS DA ETAPA]],"")</f>
        <v/>
      </c>
      <c r="CN679" s="42" t="str">
        <f>IF(BANCO10[[#This Row],[SOLUÇÃO]]=CN$1,BANCO10[[#This Row],[STATUS DA ETAPA]],"")</f>
        <v/>
      </c>
      <c r="CO679" s="42" t="str">
        <f>IF(BANCO10[[#This Row],[SOLUÇÃO]]=CO$1,BANCO10[[#This Row],[STATUS DA ETAPA]],"")</f>
        <v/>
      </c>
      <c r="CP679" s="42" t="str">
        <f>IF(BANCO10[[#This Row],[SOLUÇÃO]]=CP$1,BANCO10[[#This Row],[STATUS DA ETAPA]],"")</f>
        <v/>
      </c>
      <c r="CQ679" s="42" t="str">
        <f>IF(BANCO10[[#This Row],[SOLUÇÃO]]=CQ$1,BANCO10[[#This Row],[STATUS DA ETAPA]],"")</f>
        <v/>
      </c>
      <c r="CR679" s="42" t="str">
        <f>IF(BANCO10[[#This Row],[SOLUÇÃO]]=CR$1,BANCO10[[#This Row],[STATUS DA ETAPA]],"")</f>
        <v>CONCLUÍDO</v>
      </c>
      <c r="CS679" s="42" t="str">
        <f>IF(BANCO10[[#This Row],[SOLUÇÃO]]=CS$1,BANCO10[[#This Row],[STATUS DA ETAPA]],"")</f>
        <v/>
      </c>
      <c r="CT679" s="42" t="str">
        <f>IF(BANCO10[[#This Row],[SOLUÇÃO]]=CT$1,BANCO10[[#This Row],[STATUS DA ETAPA]],"")</f>
        <v/>
      </c>
      <c r="CU679" s="42" t="str">
        <f>IF(BANCO10[[#This Row],[SOLUÇÃO]]=CU$1,BANCO10[[#This Row],[STATUS DA ETAPA]],"")</f>
        <v/>
      </c>
      <c r="CV679" s="42" t="str">
        <f>IF(BANCO10[[#This Row],[SOLUÇÃO]]=CV$1,BANCO10[[#This Row],[STATUS DA ETAPA]],"")</f>
        <v/>
      </c>
      <c r="CW679" s="42" t="str">
        <f>IF(BANCO10[[#This Row],[SOLUÇÃO]]=CW$1,BANCO10[[#This Row],[STATUS DA ETAPA]],"")</f>
        <v/>
      </c>
      <c r="CX679" s="42" t="str">
        <f>IF(BANCO10[[#This Row],[SOLUÇÃO]]=CX$1,BANCO10[[#This Row],[STATUS DA ETAPA]],"")</f>
        <v/>
      </c>
      <c r="CY679" s="42" t="str">
        <f>IF(BANCO10[[#This Row],[SOLUÇÃO]]=CY$1,BANCO10[[#This Row],[STATUS DA ETAPA]],"")</f>
        <v/>
      </c>
      <c r="CZ679" s="42" t="str">
        <f>IF(BANCO10[[#This Row],[SOLUÇÃO]]=CZ$1,BANCO10[[#This Row],[STATUS DA ETAPA]],"")</f>
        <v/>
      </c>
      <c r="DA679" s="42" t="str">
        <f>IF(BANCO10[[#This Row],[SOLUÇÃO]]=DA$1,BANCO10[[#This Row],[STATUS DA ETAPA]],"")</f>
        <v/>
      </c>
      <c r="DB679" s="42" t="str">
        <f>IF(BANCO10[[#This Row],[SOLUÇÃO]]=DB$1,BANCO10[[#This Row],[STATUS DA ETAPA]],"")</f>
        <v/>
      </c>
      <c r="DC679" s="63" t="str">
        <f>IF(BANCO10[[#This Row],[SOLUÇÃO]]=DC$1,BANCO10[[#This Row],[STATUS DA ETAPA]],"")</f>
        <v/>
      </c>
      <c r="DD679" s="65" t="str">
        <f>IF(BANCO10[[#This Row],[SOLUÇÃO]]=DD$1,BANCO10[[#This Row],[STATUS DA ETAPA]],"")</f>
        <v/>
      </c>
      <c r="DE679" s="65" t="str">
        <f>IF(BANCO10[[#This Row],[SOLUÇÃO]]=DE$1,BANCO10[[#This Row],[STATUS DA ETAPA]],"")</f>
        <v/>
      </c>
      <c r="DF679" s="65" t="str">
        <f>IF(BANCO10[[#This Row],[SOLUÇÃO]]=DF$1,BANCO10[[#This Row],[STATUS DA ETAPA]],"")</f>
        <v/>
      </c>
      <c r="DG679" s="65" t="str">
        <f>IF(BANCO10[[#This Row],[SOLUÇÃO]]=DG$1,BANCO10[[#This Row],[STATUS DA ETAPA]],"")</f>
        <v/>
      </c>
      <c r="DH679" s="65" t="str">
        <f>IF(BANCO10[[#This Row],[SOLUÇÃO]]=DH$1,BANCO10[[#This Row],[STATUS DA ETAPA]],"")</f>
        <v/>
      </c>
      <c r="DI679" s="65" t="str">
        <f>IF(BANCO10[[#This Row],[SOLUÇÃO]]=DI$1,BANCO10[[#This Row],[STATUS DA ETAPA]],"")</f>
        <v/>
      </c>
      <c r="DJ679" s="65" t="str">
        <f>IF(BANCO10[[#This Row],[SOLUÇÃO]]=DJ$1,BANCO10[[#This Row],[STATUS DA ETAPA]],"")</f>
        <v/>
      </c>
      <c r="DK679" s="65" t="str">
        <f>IF(BANCO10[[#This Row],[SOLUÇÃO]]=DK$1,BANCO10[[#This Row],[STATUS DA ETAPA]],"")</f>
        <v/>
      </c>
      <c r="DL679" s="65" t="str">
        <f>IF(BANCO10[[#This Row],[SOLUÇÃO]]=DL$1,BANCO10[[#This Row],[STATUS DA ETAPA]],"")</f>
        <v/>
      </c>
      <c r="DM679" s="65" t="str">
        <f>IF(BANCO10[[#This Row],[SOLUÇÃO]]=DM$1,BANCO10[[#This Row],[STATUS DA ETAPA]],"")</f>
        <v/>
      </c>
    </row>
    <row r="680" spans="1:117" ht="12" x14ac:dyDescent="0.25">
      <c r="A680" s="38" t="s">
        <v>118</v>
      </c>
      <c r="B680" s="39" t="s">
        <v>119</v>
      </c>
      <c r="C680" s="40" t="str">
        <f>IFERROR(VLOOKUP(BANCO10[[#This Row],[EMPRESA]],[1]!DADOS[#Data],2,FALSE),"")</f>
        <v>09.312.439/0001-24</v>
      </c>
      <c r="D680" s="42" t="s">
        <v>1735</v>
      </c>
      <c r="E680" s="42" t="str">
        <f>IFERROR(VLOOKUP(BANCO10[[#This Row],[EMPRESA]],[1]!DADOS[#Data],5,FALSE),"")</f>
        <v>ME</v>
      </c>
      <c r="F680" s="40" t="str">
        <f>IFERROR(IF(VLOOKUP(BANCO10[[#This Row],[EMPRESA]],[1]!DADOS[#Data],6,0)="","",(VLOOKUP(BANCO10[[#This Row],[EMPRESA]],[1]!DADOS[#Data],6,0))),"")</f>
        <v>CAPITAL LESTE 1</v>
      </c>
      <c r="G680" s="40" t="s">
        <v>1740</v>
      </c>
      <c r="H680" s="43" t="s">
        <v>196</v>
      </c>
      <c r="I680" s="43" t="s">
        <v>145</v>
      </c>
      <c r="J680" s="44" t="s">
        <v>123</v>
      </c>
      <c r="K680" s="44" t="s">
        <v>1741</v>
      </c>
      <c r="L680" s="44">
        <v>15669774</v>
      </c>
      <c r="M680" s="44" t="s">
        <v>137</v>
      </c>
      <c r="N680" s="42" t="s">
        <v>123</v>
      </c>
      <c r="O680" s="42" t="s">
        <v>92</v>
      </c>
      <c r="P680" s="42">
        <v>40</v>
      </c>
      <c r="Q680" s="42" t="s">
        <v>148</v>
      </c>
      <c r="R680" s="45" t="s">
        <v>123</v>
      </c>
      <c r="S680" s="45"/>
      <c r="T680" s="45" t="s">
        <v>123</v>
      </c>
      <c r="U680" s="45"/>
      <c r="V680" s="45" t="s">
        <v>123</v>
      </c>
      <c r="W680" s="45"/>
      <c r="X680" s="45" t="s">
        <v>123</v>
      </c>
      <c r="Y680" s="45"/>
      <c r="Z680" s="46" t="s">
        <v>123</v>
      </c>
      <c r="AA680" s="47"/>
      <c r="AB680" s="46" t="s">
        <v>123</v>
      </c>
      <c r="AC680" s="48"/>
      <c r="AD680" s="46" t="s">
        <v>123</v>
      </c>
      <c r="AE680" s="48"/>
      <c r="AF680" s="45" t="s">
        <v>123</v>
      </c>
      <c r="AG680" s="45"/>
      <c r="AH680" s="45" t="s">
        <v>123</v>
      </c>
      <c r="AI680" s="45"/>
      <c r="AJ680" s="45" t="s">
        <v>123</v>
      </c>
      <c r="AK680" s="45"/>
      <c r="AL680" s="45" t="s">
        <v>27</v>
      </c>
      <c r="AM680" s="45">
        <v>45617</v>
      </c>
      <c r="AN680" s="45" t="s">
        <v>27</v>
      </c>
      <c r="AO680" s="45">
        <v>45617</v>
      </c>
      <c r="AP680" s="45" t="s">
        <v>27</v>
      </c>
      <c r="AQ680" s="45">
        <v>45617</v>
      </c>
      <c r="AR680" s="45" t="s">
        <v>27</v>
      </c>
      <c r="AS680" s="45">
        <v>45589</v>
      </c>
      <c r="AT680" s="133">
        <v>45635</v>
      </c>
      <c r="AU680" s="99">
        <v>45761</v>
      </c>
      <c r="AV680" s="66" t="s">
        <v>27</v>
      </c>
      <c r="AW680" s="66" t="s">
        <v>27</v>
      </c>
      <c r="AX680" s="73" t="s">
        <v>182</v>
      </c>
      <c r="AY680" s="52" t="s">
        <v>126</v>
      </c>
      <c r="AZ680" s="53">
        <v>0</v>
      </c>
      <c r="BA680" s="52" t="s">
        <v>153</v>
      </c>
      <c r="BB680" s="81" t="s">
        <v>1742</v>
      </c>
      <c r="BC680" s="52" t="s">
        <v>252</v>
      </c>
      <c r="BD680" s="52" t="s">
        <v>1743</v>
      </c>
      <c r="BE680" s="55" t="s">
        <v>123</v>
      </c>
      <c r="BF680" s="55" t="s">
        <v>123</v>
      </c>
      <c r="BG680" s="55" t="s">
        <v>27</v>
      </c>
      <c r="BH680" s="55" t="s">
        <v>123</v>
      </c>
      <c r="BI680" s="48" t="s">
        <v>123</v>
      </c>
      <c r="BJ680" s="48"/>
      <c r="BK680" s="58" t="s">
        <v>27</v>
      </c>
      <c r="BL680" s="59">
        <v>45771</v>
      </c>
      <c r="BM680" s="58" t="s">
        <v>27</v>
      </c>
      <c r="BN680" s="59">
        <v>45406</v>
      </c>
      <c r="BO680" s="74" t="s">
        <v>27</v>
      </c>
      <c r="BP680" s="77">
        <v>45771</v>
      </c>
      <c r="BQ680" s="78" t="s">
        <v>126</v>
      </c>
      <c r="BR680" s="131"/>
      <c r="BS680" s="104"/>
      <c r="BT680" s="38" t="s">
        <v>254</v>
      </c>
      <c r="BU680" s="61"/>
      <c r="BV680" s="61"/>
      <c r="BW680" s="84"/>
      <c r="BX680" s="84"/>
      <c r="BY680" s="85"/>
      <c r="BZ680" s="84"/>
      <c r="CA680" s="86"/>
      <c r="CB680" s="87"/>
      <c r="CC680" s="88"/>
      <c r="CD680" s="87"/>
      <c r="CE680" s="87"/>
      <c r="CF680" s="87"/>
      <c r="CG680" s="87"/>
      <c r="CH680" s="42">
        <f>YEAR(BANCO10[[#This Row],[DATA INÍCIO]])</f>
        <v>2024</v>
      </c>
      <c r="CI680" s="42">
        <f>MONTH(BANCO10[[#This Row],[DATA INÍCIO]])</f>
        <v>12</v>
      </c>
      <c r="CJ680" s="42" t="str">
        <f t="shared" si="12"/>
        <v>RHR INDUSTRIA E COMERCIO DE RESISTENCIAS LTDA ME09.312.439/0001-24</v>
      </c>
      <c r="CK680" s="42"/>
      <c r="CL680" s="42"/>
      <c r="CM680" s="42" t="str">
        <f>IF(BANCO10[[#This Row],[SOLUÇÃO]]=CM$1,BANCO10[[#This Row],[STATUS DA ETAPA]],"")</f>
        <v/>
      </c>
      <c r="CN680" s="42" t="str">
        <f>IF(BANCO10[[#This Row],[SOLUÇÃO]]=CN$1,BANCO10[[#This Row],[STATUS DA ETAPA]],"")</f>
        <v/>
      </c>
      <c r="CO680" s="42" t="str">
        <f>IF(BANCO10[[#This Row],[SOLUÇÃO]]=CO$1,BANCO10[[#This Row],[STATUS DA ETAPA]],"")</f>
        <v>CONCLUÍDO</v>
      </c>
      <c r="CP680" s="42" t="str">
        <f>IF(BANCO10[[#This Row],[SOLUÇÃO]]=CP$1,BANCO10[[#This Row],[STATUS DA ETAPA]],"")</f>
        <v/>
      </c>
      <c r="CQ680" s="42" t="str">
        <f>IF(BANCO10[[#This Row],[SOLUÇÃO]]=CQ$1,BANCO10[[#This Row],[STATUS DA ETAPA]],"")</f>
        <v/>
      </c>
      <c r="CR680" s="42" t="str">
        <f>IF(BANCO10[[#This Row],[SOLUÇÃO]]=CR$1,BANCO10[[#This Row],[STATUS DA ETAPA]],"")</f>
        <v/>
      </c>
      <c r="CS680" s="42" t="str">
        <f>IF(BANCO10[[#This Row],[SOLUÇÃO]]=CS$1,BANCO10[[#This Row],[STATUS DA ETAPA]],"")</f>
        <v/>
      </c>
      <c r="CT680" s="42" t="str">
        <f>IF(BANCO10[[#This Row],[SOLUÇÃO]]=CT$1,BANCO10[[#This Row],[STATUS DA ETAPA]],"")</f>
        <v/>
      </c>
      <c r="CU680" s="42" t="str">
        <f>IF(BANCO10[[#This Row],[SOLUÇÃO]]=CU$1,BANCO10[[#This Row],[STATUS DA ETAPA]],"")</f>
        <v/>
      </c>
      <c r="CV680" s="42" t="str">
        <f>IF(BANCO10[[#This Row],[SOLUÇÃO]]=CV$1,BANCO10[[#This Row],[STATUS DA ETAPA]],"")</f>
        <v/>
      </c>
      <c r="CW680" s="42" t="str">
        <f>IF(BANCO10[[#This Row],[SOLUÇÃO]]=CW$1,BANCO10[[#This Row],[STATUS DA ETAPA]],"")</f>
        <v/>
      </c>
      <c r="CX680" s="42" t="str">
        <f>IF(BANCO10[[#This Row],[SOLUÇÃO]]=CX$1,BANCO10[[#This Row],[STATUS DA ETAPA]],"")</f>
        <v/>
      </c>
      <c r="CY680" s="42" t="str">
        <f>IF(BANCO10[[#This Row],[SOLUÇÃO]]=CY$1,BANCO10[[#This Row],[STATUS DA ETAPA]],"")</f>
        <v/>
      </c>
      <c r="CZ680" s="42" t="str">
        <f>IF(BANCO10[[#This Row],[SOLUÇÃO]]=CZ$1,BANCO10[[#This Row],[STATUS DA ETAPA]],"")</f>
        <v/>
      </c>
      <c r="DA680" s="42" t="str">
        <f>IF(BANCO10[[#This Row],[SOLUÇÃO]]=DA$1,BANCO10[[#This Row],[STATUS DA ETAPA]],"")</f>
        <v/>
      </c>
      <c r="DB680" s="42" t="str">
        <f>IF(BANCO10[[#This Row],[SOLUÇÃO]]=DB$1,BANCO10[[#This Row],[STATUS DA ETAPA]],"")</f>
        <v/>
      </c>
      <c r="DC680" s="63" t="str">
        <f>IF(BANCO10[[#This Row],[SOLUÇÃO]]=DC$1,BANCO10[[#This Row],[STATUS DA ETAPA]],"")</f>
        <v/>
      </c>
      <c r="DD680" s="65" t="str">
        <f>IF(BANCO10[[#This Row],[SOLUÇÃO]]=DD$1,BANCO10[[#This Row],[STATUS DA ETAPA]],"")</f>
        <v/>
      </c>
      <c r="DE680" s="65" t="str">
        <f>IF(BANCO10[[#This Row],[SOLUÇÃO]]=DE$1,BANCO10[[#This Row],[STATUS DA ETAPA]],"")</f>
        <v/>
      </c>
      <c r="DF680" s="65" t="str">
        <f>IF(BANCO10[[#This Row],[SOLUÇÃO]]=DF$1,BANCO10[[#This Row],[STATUS DA ETAPA]],"")</f>
        <v/>
      </c>
      <c r="DG680" s="65" t="str">
        <f>IF(BANCO10[[#This Row],[SOLUÇÃO]]=DG$1,BANCO10[[#This Row],[STATUS DA ETAPA]],"")</f>
        <v/>
      </c>
      <c r="DH680" s="65" t="str">
        <f>IF(BANCO10[[#This Row],[SOLUÇÃO]]=DH$1,BANCO10[[#This Row],[STATUS DA ETAPA]],"")</f>
        <v/>
      </c>
      <c r="DI680" s="65" t="str">
        <f>IF(BANCO10[[#This Row],[SOLUÇÃO]]=DI$1,BANCO10[[#This Row],[STATUS DA ETAPA]],"")</f>
        <v/>
      </c>
      <c r="DJ680" s="65" t="str">
        <f>IF(BANCO10[[#This Row],[SOLUÇÃO]]=DJ$1,BANCO10[[#This Row],[STATUS DA ETAPA]],"")</f>
        <v/>
      </c>
      <c r="DK680" s="65" t="str">
        <f>IF(BANCO10[[#This Row],[SOLUÇÃO]]=DK$1,BANCO10[[#This Row],[STATUS DA ETAPA]],"")</f>
        <v/>
      </c>
      <c r="DL680" s="65" t="str">
        <f>IF(BANCO10[[#This Row],[SOLUÇÃO]]=DL$1,BANCO10[[#This Row],[STATUS DA ETAPA]],"")</f>
        <v/>
      </c>
      <c r="DM680" s="65" t="str">
        <f>IF(BANCO10[[#This Row],[SOLUÇÃO]]=DM$1,BANCO10[[#This Row],[STATUS DA ETAPA]],"")</f>
        <v/>
      </c>
    </row>
    <row r="681" spans="1:117" ht="10.5" x14ac:dyDescent="0.25">
      <c r="A681" s="38" t="s">
        <v>118</v>
      </c>
      <c r="B681" s="39" t="s">
        <v>131</v>
      </c>
      <c r="C681" s="40" t="str">
        <f>IFERROR(VLOOKUP(BANCO10[[#This Row],[EMPRESA]],[1]!DADOS[#Data],2,FALSE),"")</f>
        <v>09.312.439/0001-24</v>
      </c>
      <c r="D681" s="170" t="s">
        <v>1735</v>
      </c>
      <c r="E681" s="42" t="str">
        <f>IFERROR(VLOOKUP(BANCO10[[#This Row],[EMPRESA]],[1]!DADOS[#Data],5,FALSE),"")</f>
        <v>ME</v>
      </c>
      <c r="F681" s="40" t="str">
        <f>IFERROR(IF(VLOOKUP(BANCO10[[#This Row],[EMPRESA]],[1]!DADOS[#Data],6,0)="","",(VLOOKUP(BANCO10[[#This Row],[EMPRESA]],[1]!DADOS[#Data],6,0))),"")</f>
        <v>CAPITAL LESTE 1</v>
      </c>
      <c r="G681" s="40" t="str">
        <f>IFERROR(IF(VLOOKUP(BANCO10[[#This Row],[EMPRESA]],[1]!DADOS[#Data],4)="","",(VLOOKUP($D681,[1]!DADOS[#Data],4,0))),"")</f>
        <v>RHR</v>
      </c>
      <c r="H681" s="43" t="s">
        <v>7</v>
      </c>
      <c r="I681" s="43" t="s">
        <v>134</v>
      </c>
      <c r="J681" s="43" t="s">
        <v>123</v>
      </c>
      <c r="K681" s="82" t="s">
        <v>1744</v>
      </c>
      <c r="L681" s="44" t="s">
        <v>136</v>
      </c>
      <c r="M681" s="44" t="s">
        <v>137</v>
      </c>
      <c r="N681" s="44" t="s">
        <v>123</v>
      </c>
      <c r="O681" s="42" t="s">
        <v>96</v>
      </c>
      <c r="P681" s="42">
        <v>76</v>
      </c>
      <c r="Q681" s="42"/>
      <c r="R681" s="45" t="s">
        <v>27</v>
      </c>
      <c r="S681" s="45">
        <v>45756</v>
      </c>
      <c r="T681" s="45" t="s">
        <v>27</v>
      </c>
      <c r="U681" s="45">
        <v>45756</v>
      </c>
      <c r="V681" s="45" t="s">
        <v>27</v>
      </c>
      <c r="W681" s="45">
        <v>45756</v>
      </c>
      <c r="X681" s="45" t="s">
        <v>27</v>
      </c>
      <c r="Y681" s="45">
        <v>45756</v>
      </c>
      <c r="Z681" s="46" t="s">
        <v>27</v>
      </c>
      <c r="AA681" s="47"/>
      <c r="AB681" s="46" t="s">
        <v>126</v>
      </c>
      <c r="AC681" s="48"/>
      <c r="AD681" s="46" t="s">
        <v>126</v>
      </c>
      <c r="AE681" s="48"/>
      <c r="AF681" s="45" t="s">
        <v>123</v>
      </c>
      <c r="AG681" s="45"/>
      <c r="AH681" s="45" t="s">
        <v>123</v>
      </c>
      <c r="AI681" s="45"/>
      <c r="AJ681" s="45" t="s">
        <v>27</v>
      </c>
      <c r="AK681" s="45">
        <v>45708</v>
      </c>
      <c r="AL681" s="45" t="s">
        <v>123</v>
      </c>
      <c r="AM681" s="45"/>
      <c r="AN681" s="45" t="s">
        <v>123</v>
      </c>
      <c r="AO681" s="45"/>
      <c r="AP681" s="45" t="s">
        <v>123</v>
      </c>
      <c r="AQ681" s="45"/>
      <c r="AR681" s="45" t="s">
        <v>123</v>
      </c>
      <c r="AS681" s="45"/>
      <c r="AT681" s="49">
        <v>46022</v>
      </c>
      <c r="AU681" s="50">
        <v>46022</v>
      </c>
      <c r="AV681" s="66" t="s">
        <v>126</v>
      </c>
      <c r="AW681" s="66" t="s">
        <v>126</v>
      </c>
      <c r="AX681" s="51" t="s">
        <v>49</v>
      </c>
      <c r="AY681" s="52" t="s">
        <v>126</v>
      </c>
      <c r="AZ681" s="53">
        <v>14440</v>
      </c>
      <c r="BA681" s="52" t="s">
        <v>138</v>
      </c>
      <c r="BB681" s="42" t="s">
        <v>123</v>
      </c>
      <c r="BC681" s="52" t="s">
        <v>123</v>
      </c>
      <c r="BD681" s="52" t="s">
        <v>123</v>
      </c>
      <c r="BE681" s="55" t="s">
        <v>126</v>
      </c>
      <c r="BF681" s="55" t="s">
        <v>126</v>
      </c>
      <c r="BG681" s="55" t="s">
        <v>126</v>
      </c>
      <c r="BH681" s="55" t="s">
        <v>126</v>
      </c>
      <c r="BI681" s="48" t="s">
        <v>126</v>
      </c>
      <c r="BJ681" s="48"/>
      <c r="BK681" s="58" t="s">
        <v>126</v>
      </c>
      <c r="BL681" s="59"/>
      <c r="BM681" s="58" t="s">
        <v>126</v>
      </c>
      <c r="BN681" s="59"/>
      <c r="BO681" s="58" t="s">
        <v>126</v>
      </c>
      <c r="BP681" s="59"/>
      <c r="BQ681" s="58" t="s">
        <v>126</v>
      </c>
      <c r="BR681" s="140"/>
      <c r="BS681" s="69" t="s">
        <v>185</v>
      </c>
      <c r="BT681" s="38"/>
      <c r="BU681" s="61"/>
      <c r="BV681" s="61"/>
      <c r="BW681" s="61"/>
      <c r="BX681" s="61"/>
      <c r="BY681" s="61"/>
      <c r="BZ681" s="61"/>
      <c r="CA681" s="61"/>
      <c r="CB681" s="61"/>
      <c r="CC681" s="61"/>
      <c r="CD681" s="61"/>
      <c r="CE681" s="61"/>
      <c r="CF681" s="61"/>
      <c r="CG681" s="61"/>
      <c r="CH681" s="63">
        <f>YEAR(BANCO10[[#This Row],[DATA INÍCIO]])</f>
        <v>2025</v>
      </c>
      <c r="CI681" s="63">
        <f>MONTH(BANCO10[[#This Row],[DATA INÍCIO]])</f>
        <v>12</v>
      </c>
      <c r="CJ681" s="71" t="str">
        <f t="shared" si="12"/>
        <v>RHR INDUSTRIA E COMERCIO DE RESISTENCIAS LTDA ME09.312.439/0001-24</v>
      </c>
      <c r="CK681" s="63"/>
      <c r="CL681" s="63"/>
      <c r="CM681" s="42" t="str">
        <f>IF(BANCO10[[#This Row],[SOLUÇÃO]]=CM$1,BANCO10[[#This Row],[STATUS DA ETAPA]],"")</f>
        <v/>
      </c>
      <c r="CN681" s="42" t="str">
        <f>IF(BANCO10[[#This Row],[SOLUÇÃO]]=CN$1,BANCO10[[#This Row],[STATUS DA ETAPA]],"")</f>
        <v/>
      </c>
      <c r="CO681" s="42" t="str">
        <f>IF(BANCO10[[#This Row],[SOLUÇÃO]]=CO$1,BANCO10[[#This Row],[STATUS DA ETAPA]],"")</f>
        <v/>
      </c>
      <c r="CP681" s="42" t="str">
        <f>IF(BANCO10[[#This Row],[SOLUÇÃO]]=CP$1,BANCO10[[#This Row],[STATUS DA ETAPA]],"")</f>
        <v/>
      </c>
      <c r="CQ681" s="42" t="str">
        <f>IF(BANCO10[[#This Row],[SOLUÇÃO]]=CQ$1,BANCO10[[#This Row],[STATUS DA ETAPA]],"")</f>
        <v/>
      </c>
      <c r="CR681" s="42" t="str">
        <f>IF(BANCO10[[#This Row],[SOLUÇÃO]]=CR$1,BANCO10[[#This Row],[STATUS DA ETAPA]],"")</f>
        <v/>
      </c>
      <c r="CS681" s="42" t="str">
        <f>IF(BANCO10[[#This Row],[SOLUÇÃO]]=CS$1,BANCO10[[#This Row],[STATUS DA ETAPA]],"")</f>
        <v>AGUARDANDO SALDO</v>
      </c>
      <c r="CT681" s="42" t="str">
        <f>IF(BANCO10[[#This Row],[SOLUÇÃO]]=CT$1,BANCO10[[#This Row],[STATUS DA ETAPA]],"")</f>
        <v/>
      </c>
      <c r="CU681" s="42" t="str">
        <f>IF(BANCO10[[#This Row],[SOLUÇÃO]]=CU$1,BANCO10[[#This Row],[STATUS DA ETAPA]],"")</f>
        <v/>
      </c>
      <c r="CV681" s="42" t="str">
        <f>IF(BANCO10[[#This Row],[SOLUÇÃO]]=CV$1,BANCO10[[#This Row],[STATUS DA ETAPA]],"")</f>
        <v/>
      </c>
      <c r="CW681" s="42" t="str">
        <f>IF(BANCO10[[#This Row],[SOLUÇÃO]]=CW$1,BANCO10[[#This Row],[STATUS DA ETAPA]],"")</f>
        <v/>
      </c>
      <c r="CX681" s="42" t="str">
        <f>IF(BANCO10[[#This Row],[SOLUÇÃO]]=CX$1,BANCO10[[#This Row],[STATUS DA ETAPA]],"")</f>
        <v/>
      </c>
      <c r="CY681" s="42" t="str">
        <f>IF(BANCO10[[#This Row],[SOLUÇÃO]]=CY$1,BANCO10[[#This Row],[STATUS DA ETAPA]],"")</f>
        <v/>
      </c>
      <c r="CZ681" s="42" t="str">
        <f>IF(BANCO10[[#This Row],[SOLUÇÃO]]=CZ$1,BANCO10[[#This Row],[STATUS DA ETAPA]],"")</f>
        <v/>
      </c>
      <c r="DA681" s="42" t="str">
        <f>IF(BANCO10[[#This Row],[SOLUÇÃO]]=DA$1,BANCO10[[#This Row],[STATUS DA ETAPA]],"")</f>
        <v/>
      </c>
      <c r="DB681" s="42" t="str">
        <f>IF(BANCO10[[#This Row],[SOLUÇÃO]]=DB$1,BANCO10[[#This Row],[STATUS DA ETAPA]],"")</f>
        <v/>
      </c>
      <c r="DC681" s="42" t="str">
        <f>IF(BANCO10[[#This Row],[SOLUÇÃO]]=DC$1,BANCO10[[#This Row],[STATUS DA ETAPA]],"")</f>
        <v/>
      </c>
      <c r="DD681" s="42" t="str">
        <f>IF(BANCO10[[#This Row],[SOLUÇÃO]]=DD$1,BANCO10[[#This Row],[STATUS DA ETAPA]],"")</f>
        <v/>
      </c>
      <c r="DE681" s="42" t="str">
        <f>IF(BANCO10[[#This Row],[SOLUÇÃO]]=DE$1,BANCO10[[#This Row],[STATUS DA ETAPA]],"")</f>
        <v/>
      </c>
      <c r="DF681" s="42" t="str">
        <f>IF(BANCO10[[#This Row],[SOLUÇÃO]]=DF$1,BANCO10[[#This Row],[STATUS DA ETAPA]],"")</f>
        <v/>
      </c>
      <c r="DG681" s="42" t="str">
        <f>IF(BANCO10[[#This Row],[SOLUÇÃO]]=DG$1,BANCO10[[#This Row],[STATUS DA ETAPA]],"")</f>
        <v/>
      </c>
      <c r="DH681" s="42" t="str">
        <f>IF(BANCO10[[#This Row],[SOLUÇÃO]]=DH$1,BANCO10[[#This Row],[STATUS DA ETAPA]],"")</f>
        <v/>
      </c>
      <c r="DI681" s="42" t="str">
        <f>IF(BANCO10[[#This Row],[SOLUÇÃO]]=DI$1,BANCO10[[#This Row],[STATUS DA ETAPA]],"")</f>
        <v/>
      </c>
      <c r="DJ681" s="42" t="str">
        <f>IF(BANCO10[[#This Row],[SOLUÇÃO]]=DJ$1,BANCO10[[#This Row],[STATUS DA ETAPA]],"")</f>
        <v/>
      </c>
      <c r="DK681" s="42" t="str">
        <f>IF(BANCO10[[#This Row],[SOLUÇÃO]]=DK$1,BANCO10[[#This Row],[STATUS DA ETAPA]],"")</f>
        <v/>
      </c>
      <c r="DL681" s="42" t="str">
        <f>IF(BANCO10[[#This Row],[SOLUÇÃO]]=DL$1,BANCO10[[#This Row],[STATUS DA ETAPA]],"")</f>
        <v/>
      </c>
      <c r="DM681" s="42" t="str">
        <f>IF(BANCO10[[#This Row],[SOLUÇÃO]]=DM$1,BANCO10[[#This Row],[STATUS DA ETAPA]],"")</f>
        <v/>
      </c>
    </row>
    <row r="682" spans="1:117" ht="12" x14ac:dyDescent="0.25">
      <c r="A682" s="38" t="s">
        <v>118</v>
      </c>
      <c r="B682" s="39" t="s">
        <v>476</v>
      </c>
      <c r="C682" s="40" t="str">
        <f>IFERROR(VLOOKUP(BANCO10[[#This Row],[EMPRESA]],[1]!DADOS[#Data],2,FALSE),"")</f>
        <v>41.621.496/0001-06</v>
      </c>
      <c r="D682" s="42" t="s">
        <v>1745</v>
      </c>
      <c r="E682" s="42" t="str">
        <f>IFERROR(VLOOKUP(BANCO10[[#This Row],[EMPRESA]],[1]!DADOS[#Data],5,FALSE),"")</f>
        <v>DEMAIS</v>
      </c>
      <c r="F682" s="40" t="str">
        <f>IFERROR(IF(VLOOKUP(BANCO10[[#This Row],[EMPRESA]],[1]!DADOS[#Data],6,0)="","",(VLOOKUP(BANCO10[[#This Row],[EMPRESA]],[1]!DADOS[#Data],6,0))),"")</f>
        <v>N/A</v>
      </c>
      <c r="G682" s="40"/>
      <c r="H682" s="43" t="s">
        <v>121</v>
      </c>
      <c r="I682" s="43" t="s">
        <v>145</v>
      </c>
      <c r="J682" s="43" t="s">
        <v>146</v>
      </c>
      <c r="K682" s="42" t="s">
        <v>1746</v>
      </c>
      <c r="L682" s="44" t="s">
        <v>123</v>
      </c>
      <c r="M682" s="44" t="s">
        <v>137</v>
      </c>
      <c r="N682" s="42" t="s">
        <v>123</v>
      </c>
      <c r="O682" s="42" t="s">
        <v>90</v>
      </c>
      <c r="P682" s="42">
        <v>4</v>
      </c>
      <c r="Q682" s="42" t="s">
        <v>188</v>
      </c>
      <c r="R682" s="45" t="s">
        <v>123</v>
      </c>
      <c r="S682" s="45"/>
      <c r="T682" s="45" t="s">
        <v>123</v>
      </c>
      <c r="U682" s="45"/>
      <c r="V682" s="45" t="s">
        <v>123</v>
      </c>
      <c r="W682" s="45"/>
      <c r="X682" s="45" t="s">
        <v>123</v>
      </c>
      <c r="Y682" s="45"/>
      <c r="Z682" s="46" t="s">
        <v>123</v>
      </c>
      <c r="AA682" s="47"/>
      <c r="AB682" s="46" t="s">
        <v>123</v>
      </c>
      <c r="AC682" s="48"/>
      <c r="AD682" s="46" t="s">
        <v>123</v>
      </c>
      <c r="AE682" s="48"/>
      <c r="AF682" s="45" t="s">
        <v>123</v>
      </c>
      <c r="AG682" s="45"/>
      <c r="AH682" s="45" t="s">
        <v>123</v>
      </c>
      <c r="AI682" s="45"/>
      <c r="AJ682" s="45" t="s">
        <v>123</v>
      </c>
      <c r="AK682" s="45"/>
      <c r="AL682" s="45" t="s">
        <v>123</v>
      </c>
      <c r="AM682" s="45"/>
      <c r="AN682" s="45" t="s">
        <v>123</v>
      </c>
      <c r="AO682" s="45"/>
      <c r="AP682" s="45" t="s">
        <v>123</v>
      </c>
      <c r="AQ682" s="45"/>
      <c r="AR682" s="45" t="s">
        <v>123</v>
      </c>
      <c r="AS682" s="45"/>
      <c r="AT682" s="133">
        <v>45455</v>
      </c>
      <c r="AU682" s="99">
        <v>45455</v>
      </c>
      <c r="AV682" s="51" t="s">
        <v>123</v>
      </c>
      <c r="AW682" s="51" t="s">
        <v>123</v>
      </c>
      <c r="AX682" s="73" t="s">
        <v>49</v>
      </c>
      <c r="AY682" s="52" t="s">
        <v>123</v>
      </c>
      <c r="AZ682" s="53">
        <v>0</v>
      </c>
      <c r="BA682" s="52" t="s">
        <v>123</v>
      </c>
      <c r="BB682" s="81" t="s">
        <v>123</v>
      </c>
      <c r="BC682" s="52" t="s">
        <v>123</v>
      </c>
      <c r="BD682" s="52" t="s">
        <v>123</v>
      </c>
      <c r="BE682" s="55" t="s">
        <v>123</v>
      </c>
      <c r="BF682" s="55" t="s">
        <v>123</v>
      </c>
      <c r="BG682" s="55" t="s">
        <v>123</v>
      </c>
      <c r="BH682" s="55" t="s">
        <v>123</v>
      </c>
      <c r="BI682" s="138" t="s">
        <v>123</v>
      </c>
      <c r="BJ682" s="48"/>
      <c r="BK682" s="74"/>
      <c r="BL682" s="75"/>
      <c r="BM682" s="74"/>
      <c r="BN682" s="75"/>
      <c r="BO682" s="74" t="s">
        <v>123</v>
      </c>
      <c r="BP682" s="75"/>
      <c r="BQ682" s="74" t="s">
        <v>123</v>
      </c>
      <c r="BR682" s="132"/>
      <c r="BS682" s="70" t="s">
        <v>1747</v>
      </c>
      <c r="BT682" s="38"/>
      <c r="BU682" s="61"/>
      <c r="BV682" s="61"/>
      <c r="BW682" s="84"/>
      <c r="BX682" s="84"/>
      <c r="BY682" s="85"/>
      <c r="BZ682" s="84"/>
      <c r="CA682" s="86"/>
      <c r="CB682" s="87"/>
      <c r="CC682" s="88"/>
      <c r="CD682" s="87"/>
      <c r="CE682" s="87"/>
      <c r="CF682" s="87"/>
      <c r="CG682" s="87"/>
      <c r="CH682" s="42">
        <f>YEAR(BANCO10[[#This Row],[DATA INÍCIO]])</f>
        <v>2024</v>
      </c>
      <c r="CI682" s="42">
        <f>MONTH(BANCO10[[#This Row],[DATA INÍCIO]])</f>
        <v>6</v>
      </c>
      <c r="CJ682" s="42" t="str">
        <f t="shared" si="12"/>
        <v>RIOXI INDUSTRIA COMERCIO IMPORTACAO E EXPORTACAO DE EQUIPAMENTOS HOSPITALARES LTDA41.621.496/0001-06</v>
      </c>
      <c r="CK682" s="42"/>
      <c r="CL682" s="42" t="s">
        <v>1746</v>
      </c>
      <c r="CM682" s="42" t="str">
        <f>IF(BANCO10[[#This Row],[SOLUÇÃO]]=CM$1,BANCO10[[#This Row],[STATUS DA ETAPA]],"")</f>
        <v>CONCLUÍDO</v>
      </c>
      <c r="CN682" s="42" t="str">
        <f>IF(BANCO10[[#This Row],[SOLUÇÃO]]=CN$1,BANCO10[[#This Row],[STATUS DA ETAPA]],"")</f>
        <v/>
      </c>
      <c r="CO682" s="42" t="str">
        <f>IF(BANCO10[[#This Row],[SOLUÇÃO]]=CO$1,BANCO10[[#This Row],[STATUS DA ETAPA]],"")</f>
        <v/>
      </c>
      <c r="CP682" s="42" t="str">
        <f>IF(BANCO10[[#This Row],[SOLUÇÃO]]=CP$1,BANCO10[[#This Row],[STATUS DA ETAPA]],"")</f>
        <v/>
      </c>
      <c r="CQ682" s="42" t="str">
        <f>IF(BANCO10[[#This Row],[SOLUÇÃO]]=CQ$1,BANCO10[[#This Row],[STATUS DA ETAPA]],"")</f>
        <v/>
      </c>
      <c r="CR682" s="42" t="str">
        <f>IF(BANCO10[[#This Row],[SOLUÇÃO]]=CR$1,BANCO10[[#This Row],[STATUS DA ETAPA]],"")</f>
        <v/>
      </c>
      <c r="CS682" s="42" t="str">
        <f>IF(BANCO10[[#This Row],[SOLUÇÃO]]=CS$1,BANCO10[[#This Row],[STATUS DA ETAPA]],"")</f>
        <v/>
      </c>
      <c r="CT682" s="42" t="str">
        <f>IF(BANCO10[[#This Row],[SOLUÇÃO]]=CT$1,BANCO10[[#This Row],[STATUS DA ETAPA]],"")</f>
        <v/>
      </c>
      <c r="CU682" s="42" t="str">
        <f>IF(BANCO10[[#This Row],[SOLUÇÃO]]=CU$1,BANCO10[[#This Row],[STATUS DA ETAPA]],"")</f>
        <v/>
      </c>
      <c r="CV682" s="42" t="str">
        <f>IF(BANCO10[[#This Row],[SOLUÇÃO]]=CV$1,BANCO10[[#This Row],[STATUS DA ETAPA]],"")</f>
        <v/>
      </c>
      <c r="CW682" s="42" t="str">
        <f>IF(BANCO10[[#This Row],[SOLUÇÃO]]=CW$1,BANCO10[[#This Row],[STATUS DA ETAPA]],"")</f>
        <v/>
      </c>
      <c r="CX682" s="42" t="str">
        <f>IF(BANCO10[[#This Row],[SOLUÇÃO]]=CX$1,BANCO10[[#This Row],[STATUS DA ETAPA]],"")</f>
        <v/>
      </c>
      <c r="CY682" s="42" t="str">
        <f>IF(BANCO10[[#This Row],[SOLUÇÃO]]=CY$1,BANCO10[[#This Row],[STATUS DA ETAPA]],"")</f>
        <v/>
      </c>
      <c r="CZ682" s="42" t="str">
        <f>IF(BANCO10[[#This Row],[SOLUÇÃO]]=CZ$1,BANCO10[[#This Row],[STATUS DA ETAPA]],"")</f>
        <v/>
      </c>
      <c r="DA682" s="42" t="str">
        <f>IF(BANCO10[[#This Row],[SOLUÇÃO]]=DA$1,BANCO10[[#This Row],[STATUS DA ETAPA]],"")</f>
        <v/>
      </c>
      <c r="DB682" s="42" t="str">
        <f>IF(BANCO10[[#This Row],[SOLUÇÃO]]=DB$1,BANCO10[[#This Row],[STATUS DA ETAPA]],"")</f>
        <v/>
      </c>
      <c r="DC682" s="63" t="str">
        <f>IF(BANCO10[[#This Row],[SOLUÇÃO]]=DC$1,BANCO10[[#This Row],[STATUS DA ETAPA]],"")</f>
        <v/>
      </c>
      <c r="DD682" s="65" t="str">
        <f>IF(BANCO10[[#This Row],[SOLUÇÃO]]=DD$1,BANCO10[[#This Row],[STATUS DA ETAPA]],"")</f>
        <v/>
      </c>
      <c r="DE682" s="65" t="str">
        <f>IF(BANCO10[[#This Row],[SOLUÇÃO]]=DE$1,BANCO10[[#This Row],[STATUS DA ETAPA]],"")</f>
        <v/>
      </c>
      <c r="DF682" s="65" t="str">
        <f>IF(BANCO10[[#This Row],[SOLUÇÃO]]=DF$1,BANCO10[[#This Row],[STATUS DA ETAPA]],"")</f>
        <v/>
      </c>
      <c r="DG682" s="65" t="str">
        <f>IF(BANCO10[[#This Row],[SOLUÇÃO]]=DG$1,BANCO10[[#This Row],[STATUS DA ETAPA]],"")</f>
        <v/>
      </c>
      <c r="DH682" s="65" t="str">
        <f>IF(BANCO10[[#This Row],[SOLUÇÃO]]=DH$1,BANCO10[[#This Row],[STATUS DA ETAPA]],"")</f>
        <v/>
      </c>
      <c r="DI682" s="65" t="str">
        <f>IF(BANCO10[[#This Row],[SOLUÇÃO]]=DI$1,BANCO10[[#This Row],[STATUS DA ETAPA]],"")</f>
        <v/>
      </c>
      <c r="DJ682" s="65" t="str">
        <f>IF(BANCO10[[#This Row],[SOLUÇÃO]]=DJ$1,BANCO10[[#This Row],[STATUS DA ETAPA]],"")</f>
        <v/>
      </c>
      <c r="DK682" s="65" t="str">
        <f>IF(BANCO10[[#This Row],[SOLUÇÃO]]=DK$1,BANCO10[[#This Row],[STATUS DA ETAPA]],"")</f>
        <v/>
      </c>
      <c r="DL682" s="65" t="str">
        <f>IF(BANCO10[[#This Row],[SOLUÇÃO]]=DL$1,BANCO10[[#This Row],[STATUS DA ETAPA]],"")</f>
        <v/>
      </c>
      <c r="DM682" s="65" t="str">
        <f>IF(BANCO10[[#This Row],[SOLUÇÃO]]=DM$1,BANCO10[[#This Row],[STATUS DA ETAPA]],"")</f>
        <v/>
      </c>
    </row>
    <row r="683" spans="1:117" ht="12" x14ac:dyDescent="0.25">
      <c r="A683" s="38" t="s">
        <v>118</v>
      </c>
      <c r="B683" s="39" t="s">
        <v>131</v>
      </c>
      <c r="C683" s="40" t="str">
        <f>IFERROR(VLOOKUP(BANCO10[[#This Row],[EMPRESA]],[1]!DADOS[#Data],2,FALSE),"")</f>
        <v>41.621.496/0001-06</v>
      </c>
      <c r="D683" s="42" t="s">
        <v>1745</v>
      </c>
      <c r="E683" s="42" t="str">
        <f>IFERROR(VLOOKUP(BANCO10[[#This Row],[EMPRESA]],[1]!DADOS[#Data],5,FALSE),"")</f>
        <v>DEMAIS</v>
      </c>
      <c r="F683" s="40" t="str">
        <f>IFERROR(IF(VLOOKUP(BANCO10[[#This Row],[EMPRESA]],[1]!DADOS[#Data],6,0)="","",(VLOOKUP(BANCO10[[#This Row],[EMPRESA]],[1]!DADOS[#Data],6,0))),"")</f>
        <v>N/A</v>
      </c>
      <c r="G683" s="40"/>
      <c r="H683" s="43" t="s">
        <v>121</v>
      </c>
      <c r="I683" s="43" t="s">
        <v>145</v>
      </c>
      <c r="J683" s="43" t="s">
        <v>146</v>
      </c>
      <c r="K683" s="42" t="s">
        <v>1748</v>
      </c>
      <c r="L683" s="44" t="s">
        <v>123</v>
      </c>
      <c r="M683" s="44" t="s">
        <v>137</v>
      </c>
      <c r="N683" s="42" t="s">
        <v>123</v>
      </c>
      <c r="O683" s="42" t="s">
        <v>90</v>
      </c>
      <c r="P683" s="42">
        <v>4</v>
      </c>
      <c r="Q683" s="42" t="s">
        <v>188</v>
      </c>
      <c r="R683" s="45" t="s">
        <v>123</v>
      </c>
      <c r="S683" s="45"/>
      <c r="T683" s="45" t="s">
        <v>123</v>
      </c>
      <c r="U683" s="45"/>
      <c r="V683" s="45" t="s">
        <v>123</v>
      </c>
      <c r="W683" s="45"/>
      <c r="X683" s="45" t="s">
        <v>123</v>
      </c>
      <c r="Y683" s="45"/>
      <c r="Z683" s="46" t="s">
        <v>123</v>
      </c>
      <c r="AA683" s="47"/>
      <c r="AB683" s="46" t="s">
        <v>123</v>
      </c>
      <c r="AC683" s="48"/>
      <c r="AD683" s="46" t="s">
        <v>123</v>
      </c>
      <c r="AE683" s="48"/>
      <c r="AF683" s="45" t="s">
        <v>123</v>
      </c>
      <c r="AG683" s="45"/>
      <c r="AH683" s="45" t="s">
        <v>123</v>
      </c>
      <c r="AI683" s="45"/>
      <c r="AJ683" s="45" t="s">
        <v>123</v>
      </c>
      <c r="AK683" s="45"/>
      <c r="AL683" s="45" t="s">
        <v>123</v>
      </c>
      <c r="AM683" s="45"/>
      <c r="AN683" s="45" t="s">
        <v>123</v>
      </c>
      <c r="AO683" s="45"/>
      <c r="AP683" s="45" t="s">
        <v>123</v>
      </c>
      <c r="AQ683" s="45"/>
      <c r="AR683" s="45" t="s">
        <v>123</v>
      </c>
      <c r="AS683" s="45"/>
      <c r="AT683" s="133">
        <v>45455</v>
      </c>
      <c r="AU683" s="99">
        <v>45455</v>
      </c>
      <c r="AV683" s="66" t="s">
        <v>123</v>
      </c>
      <c r="AW683" s="66" t="s">
        <v>123</v>
      </c>
      <c r="AX683" s="51" t="s">
        <v>49</v>
      </c>
      <c r="AY683" s="52" t="s">
        <v>123</v>
      </c>
      <c r="AZ683" s="53">
        <v>0</v>
      </c>
      <c r="BA683" s="52" t="s">
        <v>123</v>
      </c>
      <c r="BB683" s="81" t="s">
        <v>123</v>
      </c>
      <c r="BC683" s="52" t="s">
        <v>123</v>
      </c>
      <c r="BD683" s="52" t="s">
        <v>123</v>
      </c>
      <c r="BE683" s="55" t="s">
        <v>123</v>
      </c>
      <c r="BF683" s="55" t="s">
        <v>123</v>
      </c>
      <c r="BG683" s="55" t="s">
        <v>123</v>
      </c>
      <c r="BH683" s="55" t="s">
        <v>123</v>
      </c>
      <c r="BI683" s="138" t="s">
        <v>123</v>
      </c>
      <c r="BJ683" s="48"/>
      <c r="BK683" s="74"/>
      <c r="BL683" s="75"/>
      <c r="BM683" s="74"/>
      <c r="BN683" s="75"/>
      <c r="BO683" s="74" t="s">
        <v>123</v>
      </c>
      <c r="BP683" s="75"/>
      <c r="BQ683" s="74" t="s">
        <v>123</v>
      </c>
      <c r="BR683" s="132"/>
      <c r="BS683" s="70" t="s">
        <v>1747</v>
      </c>
      <c r="BT683" s="38"/>
      <c r="BU683" s="61"/>
      <c r="BV683" s="61"/>
      <c r="BW683" s="84"/>
      <c r="BX683" s="84"/>
      <c r="BY683" s="85"/>
      <c r="BZ683" s="84"/>
      <c r="CA683" s="86"/>
      <c r="CB683" s="87"/>
      <c r="CC683" s="88"/>
      <c r="CD683" s="87"/>
      <c r="CE683" s="87"/>
      <c r="CF683" s="87"/>
      <c r="CG683" s="87"/>
      <c r="CH683" s="42">
        <f>YEAR(BANCO10[[#This Row],[DATA INÍCIO]])</f>
        <v>2024</v>
      </c>
      <c r="CI683" s="42">
        <f>MONTH(BANCO10[[#This Row],[DATA INÍCIO]])</f>
        <v>6</v>
      </c>
      <c r="CJ683" s="42" t="str">
        <f t="shared" si="12"/>
        <v>RIOXI INDUSTRIA COMERCIO IMPORTACAO E EXPORTACAO DE EQUIPAMENTOS HOSPITALARES LTDA41.621.496/0001-06</v>
      </c>
      <c r="CK683" s="42"/>
      <c r="CL683" s="42" t="s">
        <v>1748</v>
      </c>
      <c r="CM683" s="42" t="str">
        <f>IF(BANCO10[[#This Row],[SOLUÇÃO]]=CM$1,BANCO10[[#This Row],[STATUS DA ETAPA]],"")</f>
        <v>CONCLUÍDO</v>
      </c>
      <c r="CN683" s="42" t="str">
        <f>IF(BANCO10[[#This Row],[SOLUÇÃO]]=CN$1,BANCO10[[#This Row],[STATUS DA ETAPA]],"")</f>
        <v/>
      </c>
      <c r="CO683" s="42" t="str">
        <f>IF(BANCO10[[#This Row],[SOLUÇÃO]]=CO$1,BANCO10[[#This Row],[STATUS DA ETAPA]],"")</f>
        <v/>
      </c>
      <c r="CP683" s="42" t="str">
        <f>IF(BANCO10[[#This Row],[SOLUÇÃO]]=CP$1,BANCO10[[#This Row],[STATUS DA ETAPA]],"")</f>
        <v/>
      </c>
      <c r="CQ683" s="42" t="str">
        <f>IF(BANCO10[[#This Row],[SOLUÇÃO]]=CQ$1,BANCO10[[#This Row],[STATUS DA ETAPA]],"")</f>
        <v/>
      </c>
      <c r="CR683" s="42" t="str">
        <f>IF(BANCO10[[#This Row],[SOLUÇÃO]]=CR$1,BANCO10[[#This Row],[STATUS DA ETAPA]],"")</f>
        <v/>
      </c>
      <c r="CS683" s="42" t="str">
        <f>IF(BANCO10[[#This Row],[SOLUÇÃO]]=CS$1,BANCO10[[#This Row],[STATUS DA ETAPA]],"")</f>
        <v/>
      </c>
      <c r="CT683" s="42" t="str">
        <f>IF(BANCO10[[#This Row],[SOLUÇÃO]]=CT$1,BANCO10[[#This Row],[STATUS DA ETAPA]],"")</f>
        <v/>
      </c>
      <c r="CU683" s="42" t="str">
        <f>IF(BANCO10[[#This Row],[SOLUÇÃO]]=CU$1,BANCO10[[#This Row],[STATUS DA ETAPA]],"")</f>
        <v/>
      </c>
      <c r="CV683" s="42" t="str">
        <f>IF(BANCO10[[#This Row],[SOLUÇÃO]]=CV$1,BANCO10[[#This Row],[STATUS DA ETAPA]],"")</f>
        <v/>
      </c>
      <c r="CW683" s="42" t="str">
        <f>IF(BANCO10[[#This Row],[SOLUÇÃO]]=CW$1,BANCO10[[#This Row],[STATUS DA ETAPA]],"")</f>
        <v/>
      </c>
      <c r="CX683" s="42" t="str">
        <f>IF(BANCO10[[#This Row],[SOLUÇÃO]]=CX$1,BANCO10[[#This Row],[STATUS DA ETAPA]],"")</f>
        <v/>
      </c>
      <c r="CY683" s="42" t="str">
        <f>IF(BANCO10[[#This Row],[SOLUÇÃO]]=CY$1,BANCO10[[#This Row],[STATUS DA ETAPA]],"")</f>
        <v/>
      </c>
      <c r="CZ683" s="42" t="str">
        <f>IF(BANCO10[[#This Row],[SOLUÇÃO]]=CZ$1,BANCO10[[#This Row],[STATUS DA ETAPA]],"")</f>
        <v/>
      </c>
      <c r="DA683" s="42" t="str">
        <f>IF(BANCO10[[#This Row],[SOLUÇÃO]]=DA$1,BANCO10[[#This Row],[STATUS DA ETAPA]],"")</f>
        <v/>
      </c>
      <c r="DB683" s="42" t="str">
        <f>IF(BANCO10[[#This Row],[SOLUÇÃO]]=DB$1,BANCO10[[#This Row],[STATUS DA ETAPA]],"")</f>
        <v/>
      </c>
      <c r="DC683" s="63" t="str">
        <f>IF(BANCO10[[#This Row],[SOLUÇÃO]]=DC$1,BANCO10[[#This Row],[STATUS DA ETAPA]],"")</f>
        <v/>
      </c>
      <c r="DD683" s="65" t="str">
        <f>IF(BANCO10[[#This Row],[SOLUÇÃO]]=DD$1,BANCO10[[#This Row],[STATUS DA ETAPA]],"")</f>
        <v/>
      </c>
      <c r="DE683" s="65" t="str">
        <f>IF(BANCO10[[#This Row],[SOLUÇÃO]]=DE$1,BANCO10[[#This Row],[STATUS DA ETAPA]],"")</f>
        <v/>
      </c>
      <c r="DF683" s="65" t="str">
        <f>IF(BANCO10[[#This Row],[SOLUÇÃO]]=DF$1,BANCO10[[#This Row],[STATUS DA ETAPA]],"")</f>
        <v/>
      </c>
      <c r="DG683" s="65" t="str">
        <f>IF(BANCO10[[#This Row],[SOLUÇÃO]]=DG$1,BANCO10[[#This Row],[STATUS DA ETAPA]],"")</f>
        <v/>
      </c>
      <c r="DH683" s="65" t="str">
        <f>IF(BANCO10[[#This Row],[SOLUÇÃO]]=DH$1,BANCO10[[#This Row],[STATUS DA ETAPA]],"")</f>
        <v/>
      </c>
      <c r="DI683" s="65" t="str">
        <f>IF(BANCO10[[#This Row],[SOLUÇÃO]]=DI$1,BANCO10[[#This Row],[STATUS DA ETAPA]],"")</f>
        <v/>
      </c>
      <c r="DJ683" s="65" t="str">
        <f>IF(BANCO10[[#This Row],[SOLUÇÃO]]=DJ$1,BANCO10[[#This Row],[STATUS DA ETAPA]],"")</f>
        <v/>
      </c>
      <c r="DK683" s="65" t="str">
        <f>IF(BANCO10[[#This Row],[SOLUÇÃO]]=DK$1,BANCO10[[#This Row],[STATUS DA ETAPA]],"")</f>
        <v/>
      </c>
      <c r="DL683" s="65" t="str">
        <f>IF(BANCO10[[#This Row],[SOLUÇÃO]]=DL$1,BANCO10[[#This Row],[STATUS DA ETAPA]],"")</f>
        <v/>
      </c>
      <c r="DM683" s="65" t="str">
        <f>IF(BANCO10[[#This Row],[SOLUÇÃO]]=DM$1,BANCO10[[#This Row],[STATUS DA ETAPA]],"")</f>
        <v/>
      </c>
    </row>
    <row r="684" spans="1:117" ht="12" x14ac:dyDescent="0.25">
      <c r="A684" s="38" t="s">
        <v>118</v>
      </c>
      <c r="B684" s="39" t="s">
        <v>131</v>
      </c>
      <c r="C684" s="40" t="str">
        <f>IFERROR(VLOOKUP(BANCO10[[#This Row],[EMPRESA]],[1]!DADOS[#Data],2,FALSE),"")</f>
        <v>41.621.496/0001-06</v>
      </c>
      <c r="D684" s="42" t="s">
        <v>1745</v>
      </c>
      <c r="E684" s="42" t="str">
        <f>IFERROR(VLOOKUP(BANCO10[[#This Row],[EMPRESA]],[1]!DADOS[#Data],5,FALSE),"")</f>
        <v>DEMAIS</v>
      </c>
      <c r="F684" s="40" t="str">
        <f>IFERROR(IF(VLOOKUP(BANCO10[[#This Row],[EMPRESA]],[1]!DADOS[#Data],6,0)="","",(VLOOKUP(BANCO10[[#This Row],[EMPRESA]],[1]!DADOS[#Data],6,0))),"")</f>
        <v>N/A</v>
      </c>
      <c r="G684" s="40" t="s">
        <v>1749</v>
      </c>
      <c r="H684" s="43" t="s">
        <v>7</v>
      </c>
      <c r="I684" s="43" t="s">
        <v>145</v>
      </c>
      <c r="J684" s="43" t="s">
        <v>123</v>
      </c>
      <c r="K684" s="44" t="s">
        <v>1750</v>
      </c>
      <c r="L684" s="44" t="s">
        <v>1751</v>
      </c>
      <c r="M684" s="44" t="s">
        <v>137</v>
      </c>
      <c r="N684" s="42" t="s">
        <v>123</v>
      </c>
      <c r="O684" s="42" t="s">
        <v>96</v>
      </c>
      <c r="P684" s="42">
        <v>58</v>
      </c>
      <c r="Q684" s="42" t="s">
        <v>188</v>
      </c>
      <c r="R684" s="45" t="s">
        <v>27</v>
      </c>
      <c r="S684" s="45">
        <v>45383</v>
      </c>
      <c r="T684" s="45" t="s">
        <v>27</v>
      </c>
      <c r="U684" s="45">
        <v>45383</v>
      </c>
      <c r="V684" s="45" t="s">
        <v>27</v>
      </c>
      <c r="W684" s="45">
        <v>45383</v>
      </c>
      <c r="X684" s="45" t="s">
        <v>27</v>
      </c>
      <c r="Y684" s="45">
        <v>45383</v>
      </c>
      <c r="Z684" s="46" t="s">
        <v>27</v>
      </c>
      <c r="AA684" s="47">
        <v>45536</v>
      </c>
      <c r="AB684" s="46" t="s">
        <v>27</v>
      </c>
      <c r="AC684" s="48">
        <v>45536</v>
      </c>
      <c r="AD684" s="46" t="s">
        <v>27</v>
      </c>
      <c r="AE684" s="48">
        <v>45536</v>
      </c>
      <c r="AF684" s="45" t="s">
        <v>27</v>
      </c>
      <c r="AG684" s="45">
        <v>45506</v>
      </c>
      <c r="AH684" s="45" t="s">
        <v>27</v>
      </c>
      <c r="AI684" s="45">
        <v>45509</v>
      </c>
      <c r="AJ684" s="45" t="s">
        <v>27</v>
      </c>
      <c r="AK684" s="45">
        <v>45536</v>
      </c>
      <c r="AL684" s="45" t="s">
        <v>123</v>
      </c>
      <c r="AM684" s="45"/>
      <c r="AN684" s="45" t="s">
        <v>123</v>
      </c>
      <c r="AO684" s="45"/>
      <c r="AP684" s="45" t="s">
        <v>123</v>
      </c>
      <c r="AQ684" s="45"/>
      <c r="AR684" s="45" t="s">
        <v>123</v>
      </c>
      <c r="AS684" s="45"/>
      <c r="AT684" s="133">
        <v>45572</v>
      </c>
      <c r="AU684" s="99">
        <v>45635</v>
      </c>
      <c r="AV684" s="66" t="s">
        <v>27</v>
      </c>
      <c r="AW684" s="66" t="s">
        <v>27</v>
      </c>
      <c r="AX684" s="51" t="s">
        <v>49</v>
      </c>
      <c r="AY684" s="52" t="s">
        <v>126</v>
      </c>
      <c r="AZ684" s="53">
        <v>0</v>
      </c>
      <c r="BA684" s="52" t="s">
        <v>153</v>
      </c>
      <c r="BB684" s="81">
        <v>564846</v>
      </c>
      <c r="BC684" s="52" t="s">
        <v>123</v>
      </c>
      <c r="BD684" s="52" t="s">
        <v>123</v>
      </c>
      <c r="BE684" s="55" t="s">
        <v>27</v>
      </c>
      <c r="BF684" s="55" t="s">
        <v>27</v>
      </c>
      <c r="BG684" s="55" t="s">
        <v>27</v>
      </c>
      <c r="BH684" s="55" t="s">
        <v>27</v>
      </c>
      <c r="BI684" s="48" t="s">
        <v>27</v>
      </c>
      <c r="BJ684" s="48">
        <v>45644</v>
      </c>
      <c r="BK684" s="74"/>
      <c r="BL684" s="75"/>
      <c r="BM684" s="74"/>
      <c r="BN684" s="75"/>
      <c r="BO684" s="74" t="s">
        <v>27</v>
      </c>
      <c r="BP684" s="75">
        <v>45644</v>
      </c>
      <c r="BQ684" s="74" t="s">
        <v>27</v>
      </c>
      <c r="BR684" s="132">
        <v>45635</v>
      </c>
      <c r="BS684" s="70"/>
      <c r="BT684" s="38" t="s">
        <v>131</v>
      </c>
      <c r="BU684" s="61"/>
      <c r="BV684" s="61"/>
      <c r="BW684" s="84"/>
      <c r="BX684" s="84"/>
      <c r="BY684" s="85"/>
      <c r="BZ684" s="84"/>
      <c r="CA684" s="86"/>
      <c r="CB684" s="87"/>
      <c r="CC684" s="88"/>
      <c r="CD684" s="87"/>
      <c r="CE684" s="87"/>
      <c r="CF684" s="87"/>
      <c r="CG684" s="87"/>
      <c r="CH684" s="42">
        <f>YEAR(BANCO10[[#This Row],[DATA INÍCIO]])</f>
        <v>2024</v>
      </c>
      <c r="CI684" s="42">
        <f>MONTH(BANCO10[[#This Row],[DATA INÍCIO]])</f>
        <v>10</v>
      </c>
      <c r="CJ684" s="42" t="str">
        <f t="shared" si="12"/>
        <v>RIOXI INDUSTRIA COMERCIO IMPORTACAO E EXPORTACAO DE EQUIPAMENTOS HOSPITALARES LTDA41.621.496/0001-06</v>
      </c>
      <c r="CK684" s="42"/>
      <c r="CL684" s="42" t="s">
        <v>1752</v>
      </c>
      <c r="CM684" s="42" t="str">
        <f>IF(BANCO10[[#This Row],[SOLUÇÃO]]=CM$1,BANCO10[[#This Row],[STATUS DA ETAPA]],"")</f>
        <v/>
      </c>
      <c r="CN684" s="42" t="str">
        <f>IF(BANCO10[[#This Row],[SOLUÇÃO]]=CN$1,BANCO10[[#This Row],[STATUS DA ETAPA]],"")</f>
        <v/>
      </c>
      <c r="CO684" s="42" t="str">
        <f>IF(BANCO10[[#This Row],[SOLUÇÃO]]=CO$1,BANCO10[[#This Row],[STATUS DA ETAPA]],"")</f>
        <v/>
      </c>
      <c r="CP684" s="42" t="str">
        <f>IF(BANCO10[[#This Row],[SOLUÇÃO]]=CP$1,BANCO10[[#This Row],[STATUS DA ETAPA]],"")</f>
        <v/>
      </c>
      <c r="CQ684" s="42" t="str">
        <f>IF(BANCO10[[#This Row],[SOLUÇÃO]]=CQ$1,BANCO10[[#This Row],[STATUS DA ETAPA]],"")</f>
        <v/>
      </c>
      <c r="CR684" s="42" t="str">
        <f>IF(BANCO10[[#This Row],[SOLUÇÃO]]=CR$1,BANCO10[[#This Row],[STATUS DA ETAPA]],"")</f>
        <v/>
      </c>
      <c r="CS684" s="42" t="str">
        <f>IF(BANCO10[[#This Row],[SOLUÇÃO]]=CS$1,BANCO10[[#This Row],[STATUS DA ETAPA]],"")</f>
        <v>CONCLUÍDO</v>
      </c>
      <c r="CT684" s="42" t="str">
        <f>IF(BANCO10[[#This Row],[SOLUÇÃO]]=CT$1,BANCO10[[#This Row],[STATUS DA ETAPA]],"")</f>
        <v/>
      </c>
      <c r="CU684" s="42" t="str">
        <f>IF(BANCO10[[#This Row],[SOLUÇÃO]]=CU$1,BANCO10[[#This Row],[STATUS DA ETAPA]],"")</f>
        <v/>
      </c>
      <c r="CV684" s="42" t="str">
        <f>IF(BANCO10[[#This Row],[SOLUÇÃO]]=CV$1,BANCO10[[#This Row],[STATUS DA ETAPA]],"")</f>
        <v/>
      </c>
      <c r="CW684" s="42" t="str">
        <f>IF(BANCO10[[#This Row],[SOLUÇÃO]]=CW$1,BANCO10[[#This Row],[STATUS DA ETAPA]],"")</f>
        <v/>
      </c>
      <c r="CX684" s="42" t="str">
        <f>IF(BANCO10[[#This Row],[SOLUÇÃO]]=CX$1,BANCO10[[#This Row],[STATUS DA ETAPA]],"")</f>
        <v/>
      </c>
      <c r="CY684" s="42" t="str">
        <f>IF(BANCO10[[#This Row],[SOLUÇÃO]]=CY$1,BANCO10[[#This Row],[STATUS DA ETAPA]],"")</f>
        <v/>
      </c>
      <c r="CZ684" s="42" t="str">
        <f>IF(BANCO10[[#This Row],[SOLUÇÃO]]=CZ$1,BANCO10[[#This Row],[STATUS DA ETAPA]],"")</f>
        <v/>
      </c>
      <c r="DA684" s="42" t="str">
        <f>IF(BANCO10[[#This Row],[SOLUÇÃO]]=DA$1,BANCO10[[#This Row],[STATUS DA ETAPA]],"")</f>
        <v/>
      </c>
      <c r="DB684" s="42" t="str">
        <f>IF(BANCO10[[#This Row],[SOLUÇÃO]]=DB$1,BANCO10[[#This Row],[STATUS DA ETAPA]],"")</f>
        <v/>
      </c>
      <c r="DC684" s="63" t="str">
        <f>IF(BANCO10[[#This Row],[SOLUÇÃO]]=DC$1,BANCO10[[#This Row],[STATUS DA ETAPA]],"")</f>
        <v/>
      </c>
      <c r="DD684" s="65" t="str">
        <f>IF(BANCO10[[#This Row],[SOLUÇÃO]]=DD$1,BANCO10[[#This Row],[STATUS DA ETAPA]],"")</f>
        <v/>
      </c>
      <c r="DE684" s="65" t="str">
        <f>IF(BANCO10[[#This Row],[SOLUÇÃO]]=DE$1,BANCO10[[#This Row],[STATUS DA ETAPA]],"")</f>
        <v/>
      </c>
      <c r="DF684" s="65" t="str">
        <f>IF(BANCO10[[#This Row],[SOLUÇÃO]]=DF$1,BANCO10[[#This Row],[STATUS DA ETAPA]],"")</f>
        <v/>
      </c>
      <c r="DG684" s="65" t="str">
        <f>IF(BANCO10[[#This Row],[SOLUÇÃO]]=DG$1,BANCO10[[#This Row],[STATUS DA ETAPA]],"")</f>
        <v/>
      </c>
      <c r="DH684" s="65" t="str">
        <f>IF(BANCO10[[#This Row],[SOLUÇÃO]]=DH$1,BANCO10[[#This Row],[STATUS DA ETAPA]],"")</f>
        <v/>
      </c>
      <c r="DI684" s="65" t="str">
        <f>IF(BANCO10[[#This Row],[SOLUÇÃO]]=DI$1,BANCO10[[#This Row],[STATUS DA ETAPA]],"")</f>
        <v/>
      </c>
      <c r="DJ684" s="65" t="str">
        <f>IF(BANCO10[[#This Row],[SOLUÇÃO]]=DJ$1,BANCO10[[#This Row],[STATUS DA ETAPA]],"")</f>
        <v/>
      </c>
      <c r="DK684" s="65" t="str">
        <f>IF(BANCO10[[#This Row],[SOLUÇÃO]]=DK$1,BANCO10[[#This Row],[STATUS DA ETAPA]],"")</f>
        <v/>
      </c>
      <c r="DL684" s="65" t="str">
        <f>IF(BANCO10[[#This Row],[SOLUÇÃO]]=DL$1,BANCO10[[#This Row],[STATUS DA ETAPA]],"")</f>
        <v/>
      </c>
      <c r="DM684" s="65" t="str">
        <f>IF(BANCO10[[#This Row],[SOLUÇÃO]]=DM$1,BANCO10[[#This Row],[STATUS DA ETAPA]],"")</f>
        <v/>
      </c>
    </row>
    <row r="685" spans="1:117" ht="12" x14ac:dyDescent="0.25">
      <c r="A685" s="38" t="s">
        <v>118</v>
      </c>
      <c r="B685" s="39" t="s">
        <v>131</v>
      </c>
      <c r="C685" s="40" t="str">
        <f>IFERROR(VLOOKUP(BANCO10[[#This Row],[EMPRESA]],[1]!DADOS[#Data],2,FALSE),"")</f>
        <v>41.621.496/0001-06</v>
      </c>
      <c r="D685" s="42" t="s">
        <v>1745</v>
      </c>
      <c r="E685" s="42" t="str">
        <f>IFERROR(VLOOKUP(BANCO10[[#This Row],[EMPRESA]],[1]!DADOS[#Data],5,FALSE),"")</f>
        <v>DEMAIS</v>
      </c>
      <c r="F685" s="40" t="str">
        <f>IFERROR(IF(VLOOKUP(BANCO10[[#This Row],[EMPRESA]],[1]!DADOS[#Data],6,0)="","",(VLOOKUP(BANCO10[[#This Row],[EMPRESA]],[1]!DADOS[#Data],6,0))),"")</f>
        <v>N/A</v>
      </c>
      <c r="G685" s="40" t="s">
        <v>1753</v>
      </c>
      <c r="H685" s="43" t="s">
        <v>7</v>
      </c>
      <c r="I685" s="43" t="s">
        <v>145</v>
      </c>
      <c r="J685" s="43" t="s">
        <v>123</v>
      </c>
      <c r="K685" s="44" t="s">
        <v>1754</v>
      </c>
      <c r="L685" s="44" t="s">
        <v>1751</v>
      </c>
      <c r="M685" s="44" t="s">
        <v>137</v>
      </c>
      <c r="N685" s="42" t="s">
        <v>123</v>
      </c>
      <c r="O685" s="42" t="s">
        <v>96</v>
      </c>
      <c r="P685" s="42">
        <v>58</v>
      </c>
      <c r="Q685" s="42" t="s">
        <v>236</v>
      </c>
      <c r="R685" s="45" t="s">
        <v>27</v>
      </c>
      <c r="S685" s="45">
        <v>45383</v>
      </c>
      <c r="T685" s="45" t="s">
        <v>27</v>
      </c>
      <c r="U685" s="45">
        <v>45383</v>
      </c>
      <c r="V685" s="45" t="s">
        <v>27</v>
      </c>
      <c r="W685" s="45">
        <v>45383</v>
      </c>
      <c r="X685" s="45" t="s">
        <v>27</v>
      </c>
      <c r="Y685" s="45">
        <v>45383</v>
      </c>
      <c r="Z685" s="46" t="s">
        <v>27</v>
      </c>
      <c r="AA685" s="47">
        <v>45536</v>
      </c>
      <c r="AB685" s="46" t="s">
        <v>27</v>
      </c>
      <c r="AC685" s="48">
        <v>45536</v>
      </c>
      <c r="AD685" s="46" t="s">
        <v>27</v>
      </c>
      <c r="AE685" s="48">
        <v>45536</v>
      </c>
      <c r="AF685" s="45" t="s">
        <v>27</v>
      </c>
      <c r="AG685" s="45">
        <v>45506</v>
      </c>
      <c r="AH685" s="45" t="s">
        <v>27</v>
      </c>
      <c r="AI685" s="45">
        <v>45509</v>
      </c>
      <c r="AJ685" s="45" t="s">
        <v>27</v>
      </c>
      <c r="AK685" s="45">
        <v>45536</v>
      </c>
      <c r="AL685" s="45" t="s">
        <v>123</v>
      </c>
      <c r="AM685" s="45"/>
      <c r="AN685" s="45" t="s">
        <v>123</v>
      </c>
      <c r="AO685" s="45"/>
      <c r="AP685" s="45" t="s">
        <v>123</v>
      </c>
      <c r="AQ685" s="45"/>
      <c r="AR685" s="45" t="s">
        <v>123</v>
      </c>
      <c r="AS685" s="45"/>
      <c r="AT685" s="49">
        <v>45572</v>
      </c>
      <c r="AU685" s="49">
        <v>45635</v>
      </c>
      <c r="AV685" s="66" t="s">
        <v>27</v>
      </c>
      <c r="AW685" s="66" t="s">
        <v>27</v>
      </c>
      <c r="AX685" s="248" t="s">
        <v>49</v>
      </c>
      <c r="AY685" s="52" t="s">
        <v>126</v>
      </c>
      <c r="AZ685" s="53">
        <v>0</v>
      </c>
      <c r="BA685" s="52" t="s">
        <v>153</v>
      </c>
      <c r="BB685" s="81">
        <v>564846</v>
      </c>
      <c r="BC685" s="52" t="s">
        <v>123</v>
      </c>
      <c r="BD685" s="52" t="s">
        <v>123</v>
      </c>
      <c r="BE685" s="55" t="s">
        <v>27</v>
      </c>
      <c r="BF685" s="55" t="s">
        <v>27</v>
      </c>
      <c r="BG685" s="55" t="s">
        <v>27</v>
      </c>
      <c r="BH685" s="55" t="s">
        <v>27</v>
      </c>
      <c r="BI685" s="48" t="s">
        <v>27</v>
      </c>
      <c r="BJ685" s="48">
        <v>45644</v>
      </c>
      <c r="BK685" s="74"/>
      <c r="BL685" s="75"/>
      <c r="BM685" s="74"/>
      <c r="BN685" s="75"/>
      <c r="BO685" s="74" t="s">
        <v>27</v>
      </c>
      <c r="BP685" s="75">
        <v>45644</v>
      </c>
      <c r="BQ685" s="74" t="s">
        <v>27</v>
      </c>
      <c r="BR685" s="132">
        <v>45635</v>
      </c>
      <c r="BS685" s="69"/>
      <c r="BT685" s="38"/>
      <c r="BU685" s="61"/>
      <c r="BV685" s="61"/>
      <c r="BW685" s="61"/>
      <c r="BX685" s="61"/>
      <c r="BY685" s="61"/>
      <c r="BZ685" s="61"/>
      <c r="CA685" s="61"/>
      <c r="CB685" s="61"/>
      <c r="CC685" s="61"/>
      <c r="CD685" s="61"/>
      <c r="CE685" s="61"/>
      <c r="CF685" s="61"/>
      <c r="CG685" s="61"/>
      <c r="CH685" s="63">
        <f>YEAR(BANCO10[[#This Row],[DATA INÍCIO]])</f>
        <v>2024</v>
      </c>
      <c r="CI685" s="63">
        <f>MONTH(BANCO10[[#This Row],[DATA INÍCIO]])</f>
        <v>10</v>
      </c>
      <c r="CJ685" s="71" t="str">
        <f t="shared" si="12"/>
        <v>RIOXI INDUSTRIA COMERCIO IMPORTACAO E EXPORTACAO DE EQUIPAMENTOS HOSPITALARES LTDA41.621.496/0001-06</v>
      </c>
      <c r="CK685" s="63"/>
      <c r="CL685" s="63"/>
      <c r="CM685" s="42" t="str">
        <f>IF(BANCO10[[#This Row],[SOLUÇÃO]]=CM$1,BANCO10[[#This Row],[STATUS DA ETAPA]],"")</f>
        <v/>
      </c>
      <c r="CN685" s="42" t="str">
        <f>IF(BANCO10[[#This Row],[SOLUÇÃO]]=CN$1,BANCO10[[#This Row],[STATUS DA ETAPA]],"")</f>
        <v/>
      </c>
      <c r="CO685" s="42" t="str">
        <f>IF(BANCO10[[#This Row],[SOLUÇÃO]]=CO$1,BANCO10[[#This Row],[STATUS DA ETAPA]],"")</f>
        <v/>
      </c>
      <c r="CP685" s="42" t="str">
        <f>IF(BANCO10[[#This Row],[SOLUÇÃO]]=CP$1,BANCO10[[#This Row],[STATUS DA ETAPA]],"")</f>
        <v/>
      </c>
      <c r="CQ685" s="42" t="str">
        <f>IF(BANCO10[[#This Row],[SOLUÇÃO]]=CQ$1,BANCO10[[#This Row],[STATUS DA ETAPA]],"")</f>
        <v/>
      </c>
      <c r="CR685" s="42" t="str">
        <f>IF(BANCO10[[#This Row],[SOLUÇÃO]]=CR$1,BANCO10[[#This Row],[STATUS DA ETAPA]],"")</f>
        <v/>
      </c>
      <c r="CS685" s="42" t="str">
        <f>IF(BANCO10[[#This Row],[SOLUÇÃO]]=CS$1,BANCO10[[#This Row],[STATUS DA ETAPA]],"")</f>
        <v>CONCLUÍDO</v>
      </c>
      <c r="CT685" s="42" t="str">
        <f>IF(BANCO10[[#This Row],[SOLUÇÃO]]=CT$1,BANCO10[[#This Row],[STATUS DA ETAPA]],"")</f>
        <v/>
      </c>
      <c r="CU685" s="42" t="str">
        <f>IF(BANCO10[[#This Row],[SOLUÇÃO]]=CU$1,BANCO10[[#This Row],[STATUS DA ETAPA]],"")</f>
        <v/>
      </c>
      <c r="CV685" s="42" t="str">
        <f>IF(BANCO10[[#This Row],[SOLUÇÃO]]=CV$1,BANCO10[[#This Row],[STATUS DA ETAPA]],"")</f>
        <v/>
      </c>
      <c r="CW685" s="42" t="str">
        <f>IF(BANCO10[[#This Row],[SOLUÇÃO]]=CW$1,BANCO10[[#This Row],[STATUS DA ETAPA]],"")</f>
        <v/>
      </c>
      <c r="CX685" s="42" t="str">
        <f>IF(BANCO10[[#This Row],[SOLUÇÃO]]=CX$1,BANCO10[[#This Row],[STATUS DA ETAPA]],"")</f>
        <v/>
      </c>
      <c r="CY685" s="42" t="str">
        <f>IF(BANCO10[[#This Row],[SOLUÇÃO]]=CY$1,BANCO10[[#This Row],[STATUS DA ETAPA]],"")</f>
        <v/>
      </c>
      <c r="CZ685" s="42" t="str">
        <f>IF(BANCO10[[#This Row],[SOLUÇÃO]]=CZ$1,BANCO10[[#This Row],[STATUS DA ETAPA]],"")</f>
        <v/>
      </c>
      <c r="DA685" s="42" t="str">
        <f>IF(BANCO10[[#This Row],[SOLUÇÃO]]=DA$1,BANCO10[[#This Row],[STATUS DA ETAPA]],"")</f>
        <v/>
      </c>
      <c r="DB685" s="42" t="str">
        <f>IF(BANCO10[[#This Row],[SOLUÇÃO]]=DB$1,BANCO10[[#This Row],[STATUS DA ETAPA]],"")</f>
        <v/>
      </c>
      <c r="DC685" s="42" t="str">
        <f>IF(BANCO10[[#This Row],[SOLUÇÃO]]=DC$1,BANCO10[[#This Row],[STATUS DA ETAPA]],"")</f>
        <v/>
      </c>
      <c r="DD685" s="42" t="str">
        <f>IF(BANCO10[[#This Row],[SOLUÇÃO]]=DD$1,BANCO10[[#This Row],[STATUS DA ETAPA]],"")</f>
        <v/>
      </c>
      <c r="DE685" s="42" t="str">
        <f>IF(BANCO10[[#This Row],[SOLUÇÃO]]=DE$1,BANCO10[[#This Row],[STATUS DA ETAPA]],"")</f>
        <v/>
      </c>
      <c r="DF685" s="42" t="str">
        <f>IF(BANCO10[[#This Row],[SOLUÇÃO]]=DF$1,BANCO10[[#This Row],[STATUS DA ETAPA]],"")</f>
        <v/>
      </c>
      <c r="DG685" s="42" t="str">
        <f>IF(BANCO10[[#This Row],[SOLUÇÃO]]=DG$1,BANCO10[[#This Row],[STATUS DA ETAPA]],"")</f>
        <v/>
      </c>
      <c r="DH685" s="42" t="str">
        <f>IF(BANCO10[[#This Row],[SOLUÇÃO]]=DH$1,BANCO10[[#This Row],[STATUS DA ETAPA]],"")</f>
        <v/>
      </c>
      <c r="DI685" s="42" t="str">
        <f>IF(BANCO10[[#This Row],[SOLUÇÃO]]=DI$1,BANCO10[[#This Row],[STATUS DA ETAPA]],"")</f>
        <v/>
      </c>
      <c r="DJ685" s="42" t="str">
        <f>IF(BANCO10[[#This Row],[SOLUÇÃO]]=DJ$1,BANCO10[[#This Row],[STATUS DA ETAPA]],"")</f>
        <v/>
      </c>
      <c r="DK685" s="42" t="str">
        <f>IF(BANCO10[[#This Row],[SOLUÇÃO]]=DK$1,BANCO10[[#This Row],[STATUS DA ETAPA]],"")</f>
        <v/>
      </c>
      <c r="DL685" s="42" t="str">
        <f>IF(BANCO10[[#This Row],[SOLUÇÃO]]=DL$1,BANCO10[[#This Row],[STATUS DA ETAPA]],"")</f>
        <v/>
      </c>
      <c r="DM685" s="42" t="str">
        <f>IF(BANCO10[[#This Row],[SOLUÇÃO]]=DM$1,BANCO10[[#This Row],[STATUS DA ETAPA]],"")</f>
        <v/>
      </c>
    </row>
    <row r="686" spans="1:117" ht="12" x14ac:dyDescent="0.25">
      <c r="A686" s="38" t="s">
        <v>118</v>
      </c>
      <c r="B686" s="39" t="s">
        <v>131</v>
      </c>
      <c r="C686" s="40" t="str">
        <f>IFERROR(VLOOKUP(BANCO10[[#This Row],[EMPRESA]],[1]!DADOS[#Data],2,FALSE),"")</f>
        <v>41.621.496/0001-06</v>
      </c>
      <c r="D686" s="40" t="s">
        <v>1745</v>
      </c>
      <c r="E686" s="42" t="str">
        <f>IFERROR(VLOOKUP(BANCO10[[#This Row],[EMPRESA]],[1]!DADOS[#Data],5,FALSE),"")</f>
        <v>DEMAIS</v>
      </c>
      <c r="F686" s="40" t="str">
        <f>IFERROR(IF(VLOOKUP(BANCO10[[#This Row],[EMPRESA]],[1]!DADOS[#Data],6,0)="","",(VLOOKUP(BANCO10[[#This Row],[EMPRESA]],[1]!DADOS[#Data],6,0))),"")</f>
        <v>N/A</v>
      </c>
      <c r="G686" s="40" t="str">
        <f>IFERROR(IF(VLOOKUP(BANCO10[[#This Row],[EMPRESA]],[1]!DADOS[#Data],4)="","",(VLOOKUP($D686,[1]!DADOS[#Data],4,0))),"")</f>
        <v>RIOXI</v>
      </c>
      <c r="H686" s="43" t="s">
        <v>178</v>
      </c>
      <c r="I686" s="43" t="s">
        <v>145</v>
      </c>
      <c r="J686" s="44" t="s">
        <v>123</v>
      </c>
      <c r="K686" s="44" t="s">
        <v>1755</v>
      </c>
      <c r="L686" s="44" t="s">
        <v>123</v>
      </c>
      <c r="M686" s="44" t="s">
        <v>137</v>
      </c>
      <c r="N686" s="44" t="s">
        <v>123</v>
      </c>
      <c r="O686" s="42" t="s">
        <v>180</v>
      </c>
      <c r="P686" s="42">
        <v>4</v>
      </c>
      <c r="Q686" s="39" t="s">
        <v>181</v>
      </c>
      <c r="R686" s="45" t="s">
        <v>123</v>
      </c>
      <c r="S686" s="45"/>
      <c r="T686" s="45" t="s">
        <v>123</v>
      </c>
      <c r="U686" s="45"/>
      <c r="V686" s="45" t="s">
        <v>123</v>
      </c>
      <c r="W686" s="45"/>
      <c r="X686" s="45" t="s">
        <v>123</v>
      </c>
      <c r="Y686" s="45"/>
      <c r="Z686" s="46" t="s">
        <v>123</v>
      </c>
      <c r="AA686" s="47"/>
      <c r="AB686" s="46" t="s">
        <v>123</v>
      </c>
      <c r="AC686" s="48"/>
      <c r="AD686" s="46" t="s">
        <v>123</v>
      </c>
      <c r="AE686" s="48"/>
      <c r="AF686" s="45"/>
      <c r="AG686" s="45"/>
      <c r="AH686" s="45" t="s">
        <v>123</v>
      </c>
      <c r="AI686" s="45"/>
      <c r="AJ686" s="45"/>
      <c r="AK686" s="45"/>
      <c r="AL686" s="45"/>
      <c r="AM686" s="45"/>
      <c r="AN686" s="45"/>
      <c r="AO686" s="45"/>
      <c r="AP686" s="45"/>
      <c r="AQ686" s="45"/>
      <c r="AR686" s="45"/>
      <c r="AS686" s="45"/>
      <c r="AT686" s="133">
        <v>45636</v>
      </c>
      <c r="AU686" s="99">
        <v>45636</v>
      </c>
      <c r="AV686" s="66" t="s">
        <v>123</v>
      </c>
      <c r="AW686" s="66" t="s">
        <v>123</v>
      </c>
      <c r="AX686" s="51" t="s">
        <v>182</v>
      </c>
      <c r="AY686" s="52" t="s">
        <v>126</v>
      </c>
      <c r="AZ686" s="53">
        <v>0</v>
      </c>
      <c r="BA686" s="52" t="s">
        <v>123</v>
      </c>
      <c r="BB686" s="81" t="s">
        <v>123</v>
      </c>
      <c r="BC686" s="52" t="s">
        <v>123</v>
      </c>
      <c r="BD686" s="52" t="s">
        <v>123</v>
      </c>
      <c r="BE686" s="55" t="s">
        <v>123</v>
      </c>
      <c r="BF686" s="55" t="s">
        <v>123</v>
      </c>
      <c r="BG686" s="55" t="s">
        <v>123</v>
      </c>
      <c r="BH686" s="55" t="s">
        <v>27</v>
      </c>
      <c r="BI686" s="48" t="s">
        <v>126</v>
      </c>
      <c r="BJ686" s="48"/>
      <c r="BK686" s="74" t="s">
        <v>126</v>
      </c>
      <c r="BL686" s="59"/>
      <c r="BM686" s="74" t="s">
        <v>126</v>
      </c>
      <c r="BN686" s="59"/>
      <c r="BO686" s="74" t="s">
        <v>126</v>
      </c>
      <c r="BP686" s="77"/>
      <c r="BQ686" s="78" t="s">
        <v>126</v>
      </c>
      <c r="BR686" s="131"/>
      <c r="BS686" s="69"/>
      <c r="BT686" s="38"/>
      <c r="BU686" s="61"/>
      <c r="BV686" s="61"/>
      <c r="BW686" s="61"/>
      <c r="BX686" s="61"/>
      <c r="BY686" s="61"/>
      <c r="BZ686" s="61"/>
      <c r="CA686" s="61"/>
      <c r="CB686" s="61"/>
      <c r="CC686" s="61"/>
      <c r="CD686" s="61"/>
      <c r="CE686" s="61"/>
      <c r="CF686" s="61"/>
      <c r="CG686" s="61"/>
      <c r="CH686" s="63">
        <f>YEAR(BANCO10[[#This Row],[DATA INÍCIO]])</f>
        <v>2024</v>
      </c>
      <c r="CI686" s="63">
        <f>MONTH(BANCO10[[#This Row],[DATA INÍCIO]])</f>
        <v>12</v>
      </c>
      <c r="CJ686" s="71" t="str">
        <f t="shared" si="12"/>
        <v>RIOXI INDUSTRIA COMERCIO IMPORTACAO E EXPORTACAO DE EQUIPAMENTOS HOSPITALARES LTDA41.621.496/0001-06</v>
      </c>
      <c r="CK686" s="63"/>
      <c r="CL686" s="63"/>
      <c r="CM686" s="42" t="str">
        <f>IF(BANCO10[[#This Row],[SOLUÇÃO]]=CM$1,BANCO10[[#This Row],[STATUS DA ETAPA]],"")</f>
        <v/>
      </c>
      <c r="CN686" s="42" t="str">
        <f>IF(BANCO10[[#This Row],[SOLUÇÃO]]=CN$1,BANCO10[[#This Row],[STATUS DA ETAPA]],"")</f>
        <v/>
      </c>
      <c r="CO686" s="42" t="str">
        <f>IF(BANCO10[[#This Row],[SOLUÇÃO]]=CO$1,BANCO10[[#This Row],[STATUS DA ETAPA]],"")</f>
        <v/>
      </c>
      <c r="CP686" s="42" t="str">
        <f>IF(BANCO10[[#This Row],[SOLUÇÃO]]=CP$1,BANCO10[[#This Row],[STATUS DA ETAPA]],"")</f>
        <v/>
      </c>
      <c r="CQ686" s="42" t="str">
        <f>IF(BANCO10[[#This Row],[SOLUÇÃO]]=CQ$1,BANCO10[[#This Row],[STATUS DA ETAPA]],"")</f>
        <v/>
      </c>
      <c r="CR686" s="42" t="str">
        <f>IF(BANCO10[[#This Row],[SOLUÇÃO]]=CR$1,BANCO10[[#This Row],[STATUS DA ETAPA]],"")</f>
        <v/>
      </c>
      <c r="CS686" s="42" t="str">
        <f>IF(BANCO10[[#This Row],[SOLUÇÃO]]=CS$1,BANCO10[[#This Row],[STATUS DA ETAPA]],"")</f>
        <v/>
      </c>
      <c r="CT686" s="42" t="str">
        <f>IF(BANCO10[[#This Row],[SOLUÇÃO]]=CT$1,BANCO10[[#This Row],[STATUS DA ETAPA]],"")</f>
        <v/>
      </c>
      <c r="CU686" s="42" t="str">
        <f>IF(BANCO10[[#This Row],[SOLUÇÃO]]=CU$1,BANCO10[[#This Row],[STATUS DA ETAPA]],"")</f>
        <v/>
      </c>
      <c r="CV686" s="42" t="str">
        <f>IF(BANCO10[[#This Row],[SOLUÇÃO]]=CV$1,BANCO10[[#This Row],[STATUS DA ETAPA]],"")</f>
        <v/>
      </c>
      <c r="CW686" s="42" t="str">
        <f>IF(BANCO10[[#This Row],[SOLUÇÃO]]=CW$1,BANCO10[[#This Row],[STATUS DA ETAPA]],"")</f>
        <v/>
      </c>
      <c r="CX686" s="42" t="str">
        <f>IF(BANCO10[[#This Row],[SOLUÇÃO]]=CX$1,BANCO10[[#This Row],[STATUS DA ETAPA]],"")</f>
        <v/>
      </c>
      <c r="CY686" s="42" t="str">
        <f>IF(BANCO10[[#This Row],[SOLUÇÃO]]=CY$1,BANCO10[[#This Row],[STATUS DA ETAPA]],"")</f>
        <v/>
      </c>
      <c r="CZ686" s="42" t="str">
        <f>IF(BANCO10[[#This Row],[SOLUÇÃO]]=CZ$1,BANCO10[[#This Row],[STATUS DA ETAPA]],"")</f>
        <v/>
      </c>
      <c r="DA686" s="42" t="str">
        <f>IF(BANCO10[[#This Row],[SOLUÇÃO]]=DA$1,BANCO10[[#This Row],[STATUS DA ETAPA]],"")</f>
        <v/>
      </c>
      <c r="DB686" s="42" t="str">
        <f>IF(BANCO10[[#This Row],[SOLUÇÃO]]=DB$1,BANCO10[[#This Row],[STATUS DA ETAPA]],"")</f>
        <v/>
      </c>
      <c r="DC686" s="42" t="str">
        <f>IF(BANCO10[[#This Row],[SOLUÇÃO]]=DC$1,BANCO10[[#This Row],[STATUS DA ETAPA]],"")</f>
        <v/>
      </c>
      <c r="DD686" s="42" t="str">
        <f>IF(BANCO10[[#This Row],[SOLUÇÃO]]=DD$1,BANCO10[[#This Row],[STATUS DA ETAPA]],"")</f>
        <v/>
      </c>
      <c r="DE686" s="42" t="str">
        <f>IF(BANCO10[[#This Row],[SOLUÇÃO]]=DE$1,BANCO10[[#This Row],[STATUS DA ETAPA]],"")</f>
        <v/>
      </c>
      <c r="DF686" s="42" t="str">
        <f>IF(BANCO10[[#This Row],[SOLUÇÃO]]=DF$1,BANCO10[[#This Row],[STATUS DA ETAPA]],"")</f>
        <v/>
      </c>
      <c r="DG686" s="42" t="str">
        <f>IF(BANCO10[[#This Row],[SOLUÇÃO]]=DG$1,BANCO10[[#This Row],[STATUS DA ETAPA]],"")</f>
        <v/>
      </c>
      <c r="DH686" s="42" t="str">
        <f>IF(BANCO10[[#This Row],[SOLUÇÃO]]=DH$1,BANCO10[[#This Row],[STATUS DA ETAPA]],"")</f>
        <v/>
      </c>
      <c r="DI686" s="42" t="str">
        <f>IF(BANCO10[[#This Row],[SOLUÇÃO]]=DI$1,BANCO10[[#This Row],[STATUS DA ETAPA]],"")</f>
        <v/>
      </c>
      <c r="DJ686" s="42" t="str">
        <f>IF(BANCO10[[#This Row],[SOLUÇÃO]]=DJ$1,BANCO10[[#This Row],[STATUS DA ETAPA]],"")</f>
        <v/>
      </c>
      <c r="DK686" s="42" t="str">
        <f>IF(BANCO10[[#This Row],[SOLUÇÃO]]=DK$1,BANCO10[[#This Row],[STATUS DA ETAPA]],"")</f>
        <v/>
      </c>
      <c r="DL686" s="42" t="str">
        <f>IF(BANCO10[[#This Row],[SOLUÇÃO]]=DL$1,BANCO10[[#This Row],[STATUS DA ETAPA]],"")</f>
        <v/>
      </c>
      <c r="DM686" s="42" t="str">
        <f>IF(BANCO10[[#This Row],[SOLUÇÃO]]=DM$1,BANCO10[[#This Row],[STATUS DA ETAPA]],"")</f>
        <v/>
      </c>
    </row>
    <row r="687" spans="1:117" ht="12" x14ac:dyDescent="0.25">
      <c r="A687" s="38" t="s">
        <v>118</v>
      </c>
      <c r="B687" s="39" t="s">
        <v>131</v>
      </c>
      <c r="C687" s="40" t="str">
        <f>IFERROR(VLOOKUP(BANCO10[[#This Row],[EMPRESA]],[1]!DADOS[#Data],2,FALSE),"")</f>
        <v>48.922.769/0001-93</v>
      </c>
      <c r="D687" s="42" t="s">
        <v>1552</v>
      </c>
      <c r="E687" s="42" t="str">
        <f>IFERROR(VLOOKUP(BANCO10[[#This Row],[EMPRESA]],[1]!DADOS[#Data],5,FALSE),"")</f>
        <v>EPP</v>
      </c>
      <c r="F687" s="40" t="str">
        <f>IFERROR(IF(VLOOKUP(BANCO10[[#This Row],[EMPRESA]],[1]!DADOS[#Data],6,0)="","",(VLOOKUP(BANCO10[[#This Row],[EMPRESA]],[1]!DADOS[#Data],6,0))),"")</f>
        <v>CAPITAL CENTRO</v>
      </c>
      <c r="G687" s="40"/>
      <c r="H687" s="43" t="s">
        <v>121</v>
      </c>
      <c r="I687" s="43" t="s">
        <v>145</v>
      </c>
      <c r="J687" s="44" t="s">
        <v>146</v>
      </c>
      <c r="K687" s="44" t="s">
        <v>554</v>
      </c>
      <c r="L687" s="44" t="s">
        <v>123</v>
      </c>
      <c r="M687" s="44" t="s">
        <v>137</v>
      </c>
      <c r="N687" s="42" t="s">
        <v>482</v>
      </c>
      <c r="O687" s="42" t="s">
        <v>90</v>
      </c>
      <c r="P687" s="42">
        <v>4</v>
      </c>
      <c r="Q687" s="42"/>
      <c r="R687" s="45" t="s">
        <v>123</v>
      </c>
      <c r="S687" s="45"/>
      <c r="T687" s="45" t="s">
        <v>123</v>
      </c>
      <c r="U687" s="45"/>
      <c r="V687" s="45" t="s">
        <v>123</v>
      </c>
      <c r="W687" s="45"/>
      <c r="X687" s="45" t="s">
        <v>123</v>
      </c>
      <c r="Y687" s="45"/>
      <c r="Z687" s="46" t="s">
        <v>123</v>
      </c>
      <c r="AA687" s="47"/>
      <c r="AB687" s="46" t="s">
        <v>123</v>
      </c>
      <c r="AC687" s="48"/>
      <c r="AD687" s="46" t="s">
        <v>123</v>
      </c>
      <c r="AE687" s="48"/>
      <c r="AF687" s="45" t="s">
        <v>123</v>
      </c>
      <c r="AG687" s="45"/>
      <c r="AH687" s="45" t="s">
        <v>123</v>
      </c>
      <c r="AI687" s="45"/>
      <c r="AJ687" s="45" t="s">
        <v>123</v>
      </c>
      <c r="AK687" s="45"/>
      <c r="AL687" s="45" t="s">
        <v>123</v>
      </c>
      <c r="AM687" s="45"/>
      <c r="AN687" s="45" t="s">
        <v>123</v>
      </c>
      <c r="AO687" s="45"/>
      <c r="AP687" s="45" t="s">
        <v>123</v>
      </c>
      <c r="AQ687" s="45"/>
      <c r="AR687" s="45" t="s">
        <v>123</v>
      </c>
      <c r="AS687" s="45"/>
      <c r="AT687" s="133">
        <v>45577</v>
      </c>
      <c r="AU687" s="99">
        <v>45577</v>
      </c>
      <c r="AV687" s="66" t="s">
        <v>123</v>
      </c>
      <c r="AW687" s="66" t="s">
        <v>123</v>
      </c>
      <c r="AX687" s="51" t="s">
        <v>49</v>
      </c>
      <c r="AY687" s="52" t="s">
        <v>123</v>
      </c>
      <c r="AZ687" s="53">
        <v>0</v>
      </c>
      <c r="BA687" s="52" t="s">
        <v>123</v>
      </c>
      <c r="BB687" s="81" t="s">
        <v>123</v>
      </c>
      <c r="BC687" s="52" t="s">
        <v>123</v>
      </c>
      <c r="BD687" s="52" t="s">
        <v>123</v>
      </c>
      <c r="BE687" s="55" t="s">
        <v>123</v>
      </c>
      <c r="BF687" s="55" t="s">
        <v>123</v>
      </c>
      <c r="BG687" s="55" t="s">
        <v>123</v>
      </c>
      <c r="BH687" s="55" t="s">
        <v>123</v>
      </c>
      <c r="BI687" s="243" t="s">
        <v>123</v>
      </c>
      <c r="BJ687" s="119"/>
      <c r="BK687" s="103"/>
      <c r="BL687" s="38"/>
      <c r="BM687" s="103"/>
      <c r="BN687" s="38"/>
      <c r="BO687" s="103" t="s">
        <v>123</v>
      </c>
      <c r="BP687" s="38"/>
      <c r="BQ687" s="103" t="s">
        <v>123</v>
      </c>
      <c r="BR687" s="221"/>
      <c r="BS687" s="70"/>
      <c r="BT687" s="38"/>
      <c r="BU687" s="61"/>
      <c r="BV687" s="61"/>
      <c r="BW687" s="84"/>
      <c r="BX687" s="84"/>
      <c r="BY687" s="85"/>
      <c r="BZ687" s="84"/>
      <c r="CA687" s="86"/>
      <c r="CB687" s="87"/>
      <c r="CC687" s="88"/>
      <c r="CD687" s="87"/>
      <c r="CE687" s="87"/>
      <c r="CF687" s="87"/>
      <c r="CG687" s="87"/>
      <c r="CH687" s="42">
        <f>YEAR(BANCO10[[#This Row],[DATA INÍCIO]])</f>
        <v>2024</v>
      </c>
      <c r="CI687" s="42">
        <f>MONTH(BANCO10[[#This Row],[DATA INÍCIO]])</f>
        <v>10</v>
      </c>
      <c r="CJ687" s="42" t="str">
        <f t="shared" si="12"/>
        <v>RISCOFER TINTAS E VERNIZES LTDA48.922.769/0001-93</v>
      </c>
      <c r="CK687" s="42"/>
      <c r="CL687" s="42"/>
      <c r="CM687" s="42" t="str">
        <f>IF(BANCO10[[#This Row],[SOLUÇÃO]]=CM$1,BANCO10[[#This Row],[STATUS DA ETAPA]],"")</f>
        <v>CONCLUÍDO</v>
      </c>
      <c r="CN687" s="42" t="str">
        <f>IF(BANCO10[[#This Row],[SOLUÇÃO]]=CN$1,BANCO10[[#This Row],[STATUS DA ETAPA]],"")</f>
        <v/>
      </c>
      <c r="CO687" s="42" t="str">
        <f>IF(BANCO10[[#This Row],[SOLUÇÃO]]=CO$1,BANCO10[[#This Row],[STATUS DA ETAPA]],"")</f>
        <v/>
      </c>
      <c r="CP687" s="42" t="str">
        <f>IF(BANCO10[[#This Row],[SOLUÇÃO]]=CP$1,BANCO10[[#This Row],[STATUS DA ETAPA]],"")</f>
        <v/>
      </c>
      <c r="CQ687" s="42" t="str">
        <f>IF(BANCO10[[#This Row],[SOLUÇÃO]]=CQ$1,BANCO10[[#This Row],[STATUS DA ETAPA]],"")</f>
        <v/>
      </c>
      <c r="CR687" s="42" t="str">
        <f>IF(BANCO10[[#This Row],[SOLUÇÃO]]=CR$1,BANCO10[[#This Row],[STATUS DA ETAPA]],"")</f>
        <v/>
      </c>
      <c r="CS687" s="42" t="str">
        <f>IF(BANCO10[[#This Row],[SOLUÇÃO]]=CS$1,BANCO10[[#This Row],[STATUS DA ETAPA]],"")</f>
        <v/>
      </c>
      <c r="CT687" s="42" t="str">
        <f>IF(BANCO10[[#This Row],[SOLUÇÃO]]=CT$1,BANCO10[[#This Row],[STATUS DA ETAPA]],"")</f>
        <v/>
      </c>
      <c r="CU687" s="42" t="str">
        <f>IF(BANCO10[[#This Row],[SOLUÇÃO]]=CU$1,BANCO10[[#This Row],[STATUS DA ETAPA]],"")</f>
        <v/>
      </c>
      <c r="CV687" s="42" t="str">
        <f>IF(BANCO10[[#This Row],[SOLUÇÃO]]=CV$1,BANCO10[[#This Row],[STATUS DA ETAPA]],"")</f>
        <v/>
      </c>
      <c r="CW687" s="42" t="str">
        <f>IF(BANCO10[[#This Row],[SOLUÇÃO]]=CW$1,BANCO10[[#This Row],[STATUS DA ETAPA]],"")</f>
        <v/>
      </c>
      <c r="CX687" s="42" t="str">
        <f>IF(BANCO10[[#This Row],[SOLUÇÃO]]=CX$1,BANCO10[[#This Row],[STATUS DA ETAPA]],"")</f>
        <v/>
      </c>
      <c r="CY687" s="42" t="str">
        <f>IF(BANCO10[[#This Row],[SOLUÇÃO]]=CY$1,BANCO10[[#This Row],[STATUS DA ETAPA]],"")</f>
        <v/>
      </c>
      <c r="CZ687" s="42" t="str">
        <f>IF(BANCO10[[#This Row],[SOLUÇÃO]]=CZ$1,BANCO10[[#This Row],[STATUS DA ETAPA]],"")</f>
        <v/>
      </c>
      <c r="DA687" s="42" t="str">
        <f>IF(BANCO10[[#This Row],[SOLUÇÃO]]=DA$1,BANCO10[[#This Row],[STATUS DA ETAPA]],"")</f>
        <v/>
      </c>
      <c r="DB687" s="42" t="str">
        <f>IF(BANCO10[[#This Row],[SOLUÇÃO]]=DB$1,BANCO10[[#This Row],[STATUS DA ETAPA]],"")</f>
        <v/>
      </c>
      <c r="DC687" s="63" t="str">
        <f>IF(BANCO10[[#This Row],[SOLUÇÃO]]=DC$1,BANCO10[[#This Row],[STATUS DA ETAPA]],"")</f>
        <v/>
      </c>
      <c r="DD687" s="65" t="str">
        <f>IF(BANCO10[[#This Row],[SOLUÇÃO]]=DD$1,BANCO10[[#This Row],[STATUS DA ETAPA]],"")</f>
        <v/>
      </c>
      <c r="DE687" s="65" t="str">
        <f>IF(BANCO10[[#This Row],[SOLUÇÃO]]=DE$1,BANCO10[[#This Row],[STATUS DA ETAPA]],"")</f>
        <v/>
      </c>
      <c r="DF687" s="65" t="str">
        <f>IF(BANCO10[[#This Row],[SOLUÇÃO]]=DF$1,BANCO10[[#This Row],[STATUS DA ETAPA]],"")</f>
        <v/>
      </c>
      <c r="DG687" s="65" t="str">
        <f>IF(BANCO10[[#This Row],[SOLUÇÃO]]=DG$1,BANCO10[[#This Row],[STATUS DA ETAPA]],"")</f>
        <v/>
      </c>
      <c r="DH687" s="65" t="str">
        <f>IF(BANCO10[[#This Row],[SOLUÇÃO]]=DH$1,BANCO10[[#This Row],[STATUS DA ETAPA]],"")</f>
        <v/>
      </c>
      <c r="DI687" s="65" t="str">
        <f>IF(BANCO10[[#This Row],[SOLUÇÃO]]=DI$1,BANCO10[[#This Row],[STATUS DA ETAPA]],"")</f>
        <v/>
      </c>
      <c r="DJ687" s="65" t="str">
        <f>IF(BANCO10[[#This Row],[SOLUÇÃO]]=DJ$1,BANCO10[[#This Row],[STATUS DA ETAPA]],"")</f>
        <v/>
      </c>
      <c r="DK687" s="65" t="str">
        <f>IF(BANCO10[[#This Row],[SOLUÇÃO]]=DK$1,BANCO10[[#This Row],[STATUS DA ETAPA]],"")</f>
        <v/>
      </c>
      <c r="DL687" s="65" t="str">
        <f>IF(BANCO10[[#This Row],[SOLUÇÃO]]=DL$1,BANCO10[[#This Row],[STATUS DA ETAPA]],"")</f>
        <v/>
      </c>
      <c r="DM687" s="65" t="str">
        <f>IF(BANCO10[[#This Row],[SOLUÇÃO]]=DM$1,BANCO10[[#This Row],[STATUS DA ETAPA]],"")</f>
        <v/>
      </c>
    </row>
    <row r="688" spans="1:117" ht="12" x14ac:dyDescent="0.25">
      <c r="A688" s="38" t="s">
        <v>118</v>
      </c>
      <c r="B688" s="39" t="s">
        <v>131</v>
      </c>
      <c r="C688" s="40" t="str">
        <f>IFERROR(VLOOKUP(BANCO10[[#This Row],[EMPRESA]],[1]!DADOS[#Data],2,FALSE),"")</f>
        <v>48.922.769/0001-93</v>
      </c>
      <c r="D688" s="42" t="s">
        <v>1552</v>
      </c>
      <c r="E688" s="42" t="str">
        <f>IFERROR(VLOOKUP(BANCO10[[#This Row],[EMPRESA]],[1]!DADOS[#Data],5,FALSE),"")</f>
        <v>EPP</v>
      </c>
      <c r="F688" s="40" t="str">
        <f>IFERROR(IF(VLOOKUP(BANCO10[[#This Row],[EMPRESA]],[1]!DADOS[#Data],6,0)="","",(VLOOKUP(BANCO10[[#This Row],[EMPRESA]],[1]!DADOS[#Data],6,0))),"")</f>
        <v>CAPITAL CENTRO</v>
      </c>
      <c r="G688" s="40" t="str">
        <f>IFERROR(IF(VLOOKUP(BANCO10[[#This Row],[EMPRESA]],[1]!DADOS[#Data],4)="","",(VLOOKUP($D688,[1]!DADOS[#Data],4,0))),"")</f>
        <v>RISCOFER</v>
      </c>
      <c r="H688" s="43" t="s">
        <v>7</v>
      </c>
      <c r="I688" s="43" t="s">
        <v>145</v>
      </c>
      <c r="J688" s="44" t="s">
        <v>123</v>
      </c>
      <c r="K688" s="44" t="s">
        <v>1756</v>
      </c>
      <c r="L688" s="44" t="s">
        <v>1757</v>
      </c>
      <c r="M688" s="44" t="s">
        <v>137</v>
      </c>
      <c r="N688" s="42" t="s">
        <v>482</v>
      </c>
      <c r="O688" s="42" t="s">
        <v>96</v>
      </c>
      <c r="P688" s="42">
        <v>106</v>
      </c>
      <c r="Q688" s="42" t="s">
        <v>205</v>
      </c>
      <c r="R688" s="45" t="s">
        <v>123</v>
      </c>
      <c r="S688" s="45"/>
      <c r="T688" s="45" t="s">
        <v>123</v>
      </c>
      <c r="U688" s="45"/>
      <c r="V688" s="45" t="s">
        <v>123</v>
      </c>
      <c r="W688" s="45"/>
      <c r="X688" s="45" t="s">
        <v>123</v>
      </c>
      <c r="Y688" s="45"/>
      <c r="Z688" s="46" t="s">
        <v>123</v>
      </c>
      <c r="AA688" s="47"/>
      <c r="AB688" s="46" t="s">
        <v>123</v>
      </c>
      <c r="AC688" s="48"/>
      <c r="AD688" s="46" t="s">
        <v>123</v>
      </c>
      <c r="AE688" s="48"/>
      <c r="AF688" s="45" t="s">
        <v>27</v>
      </c>
      <c r="AG688" s="45">
        <v>45536</v>
      </c>
      <c r="AH688" s="45" t="s">
        <v>27</v>
      </c>
      <c r="AI688" s="45">
        <v>45589</v>
      </c>
      <c r="AJ688" s="45" t="s">
        <v>27</v>
      </c>
      <c r="AK688" s="45">
        <v>45607</v>
      </c>
      <c r="AL688" s="45" t="s">
        <v>123</v>
      </c>
      <c r="AM688" s="45"/>
      <c r="AN688" s="45" t="s">
        <v>123</v>
      </c>
      <c r="AO688" s="45"/>
      <c r="AP688" s="45" t="s">
        <v>123</v>
      </c>
      <c r="AQ688" s="45"/>
      <c r="AR688" s="45" t="s">
        <v>123</v>
      </c>
      <c r="AS688" s="45"/>
      <c r="AT688" s="49">
        <v>45673</v>
      </c>
      <c r="AU688" s="50">
        <v>45785</v>
      </c>
      <c r="AV688" s="66" t="s">
        <v>27</v>
      </c>
      <c r="AW688" s="66" t="s">
        <v>27</v>
      </c>
      <c r="AX688" s="51" t="s">
        <v>49</v>
      </c>
      <c r="AY688" s="52" t="s">
        <v>126</v>
      </c>
      <c r="AZ688" s="53">
        <v>0</v>
      </c>
      <c r="BA688" s="52" t="s">
        <v>153</v>
      </c>
      <c r="BB688" s="81">
        <v>581120</v>
      </c>
      <c r="BC688" s="52" t="s">
        <v>123</v>
      </c>
      <c r="BD688" s="52" t="s">
        <v>123</v>
      </c>
      <c r="BE688" s="55" t="s">
        <v>27</v>
      </c>
      <c r="BF688" s="55" t="s">
        <v>27</v>
      </c>
      <c r="BG688" s="55" t="s">
        <v>27</v>
      </c>
      <c r="BH688" s="55" t="s">
        <v>27</v>
      </c>
      <c r="BI688" s="48" t="s">
        <v>27</v>
      </c>
      <c r="BJ688" s="48">
        <v>45803</v>
      </c>
      <c r="BK688" s="58" t="s">
        <v>123</v>
      </c>
      <c r="BL688" s="59"/>
      <c r="BM688" s="58" t="s">
        <v>123</v>
      </c>
      <c r="BN688" s="59"/>
      <c r="BO688" s="74" t="s">
        <v>27</v>
      </c>
      <c r="BP688" s="77">
        <v>45803</v>
      </c>
      <c r="BQ688" s="78" t="s">
        <v>126</v>
      </c>
      <c r="BR688" s="131"/>
      <c r="BS688" s="104" t="s">
        <v>312</v>
      </c>
      <c r="BT688" s="38" t="s">
        <v>131</v>
      </c>
      <c r="BU688" s="61"/>
      <c r="BV688" s="61"/>
      <c r="BW688" s="84"/>
      <c r="BX688" s="84"/>
      <c r="BY688" s="85"/>
      <c r="BZ688" s="84"/>
      <c r="CA688" s="86"/>
      <c r="CB688" s="87"/>
      <c r="CC688" s="88"/>
      <c r="CD688" s="87"/>
      <c r="CE688" s="87"/>
      <c r="CF688" s="87"/>
      <c r="CG688" s="87"/>
      <c r="CH688" s="42">
        <f>YEAR(BANCO10[[#This Row],[DATA INÍCIO]])</f>
        <v>2025</v>
      </c>
      <c r="CI688" s="42">
        <f>MONTH(BANCO10[[#This Row],[DATA INÍCIO]])</f>
        <v>1</v>
      </c>
      <c r="CJ688" s="42" t="str">
        <f t="shared" si="12"/>
        <v>RISCOFER TINTAS E VERNIZES LTDA48.922.769/0001-93</v>
      </c>
      <c r="CK688" s="42"/>
      <c r="CL688" s="42"/>
      <c r="CM688" s="42" t="str">
        <f>IF(BANCO10[[#This Row],[SOLUÇÃO]]=CM$1,BANCO10[[#This Row],[STATUS DA ETAPA]],"")</f>
        <v/>
      </c>
      <c r="CN688" s="42" t="str">
        <f>IF(BANCO10[[#This Row],[SOLUÇÃO]]=CN$1,BANCO10[[#This Row],[STATUS DA ETAPA]],"")</f>
        <v/>
      </c>
      <c r="CO688" s="42" t="str">
        <f>IF(BANCO10[[#This Row],[SOLUÇÃO]]=CO$1,BANCO10[[#This Row],[STATUS DA ETAPA]],"")</f>
        <v/>
      </c>
      <c r="CP688" s="42" t="str">
        <f>IF(BANCO10[[#This Row],[SOLUÇÃO]]=CP$1,BANCO10[[#This Row],[STATUS DA ETAPA]],"")</f>
        <v/>
      </c>
      <c r="CQ688" s="42" t="str">
        <f>IF(BANCO10[[#This Row],[SOLUÇÃO]]=CQ$1,BANCO10[[#This Row],[STATUS DA ETAPA]],"")</f>
        <v/>
      </c>
      <c r="CR688" s="42" t="str">
        <f>IF(BANCO10[[#This Row],[SOLUÇÃO]]=CR$1,BANCO10[[#This Row],[STATUS DA ETAPA]],"")</f>
        <v/>
      </c>
      <c r="CS688" s="42" t="str">
        <f>IF(BANCO10[[#This Row],[SOLUÇÃO]]=CS$1,BANCO10[[#This Row],[STATUS DA ETAPA]],"")</f>
        <v>CONCLUÍDO</v>
      </c>
      <c r="CT688" s="42" t="str">
        <f>IF(BANCO10[[#This Row],[SOLUÇÃO]]=CT$1,BANCO10[[#This Row],[STATUS DA ETAPA]],"")</f>
        <v/>
      </c>
      <c r="CU688" s="42" t="str">
        <f>IF(BANCO10[[#This Row],[SOLUÇÃO]]=CU$1,BANCO10[[#This Row],[STATUS DA ETAPA]],"")</f>
        <v/>
      </c>
      <c r="CV688" s="42" t="str">
        <f>IF(BANCO10[[#This Row],[SOLUÇÃO]]=CV$1,BANCO10[[#This Row],[STATUS DA ETAPA]],"")</f>
        <v/>
      </c>
      <c r="CW688" s="42" t="str">
        <f>IF(BANCO10[[#This Row],[SOLUÇÃO]]=CW$1,BANCO10[[#This Row],[STATUS DA ETAPA]],"")</f>
        <v/>
      </c>
      <c r="CX688" s="42" t="str">
        <f>IF(BANCO10[[#This Row],[SOLUÇÃO]]=CX$1,BANCO10[[#This Row],[STATUS DA ETAPA]],"")</f>
        <v/>
      </c>
      <c r="CY688" s="42" t="str">
        <f>IF(BANCO10[[#This Row],[SOLUÇÃO]]=CY$1,BANCO10[[#This Row],[STATUS DA ETAPA]],"")</f>
        <v/>
      </c>
      <c r="CZ688" s="42" t="str">
        <f>IF(BANCO10[[#This Row],[SOLUÇÃO]]=CZ$1,BANCO10[[#This Row],[STATUS DA ETAPA]],"")</f>
        <v/>
      </c>
      <c r="DA688" s="42" t="str">
        <f>IF(BANCO10[[#This Row],[SOLUÇÃO]]=DA$1,BANCO10[[#This Row],[STATUS DA ETAPA]],"")</f>
        <v/>
      </c>
      <c r="DB688" s="42" t="str">
        <f>IF(BANCO10[[#This Row],[SOLUÇÃO]]=DB$1,BANCO10[[#This Row],[STATUS DA ETAPA]],"")</f>
        <v/>
      </c>
      <c r="DC688" s="63" t="str">
        <f>IF(BANCO10[[#This Row],[SOLUÇÃO]]=DC$1,BANCO10[[#This Row],[STATUS DA ETAPA]],"")</f>
        <v/>
      </c>
      <c r="DD688" s="65" t="str">
        <f>IF(BANCO10[[#This Row],[SOLUÇÃO]]=DD$1,BANCO10[[#This Row],[STATUS DA ETAPA]],"")</f>
        <v/>
      </c>
      <c r="DE688" s="65" t="str">
        <f>IF(BANCO10[[#This Row],[SOLUÇÃO]]=DE$1,BANCO10[[#This Row],[STATUS DA ETAPA]],"")</f>
        <v/>
      </c>
      <c r="DF688" s="65" t="str">
        <f>IF(BANCO10[[#This Row],[SOLUÇÃO]]=DF$1,BANCO10[[#This Row],[STATUS DA ETAPA]],"")</f>
        <v/>
      </c>
      <c r="DG688" s="65" t="str">
        <f>IF(BANCO10[[#This Row],[SOLUÇÃO]]=DG$1,BANCO10[[#This Row],[STATUS DA ETAPA]],"")</f>
        <v/>
      </c>
      <c r="DH688" s="65" t="str">
        <f>IF(BANCO10[[#This Row],[SOLUÇÃO]]=DH$1,BANCO10[[#This Row],[STATUS DA ETAPA]],"")</f>
        <v/>
      </c>
      <c r="DI688" s="65" t="str">
        <f>IF(BANCO10[[#This Row],[SOLUÇÃO]]=DI$1,BANCO10[[#This Row],[STATUS DA ETAPA]],"")</f>
        <v/>
      </c>
      <c r="DJ688" s="65" t="str">
        <f>IF(BANCO10[[#This Row],[SOLUÇÃO]]=DJ$1,BANCO10[[#This Row],[STATUS DA ETAPA]],"")</f>
        <v/>
      </c>
      <c r="DK688" s="65" t="str">
        <f>IF(BANCO10[[#This Row],[SOLUÇÃO]]=DK$1,BANCO10[[#This Row],[STATUS DA ETAPA]],"")</f>
        <v/>
      </c>
      <c r="DL688" s="65" t="str">
        <f>IF(BANCO10[[#This Row],[SOLUÇÃO]]=DL$1,BANCO10[[#This Row],[STATUS DA ETAPA]],"")</f>
        <v/>
      </c>
      <c r="DM688" s="65" t="str">
        <f>IF(BANCO10[[#This Row],[SOLUÇÃO]]=DM$1,BANCO10[[#This Row],[STATUS DA ETAPA]],"")</f>
        <v/>
      </c>
    </row>
    <row r="689" spans="1:117" ht="12" x14ac:dyDescent="0.25">
      <c r="A689" s="38" t="s">
        <v>118</v>
      </c>
      <c r="B689" s="39" t="s">
        <v>131</v>
      </c>
      <c r="C689" s="40" t="str">
        <f>IFERROR(VLOOKUP(BANCO10[[#This Row],[EMPRESA]],[1]!DADOS[#Data],2,FALSE),"")</f>
        <v>48.922.769/0001-93</v>
      </c>
      <c r="D689" s="40" t="s">
        <v>1552</v>
      </c>
      <c r="E689" s="42" t="str">
        <f>IFERROR(VLOOKUP(BANCO10[[#This Row],[EMPRESA]],[1]!DADOS[#Data],5,FALSE),"")</f>
        <v>EPP</v>
      </c>
      <c r="F689" s="40" t="str">
        <f>IFERROR(IF(VLOOKUP(BANCO10[[#This Row],[EMPRESA]],[1]!DADOS[#Data],6,0)="","",(VLOOKUP(BANCO10[[#This Row],[EMPRESA]],[1]!DADOS[#Data],6,0))),"")</f>
        <v>CAPITAL CENTRO</v>
      </c>
      <c r="G689" s="40" t="str">
        <f>IFERROR(IF(VLOOKUP(BANCO10[[#This Row],[EMPRESA]],[1]!DADOS[#Data],4)="","",(VLOOKUP($D689,[1]!DADOS[#Data],4,0))),"")</f>
        <v>RISCOFER</v>
      </c>
      <c r="H689" s="43" t="s">
        <v>178</v>
      </c>
      <c r="I689" s="43" t="s">
        <v>145</v>
      </c>
      <c r="J689" s="44" t="s">
        <v>123</v>
      </c>
      <c r="K689" s="39" t="s">
        <v>1758</v>
      </c>
      <c r="L689" s="44" t="s">
        <v>123</v>
      </c>
      <c r="M689" s="44" t="s">
        <v>137</v>
      </c>
      <c r="N689" s="44" t="s">
        <v>123</v>
      </c>
      <c r="O689" s="42" t="s">
        <v>180</v>
      </c>
      <c r="P689" s="42">
        <v>4</v>
      </c>
      <c r="Q689" s="42" t="s">
        <v>205</v>
      </c>
      <c r="R689" s="45" t="s">
        <v>123</v>
      </c>
      <c r="S689" s="45"/>
      <c r="T689" s="45" t="s">
        <v>123</v>
      </c>
      <c r="U689" s="45"/>
      <c r="V689" s="45" t="s">
        <v>123</v>
      </c>
      <c r="W689" s="45"/>
      <c r="X689" s="45" t="s">
        <v>123</v>
      </c>
      <c r="Y689" s="45"/>
      <c r="Z689" s="46" t="s">
        <v>123</v>
      </c>
      <c r="AA689" s="47"/>
      <c r="AB689" s="46" t="s">
        <v>123</v>
      </c>
      <c r="AC689" s="48"/>
      <c r="AD689" s="46" t="s">
        <v>123</v>
      </c>
      <c r="AE689" s="48"/>
      <c r="AF689" s="45" t="s">
        <v>123</v>
      </c>
      <c r="AG689" s="45"/>
      <c r="AH689" s="45" t="s">
        <v>123</v>
      </c>
      <c r="AI689" s="45"/>
      <c r="AJ689" s="45" t="s">
        <v>123</v>
      </c>
      <c r="AK689" s="45"/>
      <c r="AL689" s="45" t="s">
        <v>123</v>
      </c>
      <c r="AM689" s="45"/>
      <c r="AN689" s="45" t="s">
        <v>123</v>
      </c>
      <c r="AO689" s="45"/>
      <c r="AP689" s="45" t="s">
        <v>123</v>
      </c>
      <c r="AQ689" s="45"/>
      <c r="AR689" s="45" t="s">
        <v>123</v>
      </c>
      <c r="AS689" s="45"/>
      <c r="AT689" s="49">
        <v>45807</v>
      </c>
      <c r="AU689" s="50">
        <v>45807</v>
      </c>
      <c r="AV689" s="66" t="s">
        <v>123</v>
      </c>
      <c r="AW689" s="66" t="s">
        <v>123</v>
      </c>
      <c r="AX689" s="51" t="s">
        <v>182</v>
      </c>
      <c r="AY689" s="52" t="s">
        <v>126</v>
      </c>
      <c r="AZ689" s="53">
        <v>0</v>
      </c>
      <c r="BA689" s="52" t="s">
        <v>123</v>
      </c>
      <c r="BB689" s="81" t="s">
        <v>123</v>
      </c>
      <c r="BC689" s="52" t="s">
        <v>123</v>
      </c>
      <c r="BD689" s="52" t="s">
        <v>123</v>
      </c>
      <c r="BE689" s="55" t="s">
        <v>123</v>
      </c>
      <c r="BF689" s="55" t="s">
        <v>123</v>
      </c>
      <c r="BG689" s="55" t="s">
        <v>123</v>
      </c>
      <c r="BH689" s="55" t="s">
        <v>27</v>
      </c>
      <c r="BI689" s="48" t="s">
        <v>126</v>
      </c>
      <c r="BJ689" s="48"/>
      <c r="BK689" s="74" t="s">
        <v>126</v>
      </c>
      <c r="BL689" s="59"/>
      <c r="BM689" s="74" t="s">
        <v>126</v>
      </c>
      <c r="BN689" s="59"/>
      <c r="BO689" s="74" t="s">
        <v>126</v>
      </c>
      <c r="BP689" s="77"/>
      <c r="BQ689" s="78" t="s">
        <v>126</v>
      </c>
      <c r="BR689" s="131"/>
      <c r="BS689" s="69"/>
      <c r="BT689" s="38"/>
      <c r="BU689" s="61"/>
      <c r="BV689" s="61"/>
      <c r="BW689" s="61"/>
      <c r="BX689" s="61"/>
      <c r="BY689" s="61"/>
      <c r="BZ689" s="61"/>
      <c r="CA689" s="61"/>
      <c r="CB689" s="61"/>
      <c r="CC689" s="61"/>
      <c r="CD689" s="61"/>
      <c r="CE689" s="61"/>
      <c r="CF689" s="61"/>
      <c r="CG689" s="61"/>
      <c r="CH689" s="63">
        <f>YEAR(BANCO10[[#This Row],[DATA INÍCIO]])</f>
        <v>2025</v>
      </c>
      <c r="CI689" s="63">
        <f>MONTH(BANCO10[[#This Row],[DATA INÍCIO]])</f>
        <v>5</v>
      </c>
      <c r="CJ689" s="71" t="str">
        <f t="shared" si="12"/>
        <v>RISCOFER TINTAS E VERNIZES LTDA48.922.769/0001-93</v>
      </c>
      <c r="CK689" s="63"/>
      <c r="CL689" s="63"/>
      <c r="CM689" s="42" t="str">
        <f>IF(BANCO10[[#This Row],[SOLUÇÃO]]=CM$1,BANCO10[[#This Row],[STATUS DA ETAPA]],"")</f>
        <v/>
      </c>
      <c r="CN689" s="42" t="str">
        <f>IF(BANCO10[[#This Row],[SOLUÇÃO]]=CN$1,BANCO10[[#This Row],[STATUS DA ETAPA]],"")</f>
        <v/>
      </c>
      <c r="CO689" s="42" t="str">
        <f>IF(BANCO10[[#This Row],[SOLUÇÃO]]=CO$1,BANCO10[[#This Row],[STATUS DA ETAPA]],"")</f>
        <v/>
      </c>
      <c r="CP689" s="42" t="str">
        <f>IF(BANCO10[[#This Row],[SOLUÇÃO]]=CP$1,BANCO10[[#This Row],[STATUS DA ETAPA]],"")</f>
        <v/>
      </c>
      <c r="CQ689" s="42" t="str">
        <f>IF(BANCO10[[#This Row],[SOLUÇÃO]]=CQ$1,BANCO10[[#This Row],[STATUS DA ETAPA]],"")</f>
        <v/>
      </c>
      <c r="CR689" s="42" t="str">
        <f>IF(BANCO10[[#This Row],[SOLUÇÃO]]=CR$1,BANCO10[[#This Row],[STATUS DA ETAPA]],"")</f>
        <v/>
      </c>
      <c r="CS689" s="42" t="str">
        <f>IF(BANCO10[[#This Row],[SOLUÇÃO]]=CS$1,BANCO10[[#This Row],[STATUS DA ETAPA]],"")</f>
        <v/>
      </c>
      <c r="CT689" s="42" t="str">
        <f>IF(BANCO10[[#This Row],[SOLUÇÃO]]=CT$1,BANCO10[[#This Row],[STATUS DA ETAPA]],"")</f>
        <v/>
      </c>
      <c r="CU689" s="42" t="str">
        <f>IF(BANCO10[[#This Row],[SOLUÇÃO]]=CU$1,BANCO10[[#This Row],[STATUS DA ETAPA]],"")</f>
        <v/>
      </c>
      <c r="CV689" s="42" t="str">
        <f>IF(BANCO10[[#This Row],[SOLUÇÃO]]=CV$1,BANCO10[[#This Row],[STATUS DA ETAPA]],"")</f>
        <v/>
      </c>
      <c r="CW689" s="42" t="str">
        <f>IF(BANCO10[[#This Row],[SOLUÇÃO]]=CW$1,BANCO10[[#This Row],[STATUS DA ETAPA]],"")</f>
        <v/>
      </c>
      <c r="CX689" s="42" t="str">
        <f>IF(BANCO10[[#This Row],[SOLUÇÃO]]=CX$1,BANCO10[[#This Row],[STATUS DA ETAPA]],"")</f>
        <v/>
      </c>
      <c r="CY689" s="42" t="str">
        <f>IF(BANCO10[[#This Row],[SOLUÇÃO]]=CY$1,BANCO10[[#This Row],[STATUS DA ETAPA]],"")</f>
        <v/>
      </c>
      <c r="CZ689" s="42" t="str">
        <f>IF(BANCO10[[#This Row],[SOLUÇÃO]]=CZ$1,BANCO10[[#This Row],[STATUS DA ETAPA]],"")</f>
        <v/>
      </c>
      <c r="DA689" s="42" t="str">
        <f>IF(BANCO10[[#This Row],[SOLUÇÃO]]=DA$1,BANCO10[[#This Row],[STATUS DA ETAPA]],"")</f>
        <v/>
      </c>
      <c r="DB689" s="42" t="str">
        <f>IF(BANCO10[[#This Row],[SOLUÇÃO]]=DB$1,BANCO10[[#This Row],[STATUS DA ETAPA]],"")</f>
        <v/>
      </c>
      <c r="DC689" s="42" t="str">
        <f>IF(BANCO10[[#This Row],[SOLUÇÃO]]=DC$1,BANCO10[[#This Row],[STATUS DA ETAPA]],"")</f>
        <v/>
      </c>
      <c r="DD689" s="42" t="str">
        <f>IF(BANCO10[[#This Row],[SOLUÇÃO]]=DD$1,BANCO10[[#This Row],[STATUS DA ETAPA]],"")</f>
        <v/>
      </c>
      <c r="DE689" s="42" t="str">
        <f>IF(BANCO10[[#This Row],[SOLUÇÃO]]=DE$1,BANCO10[[#This Row],[STATUS DA ETAPA]],"")</f>
        <v/>
      </c>
      <c r="DF689" s="42" t="str">
        <f>IF(BANCO10[[#This Row],[SOLUÇÃO]]=DF$1,BANCO10[[#This Row],[STATUS DA ETAPA]],"")</f>
        <v/>
      </c>
      <c r="DG689" s="42" t="str">
        <f>IF(BANCO10[[#This Row],[SOLUÇÃO]]=DG$1,BANCO10[[#This Row],[STATUS DA ETAPA]],"")</f>
        <v/>
      </c>
      <c r="DH689" s="42" t="str">
        <f>IF(BANCO10[[#This Row],[SOLUÇÃO]]=DH$1,BANCO10[[#This Row],[STATUS DA ETAPA]],"")</f>
        <v/>
      </c>
      <c r="DI689" s="42" t="str">
        <f>IF(BANCO10[[#This Row],[SOLUÇÃO]]=DI$1,BANCO10[[#This Row],[STATUS DA ETAPA]],"")</f>
        <v/>
      </c>
      <c r="DJ689" s="42" t="str">
        <f>IF(BANCO10[[#This Row],[SOLUÇÃO]]=DJ$1,BANCO10[[#This Row],[STATUS DA ETAPA]],"")</f>
        <v/>
      </c>
      <c r="DK689" s="42" t="str">
        <f>IF(BANCO10[[#This Row],[SOLUÇÃO]]=DK$1,BANCO10[[#This Row],[STATUS DA ETAPA]],"")</f>
        <v/>
      </c>
      <c r="DL689" s="42" t="str">
        <f>IF(BANCO10[[#This Row],[SOLUÇÃO]]=DL$1,BANCO10[[#This Row],[STATUS DA ETAPA]],"")</f>
        <v/>
      </c>
      <c r="DM689" s="42" t="str">
        <f>IF(BANCO10[[#This Row],[SOLUÇÃO]]=DM$1,BANCO10[[#This Row],[STATUS DA ETAPA]],"")</f>
        <v/>
      </c>
    </row>
    <row r="690" spans="1:117" ht="12" x14ac:dyDescent="0.25">
      <c r="A690" s="38" t="s">
        <v>118</v>
      </c>
      <c r="B690" s="39" t="s">
        <v>119</v>
      </c>
      <c r="C690" s="40" t="str">
        <f>IFERROR(VLOOKUP(BANCO10[[#This Row],[EMPRESA]],[1]!DADOS[#Data],2,FALSE),"")</f>
        <v>18.842.208/0001-13</v>
      </c>
      <c r="D690" s="40" t="s">
        <v>1759</v>
      </c>
      <c r="E690" s="42" t="str">
        <f>IFERROR(VLOOKUP(BANCO10[[#This Row],[EMPRESA]],[1]!DADOS[#Data],5,FALSE),"")</f>
        <v>EPP</v>
      </c>
      <c r="F690" s="40" t="str">
        <f>IFERROR(IF(VLOOKUP(BANCO10[[#This Row],[EMPRESA]],[1]!DADOS[#Data],6,0)="","",(VLOOKUP(BANCO10[[#This Row],[EMPRESA]],[1]!DADOS[#Data],6,0))),"")</f>
        <v>CAPITAL CENTRO</v>
      </c>
      <c r="G690" s="40" t="s">
        <v>1760</v>
      </c>
      <c r="H690" s="43" t="s">
        <v>7</v>
      </c>
      <c r="I690" s="43" t="s">
        <v>145</v>
      </c>
      <c r="J690" s="43" t="s">
        <v>123</v>
      </c>
      <c r="K690" s="44" t="s">
        <v>1761</v>
      </c>
      <c r="L690" s="44" t="s">
        <v>1762</v>
      </c>
      <c r="M690" s="44" t="s">
        <v>137</v>
      </c>
      <c r="N690" s="44" t="s">
        <v>328</v>
      </c>
      <c r="O690" s="42" t="s">
        <v>91</v>
      </c>
      <c r="P690" s="42">
        <v>120</v>
      </c>
      <c r="Q690" s="39" t="s">
        <v>188</v>
      </c>
      <c r="R690" s="45" t="s">
        <v>27</v>
      </c>
      <c r="S690" s="45"/>
      <c r="T690" s="45" t="s">
        <v>123</v>
      </c>
      <c r="U690" s="45"/>
      <c r="V690" s="45" t="s">
        <v>123</v>
      </c>
      <c r="W690" s="45"/>
      <c r="X690" s="45" t="s">
        <v>123</v>
      </c>
      <c r="Y690" s="45"/>
      <c r="Z690" s="46" t="s">
        <v>123</v>
      </c>
      <c r="AA690" s="47"/>
      <c r="AB690" s="46" t="s">
        <v>123</v>
      </c>
      <c r="AC690" s="48"/>
      <c r="AD690" s="46" t="s">
        <v>123</v>
      </c>
      <c r="AE690" s="48"/>
      <c r="AF690" s="45" t="s">
        <v>123</v>
      </c>
      <c r="AG690" s="45"/>
      <c r="AH690" s="45" t="s">
        <v>123</v>
      </c>
      <c r="AI690" s="45"/>
      <c r="AJ690" s="45" t="s">
        <v>123</v>
      </c>
      <c r="AK690" s="45"/>
      <c r="AL690" s="45" t="s">
        <v>27</v>
      </c>
      <c r="AM690" s="45">
        <v>45777</v>
      </c>
      <c r="AN690" s="45" t="s">
        <v>27</v>
      </c>
      <c r="AO690" s="45"/>
      <c r="AP690" s="45" t="s">
        <v>27</v>
      </c>
      <c r="AQ690" s="45"/>
      <c r="AR690" s="45" t="s">
        <v>27</v>
      </c>
      <c r="AS690" s="45"/>
      <c r="AT690" s="49">
        <v>45805</v>
      </c>
      <c r="AU690" s="50">
        <v>45910</v>
      </c>
      <c r="AV690" s="105" t="s">
        <v>27</v>
      </c>
      <c r="AW690" s="105" t="s">
        <v>27</v>
      </c>
      <c r="AX690" s="73" t="s">
        <v>182</v>
      </c>
      <c r="AY690" s="52" t="s">
        <v>126</v>
      </c>
      <c r="AZ690" s="53">
        <v>21748.21</v>
      </c>
      <c r="BA690" s="52" t="s">
        <v>153</v>
      </c>
      <c r="BB690" s="81" t="s">
        <v>1763</v>
      </c>
      <c r="BC690" s="52">
        <v>4712</v>
      </c>
      <c r="BD690" s="52">
        <v>118597</v>
      </c>
      <c r="BE690" s="55" t="s">
        <v>123</v>
      </c>
      <c r="BF690" s="55" t="s">
        <v>123</v>
      </c>
      <c r="BG690" s="55" t="s">
        <v>27</v>
      </c>
      <c r="BH690" s="55" t="s">
        <v>123</v>
      </c>
      <c r="BI690" s="68" t="s">
        <v>123</v>
      </c>
      <c r="BJ690" s="48"/>
      <c r="BK690" s="58" t="s">
        <v>27</v>
      </c>
      <c r="BL690" s="59">
        <v>45910</v>
      </c>
      <c r="BM690" s="78" t="s">
        <v>126</v>
      </c>
      <c r="BN690" s="59"/>
      <c r="BO690" s="58" t="s">
        <v>126</v>
      </c>
      <c r="BP690" s="59"/>
      <c r="BQ690" s="58" t="s">
        <v>126</v>
      </c>
      <c r="BR690" s="140"/>
      <c r="BS690" s="60" t="s">
        <v>1764</v>
      </c>
      <c r="BT690" s="38"/>
      <c r="BU690" s="61"/>
      <c r="BV690" s="61"/>
      <c r="BW690" s="61"/>
      <c r="BX690" s="61"/>
      <c r="BY690" s="61"/>
      <c r="BZ690" s="61"/>
      <c r="CA690" s="61"/>
      <c r="CB690" s="61"/>
      <c r="CC690" s="61"/>
      <c r="CD690" s="61"/>
      <c r="CE690" s="61"/>
      <c r="CF690" s="61"/>
      <c r="CG690" s="61"/>
      <c r="CH690" s="63">
        <f>YEAR(BANCO10[[#This Row],[DATA INÍCIO]])</f>
        <v>2025</v>
      </c>
      <c r="CI690" s="63">
        <f>MONTH(BANCO10[[#This Row],[DATA INÍCIO]])</f>
        <v>5</v>
      </c>
      <c r="CJ690" s="71" t="str">
        <f t="shared" si="12"/>
        <v>SWEETCO ALIMENTOS BRASIL LTDA18.842.208/0001-13</v>
      </c>
      <c r="CK690" s="63"/>
      <c r="CL690" s="63"/>
      <c r="CM690" s="42" t="str">
        <f>IF(BANCO10[[#This Row],[SOLUÇÃO]]=CM$1,BANCO10[[#This Row],[STATUS DA ETAPA]],"")</f>
        <v/>
      </c>
      <c r="CN690" s="42" t="str">
        <f>IF(BANCO10[[#This Row],[SOLUÇÃO]]=CN$1,BANCO10[[#This Row],[STATUS DA ETAPA]],"")</f>
        <v>CONCLUÍDO</v>
      </c>
      <c r="CO690" s="42" t="str">
        <f>IF(BANCO10[[#This Row],[SOLUÇÃO]]=CO$1,BANCO10[[#This Row],[STATUS DA ETAPA]],"")</f>
        <v/>
      </c>
      <c r="CP690" s="42" t="str">
        <f>IF(BANCO10[[#This Row],[SOLUÇÃO]]=CP$1,BANCO10[[#This Row],[STATUS DA ETAPA]],"")</f>
        <v/>
      </c>
      <c r="CQ690" s="42" t="str">
        <f>IF(BANCO10[[#This Row],[SOLUÇÃO]]=CQ$1,BANCO10[[#This Row],[STATUS DA ETAPA]],"")</f>
        <v/>
      </c>
      <c r="CR690" s="42" t="str">
        <f>IF(BANCO10[[#This Row],[SOLUÇÃO]]=CR$1,BANCO10[[#This Row],[STATUS DA ETAPA]],"")</f>
        <v/>
      </c>
      <c r="CS690" s="42" t="str">
        <f>IF(BANCO10[[#This Row],[SOLUÇÃO]]=CS$1,BANCO10[[#This Row],[STATUS DA ETAPA]],"")</f>
        <v/>
      </c>
      <c r="CT690" s="42" t="str">
        <f>IF(BANCO10[[#This Row],[SOLUÇÃO]]=CT$1,BANCO10[[#This Row],[STATUS DA ETAPA]],"")</f>
        <v/>
      </c>
      <c r="CU690" s="42" t="str">
        <f>IF(BANCO10[[#This Row],[SOLUÇÃO]]=CU$1,BANCO10[[#This Row],[STATUS DA ETAPA]],"")</f>
        <v/>
      </c>
      <c r="CV690" s="42" t="str">
        <f>IF(BANCO10[[#This Row],[SOLUÇÃO]]=CV$1,BANCO10[[#This Row],[STATUS DA ETAPA]],"")</f>
        <v/>
      </c>
      <c r="CW690" s="42" t="str">
        <f>IF(BANCO10[[#This Row],[SOLUÇÃO]]=CW$1,BANCO10[[#This Row],[STATUS DA ETAPA]],"")</f>
        <v/>
      </c>
      <c r="CX690" s="42" t="str">
        <f>IF(BANCO10[[#This Row],[SOLUÇÃO]]=CX$1,BANCO10[[#This Row],[STATUS DA ETAPA]],"")</f>
        <v/>
      </c>
      <c r="CY690" s="42" t="str">
        <f>IF(BANCO10[[#This Row],[SOLUÇÃO]]=CY$1,BANCO10[[#This Row],[STATUS DA ETAPA]],"")</f>
        <v/>
      </c>
      <c r="CZ690" s="42" t="str">
        <f>IF(BANCO10[[#This Row],[SOLUÇÃO]]=CZ$1,BANCO10[[#This Row],[STATUS DA ETAPA]],"")</f>
        <v/>
      </c>
      <c r="DA690" s="42" t="str">
        <f>IF(BANCO10[[#This Row],[SOLUÇÃO]]=DA$1,BANCO10[[#This Row],[STATUS DA ETAPA]],"")</f>
        <v/>
      </c>
      <c r="DB690" s="42" t="str">
        <f>IF(BANCO10[[#This Row],[SOLUÇÃO]]=DB$1,BANCO10[[#This Row],[STATUS DA ETAPA]],"")</f>
        <v/>
      </c>
      <c r="DC690" s="42" t="str">
        <f>IF(BANCO10[[#This Row],[SOLUÇÃO]]=DC$1,BANCO10[[#This Row],[STATUS DA ETAPA]],"")</f>
        <v/>
      </c>
      <c r="DD690" s="42" t="str">
        <f>IF(BANCO10[[#This Row],[SOLUÇÃO]]=DD$1,BANCO10[[#This Row],[STATUS DA ETAPA]],"")</f>
        <v/>
      </c>
      <c r="DE690" s="42" t="str">
        <f>IF(BANCO10[[#This Row],[SOLUÇÃO]]=DE$1,BANCO10[[#This Row],[STATUS DA ETAPA]],"")</f>
        <v/>
      </c>
      <c r="DF690" s="42" t="str">
        <f>IF(BANCO10[[#This Row],[SOLUÇÃO]]=DF$1,BANCO10[[#This Row],[STATUS DA ETAPA]],"")</f>
        <v/>
      </c>
      <c r="DG690" s="42" t="str">
        <f>IF(BANCO10[[#This Row],[SOLUÇÃO]]=DG$1,BANCO10[[#This Row],[STATUS DA ETAPA]],"")</f>
        <v/>
      </c>
      <c r="DH690" s="42" t="str">
        <f>IF(BANCO10[[#This Row],[SOLUÇÃO]]=DH$1,BANCO10[[#This Row],[STATUS DA ETAPA]],"")</f>
        <v/>
      </c>
      <c r="DI690" s="42" t="str">
        <f>IF(BANCO10[[#This Row],[SOLUÇÃO]]=DI$1,BANCO10[[#This Row],[STATUS DA ETAPA]],"")</f>
        <v/>
      </c>
      <c r="DJ690" s="42" t="str">
        <f>IF(BANCO10[[#This Row],[SOLUÇÃO]]=DJ$1,BANCO10[[#This Row],[STATUS DA ETAPA]],"")</f>
        <v/>
      </c>
      <c r="DK690" s="42" t="str">
        <f>IF(BANCO10[[#This Row],[SOLUÇÃO]]=DK$1,BANCO10[[#This Row],[STATUS DA ETAPA]],"")</f>
        <v/>
      </c>
      <c r="DL690" s="42" t="str">
        <f>IF(BANCO10[[#This Row],[SOLUÇÃO]]=DL$1,BANCO10[[#This Row],[STATUS DA ETAPA]],"")</f>
        <v/>
      </c>
      <c r="DM690" s="42" t="str">
        <f>IF(BANCO10[[#This Row],[SOLUÇÃO]]=DM$1,BANCO10[[#This Row],[STATUS DA ETAPA]],"")</f>
        <v/>
      </c>
    </row>
    <row r="691" spans="1:117" ht="10.5" x14ac:dyDescent="0.25">
      <c r="A691" s="38" t="s">
        <v>118</v>
      </c>
      <c r="B691" s="39" t="s">
        <v>131</v>
      </c>
      <c r="C691" s="40" t="str">
        <f>IFERROR(VLOOKUP(BANCO10[[#This Row],[EMPRESA]],[1]!DADOS[#Data],2,FALSE),"")</f>
        <v>66.522.145/0001-60</v>
      </c>
      <c r="D691" s="40" t="s">
        <v>1765</v>
      </c>
      <c r="E691" s="42" t="str">
        <f>IFERROR(VLOOKUP(BANCO10[[#This Row],[EMPRESA]],[1]!DADOS[#Data],5,FALSE),"")</f>
        <v>ME</v>
      </c>
      <c r="F691" s="40" t="str">
        <f>IFERROR(IF(VLOOKUP(BANCO10[[#This Row],[EMPRESA]],[1]!DADOS[#Data],6,0)="","",(VLOOKUP(BANCO10[[#This Row],[EMPRESA]],[1]!DADOS[#Data],6,0))),"")</f>
        <v>CAPITAL LESTE 2</v>
      </c>
      <c r="G691" s="40" t="str">
        <f>IFERROR(IF(VLOOKUP(BANCO10[[#This Row],[EMPRESA]],[1]!DADOS[#Data],4)="","",(VLOOKUP($D691,[1]!DADOS[#Data],4,0))),"")</f>
        <v>RISKGAS</v>
      </c>
      <c r="H691" s="43" t="s">
        <v>7</v>
      </c>
      <c r="I691" s="43" t="s">
        <v>134</v>
      </c>
      <c r="J691" s="43" t="s">
        <v>123</v>
      </c>
      <c r="K691" s="44" t="s">
        <v>1766</v>
      </c>
      <c r="L691" s="44" t="s">
        <v>136</v>
      </c>
      <c r="M691" s="44" t="s">
        <v>137</v>
      </c>
      <c r="N691" s="44" t="s">
        <v>123</v>
      </c>
      <c r="O691" s="42" t="s">
        <v>96</v>
      </c>
      <c r="P691" s="42">
        <v>76</v>
      </c>
      <c r="Q691" s="39"/>
      <c r="R691" s="45" t="s">
        <v>27</v>
      </c>
      <c r="S691" s="45">
        <v>45713</v>
      </c>
      <c r="T691" s="45" t="s">
        <v>27</v>
      </c>
      <c r="U691" s="45">
        <v>45713</v>
      </c>
      <c r="V691" s="45" t="s">
        <v>27</v>
      </c>
      <c r="W691" s="45">
        <v>45713</v>
      </c>
      <c r="X691" s="45" t="s">
        <v>27</v>
      </c>
      <c r="Y691" s="45">
        <v>45713</v>
      </c>
      <c r="Z691" s="46" t="s">
        <v>27</v>
      </c>
      <c r="AA691" s="47">
        <v>45736</v>
      </c>
      <c r="AB691" s="46" t="s">
        <v>126</v>
      </c>
      <c r="AC691" s="48"/>
      <c r="AD691" s="46" t="s">
        <v>126</v>
      </c>
      <c r="AE691" s="48"/>
      <c r="AF691" s="45" t="s">
        <v>123</v>
      </c>
      <c r="AG691" s="45"/>
      <c r="AH691" s="45" t="s">
        <v>123</v>
      </c>
      <c r="AI691" s="45"/>
      <c r="AJ691" s="45" t="s">
        <v>27</v>
      </c>
      <c r="AK691" s="45">
        <v>45708</v>
      </c>
      <c r="AL691" s="45" t="s">
        <v>123</v>
      </c>
      <c r="AM691" s="45"/>
      <c r="AN691" s="45" t="s">
        <v>123</v>
      </c>
      <c r="AO691" s="45"/>
      <c r="AP691" s="45" t="s">
        <v>123</v>
      </c>
      <c r="AQ691" s="45"/>
      <c r="AR691" s="45" t="s">
        <v>123</v>
      </c>
      <c r="AS691" s="45"/>
      <c r="AT691" s="49">
        <v>46022</v>
      </c>
      <c r="AU691" s="50">
        <v>46022</v>
      </c>
      <c r="AV691" s="66" t="s">
        <v>126</v>
      </c>
      <c r="AW691" s="66" t="s">
        <v>126</v>
      </c>
      <c r="AX691" s="51" t="s">
        <v>49</v>
      </c>
      <c r="AY691" s="52" t="s">
        <v>126</v>
      </c>
      <c r="AZ691" s="53">
        <v>14440</v>
      </c>
      <c r="BA691" s="52" t="s">
        <v>138</v>
      </c>
      <c r="BB691" s="42">
        <v>678858</v>
      </c>
      <c r="BC691" s="52" t="s">
        <v>123</v>
      </c>
      <c r="BD691" s="52" t="s">
        <v>123</v>
      </c>
      <c r="BE691" s="55" t="s">
        <v>126</v>
      </c>
      <c r="BF691" s="55" t="s">
        <v>126</v>
      </c>
      <c r="BG691" s="55" t="s">
        <v>126</v>
      </c>
      <c r="BH691" s="55" t="s">
        <v>126</v>
      </c>
      <c r="BI691" s="48" t="s">
        <v>126</v>
      </c>
      <c r="BJ691" s="48"/>
      <c r="BK691" s="58" t="s">
        <v>126</v>
      </c>
      <c r="BL691" s="59"/>
      <c r="BM691" s="58" t="s">
        <v>126</v>
      </c>
      <c r="BN691" s="59"/>
      <c r="BO691" s="58" t="s">
        <v>126</v>
      </c>
      <c r="BP691" s="59"/>
      <c r="BQ691" s="58" t="s">
        <v>126</v>
      </c>
      <c r="BR691" s="140"/>
      <c r="BS691" s="69" t="s">
        <v>185</v>
      </c>
      <c r="BT691" s="38" t="s">
        <v>142</v>
      </c>
      <c r="BU691" s="61"/>
      <c r="BV691" s="61"/>
      <c r="BW691" s="61"/>
      <c r="BX691" s="61"/>
      <c r="BY691" s="61"/>
      <c r="BZ691" s="61"/>
      <c r="CA691" s="61"/>
      <c r="CB691" s="61"/>
      <c r="CC691" s="61"/>
      <c r="CD691" s="61"/>
      <c r="CE691" s="61"/>
      <c r="CF691" s="61"/>
      <c r="CG691" s="61"/>
      <c r="CH691" s="63">
        <f>YEAR(BANCO10[[#This Row],[DATA INÍCIO]])</f>
        <v>2025</v>
      </c>
      <c r="CI691" s="63">
        <f>MONTH(BANCO10[[#This Row],[DATA INÍCIO]])</f>
        <v>12</v>
      </c>
      <c r="CJ691" s="71" t="str">
        <f t="shared" si="12"/>
        <v>RISKGAS INDUSTRIA E COMERCIO DE FOGOES LIMITADA66.522.145/0001-60</v>
      </c>
      <c r="CK691" s="63"/>
      <c r="CL691" s="63"/>
      <c r="CM691" s="42" t="str">
        <f>IF(BANCO10[[#This Row],[SOLUÇÃO]]=CM$1,BANCO10[[#This Row],[STATUS DA ETAPA]],"")</f>
        <v/>
      </c>
      <c r="CN691" s="42" t="str">
        <f>IF(BANCO10[[#This Row],[SOLUÇÃO]]=CN$1,BANCO10[[#This Row],[STATUS DA ETAPA]],"")</f>
        <v/>
      </c>
      <c r="CO691" s="42" t="str">
        <f>IF(BANCO10[[#This Row],[SOLUÇÃO]]=CO$1,BANCO10[[#This Row],[STATUS DA ETAPA]],"")</f>
        <v/>
      </c>
      <c r="CP691" s="42" t="str">
        <f>IF(BANCO10[[#This Row],[SOLUÇÃO]]=CP$1,BANCO10[[#This Row],[STATUS DA ETAPA]],"")</f>
        <v/>
      </c>
      <c r="CQ691" s="42" t="str">
        <f>IF(BANCO10[[#This Row],[SOLUÇÃO]]=CQ$1,BANCO10[[#This Row],[STATUS DA ETAPA]],"")</f>
        <v/>
      </c>
      <c r="CR691" s="42" t="str">
        <f>IF(BANCO10[[#This Row],[SOLUÇÃO]]=CR$1,BANCO10[[#This Row],[STATUS DA ETAPA]],"")</f>
        <v/>
      </c>
      <c r="CS691" s="42" t="str">
        <f>IF(BANCO10[[#This Row],[SOLUÇÃO]]=CS$1,BANCO10[[#This Row],[STATUS DA ETAPA]],"")</f>
        <v>AGUARDANDO SALDO</v>
      </c>
      <c r="CT691" s="42" t="str">
        <f>IF(BANCO10[[#This Row],[SOLUÇÃO]]=CT$1,BANCO10[[#This Row],[STATUS DA ETAPA]],"")</f>
        <v/>
      </c>
      <c r="CU691" s="42" t="str">
        <f>IF(BANCO10[[#This Row],[SOLUÇÃO]]=CU$1,BANCO10[[#This Row],[STATUS DA ETAPA]],"")</f>
        <v/>
      </c>
      <c r="CV691" s="42" t="str">
        <f>IF(BANCO10[[#This Row],[SOLUÇÃO]]=CV$1,BANCO10[[#This Row],[STATUS DA ETAPA]],"")</f>
        <v/>
      </c>
      <c r="CW691" s="42" t="str">
        <f>IF(BANCO10[[#This Row],[SOLUÇÃO]]=CW$1,BANCO10[[#This Row],[STATUS DA ETAPA]],"")</f>
        <v/>
      </c>
      <c r="CX691" s="42" t="str">
        <f>IF(BANCO10[[#This Row],[SOLUÇÃO]]=CX$1,BANCO10[[#This Row],[STATUS DA ETAPA]],"")</f>
        <v/>
      </c>
      <c r="CY691" s="42" t="str">
        <f>IF(BANCO10[[#This Row],[SOLUÇÃO]]=CY$1,BANCO10[[#This Row],[STATUS DA ETAPA]],"")</f>
        <v/>
      </c>
      <c r="CZ691" s="42" t="str">
        <f>IF(BANCO10[[#This Row],[SOLUÇÃO]]=CZ$1,BANCO10[[#This Row],[STATUS DA ETAPA]],"")</f>
        <v/>
      </c>
      <c r="DA691" s="42" t="str">
        <f>IF(BANCO10[[#This Row],[SOLUÇÃO]]=DA$1,BANCO10[[#This Row],[STATUS DA ETAPA]],"")</f>
        <v/>
      </c>
      <c r="DB691" s="42" t="str">
        <f>IF(BANCO10[[#This Row],[SOLUÇÃO]]=DB$1,BANCO10[[#This Row],[STATUS DA ETAPA]],"")</f>
        <v/>
      </c>
      <c r="DC691" s="42" t="str">
        <f>IF(BANCO10[[#This Row],[SOLUÇÃO]]=DC$1,BANCO10[[#This Row],[STATUS DA ETAPA]],"")</f>
        <v/>
      </c>
      <c r="DD691" s="42" t="str">
        <f>IF(BANCO10[[#This Row],[SOLUÇÃO]]=DD$1,BANCO10[[#This Row],[STATUS DA ETAPA]],"")</f>
        <v/>
      </c>
      <c r="DE691" s="42" t="str">
        <f>IF(BANCO10[[#This Row],[SOLUÇÃO]]=DE$1,BANCO10[[#This Row],[STATUS DA ETAPA]],"")</f>
        <v/>
      </c>
      <c r="DF691" s="42" t="str">
        <f>IF(BANCO10[[#This Row],[SOLUÇÃO]]=DF$1,BANCO10[[#This Row],[STATUS DA ETAPA]],"")</f>
        <v/>
      </c>
      <c r="DG691" s="42" t="str">
        <f>IF(BANCO10[[#This Row],[SOLUÇÃO]]=DG$1,BANCO10[[#This Row],[STATUS DA ETAPA]],"")</f>
        <v/>
      </c>
      <c r="DH691" s="42" t="str">
        <f>IF(BANCO10[[#This Row],[SOLUÇÃO]]=DH$1,BANCO10[[#This Row],[STATUS DA ETAPA]],"")</f>
        <v/>
      </c>
      <c r="DI691" s="42" t="str">
        <f>IF(BANCO10[[#This Row],[SOLUÇÃO]]=DI$1,BANCO10[[#This Row],[STATUS DA ETAPA]],"")</f>
        <v/>
      </c>
      <c r="DJ691" s="42" t="str">
        <f>IF(BANCO10[[#This Row],[SOLUÇÃO]]=DJ$1,BANCO10[[#This Row],[STATUS DA ETAPA]],"")</f>
        <v/>
      </c>
      <c r="DK691" s="42" t="str">
        <f>IF(BANCO10[[#This Row],[SOLUÇÃO]]=DK$1,BANCO10[[#This Row],[STATUS DA ETAPA]],"")</f>
        <v/>
      </c>
      <c r="DL691" s="42" t="str">
        <f>IF(BANCO10[[#This Row],[SOLUÇÃO]]=DL$1,BANCO10[[#This Row],[STATUS DA ETAPA]],"")</f>
        <v/>
      </c>
      <c r="DM691" s="42" t="str">
        <f>IF(BANCO10[[#This Row],[SOLUÇÃO]]=DM$1,BANCO10[[#This Row],[STATUS DA ETAPA]],"")</f>
        <v/>
      </c>
    </row>
    <row r="692" spans="1:117" ht="12" x14ac:dyDescent="0.25">
      <c r="A692" s="38" t="s">
        <v>118</v>
      </c>
      <c r="B692" s="39" t="s">
        <v>119</v>
      </c>
      <c r="C692" s="40" t="str">
        <f>IFERROR(VLOOKUP(BANCO10[[#This Row],[EMPRESA]],[1]!DADOS[#Data],2,FALSE),"")</f>
        <v>66.522.145/0001-60</v>
      </c>
      <c r="D692" s="42" t="s">
        <v>1765</v>
      </c>
      <c r="E692" s="42" t="str">
        <f>IFERROR(VLOOKUP(BANCO10[[#This Row],[EMPRESA]],[1]!DADOS[#Data],5,FALSE),"")</f>
        <v>ME</v>
      </c>
      <c r="F692" s="40" t="str">
        <f>IFERROR(IF(VLOOKUP(BANCO10[[#This Row],[EMPRESA]],[1]!DADOS[#Data],6,0)="","",(VLOOKUP(BANCO10[[#This Row],[EMPRESA]],[1]!DADOS[#Data],6,0))),"")</f>
        <v>CAPITAL LESTE 2</v>
      </c>
      <c r="G692" s="40"/>
      <c r="H692" s="43" t="s">
        <v>121</v>
      </c>
      <c r="I692" s="43" t="s">
        <v>145</v>
      </c>
      <c r="J692" s="44" t="s">
        <v>146</v>
      </c>
      <c r="K692" s="44" t="s">
        <v>1767</v>
      </c>
      <c r="L692" s="44" t="s">
        <v>123</v>
      </c>
      <c r="M692" s="44">
        <v>103</v>
      </c>
      <c r="N692" s="42" t="s">
        <v>123</v>
      </c>
      <c r="O692" s="42" t="s">
        <v>90</v>
      </c>
      <c r="P692" s="42">
        <v>4</v>
      </c>
      <c r="Q692" s="42" t="s">
        <v>205</v>
      </c>
      <c r="R692" s="45" t="s">
        <v>123</v>
      </c>
      <c r="S692" s="45"/>
      <c r="T692" s="45" t="s">
        <v>123</v>
      </c>
      <c r="U692" s="45"/>
      <c r="V692" s="45" t="s">
        <v>123</v>
      </c>
      <c r="W692" s="45"/>
      <c r="X692" s="45" t="s">
        <v>123</v>
      </c>
      <c r="Y692" s="45"/>
      <c r="Z692" s="46" t="s">
        <v>123</v>
      </c>
      <c r="AA692" s="47"/>
      <c r="AB692" s="46" t="s">
        <v>123</v>
      </c>
      <c r="AC692" s="48"/>
      <c r="AD692" s="46" t="s">
        <v>123</v>
      </c>
      <c r="AE692" s="48"/>
      <c r="AF692" s="45" t="s">
        <v>27</v>
      </c>
      <c r="AG692" s="45">
        <v>44799</v>
      </c>
      <c r="AH692" s="45" t="s">
        <v>126</v>
      </c>
      <c r="AI692" s="45"/>
      <c r="AJ692" s="45" t="s">
        <v>123</v>
      </c>
      <c r="AK692" s="45"/>
      <c r="AL692" s="45" t="s">
        <v>123</v>
      </c>
      <c r="AM692" s="45"/>
      <c r="AN692" s="45" t="s">
        <v>123</v>
      </c>
      <c r="AO692" s="45"/>
      <c r="AP692" s="45" t="s">
        <v>123</v>
      </c>
      <c r="AQ692" s="45"/>
      <c r="AR692" s="45" t="s">
        <v>123</v>
      </c>
      <c r="AS692" s="45"/>
      <c r="AT692" s="133">
        <v>44795</v>
      </c>
      <c r="AU692" s="99">
        <v>44795</v>
      </c>
      <c r="AV692" s="51" t="s">
        <v>123</v>
      </c>
      <c r="AW692" s="51" t="s">
        <v>123</v>
      </c>
      <c r="AX692" s="51" t="s">
        <v>49</v>
      </c>
      <c r="AY692" s="52" t="s">
        <v>123</v>
      </c>
      <c r="AZ692" s="53">
        <v>0</v>
      </c>
      <c r="BA692" s="52" t="s">
        <v>123</v>
      </c>
      <c r="BB692" s="81" t="s">
        <v>123</v>
      </c>
      <c r="BC692" s="52" t="s">
        <v>123</v>
      </c>
      <c r="BD692" s="52" t="s">
        <v>123</v>
      </c>
      <c r="BE692" s="55" t="s">
        <v>123</v>
      </c>
      <c r="BF692" s="55" t="s">
        <v>123</v>
      </c>
      <c r="BG692" s="55" t="s">
        <v>123</v>
      </c>
      <c r="BH692" s="55" t="s">
        <v>123</v>
      </c>
      <c r="BI692" s="138" t="s">
        <v>123</v>
      </c>
      <c r="BJ692" s="48"/>
      <c r="BK692" s="74"/>
      <c r="BL692" s="75"/>
      <c r="BM692" s="74"/>
      <c r="BN692" s="75"/>
      <c r="BO692" s="74" t="s">
        <v>123</v>
      </c>
      <c r="BP692" s="75"/>
      <c r="BQ692" s="74" t="s">
        <v>123</v>
      </c>
      <c r="BR692" s="232"/>
      <c r="BS692" s="70"/>
      <c r="BT692" s="38"/>
      <c r="BU692" s="61" t="s">
        <v>129</v>
      </c>
      <c r="BV692" s="61" t="s">
        <v>129</v>
      </c>
      <c r="BW692" s="84" t="s">
        <v>150</v>
      </c>
      <c r="BX692" s="84" t="s">
        <v>129</v>
      </c>
      <c r="BY692" s="85" t="s">
        <v>170</v>
      </c>
      <c r="BZ692" s="84"/>
      <c r="CA692" s="86" t="s">
        <v>129</v>
      </c>
      <c r="CB692" s="87" t="s">
        <v>129</v>
      </c>
      <c r="CC692" s="88" t="s">
        <v>129</v>
      </c>
      <c r="CD692" s="87" t="s">
        <v>129</v>
      </c>
      <c r="CE692" s="87" t="s">
        <v>129</v>
      </c>
      <c r="CF692" s="87" t="s">
        <v>129</v>
      </c>
      <c r="CG692" s="87" t="s">
        <v>129</v>
      </c>
      <c r="CH692" s="42">
        <f>YEAR(BANCO10[[#This Row],[DATA INÍCIO]])</f>
        <v>2022</v>
      </c>
      <c r="CI692" s="42">
        <f>MONTH(BANCO10[[#This Row],[DATA INÍCIO]])</f>
        <v>8</v>
      </c>
      <c r="CJ692" s="42" t="str">
        <f t="shared" si="12"/>
        <v>RISKGAS INDUSTRIA E COMERCIO DE FOGOES LIMITADA66.522.145/0001-60</v>
      </c>
      <c r="CK692" s="42"/>
      <c r="CL692" s="42" t="s">
        <v>1767</v>
      </c>
      <c r="CM692" s="42" t="str">
        <f>IF(BANCO10[[#This Row],[SOLUÇÃO]]=CM$1,BANCO10[[#This Row],[STATUS DA ETAPA]],"")</f>
        <v>CONCLUÍDO</v>
      </c>
      <c r="CN692" s="42" t="str">
        <f>IF(BANCO10[[#This Row],[SOLUÇÃO]]=CN$1,BANCO10[[#This Row],[STATUS DA ETAPA]],"")</f>
        <v/>
      </c>
      <c r="CO692" s="42" t="str">
        <f>IF(BANCO10[[#This Row],[SOLUÇÃO]]=CO$1,BANCO10[[#This Row],[STATUS DA ETAPA]],"")</f>
        <v/>
      </c>
      <c r="CP692" s="42" t="str">
        <f>IF(BANCO10[[#This Row],[SOLUÇÃO]]=CP$1,BANCO10[[#This Row],[STATUS DA ETAPA]],"")</f>
        <v/>
      </c>
      <c r="CQ692" s="42" t="str">
        <f>IF(BANCO10[[#This Row],[SOLUÇÃO]]=CQ$1,BANCO10[[#This Row],[STATUS DA ETAPA]],"")</f>
        <v/>
      </c>
      <c r="CR692" s="42" t="str">
        <f>IF(BANCO10[[#This Row],[SOLUÇÃO]]=CR$1,BANCO10[[#This Row],[STATUS DA ETAPA]],"")</f>
        <v/>
      </c>
      <c r="CS692" s="42" t="str">
        <f>IF(BANCO10[[#This Row],[SOLUÇÃO]]=CS$1,BANCO10[[#This Row],[STATUS DA ETAPA]],"")</f>
        <v/>
      </c>
      <c r="CT692" s="42" t="str">
        <f>IF(BANCO10[[#This Row],[SOLUÇÃO]]=CT$1,BANCO10[[#This Row],[STATUS DA ETAPA]],"")</f>
        <v/>
      </c>
      <c r="CU692" s="42" t="str">
        <f>IF(BANCO10[[#This Row],[SOLUÇÃO]]=CU$1,BANCO10[[#This Row],[STATUS DA ETAPA]],"")</f>
        <v/>
      </c>
      <c r="CV692" s="42" t="str">
        <f>IF(BANCO10[[#This Row],[SOLUÇÃO]]=CV$1,BANCO10[[#This Row],[STATUS DA ETAPA]],"")</f>
        <v/>
      </c>
      <c r="CW692" s="42" t="str">
        <f>IF(BANCO10[[#This Row],[SOLUÇÃO]]=CW$1,BANCO10[[#This Row],[STATUS DA ETAPA]],"")</f>
        <v/>
      </c>
      <c r="CX692" s="42" t="str">
        <f>IF(BANCO10[[#This Row],[SOLUÇÃO]]=CX$1,BANCO10[[#This Row],[STATUS DA ETAPA]],"")</f>
        <v/>
      </c>
      <c r="CY692" s="42" t="str">
        <f>IF(BANCO10[[#This Row],[SOLUÇÃO]]=CY$1,BANCO10[[#This Row],[STATUS DA ETAPA]],"")</f>
        <v/>
      </c>
      <c r="CZ692" s="42" t="str">
        <f>IF(BANCO10[[#This Row],[SOLUÇÃO]]=CZ$1,BANCO10[[#This Row],[STATUS DA ETAPA]],"")</f>
        <v/>
      </c>
      <c r="DA692" s="42" t="str">
        <f>IF(BANCO10[[#This Row],[SOLUÇÃO]]=DA$1,BANCO10[[#This Row],[STATUS DA ETAPA]],"")</f>
        <v/>
      </c>
      <c r="DB692" s="42" t="str">
        <f>IF(BANCO10[[#This Row],[SOLUÇÃO]]=DB$1,BANCO10[[#This Row],[STATUS DA ETAPA]],"")</f>
        <v/>
      </c>
      <c r="DC692" s="63" t="str">
        <f>IF(BANCO10[[#This Row],[SOLUÇÃO]]=DC$1,BANCO10[[#This Row],[STATUS DA ETAPA]],"")</f>
        <v/>
      </c>
      <c r="DD692" s="65" t="str">
        <f>IF(BANCO10[[#This Row],[SOLUÇÃO]]=DD$1,BANCO10[[#This Row],[STATUS DA ETAPA]],"")</f>
        <v/>
      </c>
      <c r="DE692" s="65" t="str">
        <f>IF(BANCO10[[#This Row],[SOLUÇÃO]]=DE$1,BANCO10[[#This Row],[STATUS DA ETAPA]],"")</f>
        <v/>
      </c>
      <c r="DF692" s="65" t="str">
        <f>IF(BANCO10[[#This Row],[SOLUÇÃO]]=DF$1,BANCO10[[#This Row],[STATUS DA ETAPA]],"")</f>
        <v/>
      </c>
      <c r="DG692" s="65" t="str">
        <f>IF(BANCO10[[#This Row],[SOLUÇÃO]]=DG$1,BANCO10[[#This Row],[STATUS DA ETAPA]],"")</f>
        <v/>
      </c>
      <c r="DH692" s="65" t="str">
        <f>IF(BANCO10[[#This Row],[SOLUÇÃO]]=DH$1,BANCO10[[#This Row],[STATUS DA ETAPA]],"")</f>
        <v/>
      </c>
      <c r="DI692" s="65" t="str">
        <f>IF(BANCO10[[#This Row],[SOLUÇÃO]]=DI$1,BANCO10[[#This Row],[STATUS DA ETAPA]],"")</f>
        <v/>
      </c>
      <c r="DJ692" s="65" t="str">
        <f>IF(BANCO10[[#This Row],[SOLUÇÃO]]=DJ$1,BANCO10[[#This Row],[STATUS DA ETAPA]],"")</f>
        <v/>
      </c>
      <c r="DK692" s="65" t="str">
        <f>IF(BANCO10[[#This Row],[SOLUÇÃO]]=DK$1,BANCO10[[#This Row],[STATUS DA ETAPA]],"")</f>
        <v/>
      </c>
      <c r="DL692" s="65" t="str">
        <f>IF(BANCO10[[#This Row],[SOLUÇÃO]]=DL$1,BANCO10[[#This Row],[STATUS DA ETAPA]],"")</f>
        <v/>
      </c>
      <c r="DM692" s="65" t="str">
        <f>IF(BANCO10[[#This Row],[SOLUÇÃO]]=DM$1,BANCO10[[#This Row],[STATUS DA ETAPA]],"")</f>
        <v/>
      </c>
    </row>
    <row r="693" spans="1:117" ht="12" x14ac:dyDescent="0.25">
      <c r="A693" s="38" t="s">
        <v>118</v>
      </c>
      <c r="B693" s="39" t="s">
        <v>119</v>
      </c>
      <c r="C693" s="40" t="str">
        <f>IFERROR(VLOOKUP(BANCO10[[#This Row],[EMPRESA]],[1]!DADOS[#Data],2,FALSE),"")</f>
        <v>66.522.145/0001-60</v>
      </c>
      <c r="D693" s="42" t="s">
        <v>1765</v>
      </c>
      <c r="E693" s="42" t="str">
        <f>IFERROR(VLOOKUP(BANCO10[[#This Row],[EMPRESA]],[1]!DADOS[#Data],5,FALSE),"")</f>
        <v>ME</v>
      </c>
      <c r="F693" s="40" t="str">
        <f>IFERROR(IF(VLOOKUP(BANCO10[[#This Row],[EMPRESA]],[1]!DADOS[#Data],6,0)="","",(VLOOKUP(BANCO10[[#This Row],[EMPRESA]],[1]!DADOS[#Data],6,0))),"")</f>
        <v>CAPITAL LESTE 2</v>
      </c>
      <c r="G693" s="40" t="str">
        <f>IFERROR(IF(VLOOKUP(BANCO10[[#This Row],[EMPRESA]],[1]!DADOS[#Data],4)="","",(VLOOKUP($D693,[1]!DADOS[#Data],4,0))),"")</f>
        <v>RISKGAS</v>
      </c>
      <c r="H693" s="43" t="s">
        <v>7</v>
      </c>
      <c r="I693" s="43" t="s">
        <v>145</v>
      </c>
      <c r="J693" s="44" t="s">
        <v>123</v>
      </c>
      <c r="K693" s="44" t="s">
        <v>1768</v>
      </c>
      <c r="L693" s="44">
        <v>13106567</v>
      </c>
      <c r="M693" s="44">
        <v>103</v>
      </c>
      <c r="N693" s="42" t="s">
        <v>123</v>
      </c>
      <c r="O693" s="42" t="s">
        <v>95</v>
      </c>
      <c r="P693" s="42">
        <v>60</v>
      </c>
      <c r="Q693" s="42" t="s">
        <v>188</v>
      </c>
      <c r="R693" s="45" t="s">
        <v>123</v>
      </c>
      <c r="S693" s="45"/>
      <c r="T693" s="45" t="s">
        <v>123</v>
      </c>
      <c r="U693" s="45"/>
      <c r="V693" s="45" t="s">
        <v>123</v>
      </c>
      <c r="W693" s="45"/>
      <c r="X693" s="45" t="s">
        <v>123</v>
      </c>
      <c r="Y693" s="45"/>
      <c r="Z693" s="46" t="s">
        <v>123</v>
      </c>
      <c r="AA693" s="47"/>
      <c r="AB693" s="46" t="s">
        <v>123</v>
      </c>
      <c r="AC693" s="48"/>
      <c r="AD693" s="46" t="s">
        <v>123</v>
      </c>
      <c r="AE693" s="48"/>
      <c r="AF693" s="45" t="s">
        <v>27</v>
      </c>
      <c r="AG693" s="45">
        <v>44799</v>
      </c>
      <c r="AH693" s="45" t="s">
        <v>27</v>
      </c>
      <c r="AI693" s="45">
        <v>44802</v>
      </c>
      <c r="AJ693" s="45" t="s">
        <v>123</v>
      </c>
      <c r="AK693" s="45"/>
      <c r="AL693" s="45"/>
      <c r="AM693" s="45"/>
      <c r="AN693" s="45" t="s">
        <v>27</v>
      </c>
      <c r="AO693" s="45"/>
      <c r="AP693" s="45" t="s">
        <v>27</v>
      </c>
      <c r="AQ693" s="45">
        <v>44798</v>
      </c>
      <c r="AR693" s="45" t="s">
        <v>27</v>
      </c>
      <c r="AS693" s="45"/>
      <c r="AT693" s="49">
        <v>44944</v>
      </c>
      <c r="AU693" s="50">
        <v>45007</v>
      </c>
      <c r="AV693" s="51" t="s">
        <v>27</v>
      </c>
      <c r="AW693" s="51" t="s">
        <v>27</v>
      </c>
      <c r="AX693" s="51" t="s">
        <v>49</v>
      </c>
      <c r="AY693" s="52" t="s">
        <v>126</v>
      </c>
      <c r="AZ693" s="53">
        <v>0</v>
      </c>
      <c r="BA693" s="52" t="s">
        <v>153</v>
      </c>
      <c r="BB693" s="81"/>
      <c r="BC693" s="52" t="s">
        <v>666</v>
      </c>
      <c r="BD693" s="52"/>
      <c r="BE693" s="55" t="s">
        <v>123</v>
      </c>
      <c r="BF693" s="55" t="s">
        <v>123</v>
      </c>
      <c r="BG693" s="55" t="s">
        <v>27</v>
      </c>
      <c r="BH693" s="55" t="s">
        <v>123</v>
      </c>
      <c r="BI693" s="48" t="s">
        <v>123</v>
      </c>
      <c r="BJ693" s="48"/>
      <c r="BK693" s="74"/>
      <c r="BL693" s="75"/>
      <c r="BM693" s="74"/>
      <c r="BN693" s="75"/>
      <c r="BO693" s="74" t="s">
        <v>27</v>
      </c>
      <c r="BP693" s="75">
        <v>45083</v>
      </c>
      <c r="BQ693" s="74" t="s">
        <v>27</v>
      </c>
      <c r="BR693" s="232"/>
      <c r="BS693" s="70"/>
      <c r="BT693" s="38"/>
      <c r="BU693" s="61" t="s">
        <v>129</v>
      </c>
      <c r="BV693" s="61" t="s">
        <v>129</v>
      </c>
      <c r="BW693" s="84" t="s">
        <v>150</v>
      </c>
      <c r="BX693" s="84" t="s">
        <v>129</v>
      </c>
      <c r="BY693" s="85" t="s">
        <v>170</v>
      </c>
      <c r="BZ693" s="84"/>
      <c r="CA693" s="86" t="s">
        <v>129</v>
      </c>
      <c r="CB693" s="87" t="s">
        <v>129</v>
      </c>
      <c r="CC693" s="88" t="s">
        <v>129</v>
      </c>
      <c r="CD693" s="87" t="s">
        <v>129</v>
      </c>
      <c r="CE693" s="87" t="s">
        <v>129</v>
      </c>
      <c r="CF693" s="87" t="s">
        <v>129</v>
      </c>
      <c r="CG693" s="87" t="s">
        <v>129</v>
      </c>
      <c r="CH693" s="42">
        <f>YEAR(BANCO10[[#This Row],[DATA INÍCIO]])</f>
        <v>2023</v>
      </c>
      <c r="CI693" s="42">
        <f>MONTH(BANCO10[[#This Row],[DATA INÍCIO]])</f>
        <v>1</v>
      </c>
      <c r="CJ693" s="42" t="str">
        <f t="shared" si="12"/>
        <v>RISKGAS INDUSTRIA E COMERCIO DE FOGOES LIMITADA66.522.145/0001-60</v>
      </c>
      <c r="CK693" s="42"/>
      <c r="CL693" s="42" t="s">
        <v>1768</v>
      </c>
      <c r="CM693" s="42" t="str">
        <f>IF(BANCO10[[#This Row],[SOLUÇÃO]]=CM$1,BANCO10[[#This Row],[STATUS DA ETAPA]],"")</f>
        <v/>
      </c>
      <c r="CN693" s="42" t="str">
        <f>IF(BANCO10[[#This Row],[SOLUÇÃO]]=CN$1,BANCO10[[#This Row],[STATUS DA ETAPA]],"")</f>
        <v/>
      </c>
      <c r="CO693" s="42" t="str">
        <f>IF(BANCO10[[#This Row],[SOLUÇÃO]]=CO$1,BANCO10[[#This Row],[STATUS DA ETAPA]],"")</f>
        <v/>
      </c>
      <c r="CP693" s="42" t="str">
        <f>IF(BANCO10[[#This Row],[SOLUÇÃO]]=CP$1,BANCO10[[#This Row],[STATUS DA ETAPA]],"")</f>
        <v/>
      </c>
      <c r="CQ693" s="42" t="str">
        <f>IF(BANCO10[[#This Row],[SOLUÇÃO]]=CQ$1,BANCO10[[#This Row],[STATUS DA ETAPA]],"")</f>
        <v/>
      </c>
      <c r="CR693" s="42" t="str">
        <f>IF(BANCO10[[#This Row],[SOLUÇÃO]]=CR$1,BANCO10[[#This Row],[STATUS DA ETAPA]],"")</f>
        <v>CONCLUÍDO</v>
      </c>
      <c r="CS693" s="42" t="str">
        <f>IF(BANCO10[[#This Row],[SOLUÇÃO]]=CS$1,BANCO10[[#This Row],[STATUS DA ETAPA]],"")</f>
        <v/>
      </c>
      <c r="CT693" s="42" t="str">
        <f>IF(BANCO10[[#This Row],[SOLUÇÃO]]=CT$1,BANCO10[[#This Row],[STATUS DA ETAPA]],"")</f>
        <v/>
      </c>
      <c r="CU693" s="42" t="str">
        <f>IF(BANCO10[[#This Row],[SOLUÇÃO]]=CU$1,BANCO10[[#This Row],[STATUS DA ETAPA]],"")</f>
        <v/>
      </c>
      <c r="CV693" s="42" t="str">
        <f>IF(BANCO10[[#This Row],[SOLUÇÃO]]=CV$1,BANCO10[[#This Row],[STATUS DA ETAPA]],"")</f>
        <v/>
      </c>
      <c r="CW693" s="42" t="str">
        <f>IF(BANCO10[[#This Row],[SOLUÇÃO]]=CW$1,BANCO10[[#This Row],[STATUS DA ETAPA]],"")</f>
        <v/>
      </c>
      <c r="CX693" s="42" t="str">
        <f>IF(BANCO10[[#This Row],[SOLUÇÃO]]=CX$1,BANCO10[[#This Row],[STATUS DA ETAPA]],"")</f>
        <v/>
      </c>
      <c r="CY693" s="42" t="str">
        <f>IF(BANCO10[[#This Row],[SOLUÇÃO]]=CY$1,BANCO10[[#This Row],[STATUS DA ETAPA]],"")</f>
        <v/>
      </c>
      <c r="CZ693" s="42" t="str">
        <f>IF(BANCO10[[#This Row],[SOLUÇÃO]]=CZ$1,BANCO10[[#This Row],[STATUS DA ETAPA]],"")</f>
        <v/>
      </c>
      <c r="DA693" s="42" t="str">
        <f>IF(BANCO10[[#This Row],[SOLUÇÃO]]=DA$1,BANCO10[[#This Row],[STATUS DA ETAPA]],"")</f>
        <v/>
      </c>
      <c r="DB693" s="42" t="str">
        <f>IF(BANCO10[[#This Row],[SOLUÇÃO]]=DB$1,BANCO10[[#This Row],[STATUS DA ETAPA]],"")</f>
        <v/>
      </c>
      <c r="DC693" s="63" t="str">
        <f>IF(BANCO10[[#This Row],[SOLUÇÃO]]=DC$1,BANCO10[[#This Row],[STATUS DA ETAPA]],"")</f>
        <v/>
      </c>
      <c r="DD693" s="65" t="str">
        <f>IF(BANCO10[[#This Row],[SOLUÇÃO]]=DD$1,BANCO10[[#This Row],[STATUS DA ETAPA]],"")</f>
        <v/>
      </c>
      <c r="DE693" s="65" t="str">
        <f>IF(BANCO10[[#This Row],[SOLUÇÃO]]=DE$1,BANCO10[[#This Row],[STATUS DA ETAPA]],"")</f>
        <v/>
      </c>
      <c r="DF693" s="65" t="str">
        <f>IF(BANCO10[[#This Row],[SOLUÇÃO]]=DF$1,BANCO10[[#This Row],[STATUS DA ETAPA]],"")</f>
        <v/>
      </c>
      <c r="DG693" s="65" t="str">
        <f>IF(BANCO10[[#This Row],[SOLUÇÃO]]=DG$1,BANCO10[[#This Row],[STATUS DA ETAPA]],"")</f>
        <v/>
      </c>
      <c r="DH693" s="65" t="str">
        <f>IF(BANCO10[[#This Row],[SOLUÇÃO]]=DH$1,BANCO10[[#This Row],[STATUS DA ETAPA]],"")</f>
        <v/>
      </c>
      <c r="DI693" s="65" t="str">
        <f>IF(BANCO10[[#This Row],[SOLUÇÃO]]=DI$1,BANCO10[[#This Row],[STATUS DA ETAPA]],"")</f>
        <v/>
      </c>
      <c r="DJ693" s="65" t="str">
        <f>IF(BANCO10[[#This Row],[SOLUÇÃO]]=DJ$1,BANCO10[[#This Row],[STATUS DA ETAPA]],"")</f>
        <v/>
      </c>
      <c r="DK693" s="65" t="str">
        <f>IF(BANCO10[[#This Row],[SOLUÇÃO]]=DK$1,BANCO10[[#This Row],[STATUS DA ETAPA]],"")</f>
        <v/>
      </c>
      <c r="DL693" s="65" t="str">
        <f>IF(BANCO10[[#This Row],[SOLUÇÃO]]=DL$1,BANCO10[[#This Row],[STATUS DA ETAPA]],"")</f>
        <v/>
      </c>
      <c r="DM693" s="65" t="str">
        <f>IF(BANCO10[[#This Row],[SOLUÇÃO]]=DM$1,BANCO10[[#This Row],[STATUS DA ETAPA]],"")</f>
        <v/>
      </c>
    </row>
    <row r="694" spans="1:117" ht="12" x14ac:dyDescent="0.25">
      <c r="A694" s="38" t="s">
        <v>118</v>
      </c>
      <c r="B694" s="39" t="s">
        <v>119</v>
      </c>
      <c r="C694" s="40" t="str">
        <f>IFERROR(VLOOKUP(BANCO10[[#This Row],[EMPRESA]],[1]!DADOS[#Data],2,FALSE),"")</f>
        <v>66.522.145/0001-60</v>
      </c>
      <c r="D694" s="42" t="s">
        <v>1765</v>
      </c>
      <c r="E694" s="42" t="str">
        <f>IFERROR(VLOOKUP(BANCO10[[#This Row],[EMPRESA]],[1]!DADOS[#Data],5,FALSE),"")</f>
        <v>ME</v>
      </c>
      <c r="F694" s="40" t="str">
        <f>IFERROR(IF(VLOOKUP(BANCO10[[#This Row],[EMPRESA]],[1]!DADOS[#Data],6,0)="","",(VLOOKUP(BANCO10[[#This Row],[EMPRESA]],[1]!DADOS[#Data],6,0))),"")</f>
        <v>CAPITAL LESTE 2</v>
      </c>
      <c r="G694" s="40" t="str">
        <f>IFERROR(IF(VLOOKUP(BANCO10[[#This Row],[EMPRESA]],[1]!DADOS[#Data],4)="","",(VLOOKUP($D694,[1]!DADOS[#Data],4,0))),"")</f>
        <v>RISKGAS</v>
      </c>
      <c r="H694" s="43" t="s">
        <v>154</v>
      </c>
      <c r="I694" s="43" t="s">
        <v>145</v>
      </c>
      <c r="J694" s="44" t="s">
        <v>123</v>
      </c>
      <c r="K694" s="44" t="s">
        <v>1769</v>
      </c>
      <c r="L694" s="44" t="s">
        <v>123</v>
      </c>
      <c r="M694" s="44">
        <v>127</v>
      </c>
      <c r="N694" s="42">
        <v>103</v>
      </c>
      <c r="O694" s="42" t="s">
        <v>109</v>
      </c>
      <c r="P694" s="42">
        <v>70</v>
      </c>
      <c r="Q694" s="42" t="s">
        <v>205</v>
      </c>
      <c r="R694" s="45" t="s">
        <v>123</v>
      </c>
      <c r="S694" s="45"/>
      <c r="T694" s="45" t="s">
        <v>123</v>
      </c>
      <c r="U694" s="45"/>
      <c r="V694" s="45" t="s">
        <v>123</v>
      </c>
      <c r="W694" s="45"/>
      <c r="X694" s="45" t="s">
        <v>123</v>
      </c>
      <c r="Y694" s="45"/>
      <c r="Z694" s="46" t="s">
        <v>123</v>
      </c>
      <c r="AA694" s="47"/>
      <c r="AB694" s="46" t="s">
        <v>123</v>
      </c>
      <c r="AC694" s="48"/>
      <c r="AD694" s="46" t="s">
        <v>123</v>
      </c>
      <c r="AE694" s="48"/>
      <c r="AF694" s="45" t="s">
        <v>27</v>
      </c>
      <c r="AG694" s="45">
        <v>44799</v>
      </c>
      <c r="AH694" s="45" t="s">
        <v>27</v>
      </c>
      <c r="AI694" s="45">
        <v>44802</v>
      </c>
      <c r="AJ694" s="45" t="s">
        <v>123</v>
      </c>
      <c r="AK694" s="45"/>
      <c r="AL694" s="45"/>
      <c r="AM694" s="45"/>
      <c r="AN694" s="45" t="s">
        <v>27</v>
      </c>
      <c r="AO694" s="45"/>
      <c r="AP694" s="45" t="s">
        <v>27</v>
      </c>
      <c r="AQ694" s="45">
        <v>45120</v>
      </c>
      <c r="AR694" s="45" t="s">
        <v>27</v>
      </c>
      <c r="AS694" s="45"/>
      <c r="AT694" s="133">
        <v>45155</v>
      </c>
      <c r="AU694" s="99">
        <v>45271</v>
      </c>
      <c r="AV694" s="51" t="s">
        <v>27</v>
      </c>
      <c r="AW694" s="51" t="s">
        <v>27</v>
      </c>
      <c r="AX694" s="51" t="s">
        <v>49</v>
      </c>
      <c r="AY694" s="52" t="s">
        <v>126</v>
      </c>
      <c r="AZ694" s="53">
        <v>0</v>
      </c>
      <c r="BA694" s="52" t="s">
        <v>153</v>
      </c>
      <c r="BB694" s="81">
        <v>0</v>
      </c>
      <c r="BC694" s="52">
        <v>0</v>
      </c>
      <c r="BD694" s="52">
        <v>0</v>
      </c>
      <c r="BE694" s="55" t="s">
        <v>123</v>
      </c>
      <c r="BF694" s="55" t="s">
        <v>123</v>
      </c>
      <c r="BG694" s="55" t="s">
        <v>27</v>
      </c>
      <c r="BH694" s="55" t="s">
        <v>123</v>
      </c>
      <c r="BI694" s="48" t="s">
        <v>123</v>
      </c>
      <c r="BJ694" s="48"/>
      <c r="BK694" s="74"/>
      <c r="BL694" s="75"/>
      <c r="BM694" s="74"/>
      <c r="BN694" s="75"/>
      <c r="BO694" s="74" t="s">
        <v>27</v>
      </c>
      <c r="BP694" s="75">
        <v>45281</v>
      </c>
      <c r="BQ694" s="74" t="s">
        <v>27</v>
      </c>
      <c r="BR694" s="132"/>
      <c r="BS694" s="70"/>
      <c r="BT694" s="38"/>
      <c r="BU694" s="61" t="s">
        <v>129</v>
      </c>
      <c r="BV694" s="61" t="s">
        <v>129</v>
      </c>
      <c r="BW694" s="84" t="s">
        <v>150</v>
      </c>
      <c r="BX694" s="84" t="s">
        <v>129</v>
      </c>
      <c r="BY694" s="85" t="s">
        <v>170</v>
      </c>
      <c r="BZ694" s="84"/>
      <c r="CA694" s="86" t="s">
        <v>129</v>
      </c>
      <c r="CB694" s="87" t="s">
        <v>129</v>
      </c>
      <c r="CC694" s="88" t="s">
        <v>129</v>
      </c>
      <c r="CD694" s="87" t="s">
        <v>129</v>
      </c>
      <c r="CE694" s="87" t="s">
        <v>129</v>
      </c>
      <c r="CF694" s="87" t="s">
        <v>129</v>
      </c>
      <c r="CG694" s="87" t="s">
        <v>129</v>
      </c>
      <c r="CH694" s="42">
        <f>YEAR(BANCO10[[#This Row],[DATA INÍCIO]])</f>
        <v>2023</v>
      </c>
      <c r="CI694" s="42">
        <f>MONTH(BANCO10[[#This Row],[DATA INÍCIO]])</f>
        <v>8</v>
      </c>
      <c r="CJ694" s="42" t="str">
        <f t="shared" si="12"/>
        <v>RISKGAS INDUSTRIA E COMERCIO DE FOGOES LIMITADA66.522.145/0001-60</v>
      </c>
      <c r="CK694" s="42"/>
      <c r="CL694" s="42" t="s">
        <v>572</v>
      </c>
      <c r="CM694" s="42" t="str">
        <f>IF(BANCO10[[#This Row],[SOLUÇÃO]]=CM$1,BANCO10[[#This Row],[STATUS DA ETAPA]],"")</f>
        <v/>
      </c>
      <c r="CN694" s="42" t="str">
        <f>IF(BANCO10[[#This Row],[SOLUÇÃO]]=CN$1,BANCO10[[#This Row],[STATUS DA ETAPA]],"")</f>
        <v/>
      </c>
      <c r="CO694" s="42" t="str">
        <f>IF(BANCO10[[#This Row],[SOLUÇÃO]]=CO$1,BANCO10[[#This Row],[STATUS DA ETAPA]],"")</f>
        <v/>
      </c>
      <c r="CP694" s="42" t="str">
        <f>IF(BANCO10[[#This Row],[SOLUÇÃO]]=CP$1,BANCO10[[#This Row],[STATUS DA ETAPA]],"")</f>
        <v/>
      </c>
      <c r="CQ694" s="42" t="str">
        <f>IF(BANCO10[[#This Row],[SOLUÇÃO]]=CQ$1,BANCO10[[#This Row],[STATUS DA ETAPA]],"")</f>
        <v/>
      </c>
      <c r="CR694" s="42" t="str">
        <f>IF(BANCO10[[#This Row],[SOLUÇÃO]]=CR$1,BANCO10[[#This Row],[STATUS DA ETAPA]],"")</f>
        <v/>
      </c>
      <c r="CS694" s="42" t="str">
        <f>IF(BANCO10[[#This Row],[SOLUÇÃO]]=CS$1,BANCO10[[#This Row],[STATUS DA ETAPA]],"")</f>
        <v/>
      </c>
      <c r="CT694" s="42" t="str">
        <f>IF(BANCO10[[#This Row],[SOLUÇÃO]]=CT$1,BANCO10[[#This Row],[STATUS DA ETAPA]],"")</f>
        <v/>
      </c>
      <c r="CU694" s="42" t="str">
        <f>IF(BANCO10[[#This Row],[SOLUÇÃO]]=CU$1,BANCO10[[#This Row],[STATUS DA ETAPA]],"")</f>
        <v/>
      </c>
      <c r="CV694" s="42" t="str">
        <f>IF(BANCO10[[#This Row],[SOLUÇÃO]]=CV$1,BANCO10[[#This Row],[STATUS DA ETAPA]],"")</f>
        <v/>
      </c>
      <c r="CW694" s="42" t="str">
        <f>IF(BANCO10[[#This Row],[SOLUÇÃO]]=CW$1,BANCO10[[#This Row],[STATUS DA ETAPA]],"")</f>
        <v/>
      </c>
      <c r="CX694" s="42" t="str">
        <f>IF(BANCO10[[#This Row],[SOLUÇÃO]]=CX$1,BANCO10[[#This Row],[STATUS DA ETAPA]],"")</f>
        <v/>
      </c>
      <c r="CY694" s="42" t="str">
        <f>IF(BANCO10[[#This Row],[SOLUÇÃO]]=CY$1,BANCO10[[#This Row],[STATUS DA ETAPA]],"")</f>
        <v/>
      </c>
      <c r="CZ694" s="42" t="str">
        <f>IF(BANCO10[[#This Row],[SOLUÇÃO]]=CZ$1,BANCO10[[#This Row],[STATUS DA ETAPA]],"")</f>
        <v/>
      </c>
      <c r="DA694" s="42" t="str">
        <f>IF(BANCO10[[#This Row],[SOLUÇÃO]]=DA$1,BANCO10[[#This Row],[STATUS DA ETAPA]],"")</f>
        <v/>
      </c>
      <c r="DB694" s="42" t="str">
        <f>IF(BANCO10[[#This Row],[SOLUÇÃO]]=DB$1,BANCO10[[#This Row],[STATUS DA ETAPA]],"")</f>
        <v/>
      </c>
      <c r="DC694" s="63" t="str">
        <f>IF(BANCO10[[#This Row],[SOLUÇÃO]]=DC$1,BANCO10[[#This Row],[STATUS DA ETAPA]],"")</f>
        <v/>
      </c>
      <c r="DD694" s="65" t="str">
        <f>IF(BANCO10[[#This Row],[SOLUÇÃO]]=DD$1,BANCO10[[#This Row],[STATUS DA ETAPA]],"")</f>
        <v/>
      </c>
      <c r="DE694" s="65" t="str">
        <f>IF(BANCO10[[#This Row],[SOLUÇÃO]]=DE$1,BANCO10[[#This Row],[STATUS DA ETAPA]],"")</f>
        <v/>
      </c>
      <c r="DF694" s="65" t="str">
        <f>IF(BANCO10[[#This Row],[SOLUÇÃO]]=DF$1,BANCO10[[#This Row],[STATUS DA ETAPA]],"")</f>
        <v>CONCLUÍDO</v>
      </c>
      <c r="DG694" s="65" t="str">
        <f>IF(BANCO10[[#This Row],[SOLUÇÃO]]=DG$1,BANCO10[[#This Row],[STATUS DA ETAPA]],"")</f>
        <v/>
      </c>
      <c r="DH694" s="65" t="str">
        <f>IF(BANCO10[[#This Row],[SOLUÇÃO]]=DH$1,BANCO10[[#This Row],[STATUS DA ETAPA]],"")</f>
        <v/>
      </c>
      <c r="DI694" s="65" t="str">
        <f>IF(BANCO10[[#This Row],[SOLUÇÃO]]=DI$1,BANCO10[[#This Row],[STATUS DA ETAPA]],"")</f>
        <v/>
      </c>
      <c r="DJ694" s="65" t="str">
        <f>IF(BANCO10[[#This Row],[SOLUÇÃO]]=DJ$1,BANCO10[[#This Row],[STATUS DA ETAPA]],"")</f>
        <v/>
      </c>
      <c r="DK694" s="65" t="str">
        <f>IF(BANCO10[[#This Row],[SOLUÇÃO]]=DK$1,BANCO10[[#This Row],[STATUS DA ETAPA]],"")</f>
        <v/>
      </c>
      <c r="DL694" s="65" t="str">
        <f>IF(BANCO10[[#This Row],[SOLUÇÃO]]=DL$1,BANCO10[[#This Row],[STATUS DA ETAPA]],"")</f>
        <v/>
      </c>
      <c r="DM694" s="65" t="str">
        <f>IF(BANCO10[[#This Row],[SOLUÇÃO]]=DM$1,BANCO10[[#This Row],[STATUS DA ETAPA]],"")</f>
        <v/>
      </c>
    </row>
    <row r="695" spans="1:117" ht="12" x14ac:dyDescent="0.25">
      <c r="A695" s="38" t="s">
        <v>118</v>
      </c>
      <c r="B695" s="39" t="s">
        <v>119</v>
      </c>
      <c r="C695" s="40" t="str">
        <f>IFERROR(VLOOKUP(BANCO10[[#This Row],[EMPRESA]],[1]!DADOS[#Data],2,FALSE),"")</f>
        <v>66.522.145/0001-60</v>
      </c>
      <c r="D695" s="42" t="s">
        <v>1765</v>
      </c>
      <c r="E695" s="42" t="str">
        <f>IFERROR(VLOOKUP(BANCO10[[#This Row],[EMPRESA]],[1]!DADOS[#Data],5,FALSE),"")</f>
        <v>ME</v>
      </c>
      <c r="F695" s="40" t="str">
        <f>IFERROR(IF(VLOOKUP(BANCO10[[#This Row],[EMPRESA]],[1]!DADOS[#Data],6,0)="","",(VLOOKUP(BANCO10[[#This Row],[EMPRESA]],[1]!DADOS[#Data],6,0))),"")</f>
        <v>CAPITAL LESTE 2</v>
      </c>
      <c r="G695" s="40" t="str">
        <f>IFERROR(IF(VLOOKUP(BANCO10[[#This Row],[EMPRESA]],[1]!DADOS[#Data],4)="","",(VLOOKUP($D695,[1]!DADOS[#Data],4,0))),"")</f>
        <v>RISKGAS</v>
      </c>
      <c r="H695" s="43" t="s">
        <v>7</v>
      </c>
      <c r="I695" s="43" t="s">
        <v>145</v>
      </c>
      <c r="J695" s="44" t="s">
        <v>123</v>
      </c>
      <c r="K695" s="44" t="s">
        <v>1770</v>
      </c>
      <c r="L695" s="44" t="s">
        <v>1771</v>
      </c>
      <c r="M695" s="44">
        <v>103</v>
      </c>
      <c r="N695" s="42" t="s">
        <v>123</v>
      </c>
      <c r="O695" s="42" t="s">
        <v>106</v>
      </c>
      <c r="P695" s="42">
        <v>60</v>
      </c>
      <c r="Q695" s="42" t="s">
        <v>188</v>
      </c>
      <c r="R695" s="45" t="s">
        <v>123</v>
      </c>
      <c r="S695" s="45"/>
      <c r="T695" s="45" t="s">
        <v>123</v>
      </c>
      <c r="U695" s="45"/>
      <c r="V695" s="45" t="s">
        <v>123</v>
      </c>
      <c r="W695" s="45"/>
      <c r="X695" s="45" t="s">
        <v>123</v>
      </c>
      <c r="Y695" s="45"/>
      <c r="Z695" s="46" t="s">
        <v>123</v>
      </c>
      <c r="AA695" s="47"/>
      <c r="AB695" s="46" t="s">
        <v>123</v>
      </c>
      <c r="AC695" s="48"/>
      <c r="AD695" s="46" t="s">
        <v>123</v>
      </c>
      <c r="AE695" s="48"/>
      <c r="AF695" s="45" t="s">
        <v>27</v>
      </c>
      <c r="AG695" s="45">
        <v>44799</v>
      </c>
      <c r="AH695" s="45" t="s">
        <v>27</v>
      </c>
      <c r="AI695" s="45">
        <v>44802</v>
      </c>
      <c r="AJ695" s="45" t="s">
        <v>27</v>
      </c>
      <c r="AK695" s="45">
        <v>45365</v>
      </c>
      <c r="AL695" s="45" t="s">
        <v>27</v>
      </c>
      <c r="AM695" s="45">
        <v>45379</v>
      </c>
      <c r="AN695" s="45" t="s">
        <v>27</v>
      </c>
      <c r="AO695" s="45"/>
      <c r="AP695" s="45" t="s">
        <v>27</v>
      </c>
      <c r="AQ695" s="45">
        <v>45365</v>
      </c>
      <c r="AR695" s="45" t="s">
        <v>27</v>
      </c>
      <c r="AS695" s="45"/>
      <c r="AT695" s="133">
        <v>45400</v>
      </c>
      <c r="AU695" s="99">
        <v>45484</v>
      </c>
      <c r="AV695" s="51" t="s">
        <v>27</v>
      </c>
      <c r="AW695" s="66" t="s">
        <v>27</v>
      </c>
      <c r="AX695" s="51" t="s">
        <v>49</v>
      </c>
      <c r="AY695" s="52" t="s">
        <v>126</v>
      </c>
      <c r="AZ695" s="53">
        <v>0</v>
      </c>
      <c r="BA695" s="52" t="s">
        <v>153</v>
      </c>
      <c r="BB695" s="81"/>
      <c r="BC695" s="52" t="s">
        <v>614</v>
      </c>
      <c r="BD695" s="52"/>
      <c r="BE695" s="55" t="s">
        <v>123</v>
      </c>
      <c r="BF695" s="55" t="s">
        <v>123</v>
      </c>
      <c r="BG695" s="55" t="s">
        <v>27</v>
      </c>
      <c r="BH695" s="55" t="s">
        <v>123</v>
      </c>
      <c r="BI695" s="48" t="s">
        <v>123</v>
      </c>
      <c r="BJ695" s="48"/>
      <c r="BK695" s="74"/>
      <c r="BL695" s="75"/>
      <c r="BM695" s="74"/>
      <c r="BN695" s="75"/>
      <c r="BO695" s="74" t="s">
        <v>27</v>
      </c>
      <c r="BP695" s="75">
        <v>45484</v>
      </c>
      <c r="BQ695" s="74" t="s">
        <v>27</v>
      </c>
      <c r="BR695" s="132">
        <v>45622</v>
      </c>
      <c r="BS695" s="70"/>
      <c r="BT695" s="38"/>
      <c r="BU695" s="61"/>
      <c r="BV695" s="61"/>
      <c r="BW695" s="84"/>
      <c r="BX695" s="84"/>
      <c r="BY695" s="85"/>
      <c r="BZ695" s="84"/>
      <c r="CA695" s="86"/>
      <c r="CB695" s="87"/>
      <c r="CC695" s="88">
        <v>45390</v>
      </c>
      <c r="CD695" s="87" t="s">
        <v>158</v>
      </c>
      <c r="CE695" s="87" t="s">
        <v>129</v>
      </c>
      <c r="CF695" s="87"/>
      <c r="CG695" s="87" t="s">
        <v>1502</v>
      </c>
      <c r="CH695" s="42">
        <f>YEAR(BANCO10[[#This Row],[DATA INÍCIO]])</f>
        <v>2024</v>
      </c>
      <c r="CI695" s="42">
        <f>MONTH(BANCO10[[#This Row],[DATA INÍCIO]])</f>
        <v>4</v>
      </c>
      <c r="CJ695" s="42" t="str">
        <f t="shared" si="12"/>
        <v>RISKGAS INDUSTRIA E COMERCIO DE FOGOES LIMITADA66.522.145/0001-60</v>
      </c>
      <c r="CK695" s="42"/>
      <c r="CL695" s="42" t="s">
        <v>1770</v>
      </c>
      <c r="CM695" s="42" t="str">
        <f>IF(BANCO10[[#This Row],[SOLUÇÃO]]=CM$1,BANCO10[[#This Row],[STATUS DA ETAPA]],"")</f>
        <v/>
      </c>
      <c r="CN695" s="42" t="str">
        <f>IF(BANCO10[[#This Row],[SOLUÇÃO]]=CN$1,BANCO10[[#This Row],[STATUS DA ETAPA]],"")</f>
        <v/>
      </c>
      <c r="CO695" s="42" t="str">
        <f>IF(BANCO10[[#This Row],[SOLUÇÃO]]=CO$1,BANCO10[[#This Row],[STATUS DA ETAPA]],"")</f>
        <v/>
      </c>
      <c r="CP695" s="42" t="str">
        <f>IF(BANCO10[[#This Row],[SOLUÇÃO]]=CP$1,BANCO10[[#This Row],[STATUS DA ETAPA]],"")</f>
        <v/>
      </c>
      <c r="CQ695" s="42" t="str">
        <f>IF(BANCO10[[#This Row],[SOLUÇÃO]]=CQ$1,BANCO10[[#This Row],[STATUS DA ETAPA]],"")</f>
        <v/>
      </c>
      <c r="CR695" s="42" t="str">
        <f>IF(BANCO10[[#This Row],[SOLUÇÃO]]=CR$1,BANCO10[[#This Row],[STATUS DA ETAPA]],"")</f>
        <v/>
      </c>
      <c r="CS695" s="42" t="str">
        <f>IF(BANCO10[[#This Row],[SOLUÇÃO]]=CS$1,BANCO10[[#This Row],[STATUS DA ETAPA]],"")</f>
        <v/>
      </c>
      <c r="CT695" s="42" t="str">
        <f>IF(BANCO10[[#This Row],[SOLUÇÃO]]=CT$1,BANCO10[[#This Row],[STATUS DA ETAPA]],"")</f>
        <v/>
      </c>
      <c r="CU695" s="42" t="str">
        <f>IF(BANCO10[[#This Row],[SOLUÇÃO]]=CU$1,BANCO10[[#This Row],[STATUS DA ETAPA]],"")</f>
        <v/>
      </c>
      <c r="CV695" s="42" t="str">
        <f>IF(BANCO10[[#This Row],[SOLUÇÃO]]=CV$1,BANCO10[[#This Row],[STATUS DA ETAPA]],"")</f>
        <v/>
      </c>
      <c r="CW695" s="42" t="str">
        <f>IF(BANCO10[[#This Row],[SOLUÇÃO]]=CW$1,BANCO10[[#This Row],[STATUS DA ETAPA]],"")</f>
        <v/>
      </c>
      <c r="CX695" s="42" t="str">
        <f>IF(BANCO10[[#This Row],[SOLUÇÃO]]=CX$1,BANCO10[[#This Row],[STATUS DA ETAPA]],"")</f>
        <v/>
      </c>
      <c r="CY695" s="42" t="str">
        <f>IF(BANCO10[[#This Row],[SOLUÇÃO]]=CY$1,BANCO10[[#This Row],[STATUS DA ETAPA]],"")</f>
        <v/>
      </c>
      <c r="CZ695" s="42" t="str">
        <f>IF(BANCO10[[#This Row],[SOLUÇÃO]]=CZ$1,BANCO10[[#This Row],[STATUS DA ETAPA]],"")</f>
        <v/>
      </c>
      <c r="DA695" s="42" t="str">
        <f>IF(BANCO10[[#This Row],[SOLUÇÃO]]=DA$1,BANCO10[[#This Row],[STATUS DA ETAPA]],"")</f>
        <v/>
      </c>
      <c r="DB695" s="42" t="str">
        <f>IF(BANCO10[[#This Row],[SOLUÇÃO]]=DB$1,BANCO10[[#This Row],[STATUS DA ETAPA]],"")</f>
        <v/>
      </c>
      <c r="DC695" s="63" t="str">
        <f>IF(BANCO10[[#This Row],[SOLUÇÃO]]=DC$1,BANCO10[[#This Row],[STATUS DA ETAPA]],"")</f>
        <v>CONCLUÍDO</v>
      </c>
      <c r="DD695" s="65" t="str">
        <f>IF(BANCO10[[#This Row],[SOLUÇÃO]]=DD$1,BANCO10[[#This Row],[STATUS DA ETAPA]],"")</f>
        <v/>
      </c>
      <c r="DE695" s="65" t="str">
        <f>IF(BANCO10[[#This Row],[SOLUÇÃO]]=DE$1,BANCO10[[#This Row],[STATUS DA ETAPA]],"")</f>
        <v/>
      </c>
      <c r="DF695" s="65" t="str">
        <f>IF(BANCO10[[#This Row],[SOLUÇÃO]]=DF$1,BANCO10[[#This Row],[STATUS DA ETAPA]],"")</f>
        <v/>
      </c>
      <c r="DG695" s="65" t="str">
        <f>IF(BANCO10[[#This Row],[SOLUÇÃO]]=DG$1,BANCO10[[#This Row],[STATUS DA ETAPA]],"")</f>
        <v/>
      </c>
      <c r="DH695" s="65" t="str">
        <f>IF(BANCO10[[#This Row],[SOLUÇÃO]]=DH$1,BANCO10[[#This Row],[STATUS DA ETAPA]],"")</f>
        <v/>
      </c>
      <c r="DI695" s="65" t="str">
        <f>IF(BANCO10[[#This Row],[SOLUÇÃO]]=DI$1,BANCO10[[#This Row],[STATUS DA ETAPA]],"")</f>
        <v/>
      </c>
      <c r="DJ695" s="65" t="str">
        <f>IF(BANCO10[[#This Row],[SOLUÇÃO]]=DJ$1,BANCO10[[#This Row],[STATUS DA ETAPA]],"")</f>
        <v/>
      </c>
      <c r="DK695" s="65" t="str">
        <f>IF(BANCO10[[#This Row],[SOLUÇÃO]]=DK$1,BANCO10[[#This Row],[STATUS DA ETAPA]],"")</f>
        <v/>
      </c>
      <c r="DL695" s="65" t="str">
        <f>IF(BANCO10[[#This Row],[SOLUÇÃO]]=DL$1,BANCO10[[#This Row],[STATUS DA ETAPA]],"")</f>
        <v/>
      </c>
      <c r="DM695" s="65" t="str">
        <f>IF(BANCO10[[#This Row],[SOLUÇÃO]]=DM$1,BANCO10[[#This Row],[STATUS DA ETAPA]],"")</f>
        <v/>
      </c>
    </row>
    <row r="696" spans="1:117" ht="12" x14ac:dyDescent="0.25">
      <c r="A696" s="38" t="s">
        <v>118</v>
      </c>
      <c r="B696" s="39" t="s">
        <v>119</v>
      </c>
      <c r="C696" s="40" t="str">
        <f>IFERROR(VLOOKUP(BANCO10[[#This Row],[EMPRESA]],[1]!DADOS[#Data],2,FALSE),"")</f>
        <v>10.303.284/0001-49</v>
      </c>
      <c r="D696" s="42" t="s">
        <v>1772</v>
      </c>
      <c r="E696" s="42" t="str">
        <f>IFERROR(VLOOKUP(BANCO10[[#This Row],[EMPRESA]],[1]!DADOS[#Data],5,FALSE),"")</f>
        <v>EPP</v>
      </c>
      <c r="F696" s="40" t="str">
        <f>IFERROR(IF(VLOOKUP(BANCO10[[#This Row],[EMPRESA]],[1]!DADOS[#Data],6,0)="","",(VLOOKUP(BANCO10[[#This Row],[EMPRESA]],[1]!DADOS[#Data],6,0))),"")</f>
        <v>CAPITAL LESTE 2</v>
      </c>
      <c r="G696" s="40"/>
      <c r="H696" s="43" t="s">
        <v>121</v>
      </c>
      <c r="I696" s="43" t="s">
        <v>145</v>
      </c>
      <c r="J696" s="44" t="s">
        <v>146</v>
      </c>
      <c r="K696" s="44" t="s">
        <v>1773</v>
      </c>
      <c r="L696" s="44" t="s">
        <v>123</v>
      </c>
      <c r="M696" s="44">
        <v>103</v>
      </c>
      <c r="N696" s="42" t="s">
        <v>123</v>
      </c>
      <c r="O696" s="42" t="s">
        <v>90</v>
      </c>
      <c r="P696" s="42">
        <v>4</v>
      </c>
      <c r="Q696" s="42" t="s">
        <v>205</v>
      </c>
      <c r="R696" s="45" t="s">
        <v>123</v>
      </c>
      <c r="S696" s="45"/>
      <c r="T696" s="45" t="s">
        <v>123</v>
      </c>
      <c r="U696" s="45"/>
      <c r="V696" s="45" t="s">
        <v>123</v>
      </c>
      <c r="W696" s="45"/>
      <c r="X696" s="45" t="s">
        <v>123</v>
      </c>
      <c r="Y696" s="45"/>
      <c r="Z696" s="46" t="s">
        <v>123</v>
      </c>
      <c r="AA696" s="47"/>
      <c r="AB696" s="46" t="s">
        <v>123</v>
      </c>
      <c r="AC696" s="48"/>
      <c r="AD696" s="46" t="s">
        <v>123</v>
      </c>
      <c r="AE696" s="48"/>
      <c r="AF696" s="45" t="s">
        <v>27</v>
      </c>
      <c r="AG696" s="45">
        <v>44799</v>
      </c>
      <c r="AH696" s="45" t="s">
        <v>126</v>
      </c>
      <c r="AI696" s="45"/>
      <c r="AJ696" s="45" t="s">
        <v>123</v>
      </c>
      <c r="AK696" s="45"/>
      <c r="AL696" s="45" t="s">
        <v>123</v>
      </c>
      <c r="AM696" s="45"/>
      <c r="AN696" s="45" t="s">
        <v>123</v>
      </c>
      <c r="AO696" s="45"/>
      <c r="AP696" s="45" t="s">
        <v>123</v>
      </c>
      <c r="AQ696" s="45"/>
      <c r="AR696" s="45" t="s">
        <v>123</v>
      </c>
      <c r="AS696" s="45"/>
      <c r="AT696" s="133">
        <v>44795</v>
      </c>
      <c r="AU696" s="99">
        <v>44795</v>
      </c>
      <c r="AV696" s="51" t="s">
        <v>123</v>
      </c>
      <c r="AW696" s="51" t="s">
        <v>123</v>
      </c>
      <c r="AX696" s="51" t="s">
        <v>49</v>
      </c>
      <c r="AY696" s="52" t="s">
        <v>123</v>
      </c>
      <c r="AZ696" s="53">
        <v>0</v>
      </c>
      <c r="BA696" s="52" t="s">
        <v>123</v>
      </c>
      <c r="BB696" s="81" t="s">
        <v>123</v>
      </c>
      <c r="BC696" s="52" t="s">
        <v>123</v>
      </c>
      <c r="BD696" s="52" t="s">
        <v>123</v>
      </c>
      <c r="BE696" s="55" t="s">
        <v>123</v>
      </c>
      <c r="BF696" s="55" t="s">
        <v>123</v>
      </c>
      <c r="BG696" s="55" t="s">
        <v>123</v>
      </c>
      <c r="BH696" s="55" t="s">
        <v>123</v>
      </c>
      <c r="BI696" s="138" t="s">
        <v>123</v>
      </c>
      <c r="BJ696" s="48"/>
      <c r="BK696" s="74"/>
      <c r="BL696" s="75"/>
      <c r="BM696" s="74"/>
      <c r="BN696" s="75"/>
      <c r="BO696" s="74" t="s">
        <v>123</v>
      </c>
      <c r="BP696" s="75"/>
      <c r="BQ696" s="74" t="s">
        <v>123</v>
      </c>
      <c r="BR696" s="232"/>
      <c r="BS696" s="70"/>
      <c r="BT696" s="38"/>
      <c r="BU696" s="61" t="s">
        <v>129</v>
      </c>
      <c r="BV696" s="61" t="s">
        <v>129</v>
      </c>
      <c r="BW696" s="84"/>
      <c r="BX696" s="84" t="s">
        <v>129</v>
      </c>
      <c r="BY696" s="85" t="s">
        <v>170</v>
      </c>
      <c r="BZ696" s="84"/>
      <c r="CA696" s="86" t="s">
        <v>129</v>
      </c>
      <c r="CB696" s="87" t="s">
        <v>129</v>
      </c>
      <c r="CC696" s="88" t="s">
        <v>129</v>
      </c>
      <c r="CD696" s="87" t="s">
        <v>129</v>
      </c>
      <c r="CE696" s="87" t="s">
        <v>129</v>
      </c>
      <c r="CF696" s="87" t="s">
        <v>129</v>
      </c>
      <c r="CG696" s="87" t="s">
        <v>129</v>
      </c>
      <c r="CH696" s="42">
        <f>YEAR(BANCO10[[#This Row],[DATA INÍCIO]])</f>
        <v>2022</v>
      </c>
      <c r="CI696" s="42">
        <f>MONTH(BANCO10[[#This Row],[DATA INÍCIO]])</f>
        <v>8</v>
      </c>
      <c r="CJ696" s="42" t="str">
        <f t="shared" si="12"/>
        <v>ROBMECFER COMERCIO E FERRAMENTARIA LTDA10.303.284/0001-49</v>
      </c>
      <c r="CK696" s="42"/>
      <c r="CL696" s="42" t="s">
        <v>1773</v>
      </c>
      <c r="CM696" s="42" t="str">
        <f>IF(BANCO10[[#This Row],[SOLUÇÃO]]=CM$1,BANCO10[[#This Row],[STATUS DA ETAPA]],"")</f>
        <v>CONCLUÍDO</v>
      </c>
      <c r="CN696" s="42" t="str">
        <f>IF(BANCO10[[#This Row],[SOLUÇÃO]]=CN$1,BANCO10[[#This Row],[STATUS DA ETAPA]],"")</f>
        <v/>
      </c>
      <c r="CO696" s="42" t="str">
        <f>IF(BANCO10[[#This Row],[SOLUÇÃO]]=CO$1,BANCO10[[#This Row],[STATUS DA ETAPA]],"")</f>
        <v/>
      </c>
      <c r="CP696" s="42" t="str">
        <f>IF(BANCO10[[#This Row],[SOLUÇÃO]]=CP$1,BANCO10[[#This Row],[STATUS DA ETAPA]],"")</f>
        <v/>
      </c>
      <c r="CQ696" s="42" t="str">
        <f>IF(BANCO10[[#This Row],[SOLUÇÃO]]=CQ$1,BANCO10[[#This Row],[STATUS DA ETAPA]],"")</f>
        <v/>
      </c>
      <c r="CR696" s="42" t="str">
        <f>IF(BANCO10[[#This Row],[SOLUÇÃO]]=CR$1,BANCO10[[#This Row],[STATUS DA ETAPA]],"")</f>
        <v/>
      </c>
      <c r="CS696" s="42" t="str">
        <f>IF(BANCO10[[#This Row],[SOLUÇÃO]]=CS$1,BANCO10[[#This Row],[STATUS DA ETAPA]],"")</f>
        <v/>
      </c>
      <c r="CT696" s="42" t="str">
        <f>IF(BANCO10[[#This Row],[SOLUÇÃO]]=CT$1,BANCO10[[#This Row],[STATUS DA ETAPA]],"")</f>
        <v/>
      </c>
      <c r="CU696" s="42" t="str">
        <f>IF(BANCO10[[#This Row],[SOLUÇÃO]]=CU$1,BANCO10[[#This Row],[STATUS DA ETAPA]],"")</f>
        <v/>
      </c>
      <c r="CV696" s="42" t="str">
        <f>IF(BANCO10[[#This Row],[SOLUÇÃO]]=CV$1,BANCO10[[#This Row],[STATUS DA ETAPA]],"")</f>
        <v/>
      </c>
      <c r="CW696" s="42" t="str">
        <f>IF(BANCO10[[#This Row],[SOLUÇÃO]]=CW$1,BANCO10[[#This Row],[STATUS DA ETAPA]],"")</f>
        <v/>
      </c>
      <c r="CX696" s="42" t="str">
        <f>IF(BANCO10[[#This Row],[SOLUÇÃO]]=CX$1,BANCO10[[#This Row],[STATUS DA ETAPA]],"")</f>
        <v/>
      </c>
      <c r="CY696" s="42" t="str">
        <f>IF(BANCO10[[#This Row],[SOLUÇÃO]]=CY$1,BANCO10[[#This Row],[STATUS DA ETAPA]],"")</f>
        <v/>
      </c>
      <c r="CZ696" s="42" t="str">
        <f>IF(BANCO10[[#This Row],[SOLUÇÃO]]=CZ$1,BANCO10[[#This Row],[STATUS DA ETAPA]],"")</f>
        <v/>
      </c>
      <c r="DA696" s="42" t="str">
        <f>IF(BANCO10[[#This Row],[SOLUÇÃO]]=DA$1,BANCO10[[#This Row],[STATUS DA ETAPA]],"")</f>
        <v/>
      </c>
      <c r="DB696" s="42" t="str">
        <f>IF(BANCO10[[#This Row],[SOLUÇÃO]]=DB$1,BANCO10[[#This Row],[STATUS DA ETAPA]],"")</f>
        <v/>
      </c>
      <c r="DC696" s="63" t="str">
        <f>IF(BANCO10[[#This Row],[SOLUÇÃO]]=DC$1,BANCO10[[#This Row],[STATUS DA ETAPA]],"")</f>
        <v/>
      </c>
      <c r="DD696" s="65" t="str">
        <f>IF(BANCO10[[#This Row],[SOLUÇÃO]]=DD$1,BANCO10[[#This Row],[STATUS DA ETAPA]],"")</f>
        <v/>
      </c>
      <c r="DE696" s="65" t="str">
        <f>IF(BANCO10[[#This Row],[SOLUÇÃO]]=DE$1,BANCO10[[#This Row],[STATUS DA ETAPA]],"")</f>
        <v/>
      </c>
      <c r="DF696" s="65" t="str">
        <f>IF(BANCO10[[#This Row],[SOLUÇÃO]]=DF$1,BANCO10[[#This Row],[STATUS DA ETAPA]],"")</f>
        <v/>
      </c>
      <c r="DG696" s="65" t="str">
        <f>IF(BANCO10[[#This Row],[SOLUÇÃO]]=DG$1,BANCO10[[#This Row],[STATUS DA ETAPA]],"")</f>
        <v/>
      </c>
      <c r="DH696" s="65" t="str">
        <f>IF(BANCO10[[#This Row],[SOLUÇÃO]]=DH$1,BANCO10[[#This Row],[STATUS DA ETAPA]],"")</f>
        <v/>
      </c>
      <c r="DI696" s="65" t="str">
        <f>IF(BANCO10[[#This Row],[SOLUÇÃO]]=DI$1,BANCO10[[#This Row],[STATUS DA ETAPA]],"")</f>
        <v/>
      </c>
      <c r="DJ696" s="65" t="str">
        <f>IF(BANCO10[[#This Row],[SOLUÇÃO]]=DJ$1,BANCO10[[#This Row],[STATUS DA ETAPA]],"")</f>
        <v/>
      </c>
      <c r="DK696" s="65" t="str">
        <f>IF(BANCO10[[#This Row],[SOLUÇÃO]]=DK$1,BANCO10[[#This Row],[STATUS DA ETAPA]],"")</f>
        <v/>
      </c>
      <c r="DL696" s="65" t="str">
        <f>IF(BANCO10[[#This Row],[SOLUÇÃO]]=DL$1,BANCO10[[#This Row],[STATUS DA ETAPA]],"")</f>
        <v/>
      </c>
      <c r="DM696" s="65" t="str">
        <f>IF(BANCO10[[#This Row],[SOLUÇÃO]]=DM$1,BANCO10[[#This Row],[STATUS DA ETAPA]],"")</f>
        <v/>
      </c>
    </row>
    <row r="697" spans="1:117" ht="12" x14ac:dyDescent="0.25">
      <c r="A697" s="38" t="s">
        <v>118</v>
      </c>
      <c r="B697" s="39" t="s">
        <v>119</v>
      </c>
      <c r="C697" s="40" t="str">
        <f>IFERROR(VLOOKUP(BANCO10[[#This Row],[EMPRESA]],[1]!DADOS[#Data],2,FALSE),"")</f>
        <v>10.303.284/0001-49</v>
      </c>
      <c r="D697" s="42" t="s">
        <v>1772</v>
      </c>
      <c r="E697" s="42" t="str">
        <f>IFERROR(VLOOKUP(BANCO10[[#This Row],[EMPRESA]],[1]!DADOS[#Data],5,FALSE),"")</f>
        <v>EPP</v>
      </c>
      <c r="F697" s="40" t="str">
        <f>IFERROR(IF(VLOOKUP(BANCO10[[#This Row],[EMPRESA]],[1]!DADOS[#Data],6,0)="","",(VLOOKUP(BANCO10[[#This Row],[EMPRESA]],[1]!DADOS[#Data],6,0))),"")</f>
        <v>CAPITAL LESTE 2</v>
      </c>
      <c r="G697" s="40" t="str">
        <f>IFERROR(IF(VLOOKUP(BANCO10[[#This Row],[EMPRESA]],[1]!DADOS[#Data],4)="","",(VLOOKUP($D697,[1]!DADOS[#Data],4,0))),"")</f>
        <v>ROBMEC</v>
      </c>
      <c r="H697" s="43" t="s">
        <v>7</v>
      </c>
      <c r="I697" s="43" t="s">
        <v>145</v>
      </c>
      <c r="J697" s="44" t="s">
        <v>123</v>
      </c>
      <c r="K697" s="44" t="s">
        <v>1774</v>
      </c>
      <c r="L697" s="44" t="s">
        <v>136</v>
      </c>
      <c r="M697" s="44">
        <v>103</v>
      </c>
      <c r="N697" s="42" t="s">
        <v>123</v>
      </c>
      <c r="O697" s="42" t="s">
        <v>95</v>
      </c>
      <c r="P697" s="42">
        <v>100</v>
      </c>
      <c r="Q697" s="42" t="s">
        <v>148</v>
      </c>
      <c r="R697" s="45" t="s">
        <v>123</v>
      </c>
      <c r="S697" s="45"/>
      <c r="T697" s="45" t="s">
        <v>123</v>
      </c>
      <c r="U697" s="45"/>
      <c r="V697" s="45" t="s">
        <v>123</v>
      </c>
      <c r="W697" s="45"/>
      <c r="X697" s="45" t="s">
        <v>123</v>
      </c>
      <c r="Y697" s="45"/>
      <c r="Z697" s="46" t="s">
        <v>123</v>
      </c>
      <c r="AA697" s="47"/>
      <c r="AB697" s="46" t="s">
        <v>123</v>
      </c>
      <c r="AC697" s="48"/>
      <c r="AD697" s="46" t="s">
        <v>123</v>
      </c>
      <c r="AE697" s="48"/>
      <c r="AF697" s="45" t="s">
        <v>27</v>
      </c>
      <c r="AG697" s="45">
        <v>44799</v>
      </c>
      <c r="AH697" s="45" t="s">
        <v>27</v>
      </c>
      <c r="AI697" s="45">
        <v>44802</v>
      </c>
      <c r="AJ697" s="45" t="s">
        <v>27</v>
      </c>
      <c r="AK697" s="45">
        <v>44802</v>
      </c>
      <c r="AL697" s="45"/>
      <c r="AM697" s="45"/>
      <c r="AN697" s="45" t="s">
        <v>123</v>
      </c>
      <c r="AO697" s="45"/>
      <c r="AP697" s="45" t="s">
        <v>123</v>
      </c>
      <c r="AQ697" s="45"/>
      <c r="AR697" s="45" t="s">
        <v>123</v>
      </c>
      <c r="AS697" s="45"/>
      <c r="AT697" s="133">
        <v>44831</v>
      </c>
      <c r="AU697" s="99">
        <v>44922</v>
      </c>
      <c r="AV697" s="51" t="s">
        <v>27</v>
      </c>
      <c r="AW697" s="51" t="s">
        <v>27</v>
      </c>
      <c r="AX697" s="51" t="s">
        <v>49</v>
      </c>
      <c r="AY697" s="52" t="s">
        <v>27</v>
      </c>
      <c r="AZ697" s="53">
        <v>0</v>
      </c>
      <c r="BA697" s="52" t="s">
        <v>123</v>
      </c>
      <c r="BB697" s="81" t="s">
        <v>123</v>
      </c>
      <c r="BC697" s="52" t="s">
        <v>123</v>
      </c>
      <c r="BD697" s="52" t="s">
        <v>123</v>
      </c>
      <c r="BE697" s="55" t="s">
        <v>123</v>
      </c>
      <c r="BF697" s="55" t="s">
        <v>123</v>
      </c>
      <c r="BG697" s="55" t="s">
        <v>27</v>
      </c>
      <c r="BH697" s="55" t="s">
        <v>123</v>
      </c>
      <c r="BI697" s="48" t="s">
        <v>123</v>
      </c>
      <c r="BJ697" s="48"/>
      <c r="BK697" s="74"/>
      <c r="BL697" s="75"/>
      <c r="BM697" s="74"/>
      <c r="BN697" s="75"/>
      <c r="BO697" s="74" t="s">
        <v>27</v>
      </c>
      <c r="BP697" s="75">
        <v>44922</v>
      </c>
      <c r="BQ697" s="74" t="s">
        <v>27</v>
      </c>
      <c r="BR697" s="232"/>
      <c r="BS697" s="60" t="s">
        <v>586</v>
      </c>
      <c r="BT697" s="38"/>
      <c r="BU697" s="61" t="s">
        <v>129</v>
      </c>
      <c r="BV697" s="61" t="s">
        <v>129</v>
      </c>
      <c r="BW697" s="84" t="s">
        <v>170</v>
      </c>
      <c r="BX697" s="84" t="s">
        <v>129</v>
      </c>
      <c r="BY697" s="85" t="s">
        <v>170</v>
      </c>
      <c r="BZ697" s="84"/>
      <c r="CA697" s="86" t="s">
        <v>129</v>
      </c>
      <c r="CB697" s="87" t="s">
        <v>129</v>
      </c>
      <c r="CC697" s="88" t="s">
        <v>129</v>
      </c>
      <c r="CD697" s="87" t="s">
        <v>129</v>
      </c>
      <c r="CE697" s="87" t="s">
        <v>129</v>
      </c>
      <c r="CF697" s="87" t="s">
        <v>129</v>
      </c>
      <c r="CG697" s="87" t="s">
        <v>129</v>
      </c>
      <c r="CH697" s="42">
        <f>YEAR(BANCO10[[#This Row],[DATA INÍCIO]])</f>
        <v>2022</v>
      </c>
      <c r="CI697" s="42">
        <f>MONTH(BANCO10[[#This Row],[DATA INÍCIO]])</f>
        <v>9</v>
      </c>
      <c r="CJ697" s="42" t="str">
        <f t="shared" si="12"/>
        <v>ROBMECFER COMERCIO E FERRAMENTARIA LTDA10.303.284/0001-49</v>
      </c>
      <c r="CK697" s="42"/>
      <c r="CL697" s="42" t="s">
        <v>1774</v>
      </c>
      <c r="CM697" s="42" t="str">
        <f>IF(BANCO10[[#This Row],[SOLUÇÃO]]=CM$1,BANCO10[[#This Row],[STATUS DA ETAPA]],"")</f>
        <v/>
      </c>
      <c r="CN697" s="42" t="str">
        <f>IF(BANCO10[[#This Row],[SOLUÇÃO]]=CN$1,BANCO10[[#This Row],[STATUS DA ETAPA]],"")</f>
        <v/>
      </c>
      <c r="CO697" s="42" t="str">
        <f>IF(BANCO10[[#This Row],[SOLUÇÃO]]=CO$1,BANCO10[[#This Row],[STATUS DA ETAPA]],"")</f>
        <v/>
      </c>
      <c r="CP697" s="42" t="str">
        <f>IF(BANCO10[[#This Row],[SOLUÇÃO]]=CP$1,BANCO10[[#This Row],[STATUS DA ETAPA]],"")</f>
        <v/>
      </c>
      <c r="CQ697" s="42" t="str">
        <f>IF(BANCO10[[#This Row],[SOLUÇÃO]]=CQ$1,BANCO10[[#This Row],[STATUS DA ETAPA]],"")</f>
        <v/>
      </c>
      <c r="CR697" s="42" t="str">
        <f>IF(BANCO10[[#This Row],[SOLUÇÃO]]=CR$1,BANCO10[[#This Row],[STATUS DA ETAPA]],"")</f>
        <v>CONCLUÍDO</v>
      </c>
      <c r="CS697" s="42" t="str">
        <f>IF(BANCO10[[#This Row],[SOLUÇÃO]]=CS$1,BANCO10[[#This Row],[STATUS DA ETAPA]],"")</f>
        <v/>
      </c>
      <c r="CT697" s="42" t="str">
        <f>IF(BANCO10[[#This Row],[SOLUÇÃO]]=CT$1,BANCO10[[#This Row],[STATUS DA ETAPA]],"")</f>
        <v/>
      </c>
      <c r="CU697" s="42" t="str">
        <f>IF(BANCO10[[#This Row],[SOLUÇÃO]]=CU$1,BANCO10[[#This Row],[STATUS DA ETAPA]],"")</f>
        <v/>
      </c>
      <c r="CV697" s="42" t="str">
        <f>IF(BANCO10[[#This Row],[SOLUÇÃO]]=CV$1,BANCO10[[#This Row],[STATUS DA ETAPA]],"")</f>
        <v/>
      </c>
      <c r="CW697" s="42" t="str">
        <f>IF(BANCO10[[#This Row],[SOLUÇÃO]]=CW$1,BANCO10[[#This Row],[STATUS DA ETAPA]],"")</f>
        <v/>
      </c>
      <c r="CX697" s="42" t="str">
        <f>IF(BANCO10[[#This Row],[SOLUÇÃO]]=CX$1,BANCO10[[#This Row],[STATUS DA ETAPA]],"")</f>
        <v/>
      </c>
      <c r="CY697" s="42" t="str">
        <f>IF(BANCO10[[#This Row],[SOLUÇÃO]]=CY$1,BANCO10[[#This Row],[STATUS DA ETAPA]],"")</f>
        <v/>
      </c>
      <c r="CZ697" s="42" t="str">
        <f>IF(BANCO10[[#This Row],[SOLUÇÃO]]=CZ$1,BANCO10[[#This Row],[STATUS DA ETAPA]],"")</f>
        <v/>
      </c>
      <c r="DA697" s="42" t="str">
        <f>IF(BANCO10[[#This Row],[SOLUÇÃO]]=DA$1,BANCO10[[#This Row],[STATUS DA ETAPA]],"")</f>
        <v/>
      </c>
      <c r="DB697" s="42" t="str">
        <f>IF(BANCO10[[#This Row],[SOLUÇÃO]]=DB$1,BANCO10[[#This Row],[STATUS DA ETAPA]],"")</f>
        <v/>
      </c>
      <c r="DC697" s="63" t="str">
        <f>IF(BANCO10[[#This Row],[SOLUÇÃO]]=DC$1,BANCO10[[#This Row],[STATUS DA ETAPA]],"")</f>
        <v/>
      </c>
      <c r="DD697" s="65" t="str">
        <f>IF(BANCO10[[#This Row],[SOLUÇÃO]]=DD$1,BANCO10[[#This Row],[STATUS DA ETAPA]],"")</f>
        <v/>
      </c>
      <c r="DE697" s="65" t="str">
        <f>IF(BANCO10[[#This Row],[SOLUÇÃO]]=DE$1,BANCO10[[#This Row],[STATUS DA ETAPA]],"")</f>
        <v/>
      </c>
      <c r="DF697" s="65" t="str">
        <f>IF(BANCO10[[#This Row],[SOLUÇÃO]]=DF$1,BANCO10[[#This Row],[STATUS DA ETAPA]],"")</f>
        <v/>
      </c>
      <c r="DG697" s="65" t="str">
        <f>IF(BANCO10[[#This Row],[SOLUÇÃO]]=DG$1,BANCO10[[#This Row],[STATUS DA ETAPA]],"")</f>
        <v/>
      </c>
      <c r="DH697" s="65" t="str">
        <f>IF(BANCO10[[#This Row],[SOLUÇÃO]]=DH$1,BANCO10[[#This Row],[STATUS DA ETAPA]],"")</f>
        <v/>
      </c>
      <c r="DI697" s="65" t="str">
        <f>IF(BANCO10[[#This Row],[SOLUÇÃO]]=DI$1,BANCO10[[#This Row],[STATUS DA ETAPA]],"")</f>
        <v/>
      </c>
      <c r="DJ697" s="65" t="str">
        <f>IF(BANCO10[[#This Row],[SOLUÇÃO]]=DJ$1,BANCO10[[#This Row],[STATUS DA ETAPA]],"")</f>
        <v/>
      </c>
      <c r="DK697" s="65" t="str">
        <f>IF(BANCO10[[#This Row],[SOLUÇÃO]]=DK$1,BANCO10[[#This Row],[STATUS DA ETAPA]],"")</f>
        <v/>
      </c>
      <c r="DL697" s="65" t="str">
        <f>IF(BANCO10[[#This Row],[SOLUÇÃO]]=DL$1,BANCO10[[#This Row],[STATUS DA ETAPA]],"")</f>
        <v/>
      </c>
      <c r="DM697" s="65" t="str">
        <f>IF(BANCO10[[#This Row],[SOLUÇÃO]]=DM$1,BANCO10[[#This Row],[STATUS DA ETAPA]],"")</f>
        <v/>
      </c>
    </row>
    <row r="698" spans="1:117" ht="12" x14ac:dyDescent="0.25">
      <c r="A698" s="38" t="s">
        <v>118</v>
      </c>
      <c r="B698" s="39" t="s">
        <v>119</v>
      </c>
      <c r="C698" s="40" t="str">
        <f>IFERROR(VLOOKUP(BANCO10[[#This Row],[EMPRESA]],[1]!DADOS[#Data],2,FALSE),"")</f>
        <v>10.303.284/0001-49</v>
      </c>
      <c r="D698" s="42" t="s">
        <v>1772</v>
      </c>
      <c r="E698" s="42" t="str">
        <f>IFERROR(VLOOKUP(BANCO10[[#This Row],[EMPRESA]],[1]!DADOS[#Data],5,FALSE),"")</f>
        <v>EPP</v>
      </c>
      <c r="F698" s="40" t="str">
        <f>IFERROR(IF(VLOOKUP(BANCO10[[#This Row],[EMPRESA]],[1]!DADOS[#Data],6,0)="","",(VLOOKUP(BANCO10[[#This Row],[EMPRESA]],[1]!DADOS[#Data],6,0))),"")</f>
        <v>CAPITAL LESTE 2</v>
      </c>
      <c r="G698" s="40" t="str">
        <f>IFERROR(IF(VLOOKUP(BANCO10[[#This Row],[EMPRESA]],[1]!DADOS[#Data],4)="","",(VLOOKUP($D698,[1]!DADOS[#Data],4,0))),"")</f>
        <v>ROBMEC</v>
      </c>
      <c r="H698" s="43" t="s">
        <v>196</v>
      </c>
      <c r="I698" s="43" t="s">
        <v>145</v>
      </c>
      <c r="J698" s="44" t="s">
        <v>123</v>
      </c>
      <c r="K698" s="44" t="s">
        <v>1775</v>
      </c>
      <c r="L698" s="44" t="s">
        <v>1776</v>
      </c>
      <c r="M698" s="44">
        <v>103</v>
      </c>
      <c r="N698" s="42" t="s">
        <v>123</v>
      </c>
      <c r="O698" s="42" t="s">
        <v>93</v>
      </c>
      <c r="P698" s="42">
        <v>100</v>
      </c>
      <c r="Q698" s="42" t="s">
        <v>148</v>
      </c>
      <c r="R698" s="45" t="s">
        <v>123</v>
      </c>
      <c r="S698" s="45"/>
      <c r="T698" s="45" t="s">
        <v>123</v>
      </c>
      <c r="U698" s="45"/>
      <c r="V698" s="45" t="s">
        <v>123</v>
      </c>
      <c r="W698" s="45"/>
      <c r="X698" s="45" t="s">
        <v>123</v>
      </c>
      <c r="Y698" s="45"/>
      <c r="Z698" s="46" t="s">
        <v>123</v>
      </c>
      <c r="AA698" s="47"/>
      <c r="AB698" s="46" t="s">
        <v>123</v>
      </c>
      <c r="AC698" s="48"/>
      <c r="AD698" s="46" t="s">
        <v>123</v>
      </c>
      <c r="AE698" s="48"/>
      <c r="AF698" s="45" t="s">
        <v>27</v>
      </c>
      <c r="AG698" s="45">
        <v>44799</v>
      </c>
      <c r="AH698" s="45" t="s">
        <v>27</v>
      </c>
      <c r="AI698" s="45">
        <v>44802</v>
      </c>
      <c r="AJ698" s="45" t="s">
        <v>27</v>
      </c>
      <c r="AK698" s="45">
        <v>44802</v>
      </c>
      <c r="AL698" s="45"/>
      <c r="AM698" s="45"/>
      <c r="AN698" s="45" t="s">
        <v>27</v>
      </c>
      <c r="AO698" s="45"/>
      <c r="AP698" s="45" t="s">
        <v>27</v>
      </c>
      <c r="AQ698" s="45">
        <v>44201</v>
      </c>
      <c r="AR698" s="45" t="s">
        <v>27</v>
      </c>
      <c r="AS698" s="45"/>
      <c r="AT698" s="133">
        <v>44938</v>
      </c>
      <c r="AU698" s="99">
        <v>45064</v>
      </c>
      <c r="AV698" s="51" t="s">
        <v>27</v>
      </c>
      <c r="AW698" s="51" t="s">
        <v>27</v>
      </c>
      <c r="AX698" s="51" t="s">
        <v>49</v>
      </c>
      <c r="AY698" s="52" t="s">
        <v>126</v>
      </c>
      <c r="AZ698" s="53">
        <v>0</v>
      </c>
      <c r="BA698" s="52"/>
      <c r="BB698" s="81"/>
      <c r="BC698" s="52">
        <v>4719</v>
      </c>
      <c r="BD698" s="52"/>
      <c r="BE698" s="55" t="s">
        <v>123</v>
      </c>
      <c r="BF698" s="55" t="s">
        <v>123</v>
      </c>
      <c r="BG698" s="55" t="s">
        <v>27</v>
      </c>
      <c r="BH698" s="55" t="s">
        <v>123</v>
      </c>
      <c r="BI698" s="48" t="s">
        <v>123</v>
      </c>
      <c r="BJ698" s="48"/>
      <c r="BK698" s="74"/>
      <c r="BL698" s="75"/>
      <c r="BM698" s="74"/>
      <c r="BN698" s="75"/>
      <c r="BO698" s="74" t="s">
        <v>27</v>
      </c>
      <c r="BP698" s="75">
        <v>45064</v>
      </c>
      <c r="BQ698" s="74" t="s">
        <v>27</v>
      </c>
      <c r="BR698" s="232"/>
      <c r="BS698" s="70"/>
      <c r="BT698" s="38"/>
      <c r="BU698" s="61" t="s">
        <v>129</v>
      </c>
      <c r="BV698" s="61" t="s">
        <v>129</v>
      </c>
      <c r="BW698" s="84" t="s">
        <v>170</v>
      </c>
      <c r="BX698" s="84" t="s">
        <v>129</v>
      </c>
      <c r="BY698" s="85" t="s">
        <v>170</v>
      </c>
      <c r="BZ698" s="84"/>
      <c r="CA698" s="86" t="s">
        <v>129</v>
      </c>
      <c r="CB698" s="87" t="s">
        <v>129</v>
      </c>
      <c r="CC698" s="88" t="s">
        <v>129</v>
      </c>
      <c r="CD698" s="87" t="s">
        <v>129</v>
      </c>
      <c r="CE698" s="87" t="s">
        <v>129</v>
      </c>
      <c r="CF698" s="87" t="s">
        <v>129</v>
      </c>
      <c r="CG698" s="87" t="s">
        <v>129</v>
      </c>
      <c r="CH698" s="42">
        <f>YEAR(BANCO10[[#This Row],[DATA INÍCIO]])</f>
        <v>2023</v>
      </c>
      <c r="CI698" s="42">
        <f>MONTH(BANCO10[[#This Row],[DATA INÍCIO]])</f>
        <v>1</v>
      </c>
      <c r="CJ698" s="42" t="str">
        <f t="shared" si="12"/>
        <v>ROBMECFER COMERCIO E FERRAMENTARIA LTDA10.303.284/0001-49</v>
      </c>
      <c r="CK698" s="42"/>
      <c r="CL698" s="42" t="s">
        <v>1775</v>
      </c>
      <c r="CM698" s="42" t="str">
        <f>IF(BANCO10[[#This Row],[SOLUÇÃO]]=CM$1,BANCO10[[#This Row],[STATUS DA ETAPA]],"")</f>
        <v/>
      </c>
      <c r="CN698" s="42" t="str">
        <f>IF(BANCO10[[#This Row],[SOLUÇÃO]]=CN$1,BANCO10[[#This Row],[STATUS DA ETAPA]],"")</f>
        <v/>
      </c>
      <c r="CO698" s="42" t="str">
        <f>IF(BANCO10[[#This Row],[SOLUÇÃO]]=CO$1,BANCO10[[#This Row],[STATUS DA ETAPA]],"")</f>
        <v/>
      </c>
      <c r="CP698" s="42" t="str">
        <f>IF(BANCO10[[#This Row],[SOLUÇÃO]]=CP$1,BANCO10[[#This Row],[STATUS DA ETAPA]],"")</f>
        <v>CONCLUÍDO</v>
      </c>
      <c r="CQ698" s="42" t="str">
        <f>IF(BANCO10[[#This Row],[SOLUÇÃO]]=CQ$1,BANCO10[[#This Row],[STATUS DA ETAPA]],"")</f>
        <v/>
      </c>
      <c r="CR698" s="42" t="str">
        <f>IF(BANCO10[[#This Row],[SOLUÇÃO]]=CR$1,BANCO10[[#This Row],[STATUS DA ETAPA]],"")</f>
        <v/>
      </c>
      <c r="CS698" s="42" t="str">
        <f>IF(BANCO10[[#This Row],[SOLUÇÃO]]=CS$1,BANCO10[[#This Row],[STATUS DA ETAPA]],"")</f>
        <v/>
      </c>
      <c r="CT698" s="42" t="str">
        <f>IF(BANCO10[[#This Row],[SOLUÇÃO]]=CT$1,BANCO10[[#This Row],[STATUS DA ETAPA]],"")</f>
        <v/>
      </c>
      <c r="CU698" s="42" t="str">
        <f>IF(BANCO10[[#This Row],[SOLUÇÃO]]=CU$1,BANCO10[[#This Row],[STATUS DA ETAPA]],"")</f>
        <v/>
      </c>
      <c r="CV698" s="42" t="str">
        <f>IF(BANCO10[[#This Row],[SOLUÇÃO]]=CV$1,BANCO10[[#This Row],[STATUS DA ETAPA]],"")</f>
        <v/>
      </c>
      <c r="CW698" s="42" t="str">
        <f>IF(BANCO10[[#This Row],[SOLUÇÃO]]=CW$1,BANCO10[[#This Row],[STATUS DA ETAPA]],"")</f>
        <v/>
      </c>
      <c r="CX698" s="42" t="str">
        <f>IF(BANCO10[[#This Row],[SOLUÇÃO]]=CX$1,BANCO10[[#This Row],[STATUS DA ETAPA]],"")</f>
        <v/>
      </c>
      <c r="CY698" s="42" t="str">
        <f>IF(BANCO10[[#This Row],[SOLUÇÃO]]=CY$1,BANCO10[[#This Row],[STATUS DA ETAPA]],"")</f>
        <v/>
      </c>
      <c r="CZ698" s="42" t="str">
        <f>IF(BANCO10[[#This Row],[SOLUÇÃO]]=CZ$1,BANCO10[[#This Row],[STATUS DA ETAPA]],"")</f>
        <v/>
      </c>
      <c r="DA698" s="42" t="str">
        <f>IF(BANCO10[[#This Row],[SOLUÇÃO]]=DA$1,BANCO10[[#This Row],[STATUS DA ETAPA]],"")</f>
        <v/>
      </c>
      <c r="DB698" s="42" t="str">
        <f>IF(BANCO10[[#This Row],[SOLUÇÃO]]=DB$1,BANCO10[[#This Row],[STATUS DA ETAPA]],"")</f>
        <v/>
      </c>
      <c r="DC698" s="63" t="str">
        <f>IF(BANCO10[[#This Row],[SOLUÇÃO]]=DC$1,BANCO10[[#This Row],[STATUS DA ETAPA]],"")</f>
        <v/>
      </c>
      <c r="DD698" s="65" t="str">
        <f>IF(BANCO10[[#This Row],[SOLUÇÃO]]=DD$1,BANCO10[[#This Row],[STATUS DA ETAPA]],"")</f>
        <v/>
      </c>
      <c r="DE698" s="65" t="str">
        <f>IF(BANCO10[[#This Row],[SOLUÇÃO]]=DE$1,BANCO10[[#This Row],[STATUS DA ETAPA]],"")</f>
        <v/>
      </c>
      <c r="DF698" s="65" t="str">
        <f>IF(BANCO10[[#This Row],[SOLUÇÃO]]=DF$1,BANCO10[[#This Row],[STATUS DA ETAPA]],"")</f>
        <v/>
      </c>
      <c r="DG698" s="65" t="str">
        <f>IF(BANCO10[[#This Row],[SOLUÇÃO]]=DG$1,BANCO10[[#This Row],[STATUS DA ETAPA]],"")</f>
        <v/>
      </c>
      <c r="DH698" s="65" t="str">
        <f>IF(BANCO10[[#This Row],[SOLUÇÃO]]=DH$1,BANCO10[[#This Row],[STATUS DA ETAPA]],"")</f>
        <v/>
      </c>
      <c r="DI698" s="65" t="str">
        <f>IF(BANCO10[[#This Row],[SOLUÇÃO]]=DI$1,BANCO10[[#This Row],[STATUS DA ETAPA]],"")</f>
        <v/>
      </c>
      <c r="DJ698" s="65" t="str">
        <f>IF(BANCO10[[#This Row],[SOLUÇÃO]]=DJ$1,BANCO10[[#This Row],[STATUS DA ETAPA]],"")</f>
        <v/>
      </c>
      <c r="DK698" s="65" t="str">
        <f>IF(BANCO10[[#This Row],[SOLUÇÃO]]=DK$1,BANCO10[[#This Row],[STATUS DA ETAPA]],"")</f>
        <v/>
      </c>
      <c r="DL698" s="65" t="str">
        <f>IF(BANCO10[[#This Row],[SOLUÇÃO]]=DL$1,BANCO10[[#This Row],[STATUS DA ETAPA]],"")</f>
        <v/>
      </c>
      <c r="DM698" s="65" t="str">
        <f>IF(BANCO10[[#This Row],[SOLUÇÃO]]=DM$1,BANCO10[[#This Row],[STATUS DA ETAPA]],"")</f>
        <v/>
      </c>
    </row>
    <row r="699" spans="1:117" ht="12" x14ac:dyDescent="0.25">
      <c r="A699" s="38" t="s">
        <v>118</v>
      </c>
      <c r="B699" s="39" t="s">
        <v>119</v>
      </c>
      <c r="C699" s="40" t="str">
        <f>IFERROR(VLOOKUP(BANCO10[[#This Row],[EMPRESA]],[1]!DADOS[#Data],2,FALSE),"")</f>
        <v>10.303.284/0001-49</v>
      </c>
      <c r="D699" s="42" t="s">
        <v>1772</v>
      </c>
      <c r="E699" s="42" t="str">
        <f>IFERROR(VLOOKUP(BANCO10[[#This Row],[EMPRESA]],[1]!DADOS[#Data],5,FALSE),"")</f>
        <v>EPP</v>
      </c>
      <c r="F699" s="40" t="str">
        <f>IFERROR(IF(VLOOKUP(BANCO10[[#This Row],[EMPRESA]],[1]!DADOS[#Data],6,0)="","",(VLOOKUP(BANCO10[[#This Row],[EMPRESA]],[1]!DADOS[#Data],6,0))),"")</f>
        <v>CAPITAL LESTE 2</v>
      </c>
      <c r="G699" s="40" t="str">
        <f>IFERROR(IF(VLOOKUP(BANCO10[[#This Row],[EMPRESA]],[1]!DADOS[#Data],4)="","",(VLOOKUP($D699,[1]!DADOS[#Data],4,0))),"")</f>
        <v>ROBMEC</v>
      </c>
      <c r="H699" s="43" t="s">
        <v>154</v>
      </c>
      <c r="I699" s="43" t="s">
        <v>145</v>
      </c>
      <c r="J699" s="44" t="s">
        <v>123</v>
      </c>
      <c r="K699" s="44" t="s">
        <v>1777</v>
      </c>
      <c r="L699" s="44" t="s">
        <v>123</v>
      </c>
      <c r="M699" s="44">
        <v>127</v>
      </c>
      <c r="N699" s="42">
        <v>103</v>
      </c>
      <c r="O699" s="42" t="s">
        <v>109</v>
      </c>
      <c r="P699" s="42">
        <v>70</v>
      </c>
      <c r="Q699" s="42" t="s">
        <v>148</v>
      </c>
      <c r="R699" s="45" t="s">
        <v>123</v>
      </c>
      <c r="S699" s="45"/>
      <c r="T699" s="45" t="s">
        <v>123</v>
      </c>
      <c r="U699" s="45"/>
      <c r="V699" s="45" t="s">
        <v>123</v>
      </c>
      <c r="W699" s="45"/>
      <c r="X699" s="45" t="s">
        <v>123</v>
      </c>
      <c r="Y699" s="45"/>
      <c r="Z699" s="46" t="s">
        <v>123</v>
      </c>
      <c r="AA699" s="47"/>
      <c r="AB699" s="46" t="s">
        <v>123</v>
      </c>
      <c r="AC699" s="48"/>
      <c r="AD699" s="46" t="s">
        <v>123</v>
      </c>
      <c r="AE699" s="48"/>
      <c r="AF699" s="45" t="s">
        <v>27</v>
      </c>
      <c r="AG699" s="45">
        <v>44799</v>
      </c>
      <c r="AH699" s="45" t="s">
        <v>27</v>
      </c>
      <c r="AI699" s="45">
        <v>44802</v>
      </c>
      <c r="AJ699" s="45" t="s">
        <v>27</v>
      </c>
      <c r="AK699" s="45">
        <v>44802</v>
      </c>
      <c r="AL699" s="45"/>
      <c r="AM699" s="45"/>
      <c r="AN699" s="45" t="s">
        <v>27</v>
      </c>
      <c r="AO699" s="45"/>
      <c r="AP699" s="45" t="s">
        <v>27</v>
      </c>
      <c r="AQ699" s="45">
        <v>45121</v>
      </c>
      <c r="AR699" s="45" t="s">
        <v>27</v>
      </c>
      <c r="AS699" s="45"/>
      <c r="AT699" s="133">
        <v>45149</v>
      </c>
      <c r="AU699" s="99">
        <v>45271</v>
      </c>
      <c r="AV699" s="51" t="s">
        <v>27</v>
      </c>
      <c r="AW699" s="51" t="s">
        <v>27</v>
      </c>
      <c r="AX699" s="51" t="s">
        <v>49</v>
      </c>
      <c r="AY699" s="52" t="s">
        <v>126</v>
      </c>
      <c r="AZ699" s="53">
        <v>0</v>
      </c>
      <c r="BA699" s="52" t="s">
        <v>153</v>
      </c>
      <c r="BB699" s="81">
        <v>0</v>
      </c>
      <c r="BC699" s="52">
        <v>0</v>
      </c>
      <c r="BD699" s="52">
        <v>0</v>
      </c>
      <c r="BE699" s="55" t="s">
        <v>123</v>
      </c>
      <c r="BF699" s="55" t="s">
        <v>123</v>
      </c>
      <c r="BG699" s="55" t="s">
        <v>27</v>
      </c>
      <c r="BH699" s="55" t="s">
        <v>123</v>
      </c>
      <c r="BI699" s="48" t="s">
        <v>123</v>
      </c>
      <c r="BJ699" s="48"/>
      <c r="BK699" s="74"/>
      <c r="BL699" s="75"/>
      <c r="BM699" s="74"/>
      <c r="BN699" s="75"/>
      <c r="BO699" s="74" t="s">
        <v>27</v>
      </c>
      <c r="BP699" s="75">
        <v>45279</v>
      </c>
      <c r="BQ699" s="74" t="s">
        <v>123</v>
      </c>
      <c r="BR699" s="132"/>
      <c r="BS699" s="70"/>
      <c r="BT699" s="38"/>
      <c r="BU699" s="61" t="s">
        <v>129</v>
      </c>
      <c r="BV699" s="61" t="s">
        <v>129</v>
      </c>
      <c r="BW699" s="84" t="s">
        <v>170</v>
      </c>
      <c r="BX699" s="84" t="s">
        <v>129</v>
      </c>
      <c r="BY699" s="85" t="s">
        <v>170</v>
      </c>
      <c r="BZ699" s="84"/>
      <c r="CA699" s="86" t="s">
        <v>129</v>
      </c>
      <c r="CB699" s="87" t="s">
        <v>129</v>
      </c>
      <c r="CC699" s="88">
        <v>45397</v>
      </c>
      <c r="CD699" s="87" t="s">
        <v>158</v>
      </c>
      <c r="CE699" s="87" t="s">
        <v>129</v>
      </c>
      <c r="CF699" s="87"/>
      <c r="CG699" s="87" t="s">
        <v>1643</v>
      </c>
      <c r="CH699" s="42">
        <f>YEAR(BANCO10[[#This Row],[DATA INÍCIO]])</f>
        <v>2023</v>
      </c>
      <c r="CI699" s="42">
        <f>MONTH(BANCO10[[#This Row],[DATA INÍCIO]])</f>
        <v>8</v>
      </c>
      <c r="CJ699" s="42" t="str">
        <f t="shared" si="12"/>
        <v>ROBMECFER COMERCIO E FERRAMENTARIA LTDA10.303.284/0001-49</v>
      </c>
      <c r="CK699" s="42"/>
      <c r="CL699" s="42" t="s">
        <v>214</v>
      </c>
      <c r="CM699" s="42" t="str">
        <f>IF(BANCO10[[#This Row],[SOLUÇÃO]]=CM$1,BANCO10[[#This Row],[STATUS DA ETAPA]],"")</f>
        <v/>
      </c>
      <c r="CN699" s="42" t="str">
        <f>IF(BANCO10[[#This Row],[SOLUÇÃO]]=CN$1,BANCO10[[#This Row],[STATUS DA ETAPA]],"")</f>
        <v/>
      </c>
      <c r="CO699" s="42" t="str">
        <f>IF(BANCO10[[#This Row],[SOLUÇÃO]]=CO$1,BANCO10[[#This Row],[STATUS DA ETAPA]],"")</f>
        <v/>
      </c>
      <c r="CP699" s="42" t="str">
        <f>IF(BANCO10[[#This Row],[SOLUÇÃO]]=CP$1,BANCO10[[#This Row],[STATUS DA ETAPA]],"")</f>
        <v/>
      </c>
      <c r="CQ699" s="42" t="str">
        <f>IF(BANCO10[[#This Row],[SOLUÇÃO]]=CQ$1,BANCO10[[#This Row],[STATUS DA ETAPA]],"")</f>
        <v/>
      </c>
      <c r="CR699" s="42" t="str">
        <f>IF(BANCO10[[#This Row],[SOLUÇÃO]]=CR$1,BANCO10[[#This Row],[STATUS DA ETAPA]],"")</f>
        <v/>
      </c>
      <c r="CS699" s="42" t="str">
        <f>IF(BANCO10[[#This Row],[SOLUÇÃO]]=CS$1,BANCO10[[#This Row],[STATUS DA ETAPA]],"")</f>
        <v/>
      </c>
      <c r="CT699" s="42" t="str">
        <f>IF(BANCO10[[#This Row],[SOLUÇÃO]]=CT$1,BANCO10[[#This Row],[STATUS DA ETAPA]],"")</f>
        <v/>
      </c>
      <c r="CU699" s="42" t="str">
        <f>IF(BANCO10[[#This Row],[SOLUÇÃO]]=CU$1,BANCO10[[#This Row],[STATUS DA ETAPA]],"")</f>
        <v/>
      </c>
      <c r="CV699" s="42" t="str">
        <f>IF(BANCO10[[#This Row],[SOLUÇÃO]]=CV$1,BANCO10[[#This Row],[STATUS DA ETAPA]],"")</f>
        <v/>
      </c>
      <c r="CW699" s="42" t="str">
        <f>IF(BANCO10[[#This Row],[SOLUÇÃO]]=CW$1,BANCO10[[#This Row],[STATUS DA ETAPA]],"")</f>
        <v/>
      </c>
      <c r="CX699" s="42" t="str">
        <f>IF(BANCO10[[#This Row],[SOLUÇÃO]]=CX$1,BANCO10[[#This Row],[STATUS DA ETAPA]],"")</f>
        <v/>
      </c>
      <c r="CY699" s="42" t="str">
        <f>IF(BANCO10[[#This Row],[SOLUÇÃO]]=CY$1,BANCO10[[#This Row],[STATUS DA ETAPA]],"")</f>
        <v/>
      </c>
      <c r="CZ699" s="42" t="str">
        <f>IF(BANCO10[[#This Row],[SOLUÇÃO]]=CZ$1,BANCO10[[#This Row],[STATUS DA ETAPA]],"")</f>
        <v/>
      </c>
      <c r="DA699" s="42" t="str">
        <f>IF(BANCO10[[#This Row],[SOLUÇÃO]]=DA$1,BANCO10[[#This Row],[STATUS DA ETAPA]],"")</f>
        <v/>
      </c>
      <c r="DB699" s="42" t="str">
        <f>IF(BANCO10[[#This Row],[SOLUÇÃO]]=DB$1,BANCO10[[#This Row],[STATUS DA ETAPA]],"")</f>
        <v/>
      </c>
      <c r="DC699" s="63" t="str">
        <f>IF(BANCO10[[#This Row],[SOLUÇÃO]]=DC$1,BANCO10[[#This Row],[STATUS DA ETAPA]],"")</f>
        <v/>
      </c>
      <c r="DD699" s="65" t="str">
        <f>IF(BANCO10[[#This Row],[SOLUÇÃO]]=DD$1,BANCO10[[#This Row],[STATUS DA ETAPA]],"")</f>
        <v/>
      </c>
      <c r="DE699" s="65" t="str">
        <f>IF(BANCO10[[#This Row],[SOLUÇÃO]]=DE$1,BANCO10[[#This Row],[STATUS DA ETAPA]],"")</f>
        <v/>
      </c>
      <c r="DF699" s="65" t="str">
        <f>IF(BANCO10[[#This Row],[SOLUÇÃO]]=DF$1,BANCO10[[#This Row],[STATUS DA ETAPA]],"")</f>
        <v>CONCLUÍDO</v>
      </c>
      <c r="DG699" s="65" t="str">
        <f>IF(BANCO10[[#This Row],[SOLUÇÃO]]=DG$1,BANCO10[[#This Row],[STATUS DA ETAPA]],"")</f>
        <v/>
      </c>
      <c r="DH699" s="65" t="str">
        <f>IF(BANCO10[[#This Row],[SOLUÇÃO]]=DH$1,BANCO10[[#This Row],[STATUS DA ETAPA]],"")</f>
        <v/>
      </c>
      <c r="DI699" s="65" t="str">
        <f>IF(BANCO10[[#This Row],[SOLUÇÃO]]=DI$1,BANCO10[[#This Row],[STATUS DA ETAPA]],"")</f>
        <v/>
      </c>
      <c r="DJ699" s="65" t="str">
        <f>IF(BANCO10[[#This Row],[SOLUÇÃO]]=DJ$1,BANCO10[[#This Row],[STATUS DA ETAPA]],"")</f>
        <v/>
      </c>
      <c r="DK699" s="65" t="str">
        <f>IF(BANCO10[[#This Row],[SOLUÇÃO]]=DK$1,BANCO10[[#This Row],[STATUS DA ETAPA]],"")</f>
        <v/>
      </c>
      <c r="DL699" s="65" t="str">
        <f>IF(BANCO10[[#This Row],[SOLUÇÃO]]=DL$1,BANCO10[[#This Row],[STATUS DA ETAPA]],"")</f>
        <v/>
      </c>
      <c r="DM699" s="65" t="str">
        <f>IF(BANCO10[[#This Row],[SOLUÇÃO]]=DM$1,BANCO10[[#This Row],[STATUS DA ETAPA]],"")</f>
        <v/>
      </c>
    </row>
    <row r="700" spans="1:117" ht="12" x14ac:dyDescent="0.25">
      <c r="A700" s="38" t="s">
        <v>118</v>
      </c>
      <c r="B700" s="39" t="s">
        <v>119</v>
      </c>
      <c r="C700" s="40" t="str">
        <f>IFERROR(VLOOKUP(BANCO10[[#This Row],[EMPRESA]],[1]!DADOS[#Data],2,FALSE),"")</f>
        <v>67.563.577/0001-82</v>
      </c>
      <c r="D700" s="42" t="s">
        <v>1778</v>
      </c>
      <c r="E700" s="42" t="str">
        <f>IFERROR(VLOOKUP(BANCO10[[#This Row],[EMPRESA]],[1]!DADOS[#Data],5,FALSE),"")</f>
        <v>ME</v>
      </c>
      <c r="F700" s="40" t="str">
        <f>IFERROR(IF(VLOOKUP(BANCO10[[#This Row],[EMPRESA]],[1]!DADOS[#Data],6,0)="","",(VLOOKUP(BANCO10[[#This Row],[EMPRESA]],[1]!DADOS[#Data],6,0))),"")</f>
        <v>CAPITAL LESTE 2</v>
      </c>
      <c r="G700" s="40"/>
      <c r="H700" s="43" t="s">
        <v>121</v>
      </c>
      <c r="I700" s="43" t="s">
        <v>145</v>
      </c>
      <c r="J700" s="44" t="s">
        <v>146</v>
      </c>
      <c r="K700" s="44" t="s">
        <v>1779</v>
      </c>
      <c r="L700" s="44" t="s">
        <v>123</v>
      </c>
      <c r="M700" s="44">
        <v>103</v>
      </c>
      <c r="N700" s="42" t="s">
        <v>123</v>
      </c>
      <c r="O700" s="42" t="s">
        <v>90</v>
      </c>
      <c r="P700" s="42">
        <v>4</v>
      </c>
      <c r="Q700" s="42" t="s">
        <v>125</v>
      </c>
      <c r="R700" s="45" t="s">
        <v>123</v>
      </c>
      <c r="S700" s="45"/>
      <c r="T700" s="45" t="s">
        <v>123</v>
      </c>
      <c r="U700" s="45"/>
      <c r="V700" s="45" t="s">
        <v>123</v>
      </c>
      <c r="W700" s="45"/>
      <c r="X700" s="45" t="s">
        <v>123</v>
      </c>
      <c r="Y700" s="45"/>
      <c r="Z700" s="46" t="s">
        <v>123</v>
      </c>
      <c r="AA700" s="47"/>
      <c r="AB700" s="46" t="s">
        <v>123</v>
      </c>
      <c r="AC700" s="48"/>
      <c r="AD700" s="46" t="s">
        <v>123</v>
      </c>
      <c r="AE700" s="48"/>
      <c r="AF700" s="45" t="s">
        <v>27</v>
      </c>
      <c r="AG700" s="45">
        <v>44974</v>
      </c>
      <c r="AH700" s="45" t="s">
        <v>126</v>
      </c>
      <c r="AI700" s="45"/>
      <c r="AJ700" s="45" t="s">
        <v>123</v>
      </c>
      <c r="AK700" s="45"/>
      <c r="AL700" s="45" t="s">
        <v>123</v>
      </c>
      <c r="AM700" s="45"/>
      <c r="AN700" s="45" t="s">
        <v>123</v>
      </c>
      <c r="AO700" s="45"/>
      <c r="AP700" s="45" t="s">
        <v>123</v>
      </c>
      <c r="AQ700" s="45"/>
      <c r="AR700" s="45" t="s">
        <v>123</v>
      </c>
      <c r="AS700" s="45"/>
      <c r="AT700" s="133">
        <v>44974</v>
      </c>
      <c r="AU700" s="99">
        <v>44974</v>
      </c>
      <c r="AV700" s="51" t="s">
        <v>123</v>
      </c>
      <c r="AW700" s="51" t="s">
        <v>123</v>
      </c>
      <c r="AX700" s="51" t="s">
        <v>49</v>
      </c>
      <c r="AY700" s="52" t="s">
        <v>123</v>
      </c>
      <c r="AZ700" s="53">
        <v>0</v>
      </c>
      <c r="BA700" s="52" t="s">
        <v>123</v>
      </c>
      <c r="BB700" s="81" t="s">
        <v>123</v>
      </c>
      <c r="BC700" s="52" t="s">
        <v>123</v>
      </c>
      <c r="BD700" s="52" t="s">
        <v>123</v>
      </c>
      <c r="BE700" s="55" t="s">
        <v>123</v>
      </c>
      <c r="BF700" s="55" t="s">
        <v>123</v>
      </c>
      <c r="BG700" s="55" t="s">
        <v>123</v>
      </c>
      <c r="BH700" s="55" t="s">
        <v>123</v>
      </c>
      <c r="BI700" s="138" t="s">
        <v>123</v>
      </c>
      <c r="BJ700" s="48"/>
      <c r="BK700" s="74"/>
      <c r="BL700" s="75"/>
      <c r="BM700" s="74"/>
      <c r="BN700" s="75"/>
      <c r="BO700" s="74" t="s">
        <v>123</v>
      </c>
      <c r="BP700" s="75"/>
      <c r="BQ700" s="74" t="s">
        <v>123</v>
      </c>
      <c r="BR700" s="232"/>
      <c r="BS700" s="70" t="s">
        <v>1780</v>
      </c>
      <c r="BT700" s="38"/>
      <c r="BU700" s="61" t="s">
        <v>158</v>
      </c>
      <c r="BV700" s="61" t="s">
        <v>129</v>
      </c>
      <c r="BW700" s="84" t="s">
        <v>171</v>
      </c>
      <c r="BX700" s="84" t="s">
        <v>129</v>
      </c>
      <c r="BY700" s="85" t="s">
        <v>170</v>
      </c>
      <c r="BZ700" s="84"/>
      <c r="CA700" s="86" t="s">
        <v>129</v>
      </c>
      <c r="CB700" s="87" t="s">
        <v>129</v>
      </c>
      <c r="CC700" s="88" t="s">
        <v>129</v>
      </c>
      <c r="CD700" s="87" t="s">
        <v>129</v>
      </c>
      <c r="CE700" s="87" t="s">
        <v>129</v>
      </c>
      <c r="CF700" s="87" t="s">
        <v>129</v>
      </c>
      <c r="CG700" s="87" t="s">
        <v>129</v>
      </c>
      <c r="CH700" s="42">
        <f>YEAR(BANCO10[[#This Row],[DATA INÍCIO]])</f>
        <v>2023</v>
      </c>
      <c r="CI700" s="42">
        <f>MONTH(BANCO10[[#This Row],[DATA INÍCIO]])</f>
        <v>2</v>
      </c>
      <c r="CJ700" s="42" t="str">
        <f t="shared" si="12"/>
        <v>ROMEPLAST INDUSTRIA E COMERCIO LTDA67.563.577/0001-82</v>
      </c>
      <c r="CK700" s="42"/>
      <c r="CL700" s="42" t="s">
        <v>1779</v>
      </c>
      <c r="CM700" s="42" t="str">
        <f>IF(BANCO10[[#This Row],[SOLUÇÃO]]=CM$1,BANCO10[[#This Row],[STATUS DA ETAPA]],"")</f>
        <v>CONCLUÍDO</v>
      </c>
      <c r="CN700" s="42" t="str">
        <f>IF(BANCO10[[#This Row],[SOLUÇÃO]]=CN$1,BANCO10[[#This Row],[STATUS DA ETAPA]],"")</f>
        <v/>
      </c>
      <c r="CO700" s="42" t="str">
        <f>IF(BANCO10[[#This Row],[SOLUÇÃO]]=CO$1,BANCO10[[#This Row],[STATUS DA ETAPA]],"")</f>
        <v/>
      </c>
      <c r="CP700" s="42" t="str">
        <f>IF(BANCO10[[#This Row],[SOLUÇÃO]]=CP$1,BANCO10[[#This Row],[STATUS DA ETAPA]],"")</f>
        <v/>
      </c>
      <c r="CQ700" s="42" t="str">
        <f>IF(BANCO10[[#This Row],[SOLUÇÃO]]=CQ$1,BANCO10[[#This Row],[STATUS DA ETAPA]],"")</f>
        <v/>
      </c>
      <c r="CR700" s="42" t="str">
        <f>IF(BANCO10[[#This Row],[SOLUÇÃO]]=CR$1,BANCO10[[#This Row],[STATUS DA ETAPA]],"")</f>
        <v/>
      </c>
      <c r="CS700" s="42" t="str">
        <f>IF(BANCO10[[#This Row],[SOLUÇÃO]]=CS$1,BANCO10[[#This Row],[STATUS DA ETAPA]],"")</f>
        <v/>
      </c>
      <c r="CT700" s="42" t="str">
        <f>IF(BANCO10[[#This Row],[SOLUÇÃO]]=CT$1,BANCO10[[#This Row],[STATUS DA ETAPA]],"")</f>
        <v/>
      </c>
      <c r="CU700" s="42" t="str">
        <f>IF(BANCO10[[#This Row],[SOLUÇÃO]]=CU$1,BANCO10[[#This Row],[STATUS DA ETAPA]],"")</f>
        <v/>
      </c>
      <c r="CV700" s="42" t="str">
        <f>IF(BANCO10[[#This Row],[SOLUÇÃO]]=CV$1,BANCO10[[#This Row],[STATUS DA ETAPA]],"")</f>
        <v/>
      </c>
      <c r="CW700" s="42" t="str">
        <f>IF(BANCO10[[#This Row],[SOLUÇÃO]]=CW$1,BANCO10[[#This Row],[STATUS DA ETAPA]],"")</f>
        <v/>
      </c>
      <c r="CX700" s="42" t="str">
        <f>IF(BANCO10[[#This Row],[SOLUÇÃO]]=CX$1,BANCO10[[#This Row],[STATUS DA ETAPA]],"")</f>
        <v/>
      </c>
      <c r="CY700" s="42" t="str">
        <f>IF(BANCO10[[#This Row],[SOLUÇÃO]]=CY$1,BANCO10[[#This Row],[STATUS DA ETAPA]],"")</f>
        <v/>
      </c>
      <c r="CZ700" s="42" t="str">
        <f>IF(BANCO10[[#This Row],[SOLUÇÃO]]=CZ$1,BANCO10[[#This Row],[STATUS DA ETAPA]],"")</f>
        <v/>
      </c>
      <c r="DA700" s="42" t="str">
        <f>IF(BANCO10[[#This Row],[SOLUÇÃO]]=DA$1,BANCO10[[#This Row],[STATUS DA ETAPA]],"")</f>
        <v/>
      </c>
      <c r="DB700" s="42" t="str">
        <f>IF(BANCO10[[#This Row],[SOLUÇÃO]]=DB$1,BANCO10[[#This Row],[STATUS DA ETAPA]],"")</f>
        <v/>
      </c>
      <c r="DC700" s="63" t="str">
        <f>IF(BANCO10[[#This Row],[SOLUÇÃO]]=DC$1,BANCO10[[#This Row],[STATUS DA ETAPA]],"")</f>
        <v/>
      </c>
      <c r="DD700" s="65" t="str">
        <f>IF(BANCO10[[#This Row],[SOLUÇÃO]]=DD$1,BANCO10[[#This Row],[STATUS DA ETAPA]],"")</f>
        <v/>
      </c>
      <c r="DE700" s="65" t="str">
        <f>IF(BANCO10[[#This Row],[SOLUÇÃO]]=DE$1,BANCO10[[#This Row],[STATUS DA ETAPA]],"")</f>
        <v/>
      </c>
      <c r="DF700" s="65" t="str">
        <f>IF(BANCO10[[#This Row],[SOLUÇÃO]]=DF$1,BANCO10[[#This Row],[STATUS DA ETAPA]],"")</f>
        <v/>
      </c>
      <c r="DG700" s="65" t="str">
        <f>IF(BANCO10[[#This Row],[SOLUÇÃO]]=DG$1,BANCO10[[#This Row],[STATUS DA ETAPA]],"")</f>
        <v/>
      </c>
      <c r="DH700" s="65" t="str">
        <f>IF(BANCO10[[#This Row],[SOLUÇÃO]]=DH$1,BANCO10[[#This Row],[STATUS DA ETAPA]],"")</f>
        <v/>
      </c>
      <c r="DI700" s="65" t="str">
        <f>IF(BANCO10[[#This Row],[SOLUÇÃO]]=DI$1,BANCO10[[#This Row],[STATUS DA ETAPA]],"")</f>
        <v/>
      </c>
      <c r="DJ700" s="65" t="str">
        <f>IF(BANCO10[[#This Row],[SOLUÇÃO]]=DJ$1,BANCO10[[#This Row],[STATUS DA ETAPA]],"")</f>
        <v/>
      </c>
      <c r="DK700" s="65" t="str">
        <f>IF(BANCO10[[#This Row],[SOLUÇÃO]]=DK$1,BANCO10[[#This Row],[STATUS DA ETAPA]],"")</f>
        <v/>
      </c>
      <c r="DL700" s="65" t="str">
        <f>IF(BANCO10[[#This Row],[SOLUÇÃO]]=DL$1,BANCO10[[#This Row],[STATUS DA ETAPA]],"")</f>
        <v/>
      </c>
      <c r="DM700" s="65" t="str">
        <f>IF(BANCO10[[#This Row],[SOLUÇÃO]]=DM$1,BANCO10[[#This Row],[STATUS DA ETAPA]],"")</f>
        <v/>
      </c>
    </row>
    <row r="701" spans="1:117" ht="12" x14ac:dyDescent="0.25">
      <c r="A701" s="38" t="s">
        <v>118</v>
      </c>
      <c r="B701" s="39" t="s">
        <v>119</v>
      </c>
      <c r="C701" s="40" t="str">
        <f>IFERROR(VLOOKUP(BANCO10[[#This Row],[EMPRESA]],[1]!DADOS[#Data],2,FALSE),"")</f>
        <v>67.563.577/0001-82</v>
      </c>
      <c r="D701" s="42" t="s">
        <v>1778</v>
      </c>
      <c r="E701" s="42" t="str">
        <f>IFERROR(VLOOKUP(BANCO10[[#This Row],[EMPRESA]],[1]!DADOS[#Data],5,FALSE),"")</f>
        <v>ME</v>
      </c>
      <c r="F701" s="40" t="str">
        <f>IFERROR(IF(VLOOKUP(BANCO10[[#This Row],[EMPRESA]],[1]!DADOS[#Data],6,0)="","",(VLOOKUP(BANCO10[[#This Row],[EMPRESA]],[1]!DADOS[#Data],6,0))),"")</f>
        <v>CAPITAL LESTE 2</v>
      </c>
      <c r="G701" s="40" t="str">
        <f>IFERROR(IF(VLOOKUP(BANCO10[[#This Row],[EMPRESA]],[1]!DADOS[#Data],4)="","",(VLOOKUP($D701,[1]!DADOS[#Data],4,0))),"")</f>
        <v>ROMEPLAST</v>
      </c>
      <c r="H701" s="43" t="s">
        <v>7</v>
      </c>
      <c r="I701" s="42" t="s">
        <v>267</v>
      </c>
      <c r="J701" s="44" t="s">
        <v>136</v>
      </c>
      <c r="K701" s="44" t="s">
        <v>136</v>
      </c>
      <c r="L701" s="44" t="s">
        <v>136</v>
      </c>
      <c r="M701" s="44">
        <v>103</v>
      </c>
      <c r="N701" s="42" t="s">
        <v>123</v>
      </c>
      <c r="O701" s="42" t="s">
        <v>95</v>
      </c>
      <c r="P701" s="42">
        <v>60</v>
      </c>
      <c r="Q701" s="42"/>
      <c r="R701" s="45" t="s">
        <v>123</v>
      </c>
      <c r="S701" s="45"/>
      <c r="T701" s="45" t="s">
        <v>123</v>
      </c>
      <c r="U701" s="45"/>
      <c r="V701" s="45" t="s">
        <v>123</v>
      </c>
      <c r="W701" s="45"/>
      <c r="X701" s="45" t="s">
        <v>123</v>
      </c>
      <c r="Y701" s="45"/>
      <c r="Z701" s="46" t="s">
        <v>123</v>
      </c>
      <c r="AA701" s="47"/>
      <c r="AB701" s="46" t="s">
        <v>123</v>
      </c>
      <c r="AC701" s="48"/>
      <c r="AD701" s="46" t="s">
        <v>123</v>
      </c>
      <c r="AE701" s="48"/>
      <c r="AF701" s="45" t="s">
        <v>27</v>
      </c>
      <c r="AG701" s="45">
        <v>44974</v>
      </c>
      <c r="AH701" s="45" t="s">
        <v>27</v>
      </c>
      <c r="AI701" s="45">
        <v>45199</v>
      </c>
      <c r="AJ701" s="45"/>
      <c r="AK701" s="45"/>
      <c r="AL701" s="45"/>
      <c r="AM701" s="45"/>
      <c r="AN701" s="45"/>
      <c r="AO701" s="45"/>
      <c r="AP701" s="45"/>
      <c r="AQ701" s="45"/>
      <c r="AR701" s="45" t="s">
        <v>123</v>
      </c>
      <c r="AS701" s="45"/>
      <c r="AT701" s="49">
        <v>45963</v>
      </c>
      <c r="AU701" s="50">
        <v>45963</v>
      </c>
      <c r="AV701" s="86" t="s">
        <v>123</v>
      </c>
      <c r="AW701" s="66" t="s">
        <v>123</v>
      </c>
      <c r="AX701" s="51" t="s">
        <v>49</v>
      </c>
      <c r="AY701" s="52" t="s">
        <v>126</v>
      </c>
      <c r="AZ701" s="53">
        <v>0</v>
      </c>
      <c r="BA701" s="52"/>
      <c r="BB701" s="81" t="s">
        <v>136</v>
      </c>
      <c r="BC701" s="52" t="s">
        <v>136</v>
      </c>
      <c r="BD701" s="52" t="s">
        <v>136</v>
      </c>
      <c r="BE701" s="55" t="s">
        <v>123</v>
      </c>
      <c r="BF701" s="55" t="s">
        <v>123</v>
      </c>
      <c r="BG701" s="55"/>
      <c r="BH701" s="55" t="s">
        <v>123</v>
      </c>
      <c r="BI701" s="48" t="s">
        <v>123</v>
      </c>
      <c r="BJ701" s="48"/>
      <c r="BK701" s="58"/>
      <c r="BL701" s="59"/>
      <c r="BM701" s="58"/>
      <c r="BN701" s="59"/>
      <c r="BO701" s="74" t="s">
        <v>126</v>
      </c>
      <c r="BP701" s="77"/>
      <c r="BQ701" s="78" t="s">
        <v>126</v>
      </c>
      <c r="BR701" s="131"/>
      <c r="BS701" s="70" t="s">
        <v>1780</v>
      </c>
      <c r="BT701" s="38"/>
      <c r="BU701" s="61" t="s">
        <v>158</v>
      </c>
      <c r="BV701" s="61" t="s">
        <v>129</v>
      </c>
      <c r="BW701" s="249" t="s">
        <v>171</v>
      </c>
      <c r="BX701" s="84" t="s">
        <v>129</v>
      </c>
      <c r="BY701" s="250" t="s">
        <v>170</v>
      </c>
      <c r="BZ701" s="84"/>
      <c r="CA701" s="66" t="s">
        <v>129</v>
      </c>
      <c r="CB701" s="87" t="s">
        <v>129</v>
      </c>
      <c r="CC701" s="88" t="s">
        <v>129</v>
      </c>
      <c r="CD701" s="87" t="s">
        <v>129</v>
      </c>
      <c r="CE701" s="87" t="s">
        <v>129</v>
      </c>
      <c r="CF701" s="87" t="s">
        <v>129</v>
      </c>
      <c r="CG701" s="87" t="s">
        <v>531</v>
      </c>
      <c r="CH701" s="42">
        <f>YEAR(BANCO10[[#This Row],[DATA INÍCIO]])</f>
        <v>2025</v>
      </c>
      <c r="CI701" s="42">
        <f>MONTH(BANCO10[[#This Row],[DATA INÍCIO]])</f>
        <v>11</v>
      </c>
      <c r="CJ701" s="42" t="str">
        <f t="shared" si="12"/>
        <v>ROMEPLAST INDUSTRIA E COMERCIO LTDA67.563.577/0001-82</v>
      </c>
      <c r="CK701" s="42"/>
      <c r="CL701" s="42" t="s">
        <v>136</v>
      </c>
      <c r="CM701" s="42" t="str">
        <f>IF(BANCO10[[#This Row],[SOLUÇÃO]]=CM$1,BANCO10[[#This Row],[STATUS DA ETAPA]],"")</f>
        <v/>
      </c>
      <c r="CN701" s="42" t="str">
        <f>IF(BANCO10[[#This Row],[SOLUÇÃO]]=CN$1,BANCO10[[#This Row],[STATUS DA ETAPA]],"")</f>
        <v/>
      </c>
      <c r="CO701" s="42" t="str">
        <f>IF(BANCO10[[#This Row],[SOLUÇÃO]]=CO$1,BANCO10[[#This Row],[STATUS DA ETAPA]],"")</f>
        <v/>
      </c>
      <c r="CP701" s="42" t="str">
        <f>IF(BANCO10[[#This Row],[SOLUÇÃO]]=CP$1,BANCO10[[#This Row],[STATUS DA ETAPA]],"")</f>
        <v/>
      </c>
      <c r="CQ701" s="42" t="str">
        <f>IF(BANCO10[[#This Row],[SOLUÇÃO]]=CQ$1,BANCO10[[#This Row],[STATUS DA ETAPA]],"")</f>
        <v/>
      </c>
      <c r="CR701" s="42" t="str">
        <f>IF(BANCO10[[#This Row],[SOLUÇÃO]]=CR$1,BANCO10[[#This Row],[STATUS DA ETAPA]],"")</f>
        <v>PROSPECÇÃO</v>
      </c>
      <c r="CS701" s="42" t="str">
        <f>IF(BANCO10[[#This Row],[SOLUÇÃO]]=CS$1,BANCO10[[#This Row],[STATUS DA ETAPA]],"")</f>
        <v/>
      </c>
      <c r="CT701" s="42" t="str">
        <f>IF(BANCO10[[#This Row],[SOLUÇÃO]]=CT$1,BANCO10[[#This Row],[STATUS DA ETAPA]],"")</f>
        <v/>
      </c>
      <c r="CU701" s="42" t="str">
        <f>IF(BANCO10[[#This Row],[SOLUÇÃO]]=CU$1,BANCO10[[#This Row],[STATUS DA ETAPA]],"")</f>
        <v/>
      </c>
      <c r="CV701" s="42" t="str">
        <f>IF(BANCO10[[#This Row],[SOLUÇÃO]]=CV$1,BANCO10[[#This Row],[STATUS DA ETAPA]],"")</f>
        <v/>
      </c>
      <c r="CW701" s="42" t="str">
        <f>IF(BANCO10[[#This Row],[SOLUÇÃO]]=CW$1,BANCO10[[#This Row],[STATUS DA ETAPA]],"")</f>
        <v/>
      </c>
      <c r="CX701" s="42" t="str">
        <f>IF(BANCO10[[#This Row],[SOLUÇÃO]]=CX$1,BANCO10[[#This Row],[STATUS DA ETAPA]],"")</f>
        <v/>
      </c>
      <c r="CY701" s="42" t="str">
        <f>IF(BANCO10[[#This Row],[SOLUÇÃO]]=CY$1,BANCO10[[#This Row],[STATUS DA ETAPA]],"")</f>
        <v/>
      </c>
      <c r="CZ701" s="42" t="str">
        <f>IF(BANCO10[[#This Row],[SOLUÇÃO]]=CZ$1,BANCO10[[#This Row],[STATUS DA ETAPA]],"")</f>
        <v/>
      </c>
      <c r="DA701" s="42" t="str">
        <f>IF(BANCO10[[#This Row],[SOLUÇÃO]]=DA$1,BANCO10[[#This Row],[STATUS DA ETAPA]],"")</f>
        <v/>
      </c>
      <c r="DB701" s="42" t="str">
        <f>IF(BANCO10[[#This Row],[SOLUÇÃO]]=DB$1,BANCO10[[#This Row],[STATUS DA ETAPA]],"")</f>
        <v/>
      </c>
      <c r="DC701" s="63" t="str">
        <f>IF(BANCO10[[#This Row],[SOLUÇÃO]]=DC$1,BANCO10[[#This Row],[STATUS DA ETAPA]],"")</f>
        <v/>
      </c>
      <c r="DD701" s="65" t="str">
        <f>IF(BANCO10[[#This Row],[SOLUÇÃO]]=DD$1,BANCO10[[#This Row],[STATUS DA ETAPA]],"")</f>
        <v/>
      </c>
      <c r="DE701" s="65" t="str">
        <f>IF(BANCO10[[#This Row],[SOLUÇÃO]]=DE$1,BANCO10[[#This Row],[STATUS DA ETAPA]],"")</f>
        <v/>
      </c>
      <c r="DF701" s="65" t="str">
        <f>IF(BANCO10[[#This Row],[SOLUÇÃO]]=DF$1,BANCO10[[#This Row],[STATUS DA ETAPA]],"")</f>
        <v/>
      </c>
      <c r="DG701" s="65" t="str">
        <f>IF(BANCO10[[#This Row],[SOLUÇÃO]]=DG$1,BANCO10[[#This Row],[STATUS DA ETAPA]],"")</f>
        <v/>
      </c>
      <c r="DH701" s="65" t="str">
        <f>IF(BANCO10[[#This Row],[SOLUÇÃO]]=DH$1,BANCO10[[#This Row],[STATUS DA ETAPA]],"")</f>
        <v/>
      </c>
      <c r="DI701" s="65" t="str">
        <f>IF(BANCO10[[#This Row],[SOLUÇÃO]]=DI$1,BANCO10[[#This Row],[STATUS DA ETAPA]],"")</f>
        <v/>
      </c>
      <c r="DJ701" s="65" t="str">
        <f>IF(BANCO10[[#This Row],[SOLUÇÃO]]=DJ$1,BANCO10[[#This Row],[STATUS DA ETAPA]],"")</f>
        <v/>
      </c>
      <c r="DK701" s="65" t="str">
        <f>IF(BANCO10[[#This Row],[SOLUÇÃO]]=DK$1,BANCO10[[#This Row],[STATUS DA ETAPA]],"")</f>
        <v/>
      </c>
      <c r="DL701" s="65" t="str">
        <f>IF(BANCO10[[#This Row],[SOLUÇÃO]]=DL$1,BANCO10[[#This Row],[STATUS DA ETAPA]],"")</f>
        <v/>
      </c>
      <c r="DM701" s="65" t="str">
        <f>IF(BANCO10[[#This Row],[SOLUÇÃO]]=DM$1,BANCO10[[#This Row],[STATUS DA ETAPA]],"")</f>
        <v/>
      </c>
    </row>
    <row r="702" spans="1:117" ht="12" x14ac:dyDescent="0.25">
      <c r="A702" s="38" t="s">
        <v>118</v>
      </c>
      <c r="B702" s="39" t="s">
        <v>119</v>
      </c>
      <c r="C702" s="40" t="str">
        <f>IFERROR(VLOOKUP(BANCO10[[#This Row],[EMPRESA]],[1]!DADOS[#Data],2,FALSE),"")</f>
        <v/>
      </c>
      <c r="D702" s="42" t="s">
        <v>1781</v>
      </c>
      <c r="E702" s="42" t="str">
        <f>IFERROR(VLOOKUP(BANCO10[[#This Row],[EMPRESA]],[1]!DADOS[#Data],5,FALSE),"")</f>
        <v/>
      </c>
      <c r="F702" s="40" t="str">
        <f>IFERROR(IF(VLOOKUP(BANCO10[[#This Row],[EMPRESA]],[1]!DADOS[#Data],6,0)="","",(VLOOKUP(BANCO10[[#This Row],[EMPRESA]],[1]!DADOS[#Data],6,0))),"")</f>
        <v/>
      </c>
      <c r="G702" s="40"/>
      <c r="H702" s="43" t="s">
        <v>121</v>
      </c>
      <c r="I702" s="43" t="s">
        <v>145</v>
      </c>
      <c r="J702" s="44" t="s">
        <v>146</v>
      </c>
      <c r="K702" s="44" t="s">
        <v>809</v>
      </c>
      <c r="L702" s="44" t="s">
        <v>123</v>
      </c>
      <c r="M702" s="44">
        <v>103</v>
      </c>
      <c r="N702" s="42" t="s">
        <v>123</v>
      </c>
      <c r="O702" s="42" t="s">
        <v>90</v>
      </c>
      <c r="P702" s="42">
        <v>4</v>
      </c>
      <c r="Q702" s="42" t="s">
        <v>205</v>
      </c>
      <c r="R702" s="45" t="s">
        <v>123</v>
      </c>
      <c r="S702" s="45"/>
      <c r="T702" s="45" t="s">
        <v>123</v>
      </c>
      <c r="U702" s="45"/>
      <c r="V702" s="45" t="s">
        <v>123</v>
      </c>
      <c r="W702" s="45"/>
      <c r="X702" s="45" t="s">
        <v>123</v>
      </c>
      <c r="Y702" s="45"/>
      <c r="Z702" s="46" t="s">
        <v>123</v>
      </c>
      <c r="AA702" s="47"/>
      <c r="AB702" s="46" t="s">
        <v>123</v>
      </c>
      <c r="AC702" s="48"/>
      <c r="AD702" s="46" t="s">
        <v>123</v>
      </c>
      <c r="AE702" s="48"/>
      <c r="AF702" s="45" t="s">
        <v>27</v>
      </c>
      <c r="AG702" s="45">
        <v>44926</v>
      </c>
      <c r="AH702" s="45" t="s">
        <v>126</v>
      </c>
      <c r="AI702" s="45"/>
      <c r="AJ702" s="45" t="s">
        <v>123</v>
      </c>
      <c r="AK702" s="45"/>
      <c r="AL702" s="45" t="s">
        <v>123</v>
      </c>
      <c r="AM702" s="45"/>
      <c r="AN702" s="45" t="s">
        <v>123</v>
      </c>
      <c r="AO702" s="45"/>
      <c r="AP702" s="45" t="s">
        <v>123</v>
      </c>
      <c r="AQ702" s="45"/>
      <c r="AR702" s="45" t="s">
        <v>123</v>
      </c>
      <c r="AS702" s="45"/>
      <c r="AT702" s="49">
        <v>44926</v>
      </c>
      <c r="AU702" s="50">
        <v>44926</v>
      </c>
      <c r="AV702" s="61" t="s">
        <v>123</v>
      </c>
      <c r="AW702" s="51" t="s">
        <v>123</v>
      </c>
      <c r="AX702" s="51" t="s">
        <v>49</v>
      </c>
      <c r="AY702" s="52" t="s">
        <v>123</v>
      </c>
      <c r="AZ702" s="53">
        <v>0</v>
      </c>
      <c r="BA702" s="52" t="s">
        <v>123</v>
      </c>
      <c r="BB702" s="81" t="s">
        <v>123</v>
      </c>
      <c r="BC702" s="52" t="s">
        <v>123</v>
      </c>
      <c r="BD702" s="52" t="s">
        <v>123</v>
      </c>
      <c r="BE702" s="55" t="s">
        <v>123</v>
      </c>
      <c r="BF702" s="55" t="s">
        <v>123</v>
      </c>
      <c r="BG702" s="55" t="s">
        <v>123</v>
      </c>
      <c r="BH702" s="55" t="s">
        <v>123</v>
      </c>
      <c r="BI702" s="138" t="s">
        <v>123</v>
      </c>
      <c r="BJ702" s="48"/>
      <c r="BK702" s="74"/>
      <c r="BL702" s="75"/>
      <c r="BM702" s="74"/>
      <c r="BN702" s="75"/>
      <c r="BO702" s="74" t="s">
        <v>123</v>
      </c>
      <c r="BP702" s="75"/>
      <c r="BQ702" s="74" t="s">
        <v>123</v>
      </c>
      <c r="BR702" s="232"/>
      <c r="BS702" s="70" t="s">
        <v>1782</v>
      </c>
      <c r="BT702" s="38"/>
      <c r="BU702" s="61" t="s">
        <v>159</v>
      </c>
      <c r="BV702" s="61" t="s">
        <v>170</v>
      </c>
      <c r="BW702" s="84" t="s">
        <v>171</v>
      </c>
      <c r="BX702" s="84" t="s">
        <v>129</v>
      </c>
      <c r="BY702" s="85" t="s">
        <v>170</v>
      </c>
      <c r="BZ702" s="84"/>
      <c r="CA702" s="86" t="s">
        <v>129</v>
      </c>
      <c r="CB702" s="87" t="s">
        <v>129</v>
      </c>
      <c r="CC702" s="88" t="s">
        <v>129</v>
      </c>
      <c r="CD702" s="87" t="s">
        <v>129</v>
      </c>
      <c r="CE702" s="87" t="s">
        <v>129</v>
      </c>
      <c r="CF702" s="87" t="s">
        <v>129</v>
      </c>
      <c r="CG702" s="87" t="s">
        <v>129</v>
      </c>
      <c r="CH702" s="42">
        <f>YEAR(BANCO10[[#This Row],[DATA INÍCIO]])</f>
        <v>2022</v>
      </c>
      <c r="CI702" s="42">
        <f>MONTH(BANCO10[[#This Row],[DATA INÍCIO]])</f>
        <v>12</v>
      </c>
      <c r="CJ702" s="42" t="str">
        <f t="shared" si="12"/>
        <v>RR PORTAS E ACESSORIOS LTDA</v>
      </c>
      <c r="CK702" s="42"/>
      <c r="CL702" s="42" t="s">
        <v>809</v>
      </c>
      <c r="CM702" s="42" t="str">
        <f>IF(BANCO10[[#This Row],[SOLUÇÃO]]=CM$1,BANCO10[[#This Row],[STATUS DA ETAPA]],"")</f>
        <v>CONCLUÍDO</v>
      </c>
      <c r="CN702" s="42" t="str">
        <f>IF(BANCO10[[#This Row],[SOLUÇÃO]]=CN$1,BANCO10[[#This Row],[STATUS DA ETAPA]],"")</f>
        <v/>
      </c>
      <c r="CO702" s="42" t="str">
        <f>IF(BANCO10[[#This Row],[SOLUÇÃO]]=CO$1,BANCO10[[#This Row],[STATUS DA ETAPA]],"")</f>
        <v/>
      </c>
      <c r="CP702" s="42" t="str">
        <f>IF(BANCO10[[#This Row],[SOLUÇÃO]]=CP$1,BANCO10[[#This Row],[STATUS DA ETAPA]],"")</f>
        <v/>
      </c>
      <c r="CQ702" s="42" t="str">
        <f>IF(BANCO10[[#This Row],[SOLUÇÃO]]=CQ$1,BANCO10[[#This Row],[STATUS DA ETAPA]],"")</f>
        <v/>
      </c>
      <c r="CR702" s="42" t="str">
        <f>IF(BANCO10[[#This Row],[SOLUÇÃO]]=CR$1,BANCO10[[#This Row],[STATUS DA ETAPA]],"")</f>
        <v/>
      </c>
      <c r="CS702" s="42" t="str">
        <f>IF(BANCO10[[#This Row],[SOLUÇÃO]]=CS$1,BANCO10[[#This Row],[STATUS DA ETAPA]],"")</f>
        <v/>
      </c>
      <c r="CT702" s="42" t="str">
        <f>IF(BANCO10[[#This Row],[SOLUÇÃO]]=CT$1,BANCO10[[#This Row],[STATUS DA ETAPA]],"")</f>
        <v/>
      </c>
      <c r="CU702" s="42" t="str">
        <f>IF(BANCO10[[#This Row],[SOLUÇÃO]]=CU$1,BANCO10[[#This Row],[STATUS DA ETAPA]],"")</f>
        <v/>
      </c>
      <c r="CV702" s="42" t="str">
        <f>IF(BANCO10[[#This Row],[SOLUÇÃO]]=CV$1,BANCO10[[#This Row],[STATUS DA ETAPA]],"")</f>
        <v/>
      </c>
      <c r="CW702" s="42" t="str">
        <f>IF(BANCO10[[#This Row],[SOLUÇÃO]]=CW$1,BANCO10[[#This Row],[STATUS DA ETAPA]],"")</f>
        <v/>
      </c>
      <c r="CX702" s="42" t="str">
        <f>IF(BANCO10[[#This Row],[SOLUÇÃO]]=CX$1,BANCO10[[#This Row],[STATUS DA ETAPA]],"")</f>
        <v/>
      </c>
      <c r="CY702" s="42" t="str">
        <f>IF(BANCO10[[#This Row],[SOLUÇÃO]]=CY$1,BANCO10[[#This Row],[STATUS DA ETAPA]],"")</f>
        <v/>
      </c>
      <c r="CZ702" s="42" t="str">
        <f>IF(BANCO10[[#This Row],[SOLUÇÃO]]=CZ$1,BANCO10[[#This Row],[STATUS DA ETAPA]],"")</f>
        <v/>
      </c>
      <c r="DA702" s="42" t="str">
        <f>IF(BANCO10[[#This Row],[SOLUÇÃO]]=DA$1,BANCO10[[#This Row],[STATUS DA ETAPA]],"")</f>
        <v/>
      </c>
      <c r="DB702" s="42" t="str">
        <f>IF(BANCO10[[#This Row],[SOLUÇÃO]]=DB$1,BANCO10[[#This Row],[STATUS DA ETAPA]],"")</f>
        <v/>
      </c>
      <c r="DC702" s="63" t="str">
        <f>IF(BANCO10[[#This Row],[SOLUÇÃO]]=DC$1,BANCO10[[#This Row],[STATUS DA ETAPA]],"")</f>
        <v/>
      </c>
      <c r="DD702" s="65" t="str">
        <f>IF(BANCO10[[#This Row],[SOLUÇÃO]]=DD$1,BANCO10[[#This Row],[STATUS DA ETAPA]],"")</f>
        <v/>
      </c>
      <c r="DE702" s="65" t="str">
        <f>IF(BANCO10[[#This Row],[SOLUÇÃO]]=DE$1,BANCO10[[#This Row],[STATUS DA ETAPA]],"")</f>
        <v/>
      </c>
      <c r="DF702" s="65" t="str">
        <f>IF(BANCO10[[#This Row],[SOLUÇÃO]]=DF$1,BANCO10[[#This Row],[STATUS DA ETAPA]],"")</f>
        <v/>
      </c>
      <c r="DG702" s="65" t="str">
        <f>IF(BANCO10[[#This Row],[SOLUÇÃO]]=DG$1,BANCO10[[#This Row],[STATUS DA ETAPA]],"")</f>
        <v/>
      </c>
      <c r="DH702" s="65" t="str">
        <f>IF(BANCO10[[#This Row],[SOLUÇÃO]]=DH$1,BANCO10[[#This Row],[STATUS DA ETAPA]],"")</f>
        <v/>
      </c>
      <c r="DI702" s="65" t="str">
        <f>IF(BANCO10[[#This Row],[SOLUÇÃO]]=DI$1,BANCO10[[#This Row],[STATUS DA ETAPA]],"")</f>
        <v/>
      </c>
      <c r="DJ702" s="65" t="str">
        <f>IF(BANCO10[[#This Row],[SOLUÇÃO]]=DJ$1,BANCO10[[#This Row],[STATUS DA ETAPA]],"")</f>
        <v/>
      </c>
      <c r="DK702" s="65" t="str">
        <f>IF(BANCO10[[#This Row],[SOLUÇÃO]]=DK$1,BANCO10[[#This Row],[STATUS DA ETAPA]],"")</f>
        <v/>
      </c>
      <c r="DL702" s="65" t="str">
        <f>IF(BANCO10[[#This Row],[SOLUÇÃO]]=DL$1,BANCO10[[#This Row],[STATUS DA ETAPA]],"")</f>
        <v/>
      </c>
      <c r="DM702" s="65" t="str">
        <f>IF(BANCO10[[#This Row],[SOLUÇÃO]]=DM$1,BANCO10[[#This Row],[STATUS DA ETAPA]],"")</f>
        <v/>
      </c>
    </row>
    <row r="703" spans="1:117" ht="12" x14ac:dyDescent="0.25">
      <c r="A703" s="38" t="s">
        <v>118</v>
      </c>
      <c r="B703" s="39" t="s">
        <v>143</v>
      </c>
      <c r="C703" s="40" t="str">
        <f>IFERROR(VLOOKUP(BANCO10[[#This Row],[EMPRESA]],[1]!DADOS[#Data],2,FALSE),"")</f>
        <v/>
      </c>
      <c r="D703" s="42" t="s">
        <v>1781</v>
      </c>
      <c r="E703" s="42" t="str">
        <f>IFERROR(VLOOKUP(BANCO10[[#This Row],[EMPRESA]],[1]!DADOS[#Data],5,FALSE),"")</f>
        <v/>
      </c>
      <c r="F703" s="40" t="str">
        <f>IFERROR(IF(VLOOKUP(BANCO10[[#This Row],[EMPRESA]],[1]!DADOS[#Data],6,0)="","",(VLOOKUP(BANCO10[[#This Row],[EMPRESA]],[1]!DADOS[#Data],6,0))),"")</f>
        <v/>
      </c>
      <c r="G703" s="40" t="str">
        <f>IFERROR(IF(VLOOKUP(BANCO10[[#This Row],[EMPRESA]],[1]!DADOS[#Data],4)="","",(VLOOKUP($D703,[1]!DADOS[#Data],4,0))),"")</f>
        <v/>
      </c>
      <c r="H703" s="43" t="s">
        <v>154</v>
      </c>
      <c r="I703" s="43" t="s">
        <v>145</v>
      </c>
      <c r="J703" s="44" t="s">
        <v>123</v>
      </c>
      <c r="K703" s="44" t="s">
        <v>1783</v>
      </c>
      <c r="L703" s="44" t="s">
        <v>123</v>
      </c>
      <c r="M703" s="44">
        <v>128</v>
      </c>
      <c r="N703" s="42">
        <v>103</v>
      </c>
      <c r="O703" s="42" t="s">
        <v>109</v>
      </c>
      <c r="P703" s="42">
        <v>70</v>
      </c>
      <c r="Q703" s="42" t="s">
        <v>148</v>
      </c>
      <c r="R703" s="45" t="s">
        <v>123</v>
      </c>
      <c r="S703" s="45"/>
      <c r="T703" s="45" t="s">
        <v>123</v>
      </c>
      <c r="U703" s="45"/>
      <c r="V703" s="45" t="s">
        <v>123</v>
      </c>
      <c r="W703" s="45"/>
      <c r="X703" s="45" t="s">
        <v>123</v>
      </c>
      <c r="Y703" s="45"/>
      <c r="Z703" s="46" t="s">
        <v>123</v>
      </c>
      <c r="AA703" s="47"/>
      <c r="AB703" s="46" t="s">
        <v>123</v>
      </c>
      <c r="AC703" s="48"/>
      <c r="AD703" s="46" t="s">
        <v>123</v>
      </c>
      <c r="AE703" s="48"/>
      <c r="AF703" s="45" t="s">
        <v>27</v>
      </c>
      <c r="AG703" s="45">
        <v>44926</v>
      </c>
      <c r="AH703" s="45" t="s">
        <v>27</v>
      </c>
      <c r="AI703" s="45">
        <v>45160</v>
      </c>
      <c r="AJ703" s="45"/>
      <c r="AK703" s="45"/>
      <c r="AL703" s="45"/>
      <c r="AM703" s="45"/>
      <c r="AN703" s="45"/>
      <c r="AO703" s="45"/>
      <c r="AP703" s="45"/>
      <c r="AQ703" s="45"/>
      <c r="AR703" s="45" t="s">
        <v>123</v>
      </c>
      <c r="AS703" s="45"/>
      <c r="AT703" s="49">
        <v>45189</v>
      </c>
      <c r="AU703" s="50">
        <v>45467</v>
      </c>
      <c r="AV703" s="61" t="s">
        <v>27</v>
      </c>
      <c r="AW703" s="51" t="s">
        <v>27</v>
      </c>
      <c r="AX703" s="51" t="s">
        <v>49</v>
      </c>
      <c r="AY703" s="52" t="s">
        <v>123</v>
      </c>
      <c r="AZ703" s="53">
        <v>0</v>
      </c>
      <c r="BA703" s="52" t="s">
        <v>123</v>
      </c>
      <c r="BB703" s="81" t="s">
        <v>123</v>
      </c>
      <c r="BC703" s="52" t="s">
        <v>123</v>
      </c>
      <c r="BD703" s="52" t="s">
        <v>123</v>
      </c>
      <c r="BE703" s="55" t="s">
        <v>123</v>
      </c>
      <c r="BF703" s="55" t="s">
        <v>123</v>
      </c>
      <c r="BG703" s="55" t="s">
        <v>123</v>
      </c>
      <c r="BH703" s="55" t="s">
        <v>123</v>
      </c>
      <c r="BI703" s="48" t="s">
        <v>123</v>
      </c>
      <c r="BJ703" s="48"/>
      <c r="BK703" s="74"/>
      <c r="BL703" s="75"/>
      <c r="BM703" s="74"/>
      <c r="BN703" s="75"/>
      <c r="BO703" s="74" t="s">
        <v>27</v>
      </c>
      <c r="BP703" s="75">
        <v>45467</v>
      </c>
      <c r="BQ703" s="74" t="s">
        <v>123</v>
      </c>
      <c r="BR703" s="132"/>
      <c r="BS703" s="70" t="s">
        <v>1784</v>
      </c>
      <c r="BT703" s="38"/>
      <c r="BU703" s="61" t="s">
        <v>159</v>
      </c>
      <c r="BV703" s="61" t="s">
        <v>170</v>
      </c>
      <c r="BW703" s="84" t="s">
        <v>171</v>
      </c>
      <c r="BX703" s="84" t="s">
        <v>129</v>
      </c>
      <c r="BY703" s="85" t="s">
        <v>170</v>
      </c>
      <c r="BZ703" s="84"/>
      <c r="CA703" s="86" t="s">
        <v>129</v>
      </c>
      <c r="CB703" s="87" t="s">
        <v>129</v>
      </c>
      <c r="CC703" s="88">
        <v>45397</v>
      </c>
      <c r="CD703" s="87" t="s">
        <v>158</v>
      </c>
      <c r="CE703" s="87" t="s">
        <v>129</v>
      </c>
      <c r="CF703" s="87"/>
      <c r="CG703" s="87" t="s">
        <v>1643</v>
      </c>
      <c r="CH703" s="42">
        <f>YEAR(BANCO10[[#This Row],[DATA INÍCIO]])</f>
        <v>2023</v>
      </c>
      <c r="CI703" s="42">
        <f>MONTH(BANCO10[[#This Row],[DATA INÍCIO]])</f>
        <v>9</v>
      </c>
      <c r="CJ703" s="42" t="str">
        <f t="shared" si="12"/>
        <v>RR PORTAS E ACESSORIOS LTDA</v>
      </c>
      <c r="CK703" s="42"/>
      <c r="CL703" s="42" t="s">
        <v>1785</v>
      </c>
      <c r="CM703" s="42" t="str">
        <f>IF(BANCO10[[#This Row],[SOLUÇÃO]]=CM$1,BANCO10[[#This Row],[STATUS DA ETAPA]],"")</f>
        <v/>
      </c>
      <c r="CN703" s="42" t="str">
        <f>IF(BANCO10[[#This Row],[SOLUÇÃO]]=CN$1,BANCO10[[#This Row],[STATUS DA ETAPA]],"")</f>
        <v/>
      </c>
      <c r="CO703" s="42" t="str">
        <f>IF(BANCO10[[#This Row],[SOLUÇÃO]]=CO$1,BANCO10[[#This Row],[STATUS DA ETAPA]],"")</f>
        <v/>
      </c>
      <c r="CP703" s="42" t="str">
        <f>IF(BANCO10[[#This Row],[SOLUÇÃO]]=CP$1,BANCO10[[#This Row],[STATUS DA ETAPA]],"")</f>
        <v/>
      </c>
      <c r="CQ703" s="42" t="str">
        <f>IF(BANCO10[[#This Row],[SOLUÇÃO]]=CQ$1,BANCO10[[#This Row],[STATUS DA ETAPA]],"")</f>
        <v/>
      </c>
      <c r="CR703" s="42" t="str">
        <f>IF(BANCO10[[#This Row],[SOLUÇÃO]]=CR$1,BANCO10[[#This Row],[STATUS DA ETAPA]],"")</f>
        <v/>
      </c>
      <c r="CS703" s="42" t="str">
        <f>IF(BANCO10[[#This Row],[SOLUÇÃO]]=CS$1,BANCO10[[#This Row],[STATUS DA ETAPA]],"")</f>
        <v/>
      </c>
      <c r="CT703" s="42" t="str">
        <f>IF(BANCO10[[#This Row],[SOLUÇÃO]]=CT$1,BANCO10[[#This Row],[STATUS DA ETAPA]],"")</f>
        <v/>
      </c>
      <c r="CU703" s="42" t="str">
        <f>IF(BANCO10[[#This Row],[SOLUÇÃO]]=CU$1,BANCO10[[#This Row],[STATUS DA ETAPA]],"")</f>
        <v/>
      </c>
      <c r="CV703" s="42" t="str">
        <f>IF(BANCO10[[#This Row],[SOLUÇÃO]]=CV$1,BANCO10[[#This Row],[STATUS DA ETAPA]],"")</f>
        <v/>
      </c>
      <c r="CW703" s="42" t="str">
        <f>IF(BANCO10[[#This Row],[SOLUÇÃO]]=CW$1,BANCO10[[#This Row],[STATUS DA ETAPA]],"")</f>
        <v/>
      </c>
      <c r="CX703" s="42" t="str">
        <f>IF(BANCO10[[#This Row],[SOLUÇÃO]]=CX$1,BANCO10[[#This Row],[STATUS DA ETAPA]],"")</f>
        <v/>
      </c>
      <c r="CY703" s="42" t="str">
        <f>IF(BANCO10[[#This Row],[SOLUÇÃO]]=CY$1,BANCO10[[#This Row],[STATUS DA ETAPA]],"")</f>
        <v/>
      </c>
      <c r="CZ703" s="42" t="str">
        <f>IF(BANCO10[[#This Row],[SOLUÇÃO]]=CZ$1,BANCO10[[#This Row],[STATUS DA ETAPA]],"")</f>
        <v/>
      </c>
      <c r="DA703" s="42" t="str">
        <f>IF(BANCO10[[#This Row],[SOLUÇÃO]]=DA$1,BANCO10[[#This Row],[STATUS DA ETAPA]],"")</f>
        <v/>
      </c>
      <c r="DB703" s="42" t="str">
        <f>IF(BANCO10[[#This Row],[SOLUÇÃO]]=DB$1,BANCO10[[#This Row],[STATUS DA ETAPA]],"")</f>
        <v/>
      </c>
      <c r="DC703" s="63" t="str">
        <f>IF(BANCO10[[#This Row],[SOLUÇÃO]]=DC$1,BANCO10[[#This Row],[STATUS DA ETAPA]],"")</f>
        <v/>
      </c>
      <c r="DD703" s="65" t="str">
        <f>IF(BANCO10[[#This Row],[SOLUÇÃO]]=DD$1,BANCO10[[#This Row],[STATUS DA ETAPA]],"")</f>
        <v/>
      </c>
      <c r="DE703" s="65" t="str">
        <f>IF(BANCO10[[#This Row],[SOLUÇÃO]]=DE$1,BANCO10[[#This Row],[STATUS DA ETAPA]],"")</f>
        <v/>
      </c>
      <c r="DF703" s="65" t="str">
        <f>IF(BANCO10[[#This Row],[SOLUÇÃO]]=DF$1,BANCO10[[#This Row],[STATUS DA ETAPA]],"")</f>
        <v>CONCLUÍDO</v>
      </c>
      <c r="DG703" s="65" t="str">
        <f>IF(BANCO10[[#This Row],[SOLUÇÃO]]=DG$1,BANCO10[[#This Row],[STATUS DA ETAPA]],"")</f>
        <v/>
      </c>
      <c r="DH703" s="65" t="str">
        <f>IF(BANCO10[[#This Row],[SOLUÇÃO]]=DH$1,BANCO10[[#This Row],[STATUS DA ETAPA]],"")</f>
        <v/>
      </c>
      <c r="DI703" s="65" t="str">
        <f>IF(BANCO10[[#This Row],[SOLUÇÃO]]=DI$1,BANCO10[[#This Row],[STATUS DA ETAPA]],"")</f>
        <v/>
      </c>
      <c r="DJ703" s="65" t="str">
        <f>IF(BANCO10[[#This Row],[SOLUÇÃO]]=DJ$1,BANCO10[[#This Row],[STATUS DA ETAPA]],"")</f>
        <v/>
      </c>
      <c r="DK703" s="65" t="str">
        <f>IF(BANCO10[[#This Row],[SOLUÇÃO]]=DK$1,BANCO10[[#This Row],[STATUS DA ETAPA]],"")</f>
        <v/>
      </c>
      <c r="DL703" s="65" t="str">
        <f>IF(BANCO10[[#This Row],[SOLUÇÃO]]=DL$1,BANCO10[[#This Row],[STATUS DA ETAPA]],"")</f>
        <v/>
      </c>
      <c r="DM703" s="65" t="str">
        <f>IF(BANCO10[[#This Row],[SOLUÇÃO]]=DM$1,BANCO10[[#This Row],[STATUS DA ETAPA]],"")</f>
        <v/>
      </c>
    </row>
    <row r="704" spans="1:117" ht="12" x14ac:dyDescent="0.25">
      <c r="A704" s="38" t="s">
        <v>118</v>
      </c>
      <c r="B704" s="39" t="s">
        <v>119</v>
      </c>
      <c r="C704" s="40" t="str">
        <f>IFERROR(VLOOKUP(BANCO10[[#This Row],[EMPRESA]],[1]!DADOS[#Data],2,FALSE),"")</f>
        <v>13.592.757/0001-63</v>
      </c>
      <c r="D704" s="42" t="s">
        <v>1786</v>
      </c>
      <c r="E704" s="42" t="str">
        <f>IFERROR(VLOOKUP(BANCO10[[#This Row],[EMPRESA]],[1]!DADOS[#Data],5,FALSE),"")</f>
        <v>EPP</v>
      </c>
      <c r="F704" s="40" t="str">
        <f>IFERROR(IF(VLOOKUP(BANCO10[[#This Row],[EMPRESA]],[1]!DADOS[#Data],6,0)="","",(VLOOKUP(BANCO10[[#This Row],[EMPRESA]],[1]!DADOS[#Data],6,0))),"")</f>
        <v>CAPITAL NORTE</v>
      </c>
      <c r="G704" s="40" t="str">
        <f>IFERROR(IF(VLOOKUP(BANCO10[[#This Row],[EMPRESA]],[1]!DADOS[#Data],4)="","",(VLOOKUP($D704,[1]!DADOS[#Data],4,0))),"")</f>
        <v>SS OFICINA</v>
      </c>
      <c r="H704" s="43" t="s">
        <v>7</v>
      </c>
      <c r="I704" s="43" t="s">
        <v>145</v>
      </c>
      <c r="J704" s="44" t="s">
        <v>123</v>
      </c>
      <c r="K704" s="44" t="s">
        <v>1787</v>
      </c>
      <c r="L704" s="44" t="s">
        <v>1788</v>
      </c>
      <c r="M704" s="44">
        <v>103</v>
      </c>
      <c r="N704" s="42" t="s">
        <v>341</v>
      </c>
      <c r="O704" s="42" t="s">
        <v>95</v>
      </c>
      <c r="P704" s="42">
        <v>100</v>
      </c>
      <c r="Q704" s="42" t="s">
        <v>168</v>
      </c>
      <c r="R704" s="45" t="s">
        <v>123</v>
      </c>
      <c r="S704" s="45"/>
      <c r="T704" s="45" t="s">
        <v>123</v>
      </c>
      <c r="U704" s="45"/>
      <c r="V704" s="45" t="s">
        <v>123</v>
      </c>
      <c r="W704" s="45"/>
      <c r="X704" s="45" t="s">
        <v>123</v>
      </c>
      <c r="Y704" s="45"/>
      <c r="Z704" s="46" t="s">
        <v>123</v>
      </c>
      <c r="AA704" s="47"/>
      <c r="AB704" s="46" t="s">
        <v>123</v>
      </c>
      <c r="AC704" s="48"/>
      <c r="AD704" s="46" t="s">
        <v>123</v>
      </c>
      <c r="AE704" s="48"/>
      <c r="AF704" s="45" t="s">
        <v>27</v>
      </c>
      <c r="AG704" s="45">
        <v>45310</v>
      </c>
      <c r="AH704" s="45"/>
      <c r="AI704" s="45"/>
      <c r="AJ704" s="45"/>
      <c r="AK704" s="45"/>
      <c r="AL704" s="45" t="s">
        <v>123</v>
      </c>
      <c r="AM704" s="45"/>
      <c r="AN704" s="45" t="s">
        <v>123</v>
      </c>
      <c r="AO704" s="45"/>
      <c r="AP704" s="45" t="s">
        <v>123</v>
      </c>
      <c r="AQ704" s="45"/>
      <c r="AR704" s="45" t="s">
        <v>123</v>
      </c>
      <c r="AS704" s="45"/>
      <c r="AT704" s="49">
        <v>45321</v>
      </c>
      <c r="AU704" s="50">
        <v>45471</v>
      </c>
      <c r="AV704" s="61" t="s">
        <v>27</v>
      </c>
      <c r="AW704" s="51" t="s">
        <v>27</v>
      </c>
      <c r="AX704" s="51" t="s">
        <v>49</v>
      </c>
      <c r="AY704" s="52" t="s">
        <v>27</v>
      </c>
      <c r="AZ704" s="53">
        <v>0</v>
      </c>
      <c r="BA704" s="52" t="s">
        <v>123</v>
      </c>
      <c r="BB704" s="81" t="s">
        <v>123</v>
      </c>
      <c r="BC704" s="52" t="s">
        <v>123</v>
      </c>
      <c r="BD704" s="52" t="s">
        <v>123</v>
      </c>
      <c r="BE704" s="55" t="s">
        <v>123</v>
      </c>
      <c r="BF704" s="55" t="s">
        <v>123</v>
      </c>
      <c r="BG704" s="55" t="s">
        <v>27</v>
      </c>
      <c r="BH704" s="55" t="s">
        <v>123</v>
      </c>
      <c r="BI704" s="48" t="s">
        <v>123</v>
      </c>
      <c r="BJ704" s="48"/>
      <c r="BK704" s="74"/>
      <c r="BL704" s="75"/>
      <c r="BM704" s="74"/>
      <c r="BN704" s="75"/>
      <c r="BO704" s="74" t="s">
        <v>27</v>
      </c>
      <c r="BP704" s="75">
        <v>45471</v>
      </c>
      <c r="BQ704" s="74" t="s">
        <v>27</v>
      </c>
      <c r="BR704" s="132">
        <v>45454</v>
      </c>
      <c r="BS704" s="70" t="s">
        <v>342</v>
      </c>
      <c r="BT704" s="38"/>
      <c r="BU704" s="61"/>
      <c r="BV704" s="61"/>
      <c r="BW704" s="84"/>
      <c r="BX704" s="84"/>
      <c r="BY704" s="85"/>
      <c r="BZ704" s="84"/>
      <c r="CA704" s="86"/>
      <c r="CB704" s="87"/>
      <c r="CC704" s="88">
        <v>45391</v>
      </c>
      <c r="CD704" s="87" t="s">
        <v>158</v>
      </c>
      <c r="CE704" s="87" t="s">
        <v>129</v>
      </c>
      <c r="CF704" s="87"/>
      <c r="CG704" s="87" t="s">
        <v>237</v>
      </c>
      <c r="CH704" s="42">
        <f>YEAR(BANCO10[[#This Row],[DATA INÍCIO]])</f>
        <v>2024</v>
      </c>
      <c r="CI704" s="42">
        <f>MONTH(BANCO10[[#This Row],[DATA INÍCIO]])</f>
        <v>1</v>
      </c>
      <c r="CJ704" s="42" t="str">
        <f t="shared" si="12"/>
        <v>S.S. OFICINA AUTOMOTIVA E PECAS LTDA13.592.757/0001-63</v>
      </c>
      <c r="CK704" s="42"/>
      <c r="CL704" s="42" t="s">
        <v>1787</v>
      </c>
      <c r="CM704" s="42" t="str">
        <f>IF(BANCO10[[#This Row],[SOLUÇÃO]]=CM$1,BANCO10[[#This Row],[STATUS DA ETAPA]],"")</f>
        <v/>
      </c>
      <c r="CN704" s="42" t="str">
        <f>IF(BANCO10[[#This Row],[SOLUÇÃO]]=CN$1,BANCO10[[#This Row],[STATUS DA ETAPA]],"")</f>
        <v/>
      </c>
      <c r="CO704" s="42" t="str">
        <f>IF(BANCO10[[#This Row],[SOLUÇÃO]]=CO$1,BANCO10[[#This Row],[STATUS DA ETAPA]],"")</f>
        <v/>
      </c>
      <c r="CP704" s="42" t="str">
        <f>IF(BANCO10[[#This Row],[SOLUÇÃO]]=CP$1,BANCO10[[#This Row],[STATUS DA ETAPA]],"")</f>
        <v/>
      </c>
      <c r="CQ704" s="42" t="str">
        <f>IF(BANCO10[[#This Row],[SOLUÇÃO]]=CQ$1,BANCO10[[#This Row],[STATUS DA ETAPA]],"")</f>
        <v/>
      </c>
      <c r="CR704" s="42" t="str">
        <f>IF(BANCO10[[#This Row],[SOLUÇÃO]]=CR$1,BANCO10[[#This Row],[STATUS DA ETAPA]],"")</f>
        <v>CONCLUÍDO</v>
      </c>
      <c r="CS704" s="42" t="str">
        <f>IF(BANCO10[[#This Row],[SOLUÇÃO]]=CS$1,BANCO10[[#This Row],[STATUS DA ETAPA]],"")</f>
        <v/>
      </c>
      <c r="CT704" s="42" t="str">
        <f>IF(BANCO10[[#This Row],[SOLUÇÃO]]=CT$1,BANCO10[[#This Row],[STATUS DA ETAPA]],"")</f>
        <v/>
      </c>
      <c r="CU704" s="42" t="str">
        <f>IF(BANCO10[[#This Row],[SOLUÇÃO]]=CU$1,BANCO10[[#This Row],[STATUS DA ETAPA]],"")</f>
        <v/>
      </c>
      <c r="CV704" s="42" t="str">
        <f>IF(BANCO10[[#This Row],[SOLUÇÃO]]=CV$1,BANCO10[[#This Row],[STATUS DA ETAPA]],"")</f>
        <v/>
      </c>
      <c r="CW704" s="42" t="str">
        <f>IF(BANCO10[[#This Row],[SOLUÇÃO]]=CW$1,BANCO10[[#This Row],[STATUS DA ETAPA]],"")</f>
        <v/>
      </c>
      <c r="CX704" s="42" t="str">
        <f>IF(BANCO10[[#This Row],[SOLUÇÃO]]=CX$1,BANCO10[[#This Row],[STATUS DA ETAPA]],"")</f>
        <v/>
      </c>
      <c r="CY704" s="42" t="str">
        <f>IF(BANCO10[[#This Row],[SOLUÇÃO]]=CY$1,BANCO10[[#This Row],[STATUS DA ETAPA]],"")</f>
        <v/>
      </c>
      <c r="CZ704" s="42" t="str">
        <f>IF(BANCO10[[#This Row],[SOLUÇÃO]]=CZ$1,BANCO10[[#This Row],[STATUS DA ETAPA]],"")</f>
        <v/>
      </c>
      <c r="DA704" s="42" t="str">
        <f>IF(BANCO10[[#This Row],[SOLUÇÃO]]=DA$1,BANCO10[[#This Row],[STATUS DA ETAPA]],"")</f>
        <v/>
      </c>
      <c r="DB704" s="42" t="str">
        <f>IF(BANCO10[[#This Row],[SOLUÇÃO]]=DB$1,BANCO10[[#This Row],[STATUS DA ETAPA]],"")</f>
        <v/>
      </c>
      <c r="DC704" s="63" t="str">
        <f>IF(BANCO10[[#This Row],[SOLUÇÃO]]=DC$1,BANCO10[[#This Row],[STATUS DA ETAPA]],"")</f>
        <v/>
      </c>
      <c r="DD704" s="65" t="str">
        <f>IF(BANCO10[[#This Row],[SOLUÇÃO]]=DD$1,BANCO10[[#This Row],[STATUS DA ETAPA]],"")</f>
        <v/>
      </c>
      <c r="DE704" s="65" t="str">
        <f>IF(BANCO10[[#This Row],[SOLUÇÃO]]=DE$1,BANCO10[[#This Row],[STATUS DA ETAPA]],"")</f>
        <v/>
      </c>
      <c r="DF704" s="65" t="str">
        <f>IF(BANCO10[[#This Row],[SOLUÇÃO]]=DF$1,BANCO10[[#This Row],[STATUS DA ETAPA]],"")</f>
        <v/>
      </c>
      <c r="DG704" s="65" t="str">
        <f>IF(BANCO10[[#This Row],[SOLUÇÃO]]=DG$1,BANCO10[[#This Row],[STATUS DA ETAPA]],"")</f>
        <v/>
      </c>
      <c r="DH704" s="65" t="str">
        <f>IF(BANCO10[[#This Row],[SOLUÇÃO]]=DH$1,BANCO10[[#This Row],[STATUS DA ETAPA]],"")</f>
        <v/>
      </c>
      <c r="DI704" s="65" t="str">
        <f>IF(BANCO10[[#This Row],[SOLUÇÃO]]=DI$1,BANCO10[[#This Row],[STATUS DA ETAPA]],"")</f>
        <v/>
      </c>
      <c r="DJ704" s="65" t="str">
        <f>IF(BANCO10[[#This Row],[SOLUÇÃO]]=DJ$1,BANCO10[[#This Row],[STATUS DA ETAPA]],"")</f>
        <v/>
      </c>
      <c r="DK704" s="65" t="str">
        <f>IF(BANCO10[[#This Row],[SOLUÇÃO]]=DK$1,BANCO10[[#This Row],[STATUS DA ETAPA]],"")</f>
        <v/>
      </c>
      <c r="DL704" s="65" t="str">
        <f>IF(BANCO10[[#This Row],[SOLUÇÃO]]=DL$1,BANCO10[[#This Row],[STATUS DA ETAPA]],"")</f>
        <v/>
      </c>
      <c r="DM704" s="65" t="str">
        <f>IF(BANCO10[[#This Row],[SOLUÇÃO]]=DM$1,BANCO10[[#This Row],[STATUS DA ETAPA]],"")</f>
        <v/>
      </c>
    </row>
    <row r="705" spans="1:117" ht="12" x14ac:dyDescent="0.25">
      <c r="A705" s="38" t="s">
        <v>118</v>
      </c>
      <c r="B705" s="39" t="s">
        <v>143</v>
      </c>
      <c r="C705" s="40" t="str">
        <f>IFERROR(VLOOKUP(BANCO10[[#This Row],[EMPRESA]],[1]!DADOS[#Data],2,FALSE),"")</f>
        <v>62.490.255/0001-37</v>
      </c>
      <c r="D705" s="42" t="s">
        <v>1789</v>
      </c>
      <c r="E705" s="42" t="str">
        <f>IFERROR(VLOOKUP(BANCO10[[#This Row],[EMPRESA]],[1]!DADOS[#Data],5,FALSE),"")</f>
        <v>DEMAIS</v>
      </c>
      <c r="F705" s="40" t="str">
        <f>IFERROR(IF(VLOOKUP(BANCO10[[#This Row],[EMPRESA]],[1]!DADOS[#Data],6,0)="","",(VLOOKUP(BANCO10[[#This Row],[EMPRESA]],[1]!DADOS[#Data],6,0))),"")</f>
        <v>N/A</v>
      </c>
      <c r="G705" s="40"/>
      <c r="H705" s="43" t="s">
        <v>121</v>
      </c>
      <c r="I705" s="43" t="s">
        <v>145</v>
      </c>
      <c r="J705" s="43" t="s">
        <v>146</v>
      </c>
      <c r="K705" s="42" t="s">
        <v>1790</v>
      </c>
      <c r="L705" s="44" t="s">
        <v>123</v>
      </c>
      <c r="M705" s="44" t="s">
        <v>137</v>
      </c>
      <c r="N705" s="42" t="s">
        <v>123</v>
      </c>
      <c r="O705" s="42" t="s">
        <v>90</v>
      </c>
      <c r="P705" s="42">
        <v>4</v>
      </c>
      <c r="Q705" s="42" t="s">
        <v>188</v>
      </c>
      <c r="R705" s="45" t="s">
        <v>123</v>
      </c>
      <c r="S705" s="45"/>
      <c r="T705" s="45" t="s">
        <v>123</v>
      </c>
      <c r="U705" s="45"/>
      <c r="V705" s="45" t="s">
        <v>123</v>
      </c>
      <c r="W705" s="45"/>
      <c r="X705" s="45" t="s">
        <v>123</v>
      </c>
      <c r="Y705" s="45"/>
      <c r="Z705" s="46" t="s">
        <v>123</v>
      </c>
      <c r="AA705" s="47"/>
      <c r="AB705" s="46" t="s">
        <v>123</v>
      </c>
      <c r="AC705" s="48"/>
      <c r="AD705" s="46" t="s">
        <v>123</v>
      </c>
      <c r="AE705" s="48"/>
      <c r="AF705" s="45" t="s">
        <v>123</v>
      </c>
      <c r="AG705" s="45"/>
      <c r="AH705" s="45" t="s">
        <v>123</v>
      </c>
      <c r="AI705" s="45"/>
      <c r="AJ705" s="45" t="s">
        <v>123</v>
      </c>
      <c r="AK705" s="45"/>
      <c r="AL705" s="45" t="s">
        <v>123</v>
      </c>
      <c r="AM705" s="45"/>
      <c r="AN705" s="45" t="s">
        <v>123</v>
      </c>
      <c r="AO705" s="45"/>
      <c r="AP705" s="45" t="s">
        <v>123</v>
      </c>
      <c r="AQ705" s="45"/>
      <c r="AR705" s="45" t="s">
        <v>123</v>
      </c>
      <c r="AS705" s="45"/>
      <c r="AT705" s="49">
        <v>45475</v>
      </c>
      <c r="AU705" s="50">
        <v>45475</v>
      </c>
      <c r="AV705" s="61" t="s">
        <v>123</v>
      </c>
      <c r="AW705" s="51" t="s">
        <v>123</v>
      </c>
      <c r="AX705" s="73" t="s">
        <v>49</v>
      </c>
      <c r="AY705" s="52" t="s">
        <v>123</v>
      </c>
      <c r="AZ705" s="53">
        <v>0</v>
      </c>
      <c r="BA705" s="52" t="s">
        <v>123</v>
      </c>
      <c r="BB705" s="81" t="s">
        <v>123</v>
      </c>
      <c r="BC705" s="52" t="s">
        <v>123</v>
      </c>
      <c r="BD705" s="52" t="s">
        <v>123</v>
      </c>
      <c r="BE705" s="55" t="s">
        <v>123</v>
      </c>
      <c r="BF705" s="55" t="s">
        <v>123</v>
      </c>
      <c r="BG705" s="55" t="s">
        <v>123</v>
      </c>
      <c r="BH705" s="55" t="s">
        <v>123</v>
      </c>
      <c r="BI705" s="138" t="s">
        <v>123</v>
      </c>
      <c r="BJ705" s="48"/>
      <c r="BK705" s="74"/>
      <c r="BL705" s="75"/>
      <c r="BM705" s="74"/>
      <c r="BN705" s="75"/>
      <c r="BO705" s="74" t="s">
        <v>123</v>
      </c>
      <c r="BP705" s="75"/>
      <c r="BQ705" s="74" t="s">
        <v>123</v>
      </c>
      <c r="BR705" s="132"/>
      <c r="BS705" s="70"/>
      <c r="BT705" s="38"/>
      <c r="BU705" s="61"/>
      <c r="BV705" s="61"/>
      <c r="BW705" s="84"/>
      <c r="BX705" s="84"/>
      <c r="BY705" s="85"/>
      <c r="BZ705" s="84"/>
      <c r="CA705" s="86"/>
      <c r="CB705" s="87"/>
      <c r="CC705" s="88"/>
      <c r="CD705" s="87"/>
      <c r="CE705" s="87"/>
      <c r="CF705" s="87"/>
      <c r="CG705" s="87"/>
      <c r="CH705" s="42">
        <f>YEAR(BANCO10[[#This Row],[DATA INÍCIO]])</f>
        <v>2024</v>
      </c>
      <c r="CI705" s="42">
        <f>MONTH(BANCO10[[#This Row],[DATA INÍCIO]])</f>
        <v>7</v>
      </c>
      <c r="CJ705" s="42" t="str">
        <f t="shared" si="12"/>
        <v>SALGUEIRO INDUSTRIA E COMERCIO DE ACO EIRELI62.490.255/0001-37</v>
      </c>
      <c r="CK705" s="42"/>
      <c r="CL705" s="42" t="s">
        <v>1790</v>
      </c>
      <c r="CM705" s="42" t="str">
        <f>IF(BANCO10[[#This Row],[SOLUÇÃO]]=CM$1,BANCO10[[#This Row],[STATUS DA ETAPA]],"")</f>
        <v>CONCLUÍDO</v>
      </c>
      <c r="CN705" s="42" t="str">
        <f>IF(BANCO10[[#This Row],[SOLUÇÃO]]=CN$1,BANCO10[[#This Row],[STATUS DA ETAPA]],"")</f>
        <v/>
      </c>
      <c r="CO705" s="42" t="str">
        <f>IF(BANCO10[[#This Row],[SOLUÇÃO]]=CO$1,BANCO10[[#This Row],[STATUS DA ETAPA]],"")</f>
        <v/>
      </c>
      <c r="CP705" s="42" t="str">
        <f>IF(BANCO10[[#This Row],[SOLUÇÃO]]=CP$1,BANCO10[[#This Row],[STATUS DA ETAPA]],"")</f>
        <v/>
      </c>
      <c r="CQ705" s="42" t="str">
        <f>IF(BANCO10[[#This Row],[SOLUÇÃO]]=CQ$1,BANCO10[[#This Row],[STATUS DA ETAPA]],"")</f>
        <v/>
      </c>
      <c r="CR705" s="42" t="str">
        <f>IF(BANCO10[[#This Row],[SOLUÇÃO]]=CR$1,BANCO10[[#This Row],[STATUS DA ETAPA]],"")</f>
        <v/>
      </c>
      <c r="CS705" s="42" t="str">
        <f>IF(BANCO10[[#This Row],[SOLUÇÃO]]=CS$1,BANCO10[[#This Row],[STATUS DA ETAPA]],"")</f>
        <v/>
      </c>
      <c r="CT705" s="42" t="str">
        <f>IF(BANCO10[[#This Row],[SOLUÇÃO]]=CT$1,BANCO10[[#This Row],[STATUS DA ETAPA]],"")</f>
        <v/>
      </c>
      <c r="CU705" s="42" t="str">
        <f>IF(BANCO10[[#This Row],[SOLUÇÃO]]=CU$1,BANCO10[[#This Row],[STATUS DA ETAPA]],"")</f>
        <v/>
      </c>
      <c r="CV705" s="42" t="str">
        <f>IF(BANCO10[[#This Row],[SOLUÇÃO]]=CV$1,BANCO10[[#This Row],[STATUS DA ETAPA]],"")</f>
        <v/>
      </c>
      <c r="CW705" s="42" t="str">
        <f>IF(BANCO10[[#This Row],[SOLUÇÃO]]=CW$1,BANCO10[[#This Row],[STATUS DA ETAPA]],"")</f>
        <v/>
      </c>
      <c r="CX705" s="42" t="str">
        <f>IF(BANCO10[[#This Row],[SOLUÇÃO]]=CX$1,BANCO10[[#This Row],[STATUS DA ETAPA]],"")</f>
        <v/>
      </c>
      <c r="CY705" s="42" t="str">
        <f>IF(BANCO10[[#This Row],[SOLUÇÃO]]=CY$1,BANCO10[[#This Row],[STATUS DA ETAPA]],"")</f>
        <v/>
      </c>
      <c r="CZ705" s="42" t="str">
        <f>IF(BANCO10[[#This Row],[SOLUÇÃO]]=CZ$1,BANCO10[[#This Row],[STATUS DA ETAPA]],"")</f>
        <v/>
      </c>
      <c r="DA705" s="42" t="str">
        <f>IF(BANCO10[[#This Row],[SOLUÇÃO]]=DA$1,BANCO10[[#This Row],[STATUS DA ETAPA]],"")</f>
        <v/>
      </c>
      <c r="DB705" s="42" t="str">
        <f>IF(BANCO10[[#This Row],[SOLUÇÃO]]=DB$1,BANCO10[[#This Row],[STATUS DA ETAPA]],"")</f>
        <v/>
      </c>
      <c r="DC705" s="63" t="str">
        <f>IF(BANCO10[[#This Row],[SOLUÇÃO]]=DC$1,BANCO10[[#This Row],[STATUS DA ETAPA]],"")</f>
        <v/>
      </c>
      <c r="DD705" s="65" t="str">
        <f>IF(BANCO10[[#This Row],[SOLUÇÃO]]=DD$1,BANCO10[[#This Row],[STATUS DA ETAPA]],"")</f>
        <v/>
      </c>
      <c r="DE705" s="65" t="str">
        <f>IF(BANCO10[[#This Row],[SOLUÇÃO]]=DE$1,BANCO10[[#This Row],[STATUS DA ETAPA]],"")</f>
        <v/>
      </c>
      <c r="DF705" s="65" t="str">
        <f>IF(BANCO10[[#This Row],[SOLUÇÃO]]=DF$1,BANCO10[[#This Row],[STATUS DA ETAPA]],"")</f>
        <v/>
      </c>
      <c r="DG705" s="65" t="str">
        <f>IF(BANCO10[[#This Row],[SOLUÇÃO]]=DG$1,BANCO10[[#This Row],[STATUS DA ETAPA]],"")</f>
        <v/>
      </c>
      <c r="DH705" s="65" t="str">
        <f>IF(BANCO10[[#This Row],[SOLUÇÃO]]=DH$1,BANCO10[[#This Row],[STATUS DA ETAPA]],"")</f>
        <v/>
      </c>
      <c r="DI705" s="65" t="str">
        <f>IF(BANCO10[[#This Row],[SOLUÇÃO]]=DI$1,BANCO10[[#This Row],[STATUS DA ETAPA]],"")</f>
        <v/>
      </c>
      <c r="DJ705" s="65" t="str">
        <f>IF(BANCO10[[#This Row],[SOLUÇÃO]]=DJ$1,BANCO10[[#This Row],[STATUS DA ETAPA]],"")</f>
        <v/>
      </c>
      <c r="DK705" s="65" t="str">
        <f>IF(BANCO10[[#This Row],[SOLUÇÃO]]=DK$1,BANCO10[[#This Row],[STATUS DA ETAPA]],"")</f>
        <v/>
      </c>
      <c r="DL705" s="65" t="str">
        <f>IF(BANCO10[[#This Row],[SOLUÇÃO]]=DL$1,BANCO10[[#This Row],[STATUS DA ETAPA]],"")</f>
        <v/>
      </c>
      <c r="DM705" s="65" t="str">
        <f>IF(BANCO10[[#This Row],[SOLUÇÃO]]=DM$1,BANCO10[[#This Row],[STATUS DA ETAPA]],"")</f>
        <v/>
      </c>
    </row>
    <row r="706" spans="1:117" ht="12" x14ac:dyDescent="0.25">
      <c r="A706" s="38" t="s">
        <v>118</v>
      </c>
      <c r="B706" s="39" t="s">
        <v>119</v>
      </c>
      <c r="C706" s="40" t="str">
        <f>IFERROR(VLOOKUP(BANCO10[[#This Row],[EMPRESA]],[1]!DADOS[#Data],2,FALSE),"")</f>
        <v>51.215.754/0001-08</v>
      </c>
      <c r="D706" s="42" t="s">
        <v>1791</v>
      </c>
      <c r="E706" s="42" t="str">
        <f>IFERROR(VLOOKUP(BANCO10[[#This Row],[EMPRESA]],[1]!DADOS[#Data],5,FALSE),"")</f>
        <v>ME</v>
      </c>
      <c r="F706" s="40" t="str">
        <f>IFERROR(IF(VLOOKUP(BANCO10[[#This Row],[EMPRESA]],[1]!DADOS[#Data],6,0)="","",(VLOOKUP(BANCO10[[#This Row],[EMPRESA]],[1]!DADOS[#Data],6,0))),"")</f>
        <v>CAPITAL LESTE 2</v>
      </c>
      <c r="G706" s="40"/>
      <c r="H706" s="43" t="s">
        <v>121</v>
      </c>
      <c r="I706" s="43" t="s">
        <v>145</v>
      </c>
      <c r="J706" s="44" t="s">
        <v>146</v>
      </c>
      <c r="K706" s="44" t="s">
        <v>1792</v>
      </c>
      <c r="L706" s="44" t="s">
        <v>123</v>
      </c>
      <c r="M706" s="44">
        <v>103</v>
      </c>
      <c r="N706" s="42" t="s">
        <v>123</v>
      </c>
      <c r="O706" s="42" t="s">
        <v>90</v>
      </c>
      <c r="P706" s="42">
        <v>4</v>
      </c>
      <c r="Q706" s="42" t="s">
        <v>205</v>
      </c>
      <c r="R706" s="45" t="s">
        <v>123</v>
      </c>
      <c r="S706" s="45"/>
      <c r="T706" s="45" t="s">
        <v>123</v>
      </c>
      <c r="U706" s="45"/>
      <c r="V706" s="45" t="s">
        <v>123</v>
      </c>
      <c r="W706" s="45"/>
      <c r="X706" s="45" t="s">
        <v>123</v>
      </c>
      <c r="Y706" s="45"/>
      <c r="Z706" s="46" t="s">
        <v>123</v>
      </c>
      <c r="AA706" s="47"/>
      <c r="AB706" s="46" t="s">
        <v>123</v>
      </c>
      <c r="AC706" s="48"/>
      <c r="AD706" s="46" t="s">
        <v>123</v>
      </c>
      <c r="AE706" s="48"/>
      <c r="AF706" s="45" t="s">
        <v>27</v>
      </c>
      <c r="AG706" s="45">
        <v>44971</v>
      </c>
      <c r="AH706" s="45" t="s">
        <v>126</v>
      </c>
      <c r="AI706" s="45"/>
      <c r="AJ706" s="45" t="s">
        <v>123</v>
      </c>
      <c r="AK706" s="45"/>
      <c r="AL706" s="45" t="s">
        <v>123</v>
      </c>
      <c r="AM706" s="45"/>
      <c r="AN706" s="45" t="s">
        <v>123</v>
      </c>
      <c r="AO706" s="45"/>
      <c r="AP706" s="45" t="s">
        <v>123</v>
      </c>
      <c r="AQ706" s="45"/>
      <c r="AR706" s="45" t="s">
        <v>123</v>
      </c>
      <c r="AS706" s="45"/>
      <c r="AT706" s="133">
        <v>44970</v>
      </c>
      <c r="AU706" s="99">
        <v>44970</v>
      </c>
      <c r="AV706" s="61" t="s">
        <v>123</v>
      </c>
      <c r="AW706" s="51" t="s">
        <v>123</v>
      </c>
      <c r="AX706" s="51" t="s">
        <v>49</v>
      </c>
      <c r="AY706" s="52" t="s">
        <v>123</v>
      </c>
      <c r="AZ706" s="53">
        <v>0</v>
      </c>
      <c r="BA706" s="52" t="s">
        <v>123</v>
      </c>
      <c r="BB706" s="81" t="s">
        <v>123</v>
      </c>
      <c r="BC706" s="52" t="s">
        <v>123</v>
      </c>
      <c r="BD706" s="52" t="s">
        <v>123</v>
      </c>
      <c r="BE706" s="55" t="s">
        <v>123</v>
      </c>
      <c r="BF706" s="55" t="s">
        <v>123</v>
      </c>
      <c r="BG706" s="55" t="s">
        <v>123</v>
      </c>
      <c r="BH706" s="55" t="s">
        <v>123</v>
      </c>
      <c r="BI706" s="138" t="s">
        <v>123</v>
      </c>
      <c r="BJ706" s="48"/>
      <c r="BK706" s="74"/>
      <c r="BL706" s="75"/>
      <c r="BM706" s="74"/>
      <c r="BN706" s="75"/>
      <c r="BO706" s="74" t="s">
        <v>123</v>
      </c>
      <c r="BP706" s="75"/>
      <c r="BQ706" s="74" t="s">
        <v>123</v>
      </c>
      <c r="BR706" s="232"/>
      <c r="BS706" s="70"/>
      <c r="BT706" s="251"/>
      <c r="BU706" s="61" t="s">
        <v>129</v>
      </c>
      <c r="BV706" s="61" t="s">
        <v>129</v>
      </c>
      <c r="BW706" s="252" t="s">
        <v>259</v>
      </c>
      <c r="BX706" s="253" t="s">
        <v>129</v>
      </c>
      <c r="BY706" s="254" t="s">
        <v>158</v>
      </c>
      <c r="BZ706" s="84" t="s">
        <v>1506</v>
      </c>
      <c r="CA706" s="86" t="s">
        <v>129</v>
      </c>
      <c r="CB706" s="87" t="s">
        <v>129</v>
      </c>
      <c r="CC706" s="88" t="s">
        <v>129</v>
      </c>
      <c r="CD706" s="87" t="s">
        <v>129</v>
      </c>
      <c r="CE706" s="255" t="s">
        <v>129</v>
      </c>
      <c r="CF706" s="87" t="s">
        <v>129</v>
      </c>
      <c r="CG706" s="73" t="s">
        <v>129</v>
      </c>
      <c r="CH706" s="52">
        <f>YEAR(BANCO10[[#This Row],[DATA INÍCIO]])</f>
        <v>2023</v>
      </c>
      <c r="CI706" s="52">
        <f>MONTH(BANCO10[[#This Row],[DATA INÍCIO]])</f>
        <v>2</v>
      </c>
      <c r="CJ706" s="42" t="str">
        <f t="shared" si="12"/>
        <v>SANELFLEX INDUSTRIA E COMERCIO DE TUBOS FLEXIVEIS LTDA51.215.754/0001-08</v>
      </c>
      <c r="CK706" s="42"/>
      <c r="CL706" s="42" t="s">
        <v>1792</v>
      </c>
      <c r="CM706" s="42" t="str">
        <f>IF(BANCO10[[#This Row],[SOLUÇÃO]]=CM$1,BANCO10[[#This Row],[STATUS DA ETAPA]],"")</f>
        <v>CONCLUÍDO</v>
      </c>
      <c r="CN706" s="42" t="str">
        <f>IF(BANCO10[[#This Row],[SOLUÇÃO]]=CN$1,BANCO10[[#This Row],[STATUS DA ETAPA]],"")</f>
        <v/>
      </c>
      <c r="CO706" s="256" t="str">
        <f>IF(BANCO10[[#This Row],[SOLUÇÃO]]=CO$1,BANCO10[[#This Row],[STATUS DA ETAPA]],"")</f>
        <v/>
      </c>
      <c r="CP706" s="256" t="str">
        <f>IF(BANCO10[[#This Row],[SOLUÇÃO]]=CP$1,BANCO10[[#This Row],[STATUS DA ETAPA]],"")</f>
        <v/>
      </c>
      <c r="CQ706" s="52" t="str">
        <f>IF(BANCO10[[#This Row],[SOLUÇÃO]]=CQ$1,BANCO10[[#This Row],[STATUS DA ETAPA]],"")</f>
        <v/>
      </c>
      <c r="CR706" s="256" t="str">
        <f>IF(BANCO10[[#This Row],[SOLUÇÃO]]=CR$1,BANCO10[[#This Row],[STATUS DA ETAPA]],"")</f>
        <v/>
      </c>
      <c r="CS706" s="42" t="str">
        <f>IF(BANCO10[[#This Row],[SOLUÇÃO]]=CS$1,BANCO10[[#This Row],[STATUS DA ETAPA]],"")</f>
        <v/>
      </c>
      <c r="CT706" s="42" t="str">
        <f>IF(BANCO10[[#This Row],[SOLUÇÃO]]=CT$1,BANCO10[[#This Row],[STATUS DA ETAPA]],"")</f>
        <v/>
      </c>
      <c r="CU706" s="52" t="str">
        <f>IF(BANCO10[[#This Row],[SOLUÇÃO]]=CU$1,BANCO10[[#This Row],[STATUS DA ETAPA]],"")</f>
        <v/>
      </c>
      <c r="CV706" s="42" t="str">
        <f>IF(BANCO10[[#This Row],[SOLUÇÃO]]=CV$1,BANCO10[[#This Row],[STATUS DA ETAPA]],"")</f>
        <v/>
      </c>
      <c r="CW706" s="52" t="str">
        <f>IF(BANCO10[[#This Row],[SOLUÇÃO]]=CW$1,BANCO10[[#This Row],[STATUS DA ETAPA]],"")</f>
        <v/>
      </c>
      <c r="CX706" s="42" t="str">
        <f>IF(BANCO10[[#This Row],[SOLUÇÃO]]=CX$1,BANCO10[[#This Row],[STATUS DA ETAPA]],"")</f>
        <v/>
      </c>
      <c r="CY706" s="52" t="str">
        <f>IF(BANCO10[[#This Row],[SOLUÇÃO]]=CY$1,BANCO10[[#This Row],[STATUS DA ETAPA]],"")</f>
        <v/>
      </c>
      <c r="CZ706" s="42" t="str">
        <f>IF(BANCO10[[#This Row],[SOLUÇÃO]]=CZ$1,BANCO10[[#This Row],[STATUS DA ETAPA]],"")</f>
        <v/>
      </c>
      <c r="DA706" s="52" t="str">
        <f>IF(BANCO10[[#This Row],[SOLUÇÃO]]=DA$1,BANCO10[[#This Row],[STATUS DA ETAPA]],"")</f>
        <v/>
      </c>
      <c r="DB706" s="257" t="str">
        <f>IF(BANCO10[[#This Row],[SOLUÇÃO]]=DB$1,BANCO10[[#This Row],[STATUS DA ETAPA]],"")</f>
        <v/>
      </c>
      <c r="DC706" s="60" t="str">
        <f>IF(BANCO10[[#This Row],[SOLUÇÃO]]=DC$1,BANCO10[[#This Row],[STATUS DA ETAPA]],"")</f>
        <v/>
      </c>
      <c r="DD706" s="65" t="str">
        <f>IF(BANCO10[[#This Row],[SOLUÇÃO]]=DD$1,BANCO10[[#This Row],[STATUS DA ETAPA]],"")</f>
        <v/>
      </c>
      <c r="DE706" s="65" t="str">
        <f>IF(BANCO10[[#This Row],[SOLUÇÃO]]=DE$1,BANCO10[[#This Row],[STATUS DA ETAPA]],"")</f>
        <v/>
      </c>
      <c r="DF706" s="65" t="str">
        <f>IF(BANCO10[[#This Row],[SOLUÇÃO]]=DF$1,BANCO10[[#This Row],[STATUS DA ETAPA]],"")</f>
        <v/>
      </c>
      <c r="DG706" s="65" t="str">
        <f>IF(BANCO10[[#This Row],[SOLUÇÃO]]=DG$1,BANCO10[[#This Row],[STATUS DA ETAPA]],"")</f>
        <v/>
      </c>
      <c r="DH706" s="65" t="str">
        <f>IF(BANCO10[[#This Row],[SOLUÇÃO]]=DH$1,BANCO10[[#This Row],[STATUS DA ETAPA]],"")</f>
        <v/>
      </c>
      <c r="DI706" s="65" t="str">
        <f>IF(BANCO10[[#This Row],[SOLUÇÃO]]=DI$1,BANCO10[[#This Row],[STATUS DA ETAPA]],"")</f>
        <v/>
      </c>
      <c r="DJ706" s="65" t="str">
        <f>IF(BANCO10[[#This Row],[SOLUÇÃO]]=DJ$1,BANCO10[[#This Row],[STATUS DA ETAPA]],"")</f>
        <v/>
      </c>
      <c r="DK706" s="65" t="str">
        <f>IF(BANCO10[[#This Row],[SOLUÇÃO]]=DK$1,BANCO10[[#This Row],[STATUS DA ETAPA]],"")</f>
        <v/>
      </c>
      <c r="DL706" s="65" t="str">
        <f>IF(BANCO10[[#This Row],[SOLUÇÃO]]=DL$1,BANCO10[[#This Row],[STATUS DA ETAPA]],"")</f>
        <v/>
      </c>
      <c r="DM706" s="65" t="str">
        <f>IF(BANCO10[[#This Row],[SOLUÇÃO]]=DM$1,BANCO10[[#This Row],[STATUS DA ETAPA]],"")</f>
        <v/>
      </c>
    </row>
    <row r="707" spans="1:117" ht="12" x14ac:dyDescent="0.25">
      <c r="A707" s="38" t="s">
        <v>118</v>
      </c>
      <c r="B707" s="39" t="s">
        <v>119</v>
      </c>
      <c r="C707" s="40" t="str">
        <f>IFERROR(VLOOKUP(BANCO10[[#This Row],[EMPRESA]],[1]!DADOS[#Data],2,FALSE),"")</f>
        <v>51.215.754/0001-08</v>
      </c>
      <c r="D707" s="42" t="s">
        <v>1791</v>
      </c>
      <c r="E707" s="42" t="str">
        <f>IFERROR(VLOOKUP(BANCO10[[#This Row],[EMPRESA]],[1]!DADOS[#Data],5,FALSE),"")</f>
        <v>ME</v>
      </c>
      <c r="F707" s="40" t="str">
        <f>IFERROR(IF(VLOOKUP(BANCO10[[#This Row],[EMPRESA]],[1]!DADOS[#Data],6,0)="","",(VLOOKUP(BANCO10[[#This Row],[EMPRESA]],[1]!DADOS[#Data],6,0))),"")</f>
        <v>CAPITAL LESTE 2</v>
      </c>
      <c r="G707" s="40" t="str">
        <f>IFERROR(IF(VLOOKUP(BANCO10[[#This Row],[EMPRESA]],[1]!DADOS[#Data],4)="","",(VLOOKUP($D707,[1]!DADOS[#Data],4,0))),"")</f>
        <v>SANELFLEX</v>
      </c>
      <c r="H707" s="43" t="s">
        <v>7</v>
      </c>
      <c r="I707" s="43" t="s">
        <v>145</v>
      </c>
      <c r="J707" s="44" t="s">
        <v>123</v>
      </c>
      <c r="K707" s="44" t="s">
        <v>1793</v>
      </c>
      <c r="L707" s="44">
        <v>13617013</v>
      </c>
      <c r="M707" s="44">
        <v>103</v>
      </c>
      <c r="N707" s="42" t="s">
        <v>123</v>
      </c>
      <c r="O707" s="42" t="s">
        <v>95</v>
      </c>
      <c r="P707" s="42">
        <v>60</v>
      </c>
      <c r="Q707" s="42" t="s">
        <v>125</v>
      </c>
      <c r="R707" s="45" t="s">
        <v>123</v>
      </c>
      <c r="S707" s="45"/>
      <c r="T707" s="45" t="s">
        <v>123</v>
      </c>
      <c r="U707" s="45"/>
      <c r="V707" s="45" t="s">
        <v>123</v>
      </c>
      <c r="W707" s="45"/>
      <c r="X707" s="45" t="s">
        <v>123</v>
      </c>
      <c r="Y707" s="45"/>
      <c r="Z707" s="46" t="s">
        <v>123</v>
      </c>
      <c r="AA707" s="47"/>
      <c r="AB707" s="46" t="s">
        <v>123</v>
      </c>
      <c r="AC707" s="48"/>
      <c r="AD707" s="46" t="s">
        <v>123</v>
      </c>
      <c r="AE707" s="48"/>
      <c r="AF707" s="45" t="s">
        <v>27</v>
      </c>
      <c r="AG707" s="45">
        <v>44971</v>
      </c>
      <c r="AH707" s="45" t="s">
        <v>27</v>
      </c>
      <c r="AI707" s="45">
        <v>44980</v>
      </c>
      <c r="AJ707" s="45" t="s">
        <v>123</v>
      </c>
      <c r="AK707" s="45"/>
      <c r="AL707" s="45" t="s">
        <v>27</v>
      </c>
      <c r="AM707" s="45">
        <v>44980</v>
      </c>
      <c r="AN707" s="45" t="s">
        <v>27</v>
      </c>
      <c r="AO707" s="45"/>
      <c r="AP707" s="45" t="s">
        <v>27</v>
      </c>
      <c r="AQ707" s="45">
        <v>45000</v>
      </c>
      <c r="AR707" s="45" t="s">
        <v>27</v>
      </c>
      <c r="AS707" s="45"/>
      <c r="AT707" s="49">
        <v>45015</v>
      </c>
      <c r="AU707" s="50">
        <v>45070</v>
      </c>
      <c r="AV707" s="61" t="s">
        <v>27</v>
      </c>
      <c r="AW707" s="51" t="s">
        <v>27</v>
      </c>
      <c r="AX707" s="51" t="s">
        <v>49</v>
      </c>
      <c r="AY707" s="52" t="s">
        <v>126</v>
      </c>
      <c r="AZ707" s="53">
        <v>0</v>
      </c>
      <c r="BA707" s="52" t="s">
        <v>153</v>
      </c>
      <c r="BB707" s="81"/>
      <c r="BC707" s="52" t="s">
        <v>666</v>
      </c>
      <c r="BD707" s="52"/>
      <c r="BE707" s="55" t="s">
        <v>123</v>
      </c>
      <c r="BF707" s="55" t="s">
        <v>123</v>
      </c>
      <c r="BG707" s="55" t="s">
        <v>27</v>
      </c>
      <c r="BH707" s="55" t="s">
        <v>123</v>
      </c>
      <c r="BI707" s="48" t="s">
        <v>123</v>
      </c>
      <c r="BJ707" s="48"/>
      <c r="BK707" s="74"/>
      <c r="BL707" s="75"/>
      <c r="BM707" s="74"/>
      <c r="BN707" s="75"/>
      <c r="BO707" s="74" t="s">
        <v>27</v>
      </c>
      <c r="BP707" s="75">
        <v>45070</v>
      </c>
      <c r="BQ707" s="74" t="s">
        <v>27</v>
      </c>
      <c r="BR707" s="232"/>
      <c r="BS707" s="70"/>
      <c r="BT707" s="38"/>
      <c r="BU707" s="61" t="s">
        <v>129</v>
      </c>
      <c r="BV707" s="61" t="s">
        <v>129</v>
      </c>
      <c r="BW707" s="84" t="s">
        <v>259</v>
      </c>
      <c r="BX707" s="84" t="s">
        <v>129</v>
      </c>
      <c r="BY707" s="85" t="s">
        <v>158</v>
      </c>
      <c r="BZ707" s="84" t="s">
        <v>1506</v>
      </c>
      <c r="CA707" s="86" t="s">
        <v>129</v>
      </c>
      <c r="CB707" s="87" t="s">
        <v>129</v>
      </c>
      <c r="CC707" s="88" t="s">
        <v>129</v>
      </c>
      <c r="CD707" s="87" t="s">
        <v>129</v>
      </c>
      <c r="CE707" s="87" t="s">
        <v>129</v>
      </c>
      <c r="CF707" s="87" t="s">
        <v>129</v>
      </c>
      <c r="CG707" s="87" t="s">
        <v>129</v>
      </c>
      <c r="CH707" s="42">
        <f>YEAR(BANCO10[[#This Row],[DATA INÍCIO]])</f>
        <v>2023</v>
      </c>
      <c r="CI707" s="42">
        <f>MONTH(BANCO10[[#This Row],[DATA INÍCIO]])</f>
        <v>3</v>
      </c>
      <c r="CJ707" s="42" t="str">
        <f t="shared" si="12"/>
        <v>SANELFLEX INDUSTRIA E COMERCIO DE TUBOS FLEXIVEIS LTDA51.215.754/0001-08</v>
      </c>
      <c r="CK707" s="42"/>
      <c r="CL707" s="42" t="s">
        <v>1793</v>
      </c>
      <c r="CM707" s="42" t="str">
        <f>IF(BANCO10[[#This Row],[SOLUÇÃO]]=CM$1,BANCO10[[#This Row],[STATUS DA ETAPA]],"")</f>
        <v/>
      </c>
      <c r="CN707" s="42" t="str">
        <f>IF(BANCO10[[#This Row],[SOLUÇÃO]]=CN$1,BANCO10[[#This Row],[STATUS DA ETAPA]],"")</f>
        <v/>
      </c>
      <c r="CO707" s="42" t="str">
        <f>IF(BANCO10[[#This Row],[SOLUÇÃO]]=CO$1,BANCO10[[#This Row],[STATUS DA ETAPA]],"")</f>
        <v/>
      </c>
      <c r="CP707" s="42" t="str">
        <f>IF(BANCO10[[#This Row],[SOLUÇÃO]]=CP$1,BANCO10[[#This Row],[STATUS DA ETAPA]],"")</f>
        <v/>
      </c>
      <c r="CQ707" s="42" t="str">
        <f>IF(BANCO10[[#This Row],[SOLUÇÃO]]=CQ$1,BANCO10[[#This Row],[STATUS DA ETAPA]],"")</f>
        <v/>
      </c>
      <c r="CR707" s="42" t="str">
        <f>IF(BANCO10[[#This Row],[SOLUÇÃO]]=CR$1,BANCO10[[#This Row],[STATUS DA ETAPA]],"")</f>
        <v>CONCLUÍDO</v>
      </c>
      <c r="CS707" s="42" t="str">
        <f>IF(BANCO10[[#This Row],[SOLUÇÃO]]=CS$1,BANCO10[[#This Row],[STATUS DA ETAPA]],"")</f>
        <v/>
      </c>
      <c r="CT707" s="42" t="str">
        <f>IF(BANCO10[[#This Row],[SOLUÇÃO]]=CT$1,BANCO10[[#This Row],[STATUS DA ETAPA]],"")</f>
        <v/>
      </c>
      <c r="CU707" s="42" t="str">
        <f>IF(BANCO10[[#This Row],[SOLUÇÃO]]=CU$1,BANCO10[[#This Row],[STATUS DA ETAPA]],"")</f>
        <v/>
      </c>
      <c r="CV707" s="42" t="str">
        <f>IF(BANCO10[[#This Row],[SOLUÇÃO]]=CV$1,BANCO10[[#This Row],[STATUS DA ETAPA]],"")</f>
        <v/>
      </c>
      <c r="CW707" s="42" t="str">
        <f>IF(BANCO10[[#This Row],[SOLUÇÃO]]=CW$1,BANCO10[[#This Row],[STATUS DA ETAPA]],"")</f>
        <v/>
      </c>
      <c r="CX707" s="42" t="str">
        <f>IF(BANCO10[[#This Row],[SOLUÇÃO]]=CX$1,BANCO10[[#This Row],[STATUS DA ETAPA]],"")</f>
        <v/>
      </c>
      <c r="CY707" s="42" t="str">
        <f>IF(BANCO10[[#This Row],[SOLUÇÃO]]=CY$1,BANCO10[[#This Row],[STATUS DA ETAPA]],"")</f>
        <v/>
      </c>
      <c r="CZ707" s="42" t="str">
        <f>IF(BANCO10[[#This Row],[SOLUÇÃO]]=CZ$1,BANCO10[[#This Row],[STATUS DA ETAPA]],"")</f>
        <v/>
      </c>
      <c r="DA707" s="42" t="str">
        <f>IF(BANCO10[[#This Row],[SOLUÇÃO]]=DA$1,BANCO10[[#This Row],[STATUS DA ETAPA]],"")</f>
        <v/>
      </c>
      <c r="DB707" s="42" t="str">
        <f>IF(BANCO10[[#This Row],[SOLUÇÃO]]=DB$1,BANCO10[[#This Row],[STATUS DA ETAPA]],"")</f>
        <v/>
      </c>
      <c r="DC707" s="63" t="str">
        <f>IF(BANCO10[[#This Row],[SOLUÇÃO]]=DC$1,BANCO10[[#This Row],[STATUS DA ETAPA]],"")</f>
        <v/>
      </c>
      <c r="DD707" s="65" t="str">
        <f>IF(BANCO10[[#This Row],[SOLUÇÃO]]=DD$1,BANCO10[[#This Row],[STATUS DA ETAPA]],"")</f>
        <v/>
      </c>
      <c r="DE707" s="65" t="str">
        <f>IF(BANCO10[[#This Row],[SOLUÇÃO]]=DE$1,BANCO10[[#This Row],[STATUS DA ETAPA]],"")</f>
        <v/>
      </c>
      <c r="DF707" s="65" t="str">
        <f>IF(BANCO10[[#This Row],[SOLUÇÃO]]=DF$1,BANCO10[[#This Row],[STATUS DA ETAPA]],"")</f>
        <v/>
      </c>
      <c r="DG707" s="65" t="str">
        <f>IF(BANCO10[[#This Row],[SOLUÇÃO]]=DG$1,BANCO10[[#This Row],[STATUS DA ETAPA]],"")</f>
        <v/>
      </c>
      <c r="DH707" s="65" t="str">
        <f>IF(BANCO10[[#This Row],[SOLUÇÃO]]=DH$1,BANCO10[[#This Row],[STATUS DA ETAPA]],"")</f>
        <v/>
      </c>
      <c r="DI707" s="65" t="str">
        <f>IF(BANCO10[[#This Row],[SOLUÇÃO]]=DI$1,BANCO10[[#This Row],[STATUS DA ETAPA]],"")</f>
        <v/>
      </c>
      <c r="DJ707" s="65" t="str">
        <f>IF(BANCO10[[#This Row],[SOLUÇÃO]]=DJ$1,BANCO10[[#This Row],[STATUS DA ETAPA]],"")</f>
        <v/>
      </c>
      <c r="DK707" s="65" t="str">
        <f>IF(BANCO10[[#This Row],[SOLUÇÃO]]=DK$1,BANCO10[[#This Row],[STATUS DA ETAPA]],"")</f>
        <v/>
      </c>
      <c r="DL707" s="65" t="str">
        <f>IF(BANCO10[[#This Row],[SOLUÇÃO]]=DL$1,BANCO10[[#This Row],[STATUS DA ETAPA]],"")</f>
        <v/>
      </c>
      <c r="DM707" s="65" t="str">
        <f>IF(BANCO10[[#This Row],[SOLUÇÃO]]=DM$1,BANCO10[[#This Row],[STATUS DA ETAPA]],"")</f>
        <v/>
      </c>
    </row>
    <row r="708" spans="1:117" ht="12" x14ac:dyDescent="0.25">
      <c r="A708" s="38" t="s">
        <v>118</v>
      </c>
      <c r="B708" s="39" t="s">
        <v>119</v>
      </c>
      <c r="C708" s="40" t="str">
        <f>IFERROR(VLOOKUP(BANCO10[[#This Row],[EMPRESA]],[1]!DADOS[#Data],2,FALSE),"")</f>
        <v>51.215.754/0001-08</v>
      </c>
      <c r="D708" s="42" t="s">
        <v>1791</v>
      </c>
      <c r="E708" s="42" t="str">
        <f>IFERROR(VLOOKUP(BANCO10[[#This Row],[EMPRESA]],[1]!DADOS[#Data],5,FALSE),"")</f>
        <v>ME</v>
      </c>
      <c r="F708" s="40" t="str">
        <f>IFERROR(IF(VLOOKUP(BANCO10[[#This Row],[EMPRESA]],[1]!DADOS[#Data],6,0)="","",(VLOOKUP(BANCO10[[#This Row],[EMPRESA]],[1]!DADOS[#Data],6,0))),"")</f>
        <v>CAPITAL LESTE 2</v>
      </c>
      <c r="G708" s="40" t="str">
        <f>IFERROR(IF(VLOOKUP(BANCO10[[#This Row],[EMPRESA]],[1]!DADOS[#Data],4)="","",(VLOOKUP($D708,[1]!DADOS[#Data],4,0))),"")</f>
        <v>SANELFLEX</v>
      </c>
      <c r="H708" s="43" t="s">
        <v>7</v>
      </c>
      <c r="I708" s="43" t="s">
        <v>145</v>
      </c>
      <c r="J708" s="44" t="s">
        <v>123</v>
      </c>
      <c r="K708" s="44" t="s">
        <v>1794</v>
      </c>
      <c r="L708" s="44" t="s">
        <v>1795</v>
      </c>
      <c r="M708" s="44">
        <v>103</v>
      </c>
      <c r="N708" s="42" t="s">
        <v>123</v>
      </c>
      <c r="O708" s="42" t="s">
        <v>97</v>
      </c>
      <c r="P708" s="42">
        <v>60</v>
      </c>
      <c r="Q708" s="42" t="s">
        <v>125</v>
      </c>
      <c r="R708" s="45" t="s">
        <v>123</v>
      </c>
      <c r="S708" s="45"/>
      <c r="T708" s="45" t="s">
        <v>123</v>
      </c>
      <c r="U708" s="45"/>
      <c r="V708" s="45" t="s">
        <v>123</v>
      </c>
      <c r="W708" s="45"/>
      <c r="X708" s="45" t="s">
        <v>123</v>
      </c>
      <c r="Y708" s="45"/>
      <c r="Z708" s="46" t="s">
        <v>123</v>
      </c>
      <c r="AA708" s="47"/>
      <c r="AB708" s="46" t="s">
        <v>123</v>
      </c>
      <c r="AC708" s="48"/>
      <c r="AD708" s="46" t="s">
        <v>123</v>
      </c>
      <c r="AE708" s="48"/>
      <c r="AF708" s="45" t="s">
        <v>27</v>
      </c>
      <c r="AG708" s="45">
        <v>44971</v>
      </c>
      <c r="AH708" s="45" t="s">
        <v>27</v>
      </c>
      <c r="AI708" s="45">
        <v>44980</v>
      </c>
      <c r="AJ708" s="45" t="s">
        <v>123</v>
      </c>
      <c r="AK708" s="45"/>
      <c r="AL708" s="45" t="s">
        <v>27</v>
      </c>
      <c r="AM708" s="45">
        <v>44980</v>
      </c>
      <c r="AN708" s="45" t="s">
        <v>27</v>
      </c>
      <c r="AO708" s="45"/>
      <c r="AP708" s="45" t="s">
        <v>27</v>
      </c>
      <c r="AQ708" s="45">
        <v>45000</v>
      </c>
      <c r="AR708" s="45" t="s">
        <v>27</v>
      </c>
      <c r="AS708" s="45"/>
      <c r="AT708" s="49">
        <v>45158</v>
      </c>
      <c r="AU708" s="50">
        <v>45209</v>
      </c>
      <c r="AV708" s="61" t="s">
        <v>27</v>
      </c>
      <c r="AW708" s="51" t="s">
        <v>27</v>
      </c>
      <c r="AX708" s="51" t="s">
        <v>49</v>
      </c>
      <c r="AY708" s="52" t="s">
        <v>126</v>
      </c>
      <c r="AZ708" s="53">
        <v>0</v>
      </c>
      <c r="BA708" s="52"/>
      <c r="BB708" s="81">
        <v>0</v>
      </c>
      <c r="BC708" s="52">
        <v>0</v>
      </c>
      <c r="BD708" s="52" t="s">
        <v>123</v>
      </c>
      <c r="BE708" s="55" t="s">
        <v>123</v>
      </c>
      <c r="BF708" s="55" t="s">
        <v>123</v>
      </c>
      <c r="BG708" s="55" t="s">
        <v>27</v>
      </c>
      <c r="BH708" s="55" t="s">
        <v>123</v>
      </c>
      <c r="BI708" s="48" t="s">
        <v>123</v>
      </c>
      <c r="BJ708" s="48"/>
      <c r="BK708" s="74"/>
      <c r="BL708" s="75"/>
      <c r="BM708" s="74"/>
      <c r="BN708" s="75"/>
      <c r="BO708" s="74" t="s">
        <v>27</v>
      </c>
      <c r="BP708" s="75"/>
      <c r="BQ708" s="74" t="s">
        <v>27</v>
      </c>
      <c r="BR708" s="232">
        <v>45575</v>
      </c>
      <c r="BS708" s="70"/>
      <c r="BT708" s="38"/>
      <c r="BU708" s="61" t="s">
        <v>129</v>
      </c>
      <c r="BV708" s="61" t="s">
        <v>129</v>
      </c>
      <c r="BW708" s="84" t="s">
        <v>259</v>
      </c>
      <c r="BX708" s="84" t="s">
        <v>129</v>
      </c>
      <c r="BY708" s="85" t="s">
        <v>158</v>
      </c>
      <c r="BZ708" s="84" t="s">
        <v>1506</v>
      </c>
      <c r="CA708" s="86" t="s">
        <v>129</v>
      </c>
      <c r="CB708" s="87" t="s">
        <v>129</v>
      </c>
      <c r="CC708" s="88" t="s">
        <v>129</v>
      </c>
      <c r="CD708" s="87" t="s">
        <v>129</v>
      </c>
      <c r="CE708" s="87" t="s">
        <v>129</v>
      </c>
      <c r="CF708" s="87" t="s">
        <v>129</v>
      </c>
      <c r="CG708" s="87" t="s">
        <v>129</v>
      </c>
      <c r="CH708" s="42">
        <f>YEAR(BANCO10[[#This Row],[DATA INÍCIO]])</f>
        <v>2023</v>
      </c>
      <c r="CI708" s="42">
        <f>MONTH(BANCO10[[#This Row],[DATA INÍCIO]])</f>
        <v>8</v>
      </c>
      <c r="CJ708" s="42" t="str">
        <f t="shared" si="12"/>
        <v>SANELFLEX INDUSTRIA E COMERCIO DE TUBOS FLEXIVEIS LTDA51.215.754/0001-08</v>
      </c>
      <c r="CK708" s="42"/>
      <c r="CL708" s="42" t="s">
        <v>1794</v>
      </c>
      <c r="CM708" s="42" t="str">
        <f>IF(BANCO10[[#This Row],[SOLUÇÃO]]=CM$1,BANCO10[[#This Row],[STATUS DA ETAPA]],"")</f>
        <v/>
      </c>
      <c r="CN708" s="42" t="str">
        <f>IF(BANCO10[[#This Row],[SOLUÇÃO]]=CN$1,BANCO10[[#This Row],[STATUS DA ETAPA]],"")</f>
        <v/>
      </c>
      <c r="CO708" s="42" t="str">
        <f>IF(BANCO10[[#This Row],[SOLUÇÃO]]=CO$1,BANCO10[[#This Row],[STATUS DA ETAPA]],"")</f>
        <v/>
      </c>
      <c r="CP708" s="42" t="str">
        <f>IF(BANCO10[[#This Row],[SOLUÇÃO]]=CP$1,BANCO10[[#This Row],[STATUS DA ETAPA]],"")</f>
        <v/>
      </c>
      <c r="CQ708" s="42" t="str">
        <f>IF(BANCO10[[#This Row],[SOLUÇÃO]]=CQ$1,BANCO10[[#This Row],[STATUS DA ETAPA]],"")</f>
        <v/>
      </c>
      <c r="CR708" s="42" t="str">
        <f>IF(BANCO10[[#This Row],[SOLUÇÃO]]=CR$1,BANCO10[[#This Row],[STATUS DA ETAPA]],"")</f>
        <v/>
      </c>
      <c r="CS708" s="42" t="str">
        <f>IF(BANCO10[[#This Row],[SOLUÇÃO]]=CS$1,BANCO10[[#This Row],[STATUS DA ETAPA]],"")</f>
        <v/>
      </c>
      <c r="CT708" s="42" t="str">
        <f>IF(BANCO10[[#This Row],[SOLUÇÃO]]=CT$1,BANCO10[[#This Row],[STATUS DA ETAPA]],"")</f>
        <v>CONCLUÍDO</v>
      </c>
      <c r="CU708" s="42" t="str">
        <f>IF(BANCO10[[#This Row],[SOLUÇÃO]]=CU$1,BANCO10[[#This Row],[STATUS DA ETAPA]],"")</f>
        <v/>
      </c>
      <c r="CV708" s="42" t="str">
        <f>IF(BANCO10[[#This Row],[SOLUÇÃO]]=CV$1,BANCO10[[#This Row],[STATUS DA ETAPA]],"")</f>
        <v/>
      </c>
      <c r="CW708" s="42" t="str">
        <f>IF(BANCO10[[#This Row],[SOLUÇÃO]]=CW$1,BANCO10[[#This Row],[STATUS DA ETAPA]],"")</f>
        <v/>
      </c>
      <c r="CX708" s="42" t="str">
        <f>IF(BANCO10[[#This Row],[SOLUÇÃO]]=CX$1,BANCO10[[#This Row],[STATUS DA ETAPA]],"")</f>
        <v/>
      </c>
      <c r="CY708" s="42" t="str">
        <f>IF(BANCO10[[#This Row],[SOLUÇÃO]]=CY$1,BANCO10[[#This Row],[STATUS DA ETAPA]],"")</f>
        <v/>
      </c>
      <c r="CZ708" s="42" t="str">
        <f>IF(BANCO10[[#This Row],[SOLUÇÃO]]=CZ$1,BANCO10[[#This Row],[STATUS DA ETAPA]],"")</f>
        <v/>
      </c>
      <c r="DA708" s="42" t="str">
        <f>IF(BANCO10[[#This Row],[SOLUÇÃO]]=DA$1,BANCO10[[#This Row],[STATUS DA ETAPA]],"")</f>
        <v/>
      </c>
      <c r="DB708" s="42" t="str">
        <f>IF(BANCO10[[#This Row],[SOLUÇÃO]]=DB$1,BANCO10[[#This Row],[STATUS DA ETAPA]],"")</f>
        <v/>
      </c>
      <c r="DC708" s="63" t="str">
        <f>IF(BANCO10[[#This Row],[SOLUÇÃO]]=DC$1,BANCO10[[#This Row],[STATUS DA ETAPA]],"")</f>
        <v/>
      </c>
      <c r="DD708" s="65" t="str">
        <f>IF(BANCO10[[#This Row],[SOLUÇÃO]]=DD$1,BANCO10[[#This Row],[STATUS DA ETAPA]],"")</f>
        <v/>
      </c>
      <c r="DE708" s="65" t="str">
        <f>IF(BANCO10[[#This Row],[SOLUÇÃO]]=DE$1,BANCO10[[#This Row],[STATUS DA ETAPA]],"")</f>
        <v/>
      </c>
      <c r="DF708" s="65" t="str">
        <f>IF(BANCO10[[#This Row],[SOLUÇÃO]]=DF$1,BANCO10[[#This Row],[STATUS DA ETAPA]],"")</f>
        <v/>
      </c>
      <c r="DG708" s="65" t="str">
        <f>IF(BANCO10[[#This Row],[SOLUÇÃO]]=DG$1,BANCO10[[#This Row],[STATUS DA ETAPA]],"")</f>
        <v/>
      </c>
      <c r="DH708" s="65" t="str">
        <f>IF(BANCO10[[#This Row],[SOLUÇÃO]]=DH$1,BANCO10[[#This Row],[STATUS DA ETAPA]],"")</f>
        <v/>
      </c>
      <c r="DI708" s="65" t="str">
        <f>IF(BANCO10[[#This Row],[SOLUÇÃO]]=DI$1,BANCO10[[#This Row],[STATUS DA ETAPA]],"")</f>
        <v/>
      </c>
      <c r="DJ708" s="65" t="str">
        <f>IF(BANCO10[[#This Row],[SOLUÇÃO]]=DJ$1,BANCO10[[#This Row],[STATUS DA ETAPA]],"")</f>
        <v/>
      </c>
      <c r="DK708" s="65" t="str">
        <f>IF(BANCO10[[#This Row],[SOLUÇÃO]]=DK$1,BANCO10[[#This Row],[STATUS DA ETAPA]],"")</f>
        <v/>
      </c>
      <c r="DL708" s="65" t="str">
        <f>IF(BANCO10[[#This Row],[SOLUÇÃO]]=DL$1,BANCO10[[#This Row],[STATUS DA ETAPA]],"")</f>
        <v/>
      </c>
      <c r="DM708" s="65" t="str">
        <f>IF(BANCO10[[#This Row],[SOLUÇÃO]]=DM$1,BANCO10[[#This Row],[STATUS DA ETAPA]],"")</f>
        <v/>
      </c>
    </row>
    <row r="709" spans="1:117" ht="12" x14ac:dyDescent="0.25">
      <c r="A709" s="38" t="s">
        <v>118</v>
      </c>
      <c r="B709" s="39" t="s">
        <v>119</v>
      </c>
      <c r="C709" s="40" t="str">
        <f>IFERROR(VLOOKUP(BANCO10[[#This Row],[EMPRESA]],[1]!DADOS[#Data],2,FALSE),"")</f>
        <v>51.215.754/0001-08</v>
      </c>
      <c r="D709" s="42" t="s">
        <v>1791</v>
      </c>
      <c r="E709" s="42" t="str">
        <f>IFERROR(VLOOKUP(BANCO10[[#This Row],[EMPRESA]],[1]!DADOS[#Data],5,FALSE),"")</f>
        <v>ME</v>
      </c>
      <c r="F709" s="40" t="str">
        <f>IFERROR(IF(VLOOKUP(BANCO10[[#This Row],[EMPRESA]],[1]!DADOS[#Data],6,0)="","",(VLOOKUP(BANCO10[[#This Row],[EMPRESA]],[1]!DADOS[#Data],6,0))),"")</f>
        <v>CAPITAL LESTE 2</v>
      </c>
      <c r="G709" s="40" t="s">
        <v>1796</v>
      </c>
      <c r="H709" s="43" t="s">
        <v>196</v>
      </c>
      <c r="I709" s="43" t="s">
        <v>145</v>
      </c>
      <c r="J709" s="44" t="s">
        <v>123</v>
      </c>
      <c r="K709" s="44" t="s">
        <v>1797</v>
      </c>
      <c r="L709" s="44" t="s">
        <v>123</v>
      </c>
      <c r="M709" s="44">
        <v>604</v>
      </c>
      <c r="N709" s="42">
        <v>103</v>
      </c>
      <c r="O709" s="42" t="s">
        <v>92</v>
      </c>
      <c r="P709" s="42">
        <v>32</v>
      </c>
      <c r="Q709" s="42" t="s">
        <v>148</v>
      </c>
      <c r="R709" s="45" t="s">
        <v>123</v>
      </c>
      <c r="S709" s="45"/>
      <c r="T709" s="45" t="s">
        <v>123</v>
      </c>
      <c r="U709" s="45"/>
      <c r="V709" s="45" t="s">
        <v>123</v>
      </c>
      <c r="W709" s="45"/>
      <c r="X709" s="45" t="s">
        <v>123</v>
      </c>
      <c r="Y709" s="45"/>
      <c r="Z709" s="46" t="s">
        <v>123</v>
      </c>
      <c r="AA709" s="47"/>
      <c r="AB709" s="46" t="s">
        <v>123</v>
      </c>
      <c r="AC709" s="48"/>
      <c r="AD709" s="46" t="s">
        <v>123</v>
      </c>
      <c r="AE709" s="48"/>
      <c r="AF709" s="45" t="s">
        <v>27</v>
      </c>
      <c r="AG709" s="45">
        <v>44971</v>
      </c>
      <c r="AH709" s="45" t="s">
        <v>27</v>
      </c>
      <c r="AI709" s="45">
        <v>44980</v>
      </c>
      <c r="AJ709" s="45" t="s">
        <v>123</v>
      </c>
      <c r="AK709" s="45"/>
      <c r="AL709" s="45" t="s">
        <v>27</v>
      </c>
      <c r="AM709" s="45">
        <v>44980</v>
      </c>
      <c r="AN709" s="45" t="s">
        <v>123</v>
      </c>
      <c r="AO709" s="45"/>
      <c r="AP709" s="45" t="s">
        <v>27</v>
      </c>
      <c r="AQ709" s="45">
        <v>45000</v>
      </c>
      <c r="AR709" s="45" t="s">
        <v>27</v>
      </c>
      <c r="AS709" s="45"/>
      <c r="AT709" s="49">
        <v>45436</v>
      </c>
      <c r="AU709" s="50">
        <v>45642</v>
      </c>
      <c r="AV709" s="61" t="s">
        <v>27</v>
      </c>
      <c r="AW709" s="66" t="s">
        <v>27</v>
      </c>
      <c r="AX709" s="51" t="s">
        <v>182</v>
      </c>
      <c r="AY709" s="52" t="s">
        <v>126</v>
      </c>
      <c r="AZ709" s="53">
        <v>0</v>
      </c>
      <c r="BA709" s="52" t="s">
        <v>153</v>
      </c>
      <c r="BB709" s="81">
        <v>2533</v>
      </c>
      <c r="BC709" s="52" t="s">
        <v>252</v>
      </c>
      <c r="BD709" s="52" t="s">
        <v>136</v>
      </c>
      <c r="BE709" s="55" t="s">
        <v>123</v>
      </c>
      <c r="BF709" s="55" t="s">
        <v>123</v>
      </c>
      <c r="BG709" s="55" t="s">
        <v>27</v>
      </c>
      <c r="BH709" s="55" t="s">
        <v>123</v>
      </c>
      <c r="BI709" s="48" t="s">
        <v>123</v>
      </c>
      <c r="BJ709" s="48"/>
      <c r="BK709" s="78"/>
      <c r="BL709" s="75"/>
      <c r="BM709" s="78"/>
      <c r="BN709" s="75"/>
      <c r="BO709" s="78" t="s">
        <v>27</v>
      </c>
      <c r="BP709" s="75">
        <v>45642</v>
      </c>
      <c r="BQ709" s="74" t="s">
        <v>126</v>
      </c>
      <c r="BR709" s="132"/>
      <c r="BS709" s="60" t="s">
        <v>1236</v>
      </c>
      <c r="BT709" s="38" t="s">
        <v>552</v>
      </c>
      <c r="BU709" s="61" t="s">
        <v>129</v>
      </c>
      <c r="BV709" s="61" t="s">
        <v>129</v>
      </c>
      <c r="BW709" s="84" t="s">
        <v>259</v>
      </c>
      <c r="BX709" s="84" t="s">
        <v>129</v>
      </c>
      <c r="BY709" s="85" t="s">
        <v>158</v>
      </c>
      <c r="BZ709" s="84" t="s">
        <v>1506</v>
      </c>
      <c r="CA709" s="86" t="s">
        <v>129</v>
      </c>
      <c r="CB709" s="87" t="s">
        <v>129</v>
      </c>
      <c r="CC709" s="88">
        <v>45391</v>
      </c>
      <c r="CD709" s="87" t="s">
        <v>158</v>
      </c>
      <c r="CE709" s="87" t="s">
        <v>129</v>
      </c>
      <c r="CF709" s="87"/>
      <c r="CG709" s="87" t="s">
        <v>1798</v>
      </c>
      <c r="CH709" s="42">
        <f>YEAR(BANCO10[[#This Row],[DATA INÍCIO]])</f>
        <v>2024</v>
      </c>
      <c r="CI709" s="42">
        <f>MONTH(BANCO10[[#This Row],[DATA INÍCIO]])</f>
        <v>5</v>
      </c>
      <c r="CJ709" s="42" t="str">
        <f t="shared" si="12"/>
        <v>SANELFLEX INDUSTRIA E COMERCIO DE TUBOS FLEXIVEIS LTDA51.215.754/0001-08</v>
      </c>
      <c r="CK709" s="42"/>
      <c r="CL709" s="42" t="s">
        <v>1585</v>
      </c>
      <c r="CM709" s="42" t="str">
        <f>IF(BANCO10[[#This Row],[SOLUÇÃO]]=CM$1,BANCO10[[#This Row],[STATUS DA ETAPA]],"")</f>
        <v/>
      </c>
      <c r="CN709" s="42" t="str">
        <f>IF(BANCO10[[#This Row],[SOLUÇÃO]]=CN$1,BANCO10[[#This Row],[STATUS DA ETAPA]],"")</f>
        <v/>
      </c>
      <c r="CO709" s="42" t="str">
        <f>IF(BANCO10[[#This Row],[SOLUÇÃO]]=CO$1,BANCO10[[#This Row],[STATUS DA ETAPA]],"")</f>
        <v>CONCLUÍDO</v>
      </c>
      <c r="CP709" s="42" t="str">
        <f>IF(BANCO10[[#This Row],[SOLUÇÃO]]=CP$1,BANCO10[[#This Row],[STATUS DA ETAPA]],"")</f>
        <v/>
      </c>
      <c r="CQ709" s="42" t="str">
        <f>IF(BANCO10[[#This Row],[SOLUÇÃO]]=CQ$1,BANCO10[[#This Row],[STATUS DA ETAPA]],"")</f>
        <v/>
      </c>
      <c r="CR709" s="42" t="str">
        <f>IF(BANCO10[[#This Row],[SOLUÇÃO]]=CR$1,BANCO10[[#This Row],[STATUS DA ETAPA]],"")</f>
        <v/>
      </c>
      <c r="CS709" s="42" t="str">
        <f>IF(BANCO10[[#This Row],[SOLUÇÃO]]=CS$1,BANCO10[[#This Row],[STATUS DA ETAPA]],"")</f>
        <v/>
      </c>
      <c r="CT709" s="42" t="str">
        <f>IF(BANCO10[[#This Row],[SOLUÇÃO]]=CT$1,BANCO10[[#This Row],[STATUS DA ETAPA]],"")</f>
        <v/>
      </c>
      <c r="CU709" s="42" t="str">
        <f>IF(BANCO10[[#This Row],[SOLUÇÃO]]=CU$1,BANCO10[[#This Row],[STATUS DA ETAPA]],"")</f>
        <v/>
      </c>
      <c r="CV709" s="42" t="str">
        <f>IF(BANCO10[[#This Row],[SOLUÇÃO]]=CV$1,BANCO10[[#This Row],[STATUS DA ETAPA]],"")</f>
        <v/>
      </c>
      <c r="CW709" s="42" t="str">
        <f>IF(BANCO10[[#This Row],[SOLUÇÃO]]=CW$1,BANCO10[[#This Row],[STATUS DA ETAPA]],"")</f>
        <v/>
      </c>
      <c r="CX709" s="42" t="str">
        <f>IF(BANCO10[[#This Row],[SOLUÇÃO]]=CX$1,BANCO10[[#This Row],[STATUS DA ETAPA]],"")</f>
        <v/>
      </c>
      <c r="CY709" s="42" t="str">
        <f>IF(BANCO10[[#This Row],[SOLUÇÃO]]=CY$1,BANCO10[[#This Row],[STATUS DA ETAPA]],"")</f>
        <v/>
      </c>
      <c r="CZ709" s="42" t="str">
        <f>IF(BANCO10[[#This Row],[SOLUÇÃO]]=CZ$1,BANCO10[[#This Row],[STATUS DA ETAPA]],"")</f>
        <v/>
      </c>
      <c r="DA709" s="42" t="str">
        <f>IF(BANCO10[[#This Row],[SOLUÇÃO]]=DA$1,BANCO10[[#This Row],[STATUS DA ETAPA]],"")</f>
        <v/>
      </c>
      <c r="DB709" s="42" t="str">
        <f>IF(BANCO10[[#This Row],[SOLUÇÃO]]=DB$1,BANCO10[[#This Row],[STATUS DA ETAPA]],"")</f>
        <v/>
      </c>
      <c r="DC709" s="63" t="str">
        <f>IF(BANCO10[[#This Row],[SOLUÇÃO]]=DC$1,BANCO10[[#This Row],[STATUS DA ETAPA]],"")</f>
        <v/>
      </c>
      <c r="DD709" s="65" t="str">
        <f>IF(BANCO10[[#This Row],[SOLUÇÃO]]=DD$1,BANCO10[[#This Row],[STATUS DA ETAPA]],"")</f>
        <v/>
      </c>
      <c r="DE709" s="65" t="str">
        <f>IF(BANCO10[[#This Row],[SOLUÇÃO]]=DE$1,BANCO10[[#This Row],[STATUS DA ETAPA]],"")</f>
        <v/>
      </c>
      <c r="DF709" s="65" t="str">
        <f>IF(BANCO10[[#This Row],[SOLUÇÃO]]=DF$1,BANCO10[[#This Row],[STATUS DA ETAPA]],"")</f>
        <v/>
      </c>
      <c r="DG709" s="65" t="str">
        <f>IF(BANCO10[[#This Row],[SOLUÇÃO]]=DG$1,BANCO10[[#This Row],[STATUS DA ETAPA]],"")</f>
        <v/>
      </c>
      <c r="DH709" s="65" t="str">
        <f>IF(BANCO10[[#This Row],[SOLUÇÃO]]=DH$1,BANCO10[[#This Row],[STATUS DA ETAPA]],"")</f>
        <v/>
      </c>
      <c r="DI709" s="65" t="str">
        <f>IF(BANCO10[[#This Row],[SOLUÇÃO]]=DI$1,BANCO10[[#This Row],[STATUS DA ETAPA]],"")</f>
        <v/>
      </c>
      <c r="DJ709" s="65" t="str">
        <f>IF(BANCO10[[#This Row],[SOLUÇÃO]]=DJ$1,BANCO10[[#This Row],[STATUS DA ETAPA]],"")</f>
        <v/>
      </c>
      <c r="DK709" s="65" t="str">
        <f>IF(BANCO10[[#This Row],[SOLUÇÃO]]=DK$1,BANCO10[[#This Row],[STATUS DA ETAPA]],"")</f>
        <v/>
      </c>
      <c r="DL709" s="65" t="str">
        <f>IF(BANCO10[[#This Row],[SOLUÇÃO]]=DL$1,BANCO10[[#This Row],[STATUS DA ETAPA]],"")</f>
        <v/>
      </c>
      <c r="DM709" s="65" t="str">
        <f>IF(BANCO10[[#This Row],[SOLUÇÃO]]=DM$1,BANCO10[[#This Row],[STATUS DA ETAPA]],"")</f>
        <v/>
      </c>
    </row>
    <row r="710" spans="1:117" ht="12" x14ac:dyDescent="0.25">
      <c r="A710" s="38" t="s">
        <v>118</v>
      </c>
      <c r="B710" s="39" t="s">
        <v>119</v>
      </c>
      <c r="C710" s="40" t="str">
        <f>IFERROR(VLOOKUP(BANCO10[[#This Row],[EMPRESA]],[1]!DADOS[#Data],2,FALSE),"")</f>
        <v>54.890.553/0001-96</v>
      </c>
      <c r="D710" s="42" t="s">
        <v>1799</v>
      </c>
      <c r="E710" s="42" t="str">
        <f>IFERROR(VLOOKUP(BANCO10[[#This Row],[EMPRESA]],[1]!DADOS[#Data],5,FALSE),"")</f>
        <v>EPP</v>
      </c>
      <c r="F710" s="40" t="str">
        <f>IFERROR(IF(VLOOKUP(BANCO10[[#This Row],[EMPRESA]],[1]!DADOS[#Data],6,0)="","",(VLOOKUP(BANCO10[[#This Row],[EMPRESA]],[1]!DADOS[#Data],6,0))),"")</f>
        <v>CAPITAL LESTE 2</v>
      </c>
      <c r="G710" s="40" t="str">
        <f>IFERROR(IF(VLOOKUP(BANCO10[[#This Row],[EMPRESA]],[1]!DADOS[#Data],4)="","",(VLOOKUP($D710,[1]!DADOS[#Data],4,0))),"")</f>
        <v>SAO FRANC</v>
      </c>
      <c r="H710" s="43" t="s">
        <v>7</v>
      </c>
      <c r="I710" s="43" t="s">
        <v>122</v>
      </c>
      <c r="J710" s="43" t="s">
        <v>123</v>
      </c>
      <c r="K710" s="44" t="s">
        <v>123</v>
      </c>
      <c r="L710" s="44" t="s">
        <v>123</v>
      </c>
      <c r="M710" s="44" t="s">
        <v>137</v>
      </c>
      <c r="N710" s="44" t="s">
        <v>123</v>
      </c>
      <c r="O710" s="42" t="s">
        <v>95</v>
      </c>
      <c r="P710" s="42">
        <v>100</v>
      </c>
      <c r="Q710" s="42"/>
      <c r="R710" s="45" t="s">
        <v>123</v>
      </c>
      <c r="S710" s="45"/>
      <c r="T710" s="45" t="s">
        <v>123</v>
      </c>
      <c r="U710" s="45"/>
      <c r="V710" s="45" t="s">
        <v>123</v>
      </c>
      <c r="W710" s="45"/>
      <c r="X710" s="45" t="s">
        <v>123</v>
      </c>
      <c r="Y710" s="45"/>
      <c r="Z710" s="46" t="s">
        <v>123</v>
      </c>
      <c r="AA710" s="47"/>
      <c r="AB710" s="46" t="s">
        <v>123</v>
      </c>
      <c r="AC710" s="48"/>
      <c r="AD710" s="46" t="s">
        <v>123</v>
      </c>
      <c r="AE710" s="48"/>
      <c r="AF710" s="45" t="s">
        <v>123</v>
      </c>
      <c r="AG710" s="45"/>
      <c r="AH710" s="45" t="s">
        <v>123</v>
      </c>
      <c r="AI710" s="45"/>
      <c r="AJ710" s="45" t="s">
        <v>123</v>
      </c>
      <c r="AK710" s="45"/>
      <c r="AL710" s="45" t="s">
        <v>123</v>
      </c>
      <c r="AM710" s="45"/>
      <c r="AN710" s="45" t="s">
        <v>123</v>
      </c>
      <c r="AO710" s="45"/>
      <c r="AP710" s="45" t="s">
        <v>123</v>
      </c>
      <c r="AQ710" s="45"/>
      <c r="AR710" s="45" t="s">
        <v>123</v>
      </c>
      <c r="AS710" s="45"/>
      <c r="AT710" s="49">
        <v>45963</v>
      </c>
      <c r="AU710" s="50">
        <v>45963</v>
      </c>
      <c r="AV710" s="61" t="s">
        <v>123</v>
      </c>
      <c r="AW710" s="51" t="s">
        <v>123</v>
      </c>
      <c r="AX710" s="51" t="s">
        <v>123</v>
      </c>
      <c r="AY710" s="52" t="s">
        <v>123</v>
      </c>
      <c r="AZ710" s="53">
        <v>0</v>
      </c>
      <c r="BA710" s="52" t="s">
        <v>123</v>
      </c>
      <c r="BB710" s="81" t="s">
        <v>123</v>
      </c>
      <c r="BC710" s="52" t="s">
        <v>123</v>
      </c>
      <c r="BD710" s="52" t="s">
        <v>123</v>
      </c>
      <c r="BE710" s="55" t="s">
        <v>123</v>
      </c>
      <c r="BF710" s="55" t="s">
        <v>123</v>
      </c>
      <c r="BG710" s="55" t="s">
        <v>123</v>
      </c>
      <c r="BH710" s="55" t="s">
        <v>123</v>
      </c>
      <c r="BI710" s="48" t="s">
        <v>123</v>
      </c>
      <c r="BJ710" s="57"/>
      <c r="BK710" s="58" t="s">
        <v>123</v>
      </c>
      <c r="BL710" s="59"/>
      <c r="BM710" s="58" t="s">
        <v>123</v>
      </c>
      <c r="BN710" s="59"/>
      <c r="BO710" s="58" t="s">
        <v>123</v>
      </c>
      <c r="BP710" s="59"/>
      <c r="BQ710" s="58" t="s">
        <v>123</v>
      </c>
      <c r="BR710" s="140"/>
      <c r="BS710" s="70" t="s">
        <v>1800</v>
      </c>
      <c r="BT710" s="38"/>
      <c r="BU710" s="61" t="s">
        <v>170</v>
      </c>
      <c r="BV710" s="61" t="s">
        <v>170</v>
      </c>
      <c r="BW710" s="84" t="s">
        <v>171</v>
      </c>
      <c r="BX710" s="84" t="s">
        <v>129</v>
      </c>
      <c r="BY710" s="85" t="s">
        <v>170</v>
      </c>
      <c r="BZ710" s="84"/>
      <c r="CA710" s="86" t="s">
        <v>129</v>
      </c>
      <c r="CB710" s="87" t="s">
        <v>129</v>
      </c>
      <c r="CC710" s="88">
        <v>45402</v>
      </c>
      <c r="CD710" s="87" t="s">
        <v>158</v>
      </c>
      <c r="CE710" s="87" t="s">
        <v>129</v>
      </c>
      <c r="CF710" s="87"/>
      <c r="CG710" s="87" t="s">
        <v>531</v>
      </c>
      <c r="CH710" s="42">
        <f>YEAR(BANCO10[[#This Row],[DATA INÍCIO]])</f>
        <v>2025</v>
      </c>
      <c r="CI710" s="42">
        <f>MONTH(BANCO10[[#This Row],[DATA INÍCIO]])</f>
        <v>11</v>
      </c>
      <c r="CJ710" s="42" t="str">
        <f t="shared" si="12"/>
        <v>SAO FRANCISCO INDUSTRIA E COMERCIO DE MOVEIS E ARTEFATOS DE METAIS LTDA54.890.553/0001-96</v>
      </c>
      <c r="CK710" s="42"/>
      <c r="CL710" s="42" t="s">
        <v>123</v>
      </c>
      <c r="CM710" s="42" t="str">
        <f>IF(BANCO10[[#This Row],[SOLUÇÃO]]=CM$1,BANCO10[[#This Row],[STATUS DA ETAPA]],"")</f>
        <v/>
      </c>
      <c r="CN710" s="42" t="str">
        <f>IF(BANCO10[[#This Row],[SOLUÇÃO]]=CN$1,BANCO10[[#This Row],[STATUS DA ETAPA]],"")</f>
        <v/>
      </c>
      <c r="CO710" s="42" t="str">
        <f>IF(BANCO10[[#This Row],[SOLUÇÃO]]=CO$1,BANCO10[[#This Row],[STATUS DA ETAPA]],"")</f>
        <v/>
      </c>
      <c r="CP710" s="42" t="str">
        <f>IF(BANCO10[[#This Row],[SOLUÇÃO]]=CP$1,BANCO10[[#This Row],[STATUS DA ETAPA]],"")</f>
        <v/>
      </c>
      <c r="CQ710" s="42" t="str">
        <f>IF(BANCO10[[#This Row],[SOLUÇÃO]]=CQ$1,BANCO10[[#This Row],[STATUS DA ETAPA]],"")</f>
        <v/>
      </c>
      <c r="CR710" s="42" t="str">
        <f>IF(BANCO10[[#This Row],[SOLUÇÃO]]=CR$1,BANCO10[[#This Row],[STATUS DA ETAPA]],"")</f>
        <v>CANCELADO</v>
      </c>
      <c r="CS710" s="42" t="str">
        <f>IF(BANCO10[[#This Row],[SOLUÇÃO]]=CS$1,BANCO10[[#This Row],[STATUS DA ETAPA]],"")</f>
        <v/>
      </c>
      <c r="CT710" s="42" t="str">
        <f>IF(BANCO10[[#This Row],[SOLUÇÃO]]=CT$1,BANCO10[[#This Row],[STATUS DA ETAPA]],"")</f>
        <v/>
      </c>
      <c r="CU710" s="42" t="str">
        <f>IF(BANCO10[[#This Row],[SOLUÇÃO]]=CU$1,BANCO10[[#This Row],[STATUS DA ETAPA]],"")</f>
        <v/>
      </c>
      <c r="CV710" s="42" t="str">
        <f>IF(BANCO10[[#This Row],[SOLUÇÃO]]=CV$1,BANCO10[[#This Row],[STATUS DA ETAPA]],"")</f>
        <v/>
      </c>
      <c r="CW710" s="42" t="str">
        <f>IF(BANCO10[[#This Row],[SOLUÇÃO]]=CW$1,BANCO10[[#This Row],[STATUS DA ETAPA]],"")</f>
        <v/>
      </c>
      <c r="CX710" s="42" t="str">
        <f>IF(BANCO10[[#This Row],[SOLUÇÃO]]=CX$1,BANCO10[[#This Row],[STATUS DA ETAPA]],"")</f>
        <v/>
      </c>
      <c r="CY710" s="42" t="str">
        <f>IF(BANCO10[[#This Row],[SOLUÇÃO]]=CY$1,BANCO10[[#This Row],[STATUS DA ETAPA]],"")</f>
        <v/>
      </c>
      <c r="CZ710" s="42" t="str">
        <f>IF(BANCO10[[#This Row],[SOLUÇÃO]]=CZ$1,BANCO10[[#This Row],[STATUS DA ETAPA]],"")</f>
        <v/>
      </c>
      <c r="DA710" s="42" t="str">
        <f>IF(BANCO10[[#This Row],[SOLUÇÃO]]=DA$1,BANCO10[[#This Row],[STATUS DA ETAPA]],"")</f>
        <v/>
      </c>
      <c r="DB710" s="42" t="str">
        <f>IF(BANCO10[[#This Row],[SOLUÇÃO]]=DB$1,BANCO10[[#This Row],[STATUS DA ETAPA]],"")</f>
        <v/>
      </c>
      <c r="DC710" s="63" t="str">
        <f>IF(BANCO10[[#This Row],[SOLUÇÃO]]=DC$1,BANCO10[[#This Row],[STATUS DA ETAPA]],"")</f>
        <v/>
      </c>
      <c r="DD710" s="65" t="str">
        <f>IF(BANCO10[[#This Row],[SOLUÇÃO]]=DD$1,BANCO10[[#This Row],[STATUS DA ETAPA]],"")</f>
        <v/>
      </c>
      <c r="DE710" s="65" t="str">
        <f>IF(BANCO10[[#This Row],[SOLUÇÃO]]=DE$1,BANCO10[[#This Row],[STATUS DA ETAPA]],"")</f>
        <v/>
      </c>
      <c r="DF710" s="65" t="str">
        <f>IF(BANCO10[[#This Row],[SOLUÇÃO]]=DF$1,BANCO10[[#This Row],[STATUS DA ETAPA]],"")</f>
        <v/>
      </c>
      <c r="DG710" s="65" t="str">
        <f>IF(BANCO10[[#This Row],[SOLUÇÃO]]=DG$1,BANCO10[[#This Row],[STATUS DA ETAPA]],"")</f>
        <v/>
      </c>
      <c r="DH710" s="65" t="str">
        <f>IF(BANCO10[[#This Row],[SOLUÇÃO]]=DH$1,BANCO10[[#This Row],[STATUS DA ETAPA]],"")</f>
        <v/>
      </c>
      <c r="DI710" s="65" t="str">
        <f>IF(BANCO10[[#This Row],[SOLUÇÃO]]=DI$1,BANCO10[[#This Row],[STATUS DA ETAPA]],"")</f>
        <v/>
      </c>
      <c r="DJ710" s="65" t="str">
        <f>IF(BANCO10[[#This Row],[SOLUÇÃO]]=DJ$1,BANCO10[[#This Row],[STATUS DA ETAPA]],"")</f>
        <v/>
      </c>
      <c r="DK710" s="65" t="str">
        <f>IF(BANCO10[[#This Row],[SOLUÇÃO]]=DK$1,BANCO10[[#This Row],[STATUS DA ETAPA]],"")</f>
        <v/>
      </c>
      <c r="DL710" s="65" t="str">
        <f>IF(BANCO10[[#This Row],[SOLUÇÃO]]=DL$1,BANCO10[[#This Row],[STATUS DA ETAPA]],"")</f>
        <v/>
      </c>
      <c r="DM710" s="65" t="str">
        <f>IF(BANCO10[[#This Row],[SOLUÇÃO]]=DM$1,BANCO10[[#This Row],[STATUS DA ETAPA]],"")</f>
        <v/>
      </c>
    </row>
    <row r="711" spans="1:117" ht="12" x14ac:dyDescent="0.25">
      <c r="A711" s="38" t="s">
        <v>118</v>
      </c>
      <c r="B711" s="39" t="s">
        <v>119</v>
      </c>
      <c r="C711" s="40" t="str">
        <f>IFERROR(VLOOKUP(BANCO10[[#This Row],[EMPRESA]],[1]!DADOS[#Data],2,FALSE),"")</f>
        <v>54.890.553/0001-96</v>
      </c>
      <c r="D711" s="42" t="s">
        <v>1799</v>
      </c>
      <c r="E711" s="42" t="str">
        <f>IFERROR(VLOOKUP(BANCO10[[#This Row],[EMPRESA]],[1]!DADOS[#Data],5,FALSE),"")</f>
        <v>EPP</v>
      </c>
      <c r="F711" s="40" t="str">
        <f>IFERROR(IF(VLOOKUP(BANCO10[[#This Row],[EMPRESA]],[1]!DADOS[#Data],6,0)="","",(VLOOKUP(BANCO10[[#This Row],[EMPRESA]],[1]!DADOS[#Data],6,0))),"")</f>
        <v>CAPITAL LESTE 2</v>
      </c>
      <c r="G711" s="40"/>
      <c r="H711" s="43" t="s">
        <v>121</v>
      </c>
      <c r="I711" s="43" t="s">
        <v>145</v>
      </c>
      <c r="J711" s="44" t="s">
        <v>146</v>
      </c>
      <c r="K711" s="44" t="s">
        <v>1801</v>
      </c>
      <c r="L711" s="44" t="s">
        <v>123</v>
      </c>
      <c r="M711" s="44">
        <v>103</v>
      </c>
      <c r="N711" s="42" t="s">
        <v>123</v>
      </c>
      <c r="O711" s="42" t="s">
        <v>90</v>
      </c>
      <c r="P711" s="42">
        <v>4</v>
      </c>
      <c r="Q711" s="42" t="s">
        <v>216</v>
      </c>
      <c r="R711" s="45" t="s">
        <v>123</v>
      </c>
      <c r="S711" s="45"/>
      <c r="T711" s="45" t="s">
        <v>123</v>
      </c>
      <c r="U711" s="45"/>
      <c r="V711" s="45" t="s">
        <v>123</v>
      </c>
      <c r="W711" s="45"/>
      <c r="X711" s="45" t="s">
        <v>123</v>
      </c>
      <c r="Y711" s="45"/>
      <c r="Z711" s="46" t="s">
        <v>123</v>
      </c>
      <c r="AA711" s="47"/>
      <c r="AB711" s="46" t="s">
        <v>123</v>
      </c>
      <c r="AC711" s="48"/>
      <c r="AD711" s="46" t="s">
        <v>123</v>
      </c>
      <c r="AE711" s="48"/>
      <c r="AF711" s="45" t="s">
        <v>27</v>
      </c>
      <c r="AG711" s="45">
        <v>44985</v>
      </c>
      <c r="AH711" s="45" t="s">
        <v>126</v>
      </c>
      <c r="AI711" s="45"/>
      <c r="AJ711" s="45" t="s">
        <v>123</v>
      </c>
      <c r="AK711" s="45"/>
      <c r="AL711" s="45" t="s">
        <v>123</v>
      </c>
      <c r="AM711" s="45"/>
      <c r="AN711" s="45" t="s">
        <v>123</v>
      </c>
      <c r="AO711" s="45"/>
      <c r="AP711" s="45" t="s">
        <v>123</v>
      </c>
      <c r="AQ711" s="45"/>
      <c r="AR711" s="45" t="s">
        <v>123</v>
      </c>
      <c r="AS711" s="45"/>
      <c r="AT711" s="49">
        <v>44984</v>
      </c>
      <c r="AU711" s="50">
        <v>44984</v>
      </c>
      <c r="AV711" s="61" t="s">
        <v>123</v>
      </c>
      <c r="AW711" s="51" t="s">
        <v>123</v>
      </c>
      <c r="AX711" s="51" t="s">
        <v>49</v>
      </c>
      <c r="AY711" s="52" t="s">
        <v>123</v>
      </c>
      <c r="AZ711" s="53">
        <v>0</v>
      </c>
      <c r="BA711" s="52" t="s">
        <v>123</v>
      </c>
      <c r="BB711" s="81" t="s">
        <v>123</v>
      </c>
      <c r="BC711" s="52" t="s">
        <v>123</v>
      </c>
      <c r="BD711" s="52" t="s">
        <v>123</v>
      </c>
      <c r="BE711" s="55" t="s">
        <v>123</v>
      </c>
      <c r="BF711" s="55" t="s">
        <v>123</v>
      </c>
      <c r="BG711" s="55" t="s">
        <v>123</v>
      </c>
      <c r="BH711" s="55" t="s">
        <v>123</v>
      </c>
      <c r="BI711" s="138" t="s">
        <v>123</v>
      </c>
      <c r="BJ711" s="48"/>
      <c r="BK711" s="74"/>
      <c r="BL711" s="75"/>
      <c r="BM711" s="74"/>
      <c r="BN711" s="75"/>
      <c r="BO711" s="74" t="s">
        <v>123</v>
      </c>
      <c r="BP711" s="75"/>
      <c r="BQ711" s="74" t="s">
        <v>123</v>
      </c>
      <c r="BR711" s="232"/>
      <c r="BS711" s="70" t="s">
        <v>1800</v>
      </c>
      <c r="BT711" s="38"/>
      <c r="BU711" s="61" t="s">
        <v>170</v>
      </c>
      <c r="BV711" s="61" t="s">
        <v>170</v>
      </c>
      <c r="BW711" s="84" t="s">
        <v>171</v>
      </c>
      <c r="BX711" s="84" t="s">
        <v>129</v>
      </c>
      <c r="BY711" s="85" t="s">
        <v>170</v>
      </c>
      <c r="BZ711" s="84"/>
      <c r="CA711" s="86" t="s">
        <v>129</v>
      </c>
      <c r="CB711" s="87" t="s">
        <v>129</v>
      </c>
      <c r="CC711" s="88" t="s">
        <v>129</v>
      </c>
      <c r="CD711" s="87" t="s">
        <v>129</v>
      </c>
      <c r="CE711" s="87" t="s">
        <v>129</v>
      </c>
      <c r="CF711" s="87" t="s">
        <v>129</v>
      </c>
      <c r="CG711" s="87" t="s">
        <v>129</v>
      </c>
      <c r="CH711" s="42">
        <f>YEAR(BANCO10[[#This Row],[DATA INÍCIO]])</f>
        <v>2023</v>
      </c>
      <c r="CI711" s="42">
        <f>MONTH(BANCO10[[#This Row],[DATA INÍCIO]])</f>
        <v>2</v>
      </c>
      <c r="CJ711" s="42" t="str">
        <f t="shared" si="12"/>
        <v>SAO FRANCISCO INDUSTRIA E COMERCIO DE MOVEIS E ARTEFATOS DE METAIS LTDA54.890.553/0001-96</v>
      </c>
      <c r="CK711" s="42"/>
      <c r="CL711" s="42" t="s">
        <v>1801</v>
      </c>
      <c r="CM711" s="42" t="str">
        <f>IF(BANCO10[[#This Row],[SOLUÇÃO]]=CM$1,BANCO10[[#This Row],[STATUS DA ETAPA]],"")</f>
        <v>CONCLUÍDO</v>
      </c>
      <c r="CN711" s="42" t="str">
        <f>IF(BANCO10[[#This Row],[SOLUÇÃO]]=CN$1,BANCO10[[#This Row],[STATUS DA ETAPA]],"")</f>
        <v/>
      </c>
      <c r="CO711" s="42" t="str">
        <f>IF(BANCO10[[#This Row],[SOLUÇÃO]]=CO$1,BANCO10[[#This Row],[STATUS DA ETAPA]],"")</f>
        <v/>
      </c>
      <c r="CP711" s="42" t="str">
        <f>IF(BANCO10[[#This Row],[SOLUÇÃO]]=CP$1,BANCO10[[#This Row],[STATUS DA ETAPA]],"")</f>
        <v/>
      </c>
      <c r="CQ711" s="42" t="str">
        <f>IF(BANCO10[[#This Row],[SOLUÇÃO]]=CQ$1,BANCO10[[#This Row],[STATUS DA ETAPA]],"")</f>
        <v/>
      </c>
      <c r="CR711" s="42" t="str">
        <f>IF(BANCO10[[#This Row],[SOLUÇÃO]]=CR$1,BANCO10[[#This Row],[STATUS DA ETAPA]],"")</f>
        <v/>
      </c>
      <c r="CS711" s="42" t="str">
        <f>IF(BANCO10[[#This Row],[SOLUÇÃO]]=CS$1,BANCO10[[#This Row],[STATUS DA ETAPA]],"")</f>
        <v/>
      </c>
      <c r="CT711" s="42" t="str">
        <f>IF(BANCO10[[#This Row],[SOLUÇÃO]]=CT$1,BANCO10[[#This Row],[STATUS DA ETAPA]],"")</f>
        <v/>
      </c>
      <c r="CU711" s="42" t="str">
        <f>IF(BANCO10[[#This Row],[SOLUÇÃO]]=CU$1,BANCO10[[#This Row],[STATUS DA ETAPA]],"")</f>
        <v/>
      </c>
      <c r="CV711" s="42" t="str">
        <f>IF(BANCO10[[#This Row],[SOLUÇÃO]]=CV$1,BANCO10[[#This Row],[STATUS DA ETAPA]],"")</f>
        <v/>
      </c>
      <c r="CW711" s="42" t="str">
        <f>IF(BANCO10[[#This Row],[SOLUÇÃO]]=CW$1,BANCO10[[#This Row],[STATUS DA ETAPA]],"")</f>
        <v/>
      </c>
      <c r="CX711" s="42" t="str">
        <f>IF(BANCO10[[#This Row],[SOLUÇÃO]]=CX$1,BANCO10[[#This Row],[STATUS DA ETAPA]],"")</f>
        <v/>
      </c>
      <c r="CY711" s="42" t="str">
        <f>IF(BANCO10[[#This Row],[SOLUÇÃO]]=CY$1,BANCO10[[#This Row],[STATUS DA ETAPA]],"")</f>
        <v/>
      </c>
      <c r="CZ711" s="42" t="str">
        <f>IF(BANCO10[[#This Row],[SOLUÇÃO]]=CZ$1,BANCO10[[#This Row],[STATUS DA ETAPA]],"")</f>
        <v/>
      </c>
      <c r="DA711" s="42" t="str">
        <f>IF(BANCO10[[#This Row],[SOLUÇÃO]]=DA$1,BANCO10[[#This Row],[STATUS DA ETAPA]],"")</f>
        <v/>
      </c>
      <c r="DB711" s="42" t="str">
        <f>IF(BANCO10[[#This Row],[SOLUÇÃO]]=DB$1,BANCO10[[#This Row],[STATUS DA ETAPA]],"")</f>
        <v/>
      </c>
      <c r="DC711" s="63" t="str">
        <f>IF(BANCO10[[#This Row],[SOLUÇÃO]]=DC$1,BANCO10[[#This Row],[STATUS DA ETAPA]],"")</f>
        <v/>
      </c>
      <c r="DD711" s="65" t="str">
        <f>IF(BANCO10[[#This Row],[SOLUÇÃO]]=DD$1,BANCO10[[#This Row],[STATUS DA ETAPA]],"")</f>
        <v/>
      </c>
      <c r="DE711" s="65" t="str">
        <f>IF(BANCO10[[#This Row],[SOLUÇÃO]]=DE$1,BANCO10[[#This Row],[STATUS DA ETAPA]],"")</f>
        <v/>
      </c>
      <c r="DF711" s="65" t="str">
        <f>IF(BANCO10[[#This Row],[SOLUÇÃO]]=DF$1,BANCO10[[#This Row],[STATUS DA ETAPA]],"")</f>
        <v/>
      </c>
      <c r="DG711" s="65" t="str">
        <f>IF(BANCO10[[#This Row],[SOLUÇÃO]]=DG$1,BANCO10[[#This Row],[STATUS DA ETAPA]],"")</f>
        <v/>
      </c>
      <c r="DH711" s="65" t="str">
        <f>IF(BANCO10[[#This Row],[SOLUÇÃO]]=DH$1,BANCO10[[#This Row],[STATUS DA ETAPA]],"")</f>
        <v/>
      </c>
      <c r="DI711" s="65" t="str">
        <f>IF(BANCO10[[#This Row],[SOLUÇÃO]]=DI$1,BANCO10[[#This Row],[STATUS DA ETAPA]],"")</f>
        <v/>
      </c>
      <c r="DJ711" s="65" t="str">
        <f>IF(BANCO10[[#This Row],[SOLUÇÃO]]=DJ$1,BANCO10[[#This Row],[STATUS DA ETAPA]],"")</f>
        <v/>
      </c>
      <c r="DK711" s="65" t="str">
        <f>IF(BANCO10[[#This Row],[SOLUÇÃO]]=DK$1,BANCO10[[#This Row],[STATUS DA ETAPA]],"")</f>
        <v/>
      </c>
      <c r="DL711" s="65" t="str">
        <f>IF(BANCO10[[#This Row],[SOLUÇÃO]]=DL$1,BANCO10[[#This Row],[STATUS DA ETAPA]],"")</f>
        <v/>
      </c>
      <c r="DM711" s="65" t="str">
        <f>IF(BANCO10[[#This Row],[SOLUÇÃO]]=DM$1,BANCO10[[#This Row],[STATUS DA ETAPA]],"")</f>
        <v/>
      </c>
    </row>
    <row r="712" spans="1:117" ht="12" x14ac:dyDescent="0.25">
      <c r="A712" s="38" t="s">
        <v>118</v>
      </c>
      <c r="B712" s="39" t="s">
        <v>119</v>
      </c>
      <c r="C712" s="40" t="str">
        <f>IFERROR(VLOOKUP(BANCO10[[#This Row],[EMPRESA]],[1]!DADOS[#Data],2,FALSE),"")</f>
        <v>41.693.020/0001-72</v>
      </c>
      <c r="D712" s="42" t="s">
        <v>1802</v>
      </c>
      <c r="E712" s="42" t="str">
        <f>IFERROR(VLOOKUP(BANCO10[[#This Row],[EMPRESA]],[1]!DADOS[#Data],5,FALSE),"")</f>
        <v>ME</v>
      </c>
      <c r="F712" s="40" t="str">
        <f>IFERROR(IF(VLOOKUP(BANCO10[[#This Row],[EMPRESA]],[1]!DADOS[#Data],6,0)="","",(VLOOKUP(BANCO10[[#This Row],[EMPRESA]],[1]!DADOS[#Data],6,0))),"")</f>
        <v>CAPITAL NORTE</v>
      </c>
      <c r="G712" s="40" t="str">
        <f>IFERROR(IF(VLOOKUP(BANCO10[[#This Row],[EMPRESA]],[1]!DADOS[#Data],4)="","",(VLOOKUP($D712,[1]!DADOS[#Data],4,0))),"")</f>
        <v>SBL</v>
      </c>
      <c r="H712" s="43" t="s">
        <v>7</v>
      </c>
      <c r="I712" s="43" t="s">
        <v>145</v>
      </c>
      <c r="J712" s="44" t="s">
        <v>123</v>
      </c>
      <c r="K712" s="44" t="s">
        <v>1803</v>
      </c>
      <c r="L712" s="44" t="s">
        <v>1804</v>
      </c>
      <c r="M712" s="44">
        <v>103</v>
      </c>
      <c r="N712" s="42" t="s">
        <v>341</v>
      </c>
      <c r="O712" s="42" t="s">
        <v>95</v>
      </c>
      <c r="P712" s="42">
        <v>60</v>
      </c>
      <c r="Q712" s="42" t="s">
        <v>168</v>
      </c>
      <c r="R712" s="45" t="s">
        <v>123</v>
      </c>
      <c r="S712" s="45"/>
      <c r="T712" s="45" t="s">
        <v>123</v>
      </c>
      <c r="U712" s="45"/>
      <c r="V712" s="45" t="s">
        <v>123</v>
      </c>
      <c r="W712" s="45"/>
      <c r="X712" s="45" t="s">
        <v>123</v>
      </c>
      <c r="Y712" s="45"/>
      <c r="Z712" s="46" t="s">
        <v>123</v>
      </c>
      <c r="AA712" s="47"/>
      <c r="AB712" s="46" t="s">
        <v>123</v>
      </c>
      <c r="AC712" s="48"/>
      <c r="AD712" s="46" t="s">
        <v>123</v>
      </c>
      <c r="AE712" s="48"/>
      <c r="AF712" s="45" t="s">
        <v>27</v>
      </c>
      <c r="AG712" s="45">
        <v>45310</v>
      </c>
      <c r="AH712" s="45"/>
      <c r="AI712" s="45"/>
      <c r="AJ712" s="45"/>
      <c r="AK712" s="45"/>
      <c r="AL712" s="45" t="s">
        <v>123</v>
      </c>
      <c r="AM712" s="45"/>
      <c r="AN712" s="45" t="s">
        <v>123</v>
      </c>
      <c r="AO712" s="45"/>
      <c r="AP712" s="45" t="s">
        <v>123</v>
      </c>
      <c r="AQ712" s="45"/>
      <c r="AR712" s="45" t="s">
        <v>123</v>
      </c>
      <c r="AS712" s="45"/>
      <c r="AT712" s="49">
        <v>45320</v>
      </c>
      <c r="AU712" s="50">
        <v>45457</v>
      </c>
      <c r="AV712" s="61" t="s">
        <v>27</v>
      </c>
      <c r="AW712" s="51" t="s">
        <v>27</v>
      </c>
      <c r="AX712" s="51" t="s">
        <v>49</v>
      </c>
      <c r="AY712" s="52" t="s">
        <v>27</v>
      </c>
      <c r="AZ712" s="53">
        <v>0</v>
      </c>
      <c r="BA712" s="52" t="s">
        <v>123</v>
      </c>
      <c r="BB712" s="81" t="s">
        <v>123</v>
      </c>
      <c r="BC712" s="52" t="s">
        <v>123</v>
      </c>
      <c r="BD712" s="52" t="s">
        <v>123</v>
      </c>
      <c r="BE712" s="55" t="s">
        <v>123</v>
      </c>
      <c r="BF712" s="55" t="s">
        <v>123</v>
      </c>
      <c r="BG712" s="55" t="s">
        <v>27</v>
      </c>
      <c r="BH712" s="55" t="s">
        <v>123</v>
      </c>
      <c r="BI712" s="48" t="s">
        <v>123</v>
      </c>
      <c r="BJ712" s="48"/>
      <c r="BK712" s="74"/>
      <c r="BL712" s="75"/>
      <c r="BM712" s="74"/>
      <c r="BN712" s="75"/>
      <c r="BO712" s="74" t="s">
        <v>27</v>
      </c>
      <c r="BP712" s="75">
        <v>45457</v>
      </c>
      <c r="BQ712" s="74" t="s">
        <v>27</v>
      </c>
      <c r="BR712" s="132">
        <v>45419</v>
      </c>
      <c r="BS712" s="70" t="s">
        <v>342</v>
      </c>
      <c r="BT712" s="38"/>
      <c r="BU712" s="61"/>
      <c r="BV712" s="61"/>
      <c r="BW712" s="84"/>
      <c r="BX712" s="84"/>
      <c r="BY712" s="85"/>
      <c r="BZ712" s="84"/>
      <c r="CA712" s="86"/>
      <c r="CB712" s="87"/>
      <c r="CC712" s="88">
        <v>45412</v>
      </c>
      <c r="CD712" s="87"/>
      <c r="CE712" s="87"/>
      <c r="CF712" s="87"/>
      <c r="CG712" s="87" t="s">
        <v>1805</v>
      </c>
      <c r="CH712" s="42">
        <f>YEAR(BANCO10[[#This Row],[DATA INÍCIO]])</f>
        <v>2024</v>
      </c>
      <c r="CI712" s="42">
        <f>MONTH(BANCO10[[#This Row],[DATA INÍCIO]])</f>
        <v>1</v>
      </c>
      <c r="CJ712" s="42" t="str">
        <f t="shared" si="12"/>
        <v>SBL RETIFICA DE CABECOTES LTDA41.693.020/0001-72</v>
      </c>
      <c r="CK712" s="42"/>
      <c r="CL712" s="42" t="s">
        <v>1803</v>
      </c>
      <c r="CM712" s="42" t="str">
        <f>IF(BANCO10[[#This Row],[SOLUÇÃO]]=CM$1,BANCO10[[#This Row],[STATUS DA ETAPA]],"")</f>
        <v/>
      </c>
      <c r="CN712" s="42" t="str">
        <f>IF(BANCO10[[#This Row],[SOLUÇÃO]]=CN$1,BANCO10[[#This Row],[STATUS DA ETAPA]],"")</f>
        <v/>
      </c>
      <c r="CO712" s="42" t="str">
        <f>IF(BANCO10[[#This Row],[SOLUÇÃO]]=CO$1,BANCO10[[#This Row],[STATUS DA ETAPA]],"")</f>
        <v/>
      </c>
      <c r="CP712" s="42" t="str">
        <f>IF(BANCO10[[#This Row],[SOLUÇÃO]]=CP$1,BANCO10[[#This Row],[STATUS DA ETAPA]],"")</f>
        <v/>
      </c>
      <c r="CQ712" s="42" t="str">
        <f>IF(BANCO10[[#This Row],[SOLUÇÃO]]=CQ$1,BANCO10[[#This Row],[STATUS DA ETAPA]],"")</f>
        <v/>
      </c>
      <c r="CR712" s="42" t="str">
        <f>IF(BANCO10[[#This Row],[SOLUÇÃO]]=CR$1,BANCO10[[#This Row],[STATUS DA ETAPA]],"")</f>
        <v>CONCLUÍDO</v>
      </c>
      <c r="CS712" s="42" t="str">
        <f>IF(BANCO10[[#This Row],[SOLUÇÃO]]=CS$1,BANCO10[[#This Row],[STATUS DA ETAPA]],"")</f>
        <v/>
      </c>
      <c r="CT712" s="42" t="str">
        <f>IF(BANCO10[[#This Row],[SOLUÇÃO]]=CT$1,BANCO10[[#This Row],[STATUS DA ETAPA]],"")</f>
        <v/>
      </c>
      <c r="CU712" s="42" t="str">
        <f>IF(BANCO10[[#This Row],[SOLUÇÃO]]=CU$1,BANCO10[[#This Row],[STATUS DA ETAPA]],"")</f>
        <v/>
      </c>
      <c r="CV712" s="42" t="str">
        <f>IF(BANCO10[[#This Row],[SOLUÇÃO]]=CV$1,BANCO10[[#This Row],[STATUS DA ETAPA]],"")</f>
        <v/>
      </c>
      <c r="CW712" s="42" t="str">
        <f>IF(BANCO10[[#This Row],[SOLUÇÃO]]=CW$1,BANCO10[[#This Row],[STATUS DA ETAPA]],"")</f>
        <v/>
      </c>
      <c r="CX712" s="42" t="str">
        <f>IF(BANCO10[[#This Row],[SOLUÇÃO]]=CX$1,BANCO10[[#This Row],[STATUS DA ETAPA]],"")</f>
        <v/>
      </c>
      <c r="CY712" s="42" t="str">
        <f>IF(BANCO10[[#This Row],[SOLUÇÃO]]=CY$1,BANCO10[[#This Row],[STATUS DA ETAPA]],"")</f>
        <v/>
      </c>
      <c r="CZ712" s="42" t="str">
        <f>IF(BANCO10[[#This Row],[SOLUÇÃO]]=CZ$1,BANCO10[[#This Row],[STATUS DA ETAPA]],"")</f>
        <v/>
      </c>
      <c r="DA712" s="42" t="str">
        <f>IF(BANCO10[[#This Row],[SOLUÇÃO]]=DA$1,BANCO10[[#This Row],[STATUS DA ETAPA]],"")</f>
        <v/>
      </c>
      <c r="DB712" s="42" t="str">
        <f>IF(BANCO10[[#This Row],[SOLUÇÃO]]=DB$1,BANCO10[[#This Row],[STATUS DA ETAPA]],"")</f>
        <v/>
      </c>
      <c r="DC712" s="63" t="str">
        <f>IF(BANCO10[[#This Row],[SOLUÇÃO]]=DC$1,BANCO10[[#This Row],[STATUS DA ETAPA]],"")</f>
        <v/>
      </c>
      <c r="DD712" s="65" t="str">
        <f>IF(BANCO10[[#This Row],[SOLUÇÃO]]=DD$1,BANCO10[[#This Row],[STATUS DA ETAPA]],"")</f>
        <v/>
      </c>
      <c r="DE712" s="65" t="str">
        <f>IF(BANCO10[[#This Row],[SOLUÇÃO]]=DE$1,BANCO10[[#This Row],[STATUS DA ETAPA]],"")</f>
        <v/>
      </c>
      <c r="DF712" s="65" t="str">
        <f>IF(BANCO10[[#This Row],[SOLUÇÃO]]=DF$1,BANCO10[[#This Row],[STATUS DA ETAPA]],"")</f>
        <v/>
      </c>
      <c r="DG712" s="65" t="str">
        <f>IF(BANCO10[[#This Row],[SOLUÇÃO]]=DG$1,BANCO10[[#This Row],[STATUS DA ETAPA]],"")</f>
        <v/>
      </c>
      <c r="DH712" s="65" t="str">
        <f>IF(BANCO10[[#This Row],[SOLUÇÃO]]=DH$1,BANCO10[[#This Row],[STATUS DA ETAPA]],"")</f>
        <v/>
      </c>
      <c r="DI712" s="65" t="str">
        <f>IF(BANCO10[[#This Row],[SOLUÇÃO]]=DI$1,BANCO10[[#This Row],[STATUS DA ETAPA]],"")</f>
        <v/>
      </c>
      <c r="DJ712" s="65" t="str">
        <f>IF(BANCO10[[#This Row],[SOLUÇÃO]]=DJ$1,BANCO10[[#This Row],[STATUS DA ETAPA]],"")</f>
        <v/>
      </c>
      <c r="DK712" s="65" t="str">
        <f>IF(BANCO10[[#This Row],[SOLUÇÃO]]=DK$1,BANCO10[[#This Row],[STATUS DA ETAPA]],"")</f>
        <v/>
      </c>
      <c r="DL712" s="65" t="str">
        <f>IF(BANCO10[[#This Row],[SOLUÇÃO]]=DL$1,BANCO10[[#This Row],[STATUS DA ETAPA]],"")</f>
        <v/>
      </c>
      <c r="DM712" s="65" t="str">
        <f>IF(BANCO10[[#This Row],[SOLUÇÃO]]=DM$1,BANCO10[[#This Row],[STATUS DA ETAPA]],"")</f>
        <v/>
      </c>
    </row>
    <row r="713" spans="1:117" ht="12" x14ac:dyDescent="0.25">
      <c r="A713" s="38" t="s">
        <v>118</v>
      </c>
      <c r="B713" s="39" t="s">
        <v>143</v>
      </c>
      <c r="C713" s="40" t="str">
        <f>IFERROR(VLOOKUP(BANCO10[[#This Row],[EMPRESA]],[1]!DADOS[#Data],2,FALSE),"")</f>
        <v>01.655.212.0001-70</v>
      </c>
      <c r="D713" s="42" t="s">
        <v>1806</v>
      </c>
      <c r="E713" s="42" t="str">
        <f>IFERROR(VLOOKUP(BANCO10[[#This Row],[EMPRESA]],[1]!DADOS[#Data],5,FALSE),"")</f>
        <v>DEMAIS</v>
      </c>
      <c r="F713" s="40" t="str">
        <f>IFERROR(IF(VLOOKUP(BANCO10[[#This Row],[EMPRESA]],[1]!DADOS[#Data],6,0)="","",(VLOOKUP(BANCO10[[#This Row],[EMPRESA]],[1]!DADOS[#Data],6,0))),"")</f>
        <v>N/A</v>
      </c>
      <c r="G713" s="40"/>
      <c r="H713" s="43" t="s">
        <v>121</v>
      </c>
      <c r="I713" s="43" t="s">
        <v>145</v>
      </c>
      <c r="J713" s="43" t="s">
        <v>146</v>
      </c>
      <c r="K713" s="42" t="s">
        <v>1807</v>
      </c>
      <c r="L713" s="44" t="s">
        <v>123</v>
      </c>
      <c r="M713" s="44">
        <v>103</v>
      </c>
      <c r="N713" s="42" t="s">
        <v>123</v>
      </c>
      <c r="O713" s="42" t="s">
        <v>90</v>
      </c>
      <c r="P713" s="42">
        <v>4</v>
      </c>
      <c r="Q713" s="42" t="s">
        <v>188</v>
      </c>
      <c r="R713" s="45" t="s">
        <v>123</v>
      </c>
      <c r="S713" s="45"/>
      <c r="T713" s="45" t="s">
        <v>123</v>
      </c>
      <c r="U713" s="45"/>
      <c r="V713" s="45" t="s">
        <v>123</v>
      </c>
      <c r="W713" s="45"/>
      <c r="X713" s="45" t="s">
        <v>123</v>
      </c>
      <c r="Y713" s="45"/>
      <c r="Z713" s="46" t="s">
        <v>123</v>
      </c>
      <c r="AA713" s="47"/>
      <c r="AB713" s="46" t="s">
        <v>123</v>
      </c>
      <c r="AC713" s="48"/>
      <c r="AD713" s="46" t="s">
        <v>123</v>
      </c>
      <c r="AE713" s="48"/>
      <c r="AF713" s="45" t="s">
        <v>123</v>
      </c>
      <c r="AG713" s="45"/>
      <c r="AH713" s="45" t="s">
        <v>123</v>
      </c>
      <c r="AI713" s="45"/>
      <c r="AJ713" s="45" t="s">
        <v>123</v>
      </c>
      <c r="AK713" s="45"/>
      <c r="AL713" s="45" t="s">
        <v>123</v>
      </c>
      <c r="AM713" s="45"/>
      <c r="AN713" s="45" t="s">
        <v>123</v>
      </c>
      <c r="AO713" s="45"/>
      <c r="AP713" s="45" t="s">
        <v>123</v>
      </c>
      <c r="AQ713" s="45"/>
      <c r="AR713" s="45" t="s">
        <v>123</v>
      </c>
      <c r="AS713" s="45"/>
      <c r="AT713" s="49">
        <v>45218</v>
      </c>
      <c r="AU713" s="50">
        <v>45218</v>
      </c>
      <c r="AV713" s="61" t="s">
        <v>123</v>
      </c>
      <c r="AW713" s="51" t="s">
        <v>123</v>
      </c>
      <c r="AX713" s="73" t="s">
        <v>49</v>
      </c>
      <c r="AY713" s="52" t="s">
        <v>123</v>
      </c>
      <c r="AZ713" s="53">
        <v>0</v>
      </c>
      <c r="BA713" s="52" t="s">
        <v>123</v>
      </c>
      <c r="BB713" s="81" t="s">
        <v>123</v>
      </c>
      <c r="BC713" s="52" t="s">
        <v>123</v>
      </c>
      <c r="BD713" s="52" t="s">
        <v>123</v>
      </c>
      <c r="BE713" s="55" t="s">
        <v>123</v>
      </c>
      <c r="BF713" s="55" t="s">
        <v>123</v>
      </c>
      <c r="BG713" s="55" t="s">
        <v>123</v>
      </c>
      <c r="BH713" s="55" t="s">
        <v>123</v>
      </c>
      <c r="BI713" s="138" t="s">
        <v>123</v>
      </c>
      <c r="BJ713" s="48"/>
      <c r="BK713" s="74"/>
      <c r="BL713" s="75"/>
      <c r="BM713" s="74"/>
      <c r="BN713" s="75"/>
      <c r="BO713" s="74" t="s">
        <v>123</v>
      </c>
      <c r="BP713" s="75"/>
      <c r="BQ713" s="74" t="s">
        <v>123</v>
      </c>
      <c r="BR713" s="132"/>
      <c r="BS713" s="70" t="s">
        <v>1808</v>
      </c>
      <c r="BT713" s="38"/>
      <c r="BU713" s="61" t="s">
        <v>129</v>
      </c>
      <c r="BV713" s="61" t="s">
        <v>129</v>
      </c>
      <c r="BW713" s="84" t="s">
        <v>170</v>
      </c>
      <c r="BX713" s="84" t="s">
        <v>170</v>
      </c>
      <c r="BY713" s="85" t="s">
        <v>170</v>
      </c>
      <c r="BZ713" s="84"/>
      <c r="CA713" s="86" t="s">
        <v>129</v>
      </c>
      <c r="CB713" s="87" t="s">
        <v>129</v>
      </c>
      <c r="CC713" s="88" t="s">
        <v>129</v>
      </c>
      <c r="CD713" s="87" t="s">
        <v>129</v>
      </c>
      <c r="CE713" s="87" t="s">
        <v>129</v>
      </c>
      <c r="CF713" s="87" t="s">
        <v>129</v>
      </c>
      <c r="CG713" s="87" t="s">
        <v>129</v>
      </c>
      <c r="CH713" s="42">
        <f>YEAR(BANCO10[[#This Row],[DATA INÍCIO]])</f>
        <v>2023</v>
      </c>
      <c r="CI713" s="42">
        <f>MONTH(BANCO10[[#This Row],[DATA INÍCIO]])</f>
        <v>10</v>
      </c>
      <c r="CJ713" s="42" t="str">
        <f t="shared" si="12"/>
        <v>SCANMETAL IND. COM. IMP.EXP. DE FERRAMENTAS LTDA01.655.212.0001-70</v>
      </c>
      <c r="CK713" s="42"/>
      <c r="CL713" s="42" t="s">
        <v>1807</v>
      </c>
      <c r="CM713" s="42" t="str">
        <f>IF(BANCO10[[#This Row],[SOLUÇÃO]]=CM$1,BANCO10[[#This Row],[STATUS DA ETAPA]],"")</f>
        <v>CONCLUÍDO</v>
      </c>
      <c r="CN713" s="42" t="str">
        <f>IF(BANCO10[[#This Row],[SOLUÇÃO]]=CN$1,BANCO10[[#This Row],[STATUS DA ETAPA]],"")</f>
        <v/>
      </c>
      <c r="CO713" s="42" t="str">
        <f>IF(BANCO10[[#This Row],[SOLUÇÃO]]=CO$1,BANCO10[[#This Row],[STATUS DA ETAPA]],"")</f>
        <v/>
      </c>
      <c r="CP713" s="42" t="str">
        <f>IF(BANCO10[[#This Row],[SOLUÇÃO]]=CP$1,BANCO10[[#This Row],[STATUS DA ETAPA]],"")</f>
        <v/>
      </c>
      <c r="CQ713" s="42" t="str">
        <f>IF(BANCO10[[#This Row],[SOLUÇÃO]]=CQ$1,BANCO10[[#This Row],[STATUS DA ETAPA]],"")</f>
        <v/>
      </c>
      <c r="CR713" s="42" t="str">
        <f>IF(BANCO10[[#This Row],[SOLUÇÃO]]=CR$1,BANCO10[[#This Row],[STATUS DA ETAPA]],"")</f>
        <v/>
      </c>
      <c r="CS713" s="42" t="str">
        <f>IF(BANCO10[[#This Row],[SOLUÇÃO]]=CS$1,BANCO10[[#This Row],[STATUS DA ETAPA]],"")</f>
        <v/>
      </c>
      <c r="CT713" s="42" t="str">
        <f>IF(BANCO10[[#This Row],[SOLUÇÃO]]=CT$1,BANCO10[[#This Row],[STATUS DA ETAPA]],"")</f>
        <v/>
      </c>
      <c r="CU713" s="42" t="str">
        <f>IF(BANCO10[[#This Row],[SOLUÇÃO]]=CU$1,BANCO10[[#This Row],[STATUS DA ETAPA]],"")</f>
        <v/>
      </c>
      <c r="CV713" s="42" t="str">
        <f>IF(BANCO10[[#This Row],[SOLUÇÃO]]=CV$1,BANCO10[[#This Row],[STATUS DA ETAPA]],"")</f>
        <v/>
      </c>
      <c r="CW713" s="42" t="str">
        <f>IF(BANCO10[[#This Row],[SOLUÇÃO]]=CW$1,BANCO10[[#This Row],[STATUS DA ETAPA]],"")</f>
        <v/>
      </c>
      <c r="CX713" s="42" t="str">
        <f>IF(BANCO10[[#This Row],[SOLUÇÃO]]=CX$1,BANCO10[[#This Row],[STATUS DA ETAPA]],"")</f>
        <v/>
      </c>
      <c r="CY713" s="42" t="str">
        <f>IF(BANCO10[[#This Row],[SOLUÇÃO]]=CY$1,BANCO10[[#This Row],[STATUS DA ETAPA]],"")</f>
        <v/>
      </c>
      <c r="CZ713" s="42" t="str">
        <f>IF(BANCO10[[#This Row],[SOLUÇÃO]]=CZ$1,BANCO10[[#This Row],[STATUS DA ETAPA]],"")</f>
        <v/>
      </c>
      <c r="DA713" s="42" t="str">
        <f>IF(BANCO10[[#This Row],[SOLUÇÃO]]=DA$1,BANCO10[[#This Row],[STATUS DA ETAPA]],"")</f>
        <v/>
      </c>
      <c r="DB713" s="42" t="str">
        <f>IF(BANCO10[[#This Row],[SOLUÇÃO]]=DB$1,BANCO10[[#This Row],[STATUS DA ETAPA]],"")</f>
        <v/>
      </c>
      <c r="DC713" s="63" t="str">
        <f>IF(BANCO10[[#This Row],[SOLUÇÃO]]=DC$1,BANCO10[[#This Row],[STATUS DA ETAPA]],"")</f>
        <v/>
      </c>
      <c r="DD713" s="65" t="str">
        <f>IF(BANCO10[[#This Row],[SOLUÇÃO]]=DD$1,BANCO10[[#This Row],[STATUS DA ETAPA]],"")</f>
        <v/>
      </c>
      <c r="DE713" s="65" t="str">
        <f>IF(BANCO10[[#This Row],[SOLUÇÃO]]=DE$1,BANCO10[[#This Row],[STATUS DA ETAPA]],"")</f>
        <v/>
      </c>
      <c r="DF713" s="65" t="str">
        <f>IF(BANCO10[[#This Row],[SOLUÇÃO]]=DF$1,BANCO10[[#This Row],[STATUS DA ETAPA]],"")</f>
        <v/>
      </c>
      <c r="DG713" s="65" t="str">
        <f>IF(BANCO10[[#This Row],[SOLUÇÃO]]=DG$1,BANCO10[[#This Row],[STATUS DA ETAPA]],"")</f>
        <v/>
      </c>
      <c r="DH713" s="65" t="str">
        <f>IF(BANCO10[[#This Row],[SOLUÇÃO]]=DH$1,BANCO10[[#This Row],[STATUS DA ETAPA]],"")</f>
        <v/>
      </c>
      <c r="DI713" s="65" t="str">
        <f>IF(BANCO10[[#This Row],[SOLUÇÃO]]=DI$1,BANCO10[[#This Row],[STATUS DA ETAPA]],"")</f>
        <v/>
      </c>
      <c r="DJ713" s="65" t="str">
        <f>IF(BANCO10[[#This Row],[SOLUÇÃO]]=DJ$1,BANCO10[[#This Row],[STATUS DA ETAPA]],"")</f>
        <v/>
      </c>
      <c r="DK713" s="65" t="str">
        <f>IF(BANCO10[[#This Row],[SOLUÇÃO]]=DK$1,BANCO10[[#This Row],[STATUS DA ETAPA]],"")</f>
        <v/>
      </c>
      <c r="DL713" s="65" t="str">
        <f>IF(BANCO10[[#This Row],[SOLUÇÃO]]=DL$1,BANCO10[[#This Row],[STATUS DA ETAPA]],"")</f>
        <v/>
      </c>
      <c r="DM713" s="65" t="str">
        <f>IF(BANCO10[[#This Row],[SOLUÇÃO]]=DM$1,BANCO10[[#This Row],[STATUS DA ETAPA]],"")</f>
        <v/>
      </c>
    </row>
    <row r="714" spans="1:117" ht="12" x14ac:dyDescent="0.25">
      <c r="A714" s="38" t="s">
        <v>118</v>
      </c>
      <c r="B714" s="39" t="s">
        <v>383</v>
      </c>
      <c r="C714" s="40" t="str">
        <f>IFERROR(VLOOKUP(BANCO10[[#This Row],[EMPRESA]],[1]!DADOS[#Data],2,FALSE),"")</f>
        <v>01.655.212.0001-70</v>
      </c>
      <c r="D714" s="42" t="s">
        <v>1806</v>
      </c>
      <c r="E714" s="42" t="str">
        <f>IFERROR(VLOOKUP(BANCO10[[#This Row],[EMPRESA]],[1]!DADOS[#Data],5,FALSE),"")</f>
        <v>DEMAIS</v>
      </c>
      <c r="F714" s="40" t="str">
        <f>IFERROR(IF(VLOOKUP(BANCO10[[#This Row],[EMPRESA]],[1]!DADOS[#Data],6,0)="","",(VLOOKUP(BANCO10[[#This Row],[EMPRESA]],[1]!DADOS[#Data],6,0))),"")</f>
        <v>N/A</v>
      </c>
      <c r="G714" s="40" t="str">
        <f>IFERROR(IF(VLOOKUP(BANCO10[[#This Row],[EMPRESA]],[1]!DADOS[#Data],4)="","",(VLOOKUP($D714,[1]!DADOS[#Data],4,0))),"")</f>
        <v>SCANMET</v>
      </c>
      <c r="H714" s="43" t="s">
        <v>7</v>
      </c>
      <c r="I714" s="43" t="s">
        <v>145</v>
      </c>
      <c r="J714" s="43" t="s">
        <v>123</v>
      </c>
      <c r="K714" s="44" t="s">
        <v>1809</v>
      </c>
      <c r="L714" s="44" t="s">
        <v>1810</v>
      </c>
      <c r="M714" s="44">
        <v>103</v>
      </c>
      <c r="N714" s="42">
        <v>103</v>
      </c>
      <c r="O714" s="42" t="s">
        <v>102</v>
      </c>
      <c r="P714" s="42">
        <v>64</v>
      </c>
      <c r="Q714" s="42" t="s">
        <v>173</v>
      </c>
      <c r="R714" s="45" t="s">
        <v>123</v>
      </c>
      <c r="S714" s="45"/>
      <c r="T714" s="45" t="s">
        <v>123</v>
      </c>
      <c r="U714" s="45"/>
      <c r="V714" s="45" t="s">
        <v>123</v>
      </c>
      <c r="W714" s="45"/>
      <c r="X714" s="45" t="s">
        <v>123</v>
      </c>
      <c r="Y714" s="45"/>
      <c r="Z714" s="46" t="s">
        <v>123</v>
      </c>
      <c r="AA714" s="47"/>
      <c r="AB714" s="46" t="s">
        <v>123</v>
      </c>
      <c r="AC714" s="48"/>
      <c r="AD714" s="46" t="s">
        <v>123</v>
      </c>
      <c r="AE714" s="48"/>
      <c r="AF714" s="45" t="s">
        <v>27</v>
      </c>
      <c r="AG714" s="45">
        <v>45229</v>
      </c>
      <c r="AH714" s="45" t="s">
        <v>27</v>
      </c>
      <c r="AI714" s="45">
        <v>45231</v>
      </c>
      <c r="AJ714" s="45" t="s">
        <v>27</v>
      </c>
      <c r="AK714" s="45">
        <v>45231</v>
      </c>
      <c r="AL714" s="45" t="s">
        <v>123</v>
      </c>
      <c r="AM714" s="45"/>
      <c r="AN714" s="45" t="s">
        <v>123</v>
      </c>
      <c r="AO714" s="45"/>
      <c r="AP714" s="45" t="s">
        <v>123</v>
      </c>
      <c r="AQ714" s="45"/>
      <c r="AR714" s="45" t="s">
        <v>123</v>
      </c>
      <c r="AS714" s="45"/>
      <c r="AT714" s="49">
        <v>45250</v>
      </c>
      <c r="AU714" s="50">
        <v>45433</v>
      </c>
      <c r="AV714" s="61" t="s">
        <v>27</v>
      </c>
      <c r="AW714" s="51" t="s">
        <v>27</v>
      </c>
      <c r="AX714" s="51" t="s">
        <v>49</v>
      </c>
      <c r="AY714" s="52" t="s">
        <v>126</v>
      </c>
      <c r="AZ714" s="53">
        <v>0</v>
      </c>
      <c r="BA714" s="52" t="s">
        <v>153</v>
      </c>
      <c r="BB714" s="81">
        <v>0</v>
      </c>
      <c r="BC714" s="52" t="s">
        <v>123</v>
      </c>
      <c r="BD714" s="52">
        <v>0</v>
      </c>
      <c r="BE714" s="55" t="s">
        <v>126</v>
      </c>
      <c r="BF714" s="55" t="s">
        <v>126</v>
      </c>
      <c r="BG714" s="55" t="s">
        <v>27</v>
      </c>
      <c r="BH714" s="55" t="s">
        <v>123</v>
      </c>
      <c r="BI714" s="48" t="s">
        <v>123</v>
      </c>
      <c r="BJ714" s="48"/>
      <c r="BK714" s="74"/>
      <c r="BL714" s="75"/>
      <c r="BM714" s="74"/>
      <c r="BN714" s="75"/>
      <c r="BO714" s="74" t="s">
        <v>27</v>
      </c>
      <c r="BP714" s="75">
        <v>45433</v>
      </c>
      <c r="BQ714" s="74" t="s">
        <v>126</v>
      </c>
      <c r="BR714" s="132"/>
      <c r="BS714" s="70" t="s">
        <v>1808</v>
      </c>
      <c r="BT714" s="38"/>
      <c r="BU714" s="61" t="s">
        <v>129</v>
      </c>
      <c r="BV714" s="61" t="s">
        <v>129</v>
      </c>
      <c r="BW714" s="84" t="s">
        <v>170</v>
      </c>
      <c r="BX714" s="84" t="s">
        <v>170</v>
      </c>
      <c r="BY714" s="85" t="s">
        <v>170</v>
      </c>
      <c r="BZ714" s="84"/>
      <c r="CA714" s="86" t="s">
        <v>129</v>
      </c>
      <c r="CB714" s="87" t="s">
        <v>129</v>
      </c>
      <c r="CC714" s="88" t="s">
        <v>129</v>
      </c>
      <c r="CD714" s="87" t="s">
        <v>129</v>
      </c>
      <c r="CE714" s="87" t="s">
        <v>129</v>
      </c>
      <c r="CF714" s="87" t="s">
        <v>129</v>
      </c>
      <c r="CG714" s="87" t="s">
        <v>129</v>
      </c>
      <c r="CH714" s="42">
        <f>YEAR(BANCO10[[#This Row],[DATA INÍCIO]])</f>
        <v>2023</v>
      </c>
      <c r="CI714" s="42">
        <f>MONTH(BANCO10[[#This Row],[DATA INÍCIO]])</f>
        <v>11</v>
      </c>
      <c r="CJ714" s="42" t="str">
        <f t="shared" si="12"/>
        <v>SCANMETAL IND. COM. IMP.EXP. DE FERRAMENTAS LTDA01.655.212.0001-70</v>
      </c>
      <c r="CK714" s="42"/>
      <c r="CL714" s="42" t="s">
        <v>1809</v>
      </c>
      <c r="CM714" s="42" t="str">
        <f>IF(BANCO10[[#This Row],[SOLUÇÃO]]=CM$1,BANCO10[[#This Row],[STATUS DA ETAPA]],"")</f>
        <v/>
      </c>
      <c r="CN714" s="42" t="str">
        <f>IF(BANCO10[[#This Row],[SOLUÇÃO]]=CN$1,BANCO10[[#This Row],[STATUS DA ETAPA]],"")</f>
        <v/>
      </c>
      <c r="CO714" s="42" t="str">
        <f>IF(BANCO10[[#This Row],[SOLUÇÃO]]=CO$1,BANCO10[[#This Row],[STATUS DA ETAPA]],"")</f>
        <v/>
      </c>
      <c r="CP714" s="42" t="str">
        <f>IF(BANCO10[[#This Row],[SOLUÇÃO]]=CP$1,BANCO10[[#This Row],[STATUS DA ETAPA]],"")</f>
        <v/>
      </c>
      <c r="CQ714" s="42" t="str">
        <f>IF(BANCO10[[#This Row],[SOLUÇÃO]]=CQ$1,BANCO10[[#This Row],[STATUS DA ETAPA]],"")</f>
        <v/>
      </c>
      <c r="CR714" s="42" t="str">
        <f>IF(BANCO10[[#This Row],[SOLUÇÃO]]=CR$1,BANCO10[[#This Row],[STATUS DA ETAPA]],"")</f>
        <v/>
      </c>
      <c r="CS714" s="42" t="str">
        <f>IF(BANCO10[[#This Row],[SOLUÇÃO]]=CS$1,BANCO10[[#This Row],[STATUS DA ETAPA]],"")</f>
        <v/>
      </c>
      <c r="CT714" s="42" t="str">
        <f>IF(BANCO10[[#This Row],[SOLUÇÃO]]=CT$1,BANCO10[[#This Row],[STATUS DA ETAPA]],"")</f>
        <v/>
      </c>
      <c r="CU714" s="42" t="str">
        <f>IF(BANCO10[[#This Row],[SOLUÇÃO]]=CU$1,BANCO10[[#This Row],[STATUS DA ETAPA]],"")</f>
        <v/>
      </c>
      <c r="CV714" s="42" t="str">
        <f>IF(BANCO10[[#This Row],[SOLUÇÃO]]=CV$1,BANCO10[[#This Row],[STATUS DA ETAPA]],"")</f>
        <v/>
      </c>
      <c r="CW714" s="42" t="str">
        <f>IF(BANCO10[[#This Row],[SOLUÇÃO]]=CW$1,BANCO10[[#This Row],[STATUS DA ETAPA]],"")</f>
        <v/>
      </c>
      <c r="CX714" s="42" t="str">
        <f>IF(BANCO10[[#This Row],[SOLUÇÃO]]=CX$1,BANCO10[[#This Row],[STATUS DA ETAPA]],"")</f>
        <v/>
      </c>
      <c r="CY714" s="42" t="str">
        <f>IF(BANCO10[[#This Row],[SOLUÇÃO]]=CY$1,BANCO10[[#This Row],[STATUS DA ETAPA]],"")</f>
        <v>CONCLUÍDO</v>
      </c>
      <c r="CZ714" s="42" t="str">
        <f>IF(BANCO10[[#This Row],[SOLUÇÃO]]=CZ$1,BANCO10[[#This Row],[STATUS DA ETAPA]],"")</f>
        <v/>
      </c>
      <c r="DA714" s="42" t="str">
        <f>IF(BANCO10[[#This Row],[SOLUÇÃO]]=DA$1,BANCO10[[#This Row],[STATUS DA ETAPA]],"")</f>
        <v/>
      </c>
      <c r="DB714" s="42" t="str">
        <f>IF(BANCO10[[#This Row],[SOLUÇÃO]]=DB$1,BANCO10[[#This Row],[STATUS DA ETAPA]],"")</f>
        <v/>
      </c>
      <c r="DC714" s="63" t="str">
        <f>IF(BANCO10[[#This Row],[SOLUÇÃO]]=DC$1,BANCO10[[#This Row],[STATUS DA ETAPA]],"")</f>
        <v/>
      </c>
      <c r="DD714" s="65" t="str">
        <f>IF(BANCO10[[#This Row],[SOLUÇÃO]]=DD$1,BANCO10[[#This Row],[STATUS DA ETAPA]],"")</f>
        <v/>
      </c>
      <c r="DE714" s="65" t="str">
        <f>IF(BANCO10[[#This Row],[SOLUÇÃO]]=DE$1,BANCO10[[#This Row],[STATUS DA ETAPA]],"")</f>
        <v/>
      </c>
      <c r="DF714" s="65" t="str">
        <f>IF(BANCO10[[#This Row],[SOLUÇÃO]]=DF$1,BANCO10[[#This Row],[STATUS DA ETAPA]],"")</f>
        <v/>
      </c>
      <c r="DG714" s="65" t="str">
        <f>IF(BANCO10[[#This Row],[SOLUÇÃO]]=DG$1,BANCO10[[#This Row],[STATUS DA ETAPA]],"")</f>
        <v/>
      </c>
      <c r="DH714" s="65" t="str">
        <f>IF(BANCO10[[#This Row],[SOLUÇÃO]]=DH$1,BANCO10[[#This Row],[STATUS DA ETAPA]],"")</f>
        <v/>
      </c>
      <c r="DI714" s="65" t="str">
        <f>IF(BANCO10[[#This Row],[SOLUÇÃO]]=DI$1,BANCO10[[#This Row],[STATUS DA ETAPA]],"")</f>
        <v/>
      </c>
      <c r="DJ714" s="65" t="str">
        <f>IF(BANCO10[[#This Row],[SOLUÇÃO]]=DJ$1,BANCO10[[#This Row],[STATUS DA ETAPA]],"")</f>
        <v/>
      </c>
      <c r="DK714" s="65" t="str">
        <f>IF(BANCO10[[#This Row],[SOLUÇÃO]]=DK$1,BANCO10[[#This Row],[STATUS DA ETAPA]],"")</f>
        <v/>
      </c>
      <c r="DL714" s="65" t="str">
        <f>IF(BANCO10[[#This Row],[SOLUÇÃO]]=DL$1,BANCO10[[#This Row],[STATUS DA ETAPA]],"")</f>
        <v/>
      </c>
      <c r="DM714" s="65" t="str">
        <f>IF(BANCO10[[#This Row],[SOLUÇÃO]]=DM$1,BANCO10[[#This Row],[STATUS DA ETAPA]],"")</f>
        <v/>
      </c>
    </row>
    <row r="715" spans="1:117" ht="12" x14ac:dyDescent="0.25">
      <c r="A715" s="38" t="s">
        <v>118</v>
      </c>
      <c r="B715" s="39" t="s">
        <v>383</v>
      </c>
      <c r="C715" s="40" t="str">
        <f>IFERROR(VLOOKUP(BANCO10[[#This Row],[EMPRESA]],[1]!DADOS[#Data],2,FALSE),"")</f>
        <v>01.655.212.0001-70</v>
      </c>
      <c r="D715" s="42" t="s">
        <v>1806</v>
      </c>
      <c r="E715" s="42" t="str">
        <f>IFERROR(VLOOKUP(BANCO10[[#This Row],[EMPRESA]],[1]!DADOS[#Data],5,FALSE),"")</f>
        <v>DEMAIS</v>
      </c>
      <c r="F715" s="40" t="str">
        <f>IFERROR(IF(VLOOKUP(BANCO10[[#This Row],[EMPRESA]],[1]!DADOS[#Data],6,0)="","",(VLOOKUP(BANCO10[[#This Row],[EMPRESA]],[1]!DADOS[#Data],6,0))),"")</f>
        <v>N/A</v>
      </c>
      <c r="G715" s="40" t="str">
        <f>IFERROR(IF(VLOOKUP(BANCO10[[#This Row],[EMPRESA]],[1]!DADOS[#Data],4)="","",(VLOOKUP($D715,[1]!DADOS[#Data],4,0))),"")</f>
        <v>SCANMET</v>
      </c>
      <c r="H715" s="43" t="s">
        <v>7</v>
      </c>
      <c r="I715" s="42" t="s">
        <v>267</v>
      </c>
      <c r="J715" s="44" t="s">
        <v>136</v>
      </c>
      <c r="K715" s="44" t="s">
        <v>136</v>
      </c>
      <c r="L715" s="44" t="s">
        <v>136</v>
      </c>
      <c r="M715" s="44">
        <v>103</v>
      </c>
      <c r="N715" s="42" t="s">
        <v>123</v>
      </c>
      <c r="O715" s="42" t="s">
        <v>111</v>
      </c>
      <c r="P715" s="42">
        <v>24</v>
      </c>
      <c r="Q715" s="42"/>
      <c r="R715" s="45" t="s">
        <v>123</v>
      </c>
      <c r="S715" s="45"/>
      <c r="T715" s="45" t="s">
        <v>123</v>
      </c>
      <c r="U715" s="45"/>
      <c r="V715" s="45" t="s">
        <v>123</v>
      </c>
      <c r="W715" s="45"/>
      <c r="X715" s="45" t="s">
        <v>123</v>
      </c>
      <c r="Y715" s="45"/>
      <c r="Z715" s="46" t="s">
        <v>123</v>
      </c>
      <c r="AA715" s="47"/>
      <c r="AB715" s="46" t="s">
        <v>123</v>
      </c>
      <c r="AC715" s="48"/>
      <c r="AD715" s="46" t="s">
        <v>123</v>
      </c>
      <c r="AE715" s="48"/>
      <c r="AF715" s="45"/>
      <c r="AG715" s="45"/>
      <c r="AH715" s="45"/>
      <c r="AI715" s="45"/>
      <c r="AJ715" s="45"/>
      <c r="AK715" s="45"/>
      <c r="AL715" s="45" t="s">
        <v>123</v>
      </c>
      <c r="AM715" s="45"/>
      <c r="AN715" s="45" t="s">
        <v>123</v>
      </c>
      <c r="AO715" s="45"/>
      <c r="AP715" s="45" t="s">
        <v>123</v>
      </c>
      <c r="AQ715" s="45"/>
      <c r="AR715" s="45" t="s">
        <v>123</v>
      </c>
      <c r="AS715" s="45"/>
      <c r="AT715" s="49">
        <v>45963</v>
      </c>
      <c r="AU715" s="50">
        <v>45963</v>
      </c>
      <c r="AV715" s="86"/>
      <c r="AW715" s="66"/>
      <c r="AX715" s="51" t="s">
        <v>49</v>
      </c>
      <c r="AY715" s="52" t="s">
        <v>126</v>
      </c>
      <c r="AZ715" s="53">
        <v>0</v>
      </c>
      <c r="BA715" s="52"/>
      <c r="BB715" s="81" t="s">
        <v>136</v>
      </c>
      <c r="BC715" s="52" t="s">
        <v>136</v>
      </c>
      <c r="BD715" s="52" t="s">
        <v>136</v>
      </c>
      <c r="BE715" s="55" t="s">
        <v>123</v>
      </c>
      <c r="BF715" s="55" t="s">
        <v>123</v>
      </c>
      <c r="BG715" s="55"/>
      <c r="BH715" s="55" t="s">
        <v>123</v>
      </c>
      <c r="BI715" s="48" t="s">
        <v>123</v>
      </c>
      <c r="BJ715" s="48"/>
      <c r="BK715" s="58"/>
      <c r="BL715" s="59"/>
      <c r="BM715" s="58"/>
      <c r="BN715" s="59"/>
      <c r="BO715" s="74" t="s">
        <v>126</v>
      </c>
      <c r="BP715" s="77"/>
      <c r="BQ715" s="78" t="s">
        <v>126</v>
      </c>
      <c r="BR715" s="131"/>
      <c r="BS715" s="70"/>
      <c r="BT715" s="38"/>
      <c r="BU715" s="61"/>
      <c r="BV715" s="61"/>
      <c r="BW715" s="84"/>
      <c r="BX715" s="84"/>
      <c r="BY715" s="85"/>
      <c r="BZ715" s="84"/>
      <c r="CA715" s="86"/>
      <c r="CB715" s="87"/>
      <c r="CC715" s="88">
        <v>45412</v>
      </c>
      <c r="CD715" s="87"/>
      <c r="CE715" s="87" t="s">
        <v>129</v>
      </c>
      <c r="CF715" s="87"/>
      <c r="CG715" s="87" t="s">
        <v>1811</v>
      </c>
      <c r="CH715" s="42">
        <f>YEAR(BANCO10[[#This Row],[DATA INÍCIO]])</f>
        <v>2025</v>
      </c>
      <c r="CI715" s="42">
        <f>MONTH(BANCO10[[#This Row],[DATA INÍCIO]])</f>
        <v>11</v>
      </c>
      <c r="CJ715" s="42" t="str">
        <f t="shared" si="12"/>
        <v>SCANMETAL IND. COM. IMP.EXP. DE FERRAMENTAS LTDA01.655.212.0001-70</v>
      </c>
      <c r="CK715" s="42"/>
      <c r="CL715" s="42" t="s">
        <v>136</v>
      </c>
      <c r="CM715" s="42" t="str">
        <f>IF(BANCO10[[#This Row],[SOLUÇÃO]]=CM$1,BANCO10[[#This Row],[STATUS DA ETAPA]],"")</f>
        <v/>
      </c>
      <c r="CN715" s="42" t="str">
        <f>IF(BANCO10[[#This Row],[SOLUÇÃO]]=CN$1,BANCO10[[#This Row],[STATUS DA ETAPA]],"")</f>
        <v/>
      </c>
      <c r="CO715" s="42" t="str">
        <f>IF(BANCO10[[#This Row],[SOLUÇÃO]]=CO$1,BANCO10[[#This Row],[STATUS DA ETAPA]],"")</f>
        <v/>
      </c>
      <c r="CP715" s="42" t="str">
        <f>IF(BANCO10[[#This Row],[SOLUÇÃO]]=CP$1,BANCO10[[#This Row],[STATUS DA ETAPA]],"")</f>
        <v/>
      </c>
      <c r="CQ715" s="42" t="str">
        <f>IF(BANCO10[[#This Row],[SOLUÇÃO]]=CQ$1,BANCO10[[#This Row],[STATUS DA ETAPA]],"")</f>
        <v/>
      </c>
      <c r="CR715" s="42" t="str">
        <f>IF(BANCO10[[#This Row],[SOLUÇÃO]]=CR$1,BANCO10[[#This Row],[STATUS DA ETAPA]],"")</f>
        <v/>
      </c>
      <c r="CS715" s="42" t="str">
        <f>IF(BANCO10[[#This Row],[SOLUÇÃO]]=CS$1,BANCO10[[#This Row],[STATUS DA ETAPA]],"")</f>
        <v/>
      </c>
      <c r="CT715" s="42" t="str">
        <f>IF(BANCO10[[#This Row],[SOLUÇÃO]]=CT$1,BANCO10[[#This Row],[STATUS DA ETAPA]],"")</f>
        <v/>
      </c>
      <c r="CU715" s="42" t="str">
        <f>IF(BANCO10[[#This Row],[SOLUÇÃO]]=CU$1,BANCO10[[#This Row],[STATUS DA ETAPA]],"")</f>
        <v/>
      </c>
      <c r="CV715" s="42" t="str">
        <f>IF(BANCO10[[#This Row],[SOLUÇÃO]]=CV$1,BANCO10[[#This Row],[STATUS DA ETAPA]],"")</f>
        <v/>
      </c>
      <c r="CW715" s="42" t="str">
        <f>IF(BANCO10[[#This Row],[SOLUÇÃO]]=CW$1,BANCO10[[#This Row],[STATUS DA ETAPA]],"")</f>
        <v/>
      </c>
      <c r="CX715" s="42" t="str">
        <f>IF(BANCO10[[#This Row],[SOLUÇÃO]]=CX$1,BANCO10[[#This Row],[STATUS DA ETAPA]],"")</f>
        <v/>
      </c>
      <c r="CY715" s="42" t="str">
        <f>IF(BANCO10[[#This Row],[SOLUÇÃO]]=CY$1,BANCO10[[#This Row],[STATUS DA ETAPA]],"")</f>
        <v/>
      </c>
      <c r="CZ715" s="42" t="str">
        <f>IF(BANCO10[[#This Row],[SOLUÇÃO]]=CZ$1,BANCO10[[#This Row],[STATUS DA ETAPA]],"")</f>
        <v/>
      </c>
      <c r="DA715" s="42" t="str">
        <f>IF(BANCO10[[#This Row],[SOLUÇÃO]]=DA$1,BANCO10[[#This Row],[STATUS DA ETAPA]],"")</f>
        <v/>
      </c>
      <c r="DB715" s="42" t="str">
        <f>IF(BANCO10[[#This Row],[SOLUÇÃO]]=DB$1,BANCO10[[#This Row],[STATUS DA ETAPA]],"")</f>
        <v/>
      </c>
      <c r="DC715" s="63" t="str">
        <f>IF(BANCO10[[#This Row],[SOLUÇÃO]]=DC$1,BANCO10[[#This Row],[STATUS DA ETAPA]],"")</f>
        <v/>
      </c>
      <c r="DD715" s="65" t="str">
        <f>IF(BANCO10[[#This Row],[SOLUÇÃO]]=DD$1,BANCO10[[#This Row],[STATUS DA ETAPA]],"")</f>
        <v/>
      </c>
      <c r="DE715" s="65" t="str">
        <f>IF(BANCO10[[#This Row],[SOLUÇÃO]]=DE$1,BANCO10[[#This Row],[STATUS DA ETAPA]],"")</f>
        <v/>
      </c>
      <c r="DF715" s="65" t="str">
        <f>IF(BANCO10[[#This Row],[SOLUÇÃO]]=DF$1,BANCO10[[#This Row],[STATUS DA ETAPA]],"")</f>
        <v/>
      </c>
      <c r="DG715" s="65" t="str">
        <f>IF(BANCO10[[#This Row],[SOLUÇÃO]]=DG$1,BANCO10[[#This Row],[STATUS DA ETAPA]],"")</f>
        <v/>
      </c>
      <c r="DH715" s="65" t="str">
        <f>IF(BANCO10[[#This Row],[SOLUÇÃO]]=DH$1,BANCO10[[#This Row],[STATUS DA ETAPA]],"")</f>
        <v>PROSPECÇÃO</v>
      </c>
      <c r="DI715" s="65" t="str">
        <f>IF(BANCO10[[#This Row],[SOLUÇÃO]]=DI$1,BANCO10[[#This Row],[STATUS DA ETAPA]],"")</f>
        <v/>
      </c>
      <c r="DJ715" s="65" t="str">
        <f>IF(BANCO10[[#This Row],[SOLUÇÃO]]=DJ$1,BANCO10[[#This Row],[STATUS DA ETAPA]],"")</f>
        <v/>
      </c>
      <c r="DK715" s="65" t="str">
        <f>IF(BANCO10[[#This Row],[SOLUÇÃO]]=DK$1,BANCO10[[#This Row],[STATUS DA ETAPA]],"")</f>
        <v/>
      </c>
      <c r="DL715" s="65" t="str">
        <f>IF(BANCO10[[#This Row],[SOLUÇÃO]]=DL$1,BANCO10[[#This Row],[STATUS DA ETAPA]],"")</f>
        <v/>
      </c>
      <c r="DM715" s="65" t="str">
        <f>IF(BANCO10[[#This Row],[SOLUÇÃO]]=DM$1,BANCO10[[#This Row],[STATUS DA ETAPA]],"")</f>
        <v/>
      </c>
    </row>
    <row r="716" spans="1:117" ht="12" x14ac:dyDescent="0.25">
      <c r="A716" s="38" t="s">
        <v>118</v>
      </c>
      <c r="B716" s="39" t="s">
        <v>383</v>
      </c>
      <c r="C716" s="40" t="str">
        <f>IFERROR(VLOOKUP(BANCO10[[#This Row],[EMPRESA]],[1]!DADOS[#Data],2,FALSE),"")</f>
        <v>01.655.212.0001-70</v>
      </c>
      <c r="D716" s="42" t="s">
        <v>1806</v>
      </c>
      <c r="E716" s="42" t="str">
        <f>IFERROR(VLOOKUP(BANCO10[[#This Row],[EMPRESA]],[1]!DADOS[#Data],5,FALSE),"")</f>
        <v>DEMAIS</v>
      </c>
      <c r="F716" s="40" t="str">
        <f>IFERROR(IF(VLOOKUP(BANCO10[[#This Row],[EMPRESA]],[1]!DADOS[#Data],6,0)="","",(VLOOKUP(BANCO10[[#This Row],[EMPRESA]],[1]!DADOS[#Data],6,0))),"")</f>
        <v>N/A</v>
      </c>
      <c r="G716" s="40" t="str">
        <f>IFERROR(IF(VLOOKUP(BANCO10[[#This Row],[EMPRESA]],[1]!DADOS[#Data],4)="","",(VLOOKUP($D716,[1]!DADOS[#Data],4,0))),"")</f>
        <v>SCANMET</v>
      </c>
      <c r="H716" s="43" t="s">
        <v>7</v>
      </c>
      <c r="I716" s="42" t="s">
        <v>267</v>
      </c>
      <c r="J716" s="44" t="s">
        <v>136</v>
      </c>
      <c r="K716" s="44" t="s">
        <v>136</v>
      </c>
      <c r="L716" s="44" t="s">
        <v>136</v>
      </c>
      <c r="M716" s="44">
        <v>103</v>
      </c>
      <c r="N716" s="42" t="s">
        <v>123</v>
      </c>
      <c r="O716" s="42" t="s">
        <v>112</v>
      </c>
      <c r="P716" s="42">
        <v>80</v>
      </c>
      <c r="Q716" s="42"/>
      <c r="R716" s="45" t="s">
        <v>123</v>
      </c>
      <c r="S716" s="45"/>
      <c r="T716" s="45" t="s">
        <v>123</v>
      </c>
      <c r="U716" s="45"/>
      <c r="V716" s="45" t="s">
        <v>123</v>
      </c>
      <c r="W716" s="45"/>
      <c r="X716" s="45" t="s">
        <v>123</v>
      </c>
      <c r="Y716" s="45"/>
      <c r="Z716" s="46" t="s">
        <v>123</v>
      </c>
      <c r="AA716" s="47"/>
      <c r="AB716" s="46" t="s">
        <v>123</v>
      </c>
      <c r="AC716" s="48"/>
      <c r="AD716" s="46" t="s">
        <v>123</v>
      </c>
      <c r="AE716" s="48"/>
      <c r="AF716" s="45"/>
      <c r="AG716" s="45"/>
      <c r="AH716" s="45"/>
      <c r="AI716" s="45"/>
      <c r="AJ716" s="45"/>
      <c r="AK716" s="45"/>
      <c r="AL716" s="45" t="s">
        <v>123</v>
      </c>
      <c r="AM716" s="45"/>
      <c r="AN716" s="45" t="s">
        <v>123</v>
      </c>
      <c r="AO716" s="45"/>
      <c r="AP716" s="45" t="s">
        <v>123</v>
      </c>
      <c r="AQ716" s="45"/>
      <c r="AR716" s="45" t="s">
        <v>123</v>
      </c>
      <c r="AS716" s="45"/>
      <c r="AT716" s="49">
        <v>45963</v>
      </c>
      <c r="AU716" s="50">
        <v>45963</v>
      </c>
      <c r="AV716" s="86"/>
      <c r="AW716" s="66"/>
      <c r="AX716" s="51" t="s">
        <v>49</v>
      </c>
      <c r="AY716" s="52" t="s">
        <v>126</v>
      </c>
      <c r="AZ716" s="53">
        <v>0</v>
      </c>
      <c r="BA716" s="52"/>
      <c r="BB716" s="81" t="s">
        <v>136</v>
      </c>
      <c r="BC716" s="52" t="s">
        <v>136</v>
      </c>
      <c r="BD716" s="52" t="s">
        <v>136</v>
      </c>
      <c r="BE716" s="55" t="s">
        <v>123</v>
      </c>
      <c r="BF716" s="55" t="s">
        <v>123</v>
      </c>
      <c r="BG716" s="55"/>
      <c r="BH716" s="55" t="s">
        <v>123</v>
      </c>
      <c r="BI716" s="48" t="s">
        <v>123</v>
      </c>
      <c r="BJ716" s="48"/>
      <c r="BK716" s="58"/>
      <c r="BL716" s="59"/>
      <c r="BM716" s="58"/>
      <c r="BN716" s="59"/>
      <c r="BO716" s="74" t="s">
        <v>126</v>
      </c>
      <c r="BP716" s="77"/>
      <c r="BQ716" s="78" t="s">
        <v>126</v>
      </c>
      <c r="BR716" s="131"/>
      <c r="BS716" s="70"/>
      <c r="BT716" s="38"/>
      <c r="BU716" s="61"/>
      <c r="BV716" s="61"/>
      <c r="BW716" s="84"/>
      <c r="BX716" s="84"/>
      <c r="BY716" s="85"/>
      <c r="BZ716" s="84"/>
      <c r="CA716" s="86"/>
      <c r="CB716" s="87"/>
      <c r="CC716" s="88">
        <v>45412</v>
      </c>
      <c r="CD716" s="87"/>
      <c r="CE716" s="87" t="s">
        <v>129</v>
      </c>
      <c r="CF716" s="87"/>
      <c r="CG716" s="87" t="s">
        <v>1811</v>
      </c>
      <c r="CH716" s="42">
        <f>YEAR(BANCO10[[#This Row],[DATA INÍCIO]])</f>
        <v>2025</v>
      </c>
      <c r="CI716" s="42">
        <f>MONTH(BANCO10[[#This Row],[DATA INÍCIO]])</f>
        <v>11</v>
      </c>
      <c r="CJ716" s="42" t="str">
        <f t="shared" si="12"/>
        <v>SCANMETAL IND. COM. IMP.EXP. DE FERRAMENTAS LTDA01.655.212.0001-70</v>
      </c>
      <c r="CK716" s="42"/>
      <c r="CL716" s="42" t="s">
        <v>136</v>
      </c>
      <c r="CM716" s="42" t="str">
        <f>IF(BANCO10[[#This Row],[SOLUÇÃO]]=CM$1,BANCO10[[#This Row],[STATUS DA ETAPA]],"")</f>
        <v/>
      </c>
      <c r="CN716" s="42" t="str">
        <f>IF(BANCO10[[#This Row],[SOLUÇÃO]]=CN$1,BANCO10[[#This Row],[STATUS DA ETAPA]],"")</f>
        <v/>
      </c>
      <c r="CO716" s="42" t="str">
        <f>IF(BANCO10[[#This Row],[SOLUÇÃO]]=CO$1,BANCO10[[#This Row],[STATUS DA ETAPA]],"")</f>
        <v/>
      </c>
      <c r="CP716" s="42" t="str">
        <f>IF(BANCO10[[#This Row],[SOLUÇÃO]]=CP$1,BANCO10[[#This Row],[STATUS DA ETAPA]],"")</f>
        <v/>
      </c>
      <c r="CQ716" s="42" t="str">
        <f>IF(BANCO10[[#This Row],[SOLUÇÃO]]=CQ$1,BANCO10[[#This Row],[STATUS DA ETAPA]],"")</f>
        <v/>
      </c>
      <c r="CR716" s="42" t="str">
        <f>IF(BANCO10[[#This Row],[SOLUÇÃO]]=CR$1,BANCO10[[#This Row],[STATUS DA ETAPA]],"")</f>
        <v/>
      </c>
      <c r="CS716" s="42" t="str">
        <f>IF(BANCO10[[#This Row],[SOLUÇÃO]]=CS$1,BANCO10[[#This Row],[STATUS DA ETAPA]],"")</f>
        <v/>
      </c>
      <c r="CT716" s="42" t="str">
        <f>IF(BANCO10[[#This Row],[SOLUÇÃO]]=CT$1,BANCO10[[#This Row],[STATUS DA ETAPA]],"")</f>
        <v/>
      </c>
      <c r="CU716" s="42" t="str">
        <f>IF(BANCO10[[#This Row],[SOLUÇÃO]]=CU$1,BANCO10[[#This Row],[STATUS DA ETAPA]],"")</f>
        <v/>
      </c>
      <c r="CV716" s="42" t="str">
        <f>IF(BANCO10[[#This Row],[SOLUÇÃO]]=CV$1,BANCO10[[#This Row],[STATUS DA ETAPA]],"")</f>
        <v/>
      </c>
      <c r="CW716" s="42" t="str">
        <f>IF(BANCO10[[#This Row],[SOLUÇÃO]]=CW$1,BANCO10[[#This Row],[STATUS DA ETAPA]],"")</f>
        <v/>
      </c>
      <c r="CX716" s="42" t="str">
        <f>IF(BANCO10[[#This Row],[SOLUÇÃO]]=CX$1,BANCO10[[#This Row],[STATUS DA ETAPA]],"")</f>
        <v/>
      </c>
      <c r="CY716" s="42" t="str">
        <f>IF(BANCO10[[#This Row],[SOLUÇÃO]]=CY$1,BANCO10[[#This Row],[STATUS DA ETAPA]],"")</f>
        <v/>
      </c>
      <c r="CZ716" s="42" t="str">
        <f>IF(BANCO10[[#This Row],[SOLUÇÃO]]=CZ$1,BANCO10[[#This Row],[STATUS DA ETAPA]],"")</f>
        <v/>
      </c>
      <c r="DA716" s="42" t="str">
        <f>IF(BANCO10[[#This Row],[SOLUÇÃO]]=DA$1,BANCO10[[#This Row],[STATUS DA ETAPA]],"")</f>
        <v/>
      </c>
      <c r="DB716" s="42" t="str">
        <f>IF(BANCO10[[#This Row],[SOLUÇÃO]]=DB$1,BANCO10[[#This Row],[STATUS DA ETAPA]],"")</f>
        <v/>
      </c>
      <c r="DC716" s="63" t="str">
        <f>IF(BANCO10[[#This Row],[SOLUÇÃO]]=DC$1,BANCO10[[#This Row],[STATUS DA ETAPA]],"")</f>
        <v/>
      </c>
      <c r="DD716" s="65" t="str">
        <f>IF(BANCO10[[#This Row],[SOLUÇÃO]]=DD$1,BANCO10[[#This Row],[STATUS DA ETAPA]],"")</f>
        <v/>
      </c>
      <c r="DE716" s="65" t="str">
        <f>IF(BANCO10[[#This Row],[SOLUÇÃO]]=DE$1,BANCO10[[#This Row],[STATUS DA ETAPA]],"")</f>
        <v/>
      </c>
      <c r="DF716" s="65" t="str">
        <f>IF(BANCO10[[#This Row],[SOLUÇÃO]]=DF$1,BANCO10[[#This Row],[STATUS DA ETAPA]],"")</f>
        <v/>
      </c>
      <c r="DG716" s="65" t="str">
        <f>IF(BANCO10[[#This Row],[SOLUÇÃO]]=DG$1,BANCO10[[#This Row],[STATUS DA ETAPA]],"")</f>
        <v/>
      </c>
      <c r="DH716" s="65" t="str">
        <f>IF(BANCO10[[#This Row],[SOLUÇÃO]]=DH$1,BANCO10[[#This Row],[STATUS DA ETAPA]],"")</f>
        <v/>
      </c>
      <c r="DI716" s="65" t="str">
        <f>IF(BANCO10[[#This Row],[SOLUÇÃO]]=DI$1,BANCO10[[#This Row],[STATUS DA ETAPA]],"")</f>
        <v>PROSPECÇÃO</v>
      </c>
      <c r="DJ716" s="65" t="str">
        <f>IF(BANCO10[[#This Row],[SOLUÇÃO]]=DJ$1,BANCO10[[#This Row],[STATUS DA ETAPA]],"")</f>
        <v/>
      </c>
      <c r="DK716" s="65" t="str">
        <f>IF(BANCO10[[#This Row],[SOLUÇÃO]]=DK$1,BANCO10[[#This Row],[STATUS DA ETAPA]],"")</f>
        <v/>
      </c>
      <c r="DL716" s="65" t="str">
        <f>IF(BANCO10[[#This Row],[SOLUÇÃO]]=DL$1,BANCO10[[#This Row],[STATUS DA ETAPA]],"")</f>
        <v/>
      </c>
      <c r="DM716" s="65" t="str">
        <f>IF(BANCO10[[#This Row],[SOLUÇÃO]]=DM$1,BANCO10[[#This Row],[STATUS DA ETAPA]],"")</f>
        <v/>
      </c>
    </row>
    <row r="717" spans="1:117" ht="12" x14ac:dyDescent="0.25">
      <c r="A717" s="38" t="s">
        <v>118</v>
      </c>
      <c r="B717" s="39" t="s">
        <v>131</v>
      </c>
      <c r="C717" s="40" t="str">
        <f>IFERROR(VLOOKUP(BANCO10[[#This Row],[EMPRESA]],[1]!DADOS[#Data],2,FALSE),"")</f>
        <v>73.181.646/0001-96</v>
      </c>
      <c r="D717" s="42" t="s">
        <v>1812</v>
      </c>
      <c r="E717" s="42" t="str">
        <f>IFERROR(VLOOKUP(BANCO10[[#This Row],[EMPRESA]],[1]!DADOS[#Data],5,FALSE),"")</f>
        <v>DEMAIS</v>
      </c>
      <c r="F717" s="40" t="str">
        <f>IFERROR(IF(VLOOKUP(BANCO10[[#This Row],[EMPRESA]],[1]!DADOS[#Data],6,0)="","",(VLOOKUP(BANCO10[[#This Row],[EMPRESA]],[1]!DADOS[#Data],6,0))),"")</f>
        <v>N/A</v>
      </c>
      <c r="G717" s="40"/>
      <c r="H717" s="43" t="s">
        <v>121</v>
      </c>
      <c r="I717" s="43" t="s">
        <v>145</v>
      </c>
      <c r="J717" s="43" t="s">
        <v>146</v>
      </c>
      <c r="K717" s="42" t="s">
        <v>1813</v>
      </c>
      <c r="L717" s="44" t="s">
        <v>123</v>
      </c>
      <c r="M717" s="44" t="s">
        <v>137</v>
      </c>
      <c r="N717" s="42" t="s">
        <v>123</v>
      </c>
      <c r="O717" s="42" t="s">
        <v>90</v>
      </c>
      <c r="P717" s="42">
        <v>4</v>
      </c>
      <c r="Q717" s="42" t="s">
        <v>188</v>
      </c>
      <c r="R717" s="45" t="s">
        <v>123</v>
      </c>
      <c r="S717" s="45"/>
      <c r="T717" s="45" t="s">
        <v>123</v>
      </c>
      <c r="U717" s="45"/>
      <c r="V717" s="45" t="s">
        <v>123</v>
      </c>
      <c r="W717" s="45"/>
      <c r="X717" s="45" t="s">
        <v>123</v>
      </c>
      <c r="Y717" s="45"/>
      <c r="Z717" s="46" t="s">
        <v>123</v>
      </c>
      <c r="AA717" s="47"/>
      <c r="AB717" s="46" t="s">
        <v>123</v>
      </c>
      <c r="AC717" s="48"/>
      <c r="AD717" s="46" t="s">
        <v>123</v>
      </c>
      <c r="AE717" s="48"/>
      <c r="AF717" s="45" t="s">
        <v>123</v>
      </c>
      <c r="AG717" s="45"/>
      <c r="AH717" s="45" t="s">
        <v>123</v>
      </c>
      <c r="AI717" s="45"/>
      <c r="AJ717" s="45" t="s">
        <v>123</v>
      </c>
      <c r="AK717" s="45"/>
      <c r="AL717" s="45" t="s">
        <v>123</v>
      </c>
      <c r="AM717" s="45"/>
      <c r="AN717" s="45" t="s">
        <v>123</v>
      </c>
      <c r="AO717" s="45"/>
      <c r="AP717" s="45" t="s">
        <v>123</v>
      </c>
      <c r="AQ717" s="45"/>
      <c r="AR717" s="45" t="s">
        <v>123</v>
      </c>
      <c r="AS717" s="45"/>
      <c r="AT717" s="49">
        <v>45453</v>
      </c>
      <c r="AU717" s="50">
        <v>45453</v>
      </c>
      <c r="AV717" s="86" t="s">
        <v>123</v>
      </c>
      <c r="AW717" s="66" t="s">
        <v>123</v>
      </c>
      <c r="AX717" s="51" t="s">
        <v>49</v>
      </c>
      <c r="AY717" s="52" t="s">
        <v>123</v>
      </c>
      <c r="AZ717" s="53">
        <v>0</v>
      </c>
      <c r="BA717" s="52" t="s">
        <v>123</v>
      </c>
      <c r="BB717" s="81" t="s">
        <v>123</v>
      </c>
      <c r="BC717" s="52" t="s">
        <v>123</v>
      </c>
      <c r="BD717" s="52" t="s">
        <v>123</v>
      </c>
      <c r="BE717" s="55" t="s">
        <v>123</v>
      </c>
      <c r="BF717" s="55" t="s">
        <v>123</v>
      </c>
      <c r="BG717" s="55" t="s">
        <v>123</v>
      </c>
      <c r="BH717" s="55" t="s">
        <v>123</v>
      </c>
      <c r="BI717" s="138" t="s">
        <v>123</v>
      </c>
      <c r="BJ717" s="48"/>
      <c r="BK717" s="74"/>
      <c r="BL717" s="75"/>
      <c r="BM717" s="74"/>
      <c r="BN717" s="75"/>
      <c r="BO717" s="74" t="s">
        <v>123</v>
      </c>
      <c r="BP717" s="75"/>
      <c r="BQ717" s="74" t="s">
        <v>123</v>
      </c>
      <c r="BR717" s="132"/>
      <c r="BS717" s="70"/>
      <c r="BT717" s="38"/>
      <c r="BU717" s="61"/>
      <c r="BV717" s="61"/>
      <c r="BW717" s="84"/>
      <c r="BX717" s="84"/>
      <c r="BY717" s="85"/>
      <c r="BZ717" s="84"/>
      <c r="CA717" s="86"/>
      <c r="CB717" s="87"/>
      <c r="CC717" s="88"/>
      <c r="CD717" s="87"/>
      <c r="CE717" s="87"/>
      <c r="CF717" s="87"/>
      <c r="CG717" s="87"/>
      <c r="CH717" s="42">
        <f>YEAR(BANCO10[[#This Row],[DATA INÍCIO]])</f>
        <v>2024</v>
      </c>
      <c r="CI717" s="42">
        <f>MONTH(BANCO10[[#This Row],[DATA INÍCIO]])</f>
        <v>6</v>
      </c>
      <c r="CJ717" s="42" t="str">
        <f t="shared" si="12"/>
        <v>SCIENTECH AMBIENTAL INDUSTRIA E COMERCIO LTDA73.181.646/0001-96</v>
      </c>
      <c r="CK717" s="42"/>
      <c r="CL717" s="42" t="s">
        <v>1813</v>
      </c>
      <c r="CM717" s="42" t="str">
        <f>IF(BANCO10[[#This Row],[SOLUÇÃO]]=CM$1,BANCO10[[#This Row],[STATUS DA ETAPA]],"")</f>
        <v>CONCLUÍDO</v>
      </c>
      <c r="CN717" s="42" t="str">
        <f>IF(BANCO10[[#This Row],[SOLUÇÃO]]=CN$1,BANCO10[[#This Row],[STATUS DA ETAPA]],"")</f>
        <v/>
      </c>
      <c r="CO717" s="42" t="str">
        <f>IF(BANCO10[[#This Row],[SOLUÇÃO]]=CO$1,BANCO10[[#This Row],[STATUS DA ETAPA]],"")</f>
        <v/>
      </c>
      <c r="CP717" s="42" t="str">
        <f>IF(BANCO10[[#This Row],[SOLUÇÃO]]=CP$1,BANCO10[[#This Row],[STATUS DA ETAPA]],"")</f>
        <v/>
      </c>
      <c r="CQ717" s="42" t="str">
        <f>IF(BANCO10[[#This Row],[SOLUÇÃO]]=CQ$1,BANCO10[[#This Row],[STATUS DA ETAPA]],"")</f>
        <v/>
      </c>
      <c r="CR717" s="42" t="str">
        <f>IF(BANCO10[[#This Row],[SOLUÇÃO]]=CR$1,BANCO10[[#This Row],[STATUS DA ETAPA]],"")</f>
        <v/>
      </c>
      <c r="CS717" s="42" t="str">
        <f>IF(BANCO10[[#This Row],[SOLUÇÃO]]=CS$1,BANCO10[[#This Row],[STATUS DA ETAPA]],"")</f>
        <v/>
      </c>
      <c r="CT717" s="42" t="str">
        <f>IF(BANCO10[[#This Row],[SOLUÇÃO]]=CT$1,BANCO10[[#This Row],[STATUS DA ETAPA]],"")</f>
        <v/>
      </c>
      <c r="CU717" s="42" t="str">
        <f>IF(BANCO10[[#This Row],[SOLUÇÃO]]=CU$1,BANCO10[[#This Row],[STATUS DA ETAPA]],"")</f>
        <v/>
      </c>
      <c r="CV717" s="42" t="str">
        <f>IF(BANCO10[[#This Row],[SOLUÇÃO]]=CV$1,BANCO10[[#This Row],[STATUS DA ETAPA]],"")</f>
        <v/>
      </c>
      <c r="CW717" s="42" t="str">
        <f>IF(BANCO10[[#This Row],[SOLUÇÃO]]=CW$1,BANCO10[[#This Row],[STATUS DA ETAPA]],"")</f>
        <v/>
      </c>
      <c r="CX717" s="42" t="str">
        <f>IF(BANCO10[[#This Row],[SOLUÇÃO]]=CX$1,BANCO10[[#This Row],[STATUS DA ETAPA]],"")</f>
        <v/>
      </c>
      <c r="CY717" s="42" t="str">
        <f>IF(BANCO10[[#This Row],[SOLUÇÃO]]=CY$1,BANCO10[[#This Row],[STATUS DA ETAPA]],"")</f>
        <v/>
      </c>
      <c r="CZ717" s="42" t="str">
        <f>IF(BANCO10[[#This Row],[SOLUÇÃO]]=CZ$1,BANCO10[[#This Row],[STATUS DA ETAPA]],"")</f>
        <v/>
      </c>
      <c r="DA717" s="42" t="str">
        <f>IF(BANCO10[[#This Row],[SOLUÇÃO]]=DA$1,BANCO10[[#This Row],[STATUS DA ETAPA]],"")</f>
        <v/>
      </c>
      <c r="DB717" s="42" t="str">
        <f>IF(BANCO10[[#This Row],[SOLUÇÃO]]=DB$1,BANCO10[[#This Row],[STATUS DA ETAPA]],"")</f>
        <v/>
      </c>
      <c r="DC717" s="63" t="str">
        <f>IF(BANCO10[[#This Row],[SOLUÇÃO]]=DC$1,BANCO10[[#This Row],[STATUS DA ETAPA]],"")</f>
        <v/>
      </c>
      <c r="DD717" s="65" t="str">
        <f>IF(BANCO10[[#This Row],[SOLUÇÃO]]=DD$1,BANCO10[[#This Row],[STATUS DA ETAPA]],"")</f>
        <v/>
      </c>
      <c r="DE717" s="65" t="str">
        <f>IF(BANCO10[[#This Row],[SOLUÇÃO]]=DE$1,BANCO10[[#This Row],[STATUS DA ETAPA]],"")</f>
        <v/>
      </c>
      <c r="DF717" s="65" t="str">
        <f>IF(BANCO10[[#This Row],[SOLUÇÃO]]=DF$1,BANCO10[[#This Row],[STATUS DA ETAPA]],"")</f>
        <v/>
      </c>
      <c r="DG717" s="65" t="str">
        <f>IF(BANCO10[[#This Row],[SOLUÇÃO]]=DG$1,BANCO10[[#This Row],[STATUS DA ETAPA]],"")</f>
        <v/>
      </c>
      <c r="DH717" s="65" t="str">
        <f>IF(BANCO10[[#This Row],[SOLUÇÃO]]=DH$1,BANCO10[[#This Row],[STATUS DA ETAPA]],"")</f>
        <v/>
      </c>
      <c r="DI717" s="65" t="str">
        <f>IF(BANCO10[[#This Row],[SOLUÇÃO]]=DI$1,BANCO10[[#This Row],[STATUS DA ETAPA]],"")</f>
        <v/>
      </c>
      <c r="DJ717" s="65" t="str">
        <f>IF(BANCO10[[#This Row],[SOLUÇÃO]]=DJ$1,BANCO10[[#This Row],[STATUS DA ETAPA]],"")</f>
        <v/>
      </c>
      <c r="DK717" s="65" t="str">
        <f>IF(BANCO10[[#This Row],[SOLUÇÃO]]=DK$1,BANCO10[[#This Row],[STATUS DA ETAPA]],"")</f>
        <v/>
      </c>
      <c r="DL717" s="65" t="str">
        <f>IF(BANCO10[[#This Row],[SOLUÇÃO]]=DL$1,BANCO10[[#This Row],[STATUS DA ETAPA]],"")</f>
        <v/>
      </c>
      <c r="DM717" s="65" t="str">
        <f>IF(BANCO10[[#This Row],[SOLUÇÃO]]=DM$1,BANCO10[[#This Row],[STATUS DA ETAPA]],"")</f>
        <v/>
      </c>
    </row>
    <row r="718" spans="1:117" ht="12" x14ac:dyDescent="0.25">
      <c r="A718" s="38" t="s">
        <v>118</v>
      </c>
      <c r="B718" s="39" t="s">
        <v>131</v>
      </c>
      <c r="C718" s="40" t="str">
        <f>IFERROR(VLOOKUP(BANCO10[[#This Row],[EMPRESA]],[1]!DADOS[#Data],2,FALSE),"")</f>
        <v>73.181.646/0001-96</v>
      </c>
      <c r="D718" s="40" t="s">
        <v>1812</v>
      </c>
      <c r="E718" s="42" t="str">
        <f>IFERROR(VLOOKUP(BANCO10[[#This Row],[EMPRESA]],[1]!DADOS[#Data],5,FALSE),"")</f>
        <v>DEMAIS</v>
      </c>
      <c r="F718" s="40" t="str">
        <f>IFERROR(IF(VLOOKUP(BANCO10[[#This Row],[EMPRESA]],[1]!DADOS[#Data],6,0)="","",(VLOOKUP(BANCO10[[#This Row],[EMPRESA]],[1]!DADOS[#Data],6,0))),"")</f>
        <v>N/A</v>
      </c>
      <c r="G718" s="40" t="str">
        <f>IFERROR(IF(VLOOKUP(BANCO10[[#This Row],[EMPRESA]],[1]!DADOS[#Data],4)="","",(VLOOKUP($D718,[1]!DADOS[#Data],4,0))),"")</f>
        <v>SCIENTECH</v>
      </c>
      <c r="H718" s="43" t="s">
        <v>178</v>
      </c>
      <c r="I718" s="43" t="s">
        <v>145</v>
      </c>
      <c r="J718" s="44" t="s">
        <v>123</v>
      </c>
      <c r="K718" s="44" t="s">
        <v>1814</v>
      </c>
      <c r="L718" s="44" t="s">
        <v>123</v>
      </c>
      <c r="M718" s="44" t="s">
        <v>137</v>
      </c>
      <c r="N718" s="44" t="s">
        <v>123</v>
      </c>
      <c r="O718" s="42" t="s">
        <v>180</v>
      </c>
      <c r="P718" s="42">
        <v>4</v>
      </c>
      <c r="Q718" s="39" t="s">
        <v>181</v>
      </c>
      <c r="R718" s="45" t="s">
        <v>123</v>
      </c>
      <c r="S718" s="45"/>
      <c r="T718" s="45" t="s">
        <v>123</v>
      </c>
      <c r="U718" s="45"/>
      <c r="V718" s="45" t="s">
        <v>123</v>
      </c>
      <c r="W718" s="45"/>
      <c r="X718" s="45" t="s">
        <v>123</v>
      </c>
      <c r="Y718" s="45"/>
      <c r="Z718" s="46" t="s">
        <v>123</v>
      </c>
      <c r="AA718" s="47"/>
      <c r="AB718" s="46" t="s">
        <v>123</v>
      </c>
      <c r="AC718" s="48"/>
      <c r="AD718" s="46" t="s">
        <v>123</v>
      </c>
      <c r="AE718" s="48"/>
      <c r="AF718" s="45"/>
      <c r="AG718" s="45"/>
      <c r="AH718" s="45" t="s">
        <v>123</v>
      </c>
      <c r="AI718" s="45"/>
      <c r="AJ718" s="45"/>
      <c r="AK718" s="45"/>
      <c r="AL718" s="45"/>
      <c r="AM718" s="45"/>
      <c r="AN718" s="45"/>
      <c r="AO718" s="45"/>
      <c r="AP718" s="45"/>
      <c r="AQ718" s="45"/>
      <c r="AR718" s="45"/>
      <c r="AS718" s="45"/>
      <c r="AT718" s="49">
        <v>45636</v>
      </c>
      <c r="AU718" s="50">
        <v>45636</v>
      </c>
      <c r="AV718" s="86" t="s">
        <v>123</v>
      </c>
      <c r="AW718" s="66" t="s">
        <v>123</v>
      </c>
      <c r="AX718" s="51" t="s">
        <v>182</v>
      </c>
      <c r="AY718" s="52" t="s">
        <v>126</v>
      </c>
      <c r="AZ718" s="53">
        <v>0</v>
      </c>
      <c r="BA718" s="52" t="s">
        <v>123</v>
      </c>
      <c r="BB718" s="81" t="s">
        <v>123</v>
      </c>
      <c r="BC718" s="52" t="s">
        <v>123</v>
      </c>
      <c r="BD718" s="52" t="s">
        <v>123</v>
      </c>
      <c r="BE718" s="55" t="s">
        <v>123</v>
      </c>
      <c r="BF718" s="55" t="s">
        <v>123</v>
      </c>
      <c r="BG718" s="55" t="s">
        <v>123</v>
      </c>
      <c r="BH718" s="55" t="s">
        <v>27</v>
      </c>
      <c r="BI718" s="48" t="s">
        <v>126</v>
      </c>
      <c r="BJ718" s="48"/>
      <c r="BK718" s="74" t="s">
        <v>126</v>
      </c>
      <c r="BL718" s="59"/>
      <c r="BM718" s="74" t="s">
        <v>126</v>
      </c>
      <c r="BN718" s="59"/>
      <c r="BO718" s="74" t="s">
        <v>126</v>
      </c>
      <c r="BP718" s="77"/>
      <c r="BQ718" s="78" t="s">
        <v>126</v>
      </c>
      <c r="BR718" s="131"/>
      <c r="BS718" s="69"/>
      <c r="BT718" s="38"/>
      <c r="BU718" s="61"/>
      <c r="BV718" s="61"/>
      <c r="BW718" s="61"/>
      <c r="BX718" s="61"/>
      <c r="BY718" s="61"/>
      <c r="BZ718" s="61"/>
      <c r="CA718" s="61"/>
      <c r="CB718" s="61"/>
      <c r="CC718" s="61"/>
      <c r="CD718" s="61"/>
      <c r="CE718" s="61"/>
      <c r="CF718" s="61"/>
      <c r="CG718" s="61"/>
      <c r="CH718" s="63">
        <f>YEAR(BANCO10[[#This Row],[DATA INÍCIO]])</f>
        <v>2024</v>
      </c>
      <c r="CI718" s="63">
        <f>MONTH(BANCO10[[#This Row],[DATA INÍCIO]])</f>
        <v>12</v>
      </c>
      <c r="CJ718" s="71" t="str">
        <f t="shared" si="12"/>
        <v>SCIENTECH AMBIENTAL INDUSTRIA E COMERCIO LTDA73.181.646/0001-96</v>
      </c>
      <c r="CK718" s="63"/>
      <c r="CL718" s="63"/>
      <c r="CM718" s="42" t="str">
        <f>IF(BANCO10[[#This Row],[SOLUÇÃO]]=CM$1,BANCO10[[#This Row],[STATUS DA ETAPA]],"")</f>
        <v/>
      </c>
      <c r="CN718" s="42" t="str">
        <f>IF(BANCO10[[#This Row],[SOLUÇÃO]]=CN$1,BANCO10[[#This Row],[STATUS DA ETAPA]],"")</f>
        <v/>
      </c>
      <c r="CO718" s="42" t="str">
        <f>IF(BANCO10[[#This Row],[SOLUÇÃO]]=CO$1,BANCO10[[#This Row],[STATUS DA ETAPA]],"")</f>
        <v/>
      </c>
      <c r="CP718" s="42" t="str">
        <f>IF(BANCO10[[#This Row],[SOLUÇÃO]]=CP$1,BANCO10[[#This Row],[STATUS DA ETAPA]],"")</f>
        <v/>
      </c>
      <c r="CQ718" s="42" t="str">
        <f>IF(BANCO10[[#This Row],[SOLUÇÃO]]=CQ$1,BANCO10[[#This Row],[STATUS DA ETAPA]],"")</f>
        <v/>
      </c>
      <c r="CR718" s="42" t="str">
        <f>IF(BANCO10[[#This Row],[SOLUÇÃO]]=CR$1,BANCO10[[#This Row],[STATUS DA ETAPA]],"")</f>
        <v/>
      </c>
      <c r="CS718" s="42" t="str">
        <f>IF(BANCO10[[#This Row],[SOLUÇÃO]]=CS$1,BANCO10[[#This Row],[STATUS DA ETAPA]],"")</f>
        <v/>
      </c>
      <c r="CT718" s="42" t="str">
        <f>IF(BANCO10[[#This Row],[SOLUÇÃO]]=CT$1,BANCO10[[#This Row],[STATUS DA ETAPA]],"")</f>
        <v/>
      </c>
      <c r="CU718" s="42" t="str">
        <f>IF(BANCO10[[#This Row],[SOLUÇÃO]]=CU$1,BANCO10[[#This Row],[STATUS DA ETAPA]],"")</f>
        <v/>
      </c>
      <c r="CV718" s="42" t="str">
        <f>IF(BANCO10[[#This Row],[SOLUÇÃO]]=CV$1,BANCO10[[#This Row],[STATUS DA ETAPA]],"")</f>
        <v/>
      </c>
      <c r="CW718" s="42" t="str">
        <f>IF(BANCO10[[#This Row],[SOLUÇÃO]]=CW$1,BANCO10[[#This Row],[STATUS DA ETAPA]],"")</f>
        <v/>
      </c>
      <c r="CX718" s="42" t="str">
        <f>IF(BANCO10[[#This Row],[SOLUÇÃO]]=CX$1,BANCO10[[#This Row],[STATUS DA ETAPA]],"")</f>
        <v/>
      </c>
      <c r="CY718" s="42" t="str">
        <f>IF(BANCO10[[#This Row],[SOLUÇÃO]]=CY$1,BANCO10[[#This Row],[STATUS DA ETAPA]],"")</f>
        <v/>
      </c>
      <c r="CZ718" s="42" t="str">
        <f>IF(BANCO10[[#This Row],[SOLUÇÃO]]=CZ$1,BANCO10[[#This Row],[STATUS DA ETAPA]],"")</f>
        <v/>
      </c>
      <c r="DA718" s="42" t="str">
        <f>IF(BANCO10[[#This Row],[SOLUÇÃO]]=DA$1,BANCO10[[#This Row],[STATUS DA ETAPA]],"")</f>
        <v/>
      </c>
      <c r="DB718" s="42" t="str">
        <f>IF(BANCO10[[#This Row],[SOLUÇÃO]]=DB$1,BANCO10[[#This Row],[STATUS DA ETAPA]],"")</f>
        <v/>
      </c>
      <c r="DC718" s="42" t="str">
        <f>IF(BANCO10[[#This Row],[SOLUÇÃO]]=DC$1,BANCO10[[#This Row],[STATUS DA ETAPA]],"")</f>
        <v/>
      </c>
      <c r="DD718" s="42" t="str">
        <f>IF(BANCO10[[#This Row],[SOLUÇÃO]]=DD$1,BANCO10[[#This Row],[STATUS DA ETAPA]],"")</f>
        <v/>
      </c>
      <c r="DE718" s="42" t="str">
        <f>IF(BANCO10[[#This Row],[SOLUÇÃO]]=DE$1,BANCO10[[#This Row],[STATUS DA ETAPA]],"")</f>
        <v/>
      </c>
      <c r="DF718" s="42" t="str">
        <f>IF(BANCO10[[#This Row],[SOLUÇÃO]]=DF$1,BANCO10[[#This Row],[STATUS DA ETAPA]],"")</f>
        <v/>
      </c>
      <c r="DG718" s="42" t="str">
        <f>IF(BANCO10[[#This Row],[SOLUÇÃO]]=DG$1,BANCO10[[#This Row],[STATUS DA ETAPA]],"")</f>
        <v/>
      </c>
      <c r="DH718" s="42" t="str">
        <f>IF(BANCO10[[#This Row],[SOLUÇÃO]]=DH$1,BANCO10[[#This Row],[STATUS DA ETAPA]],"")</f>
        <v/>
      </c>
      <c r="DI718" s="42" t="str">
        <f>IF(BANCO10[[#This Row],[SOLUÇÃO]]=DI$1,BANCO10[[#This Row],[STATUS DA ETAPA]],"")</f>
        <v/>
      </c>
      <c r="DJ718" s="42" t="str">
        <f>IF(BANCO10[[#This Row],[SOLUÇÃO]]=DJ$1,BANCO10[[#This Row],[STATUS DA ETAPA]],"")</f>
        <v/>
      </c>
      <c r="DK718" s="42" t="str">
        <f>IF(BANCO10[[#This Row],[SOLUÇÃO]]=DK$1,BANCO10[[#This Row],[STATUS DA ETAPA]],"")</f>
        <v/>
      </c>
      <c r="DL718" s="42" t="str">
        <f>IF(BANCO10[[#This Row],[SOLUÇÃO]]=DL$1,BANCO10[[#This Row],[STATUS DA ETAPA]],"")</f>
        <v/>
      </c>
      <c r="DM718" s="42" t="str">
        <f>IF(BANCO10[[#This Row],[SOLUÇÃO]]=DM$1,BANCO10[[#This Row],[STATUS DA ETAPA]],"")</f>
        <v/>
      </c>
    </row>
    <row r="719" spans="1:117" ht="12" x14ac:dyDescent="0.25">
      <c r="A719" s="38" t="s">
        <v>118</v>
      </c>
      <c r="B719" s="39" t="s">
        <v>131</v>
      </c>
      <c r="C719" s="40" t="str">
        <f>IFERROR(VLOOKUP(BANCO10[[#This Row],[EMPRESA]],[1]!DADOS[#Data],2,FALSE),"")</f>
        <v>73.181.646/0001-96</v>
      </c>
      <c r="D719" s="42" t="s">
        <v>1812</v>
      </c>
      <c r="E719" s="42" t="str">
        <f>IFERROR(VLOOKUP(BANCO10[[#This Row],[EMPRESA]],[1]!DADOS[#Data],5,FALSE),"")</f>
        <v>DEMAIS</v>
      </c>
      <c r="F719" s="40" t="str">
        <f>IFERROR(IF(VLOOKUP(BANCO10[[#This Row],[EMPRESA]],[1]!DADOS[#Data],6,0)="","",(VLOOKUP(BANCO10[[#This Row],[EMPRESA]],[1]!DADOS[#Data],6,0))),"")</f>
        <v>N/A</v>
      </c>
      <c r="G719" s="40" t="str">
        <f>IFERROR(IF(VLOOKUP(BANCO10[[#This Row],[EMPRESA]],[1]!DADOS[#Data],4)="","",(VLOOKUP($D719,[1]!DADOS[#Data],4,0))),"")</f>
        <v>SCIENTECH</v>
      </c>
      <c r="H719" s="43" t="s">
        <v>7</v>
      </c>
      <c r="I719" s="43" t="s">
        <v>145</v>
      </c>
      <c r="J719" s="43" t="s">
        <v>123</v>
      </c>
      <c r="K719" s="44" t="s">
        <v>1815</v>
      </c>
      <c r="L719" s="44" t="s">
        <v>1816</v>
      </c>
      <c r="M719" s="44" t="s">
        <v>137</v>
      </c>
      <c r="N719" s="42" t="s">
        <v>123</v>
      </c>
      <c r="O719" s="42" t="s">
        <v>96</v>
      </c>
      <c r="P719" s="42" t="s">
        <v>1817</v>
      </c>
      <c r="Q719" s="42" t="s">
        <v>188</v>
      </c>
      <c r="R719" s="45" t="s">
        <v>123</v>
      </c>
      <c r="S719" s="45"/>
      <c r="T719" s="45" t="s">
        <v>123</v>
      </c>
      <c r="U719" s="45"/>
      <c r="V719" s="45" t="s">
        <v>123</v>
      </c>
      <c r="W719" s="45"/>
      <c r="X719" s="45" t="s">
        <v>123</v>
      </c>
      <c r="Y719" s="45"/>
      <c r="Z719" s="46" t="s">
        <v>123</v>
      </c>
      <c r="AA719" s="47"/>
      <c r="AB719" s="46" t="s">
        <v>123</v>
      </c>
      <c r="AC719" s="48"/>
      <c r="AD719" s="46" t="s">
        <v>123</v>
      </c>
      <c r="AE719" s="48"/>
      <c r="AF719" s="45" t="s">
        <v>27</v>
      </c>
      <c r="AG719" s="45">
        <v>45531</v>
      </c>
      <c r="AH719" s="45" t="s">
        <v>27</v>
      </c>
      <c r="AI719" s="45">
        <v>45534</v>
      </c>
      <c r="AJ719" s="45" t="s">
        <v>27</v>
      </c>
      <c r="AK719" s="45">
        <v>45463</v>
      </c>
      <c r="AL719" s="45" t="s">
        <v>123</v>
      </c>
      <c r="AM719" s="45"/>
      <c r="AN719" s="45" t="s">
        <v>123</v>
      </c>
      <c r="AO719" s="45"/>
      <c r="AP719" s="45" t="s">
        <v>123</v>
      </c>
      <c r="AQ719" s="45"/>
      <c r="AR719" s="45" t="s">
        <v>123</v>
      </c>
      <c r="AS719" s="45"/>
      <c r="AT719" s="49">
        <v>45306</v>
      </c>
      <c r="AU719" s="50">
        <v>45771</v>
      </c>
      <c r="AV719" s="86" t="s">
        <v>27</v>
      </c>
      <c r="AW719" s="66" t="s">
        <v>27</v>
      </c>
      <c r="AX719" s="51" t="s">
        <v>49</v>
      </c>
      <c r="AY719" s="52" t="s">
        <v>126</v>
      </c>
      <c r="AZ719" s="53">
        <v>0</v>
      </c>
      <c r="BA719" s="52" t="s">
        <v>153</v>
      </c>
      <c r="BB719" s="81">
        <v>573557</v>
      </c>
      <c r="BC719" s="52" t="s">
        <v>123</v>
      </c>
      <c r="BD719" s="52" t="s">
        <v>123</v>
      </c>
      <c r="BE719" s="55" t="s">
        <v>27</v>
      </c>
      <c r="BF719" s="55" t="s">
        <v>27</v>
      </c>
      <c r="BG719" s="55" t="s">
        <v>27</v>
      </c>
      <c r="BH719" s="55" t="s">
        <v>27</v>
      </c>
      <c r="BI719" s="48" t="s">
        <v>27</v>
      </c>
      <c r="BJ719" s="48">
        <v>45855</v>
      </c>
      <c r="BK719" s="58" t="s">
        <v>123</v>
      </c>
      <c r="BL719" s="59"/>
      <c r="BM719" s="58" t="s">
        <v>123</v>
      </c>
      <c r="BN719" s="59"/>
      <c r="BO719" s="74" t="s">
        <v>27</v>
      </c>
      <c r="BP719" s="77">
        <v>45855</v>
      </c>
      <c r="BQ719" s="78" t="s">
        <v>126</v>
      </c>
      <c r="BR719" s="131"/>
      <c r="BS719" s="104" t="s">
        <v>312</v>
      </c>
      <c r="BT719" s="38" t="s">
        <v>131</v>
      </c>
      <c r="BU719" s="61"/>
      <c r="BV719" s="61"/>
      <c r="BW719" s="84"/>
      <c r="BX719" s="84"/>
      <c r="BY719" s="85"/>
      <c r="BZ719" s="84"/>
      <c r="CA719" s="86"/>
      <c r="CB719" s="87"/>
      <c r="CC719" s="88"/>
      <c r="CD719" s="87"/>
      <c r="CE719" s="87"/>
      <c r="CF719" s="87"/>
      <c r="CG719" s="87"/>
      <c r="CH719" s="42">
        <f>YEAR(BANCO10[[#This Row],[DATA INÍCIO]])</f>
        <v>2024</v>
      </c>
      <c r="CI719" s="42">
        <f>MONTH(BANCO10[[#This Row],[DATA INÍCIO]])</f>
        <v>1</v>
      </c>
      <c r="CJ719" s="42" t="str">
        <f t="shared" si="12"/>
        <v>SCIENTECH AMBIENTAL INDUSTRIA E COMERCIO LTDA73.181.646/0001-96</v>
      </c>
      <c r="CK719" s="42"/>
      <c r="CL719" s="42"/>
      <c r="CM719" s="42" t="str">
        <f>IF(BANCO10[[#This Row],[SOLUÇÃO]]=CM$1,BANCO10[[#This Row],[STATUS DA ETAPA]],"")</f>
        <v/>
      </c>
      <c r="CN719" s="42" t="str">
        <f>IF(BANCO10[[#This Row],[SOLUÇÃO]]=CN$1,BANCO10[[#This Row],[STATUS DA ETAPA]],"")</f>
        <v/>
      </c>
      <c r="CO719" s="42" t="str">
        <f>IF(BANCO10[[#This Row],[SOLUÇÃO]]=CO$1,BANCO10[[#This Row],[STATUS DA ETAPA]],"")</f>
        <v/>
      </c>
      <c r="CP719" s="42" t="str">
        <f>IF(BANCO10[[#This Row],[SOLUÇÃO]]=CP$1,BANCO10[[#This Row],[STATUS DA ETAPA]],"")</f>
        <v/>
      </c>
      <c r="CQ719" s="42" t="str">
        <f>IF(BANCO10[[#This Row],[SOLUÇÃO]]=CQ$1,BANCO10[[#This Row],[STATUS DA ETAPA]],"")</f>
        <v/>
      </c>
      <c r="CR719" s="42" t="str">
        <f>IF(BANCO10[[#This Row],[SOLUÇÃO]]=CR$1,BANCO10[[#This Row],[STATUS DA ETAPA]],"")</f>
        <v/>
      </c>
      <c r="CS719" s="42" t="str">
        <f>IF(BANCO10[[#This Row],[SOLUÇÃO]]=CS$1,BANCO10[[#This Row],[STATUS DA ETAPA]],"")</f>
        <v>CONCLUÍDO</v>
      </c>
      <c r="CT719" s="42" t="str">
        <f>IF(BANCO10[[#This Row],[SOLUÇÃO]]=CT$1,BANCO10[[#This Row],[STATUS DA ETAPA]],"")</f>
        <v/>
      </c>
      <c r="CU719" s="42" t="str">
        <f>IF(BANCO10[[#This Row],[SOLUÇÃO]]=CU$1,BANCO10[[#This Row],[STATUS DA ETAPA]],"")</f>
        <v/>
      </c>
      <c r="CV719" s="42" t="str">
        <f>IF(BANCO10[[#This Row],[SOLUÇÃO]]=CV$1,BANCO10[[#This Row],[STATUS DA ETAPA]],"")</f>
        <v/>
      </c>
      <c r="CW719" s="42" t="str">
        <f>IF(BANCO10[[#This Row],[SOLUÇÃO]]=CW$1,BANCO10[[#This Row],[STATUS DA ETAPA]],"")</f>
        <v/>
      </c>
      <c r="CX719" s="42" t="str">
        <f>IF(BANCO10[[#This Row],[SOLUÇÃO]]=CX$1,BANCO10[[#This Row],[STATUS DA ETAPA]],"")</f>
        <v/>
      </c>
      <c r="CY719" s="42" t="str">
        <f>IF(BANCO10[[#This Row],[SOLUÇÃO]]=CY$1,BANCO10[[#This Row],[STATUS DA ETAPA]],"")</f>
        <v/>
      </c>
      <c r="CZ719" s="42" t="str">
        <f>IF(BANCO10[[#This Row],[SOLUÇÃO]]=CZ$1,BANCO10[[#This Row],[STATUS DA ETAPA]],"")</f>
        <v/>
      </c>
      <c r="DA719" s="42" t="str">
        <f>IF(BANCO10[[#This Row],[SOLUÇÃO]]=DA$1,BANCO10[[#This Row],[STATUS DA ETAPA]],"")</f>
        <v/>
      </c>
      <c r="DB719" s="42" t="str">
        <f>IF(BANCO10[[#This Row],[SOLUÇÃO]]=DB$1,BANCO10[[#This Row],[STATUS DA ETAPA]],"")</f>
        <v/>
      </c>
      <c r="DC719" s="63" t="str">
        <f>IF(BANCO10[[#This Row],[SOLUÇÃO]]=DC$1,BANCO10[[#This Row],[STATUS DA ETAPA]],"")</f>
        <v/>
      </c>
      <c r="DD719" s="65" t="str">
        <f>IF(BANCO10[[#This Row],[SOLUÇÃO]]=DD$1,BANCO10[[#This Row],[STATUS DA ETAPA]],"")</f>
        <v/>
      </c>
      <c r="DE719" s="65" t="str">
        <f>IF(BANCO10[[#This Row],[SOLUÇÃO]]=DE$1,BANCO10[[#This Row],[STATUS DA ETAPA]],"")</f>
        <v/>
      </c>
      <c r="DF719" s="65" t="str">
        <f>IF(BANCO10[[#This Row],[SOLUÇÃO]]=DF$1,BANCO10[[#This Row],[STATUS DA ETAPA]],"")</f>
        <v/>
      </c>
      <c r="DG719" s="65" t="str">
        <f>IF(BANCO10[[#This Row],[SOLUÇÃO]]=DG$1,BANCO10[[#This Row],[STATUS DA ETAPA]],"")</f>
        <v/>
      </c>
      <c r="DH719" s="65" t="str">
        <f>IF(BANCO10[[#This Row],[SOLUÇÃO]]=DH$1,BANCO10[[#This Row],[STATUS DA ETAPA]],"")</f>
        <v/>
      </c>
      <c r="DI719" s="65" t="str">
        <f>IF(BANCO10[[#This Row],[SOLUÇÃO]]=DI$1,BANCO10[[#This Row],[STATUS DA ETAPA]],"")</f>
        <v/>
      </c>
      <c r="DJ719" s="65" t="str">
        <f>IF(BANCO10[[#This Row],[SOLUÇÃO]]=DJ$1,BANCO10[[#This Row],[STATUS DA ETAPA]],"")</f>
        <v/>
      </c>
      <c r="DK719" s="65" t="str">
        <f>IF(BANCO10[[#This Row],[SOLUÇÃO]]=DK$1,BANCO10[[#This Row],[STATUS DA ETAPA]],"")</f>
        <v/>
      </c>
      <c r="DL719" s="65" t="str">
        <f>IF(BANCO10[[#This Row],[SOLUÇÃO]]=DL$1,BANCO10[[#This Row],[STATUS DA ETAPA]],"")</f>
        <v/>
      </c>
      <c r="DM719" s="65" t="str">
        <f>IF(BANCO10[[#This Row],[SOLUÇÃO]]=DM$1,BANCO10[[#This Row],[STATUS DA ETAPA]],"")</f>
        <v/>
      </c>
    </row>
    <row r="720" spans="1:117" ht="12" x14ac:dyDescent="0.25">
      <c r="A720" s="38" t="s">
        <v>118</v>
      </c>
      <c r="B720" s="39" t="s">
        <v>131</v>
      </c>
      <c r="C720" s="40" t="str">
        <f>IFERROR(VLOOKUP(BANCO10[[#This Row],[EMPRESA]],[1]!DADOS[#Data],2,FALSE),"")</f>
        <v>73.181.646/0001-96</v>
      </c>
      <c r="D720" s="40" t="s">
        <v>1812</v>
      </c>
      <c r="E720" s="42" t="str">
        <f>IFERROR(VLOOKUP(BANCO10[[#This Row],[EMPRESA]],[1]!DADOS[#Data],5,FALSE),"")</f>
        <v>DEMAIS</v>
      </c>
      <c r="F720" s="40" t="str">
        <f>IFERROR(IF(VLOOKUP(BANCO10[[#This Row],[EMPRESA]],[1]!DADOS[#Data],6,0)="","",(VLOOKUP(BANCO10[[#This Row],[EMPRESA]],[1]!DADOS[#Data],6,0))),"")</f>
        <v>N/A</v>
      </c>
      <c r="G720" s="40" t="str">
        <f>IFERROR(IF(VLOOKUP(BANCO10[[#This Row],[EMPRESA]],[1]!DADOS[#Data],4)="","",(VLOOKUP($D720,[1]!DADOS[#Data],4,0))),"")</f>
        <v>SCIENTECH</v>
      </c>
      <c r="H720" s="43" t="s">
        <v>178</v>
      </c>
      <c r="I720" s="43" t="s">
        <v>145</v>
      </c>
      <c r="J720" s="44" t="s">
        <v>123</v>
      </c>
      <c r="K720" s="39" t="s">
        <v>1818</v>
      </c>
      <c r="L720" s="44" t="s">
        <v>123</v>
      </c>
      <c r="M720" s="44" t="s">
        <v>137</v>
      </c>
      <c r="N720" s="44" t="s">
        <v>123</v>
      </c>
      <c r="O720" s="42" t="s">
        <v>180</v>
      </c>
      <c r="P720" s="42">
        <v>4</v>
      </c>
      <c r="Q720" s="39" t="s">
        <v>181</v>
      </c>
      <c r="R720" s="45" t="s">
        <v>123</v>
      </c>
      <c r="S720" s="45"/>
      <c r="T720" s="45" t="s">
        <v>123</v>
      </c>
      <c r="U720" s="45"/>
      <c r="V720" s="45" t="s">
        <v>123</v>
      </c>
      <c r="W720" s="45"/>
      <c r="X720" s="45" t="s">
        <v>123</v>
      </c>
      <c r="Y720" s="45"/>
      <c r="Z720" s="46" t="s">
        <v>123</v>
      </c>
      <c r="AA720" s="47"/>
      <c r="AB720" s="46" t="s">
        <v>123</v>
      </c>
      <c r="AC720" s="48"/>
      <c r="AD720" s="46" t="s">
        <v>123</v>
      </c>
      <c r="AE720" s="48"/>
      <c r="AF720" s="45" t="s">
        <v>123</v>
      </c>
      <c r="AG720" s="45"/>
      <c r="AH720" s="45" t="s">
        <v>123</v>
      </c>
      <c r="AI720" s="45"/>
      <c r="AJ720" s="45" t="s">
        <v>123</v>
      </c>
      <c r="AK720" s="45"/>
      <c r="AL720" s="45" t="s">
        <v>123</v>
      </c>
      <c r="AM720" s="45"/>
      <c r="AN720" s="45" t="s">
        <v>123</v>
      </c>
      <c r="AO720" s="45"/>
      <c r="AP720" s="45" t="s">
        <v>123</v>
      </c>
      <c r="AQ720" s="45"/>
      <c r="AR720" s="45" t="s">
        <v>123</v>
      </c>
      <c r="AS720" s="45"/>
      <c r="AT720" s="49">
        <v>45807</v>
      </c>
      <c r="AU720" s="50">
        <v>45807</v>
      </c>
      <c r="AV720" s="86" t="s">
        <v>123</v>
      </c>
      <c r="AW720" s="66" t="s">
        <v>123</v>
      </c>
      <c r="AX720" s="51" t="s">
        <v>182</v>
      </c>
      <c r="AY720" s="52" t="s">
        <v>126</v>
      </c>
      <c r="AZ720" s="53">
        <v>0</v>
      </c>
      <c r="BA720" s="52" t="s">
        <v>123</v>
      </c>
      <c r="BB720" s="81" t="s">
        <v>123</v>
      </c>
      <c r="BC720" s="52" t="s">
        <v>123</v>
      </c>
      <c r="BD720" s="52" t="s">
        <v>123</v>
      </c>
      <c r="BE720" s="55" t="s">
        <v>123</v>
      </c>
      <c r="BF720" s="55" t="s">
        <v>123</v>
      </c>
      <c r="BG720" s="55" t="s">
        <v>123</v>
      </c>
      <c r="BH720" s="55" t="s">
        <v>27</v>
      </c>
      <c r="BI720" s="48" t="s">
        <v>126</v>
      </c>
      <c r="BJ720" s="48"/>
      <c r="BK720" s="74" t="s">
        <v>126</v>
      </c>
      <c r="BL720" s="59"/>
      <c r="BM720" s="74" t="s">
        <v>126</v>
      </c>
      <c r="BN720" s="59"/>
      <c r="BO720" s="74" t="s">
        <v>126</v>
      </c>
      <c r="BP720" s="77"/>
      <c r="BQ720" s="78" t="s">
        <v>126</v>
      </c>
      <c r="BR720" s="131"/>
      <c r="BS720" s="69"/>
      <c r="BT720" s="38"/>
      <c r="BU720" s="61"/>
      <c r="BV720" s="61"/>
      <c r="BW720" s="61"/>
      <c r="BX720" s="61"/>
      <c r="BY720" s="61"/>
      <c r="BZ720" s="61"/>
      <c r="CA720" s="61"/>
      <c r="CB720" s="61"/>
      <c r="CC720" s="61"/>
      <c r="CD720" s="61"/>
      <c r="CE720" s="61"/>
      <c r="CF720" s="61"/>
      <c r="CG720" s="61"/>
      <c r="CH720" s="63">
        <f>YEAR(BANCO10[[#This Row],[DATA INÍCIO]])</f>
        <v>2025</v>
      </c>
      <c r="CI720" s="63">
        <f>MONTH(BANCO10[[#This Row],[DATA INÍCIO]])</f>
        <v>5</v>
      </c>
      <c r="CJ720" s="71" t="str">
        <f t="shared" si="12"/>
        <v>SCIENTECH AMBIENTAL INDUSTRIA E COMERCIO LTDA73.181.646/0001-96</v>
      </c>
      <c r="CK720" s="63"/>
      <c r="CL720" s="63"/>
      <c r="CM720" s="42" t="str">
        <f>IF(BANCO10[[#This Row],[SOLUÇÃO]]=CM$1,BANCO10[[#This Row],[STATUS DA ETAPA]],"")</f>
        <v/>
      </c>
      <c r="CN720" s="42" t="str">
        <f>IF(BANCO10[[#This Row],[SOLUÇÃO]]=CN$1,BANCO10[[#This Row],[STATUS DA ETAPA]],"")</f>
        <v/>
      </c>
      <c r="CO720" s="42" t="str">
        <f>IF(BANCO10[[#This Row],[SOLUÇÃO]]=CO$1,BANCO10[[#This Row],[STATUS DA ETAPA]],"")</f>
        <v/>
      </c>
      <c r="CP720" s="42" t="str">
        <f>IF(BANCO10[[#This Row],[SOLUÇÃO]]=CP$1,BANCO10[[#This Row],[STATUS DA ETAPA]],"")</f>
        <v/>
      </c>
      <c r="CQ720" s="42" t="str">
        <f>IF(BANCO10[[#This Row],[SOLUÇÃO]]=CQ$1,BANCO10[[#This Row],[STATUS DA ETAPA]],"")</f>
        <v/>
      </c>
      <c r="CR720" s="42" t="str">
        <f>IF(BANCO10[[#This Row],[SOLUÇÃO]]=CR$1,BANCO10[[#This Row],[STATUS DA ETAPA]],"")</f>
        <v/>
      </c>
      <c r="CS720" s="42" t="str">
        <f>IF(BANCO10[[#This Row],[SOLUÇÃO]]=CS$1,BANCO10[[#This Row],[STATUS DA ETAPA]],"")</f>
        <v/>
      </c>
      <c r="CT720" s="42" t="str">
        <f>IF(BANCO10[[#This Row],[SOLUÇÃO]]=CT$1,BANCO10[[#This Row],[STATUS DA ETAPA]],"")</f>
        <v/>
      </c>
      <c r="CU720" s="42" t="str">
        <f>IF(BANCO10[[#This Row],[SOLUÇÃO]]=CU$1,BANCO10[[#This Row],[STATUS DA ETAPA]],"")</f>
        <v/>
      </c>
      <c r="CV720" s="42" t="str">
        <f>IF(BANCO10[[#This Row],[SOLUÇÃO]]=CV$1,BANCO10[[#This Row],[STATUS DA ETAPA]],"")</f>
        <v/>
      </c>
      <c r="CW720" s="42" t="str">
        <f>IF(BANCO10[[#This Row],[SOLUÇÃO]]=CW$1,BANCO10[[#This Row],[STATUS DA ETAPA]],"")</f>
        <v/>
      </c>
      <c r="CX720" s="42" t="str">
        <f>IF(BANCO10[[#This Row],[SOLUÇÃO]]=CX$1,BANCO10[[#This Row],[STATUS DA ETAPA]],"")</f>
        <v/>
      </c>
      <c r="CY720" s="42" t="str">
        <f>IF(BANCO10[[#This Row],[SOLUÇÃO]]=CY$1,BANCO10[[#This Row],[STATUS DA ETAPA]],"")</f>
        <v/>
      </c>
      <c r="CZ720" s="42" t="str">
        <f>IF(BANCO10[[#This Row],[SOLUÇÃO]]=CZ$1,BANCO10[[#This Row],[STATUS DA ETAPA]],"")</f>
        <v/>
      </c>
      <c r="DA720" s="42" t="str">
        <f>IF(BANCO10[[#This Row],[SOLUÇÃO]]=DA$1,BANCO10[[#This Row],[STATUS DA ETAPA]],"")</f>
        <v/>
      </c>
      <c r="DB720" s="42" t="str">
        <f>IF(BANCO10[[#This Row],[SOLUÇÃO]]=DB$1,BANCO10[[#This Row],[STATUS DA ETAPA]],"")</f>
        <v/>
      </c>
      <c r="DC720" s="42" t="str">
        <f>IF(BANCO10[[#This Row],[SOLUÇÃO]]=DC$1,BANCO10[[#This Row],[STATUS DA ETAPA]],"")</f>
        <v/>
      </c>
      <c r="DD720" s="42" t="str">
        <f>IF(BANCO10[[#This Row],[SOLUÇÃO]]=DD$1,BANCO10[[#This Row],[STATUS DA ETAPA]],"")</f>
        <v/>
      </c>
      <c r="DE720" s="42" t="str">
        <f>IF(BANCO10[[#This Row],[SOLUÇÃO]]=DE$1,BANCO10[[#This Row],[STATUS DA ETAPA]],"")</f>
        <v/>
      </c>
      <c r="DF720" s="42" t="str">
        <f>IF(BANCO10[[#This Row],[SOLUÇÃO]]=DF$1,BANCO10[[#This Row],[STATUS DA ETAPA]],"")</f>
        <v/>
      </c>
      <c r="DG720" s="42" t="str">
        <f>IF(BANCO10[[#This Row],[SOLUÇÃO]]=DG$1,BANCO10[[#This Row],[STATUS DA ETAPA]],"")</f>
        <v/>
      </c>
      <c r="DH720" s="42" t="str">
        <f>IF(BANCO10[[#This Row],[SOLUÇÃO]]=DH$1,BANCO10[[#This Row],[STATUS DA ETAPA]],"")</f>
        <v/>
      </c>
      <c r="DI720" s="42" t="str">
        <f>IF(BANCO10[[#This Row],[SOLUÇÃO]]=DI$1,BANCO10[[#This Row],[STATUS DA ETAPA]],"")</f>
        <v/>
      </c>
      <c r="DJ720" s="42" t="str">
        <f>IF(BANCO10[[#This Row],[SOLUÇÃO]]=DJ$1,BANCO10[[#This Row],[STATUS DA ETAPA]],"")</f>
        <v/>
      </c>
      <c r="DK720" s="42" t="str">
        <f>IF(BANCO10[[#This Row],[SOLUÇÃO]]=DK$1,BANCO10[[#This Row],[STATUS DA ETAPA]],"")</f>
        <v/>
      </c>
      <c r="DL720" s="42" t="str">
        <f>IF(BANCO10[[#This Row],[SOLUÇÃO]]=DL$1,BANCO10[[#This Row],[STATUS DA ETAPA]],"")</f>
        <v/>
      </c>
      <c r="DM720" s="42" t="str">
        <f>IF(BANCO10[[#This Row],[SOLUÇÃO]]=DM$1,BANCO10[[#This Row],[STATUS DA ETAPA]],"")</f>
        <v/>
      </c>
    </row>
    <row r="721" spans="1:117" ht="12" x14ac:dyDescent="0.25">
      <c r="A721" s="38" t="s">
        <v>118</v>
      </c>
      <c r="B721" s="39" t="s">
        <v>119</v>
      </c>
      <c r="C721" s="40" t="str">
        <f>IFERROR(VLOOKUP(BANCO10[[#This Row],[EMPRESA]],[1]!DADOS[#Data],2,FALSE),"")</f>
        <v>05.547.321/0001-24</v>
      </c>
      <c r="D721" s="42" t="s">
        <v>1819</v>
      </c>
      <c r="E721" s="42" t="str">
        <f>IFERROR(VLOOKUP(BANCO10[[#This Row],[EMPRESA]],[1]!DADOS[#Data],5,FALSE),"")</f>
        <v>EPP</v>
      </c>
      <c r="F721" s="40" t="str">
        <f>IFERROR(IF(VLOOKUP(BANCO10[[#This Row],[EMPRESA]],[1]!DADOS[#Data],6,0)="","",(VLOOKUP(BANCO10[[#This Row],[EMPRESA]],[1]!DADOS[#Data],6,0))),"")</f>
        <v>CAPITAL LESTE 2</v>
      </c>
      <c r="G721" s="40" t="str">
        <f>IFERROR(IF(VLOOKUP(BANCO10[[#This Row],[EMPRESA]],[1]!DADOS[#Data],4)="","",(VLOOKUP($D721,[1]!DADOS[#Data],4,0))),"")</f>
        <v>SCM</v>
      </c>
      <c r="H721" s="43" t="s">
        <v>7</v>
      </c>
      <c r="I721" s="43" t="s">
        <v>145</v>
      </c>
      <c r="J721" s="44" t="s">
        <v>123</v>
      </c>
      <c r="K721" s="44" t="s">
        <v>1820</v>
      </c>
      <c r="L721" s="44" t="s">
        <v>123</v>
      </c>
      <c r="M721" s="44">
        <v>103</v>
      </c>
      <c r="N721" s="42" t="s">
        <v>123</v>
      </c>
      <c r="O721" s="42" t="s">
        <v>95</v>
      </c>
      <c r="P721" s="42">
        <v>100</v>
      </c>
      <c r="Q721" s="42" t="s">
        <v>282</v>
      </c>
      <c r="R721" s="45" t="s">
        <v>123</v>
      </c>
      <c r="S721" s="45"/>
      <c r="T721" s="45" t="s">
        <v>123</v>
      </c>
      <c r="U721" s="45"/>
      <c r="V721" s="45" t="s">
        <v>123</v>
      </c>
      <c r="W721" s="45"/>
      <c r="X721" s="45" t="s">
        <v>123</v>
      </c>
      <c r="Y721" s="45"/>
      <c r="Z721" s="46" t="s">
        <v>123</v>
      </c>
      <c r="AA721" s="47"/>
      <c r="AB721" s="46" t="s">
        <v>123</v>
      </c>
      <c r="AC721" s="48"/>
      <c r="AD721" s="46" t="s">
        <v>123</v>
      </c>
      <c r="AE721" s="48"/>
      <c r="AF721" s="45" t="s">
        <v>27</v>
      </c>
      <c r="AG721" s="45">
        <v>44792</v>
      </c>
      <c r="AH721" s="45" t="s">
        <v>27</v>
      </c>
      <c r="AI721" s="45">
        <v>44792</v>
      </c>
      <c r="AJ721" s="45" t="s">
        <v>27</v>
      </c>
      <c r="AK721" s="45">
        <v>44792</v>
      </c>
      <c r="AL721" s="45" t="s">
        <v>27</v>
      </c>
      <c r="AM721" s="45">
        <v>44792</v>
      </c>
      <c r="AN721" s="45" t="s">
        <v>123</v>
      </c>
      <c r="AO721" s="45"/>
      <c r="AP721" s="45" t="s">
        <v>123</v>
      </c>
      <c r="AQ721" s="45"/>
      <c r="AR721" s="45" t="s">
        <v>123</v>
      </c>
      <c r="AS721" s="45"/>
      <c r="AT721" s="49">
        <v>44831</v>
      </c>
      <c r="AU721" s="50">
        <v>44922</v>
      </c>
      <c r="AV721" s="61" t="s">
        <v>27</v>
      </c>
      <c r="AW721" s="51" t="s">
        <v>27</v>
      </c>
      <c r="AX721" s="51" t="s">
        <v>49</v>
      </c>
      <c r="AY721" s="52" t="s">
        <v>27</v>
      </c>
      <c r="AZ721" s="53">
        <v>0</v>
      </c>
      <c r="BA721" s="52" t="s">
        <v>123</v>
      </c>
      <c r="BB721" s="81" t="s">
        <v>123</v>
      </c>
      <c r="BC721" s="52" t="s">
        <v>123</v>
      </c>
      <c r="BD721" s="52" t="s">
        <v>123</v>
      </c>
      <c r="BE721" s="55" t="s">
        <v>123</v>
      </c>
      <c r="BF721" s="55" t="s">
        <v>123</v>
      </c>
      <c r="BG721" s="55" t="s">
        <v>27</v>
      </c>
      <c r="BH721" s="55" t="s">
        <v>123</v>
      </c>
      <c r="BI721" s="48" t="s">
        <v>123</v>
      </c>
      <c r="BJ721" s="48"/>
      <c r="BK721" s="74"/>
      <c r="BL721" s="75"/>
      <c r="BM721" s="74"/>
      <c r="BN721" s="75"/>
      <c r="BO721" s="74" t="s">
        <v>27</v>
      </c>
      <c r="BP721" s="75">
        <v>44922</v>
      </c>
      <c r="BQ721" s="74" t="s">
        <v>27</v>
      </c>
      <c r="BR721" s="232"/>
      <c r="BS721" s="60" t="s">
        <v>586</v>
      </c>
      <c r="BT721" s="38"/>
      <c r="BU721" s="61" t="s">
        <v>129</v>
      </c>
      <c r="BV721" s="61" t="s">
        <v>129</v>
      </c>
      <c r="BW721" s="84" t="s">
        <v>259</v>
      </c>
      <c r="BX721" s="84" t="s">
        <v>129</v>
      </c>
      <c r="BY721" s="85" t="s">
        <v>170</v>
      </c>
      <c r="BZ721" s="84"/>
      <c r="CA721" s="86" t="s">
        <v>129</v>
      </c>
      <c r="CB721" s="87" t="s">
        <v>129</v>
      </c>
      <c r="CC721" s="88" t="s">
        <v>129</v>
      </c>
      <c r="CD721" s="87" t="s">
        <v>129</v>
      </c>
      <c r="CE721" s="87" t="s">
        <v>129</v>
      </c>
      <c r="CF721" s="87" t="s">
        <v>129</v>
      </c>
      <c r="CG721" s="87" t="s">
        <v>129</v>
      </c>
      <c r="CH721" s="42">
        <f>YEAR(BANCO10[[#This Row],[DATA INÍCIO]])</f>
        <v>2022</v>
      </c>
      <c r="CI721" s="42">
        <f>MONTH(BANCO10[[#This Row],[DATA INÍCIO]])</f>
        <v>9</v>
      </c>
      <c r="CJ721" s="42" t="str">
        <f t="shared" si="12"/>
        <v>SCM ESTAMPARIA DE METAIS LTDA 05.547.321/0001-24</v>
      </c>
      <c r="CK721" s="42"/>
      <c r="CL721" s="42" t="s">
        <v>1820</v>
      </c>
      <c r="CM721" s="42" t="str">
        <f>IF(BANCO10[[#This Row],[SOLUÇÃO]]=CM$1,BANCO10[[#This Row],[STATUS DA ETAPA]],"")</f>
        <v/>
      </c>
      <c r="CN721" s="42" t="str">
        <f>IF(BANCO10[[#This Row],[SOLUÇÃO]]=CN$1,BANCO10[[#This Row],[STATUS DA ETAPA]],"")</f>
        <v/>
      </c>
      <c r="CO721" s="42" t="str">
        <f>IF(BANCO10[[#This Row],[SOLUÇÃO]]=CO$1,BANCO10[[#This Row],[STATUS DA ETAPA]],"")</f>
        <v/>
      </c>
      <c r="CP721" s="42" t="str">
        <f>IF(BANCO10[[#This Row],[SOLUÇÃO]]=CP$1,BANCO10[[#This Row],[STATUS DA ETAPA]],"")</f>
        <v/>
      </c>
      <c r="CQ721" s="42" t="str">
        <f>IF(BANCO10[[#This Row],[SOLUÇÃO]]=CQ$1,BANCO10[[#This Row],[STATUS DA ETAPA]],"")</f>
        <v/>
      </c>
      <c r="CR721" s="42" t="str">
        <f>IF(BANCO10[[#This Row],[SOLUÇÃO]]=CR$1,BANCO10[[#This Row],[STATUS DA ETAPA]],"")</f>
        <v>CONCLUÍDO</v>
      </c>
      <c r="CS721" s="42" t="str">
        <f>IF(BANCO10[[#This Row],[SOLUÇÃO]]=CS$1,BANCO10[[#This Row],[STATUS DA ETAPA]],"")</f>
        <v/>
      </c>
      <c r="CT721" s="42" t="str">
        <f>IF(BANCO10[[#This Row],[SOLUÇÃO]]=CT$1,BANCO10[[#This Row],[STATUS DA ETAPA]],"")</f>
        <v/>
      </c>
      <c r="CU721" s="42" t="str">
        <f>IF(BANCO10[[#This Row],[SOLUÇÃO]]=CU$1,BANCO10[[#This Row],[STATUS DA ETAPA]],"")</f>
        <v/>
      </c>
      <c r="CV721" s="42" t="str">
        <f>IF(BANCO10[[#This Row],[SOLUÇÃO]]=CV$1,BANCO10[[#This Row],[STATUS DA ETAPA]],"")</f>
        <v/>
      </c>
      <c r="CW721" s="42" t="str">
        <f>IF(BANCO10[[#This Row],[SOLUÇÃO]]=CW$1,BANCO10[[#This Row],[STATUS DA ETAPA]],"")</f>
        <v/>
      </c>
      <c r="CX721" s="42" t="str">
        <f>IF(BANCO10[[#This Row],[SOLUÇÃO]]=CX$1,BANCO10[[#This Row],[STATUS DA ETAPA]],"")</f>
        <v/>
      </c>
      <c r="CY721" s="42" t="str">
        <f>IF(BANCO10[[#This Row],[SOLUÇÃO]]=CY$1,BANCO10[[#This Row],[STATUS DA ETAPA]],"")</f>
        <v/>
      </c>
      <c r="CZ721" s="42" t="str">
        <f>IF(BANCO10[[#This Row],[SOLUÇÃO]]=CZ$1,BANCO10[[#This Row],[STATUS DA ETAPA]],"")</f>
        <v/>
      </c>
      <c r="DA721" s="42" t="str">
        <f>IF(BANCO10[[#This Row],[SOLUÇÃO]]=DA$1,BANCO10[[#This Row],[STATUS DA ETAPA]],"")</f>
        <v/>
      </c>
      <c r="DB721" s="42" t="str">
        <f>IF(BANCO10[[#This Row],[SOLUÇÃO]]=DB$1,BANCO10[[#This Row],[STATUS DA ETAPA]],"")</f>
        <v/>
      </c>
      <c r="DC721" s="63" t="str">
        <f>IF(BANCO10[[#This Row],[SOLUÇÃO]]=DC$1,BANCO10[[#This Row],[STATUS DA ETAPA]],"")</f>
        <v/>
      </c>
      <c r="DD721" s="65" t="str">
        <f>IF(BANCO10[[#This Row],[SOLUÇÃO]]=DD$1,BANCO10[[#This Row],[STATUS DA ETAPA]],"")</f>
        <v/>
      </c>
      <c r="DE721" s="65" t="str">
        <f>IF(BANCO10[[#This Row],[SOLUÇÃO]]=DE$1,BANCO10[[#This Row],[STATUS DA ETAPA]],"")</f>
        <v/>
      </c>
      <c r="DF721" s="65" t="str">
        <f>IF(BANCO10[[#This Row],[SOLUÇÃO]]=DF$1,BANCO10[[#This Row],[STATUS DA ETAPA]],"")</f>
        <v/>
      </c>
      <c r="DG721" s="65" t="str">
        <f>IF(BANCO10[[#This Row],[SOLUÇÃO]]=DG$1,BANCO10[[#This Row],[STATUS DA ETAPA]],"")</f>
        <v/>
      </c>
      <c r="DH721" s="65" t="str">
        <f>IF(BANCO10[[#This Row],[SOLUÇÃO]]=DH$1,BANCO10[[#This Row],[STATUS DA ETAPA]],"")</f>
        <v/>
      </c>
      <c r="DI721" s="65" t="str">
        <f>IF(BANCO10[[#This Row],[SOLUÇÃO]]=DI$1,BANCO10[[#This Row],[STATUS DA ETAPA]],"")</f>
        <v/>
      </c>
      <c r="DJ721" s="65" t="str">
        <f>IF(BANCO10[[#This Row],[SOLUÇÃO]]=DJ$1,BANCO10[[#This Row],[STATUS DA ETAPA]],"")</f>
        <v/>
      </c>
      <c r="DK721" s="65" t="str">
        <f>IF(BANCO10[[#This Row],[SOLUÇÃO]]=DK$1,BANCO10[[#This Row],[STATUS DA ETAPA]],"")</f>
        <v/>
      </c>
      <c r="DL721" s="65" t="str">
        <f>IF(BANCO10[[#This Row],[SOLUÇÃO]]=DL$1,BANCO10[[#This Row],[STATUS DA ETAPA]],"")</f>
        <v/>
      </c>
      <c r="DM721" s="65" t="str">
        <f>IF(BANCO10[[#This Row],[SOLUÇÃO]]=DM$1,BANCO10[[#This Row],[STATUS DA ETAPA]],"")</f>
        <v/>
      </c>
    </row>
    <row r="722" spans="1:117" ht="12" x14ac:dyDescent="0.25">
      <c r="A722" s="38" t="s">
        <v>118</v>
      </c>
      <c r="B722" s="39" t="s">
        <v>119</v>
      </c>
      <c r="C722" s="40" t="str">
        <f>IFERROR(VLOOKUP(BANCO10[[#This Row],[EMPRESA]],[1]!DADOS[#Data],2,FALSE),"")</f>
        <v>05.547.321/0001-24</v>
      </c>
      <c r="D722" s="42" t="s">
        <v>1819</v>
      </c>
      <c r="E722" s="42" t="str">
        <f>IFERROR(VLOOKUP(BANCO10[[#This Row],[EMPRESA]],[1]!DADOS[#Data],5,FALSE),"")</f>
        <v>EPP</v>
      </c>
      <c r="F722" s="40" t="str">
        <f>IFERROR(IF(VLOOKUP(BANCO10[[#This Row],[EMPRESA]],[1]!DADOS[#Data],6,0)="","",(VLOOKUP(BANCO10[[#This Row],[EMPRESA]],[1]!DADOS[#Data],6,0))),"")</f>
        <v>CAPITAL LESTE 2</v>
      </c>
      <c r="G722" s="40"/>
      <c r="H722" s="43" t="s">
        <v>121</v>
      </c>
      <c r="I722" s="43" t="s">
        <v>145</v>
      </c>
      <c r="J722" s="44" t="s">
        <v>146</v>
      </c>
      <c r="K722" s="44" t="s">
        <v>1821</v>
      </c>
      <c r="L722" s="44" t="s">
        <v>123</v>
      </c>
      <c r="M722" s="44">
        <v>103</v>
      </c>
      <c r="N722" s="42" t="s">
        <v>123</v>
      </c>
      <c r="O722" s="42" t="s">
        <v>90</v>
      </c>
      <c r="P722" s="42">
        <v>4</v>
      </c>
      <c r="Q722" s="42" t="s">
        <v>205</v>
      </c>
      <c r="R722" s="45" t="s">
        <v>123</v>
      </c>
      <c r="S722" s="45"/>
      <c r="T722" s="45" t="s">
        <v>123</v>
      </c>
      <c r="U722" s="45"/>
      <c r="V722" s="45" t="s">
        <v>123</v>
      </c>
      <c r="W722" s="45"/>
      <c r="X722" s="45" t="s">
        <v>123</v>
      </c>
      <c r="Y722" s="45"/>
      <c r="Z722" s="46" t="s">
        <v>123</v>
      </c>
      <c r="AA722" s="47"/>
      <c r="AB722" s="46" t="s">
        <v>123</v>
      </c>
      <c r="AC722" s="48"/>
      <c r="AD722" s="46" t="s">
        <v>123</v>
      </c>
      <c r="AE722" s="48"/>
      <c r="AF722" s="45" t="s">
        <v>27</v>
      </c>
      <c r="AG722" s="45">
        <v>44792</v>
      </c>
      <c r="AH722" s="45" t="s">
        <v>126</v>
      </c>
      <c r="AI722" s="45"/>
      <c r="AJ722" s="45" t="s">
        <v>123</v>
      </c>
      <c r="AK722" s="45"/>
      <c r="AL722" s="45" t="s">
        <v>123</v>
      </c>
      <c r="AM722" s="45"/>
      <c r="AN722" s="45" t="s">
        <v>123</v>
      </c>
      <c r="AO722" s="45"/>
      <c r="AP722" s="45" t="s">
        <v>123</v>
      </c>
      <c r="AQ722" s="45"/>
      <c r="AR722" s="45" t="s">
        <v>123</v>
      </c>
      <c r="AS722" s="45"/>
      <c r="AT722" s="49">
        <v>44926</v>
      </c>
      <c r="AU722" s="50">
        <v>44926</v>
      </c>
      <c r="AV722" s="61" t="s">
        <v>123</v>
      </c>
      <c r="AW722" s="51" t="s">
        <v>123</v>
      </c>
      <c r="AX722" s="51" t="s">
        <v>49</v>
      </c>
      <c r="AY722" s="52" t="s">
        <v>123</v>
      </c>
      <c r="AZ722" s="53">
        <v>0</v>
      </c>
      <c r="BA722" s="52" t="s">
        <v>123</v>
      </c>
      <c r="BB722" s="81" t="s">
        <v>123</v>
      </c>
      <c r="BC722" s="52" t="s">
        <v>123</v>
      </c>
      <c r="BD722" s="52" t="s">
        <v>123</v>
      </c>
      <c r="BE722" s="55" t="s">
        <v>123</v>
      </c>
      <c r="BF722" s="55" t="s">
        <v>123</v>
      </c>
      <c r="BG722" s="55" t="s">
        <v>123</v>
      </c>
      <c r="BH722" s="55" t="s">
        <v>123</v>
      </c>
      <c r="BI722" s="138" t="s">
        <v>123</v>
      </c>
      <c r="BJ722" s="48"/>
      <c r="BK722" s="74"/>
      <c r="BL722" s="75"/>
      <c r="BM722" s="74"/>
      <c r="BN722" s="75"/>
      <c r="BO722" s="74" t="s">
        <v>123</v>
      </c>
      <c r="BP722" s="75"/>
      <c r="BQ722" s="74" t="s">
        <v>123</v>
      </c>
      <c r="BR722" s="232"/>
      <c r="BS722" s="70"/>
      <c r="BT722" s="38"/>
      <c r="BU722" s="61" t="s">
        <v>129</v>
      </c>
      <c r="BV722" s="61" t="s">
        <v>129</v>
      </c>
      <c r="BW722" s="84" t="s">
        <v>259</v>
      </c>
      <c r="BX722" s="84" t="s">
        <v>129</v>
      </c>
      <c r="BY722" s="85" t="s">
        <v>170</v>
      </c>
      <c r="BZ722" s="84"/>
      <c r="CA722" s="86" t="s">
        <v>129</v>
      </c>
      <c r="CB722" s="87" t="s">
        <v>129</v>
      </c>
      <c r="CC722" s="88" t="s">
        <v>129</v>
      </c>
      <c r="CD722" s="87" t="s">
        <v>129</v>
      </c>
      <c r="CE722" s="87" t="s">
        <v>129</v>
      </c>
      <c r="CF722" s="87" t="s">
        <v>129</v>
      </c>
      <c r="CG722" s="87" t="s">
        <v>129</v>
      </c>
      <c r="CH722" s="42">
        <f>YEAR(BANCO10[[#This Row],[DATA INÍCIO]])</f>
        <v>2022</v>
      </c>
      <c r="CI722" s="42">
        <f>MONTH(BANCO10[[#This Row],[DATA INÍCIO]])</f>
        <v>12</v>
      </c>
      <c r="CJ722" s="42" t="str">
        <f t="shared" ref="CJ722:CJ785" si="13">CONCATENATE(D722,C722)</f>
        <v>SCM ESTAMPARIA DE METAIS LTDA 05.547.321/0001-24</v>
      </c>
      <c r="CK722" s="42"/>
      <c r="CL722" s="42" t="s">
        <v>1821</v>
      </c>
      <c r="CM722" s="42" t="str">
        <f>IF(BANCO10[[#This Row],[SOLUÇÃO]]=CM$1,BANCO10[[#This Row],[STATUS DA ETAPA]],"")</f>
        <v>CONCLUÍDO</v>
      </c>
      <c r="CN722" s="42" t="str">
        <f>IF(BANCO10[[#This Row],[SOLUÇÃO]]=CN$1,BANCO10[[#This Row],[STATUS DA ETAPA]],"")</f>
        <v/>
      </c>
      <c r="CO722" s="42" t="str">
        <f>IF(BANCO10[[#This Row],[SOLUÇÃO]]=CO$1,BANCO10[[#This Row],[STATUS DA ETAPA]],"")</f>
        <v/>
      </c>
      <c r="CP722" s="42" t="str">
        <f>IF(BANCO10[[#This Row],[SOLUÇÃO]]=CP$1,BANCO10[[#This Row],[STATUS DA ETAPA]],"")</f>
        <v/>
      </c>
      <c r="CQ722" s="42" t="str">
        <f>IF(BANCO10[[#This Row],[SOLUÇÃO]]=CQ$1,BANCO10[[#This Row],[STATUS DA ETAPA]],"")</f>
        <v/>
      </c>
      <c r="CR722" s="42" t="str">
        <f>IF(BANCO10[[#This Row],[SOLUÇÃO]]=CR$1,BANCO10[[#This Row],[STATUS DA ETAPA]],"")</f>
        <v/>
      </c>
      <c r="CS722" s="42" t="str">
        <f>IF(BANCO10[[#This Row],[SOLUÇÃO]]=CS$1,BANCO10[[#This Row],[STATUS DA ETAPA]],"")</f>
        <v/>
      </c>
      <c r="CT722" s="42" t="str">
        <f>IF(BANCO10[[#This Row],[SOLUÇÃO]]=CT$1,BANCO10[[#This Row],[STATUS DA ETAPA]],"")</f>
        <v/>
      </c>
      <c r="CU722" s="42" t="str">
        <f>IF(BANCO10[[#This Row],[SOLUÇÃO]]=CU$1,BANCO10[[#This Row],[STATUS DA ETAPA]],"")</f>
        <v/>
      </c>
      <c r="CV722" s="42" t="str">
        <f>IF(BANCO10[[#This Row],[SOLUÇÃO]]=CV$1,BANCO10[[#This Row],[STATUS DA ETAPA]],"")</f>
        <v/>
      </c>
      <c r="CW722" s="42" t="str">
        <f>IF(BANCO10[[#This Row],[SOLUÇÃO]]=CW$1,BANCO10[[#This Row],[STATUS DA ETAPA]],"")</f>
        <v/>
      </c>
      <c r="CX722" s="42" t="str">
        <f>IF(BANCO10[[#This Row],[SOLUÇÃO]]=CX$1,BANCO10[[#This Row],[STATUS DA ETAPA]],"")</f>
        <v/>
      </c>
      <c r="CY722" s="42" t="str">
        <f>IF(BANCO10[[#This Row],[SOLUÇÃO]]=CY$1,BANCO10[[#This Row],[STATUS DA ETAPA]],"")</f>
        <v/>
      </c>
      <c r="CZ722" s="42" t="str">
        <f>IF(BANCO10[[#This Row],[SOLUÇÃO]]=CZ$1,BANCO10[[#This Row],[STATUS DA ETAPA]],"")</f>
        <v/>
      </c>
      <c r="DA722" s="42" t="str">
        <f>IF(BANCO10[[#This Row],[SOLUÇÃO]]=DA$1,BANCO10[[#This Row],[STATUS DA ETAPA]],"")</f>
        <v/>
      </c>
      <c r="DB722" s="42" t="str">
        <f>IF(BANCO10[[#This Row],[SOLUÇÃO]]=DB$1,BANCO10[[#This Row],[STATUS DA ETAPA]],"")</f>
        <v/>
      </c>
      <c r="DC722" s="63" t="str">
        <f>IF(BANCO10[[#This Row],[SOLUÇÃO]]=DC$1,BANCO10[[#This Row],[STATUS DA ETAPA]],"")</f>
        <v/>
      </c>
      <c r="DD722" s="65" t="str">
        <f>IF(BANCO10[[#This Row],[SOLUÇÃO]]=DD$1,BANCO10[[#This Row],[STATUS DA ETAPA]],"")</f>
        <v/>
      </c>
      <c r="DE722" s="65" t="str">
        <f>IF(BANCO10[[#This Row],[SOLUÇÃO]]=DE$1,BANCO10[[#This Row],[STATUS DA ETAPA]],"")</f>
        <v/>
      </c>
      <c r="DF722" s="65" t="str">
        <f>IF(BANCO10[[#This Row],[SOLUÇÃO]]=DF$1,BANCO10[[#This Row],[STATUS DA ETAPA]],"")</f>
        <v/>
      </c>
      <c r="DG722" s="65" t="str">
        <f>IF(BANCO10[[#This Row],[SOLUÇÃO]]=DG$1,BANCO10[[#This Row],[STATUS DA ETAPA]],"")</f>
        <v/>
      </c>
      <c r="DH722" s="65" t="str">
        <f>IF(BANCO10[[#This Row],[SOLUÇÃO]]=DH$1,BANCO10[[#This Row],[STATUS DA ETAPA]],"")</f>
        <v/>
      </c>
      <c r="DI722" s="65" t="str">
        <f>IF(BANCO10[[#This Row],[SOLUÇÃO]]=DI$1,BANCO10[[#This Row],[STATUS DA ETAPA]],"")</f>
        <v/>
      </c>
      <c r="DJ722" s="65" t="str">
        <f>IF(BANCO10[[#This Row],[SOLUÇÃO]]=DJ$1,BANCO10[[#This Row],[STATUS DA ETAPA]],"")</f>
        <v/>
      </c>
      <c r="DK722" s="65" t="str">
        <f>IF(BANCO10[[#This Row],[SOLUÇÃO]]=DK$1,BANCO10[[#This Row],[STATUS DA ETAPA]],"")</f>
        <v/>
      </c>
      <c r="DL722" s="65" t="str">
        <f>IF(BANCO10[[#This Row],[SOLUÇÃO]]=DL$1,BANCO10[[#This Row],[STATUS DA ETAPA]],"")</f>
        <v/>
      </c>
      <c r="DM722" s="65" t="str">
        <f>IF(BANCO10[[#This Row],[SOLUÇÃO]]=DM$1,BANCO10[[#This Row],[STATUS DA ETAPA]],"")</f>
        <v/>
      </c>
    </row>
    <row r="723" spans="1:117" ht="12" x14ac:dyDescent="0.25">
      <c r="A723" s="38" t="s">
        <v>118</v>
      </c>
      <c r="B723" s="39" t="s">
        <v>119</v>
      </c>
      <c r="C723" s="40" t="str">
        <f>IFERROR(VLOOKUP(BANCO10[[#This Row],[EMPRESA]],[1]!DADOS[#Data],2,FALSE),"")</f>
        <v>05.547.321/0001-24</v>
      </c>
      <c r="D723" s="42" t="s">
        <v>1819</v>
      </c>
      <c r="E723" s="42" t="str">
        <f>IFERROR(VLOOKUP(BANCO10[[#This Row],[EMPRESA]],[1]!DADOS[#Data],5,FALSE),"")</f>
        <v>EPP</v>
      </c>
      <c r="F723" s="40" t="str">
        <f>IFERROR(IF(VLOOKUP(BANCO10[[#This Row],[EMPRESA]],[1]!DADOS[#Data],6,0)="","",(VLOOKUP(BANCO10[[#This Row],[EMPRESA]],[1]!DADOS[#Data],6,0))),"")</f>
        <v>CAPITAL LESTE 2</v>
      </c>
      <c r="G723" s="40" t="s">
        <v>1822</v>
      </c>
      <c r="H723" s="43" t="s">
        <v>7</v>
      </c>
      <c r="I723" s="43" t="s">
        <v>145</v>
      </c>
      <c r="J723" s="44" t="s">
        <v>123</v>
      </c>
      <c r="K723" s="44" t="s">
        <v>1823</v>
      </c>
      <c r="L723" s="44" t="s">
        <v>1824</v>
      </c>
      <c r="M723" s="44">
        <v>103</v>
      </c>
      <c r="N723" s="42" t="s">
        <v>123</v>
      </c>
      <c r="O723" s="42" t="s">
        <v>97</v>
      </c>
      <c r="P723" s="42">
        <v>100</v>
      </c>
      <c r="Q723" s="42" t="s">
        <v>173</v>
      </c>
      <c r="R723" s="45" t="s">
        <v>123</v>
      </c>
      <c r="S723" s="45"/>
      <c r="T723" s="45" t="s">
        <v>123</v>
      </c>
      <c r="U723" s="45"/>
      <c r="V723" s="45" t="s">
        <v>123</v>
      </c>
      <c r="W723" s="45"/>
      <c r="X723" s="45" t="s">
        <v>123</v>
      </c>
      <c r="Y723" s="45"/>
      <c r="Z723" s="46" t="s">
        <v>123</v>
      </c>
      <c r="AA723" s="47"/>
      <c r="AB723" s="46" t="s">
        <v>123</v>
      </c>
      <c r="AC723" s="48"/>
      <c r="AD723" s="46" t="s">
        <v>123</v>
      </c>
      <c r="AE723" s="48"/>
      <c r="AF723" s="45" t="s">
        <v>27</v>
      </c>
      <c r="AG723" s="45">
        <v>44792</v>
      </c>
      <c r="AH723" s="45" t="s">
        <v>27</v>
      </c>
      <c r="AI723" s="45">
        <v>44792</v>
      </c>
      <c r="AJ723" s="45" t="s">
        <v>27</v>
      </c>
      <c r="AK723" s="45">
        <v>45108</v>
      </c>
      <c r="AL723" s="45" t="s">
        <v>27</v>
      </c>
      <c r="AM723" s="45">
        <v>45108</v>
      </c>
      <c r="AN723" s="45" t="s">
        <v>27</v>
      </c>
      <c r="AO723" s="45"/>
      <c r="AP723" s="45" t="s">
        <v>27</v>
      </c>
      <c r="AQ723" s="45">
        <v>45107</v>
      </c>
      <c r="AR723" s="45" t="s">
        <v>27</v>
      </c>
      <c r="AS723" s="45"/>
      <c r="AT723" s="49">
        <v>45111</v>
      </c>
      <c r="AU723" s="50">
        <v>45224</v>
      </c>
      <c r="AV723" s="61" t="s">
        <v>27</v>
      </c>
      <c r="AW723" s="51" t="s">
        <v>27</v>
      </c>
      <c r="AX723" s="51" t="s">
        <v>49</v>
      </c>
      <c r="AY723" s="52" t="s">
        <v>126</v>
      </c>
      <c r="AZ723" s="53">
        <v>0</v>
      </c>
      <c r="BA723" s="52"/>
      <c r="BB723" s="81"/>
      <c r="BC723" s="52">
        <v>4746</v>
      </c>
      <c r="BD723" s="52" t="s">
        <v>123</v>
      </c>
      <c r="BE723" s="55" t="s">
        <v>123</v>
      </c>
      <c r="BF723" s="55" t="s">
        <v>123</v>
      </c>
      <c r="BG723" s="55" t="s">
        <v>27</v>
      </c>
      <c r="BH723" s="55" t="s">
        <v>123</v>
      </c>
      <c r="BI723" s="48" t="s">
        <v>123</v>
      </c>
      <c r="BJ723" s="48"/>
      <c r="BK723" s="74"/>
      <c r="BL723" s="75"/>
      <c r="BM723" s="74"/>
      <c r="BN723" s="75"/>
      <c r="BO723" s="74" t="s">
        <v>27</v>
      </c>
      <c r="BP723" s="75">
        <v>45226</v>
      </c>
      <c r="BQ723" s="74" t="s">
        <v>27</v>
      </c>
      <c r="BR723" s="232"/>
      <c r="BS723" s="70"/>
      <c r="BT723" s="38"/>
      <c r="BU723" s="61" t="s">
        <v>129</v>
      </c>
      <c r="BV723" s="61" t="s">
        <v>129</v>
      </c>
      <c r="BW723" s="84" t="s">
        <v>259</v>
      </c>
      <c r="BX723" s="84" t="s">
        <v>129</v>
      </c>
      <c r="BY723" s="85" t="s">
        <v>170</v>
      </c>
      <c r="BZ723" s="84"/>
      <c r="CA723" s="86" t="s">
        <v>129</v>
      </c>
      <c r="CB723" s="87" t="s">
        <v>129</v>
      </c>
      <c r="CC723" s="88" t="s">
        <v>129</v>
      </c>
      <c r="CD723" s="87" t="s">
        <v>129</v>
      </c>
      <c r="CE723" s="87" t="s">
        <v>129</v>
      </c>
      <c r="CF723" s="87" t="s">
        <v>129</v>
      </c>
      <c r="CG723" s="87" t="s">
        <v>129</v>
      </c>
      <c r="CH723" s="42">
        <f>YEAR(BANCO10[[#This Row],[DATA INÍCIO]])</f>
        <v>2023</v>
      </c>
      <c r="CI723" s="42">
        <f>MONTH(BANCO10[[#This Row],[DATA INÍCIO]])</f>
        <v>7</v>
      </c>
      <c r="CJ723" s="42" t="str">
        <f t="shared" si="13"/>
        <v>SCM ESTAMPARIA DE METAIS LTDA 05.547.321/0001-24</v>
      </c>
      <c r="CK723" s="42"/>
      <c r="CL723" s="42" t="s">
        <v>1823</v>
      </c>
      <c r="CM723" s="42" t="str">
        <f>IF(BANCO10[[#This Row],[SOLUÇÃO]]=CM$1,BANCO10[[#This Row],[STATUS DA ETAPA]],"")</f>
        <v/>
      </c>
      <c r="CN723" s="42" t="str">
        <f>IF(BANCO10[[#This Row],[SOLUÇÃO]]=CN$1,BANCO10[[#This Row],[STATUS DA ETAPA]],"")</f>
        <v/>
      </c>
      <c r="CO723" s="42" t="str">
        <f>IF(BANCO10[[#This Row],[SOLUÇÃO]]=CO$1,BANCO10[[#This Row],[STATUS DA ETAPA]],"")</f>
        <v/>
      </c>
      <c r="CP723" s="42" t="str">
        <f>IF(BANCO10[[#This Row],[SOLUÇÃO]]=CP$1,BANCO10[[#This Row],[STATUS DA ETAPA]],"")</f>
        <v/>
      </c>
      <c r="CQ723" s="42" t="str">
        <f>IF(BANCO10[[#This Row],[SOLUÇÃO]]=CQ$1,BANCO10[[#This Row],[STATUS DA ETAPA]],"")</f>
        <v/>
      </c>
      <c r="CR723" s="42" t="str">
        <f>IF(BANCO10[[#This Row],[SOLUÇÃO]]=CR$1,BANCO10[[#This Row],[STATUS DA ETAPA]],"")</f>
        <v/>
      </c>
      <c r="CS723" s="42" t="str">
        <f>IF(BANCO10[[#This Row],[SOLUÇÃO]]=CS$1,BANCO10[[#This Row],[STATUS DA ETAPA]],"")</f>
        <v/>
      </c>
      <c r="CT723" s="42" t="str">
        <f>IF(BANCO10[[#This Row],[SOLUÇÃO]]=CT$1,BANCO10[[#This Row],[STATUS DA ETAPA]],"")</f>
        <v>CONCLUÍDO</v>
      </c>
      <c r="CU723" s="42" t="str">
        <f>IF(BANCO10[[#This Row],[SOLUÇÃO]]=CU$1,BANCO10[[#This Row],[STATUS DA ETAPA]],"")</f>
        <v/>
      </c>
      <c r="CV723" s="42" t="str">
        <f>IF(BANCO10[[#This Row],[SOLUÇÃO]]=CV$1,BANCO10[[#This Row],[STATUS DA ETAPA]],"")</f>
        <v/>
      </c>
      <c r="CW723" s="42" t="str">
        <f>IF(BANCO10[[#This Row],[SOLUÇÃO]]=CW$1,BANCO10[[#This Row],[STATUS DA ETAPA]],"")</f>
        <v/>
      </c>
      <c r="CX723" s="42" t="str">
        <f>IF(BANCO10[[#This Row],[SOLUÇÃO]]=CX$1,BANCO10[[#This Row],[STATUS DA ETAPA]],"")</f>
        <v/>
      </c>
      <c r="CY723" s="42" t="str">
        <f>IF(BANCO10[[#This Row],[SOLUÇÃO]]=CY$1,BANCO10[[#This Row],[STATUS DA ETAPA]],"")</f>
        <v/>
      </c>
      <c r="CZ723" s="42" t="str">
        <f>IF(BANCO10[[#This Row],[SOLUÇÃO]]=CZ$1,BANCO10[[#This Row],[STATUS DA ETAPA]],"")</f>
        <v/>
      </c>
      <c r="DA723" s="42" t="str">
        <f>IF(BANCO10[[#This Row],[SOLUÇÃO]]=DA$1,BANCO10[[#This Row],[STATUS DA ETAPA]],"")</f>
        <v/>
      </c>
      <c r="DB723" s="42" t="str">
        <f>IF(BANCO10[[#This Row],[SOLUÇÃO]]=DB$1,BANCO10[[#This Row],[STATUS DA ETAPA]],"")</f>
        <v/>
      </c>
      <c r="DC723" s="63" t="str">
        <f>IF(BANCO10[[#This Row],[SOLUÇÃO]]=DC$1,BANCO10[[#This Row],[STATUS DA ETAPA]],"")</f>
        <v/>
      </c>
      <c r="DD723" s="65" t="str">
        <f>IF(BANCO10[[#This Row],[SOLUÇÃO]]=DD$1,BANCO10[[#This Row],[STATUS DA ETAPA]],"")</f>
        <v/>
      </c>
      <c r="DE723" s="65" t="str">
        <f>IF(BANCO10[[#This Row],[SOLUÇÃO]]=DE$1,BANCO10[[#This Row],[STATUS DA ETAPA]],"")</f>
        <v/>
      </c>
      <c r="DF723" s="65" t="str">
        <f>IF(BANCO10[[#This Row],[SOLUÇÃO]]=DF$1,BANCO10[[#This Row],[STATUS DA ETAPA]],"")</f>
        <v/>
      </c>
      <c r="DG723" s="65" t="str">
        <f>IF(BANCO10[[#This Row],[SOLUÇÃO]]=DG$1,BANCO10[[#This Row],[STATUS DA ETAPA]],"")</f>
        <v/>
      </c>
      <c r="DH723" s="65" t="str">
        <f>IF(BANCO10[[#This Row],[SOLUÇÃO]]=DH$1,BANCO10[[#This Row],[STATUS DA ETAPA]],"")</f>
        <v/>
      </c>
      <c r="DI723" s="65" t="str">
        <f>IF(BANCO10[[#This Row],[SOLUÇÃO]]=DI$1,BANCO10[[#This Row],[STATUS DA ETAPA]],"")</f>
        <v/>
      </c>
      <c r="DJ723" s="65" t="str">
        <f>IF(BANCO10[[#This Row],[SOLUÇÃO]]=DJ$1,BANCO10[[#This Row],[STATUS DA ETAPA]],"")</f>
        <v/>
      </c>
      <c r="DK723" s="65" t="str">
        <f>IF(BANCO10[[#This Row],[SOLUÇÃO]]=DK$1,BANCO10[[#This Row],[STATUS DA ETAPA]],"")</f>
        <v/>
      </c>
      <c r="DL723" s="65" t="str">
        <f>IF(BANCO10[[#This Row],[SOLUÇÃO]]=DL$1,BANCO10[[#This Row],[STATUS DA ETAPA]],"")</f>
        <v/>
      </c>
      <c r="DM723" s="65" t="str">
        <f>IF(BANCO10[[#This Row],[SOLUÇÃO]]=DM$1,BANCO10[[#This Row],[STATUS DA ETAPA]],"")</f>
        <v/>
      </c>
    </row>
    <row r="724" spans="1:117" ht="12" x14ac:dyDescent="0.25">
      <c r="A724" s="38" t="s">
        <v>118</v>
      </c>
      <c r="B724" s="39" t="s">
        <v>119</v>
      </c>
      <c r="C724" s="40" t="str">
        <f>IFERROR(VLOOKUP(BANCO10[[#This Row],[EMPRESA]],[1]!DADOS[#Data],2,FALSE),"")</f>
        <v>05.547.321/0001-24</v>
      </c>
      <c r="D724" s="42" t="s">
        <v>1819</v>
      </c>
      <c r="E724" s="42" t="str">
        <f>IFERROR(VLOOKUP(BANCO10[[#This Row],[EMPRESA]],[1]!DADOS[#Data],5,FALSE),"")</f>
        <v>EPP</v>
      </c>
      <c r="F724" s="40" t="str">
        <f>IFERROR(IF(VLOOKUP(BANCO10[[#This Row],[EMPRESA]],[1]!DADOS[#Data],6,0)="","",(VLOOKUP(BANCO10[[#This Row],[EMPRESA]],[1]!DADOS[#Data],6,0))),"")</f>
        <v>CAPITAL LESTE 2</v>
      </c>
      <c r="G724" s="40" t="s">
        <v>1825</v>
      </c>
      <c r="H724" s="43" t="s">
        <v>7</v>
      </c>
      <c r="I724" s="43" t="s">
        <v>145</v>
      </c>
      <c r="J724" s="44" t="s">
        <v>123</v>
      </c>
      <c r="K724" s="44" t="s">
        <v>1826</v>
      </c>
      <c r="L724" s="44" t="s">
        <v>1827</v>
      </c>
      <c r="M724" s="44">
        <v>103</v>
      </c>
      <c r="N724" s="42" t="s">
        <v>123</v>
      </c>
      <c r="O724" s="42" t="s">
        <v>106</v>
      </c>
      <c r="P724" s="42">
        <v>80</v>
      </c>
      <c r="Q724" s="42" t="s">
        <v>205</v>
      </c>
      <c r="R724" s="45" t="s">
        <v>123</v>
      </c>
      <c r="S724" s="45"/>
      <c r="T724" s="45" t="s">
        <v>123</v>
      </c>
      <c r="U724" s="45"/>
      <c r="V724" s="45" t="s">
        <v>123</v>
      </c>
      <c r="W724" s="45"/>
      <c r="X724" s="45" t="s">
        <v>123</v>
      </c>
      <c r="Y724" s="45"/>
      <c r="Z724" s="46" t="s">
        <v>123</v>
      </c>
      <c r="AA724" s="47"/>
      <c r="AB724" s="46" t="s">
        <v>123</v>
      </c>
      <c r="AC724" s="48"/>
      <c r="AD724" s="46" t="s">
        <v>123</v>
      </c>
      <c r="AE724" s="48"/>
      <c r="AF724" s="45" t="s">
        <v>27</v>
      </c>
      <c r="AG724" s="45">
        <v>44792</v>
      </c>
      <c r="AH724" s="45" t="s">
        <v>27</v>
      </c>
      <c r="AI724" s="45">
        <v>45365</v>
      </c>
      <c r="AJ724" s="45" t="s">
        <v>27</v>
      </c>
      <c r="AK724" s="45">
        <v>45365</v>
      </c>
      <c r="AL724" s="45" t="s">
        <v>27</v>
      </c>
      <c r="AM724" s="45">
        <v>45379</v>
      </c>
      <c r="AN724" s="45" t="s">
        <v>27</v>
      </c>
      <c r="AO724" s="45"/>
      <c r="AP724" s="45" t="s">
        <v>27</v>
      </c>
      <c r="AQ724" s="45">
        <v>45379</v>
      </c>
      <c r="AR724" s="45" t="s">
        <v>27</v>
      </c>
      <c r="AS724" s="45"/>
      <c r="AT724" s="49">
        <v>45405</v>
      </c>
      <c r="AU724" s="50">
        <v>45495</v>
      </c>
      <c r="AV724" s="61" t="s">
        <v>27</v>
      </c>
      <c r="AW724" s="51" t="s">
        <v>27</v>
      </c>
      <c r="AX724" s="51" t="s">
        <v>49</v>
      </c>
      <c r="AY724" s="52" t="s">
        <v>126</v>
      </c>
      <c r="AZ724" s="53">
        <v>0</v>
      </c>
      <c r="BA724" s="52" t="s">
        <v>153</v>
      </c>
      <c r="BB724" s="81">
        <v>0</v>
      </c>
      <c r="BC724" s="52">
        <v>4742</v>
      </c>
      <c r="BD724" s="52">
        <v>0</v>
      </c>
      <c r="BE724" s="55" t="s">
        <v>123</v>
      </c>
      <c r="BF724" s="55" t="s">
        <v>123</v>
      </c>
      <c r="BG724" s="55" t="s">
        <v>27</v>
      </c>
      <c r="BH724" s="55" t="s">
        <v>123</v>
      </c>
      <c r="BI724" s="48" t="s">
        <v>123</v>
      </c>
      <c r="BJ724" s="48"/>
      <c r="BK724" s="74"/>
      <c r="BL724" s="75"/>
      <c r="BM724" s="74"/>
      <c r="BN724" s="75"/>
      <c r="BO724" s="74" t="s">
        <v>27</v>
      </c>
      <c r="BP724" s="75">
        <v>45495</v>
      </c>
      <c r="BQ724" s="74" t="s">
        <v>27</v>
      </c>
      <c r="BR724" s="132">
        <v>45495</v>
      </c>
      <c r="BS724" s="70"/>
      <c r="BT724" s="38"/>
      <c r="BU724" s="61"/>
      <c r="BV724" s="61"/>
      <c r="BW724" s="84"/>
      <c r="BX724" s="84"/>
      <c r="BY724" s="85"/>
      <c r="BZ724" s="84"/>
      <c r="CA724" s="86"/>
      <c r="CB724" s="87"/>
      <c r="CC724" s="88">
        <v>45389</v>
      </c>
      <c r="CD724" s="87" t="s">
        <v>158</v>
      </c>
      <c r="CE724" s="87" t="s">
        <v>129</v>
      </c>
      <c r="CF724" s="87"/>
      <c r="CG724" s="87" t="s">
        <v>750</v>
      </c>
      <c r="CH724" s="42">
        <f>YEAR(BANCO10[[#This Row],[DATA INÍCIO]])</f>
        <v>2024</v>
      </c>
      <c r="CI724" s="42">
        <f>MONTH(BANCO10[[#This Row],[DATA INÍCIO]])</f>
        <v>4</v>
      </c>
      <c r="CJ724" s="42" t="str">
        <f t="shared" si="13"/>
        <v>SCM ESTAMPARIA DE METAIS LTDA 05.547.321/0001-24</v>
      </c>
      <c r="CK724" s="42"/>
      <c r="CL724" s="42" t="s">
        <v>1826</v>
      </c>
      <c r="CM724" s="42" t="str">
        <f>IF(BANCO10[[#This Row],[SOLUÇÃO]]=CM$1,BANCO10[[#This Row],[STATUS DA ETAPA]],"")</f>
        <v/>
      </c>
      <c r="CN724" s="42" t="str">
        <f>IF(BANCO10[[#This Row],[SOLUÇÃO]]=CN$1,BANCO10[[#This Row],[STATUS DA ETAPA]],"")</f>
        <v/>
      </c>
      <c r="CO724" s="42" t="str">
        <f>IF(BANCO10[[#This Row],[SOLUÇÃO]]=CO$1,BANCO10[[#This Row],[STATUS DA ETAPA]],"")</f>
        <v/>
      </c>
      <c r="CP724" s="42" t="str">
        <f>IF(BANCO10[[#This Row],[SOLUÇÃO]]=CP$1,BANCO10[[#This Row],[STATUS DA ETAPA]],"")</f>
        <v/>
      </c>
      <c r="CQ724" s="42" t="str">
        <f>IF(BANCO10[[#This Row],[SOLUÇÃO]]=CQ$1,BANCO10[[#This Row],[STATUS DA ETAPA]],"")</f>
        <v/>
      </c>
      <c r="CR724" s="42" t="str">
        <f>IF(BANCO10[[#This Row],[SOLUÇÃO]]=CR$1,BANCO10[[#This Row],[STATUS DA ETAPA]],"")</f>
        <v/>
      </c>
      <c r="CS724" s="42" t="str">
        <f>IF(BANCO10[[#This Row],[SOLUÇÃO]]=CS$1,BANCO10[[#This Row],[STATUS DA ETAPA]],"")</f>
        <v/>
      </c>
      <c r="CT724" s="42" t="str">
        <f>IF(BANCO10[[#This Row],[SOLUÇÃO]]=CT$1,BANCO10[[#This Row],[STATUS DA ETAPA]],"")</f>
        <v/>
      </c>
      <c r="CU724" s="42" t="str">
        <f>IF(BANCO10[[#This Row],[SOLUÇÃO]]=CU$1,BANCO10[[#This Row],[STATUS DA ETAPA]],"")</f>
        <v/>
      </c>
      <c r="CV724" s="42" t="str">
        <f>IF(BANCO10[[#This Row],[SOLUÇÃO]]=CV$1,BANCO10[[#This Row],[STATUS DA ETAPA]],"")</f>
        <v/>
      </c>
      <c r="CW724" s="42" t="str">
        <f>IF(BANCO10[[#This Row],[SOLUÇÃO]]=CW$1,BANCO10[[#This Row],[STATUS DA ETAPA]],"")</f>
        <v/>
      </c>
      <c r="CX724" s="42" t="str">
        <f>IF(BANCO10[[#This Row],[SOLUÇÃO]]=CX$1,BANCO10[[#This Row],[STATUS DA ETAPA]],"")</f>
        <v/>
      </c>
      <c r="CY724" s="42" t="str">
        <f>IF(BANCO10[[#This Row],[SOLUÇÃO]]=CY$1,BANCO10[[#This Row],[STATUS DA ETAPA]],"")</f>
        <v/>
      </c>
      <c r="CZ724" s="42" t="str">
        <f>IF(BANCO10[[#This Row],[SOLUÇÃO]]=CZ$1,BANCO10[[#This Row],[STATUS DA ETAPA]],"")</f>
        <v/>
      </c>
      <c r="DA724" s="42" t="str">
        <f>IF(BANCO10[[#This Row],[SOLUÇÃO]]=DA$1,BANCO10[[#This Row],[STATUS DA ETAPA]],"")</f>
        <v/>
      </c>
      <c r="DB724" s="42" t="str">
        <f>IF(BANCO10[[#This Row],[SOLUÇÃO]]=DB$1,BANCO10[[#This Row],[STATUS DA ETAPA]],"")</f>
        <v/>
      </c>
      <c r="DC724" s="63" t="str">
        <f>IF(BANCO10[[#This Row],[SOLUÇÃO]]=DC$1,BANCO10[[#This Row],[STATUS DA ETAPA]],"")</f>
        <v>CONCLUÍDO</v>
      </c>
      <c r="DD724" s="65" t="str">
        <f>IF(BANCO10[[#This Row],[SOLUÇÃO]]=DD$1,BANCO10[[#This Row],[STATUS DA ETAPA]],"")</f>
        <v/>
      </c>
      <c r="DE724" s="65" t="str">
        <f>IF(BANCO10[[#This Row],[SOLUÇÃO]]=DE$1,BANCO10[[#This Row],[STATUS DA ETAPA]],"")</f>
        <v/>
      </c>
      <c r="DF724" s="65" t="str">
        <f>IF(BANCO10[[#This Row],[SOLUÇÃO]]=DF$1,BANCO10[[#This Row],[STATUS DA ETAPA]],"")</f>
        <v/>
      </c>
      <c r="DG724" s="65" t="str">
        <f>IF(BANCO10[[#This Row],[SOLUÇÃO]]=DG$1,BANCO10[[#This Row],[STATUS DA ETAPA]],"")</f>
        <v/>
      </c>
      <c r="DH724" s="65" t="str">
        <f>IF(BANCO10[[#This Row],[SOLUÇÃO]]=DH$1,BANCO10[[#This Row],[STATUS DA ETAPA]],"")</f>
        <v/>
      </c>
      <c r="DI724" s="65" t="str">
        <f>IF(BANCO10[[#This Row],[SOLUÇÃO]]=DI$1,BANCO10[[#This Row],[STATUS DA ETAPA]],"")</f>
        <v/>
      </c>
      <c r="DJ724" s="65" t="str">
        <f>IF(BANCO10[[#This Row],[SOLUÇÃO]]=DJ$1,BANCO10[[#This Row],[STATUS DA ETAPA]],"")</f>
        <v/>
      </c>
      <c r="DK724" s="65" t="str">
        <f>IF(BANCO10[[#This Row],[SOLUÇÃO]]=DK$1,BANCO10[[#This Row],[STATUS DA ETAPA]],"")</f>
        <v/>
      </c>
      <c r="DL724" s="65" t="str">
        <f>IF(BANCO10[[#This Row],[SOLUÇÃO]]=DL$1,BANCO10[[#This Row],[STATUS DA ETAPA]],"")</f>
        <v/>
      </c>
      <c r="DM724" s="65" t="str">
        <f>IF(BANCO10[[#This Row],[SOLUÇÃO]]=DM$1,BANCO10[[#This Row],[STATUS DA ETAPA]],"")</f>
        <v/>
      </c>
    </row>
    <row r="725" spans="1:117" ht="12" x14ac:dyDescent="0.25">
      <c r="A725" s="38" t="s">
        <v>118</v>
      </c>
      <c r="B725" s="39" t="s">
        <v>119</v>
      </c>
      <c r="C725" s="40" t="str">
        <f>IFERROR(VLOOKUP(BANCO10[[#This Row],[EMPRESA]],[1]!DADOS[#Data],2,FALSE),"")</f>
        <v>05.547.321/0001-24</v>
      </c>
      <c r="D725" s="42" t="s">
        <v>1819</v>
      </c>
      <c r="E725" s="42" t="str">
        <f>IFERROR(VLOOKUP(BANCO10[[#This Row],[EMPRESA]],[1]!DADOS[#Data],5,FALSE),"")</f>
        <v>EPP</v>
      </c>
      <c r="F725" s="40" t="str">
        <f>IFERROR(IF(VLOOKUP(BANCO10[[#This Row],[EMPRESA]],[1]!DADOS[#Data],6,0)="","",(VLOOKUP(BANCO10[[#This Row],[EMPRESA]],[1]!DADOS[#Data],6,0))),"")</f>
        <v>CAPITAL LESTE 2</v>
      </c>
      <c r="G725" s="40" t="s">
        <v>1828</v>
      </c>
      <c r="H725" s="43" t="s">
        <v>196</v>
      </c>
      <c r="I725" s="43" t="s">
        <v>145</v>
      </c>
      <c r="J725" s="44" t="s">
        <v>123</v>
      </c>
      <c r="K725" s="44" t="s">
        <v>1829</v>
      </c>
      <c r="L725" s="44" t="s">
        <v>1830</v>
      </c>
      <c r="M725" s="44" t="s">
        <v>137</v>
      </c>
      <c r="N725" s="42" t="s">
        <v>123</v>
      </c>
      <c r="O725" s="42" t="s">
        <v>92</v>
      </c>
      <c r="P725" s="42">
        <v>60</v>
      </c>
      <c r="Q725" s="42" t="s">
        <v>148</v>
      </c>
      <c r="R725" s="45" t="s">
        <v>123</v>
      </c>
      <c r="S725" s="45"/>
      <c r="T725" s="45" t="s">
        <v>123</v>
      </c>
      <c r="U725" s="45"/>
      <c r="V725" s="45" t="s">
        <v>123</v>
      </c>
      <c r="W725" s="45"/>
      <c r="X725" s="45" t="s">
        <v>123</v>
      </c>
      <c r="Y725" s="45"/>
      <c r="Z725" s="46" t="s">
        <v>123</v>
      </c>
      <c r="AA725" s="47"/>
      <c r="AB725" s="46" t="s">
        <v>123</v>
      </c>
      <c r="AC725" s="48"/>
      <c r="AD725" s="46" t="s">
        <v>123</v>
      </c>
      <c r="AE725" s="48"/>
      <c r="AF725" s="45" t="s">
        <v>27</v>
      </c>
      <c r="AG725" s="45">
        <v>45580</v>
      </c>
      <c r="AH725" s="45" t="s">
        <v>27</v>
      </c>
      <c r="AI725" s="45">
        <v>45581</v>
      </c>
      <c r="AJ725" s="45" t="s">
        <v>27</v>
      </c>
      <c r="AK725" s="45"/>
      <c r="AL725" s="45" t="s">
        <v>27</v>
      </c>
      <c r="AM725" s="45">
        <v>45582</v>
      </c>
      <c r="AN725" s="45" t="s">
        <v>27</v>
      </c>
      <c r="AO725" s="45"/>
      <c r="AP725" s="45" t="s">
        <v>27</v>
      </c>
      <c r="AQ725" s="45"/>
      <c r="AR725" s="45" t="s">
        <v>27</v>
      </c>
      <c r="AS725" s="45">
        <v>45589</v>
      </c>
      <c r="AT725" s="49">
        <v>45635</v>
      </c>
      <c r="AU725" s="50">
        <v>45763</v>
      </c>
      <c r="AV725" s="86" t="s">
        <v>27</v>
      </c>
      <c r="AW725" s="66" t="s">
        <v>27</v>
      </c>
      <c r="AX725" s="73" t="s">
        <v>182</v>
      </c>
      <c r="AY725" s="52" t="s">
        <v>126</v>
      </c>
      <c r="AZ725" s="53">
        <v>0</v>
      </c>
      <c r="BA725" s="52" t="s">
        <v>153</v>
      </c>
      <c r="BB725" s="81" t="s">
        <v>1831</v>
      </c>
      <c r="BC725" s="52" t="s">
        <v>198</v>
      </c>
      <c r="BD725" s="52" t="s">
        <v>1832</v>
      </c>
      <c r="BE725" s="55" t="s">
        <v>123</v>
      </c>
      <c r="BF725" s="55" t="s">
        <v>123</v>
      </c>
      <c r="BG725" s="55" t="s">
        <v>27</v>
      </c>
      <c r="BH725" s="55" t="s">
        <v>123</v>
      </c>
      <c r="BI725" s="48" t="s">
        <v>123</v>
      </c>
      <c r="BJ725" s="48"/>
      <c r="BK725" s="58" t="s">
        <v>27</v>
      </c>
      <c r="BL725" s="59">
        <v>45771</v>
      </c>
      <c r="BM725" s="58" t="s">
        <v>27</v>
      </c>
      <c r="BN725" s="59">
        <v>45771</v>
      </c>
      <c r="BO725" s="74" t="s">
        <v>27</v>
      </c>
      <c r="BP725" s="77">
        <v>45771</v>
      </c>
      <c r="BQ725" s="78" t="s">
        <v>126</v>
      </c>
      <c r="BR725" s="131"/>
      <c r="BS725" s="69"/>
      <c r="BT725" s="38" t="s">
        <v>254</v>
      </c>
      <c r="BU725" s="61"/>
      <c r="BV725" s="61"/>
      <c r="BW725" s="84"/>
      <c r="BX725" s="84"/>
      <c r="BY725" s="85"/>
      <c r="BZ725" s="84"/>
      <c r="CA725" s="86"/>
      <c r="CB725" s="87"/>
      <c r="CC725" s="88"/>
      <c r="CD725" s="87"/>
      <c r="CE725" s="87"/>
      <c r="CF725" s="87"/>
      <c r="CG725" s="87"/>
      <c r="CH725" s="42">
        <f>YEAR(BANCO10[[#This Row],[DATA INÍCIO]])</f>
        <v>2024</v>
      </c>
      <c r="CI725" s="42">
        <f>MONTH(BANCO10[[#This Row],[DATA INÍCIO]])</f>
        <v>12</v>
      </c>
      <c r="CJ725" s="42" t="str">
        <f t="shared" si="13"/>
        <v>SCM ESTAMPARIA DE METAIS LTDA 05.547.321/0001-24</v>
      </c>
      <c r="CK725" s="42"/>
      <c r="CL725" s="42"/>
      <c r="CM725" s="42" t="str">
        <f>IF(BANCO10[[#This Row],[SOLUÇÃO]]=CM$1,BANCO10[[#This Row],[STATUS DA ETAPA]],"")</f>
        <v/>
      </c>
      <c r="CN725" s="42" t="str">
        <f>IF(BANCO10[[#This Row],[SOLUÇÃO]]=CN$1,BANCO10[[#This Row],[STATUS DA ETAPA]],"")</f>
        <v/>
      </c>
      <c r="CO725" s="42" t="str">
        <f>IF(BANCO10[[#This Row],[SOLUÇÃO]]=CO$1,BANCO10[[#This Row],[STATUS DA ETAPA]],"")</f>
        <v>CONCLUÍDO</v>
      </c>
      <c r="CP725" s="42" t="str">
        <f>IF(BANCO10[[#This Row],[SOLUÇÃO]]=CP$1,BANCO10[[#This Row],[STATUS DA ETAPA]],"")</f>
        <v/>
      </c>
      <c r="CQ725" s="42" t="str">
        <f>IF(BANCO10[[#This Row],[SOLUÇÃO]]=CQ$1,BANCO10[[#This Row],[STATUS DA ETAPA]],"")</f>
        <v/>
      </c>
      <c r="CR725" s="42" t="str">
        <f>IF(BANCO10[[#This Row],[SOLUÇÃO]]=CR$1,BANCO10[[#This Row],[STATUS DA ETAPA]],"")</f>
        <v/>
      </c>
      <c r="CS725" s="42" t="str">
        <f>IF(BANCO10[[#This Row],[SOLUÇÃO]]=CS$1,BANCO10[[#This Row],[STATUS DA ETAPA]],"")</f>
        <v/>
      </c>
      <c r="CT725" s="42" t="str">
        <f>IF(BANCO10[[#This Row],[SOLUÇÃO]]=CT$1,BANCO10[[#This Row],[STATUS DA ETAPA]],"")</f>
        <v/>
      </c>
      <c r="CU725" s="42" t="str">
        <f>IF(BANCO10[[#This Row],[SOLUÇÃO]]=CU$1,BANCO10[[#This Row],[STATUS DA ETAPA]],"")</f>
        <v/>
      </c>
      <c r="CV725" s="42" t="str">
        <f>IF(BANCO10[[#This Row],[SOLUÇÃO]]=CV$1,BANCO10[[#This Row],[STATUS DA ETAPA]],"")</f>
        <v/>
      </c>
      <c r="CW725" s="42" t="str">
        <f>IF(BANCO10[[#This Row],[SOLUÇÃO]]=CW$1,BANCO10[[#This Row],[STATUS DA ETAPA]],"")</f>
        <v/>
      </c>
      <c r="CX725" s="42" t="str">
        <f>IF(BANCO10[[#This Row],[SOLUÇÃO]]=CX$1,BANCO10[[#This Row],[STATUS DA ETAPA]],"")</f>
        <v/>
      </c>
      <c r="CY725" s="42" t="str">
        <f>IF(BANCO10[[#This Row],[SOLUÇÃO]]=CY$1,BANCO10[[#This Row],[STATUS DA ETAPA]],"")</f>
        <v/>
      </c>
      <c r="CZ725" s="42" t="str">
        <f>IF(BANCO10[[#This Row],[SOLUÇÃO]]=CZ$1,BANCO10[[#This Row],[STATUS DA ETAPA]],"")</f>
        <v/>
      </c>
      <c r="DA725" s="42" t="str">
        <f>IF(BANCO10[[#This Row],[SOLUÇÃO]]=DA$1,BANCO10[[#This Row],[STATUS DA ETAPA]],"")</f>
        <v/>
      </c>
      <c r="DB725" s="42" t="str">
        <f>IF(BANCO10[[#This Row],[SOLUÇÃO]]=DB$1,BANCO10[[#This Row],[STATUS DA ETAPA]],"")</f>
        <v/>
      </c>
      <c r="DC725" s="63" t="str">
        <f>IF(BANCO10[[#This Row],[SOLUÇÃO]]=DC$1,BANCO10[[#This Row],[STATUS DA ETAPA]],"")</f>
        <v/>
      </c>
      <c r="DD725" s="65" t="str">
        <f>IF(BANCO10[[#This Row],[SOLUÇÃO]]=DD$1,BANCO10[[#This Row],[STATUS DA ETAPA]],"")</f>
        <v/>
      </c>
      <c r="DE725" s="65" t="str">
        <f>IF(BANCO10[[#This Row],[SOLUÇÃO]]=DE$1,BANCO10[[#This Row],[STATUS DA ETAPA]],"")</f>
        <v/>
      </c>
      <c r="DF725" s="65" t="str">
        <f>IF(BANCO10[[#This Row],[SOLUÇÃO]]=DF$1,BANCO10[[#This Row],[STATUS DA ETAPA]],"")</f>
        <v/>
      </c>
      <c r="DG725" s="65" t="str">
        <f>IF(BANCO10[[#This Row],[SOLUÇÃO]]=DG$1,BANCO10[[#This Row],[STATUS DA ETAPA]],"")</f>
        <v/>
      </c>
      <c r="DH725" s="65" t="str">
        <f>IF(BANCO10[[#This Row],[SOLUÇÃO]]=DH$1,BANCO10[[#This Row],[STATUS DA ETAPA]],"")</f>
        <v/>
      </c>
      <c r="DI725" s="65" t="str">
        <f>IF(BANCO10[[#This Row],[SOLUÇÃO]]=DI$1,BANCO10[[#This Row],[STATUS DA ETAPA]],"")</f>
        <v/>
      </c>
      <c r="DJ725" s="65" t="str">
        <f>IF(BANCO10[[#This Row],[SOLUÇÃO]]=DJ$1,BANCO10[[#This Row],[STATUS DA ETAPA]],"")</f>
        <v/>
      </c>
      <c r="DK725" s="65" t="str">
        <f>IF(BANCO10[[#This Row],[SOLUÇÃO]]=DK$1,BANCO10[[#This Row],[STATUS DA ETAPA]],"")</f>
        <v/>
      </c>
      <c r="DL725" s="65" t="str">
        <f>IF(BANCO10[[#This Row],[SOLUÇÃO]]=DL$1,BANCO10[[#This Row],[STATUS DA ETAPA]],"")</f>
        <v/>
      </c>
      <c r="DM725" s="65" t="str">
        <f>IF(BANCO10[[#This Row],[SOLUÇÃO]]=DM$1,BANCO10[[#This Row],[STATUS DA ETAPA]],"")</f>
        <v/>
      </c>
    </row>
    <row r="726" spans="1:117" ht="12" x14ac:dyDescent="0.25">
      <c r="A726" s="38" t="s">
        <v>118</v>
      </c>
      <c r="B726" s="39" t="s">
        <v>119</v>
      </c>
      <c r="C726" s="40" t="str">
        <f>IFERROR(VLOOKUP(BANCO10[[#This Row],[EMPRESA]],[1]!DADOS[#Data],2,FALSE),"")</f>
        <v>03.039.545/0001-08</v>
      </c>
      <c r="D726" s="42" t="s">
        <v>1833</v>
      </c>
      <c r="E726" s="42" t="str">
        <f>IFERROR(VLOOKUP(BANCO10[[#This Row],[EMPRESA]],[1]!DADOS[#Data],5,FALSE),"")</f>
        <v>EPP</v>
      </c>
      <c r="F726" s="40" t="str">
        <f>IFERROR(IF(VLOOKUP(BANCO10[[#This Row],[EMPRESA]],[1]!DADOS[#Data],6,0)="","",(VLOOKUP(BANCO10[[#This Row],[EMPRESA]],[1]!DADOS[#Data],6,0))),"")</f>
        <v>CAPITAL LESTE 2</v>
      </c>
      <c r="G726" s="40"/>
      <c r="H726" s="43" t="s">
        <v>121</v>
      </c>
      <c r="I726" s="43" t="s">
        <v>145</v>
      </c>
      <c r="J726" s="44" t="s">
        <v>146</v>
      </c>
      <c r="K726" s="44" t="s">
        <v>1834</v>
      </c>
      <c r="L726" s="44" t="s">
        <v>123</v>
      </c>
      <c r="M726" s="44">
        <v>103</v>
      </c>
      <c r="N726" s="42" t="s">
        <v>123</v>
      </c>
      <c r="O726" s="42" t="s">
        <v>90</v>
      </c>
      <c r="P726" s="42">
        <v>4</v>
      </c>
      <c r="Q726" s="42" t="s">
        <v>205</v>
      </c>
      <c r="R726" s="45" t="s">
        <v>123</v>
      </c>
      <c r="S726" s="45"/>
      <c r="T726" s="45" t="s">
        <v>123</v>
      </c>
      <c r="U726" s="45"/>
      <c r="V726" s="45" t="s">
        <v>123</v>
      </c>
      <c r="W726" s="45"/>
      <c r="X726" s="45" t="s">
        <v>123</v>
      </c>
      <c r="Y726" s="45"/>
      <c r="Z726" s="46" t="s">
        <v>123</v>
      </c>
      <c r="AA726" s="47"/>
      <c r="AB726" s="46" t="s">
        <v>123</v>
      </c>
      <c r="AC726" s="48"/>
      <c r="AD726" s="46" t="s">
        <v>123</v>
      </c>
      <c r="AE726" s="48"/>
      <c r="AF726" s="45" t="s">
        <v>27</v>
      </c>
      <c r="AG726" s="45">
        <v>44824</v>
      </c>
      <c r="AH726" s="45" t="s">
        <v>126</v>
      </c>
      <c r="AI726" s="45"/>
      <c r="AJ726" s="45" t="s">
        <v>123</v>
      </c>
      <c r="AK726" s="45"/>
      <c r="AL726" s="45" t="s">
        <v>123</v>
      </c>
      <c r="AM726" s="45"/>
      <c r="AN726" s="45" t="s">
        <v>123</v>
      </c>
      <c r="AO726" s="45"/>
      <c r="AP726" s="45" t="s">
        <v>123</v>
      </c>
      <c r="AQ726" s="45"/>
      <c r="AR726" s="45" t="s">
        <v>123</v>
      </c>
      <c r="AS726" s="45"/>
      <c r="AT726" s="49">
        <v>44823</v>
      </c>
      <c r="AU726" s="50">
        <v>44823</v>
      </c>
      <c r="AV726" s="61" t="s">
        <v>123</v>
      </c>
      <c r="AW726" s="51" t="s">
        <v>123</v>
      </c>
      <c r="AX726" s="51" t="s">
        <v>49</v>
      </c>
      <c r="AY726" s="52" t="s">
        <v>123</v>
      </c>
      <c r="AZ726" s="53">
        <v>0</v>
      </c>
      <c r="BA726" s="52" t="s">
        <v>123</v>
      </c>
      <c r="BB726" s="81" t="s">
        <v>123</v>
      </c>
      <c r="BC726" s="52" t="s">
        <v>123</v>
      </c>
      <c r="BD726" s="52" t="s">
        <v>123</v>
      </c>
      <c r="BE726" s="55" t="s">
        <v>123</v>
      </c>
      <c r="BF726" s="55" t="s">
        <v>123</v>
      </c>
      <c r="BG726" s="55" t="s">
        <v>123</v>
      </c>
      <c r="BH726" s="55" t="s">
        <v>123</v>
      </c>
      <c r="BI726" s="138" t="s">
        <v>123</v>
      </c>
      <c r="BJ726" s="48"/>
      <c r="BK726" s="74"/>
      <c r="BL726" s="75"/>
      <c r="BM726" s="74"/>
      <c r="BN726" s="75"/>
      <c r="BO726" s="74" t="s">
        <v>123</v>
      </c>
      <c r="BP726" s="75"/>
      <c r="BQ726" s="74" t="s">
        <v>123</v>
      </c>
      <c r="BR726" s="232"/>
      <c r="BS726" s="70" t="s">
        <v>1835</v>
      </c>
      <c r="BT726" s="38"/>
      <c r="BU726" s="61" t="s">
        <v>170</v>
      </c>
      <c r="BV726" s="61" t="s">
        <v>170</v>
      </c>
      <c r="BW726" s="84" t="s">
        <v>171</v>
      </c>
      <c r="BX726" s="84" t="s">
        <v>129</v>
      </c>
      <c r="BY726" s="85" t="s">
        <v>170</v>
      </c>
      <c r="BZ726" s="84"/>
      <c r="CA726" s="86" t="s">
        <v>129</v>
      </c>
      <c r="CB726" s="87" t="s">
        <v>129</v>
      </c>
      <c r="CC726" s="88" t="s">
        <v>129</v>
      </c>
      <c r="CD726" s="87" t="s">
        <v>129</v>
      </c>
      <c r="CE726" s="87" t="s">
        <v>129</v>
      </c>
      <c r="CF726" s="87" t="s">
        <v>129</v>
      </c>
      <c r="CG726" s="87" t="s">
        <v>129</v>
      </c>
      <c r="CH726" s="42">
        <f>YEAR(BANCO10[[#This Row],[DATA INÍCIO]])</f>
        <v>2022</v>
      </c>
      <c r="CI726" s="42">
        <f>MONTH(BANCO10[[#This Row],[DATA INÍCIO]])</f>
        <v>9</v>
      </c>
      <c r="CJ726" s="42" t="str">
        <f t="shared" si="13"/>
        <v>SCOPO INDUSTRIAL LTDA03.039.545/0001-08</v>
      </c>
      <c r="CK726" s="42"/>
      <c r="CL726" s="42" t="s">
        <v>1834</v>
      </c>
      <c r="CM726" s="42" t="str">
        <f>IF(BANCO10[[#This Row],[SOLUÇÃO]]=CM$1,BANCO10[[#This Row],[STATUS DA ETAPA]],"")</f>
        <v>CONCLUÍDO</v>
      </c>
      <c r="CN726" s="42" t="str">
        <f>IF(BANCO10[[#This Row],[SOLUÇÃO]]=CN$1,BANCO10[[#This Row],[STATUS DA ETAPA]],"")</f>
        <v/>
      </c>
      <c r="CO726" s="42" t="str">
        <f>IF(BANCO10[[#This Row],[SOLUÇÃO]]=CO$1,BANCO10[[#This Row],[STATUS DA ETAPA]],"")</f>
        <v/>
      </c>
      <c r="CP726" s="42" t="str">
        <f>IF(BANCO10[[#This Row],[SOLUÇÃO]]=CP$1,BANCO10[[#This Row],[STATUS DA ETAPA]],"")</f>
        <v/>
      </c>
      <c r="CQ726" s="42" t="str">
        <f>IF(BANCO10[[#This Row],[SOLUÇÃO]]=CQ$1,BANCO10[[#This Row],[STATUS DA ETAPA]],"")</f>
        <v/>
      </c>
      <c r="CR726" s="42" t="str">
        <f>IF(BANCO10[[#This Row],[SOLUÇÃO]]=CR$1,BANCO10[[#This Row],[STATUS DA ETAPA]],"")</f>
        <v/>
      </c>
      <c r="CS726" s="42" t="str">
        <f>IF(BANCO10[[#This Row],[SOLUÇÃO]]=CS$1,BANCO10[[#This Row],[STATUS DA ETAPA]],"")</f>
        <v/>
      </c>
      <c r="CT726" s="42" t="str">
        <f>IF(BANCO10[[#This Row],[SOLUÇÃO]]=CT$1,BANCO10[[#This Row],[STATUS DA ETAPA]],"")</f>
        <v/>
      </c>
      <c r="CU726" s="42" t="str">
        <f>IF(BANCO10[[#This Row],[SOLUÇÃO]]=CU$1,BANCO10[[#This Row],[STATUS DA ETAPA]],"")</f>
        <v/>
      </c>
      <c r="CV726" s="42" t="str">
        <f>IF(BANCO10[[#This Row],[SOLUÇÃO]]=CV$1,BANCO10[[#This Row],[STATUS DA ETAPA]],"")</f>
        <v/>
      </c>
      <c r="CW726" s="42" t="str">
        <f>IF(BANCO10[[#This Row],[SOLUÇÃO]]=CW$1,BANCO10[[#This Row],[STATUS DA ETAPA]],"")</f>
        <v/>
      </c>
      <c r="CX726" s="42" t="str">
        <f>IF(BANCO10[[#This Row],[SOLUÇÃO]]=CX$1,BANCO10[[#This Row],[STATUS DA ETAPA]],"")</f>
        <v/>
      </c>
      <c r="CY726" s="42" t="str">
        <f>IF(BANCO10[[#This Row],[SOLUÇÃO]]=CY$1,BANCO10[[#This Row],[STATUS DA ETAPA]],"")</f>
        <v/>
      </c>
      <c r="CZ726" s="42" t="str">
        <f>IF(BANCO10[[#This Row],[SOLUÇÃO]]=CZ$1,BANCO10[[#This Row],[STATUS DA ETAPA]],"")</f>
        <v/>
      </c>
      <c r="DA726" s="42" t="str">
        <f>IF(BANCO10[[#This Row],[SOLUÇÃO]]=DA$1,BANCO10[[#This Row],[STATUS DA ETAPA]],"")</f>
        <v/>
      </c>
      <c r="DB726" s="42" t="str">
        <f>IF(BANCO10[[#This Row],[SOLUÇÃO]]=DB$1,BANCO10[[#This Row],[STATUS DA ETAPA]],"")</f>
        <v/>
      </c>
      <c r="DC726" s="63" t="str">
        <f>IF(BANCO10[[#This Row],[SOLUÇÃO]]=DC$1,BANCO10[[#This Row],[STATUS DA ETAPA]],"")</f>
        <v/>
      </c>
      <c r="DD726" s="65" t="str">
        <f>IF(BANCO10[[#This Row],[SOLUÇÃO]]=DD$1,BANCO10[[#This Row],[STATUS DA ETAPA]],"")</f>
        <v/>
      </c>
      <c r="DE726" s="65" t="str">
        <f>IF(BANCO10[[#This Row],[SOLUÇÃO]]=DE$1,BANCO10[[#This Row],[STATUS DA ETAPA]],"")</f>
        <v/>
      </c>
      <c r="DF726" s="65" t="str">
        <f>IF(BANCO10[[#This Row],[SOLUÇÃO]]=DF$1,BANCO10[[#This Row],[STATUS DA ETAPA]],"")</f>
        <v/>
      </c>
      <c r="DG726" s="65" t="str">
        <f>IF(BANCO10[[#This Row],[SOLUÇÃO]]=DG$1,BANCO10[[#This Row],[STATUS DA ETAPA]],"")</f>
        <v/>
      </c>
      <c r="DH726" s="65" t="str">
        <f>IF(BANCO10[[#This Row],[SOLUÇÃO]]=DH$1,BANCO10[[#This Row],[STATUS DA ETAPA]],"")</f>
        <v/>
      </c>
      <c r="DI726" s="65" t="str">
        <f>IF(BANCO10[[#This Row],[SOLUÇÃO]]=DI$1,BANCO10[[#This Row],[STATUS DA ETAPA]],"")</f>
        <v/>
      </c>
      <c r="DJ726" s="65" t="str">
        <f>IF(BANCO10[[#This Row],[SOLUÇÃO]]=DJ$1,BANCO10[[#This Row],[STATUS DA ETAPA]],"")</f>
        <v/>
      </c>
      <c r="DK726" s="65" t="str">
        <f>IF(BANCO10[[#This Row],[SOLUÇÃO]]=DK$1,BANCO10[[#This Row],[STATUS DA ETAPA]],"")</f>
        <v/>
      </c>
      <c r="DL726" s="65" t="str">
        <f>IF(BANCO10[[#This Row],[SOLUÇÃO]]=DL$1,BANCO10[[#This Row],[STATUS DA ETAPA]],"")</f>
        <v/>
      </c>
      <c r="DM726" s="65" t="str">
        <f>IF(BANCO10[[#This Row],[SOLUÇÃO]]=DM$1,BANCO10[[#This Row],[STATUS DA ETAPA]],"")</f>
        <v/>
      </c>
    </row>
    <row r="727" spans="1:117" ht="12" x14ac:dyDescent="0.25">
      <c r="A727" s="38" t="s">
        <v>118</v>
      </c>
      <c r="B727" s="39" t="s">
        <v>119</v>
      </c>
      <c r="C727" s="40" t="str">
        <f>IFERROR(VLOOKUP(BANCO10[[#This Row],[EMPRESA]],[1]!DADOS[#Data],2,FALSE),"")</f>
        <v>03.039.545/0001-08</v>
      </c>
      <c r="D727" s="42" t="s">
        <v>1833</v>
      </c>
      <c r="E727" s="42" t="str">
        <f>IFERROR(VLOOKUP(BANCO10[[#This Row],[EMPRESA]],[1]!DADOS[#Data],5,FALSE),"")</f>
        <v>EPP</v>
      </c>
      <c r="F727" s="40" t="str">
        <f>IFERROR(IF(VLOOKUP(BANCO10[[#This Row],[EMPRESA]],[1]!DADOS[#Data],6,0)="","",(VLOOKUP(BANCO10[[#This Row],[EMPRESA]],[1]!DADOS[#Data],6,0))),"")</f>
        <v>CAPITAL LESTE 2</v>
      </c>
      <c r="G727" s="40" t="s">
        <v>1836</v>
      </c>
      <c r="H727" s="43" t="s">
        <v>7</v>
      </c>
      <c r="I727" s="43" t="s">
        <v>145</v>
      </c>
      <c r="J727" s="44" t="s">
        <v>123</v>
      </c>
      <c r="K727" s="44" t="s">
        <v>1837</v>
      </c>
      <c r="L727" s="44" t="s">
        <v>1838</v>
      </c>
      <c r="M727" s="44">
        <v>103</v>
      </c>
      <c r="N727" s="42" t="s">
        <v>123</v>
      </c>
      <c r="O727" s="42" t="s">
        <v>106</v>
      </c>
      <c r="P727" s="42">
        <v>80</v>
      </c>
      <c r="Q727" s="42" t="s">
        <v>236</v>
      </c>
      <c r="R727" s="45" t="s">
        <v>123</v>
      </c>
      <c r="S727" s="45"/>
      <c r="T727" s="45" t="s">
        <v>123</v>
      </c>
      <c r="U727" s="45"/>
      <c r="V727" s="45" t="s">
        <v>123</v>
      </c>
      <c r="W727" s="45"/>
      <c r="X727" s="45" t="s">
        <v>123</v>
      </c>
      <c r="Y727" s="45"/>
      <c r="Z727" s="46" t="s">
        <v>123</v>
      </c>
      <c r="AA727" s="47"/>
      <c r="AB727" s="46" t="s">
        <v>123</v>
      </c>
      <c r="AC727" s="48"/>
      <c r="AD727" s="46" t="s">
        <v>123</v>
      </c>
      <c r="AE727" s="48"/>
      <c r="AF727" s="45" t="s">
        <v>27</v>
      </c>
      <c r="AG727" s="45">
        <v>44824</v>
      </c>
      <c r="AH727" s="45" t="s">
        <v>27</v>
      </c>
      <c r="AI727" s="45">
        <v>45365</v>
      </c>
      <c r="AJ727" s="45" t="s">
        <v>27</v>
      </c>
      <c r="AK727" s="45">
        <v>45365</v>
      </c>
      <c r="AL727" s="45" t="s">
        <v>27</v>
      </c>
      <c r="AM727" s="45">
        <v>45365</v>
      </c>
      <c r="AN727" s="45" t="s">
        <v>27</v>
      </c>
      <c r="AO727" s="45"/>
      <c r="AP727" s="45" t="s">
        <v>27</v>
      </c>
      <c r="AQ727" s="45">
        <v>45365</v>
      </c>
      <c r="AR727" s="45" t="s">
        <v>27</v>
      </c>
      <c r="AS727" s="45"/>
      <c r="AT727" s="49">
        <v>45400</v>
      </c>
      <c r="AU727" s="50">
        <v>45474</v>
      </c>
      <c r="AV727" s="61" t="s">
        <v>27</v>
      </c>
      <c r="AW727" s="51" t="s">
        <v>27</v>
      </c>
      <c r="AX727" s="51" t="s">
        <v>49</v>
      </c>
      <c r="AY727" s="52" t="s">
        <v>126</v>
      </c>
      <c r="AZ727" s="53">
        <v>0</v>
      </c>
      <c r="BA727" s="52" t="s">
        <v>153</v>
      </c>
      <c r="BB727" s="81">
        <v>0</v>
      </c>
      <c r="BC727" s="52">
        <v>4742</v>
      </c>
      <c r="BD727" s="52">
        <v>0</v>
      </c>
      <c r="BE727" s="55" t="s">
        <v>123</v>
      </c>
      <c r="BF727" s="55" t="s">
        <v>123</v>
      </c>
      <c r="BG727" s="55" t="s">
        <v>27</v>
      </c>
      <c r="BH727" s="55" t="s">
        <v>123</v>
      </c>
      <c r="BI727" s="48" t="s">
        <v>123</v>
      </c>
      <c r="BJ727" s="48"/>
      <c r="BK727" s="74"/>
      <c r="BL727" s="75"/>
      <c r="BM727" s="74"/>
      <c r="BN727" s="75"/>
      <c r="BO727" s="74" t="s">
        <v>27</v>
      </c>
      <c r="BP727" s="75">
        <v>45474</v>
      </c>
      <c r="BQ727" s="74" t="s">
        <v>27</v>
      </c>
      <c r="BR727" s="132">
        <v>45474</v>
      </c>
      <c r="BS727" s="70"/>
      <c r="BT727" s="38"/>
      <c r="BU727" s="61"/>
      <c r="BV727" s="61"/>
      <c r="BW727" s="84"/>
      <c r="BX727" s="84"/>
      <c r="BY727" s="85"/>
      <c r="BZ727" s="84"/>
      <c r="CA727" s="86"/>
      <c r="CB727" s="87"/>
      <c r="CC727" s="88">
        <v>45389</v>
      </c>
      <c r="CD727" s="87" t="s">
        <v>158</v>
      </c>
      <c r="CE727" s="87" t="s">
        <v>129</v>
      </c>
      <c r="CF727" s="87"/>
      <c r="CG727" s="87" t="s">
        <v>750</v>
      </c>
      <c r="CH727" s="42">
        <f>YEAR(BANCO10[[#This Row],[DATA INÍCIO]])</f>
        <v>2024</v>
      </c>
      <c r="CI727" s="42">
        <f>MONTH(BANCO10[[#This Row],[DATA INÍCIO]])</f>
        <v>4</v>
      </c>
      <c r="CJ727" s="42" t="str">
        <f t="shared" si="13"/>
        <v>SCOPO INDUSTRIAL LTDA03.039.545/0001-08</v>
      </c>
      <c r="CK727" s="42"/>
      <c r="CL727" s="42" t="s">
        <v>1837</v>
      </c>
      <c r="CM727" s="42" t="str">
        <f>IF(BANCO10[[#This Row],[SOLUÇÃO]]=CM$1,BANCO10[[#This Row],[STATUS DA ETAPA]],"")</f>
        <v/>
      </c>
      <c r="CN727" s="42" t="str">
        <f>IF(BANCO10[[#This Row],[SOLUÇÃO]]=CN$1,BANCO10[[#This Row],[STATUS DA ETAPA]],"")</f>
        <v/>
      </c>
      <c r="CO727" s="42" t="str">
        <f>IF(BANCO10[[#This Row],[SOLUÇÃO]]=CO$1,BANCO10[[#This Row],[STATUS DA ETAPA]],"")</f>
        <v/>
      </c>
      <c r="CP727" s="42" t="str">
        <f>IF(BANCO10[[#This Row],[SOLUÇÃO]]=CP$1,BANCO10[[#This Row],[STATUS DA ETAPA]],"")</f>
        <v/>
      </c>
      <c r="CQ727" s="42" t="str">
        <f>IF(BANCO10[[#This Row],[SOLUÇÃO]]=CQ$1,BANCO10[[#This Row],[STATUS DA ETAPA]],"")</f>
        <v/>
      </c>
      <c r="CR727" s="42" t="str">
        <f>IF(BANCO10[[#This Row],[SOLUÇÃO]]=CR$1,BANCO10[[#This Row],[STATUS DA ETAPA]],"")</f>
        <v/>
      </c>
      <c r="CS727" s="42" t="str">
        <f>IF(BANCO10[[#This Row],[SOLUÇÃO]]=CS$1,BANCO10[[#This Row],[STATUS DA ETAPA]],"")</f>
        <v/>
      </c>
      <c r="CT727" s="42" t="str">
        <f>IF(BANCO10[[#This Row],[SOLUÇÃO]]=CT$1,BANCO10[[#This Row],[STATUS DA ETAPA]],"")</f>
        <v/>
      </c>
      <c r="CU727" s="42" t="str">
        <f>IF(BANCO10[[#This Row],[SOLUÇÃO]]=CU$1,BANCO10[[#This Row],[STATUS DA ETAPA]],"")</f>
        <v/>
      </c>
      <c r="CV727" s="42" t="str">
        <f>IF(BANCO10[[#This Row],[SOLUÇÃO]]=CV$1,BANCO10[[#This Row],[STATUS DA ETAPA]],"")</f>
        <v/>
      </c>
      <c r="CW727" s="42" t="str">
        <f>IF(BANCO10[[#This Row],[SOLUÇÃO]]=CW$1,BANCO10[[#This Row],[STATUS DA ETAPA]],"")</f>
        <v/>
      </c>
      <c r="CX727" s="42" t="str">
        <f>IF(BANCO10[[#This Row],[SOLUÇÃO]]=CX$1,BANCO10[[#This Row],[STATUS DA ETAPA]],"")</f>
        <v/>
      </c>
      <c r="CY727" s="42" t="str">
        <f>IF(BANCO10[[#This Row],[SOLUÇÃO]]=CY$1,BANCO10[[#This Row],[STATUS DA ETAPA]],"")</f>
        <v/>
      </c>
      <c r="CZ727" s="42" t="str">
        <f>IF(BANCO10[[#This Row],[SOLUÇÃO]]=CZ$1,BANCO10[[#This Row],[STATUS DA ETAPA]],"")</f>
        <v/>
      </c>
      <c r="DA727" s="42" t="str">
        <f>IF(BANCO10[[#This Row],[SOLUÇÃO]]=DA$1,BANCO10[[#This Row],[STATUS DA ETAPA]],"")</f>
        <v/>
      </c>
      <c r="DB727" s="42" t="str">
        <f>IF(BANCO10[[#This Row],[SOLUÇÃO]]=DB$1,BANCO10[[#This Row],[STATUS DA ETAPA]],"")</f>
        <v/>
      </c>
      <c r="DC727" s="63" t="str">
        <f>IF(BANCO10[[#This Row],[SOLUÇÃO]]=DC$1,BANCO10[[#This Row],[STATUS DA ETAPA]],"")</f>
        <v>CONCLUÍDO</v>
      </c>
      <c r="DD727" s="65" t="str">
        <f>IF(BANCO10[[#This Row],[SOLUÇÃO]]=DD$1,BANCO10[[#This Row],[STATUS DA ETAPA]],"")</f>
        <v/>
      </c>
      <c r="DE727" s="65" t="str">
        <f>IF(BANCO10[[#This Row],[SOLUÇÃO]]=DE$1,BANCO10[[#This Row],[STATUS DA ETAPA]],"")</f>
        <v/>
      </c>
      <c r="DF727" s="65" t="str">
        <f>IF(BANCO10[[#This Row],[SOLUÇÃO]]=DF$1,BANCO10[[#This Row],[STATUS DA ETAPA]],"")</f>
        <v/>
      </c>
      <c r="DG727" s="65" t="str">
        <f>IF(BANCO10[[#This Row],[SOLUÇÃO]]=DG$1,BANCO10[[#This Row],[STATUS DA ETAPA]],"")</f>
        <v/>
      </c>
      <c r="DH727" s="65" t="str">
        <f>IF(BANCO10[[#This Row],[SOLUÇÃO]]=DH$1,BANCO10[[#This Row],[STATUS DA ETAPA]],"")</f>
        <v/>
      </c>
      <c r="DI727" s="65" t="str">
        <f>IF(BANCO10[[#This Row],[SOLUÇÃO]]=DI$1,BANCO10[[#This Row],[STATUS DA ETAPA]],"")</f>
        <v/>
      </c>
      <c r="DJ727" s="65" t="str">
        <f>IF(BANCO10[[#This Row],[SOLUÇÃO]]=DJ$1,BANCO10[[#This Row],[STATUS DA ETAPA]],"")</f>
        <v/>
      </c>
      <c r="DK727" s="65" t="str">
        <f>IF(BANCO10[[#This Row],[SOLUÇÃO]]=DK$1,BANCO10[[#This Row],[STATUS DA ETAPA]],"")</f>
        <v/>
      </c>
      <c r="DL727" s="65" t="str">
        <f>IF(BANCO10[[#This Row],[SOLUÇÃO]]=DL$1,BANCO10[[#This Row],[STATUS DA ETAPA]],"")</f>
        <v/>
      </c>
      <c r="DM727" s="65" t="str">
        <f>IF(BANCO10[[#This Row],[SOLUÇÃO]]=DM$1,BANCO10[[#This Row],[STATUS DA ETAPA]],"")</f>
        <v/>
      </c>
    </row>
    <row r="728" spans="1:117" ht="12" x14ac:dyDescent="0.25">
      <c r="A728" s="38" t="s">
        <v>118</v>
      </c>
      <c r="B728" s="39" t="s">
        <v>131</v>
      </c>
      <c r="C728" s="40" t="str">
        <f>IFERROR(VLOOKUP(BANCO10[[#This Row],[EMPRESA]],[1]!DADOS[#Data],2,FALSE),"")</f>
        <v>03.039.545/0001-08</v>
      </c>
      <c r="D728" s="42" t="s">
        <v>1833</v>
      </c>
      <c r="E728" s="42" t="str">
        <f>IFERROR(VLOOKUP(BANCO10[[#This Row],[EMPRESA]],[1]!DADOS[#Data],5,FALSE),"")</f>
        <v>EPP</v>
      </c>
      <c r="F728" s="40" t="str">
        <f>IFERROR(IF(VLOOKUP(BANCO10[[#This Row],[EMPRESA]],[1]!DADOS[#Data],6,0)="","",(VLOOKUP(BANCO10[[#This Row],[EMPRESA]],[1]!DADOS[#Data],6,0))),"")</f>
        <v>CAPITAL LESTE 2</v>
      </c>
      <c r="G728" s="40"/>
      <c r="H728" s="43" t="s">
        <v>121</v>
      </c>
      <c r="I728" s="43" t="s">
        <v>145</v>
      </c>
      <c r="J728" s="43" t="s">
        <v>146</v>
      </c>
      <c r="K728" s="44" t="s">
        <v>1839</v>
      </c>
      <c r="L728" s="44" t="s">
        <v>123</v>
      </c>
      <c r="M728" s="44" t="s">
        <v>137</v>
      </c>
      <c r="N728" s="42" t="s">
        <v>123</v>
      </c>
      <c r="O728" s="42" t="s">
        <v>90</v>
      </c>
      <c r="P728" s="42">
        <v>4</v>
      </c>
      <c r="Q728" s="42" t="s">
        <v>236</v>
      </c>
      <c r="R728" s="45" t="s">
        <v>123</v>
      </c>
      <c r="S728" s="45"/>
      <c r="T728" s="45" t="s">
        <v>123</v>
      </c>
      <c r="U728" s="45"/>
      <c r="V728" s="45" t="s">
        <v>123</v>
      </c>
      <c r="W728" s="45"/>
      <c r="X728" s="45" t="s">
        <v>123</v>
      </c>
      <c r="Y728" s="45"/>
      <c r="Z728" s="46" t="s">
        <v>123</v>
      </c>
      <c r="AA728" s="47"/>
      <c r="AB728" s="46" t="s">
        <v>123</v>
      </c>
      <c r="AC728" s="48"/>
      <c r="AD728" s="46" t="s">
        <v>123</v>
      </c>
      <c r="AE728" s="48"/>
      <c r="AF728" s="45" t="s">
        <v>123</v>
      </c>
      <c r="AG728" s="45"/>
      <c r="AH728" s="45" t="s">
        <v>123</v>
      </c>
      <c r="AI728" s="45"/>
      <c r="AJ728" s="45" t="s">
        <v>123</v>
      </c>
      <c r="AK728" s="45"/>
      <c r="AL728" s="45" t="s">
        <v>123</v>
      </c>
      <c r="AM728" s="45"/>
      <c r="AN728" s="45" t="s">
        <v>123</v>
      </c>
      <c r="AO728" s="45"/>
      <c r="AP728" s="45" t="s">
        <v>123</v>
      </c>
      <c r="AQ728" s="45"/>
      <c r="AR728" s="45" t="s">
        <v>123</v>
      </c>
      <c r="AS728" s="45"/>
      <c r="AT728" s="49">
        <v>45551</v>
      </c>
      <c r="AU728" s="50">
        <v>45551</v>
      </c>
      <c r="AV728" s="86" t="s">
        <v>123</v>
      </c>
      <c r="AW728" s="66" t="s">
        <v>123</v>
      </c>
      <c r="AX728" s="51" t="s">
        <v>49</v>
      </c>
      <c r="AY728" s="52" t="s">
        <v>123</v>
      </c>
      <c r="AZ728" s="53">
        <v>0</v>
      </c>
      <c r="BA728" s="52" t="s">
        <v>123</v>
      </c>
      <c r="BB728" s="81" t="s">
        <v>123</v>
      </c>
      <c r="BC728" s="52" t="s">
        <v>123</v>
      </c>
      <c r="BD728" s="52" t="s">
        <v>123</v>
      </c>
      <c r="BE728" s="55" t="s">
        <v>123</v>
      </c>
      <c r="BF728" s="55" t="s">
        <v>123</v>
      </c>
      <c r="BG728" s="55" t="s">
        <v>123</v>
      </c>
      <c r="BH728" s="55" t="s">
        <v>123</v>
      </c>
      <c r="BI728" s="243" t="s">
        <v>123</v>
      </c>
      <c r="BJ728" s="119"/>
      <c r="BK728" s="103"/>
      <c r="BL728" s="38"/>
      <c r="BM728" s="103"/>
      <c r="BN728" s="38"/>
      <c r="BO728" s="103" t="s">
        <v>123</v>
      </c>
      <c r="BP728" s="38"/>
      <c r="BQ728" s="103" t="s">
        <v>123</v>
      </c>
      <c r="BR728" s="221"/>
      <c r="BS728" s="70" t="s">
        <v>1840</v>
      </c>
      <c r="BT728" s="38"/>
      <c r="BU728" s="61"/>
      <c r="BV728" s="61"/>
      <c r="BW728" s="84"/>
      <c r="BX728" s="84"/>
      <c r="BY728" s="85"/>
      <c r="BZ728" s="84"/>
      <c r="CA728" s="86"/>
      <c r="CB728" s="87"/>
      <c r="CC728" s="88"/>
      <c r="CD728" s="87"/>
      <c r="CE728" s="87"/>
      <c r="CF728" s="87"/>
      <c r="CG728" s="87"/>
      <c r="CH728" s="42">
        <f>YEAR(BANCO10[[#This Row],[DATA INÍCIO]])</f>
        <v>2024</v>
      </c>
      <c r="CI728" s="42">
        <f>MONTH(BANCO10[[#This Row],[DATA INÍCIO]])</f>
        <v>9</v>
      </c>
      <c r="CJ728" s="42" t="str">
        <f t="shared" si="13"/>
        <v>SCOPO INDUSTRIAL LTDA03.039.545/0001-08</v>
      </c>
      <c r="CK728" s="42"/>
      <c r="CL728" s="42"/>
      <c r="CM728" s="42" t="str">
        <f>IF(BANCO10[[#This Row],[SOLUÇÃO]]=CM$1,BANCO10[[#This Row],[STATUS DA ETAPA]],"")</f>
        <v>CONCLUÍDO</v>
      </c>
      <c r="CN728" s="42" t="str">
        <f>IF(BANCO10[[#This Row],[SOLUÇÃO]]=CN$1,BANCO10[[#This Row],[STATUS DA ETAPA]],"")</f>
        <v/>
      </c>
      <c r="CO728" s="42" t="str">
        <f>IF(BANCO10[[#This Row],[SOLUÇÃO]]=CO$1,BANCO10[[#This Row],[STATUS DA ETAPA]],"")</f>
        <v/>
      </c>
      <c r="CP728" s="42" t="str">
        <f>IF(BANCO10[[#This Row],[SOLUÇÃO]]=CP$1,BANCO10[[#This Row],[STATUS DA ETAPA]],"")</f>
        <v/>
      </c>
      <c r="CQ728" s="42" t="str">
        <f>IF(BANCO10[[#This Row],[SOLUÇÃO]]=CQ$1,BANCO10[[#This Row],[STATUS DA ETAPA]],"")</f>
        <v/>
      </c>
      <c r="CR728" s="42" t="str">
        <f>IF(BANCO10[[#This Row],[SOLUÇÃO]]=CR$1,BANCO10[[#This Row],[STATUS DA ETAPA]],"")</f>
        <v/>
      </c>
      <c r="CS728" s="42" t="str">
        <f>IF(BANCO10[[#This Row],[SOLUÇÃO]]=CS$1,BANCO10[[#This Row],[STATUS DA ETAPA]],"")</f>
        <v/>
      </c>
      <c r="CT728" s="42" t="str">
        <f>IF(BANCO10[[#This Row],[SOLUÇÃO]]=CT$1,BANCO10[[#This Row],[STATUS DA ETAPA]],"")</f>
        <v/>
      </c>
      <c r="CU728" s="42" t="str">
        <f>IF(BANCO10[[#This Row],[SOLUÇÃO]]=CU$1,BANCO10[[#This Row],[STATUS DA ETAPA]],"")</f>
        <v/>
      </c>
      <c r="CV728" s="42" t="str">
        <f>IF(BANCO10[[#This Row],[SOLUÇÃO]]=CV$1,BANCO10[[#This Row],[STATUS DA ETAPA]],"")</f>
        <v/>
      </c>
      <c r="CW728" s="42" t="str">
        <f>IF(BANCO10[[#This Row],[SOLUÇÃO]]=CW$1,BANCO10[[#This Row],[STATUS DA ETAPA]],"")</f>
        <v/>
      </c>
      <c r="CX728" s="42" t="str">
        <f>IF(BANCO10[[#This Row],[SOLUÇÃO]]=CX$1,BANCO10[[#This Row],[STATUS DA ETAPA]],"")</f>
        <v/>
      </c>
      <c r="CY728" s="42" t="str">
        <f>IF(BANCO10[[#This Row],[SOLUÇÃO]]=CY$1,BANCO10[[#This Row],[STATUS DA ETAPA]],"")</f>
        <v/>
      </c>
      <c r="CZ728" s="42" t="str">
        <f>IF(BANCO10[[#This Row],[SOLUÇÃO]]=CZ$1,BANCO10[[#This Row],[STATUS DA ETAPA]],"")</f>
        <v/>
      </c>
      <c r="DA728" s="42" t="str">
        <f>IF(BANCO10[[#This Row],[SOLUÇÃO]]=DA$1,BANCO10[[#This Row],[STATUS DA ETAPA]],"")</f>
        <v/>
      </c>
      <c r="DB728" s="42" t="str">
        <f>IF(BANCO10[[#This Row],[SOLUÇÃO]]=DB$1,BANCO10[[#This Row],[STATUS DA ETAPA]],"")</f>
        <v/>
      </c>
      <c r="DC728" s="63" t="str">
        <f>IF(BANCO10[[#This Row],[SOLUÇÃO]]=DC$1,BANCO10[[#This Row],[STATUS DA ETAPA]],"")</f>
        <v/>
      </c>
      <c r="DD728" s="65" t="str">
        <f>IF(BANCO10[[#This Row],[SOLUÇÃO]]=DD$1,BANCO10[[#This Row],[STATUS DA ETAPA]],"")</f>
        <v/>
      </c>
      <c r="DE728" s="65" t="str">
        <f>IF(BANCO10[[#This Row],[SOLUÇÃO]]=DE$1,BANCO10[[#This Row],[STATUS DA ETAPA]],"")</f>
        <v/>
      </c>
      <c r="DF728" s="65" t="str">
        <f>IF(BANCO10[[#This Row],[SOLUÇÃO]]=DF$1,BANCO10[[#This Row],[STATUS DA ETAPA]],"")</f>
        <v/>
      </c>
      <c r="DG728" s="65" t="str">
        <f>IF(BANCO10[[#This Row],[SOLUÇÃO]]=DG$1,BANCO10[[#This Row],[STATUS DA ETAPA]],"")</f>
        <v/>
      </c>
      <c r="DH728" s="65" t="str">
        <f>IF(BANCO10[[#This Row],[SOLUÇÃO]]=DH$1,BANCO10[[#This Row],[STATUS DA ETAPA]],"")</f>
        <v/>
      </c>
      <c r="DI728" s="65" t="str">
        <f>IF(BANCO10[[#This Row],[SOLUÇÃO]]=DI$1,BANCO10[[#This Row],[STATUS DA ETAPA]],"")</f>
        <v/>
      </c>
      <c r="DJ728" s="65" t="str">
        <f>IF(BANCO10[[#This Row],[SOLUÇÃO]]=DJ$1,BANCO10[[#This Row],[STATUS DA ETAPA]],"")</f>
        <v/>
      </c>
      <c r="DK728" s="65" t="str">
        <f>IF(BANCO10[[#This Row],[SOLUÇÃO]]=DK$1,BANCO10[[#This Row],[STATUS DA ETAPA]],"")</f>
        <v/>
      </c>
      <c r="DL728" s="65" t="str">
        <f>IF(BANCO10[[#This Row],[SOLUÇÃO]]=DL$1,BANCO10[[#This Row],[STATUS DA ETAPA]],"")</f>
        <v/>
      </c>
      <c r="DM728" s="65" t="str">
        <f>IF(BANCO10[[#This Row],[SOLUÇÃO]]=DM$1,BANCO10[[#This Row],[STATUS DA ETAPA]],"")</f>
        <v/>
      </c>
    </row>
    <row r="729" spans="1:117" ht="12" x14ac:dyDescent="0.25">
      <c r="A729" s="38" t="s">
        <v>118</v>
      </c>
      <c r="B729" s="39" t="s">
        <v>131</v>
      </c>
      <c r="C729" s="40" t="str">
        <f>IFERROR(VLOOKUP(BANCO10[[#This Row],[EMPRESA]],[1]!DADOS[#Data],2,FALSE),"")</f>
        <v>03.039.545/0001-08</v>
      </c>
      <c r="D729" s="42" t="s">
        <v>1833</v>
      </c>
      <c r="E729" s="42" t="str">
        <f>IFERROR(VLOOKUP(BANCO10[[#This Row],[EMPRESA]],[1]!DADOS[#Data],5,FALSE),"")</f>
        <v>EPP</v>
      </c>
      <c r="F729" s="40" t="str">
        <f>IFERROR(IF(VLOOKUP(BANCO10[[#This Row],[EMPRESA]],[1]!DADOS[#Data],6,0)="","",(VLOOKUP(BANCO10[[#This Row],[EMPRESA]],[1]!DADOS[#Data],6,0))),"")</f>
        <v>CAPITAL LESTE 2</v>
      </c>
      <c r="G729" s="40" t="s">
        <v>1841</v>
      </c>
      <c r="H729" s="43" t="s">
        <v>7</v>
      </c>
      <c r="I729" s="43" t="s">
        <v>145</v>
      </c>
      <c r="J729" s="43" t="s">
        <v>123</v>
      </c>
      <c r="K729" s="44" t="s">
        <v>1842</v>
      </c>
      <c r="L729" s="44" t="s">
        <v>1843</v>
      </c>
      <c r="M729" s="44">
        <v>103</v>
      </c>
      <c r="N729" s="42" t="s">
        <v>123</v>
      </c>
      <c r="O729" s="42" t="s">
        <v>96</v>
      </c>
      <c r="P729" s="42">
        <v>106</v>
      </c>
      <c r="Q729" s="39" t="s">
        <v>536</v>
      </c>
      <c r="R729" s="45" t="s">
        <v>123</v>
      </c>
      <c r="S729" s="45"/>
      <c r="T729" s="45" t="s">
        <v>123</v>
      </c>
      <c r="U729" s="45"/>
      <c r="V729" s="45" t="s">
        <v>123</v>
      </c>
      <c r="W729" s="45"/>
      <c r="X729" s="45" t="s">
        <v>123</v>
      </c>
      <c r="Y729" s="45"/>
      <c r="Z729" s="46" t="s">
        <v>123</v>
      </c>
      <c r="AA729" s="47"/>
      <c r="AB729" s="46" t="s">
        <v>123</v>
      </c>
      <c r="AC729" s="48"/>
      <c r="AD729" s="46" t="s">
        <v>123</v>
      </c>
      <c r="AE729" s="48"/>
      <c r="AF729" s="45" t="s">
        <v>27</v>
      </c>
      <c r="AG729" s="45">
        <v>45531</v>
      </c>
      <c r="AH729" s="45" t="s">
        <v>27</v>
      </c>
      <c r="AI729" s="45">
        <v>45536</v>
      </c>
      <c r="AJ729" s="45" t="s">
        <v>27</v>
      </c>
      <c r="AK729" s="45">
        <v>45608</v>
      </c>
      <c r="AL729" s="45" t="s">
        <v>123</v>
      </c>
      <c r="AM729" s="45"/>
      <c r="AN729" s="45" t="s">
        <v>123</v>
      </c>
      <c r="AO729" s="45"/>
      <c r="AP729" s="45" t="s">
        <v>123</v>
      </c>
      <c r="AQ729" s="45"/>
      <c r="AR729" s="45" t="s">
        <v>123</v>
      </c>
      <c r="AS729" s="45"/>
      <c r="AT729" s="49">
        <v>45695</v>
      </c>
      <c r="AU729" s="50">
        <v>45791</v>
      </c>
      <c r="AV729" s="86" t="s">
        <v>27</v>
      </c>
      <c r="AW729" s="66" t="s">
        <v>27</v>
      </c>
      <c r="AX729" s="51" t="s">
        <v>49</v>
      </c>
      <c r="AY729" s="52" t="s">
        <v>126</v>
      </c>
      <c r="AZ729" s="53">
        <v>0</v>
      </c>
      <c r="BA729" s="52" t="s">
        <v>153</v>
      </c>
      <c r="BB729" s="81">
        <v>575046</v>
      </c>
      <c r="BC729" s="52" t="s">
        <v>123</v>
      </c>
      <c r="BD729" s="52" t="s">
        <v>123</v>
      </c>
      <c r="BE729" s="55" t="s">
        <v>27</v>
      </c>
      <c r="BF729" s="55" t="s">
        <v>27</v>
      </c>
      <c r="BG729" s="55" t="s">
        <v>27</v>
      </c>
      <c r="BH729" s="55" t="s">
        <v>27</v>
      </c>
      <c r="BI729" s="48" t="s">
        <v>27</v>
      </c>
      <c r="BJ729" s="48">
        <v>45803</v>
      </c>
      <c r="BK729" s="58" t="s">
        <v>123</v>
      </c>
      <c r="BL729" s="59"/>
      <c r="BM729" s="58" t="s">
        <v>123</v>
      </c>
      <c r="BN729" s="59"/>
      <c r="BO729" s="74" t="s">
        <v>27</v>
      </c>
      <c r="BP729" s="77">
        <v>45803</v>
      </c>
      <c r="BQ729" s="78" t="s">
        <v>126</v>
      </c>
      <c r="BR729" s="131"/>
      <c r="BS729" s="70"/>
      <c r="BT729" s="38" t="s">
        <v>131</v>
      </c>
      <c r="BU729" s="61"/>
      <c r="BV729" s="61"/>
      <c r="BW729" s="84"/>
      <c r="BX729" s="84"/>
      <c r="BY729" s="85"/>
      <c r="BZ729" s="84"/>
      <c r="CA729" s="86"/>
      <c r="CB729" s="87"/>
      <c r="CC729" s="88"/>
      <c r="CD729" s="87"/>
      <c r="CE729" s="87"/>
      <c r="CF729" s="87"/>
      <c r="CG729" s="87"/>
      <c r="CH729" s="42">
        <f>YEAR(BANCO10[[#This Row],[DATA INÍCIO]])</f>
        <v>2025</v>
      </c>
      <c r="CI729" s="42">
        <f>MONTH(BANCO10[[#This Row],[DATA INÍCIO]])</f>
        <v>2</v>
      </c>
      <c r="CJ729" s="42" t="str">
        <f t="shared" si="13"/>
        <v>SCOPO INDUSTRIAL LTDA03.039.545/0001-08</v>
      </c>
      <c r="CK729" s="42"/>
      <c r="CL729" s="42"/>
      <c r="CM729" s="42" t="str">
        <f>IF(BANCO10[[#This Row],[SOLUÇÃO]]=CM$1,BANCO10[[#This Row],[STATUS DA ETAPA]],"")</f>
        <v/>
      </c>
      <c r="CN729" s="42" t="str">
        <f>IF(BANCO10[[#This Row],[SOLUÇÃO]]=CN$1,BANCO10[[#This Row],[STATUS DA ETAPA]],"")</f>
        <v/>
      </c>
      <c r="CO729" s="42" t="str">
        <f>IF(BANCO10[[#This Row],[SOLUÇÃO]]=CO$1,BANCO10[[#This Row],[STATUS DA ETAPA]],"")</f>
        <v/>
      </c>
      <c r="CP729" s="42" t="str">
        <f>IF(BANCO10[[#This Row],[SOLUÇÃO]]=CP$1,BANCO10[[#This Row],[STATUS DA ETAPA]],"")</f>
        <v/>
      </c>
      <c r="CQ729" s="42" t="str">
        <f>IF(BANCO10[[#This Row],[SOLUÇÃO]]=CQ$1,BANCO10[[#This Row],[STATUS DA ETAPA]],"")</f>
        <v/>
      </c>
      <c r="CR729" s="42" t="str">
        <f>IF(BANCO10[[#This Row],[SOLUÇÃO]]=CR$1,BANCO10[[#This Row],[STATUS DA ETAPA]],"")</f>
        <v/>
      </c>
      <c r="CS729" s="42" t="str">
        <f>IF(BANCO10[[#This Row],[SOLUÇÃO]]=CS$1,BANCO10[[#This Row],[STATUS DA ETAPA]],"")</f>
        <v>CONCLUÍDO</v>
      </c>
      <c r="CT729" s="42" t="str">
        <f>IF(BANCO10[[#This Row],[SOLUÇÃO]]=CT$1,BANCO10[[#This Row],[STATUS DA ETAPA]],"")</f>
        <v/>
      </c>
      <c r="CU729" s="42" t="str">
        <f>IF(BANCO10[[#This Row],[SOLUÇÃO]]=CU$1,BANCO10[[#This Row],[STATUS DA ETAPA]],"")</f>
        <v/>
      </c>
      <c r="CV729" s="42" t="str">
        <f>IF(BANCO10[[#This Row],[SOLUÇÃO]]=CV$1,BANCO10[[#This Row],[STATUS DA ETAPA]],"")</f>
        <v/>
      </c>
      <c r="CW729" s="42" t="str">
        <f>IF(BANCO10[[#This Row],[SOLUÇÃO]]=CW$1,BANCO10[[#This Row],[STATUS DA ETAPA]],"")</f>
        <v/>
      </c>
      <c r="CX729" s="42" t="str">
        <f>IF(BANCO10[[#This Row],[SOLUÇÃO]]=CX$1,BANCO10[[#This Row],[STATUS DA ETAPA]],"")</f>
        <v/>
      </c>
      <c r="CY729" s="42" t="str">
        <f>IF(BANCO10[[#This Row],[SOLUÇÃO]]=CY$1,BANCO10[[#This Row],[STATUS DA ETAPA]],"")</f>
        <v/>
      </c>
      <c r="CZ729" s="42" t="str">
        <f>IF(BANCO10[[#This Row],[SOLUÇÃO]]=CZ$1,BANCO10[[#This Row],[STATUS DA ETAPA]],"")</f>
        <v/>
      </c>
      <c r="DA729" s="42" t="str">
        <f>IF(BANCO10[[#This Row],[SOLUÇÃO]]=DA$1,BANCO10[[#This Row],[STATUS DA ETAPA]],"")</f>
        <v/>
      </c>
      <c r="DB729" s="42" t="str">
        <f>IF(BANCO10[[#This Row],[SOLUÇÃO]]=DB$1,BANCO10[[#This Row],[STATUS DA ETAPA]],"")</f>
        <v/>
      </c>
      <c r="DC729" s="63" t="str">
        <f>IF(BANCO10[[#This Row],[SOLUÇÃO]]=DC$1,BANCO10[[#This Row],[STATUS DA ETAPA]],"")</f>
        <v/>
      </c>
      <c r="DD729" s="65" t="str">
        <f>IF(BANCO10[[#This Row],[SOLUÇÃO]]=DD$1,BANCO10[[#This Row],[STATUS DA ETAPA]],"")</f>
        <v/>
      </c>
      <c r="DE729" s="65" t="str">
        <f>IF(BANCO10[[#This Row],[SOLUÇÃO]]=DE$1,BANCO10[[#This Row],[STATUS DA ETAPA]],"")</f>
        <v/>
      </c>
      <c r="DF729" s="65" t="str">
        <f>IF(BANCO10[[#This Row],[SOLUÇÃO]]=DF$1,BANCO10[[#This Row],[STATUS DA ETAPA]],"")</f>
        <v/>
      </c>
      <c r="DG729" s="65" t="str">
        <f>IF(BANCO10[[#This Row],[SOLUÇÃO]]=DG$1,BANCO10[[#This Row],[STATUS DA ETAPA]],"")</f>
        <v/>
      </c>
      <c r="DH729" s="65" t="str">
        <f>IF(BANCO10[[#This Row],[SOLUÇÃO]]=DH$1,BANCO10[[#This Row],[STATUS DA ETAPA]],"")</f>
        <v/>
      </c>
      <c r="DI729" s="65" t="str">
        <f>IF(BANCO10[[#This Row],[SOLUÇÃO]]=DI$1,BANCO10[[#This Row],[STATUS DA ETAPA]],"")</f>
        <v/>
      </c>
      <c r="DJ729" s="65" t="str">
        <f>IF(BANCO10[[#This Row],[SOLUÇÃO]]=DJ$1,BANCO10[[#This Row],[STATUS DA ETAPA]],"")</f>
        <v/>
      </c>
      <c r="DK729" s="65" t="str">
        <f>IF(BANCO10[[#This Row],[SOLUÇÃO]]=DK$1,BANCO10[[#This Row],[STATUS DA ETAPA]],"")</f>
        <v/>
      </c>
      <c r="DL729" s="65" t="str">
        <f>IF(BANCO10[[#This Row],[SOLUÇÃO]]=DL$1,BANCO10[[#This Row],[STATUS DA ETAPA]],"")</f>
        <v/>
      </c>
      <c r="DM729" s="65" t="str">
        <f>IF(BANCO10[[#This Row],[SOLUÇÃO]]=DM$1,BANCO10[[#This Row],[STATUS DA ETAPA]],"")</f>
        <v/>
      </c>
    </row>
    <row r="730" spans="1:117" ht="12" x14ac:dyDescent="0.25">
      <c r="A730" s="38" t="s">
        <v>118</v>
      </c>
      <c r="B730" s="39" t="s">
        <v>131</v>
      </c>
      <c r="C730" s="40" t="str">
        <f>IFERROR(VLOOKUP(BANCO10[[#This Row],[EMPRESA]],[1]!DADOS[#Data],2,FALSE),"")</f>
        <v>03.039.545/0001-08</v>
      </c>
      <c r="D730" s="40" t="s">
        <v>1833</v>
      </c>
      <c r="E730" s="42" t="str">
        <f>IFERROR(VLOOKUP(BANCO10[[#This Row],[EMPRESA]],[1]!DADOS[#Data],5,FALSE),"")</f>
        <v>EPP</v>
      </c>
      <c r="F730" s="40" t="str">
        <f>IFERROR(IF(VLOOKUP(BANCO10[[#This Row],[EMPRESA]],[1]!DADOS[#Data],6,0)="","",(VLOOKUP(BANCO10[[#This Row],[EMPRESA]],[1]!DADOS[#Data],6,0))),"")</f>
        <v>CAPITAL LESTE 2</v>
      </c>
      <c r="G730" s="40" t="str">
        <f>IFERROR(IF(VLOOKUP(BANCO10[[#This Row],[EMPRESA]],[1]!DADOS[#Data],4)="","",(VLOOKUP($D730,[1]!DADOS[#Data],4,0))),"")</f>
        <v>SCOPO</v>
      </c>
      <c r="H730" s="43" t="s">
        <v>178</v>
      </c>
      <c r="I730" s="43" t="s">
        <v>145</v>
      </c>
      <c r="J730" s="44" t="s">
        <v>123</v>
      </c>
      <c r="K730" s="39" t="s">
        <v>1844</v>
      </c>
      <c r="L730" s="44" t="s">
        <v>123</v>
      </c>
      <c r="M730" s="44" t="s">
        <v>137</v>
      </c>
      <c r="N730" s="44" t="s">
        <v>123</v>
      </c>
      <c r="O730" s="42" t="s">
        <v>315</v>
      </c>
      <c r="P730" s="42">
        <v>4</v>
      </c>
      <c r="Q730" s="39" t="s">
        <v>181</v>
      </c>
      <c r="R730" s="45" t="s">
        <v>123</v>
      </c>
      <c r="S730" s="45"/>
      <c r="T730" s="45" t="s">
        <v>123</v>
      </c>
      <c r="U730" s="45"/>
      <c r="V730" s="45" t="s">
        <v>123</v>
      </c>
      <c r="W730" s="45"/>
      <c r="X730" s="45" t="s">
        <v>123</v>
      </c>
      <c r="Y730" s="45"/>
      <c r="Z730" s="46" t="s">
        <v>123</v>
      </c>
      <c r="AA730" s="47"/>
      <c r="AB730" s="46" t="s">
        <v>123</v>
      </c>
      <c r="AC730" s="48"/>
      <c r="AD730" s="46" t="s">
        <v>123</v>
      </c>
      <c r="AE730" s="48"/>
      <c r="AF730" s="45" t="s">
        <v>123</v>
      </c>
      <c r="AG730" s="45"/>
      <c r="AH730" s="45" t="s">
        <v>123</v>
      </c>
      <c r="AI730" s="45"/>
      <c r="AJ730" s="45" t="s">
        <v>123</v>
      </c>
      <c r="AK730" s="45"/>
      <c r="AL730" s="45" t="s">
        <v>123</v>
      </c>
      <c r="AM730" s="45"/>
      <c r="AN730" s="45" t="s">
        <v>123</v>
      </c>
      <c r="AO730" s="45"/>
      <c r="AP730" s="45" t="s">
        <v>123</v>
      </c>
      <c r="AQ730" s="45"/>
      <c r="AR730" s="45" t="s">
        <v>123</v>
      </c>
      <c r="AS730" s="45"/>
      <c r="AT730" s="49">
        <v>45807</v>
      </c>
      <c r="AU730" s="50">
        <v>45807</v>
      </c>
      <c r="AV730" s="86" t="s">
        <v>126</v>
      </c>
      <c r="AW730" s="66" t="s">
        <v>126</v>
      </c>
      <c r="AX730" s="51" t="s">
        <v>126</v>
      </c>
      <c r="AY730" s="52" t="s">
        <v>123</v>
      </c>
      <c r="AZ730" s="53">
        <v>0</v>
      </c>
      <c r="BA730" s="52" t="s">
        <v>123</v>
      </c>
      <c r="BB730" s="81" t="s">
        <v>123</v>
      </c>
      <c r="BC730" s="52" t="s">
        <v>123</v>
      </c>
      <c r="BD730" s="52" t="s">
        <v>123</v>
      </c>
      <c r="BE730" s="55" t="s">
        <v>126</v>
      </c>
      <c r="BF730" s="55" t="s">
        <v>126</v>
      </c>
      <c r="BG730" s="55" t="s">
        <v>126</v>
      </c>
      <c r="BH730" s="55" t="s">
        <v>126</v>
      </c>
      <c r="BI730" s="48" t="s">
        <v>126</v>
      </c>
      <c r="BJ730" s="48"/>
      <c r="BK730" s="58" t="s">
        <v>123</v>
      </c>
      <c r="BL730" s="59"/>
      <c r="BM730" s="58" t="s">
        <v>123</v>
      </c>
      <c r="BN730" s="59"/>
      <c r="BO730" s="74" t="s">
        <v>126</v>
      </c>
      <c r="BP730" s="77"/>
      <c r="BQ730" s="78" t="s">
        <v>126</v>
      </c>
      <c r="BR730" s="131"/>
      <c r="BS730" s="69"/>
      <c r="BT730" s="38"/>
      <c r="BU730" s="61"/>
      <c r="BV730" s="61"/>
      <c r="BW730" s="61"/>
      <c r="BX730" s="61"/>
      <c r="BY730" s="61"/>
      <c r="BZ730" s="61"/>
      <c r="CA730" s="61"/>
      <c r="CB730" s="61"/>
      <c r="CC730" s="61"/>
      <c r="CD730" s="61"/>
      <c r="CE730" s="61"/>
      <c r="CF730" s="61"/>
      <c r="CG730" s="61"/>
      <c r="CH730" s="63">
        <f>YEAR(BANCO10[[#This Row],[DATA INÍCIO]])</f>
        <v>2025</v>
      </c>
      <c r="CI730" s="63">
        <f>MONTH(BANCO10[[#This Row],[DATA INÍCIO]])</f>
        <v>5</v>
      </c>
      <c r="CJ730" s="71" t="str">
        <f t="shared" si="13"/>
        <v>SCOPO INDUSTRIAL LTDA03.039.545/0001-08</v>
      </c>
      <c r="CK730" s="63"/>
      <c r="CL730" s="63"/>
      <c r="CM730" s="42" t="str">
        <f>IF(BANCO10[[#This Row],[SOLUÇÃO]]=CM$1,BANCO10[[#This Row],[STATUS DA ETAPA]],"")</f>
        <v/>
      </c>
      <c r="CN730" s="42" t="str">
        <f>IF(BANCO10[[#This Row],[SOLUÇÃO]]=CN$1,BANCO10[[#This Row],[STATUS DA ETAPA]],"")</f>
        <v/>
      </c>
      <c r="CO730" s="42" t="str">
        <f>IF(BANCO10[[#This Row],[SOLUÇÃO]]=CO$1,BANCO10[[#This Row],[STATUS DA ETAPA]],"")</f>
        <v/>
      </c>
      <c r="CP730" s="42" t="str">
        <f>IF(BANCO10[[#This Row],[SOLUÇÃO]]=CP$1,BANCO10[[#This Row],[STATUS DA ETAPA]],"")</f>
        <v/>
      </c>
      <c r="CQ730" s="42" t="str">
        <f>IF(BANCO10[[#This Row],[SOLUÇÃO]]=CQ$1,BANCO10[[#This Row],[STATUS DA ETAPA]],"")</f>
        <v/>
      </c>
      <c r="CR730" s="42" t="str">
        <f>IF(BANCO10[[#This Row],[SOLUÇÃO]]=CR$1,BANCO10[[#This Row],[STATUS DA ETAPA]],"")</f>
        <v/>
      </c>
      <c r="CS730" s="42" t="str">
        <f>IF(BANCO10[[#This Row],[SOLUÇÃO]]=CS$1,BANCO10[[#This Row],[STATUS DA ETAPA]],"")</f>
        <v/>
      </c>
      <c r="CT730" s="42" t="str">
        <f>IF(BANCO10[[#This Row],[SOLUÇÃO]]=CT$1,BANCO10[[#This Row],[STATUS DA ETAPA]],"")</f>
        <v/>
      </c>
      <c r="CU730" s="42" t="str">
        <f>IF(BANCO10[[#This Row],[SOLUÇÃO]]=CU$1,BANCO10[[#This Row],[STATUS DA ETAPA]],"")</f>
        <v/>
      </c>
      <c r="CV730" s="42" t="str">
        <f>IF(BANCO10[[#This Row],[SOLUÇÃO]]=CV$1,BANCO10[[#This Row],[STATUS DA ETAPA]],"")</f>
        <v/>
      </c>
      <c r="CW730" s="42" t="str">
        <f>IF(BANCO10[[#This Row],[SOLUÇÃO]]=CW$1,BANCO10[[#This Row],[STATUS DA ETAPA]],"")</f>
        <v/>
      </c>
      <c r="CX730" s="42" t="str">
        <f>IF(BANCO10[[#This Row],[SOLUÇÃO]]=CX$1,BANCO10[[#This Row],[STATUS DA ETAPA]],"")</f>
        <v/>
      </c>
      <c r="CY730" s="42" t="str">
        <f>IF(BANCO10[[#This Row],[SOLUÇÃO]]=CY$1,BANCO10[[#This Row],[STATUS DA ETAPA]],"")</f>
        <v/>
      </c>
      <c r="CZ730" s="42" t="str">
        <f>IF(BANCO10[[#This Row],[SOLUÇÃO]]=CZ$1,BANCO10[[#This Row],[STATUS DA ETAPA]],"")</f>
        <v/>
      </c>
      <c r="DA730" s="42" t="str">
        <f>IF(BANCO10[[#This Row],[SOLUÇÃO]]=DA$1,BANCO10[[#This Row],[STATUS DA ETAPA]],"")</f>
        <v/>
      </c>
      <c r="DB730" s="42" t="str">
        <f>IF(BANCO10[[#This Row],[SOLUÇÃO]]=DB$1,BANCO10[[#This Row],[STATUS DA ETAPA]],"")</f>
        <v/>
      </c>
      <c r="DC730" s="42" t="str">
        <f>IF(BANCO10[[#This Row],[SOLUÇÃO]]=DC$1,BANCO10[[#This Row],[STATUS DA ETAPA]],"")</f>
        <v/>
      </c>
      <c r="DD730" s="42" t="str">
        <f>IF(BANCO10[[#This Row],[SOLUÇÃO]]=DD$1,BANCO10[[#This Row],[STATUS DA ETAPA]],"")</f>
        <v/>
      </c>
      <c r="DE730" s="42" t="str">
        <f>IF(BANCO10[[#This Row],[SOLUÇÃO]]=DE$1,BANCO10[[#This Row],[STATUS DA ETAPA]],"")</f>
        <v/>
      </c>
      <c r="DF730" s="42" t="str">
        <f>IF(BANCO10[[#This Row],[SOLUÇÃO]]=DF$1,BANCO10[[#This Row],[STATUS DA ETAPA]],"")</f>
        <v/>
      </c>
      <c r="DG730" s="42" t="str">
        <f>IF(BANCO10[[#This Row],[SOLUÇÃO]]=DG$1,BANCO10[[#This Row],[STATUS DA ETAPA]],"")</f>
        <v/>
      </c>
      <c r="DH730" s="42" t="str">
        <f>IF(BANCO10[[#This Row],[SOLUÇÃO]]=DH$1,BANCO10[[#This Row],[STATUS DA ETAPA]],"")</f>
        <v/>
      </c>
      <c r="DI730" s="42" t="str">
        <f>IF(BANCO10[[#This Row],[SOLUÇÃO]]=DI$1,BANCO10[[#This Row],[STATUS DA ETAPA]],"")</f>
        <v/>
      </c>
      <c r="DJ730" s="42" t="str">
        <f>IF(BANCO10[[#This Row],[SOLUÇÃO]]=DJ$1,BANCO10[[#This Row],[STATUS DA ETAPA]],"")</f>
        <v/>
      </c>
      <c r="DK730" s="42" t="str">
        <f>IF(BANCO10[[#This Row],[SOLUÇÃO]]=DK$1,BANCO10[[#This Row],[STATUS DA ETAPA]],"")</f>
        <v/>
      </c>
      <c r="DL730" s="42" t="str">
        <f>IF(BANCO10[[#This Row],[SOLUÇÃO]]=DL$1,BANCO10[[#This Row],[STATUS DA ETAPA]],"")</f>
        <v/>
      </c>
      <c r="DM730" s="42" t="str">
        <f>IF(BANCO10[[#This Row],[SOLUÇÃO]]=DM$1,BANCO10[[#This Row],[STATUS DA ETAPA]],"")</f>
        <v/>
      </c>
    </row>
    <row r="731" spans="1:117" ht="12" x14ac:dyDescent="0.25">
      <c r="A731" s="38" t="s">
        <v>118</v>
      </c>
      <c r="B731" s="39" t="s">
        <v>383</v>
      </c>
      <c r="C731" s="40" t="str">
        <f>IFERROR(VLOOKUP(BANCO10[[#This Row],[EMPRESA]],[1]!DADOS[#Data],2,FALSE),"")</f>
        <v>42.147.421/0001-90</v>
      </c>
      <c r="D731" s="42" t="s">
        <v>1845</v>
      </c>
      <c r="E731" s="42" t="str">
        <f>IFERROR(VLOOKUP(BANCO10[[#This Row],[EMPRESA]],[1]!DADOS[#Data],5,FALSE),"")</f>
        <v>DEMAIS</v>
      </c>
      <c r="F731" s="40" t="str">
        <f>IFERROR(IF(VLOOKUP(BANCO10[[#This Row],[EMPRESA]],[1]!DADOS[#Data],6,0)="","",(VLOOKUP(BANCO10[[#This Row],[EMPRESA]],[1]!DADOS[#Data],6,0))),"")</f>
        <v>N/A</v>
      </c>
      <c r="G731" s="40"/>
      <c r="H731" s="43" t="s">
        <v>121</v>
      </c>
      <c r="I731" s="43" t="s">
        <v>122</v>
      </c>
      <c r="J731" s="44"/>
      <c r="K731" s="44" t="s">
        <v>123</v>
      </c>
      <c r="L731" s="44" t="s">
        <v>123</v>
      </c>
      <c r="M731" s="44" t="s">
        <v>123</v>
      </c>
      <c r="N731" s="44" t="s">
        <v>123</v>
      </c>
      <c r="O731" s="42" t="s">
        <v>113</v>
      </c>
      <c r="P731" s="44" t="s">
        <v>136</v>
      </c>
      <c r="Q731" s="42"/>
      <c r="R731" s="45" t="s">
        <v>123</v>
      </c>
      <c r="S731" s="45"/>
      <c r="T731" s="45" t="s">
        <v>123</v>
      </c>
      <c r="U731" s="45"/>
      <c r="V731" s="45" t="s">
        <v>123</v>
      </c>
      <c r="W731" s="45"/>
      <c r="X731" s="45" t="s">
        <v>123</v>
      </c>
      <c r="Y731" s="45"/>
      <c r="Z731" s="46" t="s">
        <v>123</v>
      </c>
      <c r="AA731" s="47"/>
      <c r="AB731" s="46" t="s">
        <v>123</v>
      </c>
      <c r="AC731" s="48"/>
      <c r="AD731" s="46" t="s">
        <v>123</v>
      </c>
      <c r="AE731" s="48"/>
      <c r="AF731" s="45" t="s">
        <v>123</v>
      </c>
      <c r="AG731" s="45"/>
      <c r="AH731" s="45" t="s">
        <v>126</v>
      </c>
      <c r="AI731" s="45"/>
      <c r="AJ731" s="45" t="s">
        <v>123</v>
      </c>
      <c r="AK731" s="45"/>
      <c r="AL731" s="45" t="s">
        <v>123</v>
      </c>
      <c r="AM731" s="45"/>
      <c r="AN731" s="45" t="s">
        <v>123</v>
      </c>
      <c r="AO731" s="45"/>
      <c r="AP731" s="45" t="s">
        <v>123</v>
      </c>
      <c r="AQ731" s="45"/>
      <c r="AR731" s="45" t="s">
        <v>123</v>
      </c>
      <c r="AS731" s="45"/>
      <c r="AT731" s="49">
        <v>45963</v>
      </c>
      <c r="AU731" s="50">
        <v>45963</v>
      </c>
      <c r="AV731" s="61" t="s">
        <v>123</v>
      </c>
      <c r="AW731" s="51" t="s">
        <v>123</v>
      </c>
      <c r="AX731" s="51" t="s">
        <v>123</v>
      </c>
      <c r="AY731" s="52" t="s">
        <v>123</v>
      </c>
      <c r="AZ731" s="53">
        <v>0</v>
      </c>
      <c r="BA731" s="52" t="s">
        <v>123</v>
      </c>
      <c r="BB731" s="81" t="s">
        <v>123</v>
      </c>
      <c r="BC731" s="52" t="s">
        <v>123</v>
      </c>
      <c r="BD731" s="52" t="s">
        <v>123</v>
      </c>
      <c r="BE731" s="55" t="s">
        <v>123</v>
      </c>
      <c r="BF731" s="55" t="s">
        <v>123</v>
      </c>
      <c r="BG731" s="55" t="s">
        <v>123</v>
      </c>
      <c r="BH731" s="55" t="s">
        <v>123</v>
      </c>
      <c r="BI731" s="138" t="s">
        <v>123</v>
      </c>
      <c r="BJ731" s="57"/>
      <c r="BK731" s="58" t="s">
        <v>123</v>
      </c>
      <c r="BL731" s="59"/>
      <c r="BM731" s="58" t="s">
        <v>123</v>
      </c>
      <c r="BN731" s="59"/>
      <c r="BO731" s="58" t="s">
        <v>123</v>
      </c>
      <c r="BP731" s="59"/>
      <c r="BQ731" s="58" t="s">
        <v>123</v>
      </c>
      <c r="BR731" s="140"/>
      <c r="BS731" s="70" t="s">
        <v>1846</v>
      </c>
      <c r="BT731" s="38"/>
      <c r="BU731" s="61"/>
      <c r="BV731" s="61"/>
      <c r="BW731" s="84"/>
      <c r="BX731" s="84"/>
      <c r="BY731" s="85"/>
      <c r="BZ731" s="84"/>
      <c r="CA731" s="86"/>
      <c r="CB731" s="87"/>
      <c r="CC731" s="88"/>
      <c r="CD731" s="87"/>
      <c r="CE731" s="87"/>
      <c r="CF731" s="87"/>
      <c r="CG731" s="87"/>
      <c r="CH731" s="42">
        <f>YEAR(BANCO10[[#This Row],[DATA INÍCIO]])</f>
        <v>2025</v>
      </c>
      <c r="CI731" s="42">
        <f>MONTH(BANCO10[[#This Row],[DATA INÍCIO]])</f>
        <v>11</v>
      </c>
      <c r="CJ731" s="42" t="str">
        <f t="shared" si="13"/>
        <v>SINALISA SEGURANCA VIARIA LTDA.42.147.421/0001-90</v>
      </c>
      <c r="CK731" s="42"/>
      <c r="CL731" s="42" t="s">
        <v>136</v>
      </c>
      <c r="CM731" s="42" t="str">
        <f>IF(BANCO10[[#This Row],[SOLUÇÃO]]=CM$1,BANCO10[[#This Row],[STATUS DA ETAPA]],"")</f>
        <v/>
      </c>
      <c r="CN731" s="42" t="str">
        <f>IF(BANCO10[[#This Row],[SOLUÇÃO]]=CN$1,BANCO10[[#This Row],[STATUS DA ETAPA]],"")</f>
        <v/>
      </c>
      <c r="CO731" s="42" t="str">
        <f>IF(BANCO10[[#This Row],[SOLUÇÃO]]=CO$1,BANCO10[[#This Row],[STATUS DA ETAPA]],"")</f>
        <v/>
      </c>
      <c r="CP731" s="42" t="str">
        <f>IF(BANCO10[[#This Row],[SOLUÇÃO]]=CP$1,BANCO10[[#This Row],[STATUS DA ETAPA]],"")</f>
        <v/>
      </c>
      <c r="CQ731" s="42" t="str">
        <f>IF(BANCO10[[#This Row],[SOLUÇÃO]]=CQ$1,BANCO10[[#This Row],[STATUS DA ETAPA]],"")</f>
        <v/>
      </c>
      <c r="CR731" s="42" t="str">
        <f>IF(BANCO10[[#This Row],[SOLUÇÃO]]=CR$1,BANCO10[[#This Row],[STATUS DA ETAPA]],"")</f>
        <v/>
      </c>
      <c r="CS731" s="42" t="str">
        <f>IF(BANCO10[[#This Row],[SOLUÇÃO]]=CS$1,BANCO10[[#This Row],[STATUS DA ETAPA]],"")</f>
        <v/>
      </c>
      <c r="CT731" s="42" t="str">
        <f>IF(BANCO10[[#This Row],[SOLUÇÃO]]=CT$1,BANCO10[[#This Row],[STATUS DA ETAPA]],"")</f>
        <v/>
      </c>
      <c r="CU731" s="42" t="str">
        <f>IF(BANCO10[[#This Row],[SOLUÇÃO]]=CU$1,BANCO10[[#This Row],[STATUS DA ETAPA]],"")</f>
        <v/>
      </c>
      <c r="CV731" s="42" t="str">
        <f>IF(BANCO10[[#This Row],[SOLUÇÃO]]=CV$1,BANCO10[[#This Row],[STATUS DA ETAPA]],"")</f>
        <v/>
      </c>
      <c r="CW731" s="42" t="str">
        <f>IF(BANCO10[[#This Row],[SOLUÇÃO]]=CW$1,BANCO10[[#This Row],[STATUS DA ETAPA]],"")</f>
        <v/>
      </c>
      <c r="CX731" s="42" t="str">
        <f>IF(BANCO10[[#This Row],[SOLUÇÃO]]=CX$1,BANCO10[[#This Row],[STATUS DA ETAPA]],"")</f>
        <v/>
      </c>
      <c r="CY731" s="42" t="str">
        <f>IF(BANCO10[[#This Row],[SOLUÇÃO]]=CY$1,BANCO10[[#This Row],[STATUS DA ETAPA]],"")</f>
        <v/>
      </c>
      <c r="CZ731" s="42" t="str">
        <f>IF(BANCO10[[#This Row],[SOLUÇÃO]]=CZ$1,BANCO10[[#This Row],[STATUS DA ETAPA]],"")</f>
        <v/>
      </c>
      <c r="DA731" s="42" t="str">
        <f>IF(BANCO10[[#This Row],[SOLUÇÃO]]=DA$1,BANCO10[[#This Row],[STATUS DA ETAPA]],"")</f>
        <v/>
      </c>
      <c r="DB731" s="42" t="str">
        <f>IF(BANCO10[[#This Row],[SOLUÇÃO]]=DB$1,BANCO10[[#This Row],[STATUS DA ETAPA]],"")</f>
        <v/>
      </c>
      <c r="DC731" s="63" t="str">
        <f>IF(BANCO10[[#This Row],[SOLUÇÃO]]=DC$1,BANCO10[[#This Row],[STATUS DA ETAPA]],"")</f>
        <v/>
      </c>
      <c r="DD731" s="65" t="str">
        <f>IF(BANCO10[[#This Row],[SOLUÇÃO]]=DD$1,BANCO10[[#This Row],[STATUS DA ETAPA]],"")</f>
        <v/>
      </c>
      <c r="DE731" s="65" t="str">
        <f>IF(BANCO10[[#This Row],[SOLUÇÃO]]=DE$1,BANCO10[[#This Row],[STATUS DA ETAPA]],"")</f>
        <v/>
      </c>
      <c r="DF731" s="65" t="str">
        <f>IF(BANCO10[[#This Row],[SOLUÇÃO]]=DF$1,BANCO10[[#This Row],[STATUS DA ETAPA]],"")</f>
        <v/>
      </c>
      <c r="DG731" s="65" t="str">
        <f>IF(BANCO10[[#This Row],[SOLUÇÃO]]=DG$1,BANCO10[[#This Row],[STATUS DA ETAPA]],"")</f>
        <v/>
      </c>
      <c r="DH731" s="65" t="str">
        <f>IF(BANCO10[[#This Row],[SOLUÇÃO]]=DH$1,BANCO10[[#This Row],[STATUS DA ETAPA]],"")</f>
        <v/>
      </c>
      <c r="DI731" s="65" t="str">
        <f>IF(BANCO10[[#This Row],[SOLUÇÃO]]=DI$1,BANCO10[[#This Row],[STATUS DA ETAPA]],"")</f>
        <v/>
      </c>
      <c r="DJ731" s="65" t="str">
        <f>IF(BANCO10[[#This Row],[SOLUÇÃO]]=DJ$1,BANCO10[[#This Row],[STATUS DA ETAPA]],"")</f>
        <v>CANCELADO</v>
      </c>
      <c r="DK731" s="65" t="str">
        <f>IF(BANCO10[[#This Row],[SOLUÇÃO]]=DK$1,BANCO10[[#This Row],[STATUS DA ETAPA]],"")</f>
        <v/>
      </c>
      <c r="DL731" s="65" t="str">
        <f>IF(BANCO10[[#This Row],[SOLUÇÃO]]=DL$1,BANCO10[[#This Row],[STATUS DA ETAPA]],"")</f>
        <v/>
      </c>
      <c r="DM731" s="65" t="str">
        <f>IF(BANCO10[[#This Row],[SOLUÇÃO]]=DM$1,BANCO10[[#This Row],[STATUS DA ETAPA]],"")</f>
        <v/>
      </c>
    </row>
    <row r="732" spans="1:117" ht="12" x14ac:dyDescent="0.25">
      <c r="A732" s="38" t="s">
        <v>118</v>
      </c>
      <c r="B732" s="39" t="s">
        <v>119</v>
      </c>
      <c r="C732" s="40" t="str">
        <f>IFERROR(VLOOKUP(BANCO10[[#This Row],[EMPRESA]],[1]!DADOS[#Data],2,FALSE),"")</f>
        <v>04.924.244/0001-11</v>
      </c>
      <c r="D732" s="72" t="s">
        <v>1847</v>
      </c>
      <c r="E732" s="42" t="str">
        <f>IFERROR(VLOOKUP(BANCO10[[#This Row],[EMPRESA]],[1]!DADOS[#Data],5,FALSE),"")</f>
        <v>ME</v>
      </c>
      <c r="F732" s="40" t="str">
        <f>IFERROR(IF(VLOOKUP(BANCO10[[#This Row],[EMPRESA]],[1]!DADOS[#Data],6,0)="","",(VLOOKUP(BANCO10[[#This Row],[EMPRESA]],[1]!DADOS[#Data],6,0))),"")</f>
        <v>CAPITAL LESTE 1</v>
      </c>
      <c r="G732" s="40"/>
      <c r="H732" s="43" t="s">
        <v>121</v>
      </c>
      <c r="I732" s="43" t="s">
        <v>122</v>
      </c>
      <c r="J732" s="44" t="s">
        <v>740</v>
      </c>
      <c r="K732" s="44" t="s">
        <v>123</v>
      </c>
      <c r="L732" s="44" t="s">
        <v>123</v>
      </c>
      <c r="M732" s="44">
        <v>103</v>
      </c>
      <c r="N732" s="42" t="s">
        <v>123</v>
      </c>
      <c r="O732" s="42" t="s">
        <v>90</v>
      </c>
      <c r="P732" s="42">
        <v>4</v>
      </c>
      <c r="Q732" s="42"/>
      <c r="R732" s="45" t="s">
        <v>123</v>
      </c>
      <c r="S732" s="45"/>
      <c r="T732" s="45" t="s">
        <v>123</v>
      </c>
      <c r="U732" s="45"/>
      <c r="V732" s="45" t="s">
        <v>123</v>
      </c>
      <c r="W732" s="45"/>
      <c r="X732" s="45" t="s">
        <v>123</v>
      </c>
      <c r="Y732" s="45"/>
      <c r="Z732" s="46" t="s">
        <v>123</v>
      </c>
      <c r="AA732" s="47"/>
      <c r="AB732" s="46" t="s">
        <v>123</v>
      </c>
      <c r="AC732" s="48"/>
      <c r="AD732" s="46" t="s">
        <v>123</v>
      </c>
      <c r="AE732" s="48"/>
      <c r="AF732" s="45" t="s">
        <v>123</v>
      </c>
      <c r="AG732" s="45"/>
      <c r="AH732" s="45" t="s">
        <v>126</v>
      </c>
      <c r="AI732" s="45"/>
      <c r="AJ732" s="45" t="s">
        <v>123</v>
      </c>
      <c r="AK732" s="45"/>
      <c r="AL732" s="45" t="s">
        <v>123</v>
      </c>
      <c r="AM732" s="45"/>
      <c r="AN732" s="45" t="s">
        <v>123</v>
      </c>
      <c r="AO732" s="45"/>
      <c r="AP732" s="45" t="s">
        <v>123</v>
      </c>
      <c r="AQ732" s="45"/>
      <c r="AR732" s="45" t="s">
        <v>123</v>
      </c>
      <c r="AS732" s="45"/>
      <c r="AT732" s="49">
        <v>45963</v>
      </c>
      <c r="AU732" s="50">
        <v>45963</v>
      </c>
      <c r="AV732" s="61" t="s">
        <v>123</v>
      </c>
      <c r="AW732" s="51" t="s">
        <v>123</v>
      </c>
      <c r="AX732" s="51" t="s">
        <v>123</v>
      </c>
      <c r="AY732" s="52" t="s">
        <v>123</v>
      </c>
      <c r="AZ732" s="53">
        <v>0</v>
      </c>
      <c r="BA732" s="52" t="s">
        <v>123</v>
      </c>
      <c r="BB732" s="81" t="s">
        <v>123</v>
      </c>
      <c r="BC732" s="52" t="s">
        <v>123</v>
      </c>
      <c r="BD732" s="52" t="s">
        <v>123</v>
      </c>
      <c r="BE732" s="55" t="s">
        <v>123</v>
      </c>
      <c r="BF732" s="55" t="s">
        <v>123</v>
      </c>
      <c r="BG732" s="55" t="s">
        <v>123</v>
      </c>
      <c r="BH732" s="55" t="s">
        <v>123</v>
      </c>
      <c r="BI732" s="138" t="s">
        <v>123</v>
      </c>
      <c r="BJ732" s="57"/>
      <c r="BK732" s="58" t="s">
        <v>123</v>
      </c>
      <c r="BL732" s="59"/>
      <c r="BM732" s="58" t="s">
        <v>123</v>
      </c>
      <c r="BN732" s="59"/>
      <c r="BO732" s="58" t="s">
        <v>123</v>
      </c>
      <c r="BP732" s="59"/>
      <c r="BQ732" s="58" t="s">
        <v>123</v>
      </c>
      <c r="BR732" s="140"/>
      <c r="BS732" s="70" t="s">
        <v>1848</v>
      </c>
      <c r="BT732" s="38"/>
      <c r="BU732" s="61" t="s">
        <v>129</v>
      </c>
      <c r="BV732" s="61" t="s">
        <v>129</v>
      </c>
      <c r="BW732" s="84" t="s">
        <v>129</v>
      </c>
      <c r="BX732" s="84" t="s">
        <v>129</v>
      </c>
      <c r="BY732" s="85" t="s">
        <v>129</v>
      </c>
      <c r="BZ732" s="84"/>
      <c r="CA732" s="86" t="s">
        <v>129</v>
      </c>
      <c r="CB732" s="87" t="s">
        <v>129</v>
      </c>
      <c r="CC732" s="88" t="s">
        <v>129</v>
      </c>
      <c r="CD732" s="87" t="s">
        <v>129</v>
      </c>
      <c r="CE732" s="87" t="s">
        <v>129</v>
      </c>
      <c r="CF732" s="87" t="s">
        <v>129</v>
      </c>
      <c r="CG732" s="87" t="s">
        <v>129</v>
      </c>
      <c r="CH732" s="42">
        <f>YEAR(BANCO10[[#This Row],[DATA INÍCIO]])</f>
        <v>2025</v>
      </c>
      <c r="CI732" s="42">
        <f>MONTH(BANCO10[[#This Row],[DATA INÍCIO]])</f>
        <v>11</v>
      </c>
      <c r="CJ732" s="42" t="str">
        <f t="shared" si="13"/>
        <v>SOFT CASE CONFECCOES DE CAPAS LTDA04.924.244/0001-11</v>
      </c>
      <c r="CK732" s="42"/>
      <c r="CL732" s="42" t="s">
        <v>123</v>
      </c>
      <c r="CM732" s="42" t="str">
        <f>IF(BANCO10[[#This Row],[SOLUÇÃO]]=CM$1,BANCO10[[#This Row],[STATUS DA ETAPA]],"")</f>
        <v>CANCELADO</v>
      </c>
      <c r="CN732" s="42" t="str">
        <f>IF(BANCO10[[#This Row],[SOLUÇÃO]]=CN$1,BANCO10[[#This Row],[STATUS DA ETAPA]],"")</f>
        <v/>
      </c>
      <c r="CO732" s="42" t="str">
        <f>IF(BANCO10[[#This Row],[SOLUÇÃO]]=CO$1,BANCO10[[#This Row],[STATUS DA ETAPA]],"")</f>
        <v/>
      </c>
      <c r="CP732" s="42" t="str">
        <f>IF(BANCO10[[#This Row],[SOLUÇÃO]]=CP$1,BANCO10[[#This Row],[STATUS DA ETAPA]],"")</f>
        <v/>
      </c>
      <c r="CQ732" s="42" t="str">
        <f>IF(BANCO10[[#This Row],[SOLUÇÃO]]=CQ$1,BANCO10[[#This Row],[STATUS DA ETAPA]],"")</f>
        <v/>
      </c>
      <c r="CR732" s="42" t="str">
        <f>IF(BANCO10[[#This Row],[SOLUÇÃO]]=CR$1,BANCO10[[#This Row],[STATUS DA ETAPA]],"")</f>
        <v/>
      </c>
      <c r="CS732" s="42" t="str">
        <f>IF(BANCO10[[#This Row],[SOLUÇÃO]]=CS$1,BANCO10[[#This Row],[STATUS DA ETAPA]],"")</f>
        <v/>
      </c>
      <c r="CT732" s="42" t="str">
        <f>IF(BANCO10[[#This Row],[SOLUÇÃO]]=CT$1,BANCO10[[#This Row],[STATUS DA ETAPA]],"")</f>
        <v/>
      </c>
      <c r="CU732" s="42" t="str">
        <f>IF(BANCO10[[#This Row],[SOLUÇÃO]]=CU$1,BANCO10[[#This Row],[STATUS DA ETAPA]],"")</f>
        <v/>
      </c>
      <c r="CV732" s="42" t="str">
        <f>IF(BANCO10[[#This Row],[SOLUÇÃO]]=CV$1,BANCO10[[#This Row],[STATUS DA ETAPA]],"")</f>
        <v/>
      </c>
      <c r="CW732" s="42" t="str">
        <f>IF(BANCO10[[#This Row],[SOLUÇÃO]]=CW$1,BANCO10[[#This Row],[STATUS DA ETAPA]],"")</f>
        <v/>
      </c>
      <c r="CX732" s="42" t="str">
        <f>IF(BANCO10[[#This Row],[SOLUÇÃO]]=CX$1,BANCO10[[#This Row],[STATUS DA ETAPA]],"")</f>
        <v/>
      </c>
      <c r="CY732" s="42" t="str">
        <f>IF(BANCO10[[#This Row],[SOLUÇÃO]]=CY$1,BANCO10[[#This Row],[STATUS DA ETAPA]],"")</f>
        <v/>
      </c>
      <c r="CZ732" s="42" t="str">
        <f>IF(BANCO10[[#This Row],[SOLUÇÃO]]=CZ$1,BANCO10[[#This Row],[STATUS DA ETAPA]],"")</f>
        <v/>
      </c>
      <c r="DA732" s="42" t="str">
        <f>IF(BANCO10[[#This Row],[SOLUÇÃO]]=DA$1,BANCO10[[#This Row],[STATUS DA ETAPA]],"")</f>
        <v/>
      </c>
      <c r="DB732" s="42" t="str">
        <f>IF(BANCO10[[#This Row],[SOLUÇÃO]]=DB$1,BANCO10[[#This Row],[STATUS DA ETAPA]],"")</f>
        <v/>
      </c>
      <c r="DC732" s="63" t="str">
        <f>IF(BANCO10[[#This Row],[SOLUÇÃO]]=DC$1,BANCO10[[#This Row],[STATUS DA ETAPA]],"")</f>
        <v/>
      </c>
      <c r="DD732" s="65" t="str">
        <f>IF(BANCO10[[#This Row],[SOLUÇÃO]]=DD$1,BANCO10[[#This Row],[STATUS DA ETAPA]],"")</f>
        <v/>
      </c>
      <c r="DE732" s="65" t="str">
        <f>IF(BANCO10[[#This Row],[SOLUÇÃO]]=DE$1,BANCO10[[#This Row],[STATUS DA ETAPA]],"")</f>
        <v/>
      </c>
      <c r="DF732" s="65" t="str">
        <f>IF(BANCO10[[#This Row],[SOLUÇÃO]]=DF$1,BANCO10[[#This Row],[STATUS DA ETAPA]],"")</f>
        <v/>
      </c>
      <c r="DG732" s="65" t="str">
        <f>IF(BANCO10[[#This Row],[SOLUÇÃO]]=DG$1,BANCO10[[#This Row],[STATUS DA ETAPA]],"")</f>
        <v/>
      </c>
      <c r="DH732" s="65" t="str">
        <f>IF(BANCO10[[#This Row],[SOLUÇÃO]]=DH$1,BANCO10[[#This Row],[STATUS DA ETAPA]],"")</f>
        <v/>
      </c>
      <c r="DI732" s="65" t="str">
        <f>IF(BANCO10[[#This Row],[SOLUÇÃO]]=DI$1,BANCO10[[#This Row],[STATUS DA ETAPA]],"")</f>
        <v/>
      </c>
      <c r="DJ732" s="65" t="str">
        <f>IF(BANCO10[[#This Row],[SOLUÇÃO]]=DJ$1,BANCO10[[#This Row],[STATUS DA ETAPA]],"")</f>
        <v/>
      </c>
      <c r="DK732" s="65" t="str">
        <f>IF(BANCO10[[#This Row],[SOLUÇÃO]]=DK$1,BANCO10[[#This Row],[STATUS DA ETAPA]],"")</f>
        <v/>
      </c>
      <c r="DL732" s="65" t="str">
        <f>IF(BANCO10[[#This Row],[SOLUÇÃO]]=DL$1,BANCO10[[#This Row],[STATUS DA ETAPA]],"")</f>
        <v/>
      </c>
      <c r="DM732" s="65" t="str">
        <f>IF(BANCO10[[#This Row],[SOLUÇÃO]]=DM$1,BANCO10[[#This Row],[STATUS DA ETAPA]],"")</f>
        <v/>
      </c>
    </row>
    <row r="733" spans="1:117" ht="12" x14ac:dyDescent="0.25">
      <c r="A733" s="38" t="s">
        <v>118</v>
      </c>
      <c r="B733" s="39" t="s">
        <v>119</v>
      </c>
      <c r="C733" s="40" t="str">
        <f>IFERROR(VLOOKUP(BANCO10[[#This Row],[EMPRESA]],[1]!DADOS[#Data],2,FALSE),"")</f>
        <v>04.924.244/0001-11</v>
      </c>
      <c r="D733" s="72" t="s">
        <v>1847</v>
      </c>
      <c r="E733" s="42" t="str">
        <f>IFERROR(VLOOKUP(BANCO10[[#This Row],[EMPRESA]],[1]!DADOS[#Data],5,FALSE),"")</f>
        <v>ME</v>
      </c>
      <c r="F733" s="40" t="str">
        <f>IFERROR(IF(VLOOKUP(BANCO10[[#This Row],[EMPRESA]],[1]!DADOS[#Data],6,0)="","",(VLOOKUP(BANCO10[[#This Row],[EMPRESA]],[1]!DADOS[#Data],6,0))),"")</f>
        <v>CAPITAL LESTE 1</v>
      </c>
      <c r="G733" s="40" t="s">
        <v>1849</v>
      </c>
      <c r="H733" s="43" t="s">
        <v>154</v>
      </c>
      <c r="I733" s="43" t="s">
        <v>145</v>
      </c>
      <c r="J733" s="44" t="s">
        <v>123</v>
      </c>
      <c r="K733" s="44" t="s">
        <v>1850</v>
      </c>
      <c r="L733" s="44" t="s">
        <v>136</v>
      </c>
      <c r="M733" s="44" t="s">
        <v>137</v>
      </c>
      <c r="N733" s="42" t="s">
        <v>123</v>
      </c>
      <c r="O733" s="42" t="s">
        <v>777</v>
      </c>
      <c r="P733" s="42">
        <v>36</v>
      </c>
      <c r="Q733" s="42" t="s">
        <v>536</v>
      </c>
      <c r="R733" s="45" t="s">
        <v>123</v>
      </c>
      <c r="S733" s="45"/>
      <c r="T733" s="45" t="s">
        <v>123</v>
      </c>
      <c r="U733" s="45"/>
      <c r="V733" s="45" t="s">
        <v>123</v>
      </c>
      <c r="W733" s="45"/>
      <c r="X733" s="45" t="s">
        <v>123</v>
      </c>
      <c r="Y733" s="45"/>
      <c r="Z733" s="46" t="s">
        <v>123</v>
      </c>
      <c r="AA733" s="47"/>
      <c r="AB733" s="46" t="s">
        <v>123</v>
      </c>
      <c r="AC733" s="48"/>
      <c r="AD733" s="46" t="s">
        <v>123</v>
      </c>
      <c r="AE733" s="48"/>
      <c r="AF733" s="45" t="s">
        <v>123</v>
      </c>
      <c r="AG733" s="45"/>
      <c r="AH733" s="45" t="s">
        <v>123</v>
      </c>
      <c r="AI733" s="45"/>
      <c r="AJ733" s="45" t="s">
        <v>123</v>
      </c>
      <c r="AK733" s="45"/>
      <c r="AL733" s="45" t="s">
        <v>27</v>
      </c>
      <c r="AM733" s="45">
        <v>45818</v>
      </c>
      <c r="AN733" s="45" t="s">
        <v>27</v>
      </c>
      <c r="AO733" s="45">
        <v>45818</v>
      </c>
      <c r="AP733" s="45" t="s">
        <v>27</v>
      </c>
      <c r="AQ733" s="45">
        <v>45818</v>
      </c>
      <c r="AR733" s="45" t="s">
        <v>27</v>
      </c>
      <c r="AS733" s="45"/>
      <c r="AT733" s="49">
        <v>45833</v>
      </c>
      <c r="AU733" s="50">
        <v>45884</v>
      </c>
      <c r="AV733" s="61" t="s">
        <v>27</v>
      </c>
      <c r="AW733" s="51" t="s">
        <v>27</v>
      </c>
      <c r="AX733" s="51" t="s">
        <v>182</v>
      </c>
      <c r="AY733" s="52" t="s">
        <v>126</v>
      </c>
      <c r="AZ733" s="53">
        <v>0</v>
      </c>
      <c r="BA733" s="52" t="s">
        <v>153</v>
      </c>
      <c r="BB733" s="81" t="s">
        <v>1851</v>
      </c>
      <c r="BC733" s="52" t="s">
        <v>123</v>
      </c>
      <c r="BD733" s="52" t="s">
        <v>123</v>
      </c>
      <c r="BE733" s="55" t="s">
        <v>123</v>
      </c>
      <c r="BF733" s="55" t="s">
        <v>123</v>
      </c>
      <c r="BG733" s="55" t="s">
        <v>27</v>
      </c>
      <c r="BH733" s="55" t="s">
        <v>123</v>
      </c>
      <c r="BI733" s="48" t="s">
        <v>123</v>
      </c>
      <c r="BJ733" s="48"/>
      <c r="BK733" s="58" t="s">
        <v>27</v>
      </c>
      <c r="BL733" s="59">
        <v>45904</v>
      </c>
      <c r="BM733" s="58" t="s">
        <v>27</v>
      </c>
      <c r="BN733" s="59">
        <v>45905</v>
      </c>
      <c r="BO733" s="74" t="s">
        <v>27</v>
      </c>
      <c r="BP733" s="77">
        <v>45908</v>
      </c>
      <c r="BQ733" s="78" t="s">
        <v>126</v>
      </c>
      <c r="BR733" s="131"/>
      <c r="BS733" s="70" t="s">
        <v>1848</v>
      </c>
      <c r="BT733" s="38"/>
      <c r="BU733" s="61"/>
      <c r="BV733" s="61"/>
      <c r="BW733" s="84"/>
      <c r="BX733" s="84"/>
      <c r="BY733" s="85"/>
      <c r="BZ733" s="84"/>
      <c r="CA733" s="86"/>
      <c r="CB733" s="87"/>
      <c r="CC733" s="88"/>
      <c r="CD733" s="87"/>
      <c r="CE733" s="87"/>
      <c r="CF733" s="87"/>
      <c r="CG733" s="87"/>
      <c r="CH733" s="42">
        <f>YEAR(BANCO10[[#This Row],[DATA INÍCIO]])</f>
        <v>2025</v>
      </c>
      <c r="CI733" s="42">
        <f>MONTH(BANCO10[[#This Row],[DATA INÍCIO]])</f>
        <v>6</v>
      </c>
      <c r="CJ733" s="42" t="str">
        <f t="shared" si="13"/>
        <v>SOFT CASE CONFECCOES DE CAPAS LTDA04.924.244/0001-11</v>
      </c>
      <c r="CK733" s="42"/>
      <c r="CL733" s="42"/>
      <c r="CM733" s="42" t="str">
        <f>IF(BANCO10[[#This Row],[SOLUÇÃO]]=CM$1,BANCO10[[#This Row],[STATUS DA ETAPA]],"")</f>
        <v/>
      </c>
      <c r="CN733" s="42" t="str">
        <f>IF(BANCO10[[#This Row],[SOLUÇÃO]]=CN$1,BANCO10[[#This Row],[STATUS DA ETAPA]],"")</f>
        <v/>
      </c>
      <c r="CO733" s="42" t="str">
        <f>IF(BANCO10[[#This Row],[SOLUÇÃO]]=CO$1,BANCO10[[#This Row],[STATUS DA ETAPA]],"")</f>
        <v/>
      </c>
      <c r="CP733" s="42" t="str">
        <f>IF(BANCO10[[#This Row],[SOLUÇÃO]]=CP$1,BANCO10[[#This Row],[STATUS DA ETAPA]],"")</f>
        <v/>
      </c>
      <c r="CQ733" s="42" t="str">
        <f>IF(BANCO10[[#This Row],[SOLUÇÃO]]=CQ$1,BANCO10[[#This Row],[STATUS DA ETAPA]],"")</f>
        <v/>
      </c>
      <c r="CR733" s="42" t="str">
        <f>IF(BANCO10[[#This Row],[SOLUÇÃO]]=CR$1,BANCO10[[#This Row],[STATUS DA ETAPA]],"")</f>
        <v/>
      </c>
      <c r="CS733" s="42" t="str">
        <f>IF(BANCO10[[#This Row],[SOLUÇÃO]]=CS$1,BANCO10[[#This Row],[STATUS DA ETAPA]],"")</f>
        <v/>
      </c>
      <c r="CT733" s="42" t="str">
        <f>IF(BANCO10[[#This Row],[SOLUÇÃO]]=CT$1,BANCO10[[#This Row],[STATUS DA ETAPA]],"")</f>
        <v/>
      </c>
      <c r="CU733" s="42" t="str">
        <f>IF(BANCO10[[#This Row],[SOLUÇÃO]]=CU$1,BANCO10[[#This Row],[STATUS DA ETAPA]],"")</f>
        <v/>
      </c>
      <c r="CV733" s="42" t="str">
        <f>IF(BANCO10[[#This Row],[SOLUÇÃO]]=CV$1,BANCO10[[#This Row],[STATUS DA ETAPA]],"")</f>
        <v/>
      </c>
      <c r="CW733" s="42" t="str">
        <f>IF(BANCO10[[#This Row],[SOLUÇÃO]]=CW$1,BANCO10[[#This Row],[STATUS DA ETAPA]],"")</f>
        <v/>
      </c>
      <c r="CX733" s="42" t="str">
        <f>IF(BANCO10[[#This Row],[SOLUÇÃO]]=CX$1,BANCO10[[#This Row],[STATUS DA ETAPA]],"")</f>
        <v/>
      </c>
      <c r="CY733" s="42" t="str">
        <f>IF(BANCO10[[#This Row],[SOLUÇÃO]]=CY$1,BANCO10[[#This Row],[STATUS DA ETAPA]],"")</f>
        <v/>
      </c>
      <c r="CZ733" s="42" t="str">
        <f>IF(BANCO10[[#This Row],[SOLUÇÃO]]=CZ$1,BANCO10[[#This Row],[STATUS DA ETAPA]],"")</f>
        <v/>
      </c>
      <c r="DA733" s="42" t="str">
        <f>IF(BANCO10[[#This Row],[SOLUÇÃO]]=DA$1,BANCO10[[#This Row],[STATUS DA ETAPA]],"")</f>
        <v/>
      </c>
      <c r="DB733" s="42" t="str">
        <f>IF(BANCO10[[#This Row],[SOLUÇÃO]]=DB$1,BANCO10[[#This Row],[STATUS DA ETAPA]],"")</f>
        <v/>
      </c>
      <c r="DC733" s="63" t="str">
        <f>IF(BANCO10[[#This Row],[SOLUÇÃO]]=DC$1,BANCO10[[#This Row],[STATUS DA ETAPA]],"")</f>
        <v/>
      </c>
      <c r="DD733" s="65" t="str">
        <f>IF(BANCO10[[#This Row],[SOLUÇÃO]]=DD$1,BANCO10[[#This Row],[STATUS DA ETAPA]],"")</f>
        <v/>
      </c>
      <c r="DE733" s="65" t="str">
        <f>IF(BANCO10[[#This Row],[SOLUÇÃO]]=DE$1,BANCO10[[#This Row],[STATUS DA ETAPA]],"")</f>
        <v/>
      </c>
      <c r="DF733" s="65" t="str">
        <f>IF(BANCO10[[#This Row],[SOLUÇÃO]]=DF$1,BANCO10[[#This Row],[STATUS DA ETAPA]],"")</f>
        <v/>
      </c>
      <c r="DG733" s="65" t="str">
        <f>IF(BANCO10[[#This Row],[SOLUÇÃO]]=DG$1,BANCO10[[#This Row],[STATUS DA ETAPA]],"")</f>
        <v/>
      </c>
      <c r="DH733" s="65" t="str">
        <f>IF(BANCO10[[#This Row],[SOLUÇÃO]]=DH$1,BANCO10[[#This Row],[STATUS DA ETAPA]],"")</f>
        <v/>
      </c>
      <c r="DI733" s="65" t="str">
        <f>IF(BANCO10[[#This Row],[SOLUÇÃO]]=DI$1,BANCO10[[#This Row],[STATUS DA ETAPA]],"")</f>
        <v/>
      </c>
      <c r="DJ733" s="65" t="str">
        <f>IF(BANCO10[[#This Row],[SOLUÇÃO]]=DJ$1,BANCO10[[#This Row],[STATUS DA ETAPA]],"")</f>
        <v/>
      </c>
      <c r="DK733" s="65" t="str">
        <f>IF(BANCO10[[#This Row],[SOLUÇÃO]]=DK$1,BANCO10[[#This Row],[STATUS DA ETAPA]],"")</f>
        <v/>
      </c>
      <c r="DL733" s="65" t="str">
        <f>IF(BANCO10[[#This Row],[SOLUÇÃO]]=DL$1,BANCO10[[#This Row],[STATUS DA ETAPA]],"")</f>
        <v/>
      </c>
      <c r="DM733" s="65" t="str">
        <f>IF(BANCO10[[#This Row],[SOLUÇÃO]]=DM$1,BANCO10[[#This Row],[STATUS DA ETAPA]],"")</f>
        <v/>
      </c>
    </row>
    <row r="734" spans="1:117" ht="12" x14ac:dyDescent="0.25">
      <c r="A734" s="38" t="s">
        <v>118</v>
      </c>
      <c r="B734" s="39" t="s">
        <v>119</v>
      </c>
      <c r="C734" s="40" t="str">
        <f>IFERROR(VLOOKUP(BANCO10[[#This Row],[EMPRESA]],[1]!DADOS[#Data],2,FALSE),"")</f>
        <v>51.940.363/0001-48</v>
      </c>
      <c r="D734" s="42" t="s">
        <v>1852</v>
      </c>
      <c r="E734" s="42" t="str">
        <f>IFERROR(VLOOKUP(BANCO10[[#This Row],[EMPRESA]],[1]!DADOS[#Data],5,FALSE),"")</f>
        <v>ME</v>
      </c>
      <c r="F734" s="40" t="str">
        <f>IFERROR(IF(VLOOKUP(BANCO10[[#This Row],[EMPRESA]],[1]!DADOS[#Data],6,0)="","",(VLOOKUP(BANCO10[[#This Row],[EMPRESA]],[1]!DADOS[#Data],6,0))),"")</f>
        <v>CAPITAL NORTE</v>
      </c>
      <c r="G734" s="40" t="s">
        <v>1853</v>
      </c>
      <c r="H734" s="43" t="s">
        <v>7</v>
      </c>
      <c r="I734" s="43" t="s">
        <v>145</v>
      </c>
      <c r="J734" s="44" t="s">
        <v>123</v>
      </c>
      <c r="K734" s="44" t="s">
        <v>1854</v>
      </c>
      <c r="L734" s="44" t="s">
        <v>123</v>
      </c>
      <c r="M734" s="44">
        <v>103</v>
      </c>
      <c r="N734" s="42" t="s">
        <v>123</v>
      </c>
      <c r="O734" s="42" t="s">
        <v>95</v>
      </c>
      <c r="P734" s="42">
        <v>120</v>
      </c>
      <c r="Q734" s="42"/>
      <c r="R734" s="45" t="s">
        <v>123</v>
      </c>
      <c r="S734" s="45"/>
      <c r="T734" s="45" t="s">
        <v>123</v>
      </c>
      <c r="U734" s="45"/>
      <c r="V734" s="45" t="s">
        <v>123</v>
      </c>
      <c r="W734" s="45"/>
      <c r="X734" s="45" t="s">
        <v>123</v>
      </c>
      <c r="Y734" s="45"/>
      <c r="Z734" s="46" t="s">
        <v>123</v>
      </c>
      <c r="AA734" s="47"/>
      <c r="AB734" s="46" t="s">
        <v>123</v>
      </c>
      <c r="AC734" s="48"/>
      <c r="AD734" s="46" t="s">
        <v>123</v>
      </c>
      <c r="AE734" s="48"/>
      <c r="AF734" s="45" t="s">
        <v>27</v>
      </c>
      <c r="AG734" s="45">
        <v>44576</v>
      </c>
      <c r="AH734" s="45" t="s">
        <v>27</v>
      </c>
      <c r="AI734" s="45">
        <v>44576</v>
      </c>
      <c r="AJ734" s="45" t="s">
        <v>123</v>
      </c>
      <c r="AK734" s="45"/>
      <c r="AL734" s="45"/>
      <c r="AM734" s="45"/>
      <c r="AN734" s="45" t="s">
        <v>123</v>
      </c>
      <c r="AO734" s="45"/>
      <c r="AP734" s="45" t="s">
        <v>123</v>
      </c>
      <c r="AQ734" s="45"/>
      <c r="AR734" s="45" t="s">
        <v>123</v>
      </c>
      <c r="AS734" s="45"/>
      <c r="AT734" s="49">
        <v>44637</v>
      </c>
      <c r="AU734" s="50">
        <v>44749</v>
      </c>
      <c r="AV734" s="61" t="s">
        <v>27</v>
      </c>
      <c r="AW734" s="51" t="s">
        <v>27</v>
      </c>
      <c r="AX734" s="51" t="s">
        <v>49</v>
      </c>
      <c r="AY734" s="52" t="s">
        <v>126</v>
      </c>
      <c r="AZ734" s="53">
        <v>0</v>
      </c>
      <c r="BA734" s="52"/>
      <c r="BB734" s="81"/>
      <c r="BC734" s="52" t="s">
        <v>123</v>
      </c>
      <c r="BD734" s="52" t="s">
        <v>123</v>
      </c>
      <c r="BE734" s="55" t="s">
        <v>123</v>
      </c>
      <c r="BF734" s="55" t="s">
        <v>123</v>
      </c>
      <c r="BG734" s="55" t="s">
        <v>27</v>
      </c>
      <c r="BH734" s="55" t="s">
        <v>123</v>
      </c>
      <c r="BI734" s="48" t="s">
        <v>123</v>
      </c>
      <c r="BJ734" s="48"/>
      <c r="BK734" s="74"/>
      <c r="BL734" s="75"/>
      <c r="BM734" s="74"/>
      <c r="BN734" s="75"/>
      <c r="BO734" s="74" t="s">
        <v>123</v>
      </c>
      <c r="BP734" s="75"/>
      <c r="BQ734" s="74" t="s">
        <v>123</v>
      </c>
      <c r="BR734" s="232"/>
      <c r="BS734" s="70" t="s">
        <v>1731</v>
      </c>
      <c r="BT734" s="38"/>
      <c r="BU734" s="61" t="s">
        <v>1855</v>
      </c>
      <c r="BV734" s="61" t="s">
        <v>1855</v>
      </c>
      <c r="BW734" s="84" t="s">
        <v>1855</v>
      </c>
      <c r="BX734" s="84" t="s">
        <v>1855</v>
      </c>
      <c r="BY734" s="85" t="s">
        <v>1855</v>
      </c>
      <c r="BZ734" s="84"/>
      <c r="CA734" s="86" t="s">
        <v>129</v>
      </c>
      <c r="CB734" s="87" t="s">
        <v>129</v>
      </c>
      <c r="CC734" s="88" t="s">
        <v>129</v>
      </c>
      <c r="CD734" s="87" t="s">
        <v>129</v>
      </c>
      <c r="CE734" s="87" t="s">
        <v>129</v>
      </c>
      <c r="CF734" s="87" t="s">
        <v>129</v>
      </c>
      <c r="CG734" s="87" t="s">
        <v>129</v>
      </c>
      <c r="CH734" s="42">
        <f>YEAR(BANCO10[[#This Row],[DATA INÍCIO]])</f>
        <v>2022</v>
      </c>
      <c r="CI734" s="42">
        <f>MONTH(BANCO10[[#This Row],[DATA INÍCIO]])</f>
        <v>3</v>
      </c>
      <c r="CJ734" s="42" t="str">
        <f t="shared" si="13"/>
        <v>SOLID ESQUADRIAS ESPECIAIS LTDA51.940.363/0001-48</v>
      </c>
      <c r="CK734" s="42"/>
      <c r="CL734" s="42" t="s">
        <v>1854</v>
      </c>
      <c r="CM734" s="42" t="str">
        <f>IF(BANCO10[[#This Row],[SOLUÇÃO]]=CM$1,BANCO10[[#This Row],[STATUS DA ETAPA]],"")</f>
        <v/>
      </c>
      <c r="CN734" s="42" t="str">
        <f>IF(BANCO10[[#This Row],[SOLUÇÃO]]=CN$1,BANCO10[[#This Row],[STATUS DA ETAPA]],"")</f>
        <v/>
      </c>
      <c r="CO734" s="42" t="str">
        <f>IF(BANCO10[[#This Row],[SOLUÇÃO]]=CO$1,BANCO10[[#This Row],[STATUS DA ETAPA]],"")</f>
        <v/>
      </c>
      <c r="CP734" s="42" t="str">
        <f>IF(BANCO10[[#This Row],[SOLUÇÃO]]=CP$1,BANCO10[[#This Row],[STATUS DA ETAPA]],"")</f>
        <v/>
      </c>
      <c r="CQ734" s="42" t="str">
        <f>IF(BANCO10[[#This Row],[SOLUÇÃO]]=CQ$1,BANCO10[[#This Row],[STATUS DA ETAPA]],"")</f>
        <v/>
      </c>
      <c r="CR734" s="42" t="str">
        <f>IF(BANCO10[[#This Row],[SOLUÇÃO]]=CR$1,BANCO10[[#This Row],[STATUS DA ETAPA]],"")</f>
        <v>CONCLUÍDO</v>
      </c>
      <c r="CS734" s="42" t="str">
        <f>IF(BANCO10[[#This Row],[SOLUÇÃO]]=CS$1,BANCO10[[#This Row],[STATUS DA ETAPA]],"")</f>
        <v/>
      </c>
      <c r="CT734" s="42" t="str">
        <f>IF(BANCO10[[#This Row],[SOLUÇÃO]]=CT$1,BANCO10[[#This Row],[STATUS DA ETAPA]],"")</f>
        <v/>
      </c>
      <c r="CU734" s="42" t="str">
        <f>IF(BANCO10[[#This Row],[SOLUÇÃO]]=CU$1,BANCO10[[#This Row],[STATUS DA ETAPA]],"")</f>
        <v/>
      </c>
      <c r="CV734" s="42" t="str">
        <f>IF(BANCO10[[#This Row],[SOLUÇÃO]]=CV$1,BANCO10[[#This Row],[STATUS DA ETAPA]],"")</f>
        <v/>
      </c>
      <c r="CW734" s="42" t="str">
        <f>IF(BANCO10[[#This Row],[SOLUÇÃO]]=CW$1,BANCO10[[#This Row],[STATUS DA ETAPA]],"")</f>
        <v/>
      </c>
      <c r="CX734" s="42" t="str">
        <f>IF(BANCO10[[#This Row],[SOLUÇÃO]]=CX$1,BANCO10[[#This Row],[STATUS DA ETAPA]],"")</f>
        <v/>
      </c>
      <c r="CY734" s="42" t="str">
        <f>IF(BANCO10[[#This Row],[SOLUÇÃO]]=CY$1,BANCO10[[#This Row],[STATUS DA ETAPA]],"")</f>
        <v/>
      </c>
      <c r="CZ734" s="42" t="str">
        <f>IF(BANCO10[[#This Row],[SOLUÇÃO]]=CZ$1,BANCO10[[#This Row],[STATUS DA ETAPA]],"")</f>
        <v/>
      </c>
      <c r="DA734" s="42" t="str">
        <f>IF(BANCO10[[#This Row],[SOLUÇÃO]]=DA$1,BANCO10[[#This Row],[STATUS DA ETAPA]],"")</f>
        <v/>
      </c>
      <c r="DB734" s="42" t="str">
        <f>IF(BANCO10[[#This Row],[SOLUÇÃO]]=DB$1,BANCO10[[#This Row],[STATUS DA ETAPA]],"")</f>
        <v/>
      </c>
      <c r="DC734" s="63" t="str">
        <f>IF(BANCO10[[#This Row],[SOLUÇÃO]]=DC$1,BANCO10[[#This Row],[STATUS DA ETAPA]],"")</f>
        <v/>
      </c>
      <c r="DD734" s="65" t="str">
        <f>IF(BANCO10[[#This Row],[SOLUÇÃO]]=DD$1,BANCO10[[#This Row],[STATUS DA ETAPA]],"")</f>
        <v/>
      </c>
      <c r="DE734" s="65" t="str">
        <f>IF(BANCO10[[#This Row],[SOLUÇÃO]]=DE$1,BANCO10[[#This Row],[STATUS DA ETAPA]],"")</f>
        <v/>
      </c>
      <c r="DF734" s="65" t="str">
        <f>IF(BANCO10[[#This Row],[SOLUÇÃO]]=DF$1,BANCO10[[#This Row],[STATUS DA ETAPA]],"")</f>
        <v/>
      </c>
      <c r="DG734" s="65" t="str">
        <f>IF(BANCO10[[#This Row],[SOLUÇÃO]]=DG$1,BANCO10[[#This Row],[STATUS DA ETAPA]],"")</f>
        <v/>
      </c>
      <c r="DH734" s="65" t="str">
        <f>IF(BANCO10[[#This Row],[SOLUÇÃO]]=DH$1,BANCO10[[#This Row],[STATUS DA ETAPA]],"")</f>
        <v/>
      </c>
      <c r="DI734" s="65" t="str">
        <f>IF(BANCO10[[#This Row],[SOLUÇÃO]]=DI$1,BANCO10[[#This Row],[STATUS DA ETAPA]],"")</f>
        <v/>
      </c>
      <c r="DJ734" s="65" t="str">
        <f>IF(BANCO10[[#This Row],[SOLUÇÃO]]=DJ$1,BANCO10[[#This Row],[STATUS DA ETAPA]],"")</f>
        <v/>
      </c>
      <c r="DK734" s="65" t="str">
        <f>IF(BANCO10[[#This Row],[SOLUÇÃO]]=DK$1,BANCO10[[#This Row],[STATUS DA ETAPA]],"")</f>
        <v/>
      </c>
      <c r="DL734" s="65" t="str">
        <f>IF(BANCO10[[#This Row],[SOLUÇÃO]]=DL$1,BANCO10[[#This Row],[STATUS DA ETAPA]],"")</f>
        <v/>
      </c>
      <c r="DM734" s="65" t="str">
        <f>IF(BANCO10[[#This Row],[SOLUÇÃO]]=DM$1,BANCO10[[#This Row],[STATUS DA ETAPA]],"")</f>
        <v/>
      </c>
    </row>
    <row r="735" spans="1:117" ht="12" x14ac:dyDescent="0.25">
      <c r="A735" s="38" t="s">
        <v>118</v>
      </c>
      <c r="B735" s="39" t="s">
        <v>119</v>
      </c>
      <c r="C735" s="40" t="str">
        <f>IFERROR(VLOOKUP(BANCO10[[#This Row],[EMPRESA]],[1]!DADOS[#Data],2,FALSE),"")</f>
        <v>51.940.363/0001-48</v>
      </c>
      <c r="D735" s="42" t="s">
        <v>1852</v>
      </c>
      <c r="E735" s="42" t="str">
        <f>IFERROR(VLOOKUP(BANCO10[[#This Row],[EMPRESA]],[1]!DADOS[#Data],5,FALSE),"")</f>
        <v>ME</v>
      </c>
      <c r="F735" s="40" t="str">
        <f>IFERROR(IF(VLOOKUP(BANCO10[[#This Row],[EMPRESA]],[1]!DADOS[#Data],6,0)="","",(VLOOKUP(BANCO10[[#This Row],[EMPRESA]],[1]!DADOS[#Data],6,0))),"")</f>
        <v>CAPITAL NORTE</v>
      </c>
      <c r="G735" s="40" t="s">
        <v>1856</v>
      </c>
      <c r="H735" s="43" t="s">
        <v>7</v>
      </c>
      <c r="I735" s="43" t="s">
        <v>145</v>
      </c>
      <c r="J735" s="44" t="s">
        <v>123</v>
      </c>
      <c r="K735" s="44" t="s">
        <v>1857</v>
      </c>
      <c r="L735" s="44" t="s">
        <v>136</v>
      </c>
      <c r="M735" s="44">
        <v>103</v>
      </c>
      <c r="N735" s="42" t="s">
        <v>123</v>
      </c>
      <c r="O735" s="42" t="s">
        <v>97</v>
      </c>
      <c r="P735" s="42">
        <v>60</v>
      </c>
      <c r="Q735" s="42"/>
      <c r="R735" s="45" t="s">
        <v>123</v>
      </c>
      <c r="S735" s="45"/>
      <c r="T735" s="45" t="s">
        <v>123</v>
      </c>
      <c r="U735" s="45"/>
      <c r="V735" s="45" t="s">
        <v>123</v>
      </c>
      <c r="W735" s="45"/>
      <c r="X735" s="45" t="s">
        <v>123</v>
      </c>
      <c r="Y735" s="45"/>
      <c r="Z735" s="46" t="s">
        <v>123</v>
      </c>
      <c r="AA735" s="47"/>
      <c r="AB735" s="46" t="s">
        <v>123</v>
      </c>
      <c r="AC735" s="48"/>
      <c r="AD735" s="46" t="s">
        <v>123</v>
      </c>
      <c r="AE735" s="48"/>
      <c r="AF735" s="45" t="s">
        <v>27</v>
      </c>
      <c r="AG735" s="45">
        <v>44576</v>
      </c>
      <c r="AH735" s="45" t="s">
        <v>27</v>
      </c>
      <c r="AI735" s="45">
        <v>44576</v>
      </c>
      <c r="AJ735" s="45" t="s">
        <v>123</v>
      </c>
      <c r="AK735" s="45"/>
      <c r="AL735" s="45"/>
      <c r="AM735" s="45"/>
      <c r="AN735" s="45" t="s">
        <v>123</v>
      </c>
      <c r="AO735" s="45"/>
      <c r="AP735" s="45" t="s">
        <v>123</v>
      </c>
      <c r="AQ735" s="45"/>
      <c r="AR735" s="45" t="s">
        <v>123</v>
      </c>
      <c r="AS735" s="45"/>
      <c r="AT735" s="49">
        <v>44994</v>
      </c>
      <c r="AU735" s="50">
        <v>45078</v>
      </c>
      <c r="AV735" s="61" t="s">
        <v>27</v>
      </c>
      <c r="AW735" s="51" t="s">
        <v>27</v>
      </c>
      <c r="AX735" s="51" t="s">
        <v>49</v>
      </c>
      <c r="AY735" s="52" t="s">
        <v>126</v>
      </c>
      <c r="AZ735" s="53">
        <v>0</v>
      </c>
      <c r="BA735" s="52"/>
      <c r="BB735" s="81">
        <v>0</v>
      </c>
      <c r="BC735" s="52">
        <v>0</v>
      </c>
      <c r="BD735" s="52" t="s">
        <v>123</v>
      </c>
      <c r="BE735" s="55" t="s">
        <v>123</v>
      </c>
      <c r="BF735" s="55" t="s">
        <v>123</v>
      </c>
      <c r="BG735" s="55" t="s">
        <v>27</v>
      </c>
      <c r="BH735" s="55" t="s">
        <v>123</v>
      </c>
      <c r="BI735" s="48" t="s">
        <v>123</v>
      </c>
      <c r="BJ735" s="48"/>
      <c r="BK735" s="74"/>
      <c r="BL735" s="75"/>
      <c r="BM735" s="74"/>
      <c r="BN735" s="75"/>
      <c r="BO735" s="74" t="s">
        <v>123</v>
      </c>
      <c r="BP735" s="75"/>
      <c r="BQ735" s="74" t="s">
        <v>123</v>
      </c>
      <c r="BR735" s="232"/>
      <c r="BS735" s="70" t="s">
        <v>1731</v>
      </c>
      <c r="BT735" s="38"/>
      <c r="BU735" s="61" t="s">
        <v>1855</v>
      </c>
      <c r="BV735" s="61" t="s">
        <v>1855</v>
      </c>
      <c r="BW735" s="84" t="s">
        <v>1855</v>
      </c>
      <c r="BX735" s="84" t="s">
        <v>1855</v>
      </c>
      <c r="BY735" s="85" t="s">
        <v>1855</v>
      </c>
      <c r="BZ735" s="84"/>
      <c r="CA735" s="86" t="s">
        <v>129</v>
      </c>
      <c r="CB735" s="87" t="s">
        <v>129</v>
      </c>
      <c r="CC735" s="88" t="s">
        <v>129</v>
      </c>
      <c r="CD735" s="87" t="s">
        <v>129</v>
      </c>
      <c r="CE735" s="87" t="s">
        <v>129</v>
      </c>
      <c r="CF735" s="87" t="s">
        <v>129</v>
      </c>
      <c r="CG735" s="87" t="s">
        <v>129</v>
      </c>
      <c r="CH735" s="42">
        <f>YEAR(BANCO10[[#This Row],[DATA INÍCIO]])</f>
        <v>2023</v>
      </c>
      <c r="CI735" s="42">
        <f>MONTH(BANCO10[[#This Row],[DATA INÍCIO]])</f>
        <v>3</v>
      </c>
      <c r="CJ735" s="42" t="str">
        <f t="shared" si="13"/>
        <v>SOLID ESQUADRIAS ESPECIAIS LTDA51.940.363/0001-48</v>
      </c>
      <c r="CK735" s="42"/>
      <c r="CL735" s="42" t="s">
        <v>1857</v>
      </c>
      <c r="CM735" s="42" t="str">
        <f>IF(BANCO10[[#This Row],[SOLUÇÃO]]=CM$1,BANCO10[[#This Row],[STATUS DA ETAPA]],"")</f>
        <v/>
      </c>
      <c r="CN735" s="42" t="str">
        <f>IF(BANCO10[[#This Row],[SOLUÇÃO]]=CN$1,BANCO10[[#This Row],[STATUS DA ETAPA]],"")</f>
        <v/>
      </c>
      <c r="CO735" s="42" t="str">
        <f>IF(BANCO10[[#This Row],[SOLUÇÃO]]=CO$1,BANCO10[[#This Row],[STATUS DA ETAPA]],"")</f>
        <v/>
      </c>
      <c r="CP735" s="42" t="str">
        <f>IF(BANCO10[[#This Row],[SOLUÇÃO]]=CP$1,BANCO10[[#This Row],[STATUS DA ETAPA]],"")</f>
        <v/>
      </c>
      <c r="CQ735" s="42" t="str">
        <f>IF(BANCO10[[#This Row],[SOLUÇÃO]]=CQ$1,BANCO10[[#This Row],[STATUS DA ETAPA]],"")</f>
        <v/>
      </c>
      <c r="CR735" s="42" t="str">
        <f>IF(BANCO10[[#This Row],[SOLUÇÃO]]=CR$1,BANCO10[[#This Row],[STATUS DA ETAPA]],"")</f>
        <v/>
      </c>
      <c r="CS735" s="42" t="str">
        <f>IF(BANCO10[[#This Row],[SOLUÇÃO]]=CS$1,BANCO10[[#This Row],[STATUS DA ETAPA]],"")</f>
        <v/>
      </c>
      <c r="CT735" s="42" t="str">
        <f>IF(BANCO10[[#This Row],[SOLUÇÃO]]=CT$1,BANCO10[[#This Row],[STATUS DA ETAPA]],"")</f>
        <v>CONCLUÍDO</v>
      </c>
      <c r="CU735" s="42" t="str">
        <f>IF(BANCO10[[#This Row],[SOLUÇÃO]]=CU$1,BANCO10[[#This Row],[STATUS DA ETAPA]],"")</f>
        <v/>
      </c>
      <c r="CV735" s="42" t="str">
        <f>IF(BANCO10[[#This Row],[SOLUÇÃO]]=CV$1,BANCO10[[#This Row],[STATUS DA ETAPA]],"")</f>
        <v/>
      </c>
      <c r="CW735" s="42" t="str">
        <f>IF(BANCO10[[#This Row],[SOLUÇÃO]]=CW$1,BANCO10[[#This Row],[STATUS DA ETAPA]],"")</f>
        <v/>
      </c>
      <c r="CX735" s="42" t="str">
        <f>IF(BANCO10[[#This Row],[SOLUÇÃO]]=CX$1,BANCO10[[#This Row],[STATUS DA ETAPA]],"")</f>
        <v/>
      </c>
      <c r="CY735" s="42" t="str">
        <f>IF(BANCO10[[#This Row],[SOLUÇÃO]]=CY$1,BANCO10[[#This Row],[STATUS DA ETAPA]],"")</f>
        <v/>
      </c>
      <c r="CZ735" s="42" t="str">
        <f>IF(BANCO10[[#This Row],[SOLUÇÃO]]=CZ$1,BANCO10[[#This Row],[STATUS DA ETAPA]],"")</f>
        <v/>
      </c>
      <c r="DA735" s="42" t="str">
        <f>IF(BANCO10[[#This Row],[SOLUÇÃO]]=DA$1,BANCO10[[#This Row],[STATUS DA ETAPA]],"")</f>
        <v/>
      </c>
      <c r="DB735" s="42" t="str">
        <f>IF(BANCO10[[#This Row],[SOLUÇÃO]]=DB$1,BANCO10[[#This Row],[STATUS DA ETAPA]],"")</f>
        <v/>
      </c>
      <c r="DC735" s="63" t="str">
        <f>IF(BANCO10[[#This Row],[SOLUÇÃO]]=DC$1,BANCO10[[#This Row],[STATUS DA ETAPA]],"")</f>
        <v/>
      </c>
      <c r="DD735" s="65" t="str">
        <f>IF(BANCO10[[#This Row],[SOLUÇÃO]]=DD$1,BANCO10[[#This Row],[STATUS DA ETAPA]],"")</f>
        <v/>
      </c>
      <c r="DE735" s="65" t="str">
        <f>IF(BANCO10[[#This Row],[SOLUÇÃO]]=DE$1,BANCO10[[#This Row],[STATUS DA ETAPA]],"")</f>
        <v/>
      </c>
      <c r="DF735" s="65" t="str">
        <f>IF(BANCO10[[#This Row],[SOLUÇÃO]]=DF$1,BANCO10[[#This Row],[STATUS DA ETAPA]],"")</f>
        <v/>
      </c>
      <c r="DG735" s="65" t="str">
        <f>IF(BANCO10[[#This Row],[SOLUÇÃO]]=DG$1,BANCO10[[#This Row],[STATUS DA ETAPA]],"")</f>
        <v/>
      </c>
      <c r="DH735" s="65" t="str">
        <f>IF(BANCO10[[#This Row],[SOLUÇÃO]]=DH$1,BANCO10[[#This Row],[STATUS DA ETAPA]],"")</f>
        <v/>
      </c>
      <c r="DI735" s="65" t="str">
        <f>IF(BANCO10[[#This Row],[SOLUÇÃO]]=DI$1,BANCO10[[#This Row],[STATUS DA ETAPA]],"")</f>
        <v/>
      </c>
      <c r="DJ735" s="65" t="str">
        <f>IF(BANCO10[[#This Row],[SOLUÇÃO]]=DJ$1,BANCO10[[#This Row],[STATUS DA ETAPA]],"")</f>
        <v/>
      </c>
      <c r="DK735" s="65" t="str">
        <f>IF(BANCO10[[#This Row],[SOLUÇÃO]]=DK$1,BANCO10[[#This Row],[STATUS DA ETAPA]],"")</f>
        <v/>
      </c>
      <c r="DL735" s="65" t="str">
        <f>IF(BANCO10[[#This Row],[SOLUÇÃO]]=DL$1,BANCO10[[#This Row],[STATUS DA ETAPA]],"")</f>
        <v/>
      </c>
      <c r="DM735" s="65" t="str">
        <f>IF(BANCO10[[#This Row],[SOLUÇÃO]]=DM$1,BANCO10[[#This Row],[STATUS DA ETAPA]],"")</f>
        <v/>
      </c>
    </row>
    <row r="736" spans="1:117" ht="12" x14ac:dyDescent="0.25">
      <c r="A736" s="38" t="s">
        <v>118</v>
      </c>
      <c r="B736" s="39" t="s">
        <v>383</v>
      </c>
      <c r="C736" s="40" t="str">
        <f>IFERROR(VLOOKUP(BANCO10[[#This Row],[EMPRESA]],[1]!DADOS[#Data],2,FALSE),"")</f>
        <v>51.940.363/0001-48</v>
      </c>
      <c r="D736" s="42" t="s">
        <v>1852</v>
      </c>
      <c r="E736" s="42" t="str">
        <f>IFERROR(VLOOKUP(BANCO10[[#This Row],[EMPRESA]],[1]!DADOS[#Data],5,FALSE),"")</f>
        <v>ME</v>
      </c>
      <c r="F736" s="40" t="str">
        <f>IFERROR(IF(VLOOKUP(BANCO10[[#This Row],[EMPRESA]],[1]!DADOS[#Data],6,0)="","",(VLOOKUP(BANCO10[[#This Row],[EMPRESA]],[1]!DADOS[#Data],6,0))),"")</f>
        <v>CAPITAL NORTE</v>
      </c>
      <c r="G736" s="40"/>
      <c r="H736" s="43" t="s">
        <v>121</v>
      </c>
      <c r="I736" s="43" t="s">
        <v>145</v>
      </c>
      <c r="J736" s="44" t="s">
        <v>123</v>
      </c>
      <c r="K736" s="44" t="s">
        <v>136</v>
      </c>
      <c r="L736" s="44" t="s">
        <v>123</v>
      </c>
      <c r="M736" s="44">
        <v>103</v>
      </c>
      <c r="N736" s="44" t="s">
        <v>123</v>
      </c>
      <c r="O736" s="42" t="s">
        <v>114</v>
      </c>
      <c r="P736" s="42">
        <v>8</v>
      </c>
      <c r="Q736" s="42" t="s">
        <v>188</v>
      </c>
      <c r="R736" s="45" t="s">
        <v>123</v>
      </c>
      <c r="S736" s="45"/>
      <c r="T736" s="45" t="s">
        <v>123</v>
      </c>
      <c r="U736" s="45"/>
      <c r="V736" s="45" t="s">
        <v>123</v>
      </c>
      <c r="W736" s="45"/>
      <c r="X736" s="45" t="s">
        <v>123</v>
      </c>
      <c r="Y736" s="45"/>
      <c r="Z736" s="46" t="s">
        <v>123</v>
      </c>
      <c r="AA736" s="47"/>
      <c r="AB736" s="46" t="s">
        <v>123</v>
      </c>
      <c r="AC736" s="48"/>
      <c r="AD736" s="46" t="s">
        <v>123</v>
      </c>
      <c r="AE736" s="48"/>
      <c r="AF736" s="45" t="s">
        <v>27</v>
      </c>
      <c r="AG736" s="45">
        <v>44576</v>
      </c>
      <c r="AH736" s="45" t="s">
        <v>126</v>
      </c>
      <c r="AI736" s="45"/>
      <c r="AJ736" s="45" t="s">
        <v>123</v>
      </c>
      <c r="AK736" s="45"/>
      <c r="AL736" s="45" t="s">
        <v>123</v>
      </c>
      <c r="AM736" s="45"/>
      <c r="AN736" s="45" t="s">
        <v>123</v>
      </c>
      <c r="AO736" s="45"/>
      <c r="AP736" s="45" t="s">
        <v>123</v>
      </c>
      <c r="AQ736" s="45"/>
      <c r="AR736" s="45" t="s">
        <v>123</v>
      </c>
      <c r="AS736" s="45"/>
      <c r="AT736" s="49">
        <v>45376</v>
      </c>
      <c r="AU736" s="50">
        <v>45376</v>
      </c>
      <c r="AV736" s="61" t="s">
        <v>123</v>
      </c>
      <c r="AW736" s="51" t="s">
        <v>123</v>
      </c>
      <c r="AX736" s="51" t="s">
        <v>49</v>
      </c>
      <c r="AY736" s="52" t="s">
        <v>123</v>
      </c>
      <c r="AZ736" s="53">
        <v>0</v>
      </c>
      <c r="BA736" s="52" t="s">
        <v>123</v>
      </c>
      <c r="BB736" s="81" t="s">
        <v>123</v>
      </c>
      <c r="BC736" s="52" t="s">
        <v>123</v>
      </c>
      <c r="BD736" s="52" t="s">
        <v>123</v>
      </c>
      <c r="BE736" s="55" t="s">
        <v>123</v>
      </c>
      <c r="BF736" s="55" t="s">
        <v>123</v>
      </c>
      <c r="BG736" s="55" t="s">
        <v>123</v>
      </c>
      <c r="BH736" s="55" t="s">
        <v>123</v>
      </c>
      <c r="BI736" s="138" t="s">
        <v>123</v>
      </c>
      <c r="BJ736" s="48"/>
      <c r="BK736" s="74"/>
      <c r="BL736" s="75"/>
      <c r="BM736" s="74"/>
      <c r="BN736" s="75"/>
      <c r="BO736" s="74" t="s">
        <v>123</v>
      </c>
      <c r="BP736" s="75"/>
      <c r="BQ736" s="74" t="s">
        <v>123</v>
      </c>
      <c r="BR736" s="232"/>
      <c r="BS736" s="70"/>
      <c r="BT736" s="38"/>
      <c r="BU736" s="61"/>
      <c r="BV736" s="61"/>
      <c r="BW736" s="84"/>
      <c r="BX736" s="84"/>
      <c r="BY736" s="85"/>
      <c r="BZ736" s="84"/>
      <c r="CA736" s="86" t="s">
        <v>129</v>
      </c>
      <c r="CB736" s="87" t="s">
        <v>129</v>
      </c>
      <c r="CC736" s="88" t="s">
        <v>129</v>
      </c>
      <c r="CD736" s="87" t="s">
        <v>129</v>
      </c>
      <c r="CE736" s="87" t="s">
        <v>129</v>
      </c>
      <c r="CF736" s="87" t="s">
        <v>129</v>
      </c>
      <c r="CG736" s="87" t="s">
        <v>129</v>
      </c>
      <c r="CH736" s="42">
        <f>YEAR(BANCO10[[#This Row],[DATA INÍCIO]])</f>
        <v>2024</v>
      </c>
      <c r="CI736" s="42">
        <f>MONTH(BANCO10[[#This Row],[DATA INÍCIO]])</f>
        <v>3</v>
      </c>
      <c r="CJ736" s="42" t="str">
        <f t="shared" si="13"/>
        <v>SOLID ESQUADRIAS ESPECIAIS LTDA51.940.363/0001-48</v>
      </c>
      <c r="CK736" s="42"/>
      <c r="CL736" s="42" t="s">
        <v>136</v>
      </c>
      <c r="CM736" s="42" t="str">
        <f>IF(BANCO10[[#This Row],[SOLUÇÃO]]=CM$1,BANCO10[[#This Row],[STATUS DA ETAPA]],"")</f>
        <v/>
      </c>
      <c r="CN736" s="42" t="str">
        <f>IF(BANCO10[[#This Row],[SOLUÇÃO]]=CN$1,BANCO10[[#This Row],[STATUS DA ETAPA]],"")</f>
        <v/>
      </c>
      <c r="CO736" s="42" t="str">
        <f>IF(BANCO10[[#This Row],[SOLUÇÃO]]=CO$1,BANCO10[[#This Row],[STATUS DA ETAPA]],"")</f>
        <v/>
      </c>
      <c r="CP736" s="42" t="str">
        <f>IF(BANCO10[[#This Row],[SOLUÇÃO]]=CP$1,BANCO10[[#This Row],[STATUS DA ETAPA]],"")</f>
        <v/>
      </c>
      <c r="CQ736" s="42" t="str">
        <f>IF(BANCO10[[#This Row],[SOLUÇÃO]]=CQ$1,BANCO10[[#This Row],[STATUS DA ETAPA]],"")</f>
        <v/>
      </c>
      <c r="CR736" s="42" t="str">
        <f>IF(BANCO10[[#This Row],[SOLUÇÃO]]=CR$1,BANCO10[[#This Row],[STATUS DA ETAPA]],"")</f>
        <v/>
      </c>
      <c r="CS736" s="42" t="str">
        <f>IF(BANCO10[[#This Row],[SOLUÇÃO]]=CS$1,BANCO10[[#This Row],[STATUS DA ETAPA]],"")</f>
        <v/>
      </c>
      <c r="CT736" s="42" t="str">
        <f>IF(BANCO10[[#This Row],[SOLUÇÃO]]=CT$1,BANCO10[[#This Row],[STATUS DA ETAPA]],"")</f>
        <v/>
      </c>
      <c r="CU736" s="42" t="str">
        <f>IF(BANCO10[[#This Row],[SOLUÇÃO]]=CU$1,BANCO10[[#This Row],[STATUS DA ETAPA]],"")</f>
        <v/>
      </c>
      <c r="CV736" s="42" t="str">
        <f>IF(BANCO10[[#This Row],[SOLUÇÃO]]=CV$1,BANCO10[[#This Row],[STATUS DA ETAPA]],"")</f>
        <v/>
      </c>
      <c r="CW736" s="42" t="str">
        <f>IF(BANCO10[[#This Row],[SOLUÇÃO]]=CW$1,BANCO10[[#This Row],[STATUS DA ETAPA]],"")</f>
        <v/>
      </c>
      <c r="CX736" s="42" t="str">
        <f>IF(BANCO10[[#This Row],[SOLUÇÃO]]=CX$1,BANCO10[[#This Row],[STATUS DA ETAPA]],"")</f>
        <v/>
      </c>
      <c r="CY736" s="42" t="str">
        <f>IF(BANCO10[[#This Row],[SOLUÇÃO]]=CY$1,BANCO10[[#This Row],[STATUS DA ETAPA]],"")</f>
        <v/>
      </c>
      <c r="CZ736" s="42" t="str">
        <f>IF(BANCO10[[#This Row],[SOLUÇÃO]]=CZ$1,BANCO10[[#This Row],[STATUS DA ETAPA]],"")</f>
        <v/>
      </c>
      <c r="DA736" s="42" t="str">
        <f>IF(BANCO10[[#This Row],[SOLUÇÃO]]=DA$1,BANCO10[[#This Row],[STATUS DA ETAPA]],"")</f>
        <v/>
      </c>
      <c r="DB736" s="42" t="str">
        <f>IF(BANCO10[[#This Row],[SOLUÇÃO]]=DB$1,BANCO10[[#This Row],[STATUS DA ETAPA]],"")</f>
        <v/>
      </c>
      <c r="DC736" s="63" t="str">
        <f>IF(BANCO10[[#This Row],[SOLUÇÃO]]=DC$1,BANCO10[[#This Row],[STATUS DA ETAPA]],"")</f>
        <v/>
      </c>
      <c r="DD736" s="65" t="str">
        <f>IF(BANCO10[[#This Row],[SOLUÇÃO]]=DD$1,BANCO10[[#This Row],[STATUS DA ETAPA]],"")</f>
        <v/>
      </c>
      <c r="DE736" s="65" t="str">
        <f>IF(BANCO10[[#This Row],[SOLUÇÃO]]=DE$1,BANCO10[[#This Row],[STATUS DA ETAPA]],"")</f>
        <v/>
      </c>
      <c r="DF736" s="65" t="str">
        <f>IF(BANCO10[[#This Row],[SOLUÇÃO]]=DF$1,BANCO10[[#This Row],[STATUS DA ETAPA]],"")</f>
        <v/>
      </c>
      <c r="DG736" s="65" t="str">
        <f>IF(BANCO10[[#This Row],[SOLUÇÃO]]=DG$1,BANCO10[[#This Row],[STATUS DA ETAPA]],"")</f>
        <v/>
      </c>
      <c r="DH736" s="65" t="str">
        <f>IF(BANCO10[[#This Row],[SOLUÇÃO]]=DH$1,BANCO10[[#This Row],[STATUS DA ETAPA]],"")</f>
        <v/>
      </c>
      <c r="DI736" s="65" t="str">
        <f>IF(BANCO10[[#This Row],[SOLUÇÃO]]=DI$1,BANCO10[[#This Row],[STATUS DA ETAPA]],"")</f>
        <v/>
      </c>
      <c r="DJ736" s="65" t="str">
        <f>IF(BANCO10[[#This Row],[SOLUÇÃO]]=DJ$1,BANCO10[[#This Row],[STATUS DA ETAPA]],"")</f>
        <v/>
      </c>
      <c r="DK736" s="65" t="str">
        <f>IF(BANCO10[[#This Row],[SOLUÇÃO]]=DK$1,BANCO10[[#This Row],[STATUS DA ETAPA]],"")</f>
        <v>CONCLUÍDO</v>
      </c>
      <c r="DL736" s="65" t="str">
        <f>IF(BANCO10[[#This Row],[SOLUÇÃO]]=DL$1,BANCO10[[#This Row],[STATUS DA ETAPA]],"")</f>
        <v/>
      </c>
      <c r="DM736" s="65" t="str">
        <f>IF(BANCO10[[#This Row],[SOLUÇÃO]]=DM$1,BANCO10[[#This Row],[STATUS DA ETAPA]],"")</f>
        <v/>
      </c>
    </row>
    <row r="737" spans="1:339" ht="12" x14ac:dyDescent="0.25">
      <c r="A737" s="38" t="s">
        <v>118</v>
      </c>
      <c r="B737" s="39" t="s">
        <v>119</v>
      </c>
      <c r="C737" s="40" t="str">
        <f>IFERROR(VLOOKUP(BANCO10[[#This Row],[EMPRESA]],[1]!DADOS[#Data],2,FALSE),"")</f>
        <v>51.940.363/0001-48</v>
      </c>
      <c r="D737" s="42" t="s">
        <v>1852</v>
      </c>
      <c r="E737" s="42" t="str">
        <f>IFERROR(VLOOKUP(BANCO10[[#This Row],[EMPRESA]],[1]!DADOS[#Data],5,FALSE),"")</f>
        <v>ME</v>
      </c>
      <c r="F737" s="40" t="str">
        <f>IFERROR(IF(VLOOKUP(BANCO10[[#This Row],[EMPRESA]],[1]!DADOS[#Data],6,0)="","",(VLOOKUP(BANCO10[[#This Row],[EMPRESA]],[1]!DADOS[#Data],6,0))),"")</f>
        <v>CAPITAL NORTE</v>
      </c>
      <c r="G737" s="40" t="s">
        <v>1858</v>
      </c>
      <c r="H737" s="43" t="s">
        <v>7</v>
      </c>
      <c r="I737" s="43" t="s">
        <v>145</v>
      </c>
      <c r="J737" s="44" t="s">
        <v>123</v>
      </c>
      <c r="K737" s="44" t="s">
        <v>1859</v>
      </c>
      <c r="L737" s="44" t="s">
        <v>1860</v>
      </c>
      <c r="M737" s="44">
        <v>103</v>
      </c>
      <c r="N737" s="42" t="s">
        <v>123</v>
      </c>
      <c r="O737" s="42" t="s">
        <v>106</v>
      </c>
      <c r="P737" s="42">
        <v>60</v>
      </c>
      <c r="Q737" s="42" t="s">
        <v>188</v>
      </c>
      <c r="R737" s="45" t="s">
        <v>123</v>
      </c>
      <c r="S737" s="45"/>
      <c r="T737" s="45" t="s">
        <v>123</v>
      </c>
      <c r="U737" s="45"/>
      <c r="V737" s="45" t="s">
        <v>123</v>
      </c>
      <c r="W737" s="45"/>
      <c r="X737" s="45" t="s">
        <v>123</v>
      </c>
      <c r="Y737" s="45"/>
      <c r="Z737" s="46" t="s">
        <v>123</v>
      </c>
      <c r="AA737" s="47"/>
      <c r="AB737" s="46" t="s">
        <v>123</v>
      </c>
      <c r="AC737" s="48"/>
      <c r="AD737" s="46" t="s">
        <v>123</v>
      </c>
      <c r="AE737" s="48"/>
      <c r="AF737" s="45" t="s">
        <v>27</v>
      </c>
      <c r="AG737" s="45">
        <v>44576</v>
      </c>
      <c r="AH737" s="45" t="s">
        <v>27</v>
      </c>
      <c r="AI737" s="45">
        <v>45378</v>
      </c>
      <c r="AJ737" s="45" t="s">
        <v>27</v>
      </c>
      <c r="AK737" s="45">
        <v>45378</v>
      </c>
      <c r="AL737" s="45" t="s">
        <v>27</v>
      </c>
      <c r="AM737" s="45">
        <v>45379</v>
      </c>
      <c r="AN737" s="45" t="s">
        <v>27</v>
      </c>
      <c r="AO737" s="45"/>
      <c r="AP737" s="45" t="s">
        <v>27</v>
      </c>
      <c r="AQ737" s="45">
        <v>45378</v>
      </c>
      <c r="AR737" s="45" t="s">
        <v>27</v>
      </c>
      <c r="AS737" s="45"/>
      <c r="AT737" s="49">
        <v>45393</v>
      </c>
      <c r="AU737" s="50">
        <v>45483</v>
      </c>
      <c r="AV737" s="61" t="s">
        <v>27</v>
      </c>
      <c r="AW737" s="66" t="s">
        <v>27</v>
      </c>
      <c r="AX737" s="51" t="s">
        <v>49</v>
      </c>
      <c r="AY737" s="52" t="s">
        <v>126</v>
      </c>
      <c r="AZ737" s="53">
        <v>0</v>
      </c>
      <c r="BA737" s="52" t="s">
        <v>153</v>
      </c>
      <c r="BB737" s="81"/>
      <c r="BC737" s="52" t="s">
        <v>614</v>
      </c>
      <c r="BD737" s="52"/>
      <c r="BE737" s="55" t="s">
        <v>123</v>
      </c>
      <c r="BF737" s="55" t="s">
        <v>123</v>
      </c>
      <c r="BG737" s="55" t="s">
        <v>27</v>
      </c>
      <c r="BH737" s="55" t="s">
        <v>123</v>
      </c>
      <c r="BI737" s="48" t="s">
        <v>123</v>
      </c>
      <c r="BJ737" s="48"/>
      <c r="BK737" s="74"/>
      <c r="BL737" s="75"/>
      <c r="BM737" s="74"/>
      <c r="BN737" s="75"/>
      <c r="BO737" s="74" t="s">
        <v>27</v>
      </c>
      <c r="BP737" s="75">
        <v>45483</v>
      </c>
      <c r="BQ737" s="74" t="s">
        <v>27</v>
      </c>
      <c r="BR737" s="132">
        <v>45483</v>
      </c>
      <c r="BS737" s="70"/>
      <c r="BT737" s="38"/>
      <c r="BU737" s="61"/>
      <c r="BV737" s="61"/>
      <c r="BW737" s="84"/>
      <c r="BX737" s="84"/>
      <c r="BY737" s="85"/>
      <c r="BZ737" s="84"/>
      <c r="CA737" s="86"/>
      <c r="CB737" s="87"/>
      <c r="CC737" s="88">
        <v>45392</v>
      </c>
      <c r="CD737" s="87" t="s">
        <v>158</v>
      </c>
      <c r="CE737" s="87" t="s">
        <v>129</v>
      </c>
      <c r="CF737" s="87"/>
      <c r="CG737" s="87" t="s">
        <v>750</v>
      </c>
      <c r="CH737" s="42">
        <f>YEAR(BANCO10[[#This Row],[DATA INÍCIO]])</f>
        <v>2024</v>
      </c>
      <c r="CI737" s="42">
        <f>MONTH(BANCO10[[#This Row],[DATA INÍCIO]])</f>
        <v>4</v>
      </c>
      <c r="CJ737" s="42" t="str">
        <f t="shared" si="13"/>
        <v>SOLID ESQUADRIAS ESPECIAIS LTDA51.940.363/0001-48</v>
      </c>
      <c r="CK737" s="42"/>
      <c r="CL737" s="42" t="s">
        <v>1859</v>
      </c>
      <c r="CM737" s="42" t="str">
        <f>IF(BANCO10[[#This Row],[SOLUÇÃO]]=CM$1,BANCO10[[#This Row],[STATUS DA ETAPA]],"")</f>
        <v/>
      </c>
      <c r="CN737" s="42" t="str">
        <f>IF(BANCO10[[#This Row],[SOLUÇÃO]]=CN$1,BANCO10[[#This Row],[STATUS DA ETAPA]],"")</f>
        <v/>
      </c>
      <c r="CO737" s="42" t="str">
        <f>IF(BANCO10[[#This Row],[SOLUÇÃO]]=CO$1,BANCO10[[#This Row],[STATUS DA ETAPA]],"")</f>
        <v/>
      </c>
      <c r="CP737" s="42" t="str">
        <f>IF(BANCO10[[#This Row],[SOLUÇÃO]]=CP$1,BANCO10[[#This Row],[STATUS DA ETAPA]],"")</f>
        <v/>
      </c>
      <c r="CQ737" s="42" t="str">
        <f>IF(BANCO10[[#This Row],[SOLUÇÃO]]=CQ$1,BANCO10[[#This Row],[STATUS DA ETAPA]],"")</f>
        <v/>
      </c>
      <c r="CR737" s="42" t="str">
        <f>IF(BANCO10[[#This Row],[SOLUÇÃO]]=CR$1,BANCO10[[#This Row],[STATUS DA ETAPA]],"")</f>
        <v/>
      </c>
      <c r="CS737" s="42" t="str">
        <f>IF(BANCO10[[#This Row],[SOLUÇÃO]]=CS$1,BANCO10[[#This Row],[STATUS DA ETAPA]],"")</f>
        <v/>
      </c>
      <c r="CT737" s="42" t="str">
        <f>IF(BANCO10[[#This Row],[SOLUÇÃO]]=CT$1,BANCO10[[#This Row],[STATUS DA ETAPA]],"")</f>
        <v/>
      </c>
      <c r="CU737" s="42" t="str">
        <f>IF(BANCO10[[#This Row],[SOLUÇÃO]]=CU$1,BANCO10[[#This Row],[STATUS DA ETAPA]],"")</f>
        <v/>
      </c>
      <c r="CV737" s="42" t="str">
        <f>IF(BANCO10[[#This Row],[SOLUÇÃO]]=CV$1,BANCO10[[#This Row],[STATUS DA ETAPA]],"")</f>
        <v/>
      </c>
      <c r="CW737" s="42" t="str">
        <f>IF(BANCO10[[#This Row],[SOLUÇÃO]]=CW$1,BANCO10[[#This Row],[STATUS DA ETAPA]],"")</f>
        <v/>
      </c>
      <c r="CX737" s="42" t="str">
        <f>IF(BANCO10[[#This Row],[SOLUÇÃO]]=CX$1,BANCO10[[#This Row],[STATUS DA ETAPA]],"")</f>
        <v/>
      </c>
      <c r="CY737" s="42" t="str">
        <f>IF(BANCO10[[#This Row],[SOLUÇÃO]]=CY$1,BANCO10[[#This Row],[STATUS DA ETAPA]],"")</f>
        <v/>
      </c>
      <c r="CZ737" s="42" t="str">
        <f>IF(BANCO10[[#This Row],[SOLUÇÃO]]=CZ$1,BANCO10[[#This Row],[STATUS DA ETAPA]],"")</f>
        <v/>
      </c>
      <c r="DA737" s="42" t="str">
        <f>IF(BANCO10[[#This Row],[SOLUÇÃO]]=DA$1,BANCO10[[#This Row],[STATUS DA ETAPA]],"")</f>
        <v/>
      </c>
      <c r="DB737" s="42" t="str">
        <f>IF(BANCO10[[#This Row],[SOLUÇÃO]]=DB$1,BANCO10[[#This Row],[STATUS DA ETAPA]],"")</f>
        <v/>
      </c>
      <c r="DC737" s="63" t="str">
        <f>IF(BANCO10[[#This Row],[SOLUÇÃO]]=DC$1,BANCO10[[#This Row],[STATUS DA ETAPA]],"")</f>
        <v>CONCLUÍDO</v>
      </c>
      <c r="DD737" s="65" t="str">
        <f>IF(BANCO10[[#This Row],[SOLUÇÃO]]=DD$1,BANCO10[[#This Row],[STATUS DA ETAPA]],"")</f>
        <v/>
      </c>
      <c r="DE737" s="65" t="str">
        <f>IF(BANCO10[[#This Row],[SOLUÇÃO]]=DE$1,BANCO10[[#This Row],[STATUS DA ETAPA]],"")</f>
        <v/>
      </c>
      <c r="DF737" s="65" t="str">
        <f>IF(BANCO10[[#This Row],[SOLUÇÃO]]=DF$1,BANCO10[[#This Row],[STATUS DA ETAPA]],"")</f>
        <v/>
      </c>
      <c r="DG737" s="65" t="str">
        <f>IF(BANCO10[[#This Row],[SOLUÇÃO]]=DG$1,BANCO10[[#This Row],[STATUS DA ETAPA]],"")</f>
        <v/>
      </c>
      <c r="DH737" s="65" t="str">
        <f>IF(BANCO10[[#This Row],[SOLUÇÃO]]=DH$1,BANCO10[[#This Row],[STATUS DA ETAPA]],"")</f>
        <v/>
      </c>
      <c r="DI737" s="65" t="str">
        <f>IF(BANCO10[[#This Row],[SOLUÇÃO]]=DI$1,BANCO10[[#This Row],[STATUS DA ETAPA]],"")</f>
        <v/>
      </c>
      <c r="DJ737" s="65" t="str">
        <f>IF(BANCO10[[#This Row],[SOLUÇÃO]]=DJ$1,BANCO10[[#This Row],[STATUS DA ETAPA]],"")</f>
        <v/>
      </c>
      <c r="DK737" s="65" t="str">
        <f>IF(BANCO10[[#This Row],[SOLUÇÃO]]=DK$1,BANCO10[[#This Row],[STATUS DA ETAPA]],"")</f>
        <v/>
      </c>
      <c r="DL737" s="65" t="str">
        <f>IF(BANCO10[[#This Row],[SOLUÇÃO]]=DL$1,BANCO10[[#This Row],[STATUS DA ETAPA]],"")</f>
        <v/>
      </c>
      <c r="DM737" s="65" t="str">
        <f>IF(BANCO10[[#This Row],[SOLUÇÃO]]=DM$1,BANCO10[[#This Row],[STATUS DA ETAPA]],"")</f>
        <v/>
      </c>
    </row>
    <row r="738" spans="1:339" ht="12" x14ac:dyDescent="0.25">
      <c r="A738" s="38" t="s">
        <v>118</v>
      </c>
      <c r="B738" s="39" t="s">
        <v>119</v>
      </c>
      <c r="C738" s="40" t="str">
        <f>IFERROR(VLOOKUP(BANCO10[[#This Row],[EMPRESA]],[1]!DADOS[#Data],2,FALSE),"")</f>
        <v>51.940.363/0001-48</v>
      </c>
      <c r="D738" s="42" t="s">
        <v>1852</v>
      </c>
      <c r="E738" s="42" t="str">
        <f>IFERROR(VLOOKUP(BANCO10[[#This Row],[EMPRESA]],[1]!DADOS[#Data],5,FALSE),"")</f>
        <v>ME</v>
      </c>
      <c r="F738" s="40" t="str">
        <f>IFERROR(IF(VLOOKUP(BANCO10[[#This Row],[EMPRESA]],[1]!DADOS[#Data],6,0)="","",(VLOOKUP(BANCO10[[#This Row],[EMPRESA]],[1]!DADOS[#Data],6,0))),"")</f>
        <v>CAPITAL NORTE</v>
      </c>
      <c r="G738" s="40"/>
      <c r="H738" s="43" t="s">
        <v>121</v>
      </c>
      <c r="I738" s="43" t="s">
        <v>145</v>
      </c>
      <c r="J738" s="44" t="s">
        <v>146</v>
      </c>
      <c r="K738" s="44" t="s">
        <v>136</v>
      </c>
      <c r="L738" s="44" t="s">
        <v>123</v>
      </c>
      <c r="M738" s="44">
        <v>103</v>
      </c>
      <c r="N738" s="44" t="s">
        <v>123</v>
      </c>
      <c r="O738" s="42" t="s">
        <v>90</v>
      </c>
      <c r="P738" s="42">
        <v>4</v>
      </c>
      <c r="Q738" s="42" t="s">
        <v>188</v>
      </c>
      <c r="R738" s="45" t="s">
        <v>123</v>
      </c>
      <c r="S738" s="45"/>
      <c r="T738" s="45" t="s">
        <v>123</v>
      </c>
      <c r="U738" s="45"/>
      <c r="V738" s="45" t="s">
        <v>123</v>
      </c>
      <c r="W738" s="45"/>
      <c r="X738" s="45" t="s">
        <v>123</v>
      </c>
      <c r="Y738" s="45"/>
      <c r="Z738" s="46" t="s">
        <v>123</v>
      </c>
      <c r="AA738" s="47"/>
      <c r="AB738" s="46" t="s">
        <v>123</v>
      </c>
      <c r="AC738" s="48"/>
      <c r="AD738" s="46" t="s">
        <v>123</v>
      </c>
      <c r="AE738" s="48"/>
      <c r="AF738" s="45" t="s">
        <v>27</v>
      </c>
      <c r="AG738" s="45">
        <v>44576</v>
      </c>
      <c r="AH738" s="45" t="s">
        <v>126</v>
      </c>
      <c r="AI738" s="45"/>
      <c r="AJ738" s="45" t="s">
        <v>123</v>
      </c>
      <c r="AK738" s="45"/>
      <c r="AL738" s="45" t="s">
        <v>123</v>
      </c>
      <c r="AM738" s="45"/>
      <c r="AN738" s="45" t="s">
        <v>123</v>
      </c>
      <c r="AO738" s="45"/>
      <c r="AP738" s="45" t="s">
        <v>123</v>
      </c>
      <c r="AQ738" s="45"/>
      <c r="AR738" s="45" t="s">
        <v>123</v>
      </c>
      <c r="AS738" s="45"/>
      <c r="AT738" s="49"/>
      <c r="AU738" s="50"/>
      <c r="AV738" s="61" t="s">
        <v>123</v>
      </c>
      <c r="AW738" s="51" t="s">
        <v>123</v>
      </c>
      <c r="AX738" s="51" t="s">
        <v>49</v>
      </c>
      <c r="AY738" s="52" t="s">
        <v>123</v>
      </c>
      <c r="AZ738" s="53">
        <v>0</v>
      </c>
      <c r="BA738" s="52" t="s">
        <v>123</v>
      </c>
      <c r="BB738" s="81" t="s">
        <v>123</v>
      </c>
      <c r="BC738" s="52" t="s">
        <v>123</v>
      </c>
      <c r="BD738" s="52" t="s">
        <v>123</v>
      </c>
      <c r="BE738" s="55" t="s">
        <v>123</v>
      </c>
      <c r="BF738" s="55" t="s">
        <v>123</v>
      </c>
      <c r="BG738" s="55" t="s">
        <v>123</v>
      </c>
      <c r="BH738" s="55" t="s">
        <v>123</v>
      </c>
      <c r="BI738" s="138" t="s">
        <v>123</v>
      </c>
      <c r="BJ738" s="48"/>
      <c r="BK738" s="74"/>
      <c r="BL738" s="75"/>
      <c r="BM738" s="74"/>
      <c r="BN738" s="75"/>
      <c r="BO738" s="74" t="s">
        <v>123</v>
      </c>
      <c r="BP738" s="75"/>
      <c r="BQ738" s="74" t="s">
        <v>123</v>
      </c>
      <c r="BR738" s="232"/>
      <c r="BS738" s="70" t="s">
        <v>1731</v>
      </c>
      <c r="BT738" s="38"/>
      <c r="BU738" s="61" t="s">
        <v>1855</v>
      </c>
      <c r="BV738" s="61" t="s">
        <v>1855</v>
      </c>
      <c r="BW738" s="84" t="s">
        <v>1855</v>
      </c>
      <c r="BX738" s="84" t="s">
        <v>1855</v>
      </c>
      <c r="BY738" s="85" t="s">
        <v>1855</v>
      </c>
      <c r="BZ738" s="84"/>
      <c r="CA738" s="86" t="s">
        <v>129</v>
      </c>
      <c r="CB738" s="87" t="s">
        <v>129</v>
      </c>
      <c r="CC738" s="88" t="s">
        <v>129</v>
      </c>
      <c r="CD738" s="87" t="s">
        <v>129</v>
      </c>
      <c r="CE738" s="87" t="s">
        <v>129</v>
      </c>
      <c r="CF738" s="87" t="s">
        <v>129</v>
      </c>
      <c r="CG738" s="87" t="s">
        <v>129</v>
      </c>
      <c r="CH738" s="42">
        <f>YEAR(BANCO10[[#This Row],[DATA INÍCIO]])</f>
        <v>1900</v>
      </c>
      <c r="CI738" s="42">
        <f>MONTH(BANCO10[[#This Row],[DATA INÍCIO]])</f>
        <v>1</v>
      </c>
      <c r="CJ738" s="42" t="str">
        <f t="shared" si="13"/>
        <v>SOLID ESQUADRIAS ESPECIAIS LTDA51.940.363/0001-48</v>
      </c>
      <c r="CK738" s="42"/>
      <c r="CL738" s="42" t="s">
        <v>136</v>
      </c>
      <c r="CM738" s="42" t="str">
        <f>IF(BANCO10[[#This Row],[SOLUÇÃO]]=CM$1,BANCO10[[#This Row],[STATUS DA ETAPA]],"")</f>
        <v>CONCLUÍDO</v>
      </c>
      <c r="CN738" s="42" t="str">
        <f>IF(BANCO10[[#This Row],[SOLUÇÃO]]=CN$1,BANCO10[[#This Row],[STATUS DA ETAPA]],"")</f>
        <v/>
      </c>
      <c r="CO738" s="42" t="str">
        <f>IF(BANCO10[[#This Row],[SOLUÇÃO]]=CO$1,BANCO10[[#This Row],[STATUS DA ETAPA]],"")</f>
        <v/>
      </c>
      <c r="CP738" s="42" t="str">
        <f>IF(BANCO10[[#This Row],[SOLUÇÃO]]=CP$1,BANCO10[[#This Row],[STATUS DA ETAPA]],"")</f>
        <v/>
      </c>
      <c r="CQ738" s="42" t="str">
        <f>IF(BANCO10[[#This Row],[SOLUÇÃO]]=CQ$1,BANCO10[[#This Row],[STATUS DA ETAPA]],"")</f>
        <v/>
      </c>
      <c r="CR738" s="42" t="str">
        <f>IF(BANCO10[[#This Row],[SOLUÇÃO]]=CR$1,BANCO10[[#This Row],[STATUS DA ETAPA]],"")</f>
        <v/>
      </c>
      <c r="CS738" s="42" t="str">
        <f>IF(BANCO10[[#This Row],[SOLUÇÃO]]=CS$1,BANCO10[[#This Row],[STATUS DA ETAPA]],"")</f>
        <v/>
      </c>
      <c r="CT738" s="42" t="str">
        <f>IF(BANCO10[[#This Row],[SOLUÇÃO]]=CT$1,BANCO10[[#This Row],[STATUS DA ETAPA]],"")</f>
        <v/>
      </c>
      <c r="CU738" s="42" t="str">
        <f>IF(BANCO10[[#This Row],[SOLUÇÃO]]=CU$1,BANCO10[[#This Row],[STATUS DA ETAPA]],"")</f>
        <v/>
      </c>
      <c r="CV738" s="42" t="str">
        <f>IF(BANCO10[[#This Row],[SOLUÇÃO]]=CV$1,BANCO10[[#This Row],[STATUS DA ETAPA]],"")</f>
        <v/>
      </c>
      <c r="CW738" s="42" t="str">
        <f>IF(BANCO10[[#This Row],[SOLUÇÃO]]=CW$1,BANCO10[[#This Row],[STATUS DA ETAPA]],"")</f>
        <v/>
      </c>
      <c r="CX738" s="42" t="str">
        <f>IF(BANCO10[[#This Row],[SOLUÇÃO]]=CX$1,BANCO10[[#This Row],[STATUS DA ETAPA]],"")</f>
        <v/>
      </c>
      <c r="CY738" s="42" t="str">
        <f>IF(BANCO10[[#This Row],[SOLUÇÃO]]=CY$1,BANCO10[[#This Row],[STATUS DA ETAPA]],"")</f>
        <v/>
      </c>
      <c r="CZ738" s="42" t="str">
        <f>IF(BANCO10[[#This Row],[SOLUÇÃO]]=CZ$1,BANCO10[[#This Row],[STATUS DA ETAPA]],"")</f>
        <v/>
      </c>
      <c r="DA738" s="42" t="str">
        <f>IF(BANCO10[[#This Row],[SOLUÇÃO]]=DA$1,BANCO10[[#This Row],[STATUS DA ETAPA]],"")</f>
        <v/>
      </c>
      <c r="DB738" s="42" t="str">
        <f>IF(BANCO10[[#This Row],[SOLUÇÃO]]=DB$1,BANCO10[[#This Row],[STATUS DA ETAPA]],"")</f>
        <v/>
      </c>
      <c r="DC738" s="63" t="str">
        <f>IF(BANCO10[[#This Row],[SOLUÇÃO]]=DC$1,BANCO10[[#This Row],[STATUS DA ETAPA]],"")</f>
        <v/>
      </c>
      <c r="DD738" s="65" t="str">
        <f>IF(BANCO10[[#This Row],[SOLUÇÃO]]=DD$1,BANCO10[[#This Row],[STATUS DA ETAPA]],"")</f>
        <v/>
      </c>
      <c r="DE738" s="65" t="str">
        <f>IF(BANCO10[[#This Row],[SOLUÇÃO]]=DE$1,BANCO10[[#This Row],[STATUS DA ETAPA]],"")</f>
        <v/>
      </c>
      <c r="DF738" s="65" t="str">
        <f>IF(BANCO10[[#This Row],[SOLUÇÃO]]=DF$1,BANCO10[[#This Row],[STATUS DA ETAPA]],"")</f>
        <v/>
      </c>
      <c r="DG738" s="65" t="str">
        <f>IF(BANCO10[[#This Row],[SOLUÇÃO]]=DG$1,BANCO10[[#This Row],[STATUS DA ETAPA]],"")</f>
        <v/>
      </c>
      <c r="DH738" s="65" t="str">
        <f>IF(BANCO10[[#This Row],[SOLUÇÃO]]=DH$1,BANCO10[[#This Row],[STATUS DA ETAPA]],"")</f>
        <v/>
      </c>
      <c r="DI738" s="65" t="str">
        <f>IF(BANCO10[[#This Row],[SOLUÇÃO]]=DI$1,BANCO10[[#This Row],[STATUS DA ETAPA]],"")</f>
        <v/>
      </c>
      <c r="DJ738" s="65" t="str">
        <f>IF(BANCO10[[#This Row],[SOLUÇÃO]]=DJ$1,BANCO10[[#This Row],[STATUS DA ETAPA]],"")</f>
        <v/>
      </c>
      <c r="DK738" s="65" t="str">
        <f>IF(BANCO10[[#This Row],[SOLUÇÃO]]=DK$1,BANCO10[[#This Row],[STATUS DA ETAPA]],"")</f>
        <v/>
      </c>
      <c r="DL738" s="65" t="str">
        <f>IF(BANCO10[[#This Row],[SOLUÇÃO]]=DL$1,BANCO10[[#This Row],[STATUS DA ETAPA]],"")</f>
        <v/>
      </c>
      <c r="DM738" s="65" t="str">
        <f>IF(BANCO10[[#This Row],[SOLUÇÃO]]=DM$1,BANCO10[[#This Row],[STATUS DA ETAPA]],"")</f>
        <v/>
      </c>
    </row>
    <row r="739" spans="1:339" ht="12" x14ac:dyDescent="0.25">
      <c r="A739" s="38" t="s">
        <v>118</v>
      </c>
      <c r="B739" s="39" t="s">
        <v>119</v>
      </c>
      <c r="C739" s="40" t="str">
        <f>IFERROR(VLOOKUP(BANCO10[[#This Row],[EMPRESA]],[1]!DADOS[#Data],2,FALSE),"")</f>
        <v>66.187.279/0001-72</v>
      </c>
      <c r="D739" s="42" t="s">
        <v>1861</v>
      </c>
      <c r="E739" s="42" t="str">
        <f>IFERROR(VLOOKUP(BANCO10[[#This Row],[EMPRESA]],[1]!DADOS[#Data],5,FALSE),"")</f>
        <v>EPP</v>
      </c>
      <c r="F739" s="40" t="str">
        <f>IFERROR(IF(VLOOKUP(BANCO10[[#This Row],[EMPRESA]],[1]!DADOS[#Data],6,0)="","",(VLOOKUP(BANCO10[[#This Row],[EMPRESA]],[1]!DADOS[#Data],6,0))),"")</f>
        <v>CAPITAL LESTE 1</v>
      </c>
      <c r="G739" s="40"/>
      <c r="H739" s="43" t="s">
        <v>121</v>
      </c>
      <c r="I739" s="43" t="s">
        <v>145</v>
      </c>
      <c r="J739" s="44" t="s">
        <v>146</v>
      </c>
      <c r="K739" s="44" t="s">
        <v>1862</v>
      </c>
      <c r="L739" s="44" t="s">
        <v>123</v>
      </c>
      <c r="M739" s="44">
        <v>103</v>
      </c>
      <c r="N739" s="42" t="s">
        <v>123</v>
      </c>
      <c r="O739" s="42" t="s">
        <v>90</v>
      </c>
      <c r="P739" s="42">
        <v>4</v>
      </c>
      <c r="Q739" s="42" t="s">
        <v>205</v>
      </c>
      <c r="R739" s="45" t="s">
        <v>123</v>
      </c>
      <c r="S739" s="45"/>
      <c r="T739" s="45" t="s">
        <v>123</v>
      </c>
      <c r="U739" s="45"/>
      <c r="V739" s="45" t="s">
        <v>123</v>
      </c>
      <c r="W739" s="45"/>
      <c r="X739" s="45" t="s">
        <v>123</v>
      </c>
      <c r="Y739" s="45"/>
      <c r="Z739" s="46" t="s">
        <v>123</v>
      </c>
      <c r="AA739" s="47"/>
      <c r="AB739" s="46" t="s">
        <v>123</v>
      </c>
      <c r="AC739" s="48"/>
      <c r="AD739" s="46" t="s">
        <v>123</v>
      </c>
      <c r="AE739" s="48"/>
      <c r="AF739" s="45" t="s">
        <v>27</v>
      </c>
      <c r="AG739" s="45">
        <v>44810</v>
      </c>
      <c r="AH739" s="45" t="s">
        <v>126</v>
      </c>
      <c r="AI739" s="45"/>
      <c r="AJ739" s="45" t="s">
        <v>123</v>
      </c>
      <c r="AK739" s="45"/>
      <c r="AL739" s="45" t="s">
        <v>123</v>
      </c>
      <c r="AM739" s="45"/>
      <c r="AN739" s="45" t="s">
        <v>123</v>
      </c>
      <c r="AO739" s="45"/>
      <c r="AP739" s="45" t="s">
        <v>123</v>
      </c>
      <c r="AQ739" s="45"/>
      <c r="AR739" s="45" t="s">
        <v>123</v>
      </c>
      <c r="AS739" s="45"/>
      <c r="AT739" s="49">
        <v>44802</v>
      </c>
      <c r="AU739" s="50">
        <v>44802</v>
      </c>
      <c r="AV739" s="51" t="s">
        <v>123</v>
      </c>
      <c r="AW739" s="51" t="s">
        <v>123</v>
      </c>
      <c r="AX739" s="51" t="s">
        <v>49</v>
      </c>
      <c r="AY739" s="52" t="s">
        <v>123</v>
      </c>
      <c r="AZ739" s="53">
        <v>0</v>
      </c>
      <c r="BA739" s="52" t="s">
        <v>123</v>
      </c>
      <c r="BB739" s="81" t="s">
        <v>123</v>
      </c>
      <c r="BC739" s="52" t="s">
        <v>123</v>
      </c>
      <c r="BD739" s="52" t="s">
        <v>123</v>
      </c>
      <c r="BE739" s="55" t="s">
        <v>123</v>
      </c>
      <c r="BF739" s="55" t="s">
        <v>123</v>
      </c>
      <c r="BG739" s="55" t="s">
        <v>123</v>
      </c>
      <c r="BH739" s="55" t="s">
        <v>123</v>
      </c>
      <c r="BI739" s="138" t="s">
        <v>123</v>
      </c>
      <c r="BJ739" s="48"/>
      <c r="BK739" s="74"/>
      <c r="BL739" s="75"/>
      <c r="BM739" s="74"/>
      <c r="BN739" s="75"/>
      <c r="BO739" s="74" t="s">
        <v>123</v>
      </c>
      <c r="BP739" s="75"/>
      <c r="BQ739" s="74" t="s">
        <v>123</v>
      </c>
      <c r="BR739" s="232"/>
      <c r="BS739" s="70" t="s">
        <v>1863</v>
      </c>
      <c r="BT739" s="38"/>
      <c r="BU739" s="61" t="s">
        <v>1855</v>
      </c>
      <c r="BV739" s="61" t="s">
        <v>1855</v>
      </c>
      <c r="BW739" s="84" t="s">
        <v>1855</v>
      </c>
      <c r="BX739" s="84" t="s">
        <v>1855</v>
      </c>
      <c r="BY739" s="85" t="s">
        <v>1855</v>
      </c>
      <c r="BZ739" s="84"/>
      <c r="CA739" s="86" t="s">
        <v>129</v>
      </c>
      <c r="CB739" s="87" t="s">
        <v>129</v>
      </c>
      <c r="CC739" s="88" t="s">
        <v>129</v>
      </c>
      <c r="CD739" s="87" t="s">
        <v>129</v>
      </c>
      <c r="CE739" s="87" t="s">
        <v>129</v>
      </c>
      <c r="CF739" s="87" t="s">
        <v>129</v>
      </c>
      <c r="CG739" s="87" t="s">
        <v>129</v>
      </c>
      <c r="CH739" s="42">
        <f>YEAR(BANCO10[[#This Row],[DATA INÍCIO]])</f>
        <v>2022</v>
      </c>
      <c r="CI739" s="42">
        <f>MONTH(BANCO10[[#This Row],[DATA INÍCIO]])</f>
        <v>8</v>
      </c>
      <c r="CJ739" s="42" t="str">
        <f t="shared" si="13"/>
        <v>SPOT LINE INDUSTRIA E COMERCIO DE LUMINARIAS LTDA66.187.279/0001-72</v>
      </c>
      <c r="CK739" s="42"/>
      <c r="CL739" s="42" t="s">
        <v>1862</v>
      </c>
      <c r="CM739" s="42" t="str">
        <f>IF(BANCO10[[#This Row],[SOLUÇÃO]]=CM$1,BANCO10[[#This Row],[STATUS DA ETAPA]],"")</f>
        <v>CONCLUÍDO</v>
      </c>
      <c r="CN739" s="42" t="str">
        <f>IF(BANCO10[[#This Row],[SOLUÇÃO]]=CN$1,BANCO10[[#This Row],[STATUS DA ETAPA]],"")</f>
        <v/>
      </c>
      <c r="CO739" s="42" t="str">
        <f>IF(BANCO10[[#This Row],[SOLUÇÃO]]=CO$1,BANCO10[[#This Row],[STATUS DA ETAPA]],"")</f>
        <v/>
      </c>
      <c r="CP739" s="42" t="str">
        <f>IF(BANCO10[[#This Row],[SOLUÇÃO]]=CP$1,BANCO10[[#This Row],[STATUS DA ETAPA]],"")</f>
        <v/>
      </c>
      <c r="CQ739" s="42" t="str">
        <f>IF(BANCO10[[#This Row],[SOLUÇÃO]]=CQ$1,BANCO10[[#This Row],[STATUS DA ETAPA]],"")</f>
        <v/>
      </c>
      <c r="CR739" s="42" t="str">
        <f>IF(BANCO10[[#This Row],[SOLUÇÃO]]=CR$1,BANCO10[[#This Row],[STATUS DA ETAPA]],"")</f>
        <v/>
      </c>
      <c r="CS739" s="42" t="str">
        <f>IF(BANCO10[[#This Row],[SOLUÇÃO]]=CS$1,BANCO10[[#This Row],[STATUS DA ETAPA]],"")</f>
        <v/>
      </c>
      <c r="CT739" s="42" t="str">
        <f>IF(BANCO10[[#This Row],[SOLUÇÃO]]=CT$1,BANCO10[[#This Row],[STATUS DA ETAPA]],"")</f>
        <v/>
      </c>
      <c r="CU739" s="42" t="str">
        <f>IF(BANCO10[[#This Row],[SOLUÇÃO]]=CU$1,BANCO10[[#This Row],[STATUS DA ETAPA]],"")</f>
        <v/>
      </c>
      <c r="CV739" s="42" t="str">
        <f>IF(BANCO10[[#This Row],[SOLUÇÃO]]=CV$1,BANCO10[[#This Row],[STATUS DA ETAPA]],"")</f>
        <v/>
      </c>
      <c r="CW739" s="42" t="str">
        <f>IF(BANCO10[[#This Row],[SOLUÇÃO]]=CW$1,BANCO10[[#This Row],[STATUS DA ETAPA]],"")</f>
        <v/>
      </c>
      <c r="CX739" s="42" t="str">
        <f>IF(BANCO10[[#This Row],[SOLUÇÃO]]=CX$1,BANCO10[[#This Row],[STATUS DA ETAPA]],"")</f>
        <v/>
      </c>
      <c r="CY739" s="42" t="str">
        <f>IF(BANCO10[[#This Row],[SOLUÇÃO]]=CY$1,BANCO10[[#This Row],[STATUS DA ETAPA]],"")</f>
        <v/>
      </c>
      <c r="CZ739" s="42" t="str">
        <f>IF(BANCO10[[#This Row],[SOLUÇÃO]]=CZ$1,BANCO10[[#This Row],[STATUS DA ETAPA]],"")</f>
        <v/>
      </c>
      <c r="DA739" s="42" t="str">
        <f>IF(BANCO10[[#This Row],[SOLUÇÃO]]=DA$1,BANCO10[[#This Row],[STATUS DA ETAPA]],"")</f>
        <v/>
      </c>
      <c r="DB739" s="42" t="str">
        <f>IF(BANCO10[[#This Row],[SOLUÇÃO]]=DB$1,BANCO10[[#This Row],[STATUS DA ETAPA]],"")</f>
        <v/>
      </c>
      <c r="DC739" s="63" t="str">
        <f>IF(BANCO10[[#This Row],[SOLUÇÃO]]=DC$1,BANCO10[[#This Row],[STATUS DA ETAPA]],"")</f>
        <v/>
      </c>
      <c r="DD739" s="65" t="str">
        <f>IF(BANCO10[[#This Row],[SOLUÇÃO]]=DD$1,BANCO10[[#This Row],[STATUS DA ETAPA]],"")</f>
        <v/>
      </c>
      <c r="DE739" s="65" t="str">
        <f>IF(BANCO10[[#This Row],[SOLUÇÃO]]=DE$1,BANCO10[[#This Row],[STATUS DA ETAPA]],"")</f>
        <v/>
      </c>
      <c r="DF739" s="65" t="str">
        <f>IF(BANCO10[[#This Row],[SOLUÇÃO]]=DF$1,BANCO10[[#This Row],[STATUS DA ETAPA]],"")</f>
        <v/>
      </c>
      <c r="DG739" s="65" t="str">
        <f>IF(BANCO10[[#This Row],[SOLUÇÃO]]=DG$1,BANCO10[[#This Row],[STATUS DA ETAPA]],"")</f>
        <v/>
      </c>
      <c r="DH739" s="65" t="str">
        <f>IF(BANCO10[[#This Row],[SOLUÇÃO]]=DH$1,BANCO10[[#This Row],[STATUS DA ETAPA]],"")</f>
        <v/>
      </c>
      <c r="DI739" s="65" t="str">
        <f>IF(BANCO10[[#This Row],[SOLUÇÃO]]=DI$1,BANCO10[[#This Row],[STATUS DA ETAPA]],"")</f>
        <v/>
      </c>
      <c r="DJ739" s="65" t="str">
        <f>IF(BANCO10[[#This Row],[SOLUÇÃO]]=DJ$1,BANCO10[[#This Row],[STATUS DA ETAPA]],"")</f>
        <v/>
      </c>
      <c r="DK739" s="65" t="str">
        <f>IF(BANCO10[[#This Row],[SOLUÇÃO]]=DK$1,BANCO10[[#This Row],[STATUS DA ETAPA]],"")</f>
        <v/>
      </c>
      <c r="DL739" s="65" t="str">
        <f>IF(BANCO10[[#This Row],[SOLUÇÃO]]=DL$1,BANCO10[[#This Row],[STATUS DA ETAPA]],"")</f>
        <v/>
      </c>
      <c r="DM739" s="65" t="str">
        <f>IF(BANCO10[[#This Row],[SOLUÇÃO]]=DM$1,BANCO10[[#This Row],[STATUS DA ETAPA]],"")</f>
        <v/>
      </c>
    </row>
    <row r="740" spans="1:339" ht="12" x14ac:dyDescent="0.25">
      <c r="A740" s="38" t="s">
        <v>118</v>
      </c>
      <c r="B740" s="39" t="s">
        <v>119</v>
      </c>
      <c r="C740" s="40" t="str">
        <f>IFERROR(VLOOKUP(BANCO10[[#This Row],[EMPRESA]],[1]!DADOS[#Data],2,FALSE),"")</f>
        <v>66.187.279/0001-72</v>
      </c>
      <c r="D740" s="42" t="s">
        <v>1861</v>
      </c>
      <c r="E740" s="42" t="str">
        <f>IFERROR(VLOOKUP(BANCO10[[#This Row],[EMPRESA]],[1]!DADOS[#Data],5,FALSE),"")</f>
        <v>EPP</v>
      </c>
      <c r="F740" s="40" t="str">
        <f>IFERROR(IF(VLOOKUP(BANCO10[[#This Row],[EMPRESA]],[1]!DADOS[#Data],6,0)="","",(VLOOKUP(BANCO10[[#This Row],[EMPRESA]],[1]!DADOS[#Data],6,0))),"")</f>
        <v>CAPITAL LESTE 1</v>
      </c>
      <c r="G740" s="40" t="str">
        <f>IFERROR(IF(VLOOKUP(BANCO10[[#This Row],[EMPRESA]],[1]!DADOS[#Data],4)="","",(VLOOKUP($D740,[1]!DADOS[#Data],4,0))),"")</f>
        <v>SPOT</v>
      </c>
      <c r="H740" s="43" t="s">
        <v>7</v>
      </c>
      <c r="I740" s="42" t="s">
        <v>267</v>
      </c>
      <c r="J740" s="44" t="s">
        <v>136</v>
      </c>
      <c r="K740" s="44" t="s">
        <v>136</v>
      </c>
      <c r="L740" s="44" t="s">
        <v>136</v>
      </c>
      <c r="M740" s="44">
        <v>103</v>
      </c>
      <c r="N740" s="42" t="s">
        <v>123</v>
      </c>
      <c r="O740" s="42" t="s">
        <v>95</v>
      </c>
      <c r="P740" s="42">
        <v>100</v>
      </c>
      <c r="Q740" s="42"/>
      <c r="R740" s="45" t="s">
        <v>123</v>
      </c>
      <c r="S740" s="45"/>
      <c r="T740" s="45" t="s">
        <v>123</v>
      </c>
      <c r="U740" s="45"/>
      <c r="V740" s="45" t="s">
        <v>123</v>
      </c>
      <c r="W740" s="45"/>
      <c r="X740" s="45" t="s">
        <v>123</v>
      </c>
      <c r="Y740" s="45"/>
      <c r="Z740" s="46" t="s">
        <v>123</v>
      </c>
      <c r="AA740" s="47"/>
      <c r="AB740" s="46" t="s">
        <v>123</v>
      </c>
      <c r="AC740" s="48"/>
      <c r="AD740" s="46" t="s">
        <v>123</v>
      </c>
      <c r="AE740" s="48"/>
      <c r="AF740" s="45" t="s">
        <v>27</v>
      </c>
      <c r="AG740" s="45">
        <v>44810</v>
      </c>
      <c r="AH740" s="45" t="s">
        <v>27</v>
      </c>
      <c r="AI740" s="45">
        <v>44785</v>
      </c>
      <c r="AJ740" s="45" t="s">
        <v>27</v>
      </c>
      <c r="AK740" s="45"/>
      <c r="AL740" s="45" t="s">
        <v>27</v>
      </c>
      <c r="AM740" s="45"/>
      <c r="AN740" s="45"/>
      <c r="AO740" s="45"/>
      <c r="AP740" s="45"/>
      <c r="AQ740" s="45"/>
      <c r="AR740" s="45" t="s">
        <v>123</v>
      </c>
      <c r="AS740" s="45"/>
      <c r="AT740" s="49">
        <v>45963</v>
      </c>
      <c r="AU740" s="50">
        <v>45963</v>
      </c>
      <c r="AV740" s="86" t="s">
        <v>123</v>
      </c>
      <c r="AW740" s="66" t="s">
        <v>123</v>
      </c>
      <c r="AX740" s="51" t="s">
        <v>49</v>
      </c>
      <c r="AY740" s="52" t="s">
        <v>126</v>
      </c>
      <c r="AZ740" s="53">
        <v>0</v>
      </c>
      <c r="BA740" s="52"/>
      <c r="BB740" s="81" t="s">
        <v>136</v>
      </c>
      <c r="BC740" s="52" t="s">
        <v>136</v>
      </c>
      <c r="BD740" s="52" t="s">
        <v>136</v>
      </c>
      <c r="BE740" s="55" t="s">
        <v>123</v>
      </c>
      <c r="BF740" s="55" t="s">
        <v>123</v>
      </c>
      <c r="BG740" s="55"/>
      <c r="BH740" s="55" t="s">
        <v>123</v>
      </c>
      <c r="BI740" s="48" t="s">
        <v>123</v>
      </c>
      <c r="BJ740" s="48"/>
      <c r="BK740" s="58"/>
      <c r="BL740" s="59"/>
      <c r="BM740" s="58"/>
      <c r="BN740" s="59"/>
      <c r="BO740" s="74" t="s">
        <v>126</v>
      </c>
      <c r="BP740" s="77"/>
      <c r="BQ740" s="78" t="s">
        <v>126</v>
      </c>
      <c r="BR740" s="131"/>
      <c r="BS740" s="70" t="s">
        <v>1863</v>
      </c>
      <c r="BT740" s="38"/>
      <c r="BU740" s="61" t="s">
        <v>1855</v>
      </c>
      <c r="BV740" s="61" t="s">
        <v>1855</v>
      </c>
      <c r="BW740" s="84" t="s">
        <v>1855</v>
      </c>
      <c r="BX740" s="84" t="s">
        <v>1855</v>
      </c>
      <c r="BY740" s="85" t="s">
        <v>1855</v>
      </c>
      <c r="BZ740" s="84"/>
      <c r="CA740" s="86" t="s">
        <v>1855</v>
      </c>
      <c r="CB740" s="87" t="s">
        <v>1855</v>
      </c>
      <c r="CC740" s="88">
        <v>45397</v>
      </c>
      <c r="CD740" s="87" t="s">
        <v>158</v>
      </c>
      <c r="CE740" s="87" t="s">
        <v>129</v>
      </c>
      <c r="CF740" s="87"/>
      <c r="CG740" s="87" t="s">
        <v>1864</v>
      </c>
      <c r="CH740" s="42">
        <f>YEAR(BANCO10[[#This Row],[DATA INÍCIO]])</f>
        <v>2025</v>
      </c>
      <c r="CI740" s="42">
        <f>MONTH(BANCO10[[#This Row],[DATA INÍCIO]])</f>
        <v>11</v>
      </c>
      <c r="CJ740" s="42" t="str">
        <f t="shared" si="13"/>
        <v>SPOT LINE INDUSTRIA E COMERCIO DE LUMINARIAS LTDA66.187.279/0001-72</v>
      </c>
      <c r="CK740" s="42"/>
      <c r="CL740" s="42" t="s">
        <v>136</v>
      </c>
      <c r="CM740" s="42" t="str">
        <f>IF(BANCO10[[#This Row],[SOLUÇÃO]]=CM$1,BANCO10[[#This Row],[STATUS DA ETAPA]],"")</f>
        <v/>
      </c>
      <c r="CN740" s="42" t="str">
        <f>IF(BANCO10[[#This Row],[SOLUÇÃO]]=CN$1,BANCO10[[#This Row],[STATUS DA ETAPA]],"")</f>
        <v/>
      </c>
      <c r="CO740" s="42" t="str">
        <f>IF(BANCO10[[#This Row],[SOLUÇÃO]]=CO$1,BANCO10[[#This Row],[STATUS DA ETAPA]],"")</f>
        <v/>
      </c>
      <c r="CP740" s="42" t="str">
        <f>IF(BANCO10[[#This Row],[SOLUÇÃO]]=CP$1,BANCO10[[#This Row],[STATUS DA ETAPA]],"")</f>
        <v/>
      </c>
      <c r="CQ740" s="42" t="str">
        <f>IF(BANCO10[[#This Row],[SOLUÇÃO]]=CQ$1,BANCO10[[#This Row],[STATUS DA ETAPA]],"")</f>
        <v/>
      </c>
      <c r="CR740" s="42" t="str">
        <f>IF(BANCO10[[#This Row],[SOLUÇÃO]]=CR$1,BANCO10[[#This Row],[STATUS DA ETAPA]],"")</f>
        <v>PROSPECÇÃO</v>
      </c>
      <c r="CS740" s="42" t="str">
        <f>IF(BANCO10[[#This Row],[SOLUÇÃO]]=CS$1,BANCO10[[#This Row],[STATUS DA ETAPA]],"")</f>
        <v/>
      </c>
      <c r="CT740" s="42" t="str">
        <f>IF(BANCO10[[#This Row],[SOLUÇÃO]]=CT$1,BANCO10[[#This Row],[STATUS DA ETAPA]],"")</f>
        <v/>
      </c>
      <c r="CU740" s="42" t="str">
        <f>IF(BANCO10[[#This Row],[SOLUÇÃO]]=CU$1,BANCO10[[#This Row],[STATUS DA ETAPA]],"")</f>
        <v/>
      </c>
      <c r="CV740" s="42" t="str">
        <f>IF(BANCO10[[#This Row],[SOLUÇÃO]]=CV$1,BANCO10[[#This Row],[STATUS DA ETAPA]],"")</f>
        <v/>
      </c>
      <c r="CW740" s="42" t="str">
        <f>IF(BANCO10[[#This Row],[SOLUÇÃO]]=CW$1,BANCO10[[#This Row],[STATUS DA ETAPA]],"")</f>
        <v/>
      </c>
      <c r="CX740" s="42" t="str">
        <f>IF(BANCO10[[#This Row],[SOLUÇÃO]]=CX$1,BANCO10[[#This Row],[STATUS DA ETAPA]],"")</f>
        <v/>
      </c>
      <c r="CY740" s="42" t="str">
        <f>IF(BANCO10[[#This Row],[SOLUÇÃO]]=CY$1,BANCO10[[#This Row],[STATUS DA ETAPA]],"")</f>
        <v/>
      </c>
      <c r="CZ740" s="42" t="str">
        <f>IF(BANCO10[[#This Row],[SOLUÇÃO]]=CZ$1,BANCO10[[#This Row],[STATUS DA ETAPA]],"")</f>
        <v/>
      </c>
      <c r="DA740" s="42" t="str">
        <f>IF(BANCO10[[#This Row],[SOLUÇÃO]]=DA$1,BANCO10[[#This Row],[STATUS DA ETAPA]],"")</f>
        <v/>
      </c>
      <c r="DB740" s="42" t="str">
        <f>IF(BANCO10[[#This Row],[SOLUÇÃO]]=DB$1,BANCO10[[#This Row],[STATUS DA ETAPA]],"")</f>
        <v/>
      </c>
      <c r="DC740" s="63" t="str">
        <f>IF(BANCO10[[#This Row],[SOLUÇÃO]]=DC$1,BANCO10[[#This Row],[STATUS DA ETAPA]],"")</f>
        <v/>
      </c>
      <c r="DD740" s="65" t="str">
        <f>IF(BANCO10[[#This Row],[SOLUÇÃO]]=DD$1,BANCO10[[#This Row],[STATUS DA ETAPA]],"")</f>
        <v/>
      </c>
      <c r="DE740" s="65" t="str">
        <f>IF(BANCO10[[#This Row],[SOLUÇÃO]]=DE$1,BANCO10[[#This Row],[STATUS DA ETAPA]],"")</f>
        <v/>
      </c>
      <c r="DF740" s="65" t="str">
        <f>IF(BANCO10[[#This Row],[SOLUÇÃO]]=DF$1,BANCO10[[#This Row],[STATUS DA ETAPA]],"")</f>
        <v/>
      </c>
      <c r="DG740" s="65" t="str">
        <f>IF(BANCO10[[#This Row],[SOLUÇÃO]]=DG$1,BANCO10[[#This Row],[STATUS DA ETAPA]],"")</f>
        <v/>
      </c>
      <c r="DH740" s="65" t="str">
        <f>IF(BANCO10[[#This Row],[SOLUÇÃO]]=DH$1,BANCO10[[#This Row],[STATUS DA ETAPA]],"")</f>
        <v/>
      </c>
      <c r="DI740" s="65" t="str">
        <f>IF(BANCO10[[#This Row],[SOLUÇÃO]]=DI$1,BANCO10[[#This Row],[STATUS DA ETAPA]],"")</f>
        <v/>
      </c>
      <c r="DJ740" s="65" t="str">
        <f>IF(BANCO10[[#This Row],[SOLUÇÃO]]=DJ$1,BANCO10[[#This Row],[STATUS DA ETAPA]],"")</f>
        <v/>
      </c>
      <c r="DK740" s="65" t="str">
        <f>IF(BANCO10[[#This Row],[SOLUÇÃO]]=DK$1,BANCO10[[#This Row],[STATUS DA ETAPA]],"")</f>
        <v/>
      </c>
      <c r="DL740" s="65" t="str">
        <f>IF(BANCO10[[#This Row],[SOLUÇÃO]]=DL$1,BANCO10[[#This Row],[STATUS DA ETAPA]],"")</f>
        <v/>
      </c>
      <c r="DM740" s="65" t="str">
        <f>IF(BANCO10[[#This Row],[SOLUÇÃO]]=DM$1,BANCO10[[#This Row],[STATUS DA ETAPA]],"")</f>
        <v/>
      </c>
    </row>
    <row r="741" spans="1:339" ht="12" x14ac:dyDescent="0.25">
      <c r="A741" s="38" t="s">
        <v>118</v>
      </c>
      <c r="B741" s="39" t="s">
        <v>131</v>
      </c>
      <c r="C741" s="40" t="str">
        <f>IFERROR(VLOOKUP(BANCO10[[#This Row],[EMPRESA]],[1]!DADOS[#Data],2,FALSE),"")</f>
        <v>68.333.103/0001-07</v>
      </c>
      <c r="D741" s="42" t="s">
        <v>1865</v>
      </c>
      <c r="E741" s="42" t="str">
        <f>IFERROR(VLOOKUP(BANCO10[[#This Row],[EMPRESA]],[1]!DADOS[#Data],5,FALSE),"")</f>
        <v>EPP</v>
      </c>
      <c r="F741" s="40" t="str">
        <f>IFERROR(IF(VLOOKUP(BANCO10[[#This Row],[EMPRESA]],[1]!DADOS[#Data],6,0)="","",(VLOOKUP(BANCO10[[#This Row],[EMPRESA]],[1]!DADOS[#Data],6,0))),"")</f>
        <v>CAPITAL LESTE 2</v>
      </c>
      <c r="G741" s="40"/>
      <c r="H741" s="43" t="s">
        <v>121</v>
      </c>
      <c r="I741" s="43" t="s">
        <v>145</v>
      </c>
      <c r="J741" s="43" t="s">
        <v>146</v>
      </c>
      <c r="K741" s="44" t="s">
        <v>1866</v>
      </c>
      <c r="L741" s="44" t="s">
        <v>123</v>
      </c>
      <c r="M741" s="44">
        <v>103</v>
      </c>
      <c r="N741" s="42" t="s">
        <v>935</v>
      </c>
      <c r="O741" s="42" t="s">
        <v>90</v>
      </c>
      <c r="P741" s="42">
        <v>4</v>
      </c>
      <c r="Q741" s="42" t="s">
        <v>125</v>
      </c>
      <c r="R741" s="45" t="s">
        <v>123</v>
      </c>
      <c r="S741" s="45"/>
      <c r="T741" s="45" t="s">
        <v>123</v>
      </c>
      <c r="U741" s="45"/>
      <c r="V741" s="45" t="s">
        <v>123</v>
      </c>
      <c r="W741" s="45"/>
      <c r="X741" s="45" t="s">
        <v>123</v>
      </c>
      <c r="Y741" s="45"/>
      <c r="Z741" s="46" t="s">
        <v>123</v>
      </c>
      <c r="AA741" s="47"/>
      <c r="AB741" s="46" t="s">
        <v>123</v>
      </c>
      <c r="AC741" s="48"/>
      <c r="AD741" s="46" t="s">
        <v>123</v>
      </c>
      <c r="AE741" s="48"/>
      <c r="AF741" s="45" t="s">
        <v>123</v>
      </c>
      <c r="AG741" s="45"/>
      <c r="AH741" s="45" t="s">
        <v>123</v>
      </c>
      <c r="AI741" s="45"/>
      <c r="AJ741" s="45" t="s">
        <v>123</v>
      </c>
      <c r="AK741" s="45"/>
      <c r="AL741" s="45" t="s">
        <v>123</v>
      </c>
      <c r="AM741" s="45"/>
      <c r="AN741" s="45" t="s">
        <v>123</v>
      </c>
      <c r="AO741" s="45"/>
      <c r="AP741" s="45" t="s">
        <v>123</v>
      </c>
      <c r="AQ741" s="45"/>
      <c r="AR741" s="45" t="s">
        <v>123</v>
      </c>
      <c r="AS741" s="45"/>
      <c r="AT741" s="133">
        <v>45546</v>
      </c>
      <c r="AU741" s="99">
        <v>45546</v>
      </c>
      <c r="AV741" s="66" t="s">
        <v>123</v>
      </c>
      <c r="AW741" s="66" t="s">
        <v>123</v>
      </c>
      <c r="AX741" s="51" t="s">
        <v>49</v>
      </c>
      <c r="AY741" s="52" t="s">
        <v>123</v>
      </c>
      <c r="AZ741" s="53">
        <v>0</v>
      </c>
      <c r="BA741" s="52" t="s">
        <v>123</v>
      </c>
      <c r="BB741" s="81" t="s">
        <v>123</v>
      </c>
      <c r="BC741" s="52" t="s">
        <v>123</v>
      </c>
      <c r="BD741" s="52" t="s">
        <v>123</v>
      </c>
      <c r="BE741" s="55" t="s">
        <v>123</v>
      </c>
      <c r="BF741" s="55" t="s">
        <v>123</v>
      </c>
      <c r="BG741" s="55" t="s">
        <v>123</v>
      </c>
      <c r="BH741" s="55" t="s">
        <v>123</v>
      </c>
      <c r="BI741" s="243" t="s">
        <v>123</v>
      </c>
      <c r="BJ741" s="119"/>
      <c r="BK741" s="103"/>
      <c r="BL741" s="38"/>
      <c r="BM741" s="103"/>
      <c r="BN741" s="38"/>
      <c r="BO741" s="103" t="s">
        <v>123</v>
      </c>
      <c r="BP741" s="38"/>
      <c r="BQ741" s="103" t="s">
        <v>123</v>
      </c>
      <c r="BR741" s="221"/>
      <c r="BS741" s="70" t="s">
        <v>483</v>
      </c>
      <c r="BT741" s="38"/>
      <c r="BU741" s="61"/>
      <c r="BV741" s="61"/>
      <c r="BW741" s="84"/>
      <c r="BX741" s="84"/>
      <c r="BY741" s="85"/>
      <c r="BZ741" s="84"/>
      <c r="CA741" s="86"/>
      <c r="CB741" s="87"/>
      <c r="CC741" s="88"/>
      <c r="CD741" s="87"/>
      <c r="CE741" s="87"/>
      <c r="CF741" s="87"/>
      <c r="CG741" s="87"/>
      <c r="CH741" s="42">
        <f>YEAR(BANCO10[[#This Row],[DATA INÍCIO]])</f>
        <v>2024</v>
      </c>
      <c r="CI741" s="42">
        <f>MONTH(BANCO10[[#This Row],[DATA INÍCIO]])</f>
        <v>9</v>
      </c>
      <c r="CJ741" s="42" t="str">
        <f t="shared" si="13"/>
        <v>SSE INDUSTRIA E COMERCIO LTDA68.333.103/0001-07</v>
      </c>
      <c r="CK741" s="42"/>
      <c r="CL741" s="42"/>
      <c r="CM741" s="42" t="str">
        <f>IF(BANCO10[[#This Row],[SOLUÇÃO]]=CM$1,BANCO10[[#This Row],[STATUS DA ETAPA]],"")</f>
        <v>CONCLUÍDO</v>
      </c>
      <c r="CN741" s="42" t="str">
        <f>IF(BANCO10[[#This Row],[SOLUÇÃO]]=CN$1,BANCO10[[#This Row],[STATUS DA ETAPA]],"")</f>
        <v/>
      </c>
      <c r="CO741" s="42" t="str">
        <f>IF(BANCO10[[#This Row],[SOLUÇÃO]]=CO$1,BANCO10[[#This Row],[STATUS DA ETAPA]],"")</f>
        <v/>
      </c>
      <c r="CP741" s="42" t="str">
        <f>IF(BANCO10[[#This Row],[SOLUÇÃO]]=CP$1,BANCO10[[#This Row],[STATUS DA ETAPA]],"")</f>
        <v/>
      </c>
      <c r="CQ741" s="42" t="str">
        <f>IF(BANCO10[[#This Row],[SOLUÇÃO]]=CQ$1,BANCO10[[#This Row],[STATUS DA ETAPA]],"")</f>
        <v/>
      </c>
      <c r="CR741" s="42" t="str">
        <f>IF(BANCO10[[#This Row],[SOLUÇÃO]]=CR$1,BANCO10[[#This Row],[STATUS DA ETAPA]],"")</f>
        <v/>
      </c>
      <c r="CS741" s="42" t="str">
        <f>IF(BANCO10[[#This Row],[SOLUÇÃO]]=CS$1,BANCO10[[#This Row],[STATUS DA ETAPA]],"")</f>
        <v/>
      </c>
      <c r="CT741" s="42" t="str">
        <f>IF(BANCO10[[#This Row],[SOLUÇÃO]]=CT$1,BANCO10[[#This Row],[STATUS DA ETAPA]],"")</f>
        <v/>
      </c>
      <c r="CU741" s="42" t="str">
        <f>IF(BANCO10[[#This Row],[SOLUÇÃO]]=CU$1,BANCO10[[#This Row],[STATUS DA ETAPA]],"")</f>
        <v/>
      </c>
      <c r="CV741" s="42" t="str">
        <f>IF(BANCO10[[#This Row],[SOLUÇÃO]]=CV$1,BANCO10[[#This Row],[STATUS DA ETAPA]],"")</f>
        <v/>
      </c>
      <c r="CW741" s="42" t="str">
        <f>IF(BANCO10[[#This Row],[SOLUÇÃO]]=CW$1,BANCO10[[#This Row],[STATUS DA ETAPA]],"")</f>
        <v/>
      </c>
      <c r="CX741" s="42" t="str">
        <f>IF(BANCO10[[#This Row],[SOLUÇÃO]]=CX$1,BANCO10[[#This Row],[STATUS DA ETAPA]],"")</f>
        <v/>
      </c>
      <c r="CY741" s="42" t="str">
        <f>IF(BANCO10[[#This Row],[SOLUÇÃO]]=CY$1,BANCO10[[#This Row],[STATUS DA ETAPA]],"")</f>
        <v/>
      </c>
      <c r="CZ741" s="42" t="str">
        <f>IF(BANCO10[[#This Row],[SOLUÇÃO]]=CZ$1,BANCO10[[#This Row],[STATUS DA ETAPA]],"")</f>
        <v/>
      </c>
      <c r="DA741" s="42" t="str">
        <f>IF(BANCO10[[#This Row],[SOLUÇÃO]]=DA$1,BANCO10[[#This Row],[STATUS DA ETAPA]],"")</f>
        <v/>
      </c>
      <c r="DB741" s="42" t="str">
        <f>IF(BANCO10[[#This Row],[SOLUÇÃO]]=DB$1,BANCO10[[#This Row],[STATUS DA ETAPA]],"")</f>
        <v/>
      </c>
      <c r="DC741" s="63" t="str">
        <f>IF(BANCO10[[#This Row],[SOLUÇÃO]]=DC$1,BANCO10[[#This Row],[STATUS DA ETAPA]],"")</f>
        <v/>
      </c>
      <c r="DD741" s="65" t="str">
        <f>IF(BANCO10[[#This Row],[SOLUÇÃO]]=DD$1,BANCO10[[#This Row],[STATUS DA ETAPA]],"")</f>
        <v/>
      </c>
      <c r="DE741" s="65" t="str">
        <f>IF(BANCO10[[#This Row],[SOLUÇÃO]]=DE$1,BANCO10[[#This Row],[STATUS DA ETAPA]],"")</f>
        <v/>
      </c>
      <c r="DF741" s="65" t="str">
        <f>IF(BANCO10[[#This Row],[SOLUÇÃO]]=DF$1,BANCO10[[#This Row],[STATUS DA ETAPA]],"")</f>
        <v/>
      </c>
      <c r="DG741" s="65" t="str">
        <f>IF(BANCO10[[#This Row],[SOLUÇÃO]]=DG$1,BANCO10[[#This Row],[STATUS DA ETAPA]],"")</f>
        <v/>
      </c>
      <c r="DH741" s="65" t="str">
        <f>IF(BANCO10[[#This Row],[SOLUÇÃO]]=DH$1,BANCO10[[#This Row],[STATUS DA ETAPA]],"")</f>
        <v/>
      </c>
      <c r="DI741" s="65" t="str">
        <f>IF(BANCO10[[#This Row],[SOLUÇÃO]]=DI$1,BANCO10[[#This Row],[STATUS DA ETAPA]],"")</f>
        <v/>
      </c>
      <c r="DJ741" s="65" t="str">
        <f>IF(BANCO10[[#This Row],[SOLUÇÃO]]=DJ$1,BANCO10[[#This Row],[STATUS DA ETAPA]],"")</f>
        <v/>
      </c>
      <c r="DK741" s="65" t="str">
        <f>IF(BANCO10[[#This Row],[SOLUÇÃO]]=DK$1,BANCO10[[#This Row],[STATUS DA ETAPA]],"")</f>
        <v/>
      </c>
      <c r="DL741" s="65" t="str">
        <f>IF(BANCO10[[#This Row],[SOLUÇÃO]]=DL$1,BANCO10[[#This Row],[STATUS DA ETAPA]],"")</f>
        <v/>
      </c>
      <c r="DM741" s="65" t="str">
        <f>IF(BANCO10[[#This Row],[SOLUÇÃO]]=DM$1,BANCO10[[#This Row],[STATUS DA ETAPA]],"")</f>
        <v/>
      </c>
      <c r="DN741" s="38"/>
      <c r="DO741" s="38"/>
      <c r="DP741" s="38"/>
      <c r="DQ741" s="38"/>
      <c r="DR741" s="38"/>
      <c r="DS741" s="38"/>
      <c r="DT741" s="38"/>
      <c r="DU741" s="38"/>
      <c r="DV741" s="38"/>
      <c r="DW741" s="38"/>
      <c r="DX741" s="38"/>
      <c r="DY741" s="38"/>
      <c r="DZ741" s="38"/>
      <c r="EA741" s="38"/>
      <c r="EB741" s="38"/>
      <c r="EC741" s="38"/>
      <c r="ED741" s="38"/>
      <c r="EE741" s="38"/>
      <c r="EF741" s="38"/>
      <c r="EG741" s="38"/>
      <c r="EH741" s="38"/>
      <c r="EI741" s="38"/>
      <c r="EJ741" s="38"/>
      <c r="EK741" s="38"/>
      <c r="EL741" s="38"/>
      <c r="EM741" s="38"/>
      <c r="EN741" s="38"/>
      <c r="EO741" s="38"/>
      <c r="EP741" s="38"/>
      <c r="EQ741" s="38"/>
      <c r="ER741" s="38"/>
      <c r="ES741" s="38"/>
      <c r="ET741" s="38"/>
      <c r="EU741" s="38"/>
      <c r="EV741" s="38"/>
      <c r="EW741" s="38"/>
      <c r="EX741" s="38"/>
      <c r="EY741" s="38"/>
      <c r="EZ741" s="38"/>
      <c r="FA741" s="38"/>
      <c r="FB741" s="38"/>
      <c r="FC741" s="38"/>
      <c r="FD741" s="38"/>
      <c r="FE741" s="38"/>
      <c r="FF741" s="38"/>
      <c r="FG741" s="38"/>
      <c r="FH741" s="38"/>
      <c r="FI741" s="38"/>
      <c r="FJ741" s="38"/>
      <c r="FK741" s="38"/>
      <c r="FL741" s="38"/>
      <c r="FM741" s="38"/>
      <c r="FN741" s="38"/>
      <c r="FO741" s="38"/>
      <c r="FP741" s="38"/>
      <c r="FQ741" s="38"/>
      <c r="FR741" s="38"/>
      <c r="FS741" s="38"/>
      <c r="FT741" s="38"/>
      <c r="FU741" s="38"/>
      <c r="FV741" s="38"/>
      <c r="FW741" s="38"/>
      <c r="FX741" s="38"/>
      <c r="FY741" s="38"/>
      <c r="FZ741" s="38"/>
      <c r="GA741" s="38"/>
      <c r="GB741" s="38"/>
      <c r="GC741" s="38"/>
      <c r="GD741" s="38"/>
      <c r="GE741" s="38"/>
      <c r="GF741" s="38"/>
      <c r="GG741" s="38"/>
      <c r="GH741" s="38"/>
      <c r="GI741" s="38"/>
      <c r="GJ741" s="38"/>
      <c r="GK741" s="38"/>
      <c r="GL741" s="38"/>
      <c r="GM741" s="38"/>
      <c r="GN741" s="38"/>
      <c r="GO741" s="38"/>
      <c r="GP741" s="38"/>
      <c r="GQ741" s="38"/>
      <c r="GR741" s="38"/>
      <c r="GS741" s="38"/>
      <c r="GT741" s="38"/>
      <c r="GU741" s="38"/>
      <c r="GV741" s="38"/>
      <c r="GW741" s="38"/>
      <c r="GX741" s="38"/>
      <c r="GY741" s="38"/>
      <c r="GZ741" s="38"/>
      <c r="HA741" s="38"/>
      <c r="HB741" s="38"/>
      <c r="HC741" s="38"/>
      <c r="HD741" s="38"/>
      <c r="HE741" s="38"/>
      <c r="HF741" s="38"/>
      <c r="HG741" s="38"/>
      <c r="HH741" s="38"/>
      <c r="HI741" s="38"/>
      <c r="HJ741" s="38"/>
      <c r="HK741" s="38"/>
      <c r="HL741" s="38"/>
      <c r="HM741" s="38"/>
      <c r="HN741" s="38"/>
      <c r="HO741" s="38"/>
      <c r="HP741" s="38"/>
      <c r="HQ741" s="38"/>
      <c r="HR741" s="38"/>
      <c r="HS741" s="38"/>
      <c r="HT741" s="38"/>
      <c r="HU741" s="38"/>
      <c r="HV741" s="38"/>
      <c r="HW741" s="38"/>
      <c r="HX741" s="38"/>
      <c r="HY741" s="38"/>
      <c r="HZ741" s="38"/>
      <c r="IA741" s="38"/>
      <c r="IB741" s="38"/>
      <c r="IC741" s="38"/>
      <c r="ID741" s="38"/>
      <c r="IE741" s="38"/>
      <c r="IF741" s="38"/>
      <c r="IG741" s="38"/>
      <c r="IH741" s="38"/>
      <c r="II741" s="38"/>
      <c r="IJ741" s="38"/>
      <c r="IK741" s="38"/>
      <c r="IL741" s="38"/>
      <c r="IM741" s="38"/>
      <c r="IN741" s="38"/>
      <c r="IO741" s="38"/>
      <c r="IP741" s="38"/>
      <c r="IQ741" s="38"/>
      <c r="IR741" s="38"/>
      <c r="IS741" s="38"/>
      <c r="IT741" s="38"/>
      <c r="IU741" s="38"/>
      <c r="IV741" s="38"/>
      <c r="IW741" s="38"/>
      <c r="IX741" s="38"/>
      <c r="IY741" s="38"/>
      <c r="IZ741" s="38"/>
      <c r="JA741" s="38"/>
      <c r="JB741" s="38"/>
      <c r="JC741" s="38"/>
      <c r="JD741" s="38"/>
      <c r="JE741" s="38"/>
      <c r="JF741" s="38"/>
      <c r="JG741" s="38"/>
      <c r="JH741" s="38"/>
      <c r="JI741" s="38"/>
      <c r="JJ741" s="38"/>
      <c r="JK741" s="38"/>
      <c r="JL741" s="38"/>
      <c r="JM741" s="38"/>
      <c r="JN741" s="38"/>
      <c r="JO741" s="38"/>
      <c r="JP741" s="38"/>
      <c r="JQ741" s="38"/>
      <c r="JR741" s="38"/>
      <c r="JS741" s="38"/>
      <c r="JT741" s="38"/>
      <c r="JU741" s="38"/>
      <c r="JV741" s="38"/>
      <c r="JW741" s="38"/>
      <c r="JX741" s="38"/>
      <c r="JY741" s="38"/>
      <c r="JZ741" s="38"/>
      <c r="KA741" s="38"/>
      <c r="KB741" s="38"/>
      <c r="KC741" s="38"/>
      <c r="KD741" s="38"/>
      <c r="KE741" s="38"/>
      <c r="KF741" s="38"/>
      <c r="KG741" s="38"/>
      <c r="KH741" s="38"/>
      <c r="KI741" s="38"/>
      <c r="KJ741" s="38"/>
      <c r="KK741" s="38"/>
      <c r="KL741" s="38"/>
      <c r="KM741" s="38"/>
      <c r="KN741" s="38"/>
      <c r="KO741" s="38"/>
      <c r="KP741" s="38"/>
      <c r="KQ741" s="38"/>
      <c r="KR741" s="38"/>
      <c r="KS741" s="38"/>
      <c r="KT741" s="38"/>
      <c r="KU741" s="38"/>
      <c r="KV741" s="38"/>
      <c r="KW741" s="38"/>
      <c r="KX741" s="38"/>
      <c r="KY741" s="38"/>
      <c r="KZ741" s="38"/>
      <c r="LA741" s="38"/>
      <c r="LB741" s="38"/>
      <c r="LC741" s="38"/>
      <c r="LD741" s="38"/>
      <c r="LE741" s="38"/>
      <c r="LF741" s="38"/>
      <c r="LG741" s="38"/>
      <c r="LH741" s="38"/>
      <c r="LI741" s="38"/>
      <c r="LJ741" s="38"/>
      <c r="LK741" s="38"/>
      <c r="LL741" s="38"/>
      <c r="LM741" s="38"/>
      <c r="LN741" s="38"/>
      <c r="LO741" s="38"/>
      <c r="LP741" s="38"/>
      <c r="LQ741" s="38"/>
      <c r="LR741" s="38"/>
      <c r="LS741" s="38"/>
      <c r="LT741" s="38"/>
      <c r="LU741" s="38"/>
      <c r="LV741" s="38"/>
      <c r="LW741" s="38"/>
      <c r="LX741" s="38"/>
      <c r="LY741" s="38"/>
      <c r="LZ741" s="38"/>
      <c r="MA741" s="38"/>
    </row>
    <row r="742" spans="1:339" ht="12" x14ac:dyDescent="0.25">
      <c r="A742" s="38" t="s">
        <v>118</v>
      </c>
      <c r="B742" s="39" t="s">
        <v>131</v>
      </c>
      <c r="C742" s="40" t="str">
        <f>IFERROR(VLOOKUP(BANCO10[[#This Row],[EMPRESA]],[1]!DADOS[#Data],2,FALSE),"")</f>
        <v>68.333.103/0001-07</v>
      </c>
      <c r="D742" s="42" t="s">
        <v>1865</v>
      </c>
      <c r="E742" s="42" t="str">
        <f>IFERROR(VLOOKUP(BANCO10[[#This Row],[EMPRESA]],[1]!DADOS[#Data],5,FALSE),"")</f>
        <v>EPP</v>
      </c>
      <c r="F742" s="40" t="str">
        <f>IFERROR(IF(VLOOKUP(BANCO10[[#This Row],[EMPRESA]],[1]!DADOS[#Data],6,0)="","",(VLOOKUP(BANCO10[[#This Row],[EMPRESA]],[1]!DADOS[#Data],6,0))),"")</f>
        <v>CAPITAL LESTE 2</v>
      </c>
      <c r="G742" s="40" t="str">
        <f>IFERROR(IF(VLOOKUP(BANCO10[[#This Row],[EMPRESA]],[1]!DADOS[#Data],4)="","",(VLOOKUP($D742,[1]!DADOS[#Data],4,0))),"")</f>
        <v>SSE</v>
      </c>
      <c r="H742" s="43" t="s">
        <v>7</v>
      </c>
      <c r="I742" s="43" t="s">
        <v>145</v>
      </c>
      <c r="J742" s="44" t="s">
        <v>123</v>
      </c>
      <c r="K742" s="44" t="s">
        <v>1867</v>
      </c>
      <c r="L742" s="44" t="s">
        <v>1868</v>
      </c>
      <c r="M742" s="44" t="s">
        <v>137</v>
      </c>
      <c r="N742" s="42" t="s">
        <v>935</v>
      </c>
      <c r="O742" s="42" t="s">
        <v>96</v>
      </c>
      <c r="P742" s="42">
        <v>106</v>
      </c>
      <c r="Q742" s="44" t="s">
        <v>216</v>
      </c>
      <c r="R742" s="45" t="s">
        <v>123</v>
      </c>
      <c r="S742" s="45"/>
      <c r="T742" s="45" t="s">
        <v>123</v>
      </c>
      <c r="U742" s="45"/>
      <c r="V742" s="45" t="s">
        <v>123</v>
      </c>
      <c r="W742" s="45"/>
      <c r="X742" s="45" t="s">
        <v>123</v>
      </c>
      <c r="Y742" s="45"/>
      <c r="Z742" s="46" t="s">
        <v>123</v>
      </c>
      <c r="AA742" s="47"/>
      <c r="AB742" s="46" t="s">
        <v>123</v>
      </c>
      <c r="AC742" s="48"/>
      <c r="AD742" s="46" t="s">
        <v>123</v>
      </c>
      <c r="AE742" s="48"/>
      <c r="AF742" s="45" t="s">
        <v>27</v>
      </c>
      <c r="AG742" s="45">
        <v>45531</v>
      </c>
      <c r="AH742" s="45" t="s">
        <v>27</v>
      </c>
      <c r="AI742" s="45">
        <v>45536</v>
      </c>
      <c r="AJ742" s="45" t="s">
        <v>27</v>
      </c>
      <c r="AK742" s="45">
        <v>45548</v>
      </c>
      <c r="AL742" s="45" t="s">
        <v>123</v>
      </c>
      <c r="AM742" s="45"/>
      <c r="AN742" s="45" t="s">
        <v>123</v>
      </c>
      <c r="AO742" s="45"/>
      <c r="AP742" s="45" t="s">
        <v>123</v>
      </c>
      <c r="AQ742" s="45"/>
      <c r="AR742" s="45" t="s">
        <v>123</v>
      </c>
      <c r="AS742" s="45"/>
      <c r="AT742" s="49">
        <v>45687</v>
      </c>
      <c r="AU742" s="50">
        <v>45803</v>
      </c>
      <c r="AV742" s="66" t="s">
        <v>27</v>
      </c>
      <c r="AW742" s="66" t="s">
        <v>27</v>
      </c>
      <c r="AX742" s="51" t="s">
        <v>49</v>
      </c>
      <c r="AY742" s="52" t="s">
        <v>126</v>
      </c>
      <c r="AZ742" s="53">
        <v>0</v>
      </c>
      <c r="BA742" s="52" t="s">
        <v>153</v>
      </c>
      <c r="BB742" s="81">
        <v>574383</v>
      </c>
      <c r="BC742" s="52" t="s">
        <v>123</v>
      </c>
      <c r="BD742" s="52" t="s">
        <v>123</v>
      </c>
      <c r="BE742" s="55" t="s">
        <v>27</v>
      </c>
      <c r="BF742" s="55" t="s">
        <v>27</v>
      </c>
      <c r="BG742" s="55" t="s">
        <v>27</v>
      </c>
      <c r="BH742" s="55" t="s">
        <v>27</v>
      </c>
      <c r="BI742" s="48" t="s">
        <v>27</v>
      </c>
      <c r="BJ742" s="48">
        <v>45803</v>
      </c>
      <c r="BK742" s="58" t="s">
        <v>123</v>
      </c>
      <c r="BL742" s="59"/>
      <c r="BM742" s="58" t="s">
        <v>123</v>
      </c>
      <c r="BN742" s="59"/>
      <c r="BO742" s="74" t="s">
        <v>27</v>
      </c>
      <c r="BP742" s="77">
        <v>45803</v>
      </c>
      <c r="BQ742" s="78" t="s">
        <v>126</v>
      </c>
      <c r="BR742" s="131"/>
      <c r="BS742" s="104" t="s">
        <v>312</v>
      </c>
      <c r="BT742" s="38" t="s">
        <v>131</v>
      </c>
      <c r="BU742" s="61"/>
      <c r="BV742" s="61"/>
      <c r="BW742" s="84"/>
      <c r="BX742" s="84"/>
      <c r="BY742" s="85"/>
      <c r="BZ742" s="84"/>
      <c r="CA742" s="86"/>
      <c r="CB742" s="87"/>
      <c r="CC742" s="88"/>
      <c r="CD742" s="87"/>
      <c r="CE742" s="87"/>
      <c r="CF742" s="87"/>
      <c r="CG742" s="87"/>
      <c r="CH742" s="42">
        <f>YEAR(BANCO10[[#This Row],[DATA INÍCIO]])</f>
        <v>2025</v>
      </c>
      <c r="CI742" s="42">
        <f>MONTH(BANCO10[[#This Row],[DATA INÍCIO]])</f>
        <v>1</v>
      </c>
      <c r="CJ742" s="42" t="str">
        <f t="shared" si="13"/>
        <v>SSE INDUSTRIA E COMERCIO LTDA68.333.103/0001-07</v>
      </c>
      <c r="CK742" s="42"/>
      <c r="CL742" s="42"/>
      <c r="CM742" s="42" t="str">
        <f>IF(BANCO10[[#This Row],[SOLUÇÃO]]=CM$1,BANCO10[[#This Row],[STATUS DA ETAPA]],"")</f>
        <v/>
      </c>
      <c r="CN742" s="42" t="str">
        <f>IF(BANCO10[[#This Row],[SOLUÇÃO]]=CN$1,BANCO10[[#This Row],[STATUS DA ETAPA]],"")</f>
        <v/>
      </c>
      <c r="CO742" s="42" t="str">
        <f>IF(BANCO10[[#This Row],[SOLUÇÃO]]=CO$1,BANCO10[[#This Row],[STATUS DA ETAPA]],"")</f>
        <v/>
      </c>
      <c r="CP742" s="42" t="str">
        <f>IF(BANCO10[[#This Row],[SOLUÇÃO]]=CP$1,BANCO10[[#This Row],[STATUS DA ETAPA]],"")</f>
        <v/>
      </c>
      <c r="CQ742" s="42" t="str">
        <f>IF(BANCO10[[#This Row],[SOLUÇÃO]]=CQ$1,BANCO10[[#This Row],[STATUS DA ETAPA]],"")</f>
        <v/>
      </c>
      <c r="CR742" s="42" t="str">
        <f>IF(BANCO10[[#This Row],[SOLUÇÃO]]=CR$1,BANCO10[[#This Row],[STATUS DA ETAPA]],"")</f>
        <v/>
      </c>
      <c r="CS742" s="42" t="str">
        <f>IF(BANCO10[[#This Row],[SOLUÇÃO]]=CS$1,BANCO10[[#This Row],[STATUS DA ETAPA]],"")</f>
        <v>CONCLUÍDO</v>
      </c>
      <c r="CT742" s="42" t="str">
        <f>IF(BANCO10[[#This Row],[SOLUÇÃO]]=CT$1,BANCO10[[#This Row],[STATUS DA ETAPA]],"")</f>
        <v/>
      </c>
      <c r="CU742" s="42" t="str">
        <f>IF(BANCO10[[#This Row],[SOLUÇÃO]]=CU$1,BANCO10[[#This Row],[STATUS DA ETAPA]],"")</f>
        <v/>
      </c>
      <c r="CV742" s="42" t="str">
        <f>IF(BANCO10[[#This Row],[SOLUÇÃO]]=CV$1,BANCO10[[#This Row],[STATUS DA ETAPA]],"")</f>
        <v/>
      </c>
      <c r="CW742" s="42" t="str">
        <f>IF(BANCO10[[#This Row],[SOLUÇÃO]]=CW$1,BANCO10[[#This Row],[STATUS DA ETAPA]],"")</f>
        <v/>
      </c>
      <c r="CX742" s="42" t="str">
        <f>IF(BANCO10[[#This Row],[SOLUÇÃO]]=CX$1,BANCO10[[#This Row],[STATUS DA ETAPA]],"")</f>
        <v/>
      </c>
      <c r="CY742" s="42" t="str">
        <f>IF(BANCO10[[#This Row],[SOLUÇÃO]]=CY$1,BANCO10[[#This Row],[STATUS DA ETAPA]],"")</f>
        <v/>
      </c>
      <c r="CZ742" s="42" t="str">
        <f>IF(BANCO10[[#This Row],[SOLUÇÃO]]=CZ$1,BANCO10[[#This Row],[STATUS DA ETAPA]],"")</f>
        <v/>
      </c>
      <c r="DA742" s="42" t="str">
        <f>IF(BANCO10[[#This Row],[SOLUÇÃO]]=DA$1,BANCO10[[#This Row],[STATUS DA ETAPA]],"")</f>
        <v/>
      </c>
      <c r="DB742" s="42" t="str">
        <f>IF(BANCO10[[#This Row],[SOLUÇÃO]]=DB$1,BANCO10[[#This Row],[STATUS DA ETAPA]],"")</f>
        <v/>
      </c>
      <c r="DC742" s="63" t="str">
        <f>IF(BANCO10[[#This Row],[SOLUÇÃO]]=DC$1,BANCO10[[#This Row],[STATUS DA ETAPA]],"")</f>
        <v/>
      </c>
      <c r="DD742" s="65" t="str">
        <f>IF(BANCO10[[#This Row],[SOLUÇÃO]]=DD$1,BANCO10[[#This Row],[STATUS DA ETAPA]],"")</f>
        <v/>
      </c>
      <c r="DE742" s="65" t="str">
        <f>IF(BANCO10[[#This Row],[SOLUÇÃO]]=DE$1,BANCO10[[#This Row],[STATUS DA ETAPA]],"")</f>
        <v/>
      </c>
      <c r="DF742" s="65" t="str">
        <f>IF(BANCO10[[#This Row],[SOLUÇÃO]]=DF$1,BANCO10[[#This Row],[STATUS DA ETAPA]],"")</f>
        <v/>
      </c>
      <c r="DG742" s="65" t="str">
        <f>IF(BANCO10[[#This Row],[SOLUÇÃO]]=DG$1,BANCO10[[#This Row],[STATUS DA ETAPA]],"")</f>
        <v/>
      </c>
      <c r="DH742" s="65" t="str">
        <f>IF(BANCO10[[#This Row],[SOLUÇÃO]]=DH$1,BANCO10[[#This Row],[STATUS DA ETAPA]],"")</f>
        <v/>
      </c>
      <c r="DI742" s="65" t="str">
        <f>IF(BANCO10[[#This Row],[SOLUÇÃO]]=DI$1,BANCO10[[#This Row],[STATUS DA ETAPA]],"")</f>
        <v/>
      </c>
      <c r="DJ742" s="65" t="str">
        <f>IF(BANCO10[[#This Row],[SOLUÇÃO]]=DJ$1,BANCO10[[#This Row],[STATUS DA ETAPA]],"")</f>
        <v/>
      </c>
      <c r="DK742" s="65" t="str">
        <f>IF(BANCO10[[#This Row],[SOLUÇÃO]]=DK$1,BANCO10[[#This Row],[STATUS DA ETAPA]],"")</f>
        <v/>
      </c>
      <c r="DL742" s="65" t="str">
        <f>IF(BANCO10[[#This Row],[SOLUÇÃO]]=DL$1,BANCO10[[#This Row],[STATUS DA ETAPA]],"")</f>
        <v/>
      </c>
      <c r="DM742" s="65" t="str">
        <f>IF(BANCO10[[#This Row],[SOLUÇÃO]]=DM$1,BANCO10[[#This Row],[STATUS DA ETAPA]],"")</f>
        <v/>
      </c>
    </row>
    <row r="743" spans="1:339" ht="12" x14ac:dyDescent="0.25">
      <c r="A743" s="38" t="s">
        <v>118</v>
      </c>
      <c r="B743" s="39" t="s">
        <v>131</v>
      </c>
      <c r="C743" s="40" t="str">
        <f>IFERROR(VLOOKUP(BANCO10[[#This Row],[EMPRESA]],[1]!DADOS[#Data],2,FALSE),"")</f>
        <v>68.333.103/0001-07</v>
      </c>
      <c r="D743" s="40" t="s">
        <v>1865</v>
      </c>
      <c r="E743" s="42" t="str">
        <f>IFERROR(VLOOKUP(BANCO10[[#This Row],[EMPRESA]],[1]!DADOS[#Data],5,FALSE),"")</f>
        <v>EPP</v>
      </c>
      <c r="F743" s="40" t="str">
        <f>IFERROR(IF(VLOOKUP(BANCO10[[#This Row],[EMPRESA]],[1]!DADOS[#Data],6,0)="","",(VLOOKUP(BANCO10[[#This Row],[EMPRESA]],[1]!DADOS[#Data],6,0))),"")</f>
        <v>CAPITAL LESTE 2</v>
      </c>
      <c r="G743" s="40" t="str">
        <f>IFERROR(IF(VLOOKUP(BANCO10[[#This Row],[EMPRESA]],[1]!DADOS[#Data],4)="","",(VLOOKUP($D743,[1]!DADOS[#Data],4,0))),"")</f>
        <v>SSE</v>
      </c>
      <c r="H743" s="43" t="s">
        <v>178</v>
      </c>
      <c r="I743" s="43" t="s">
        <v>145</v>
      </c>
      <c r="J743" s="44" t="s">
        <v>123</v>
      </c>
      <c r="K743" s="39" t="s">
        <v>1869</v>
      </c>
      <c r="L743" s="44" t="s">
        <v>123</v>
      </c>
      <c r="M743" s="44" t="s">
        <v>137</v>
      </c>
      <c r="N743" s="44" t="s">
        <v>123</v>
      </c>
      <c r="O743" s="42" t="s">
        <v>180</v>
      </c>
      <c r="P743" s="42">
        <v>4</v>
      </c>
      <c r="Q743" s="39" t="s">
        <v>181</v>
      </c>
      <c r="R743" s="45" t="s">
        <v>123</v>
      </c>
      <c r="S743" s="45"/>
      <c r="T743" s="45" t="s">
        <v>123</v>
      </c>
      <c r="U743" s="45"/>
      <c r="V743" s="45" t="s">
        <v>123</v>
      </c>
      <c r="W743" s="45"/>
      <c r="X743" s="45" t="s">
        <v>123</v>
      </c>
      <c r="Y743" s="45"/>
      <c r="Z743" s="46" t="s">
        <v>123</v>
      </c>
      <c r="AA743" s="47"/>
      <c r="AB743" s="46" t="s">
        <v>123</v>
      </c>
      <c r="AC743" s="48"/>
      <c r="AD743" s="46" t="s">
        <v>123</v>
      </c>
      <c r="AE743" s="48"/>
      <c r="AF743" s="45" t="s">
        <v>123</v>
      </c>
      <c r="AG743" s="45"/>
      <c r="AH743" s="45" t="s">
        <v>123</v>
      </c>
      <c r="AI743" s="45"/>
      <c r="AJ743" s="45" t="s">
        <v>123</v>
      </c>
      <c r="AK743" s="45"/>
      <c r="AL743" s="45" t="s">
        <v>123</v>
      </c>
      <c r="AM743" s="45"/>
      <c r="AN743" s="45" t="s">
        <v>123</v>
      </c>
      <c r="AO743" s="45"/>
      <c r="AP743" s="45" t="s">
        <v>123</v>
      </c>
      <c r="AQ743" s="45"/>
      <c r="AR743" s="45" t="s">
        <v>123</v>
      </c>
      <c r="AS743" s="45"/>
      <c r="AT743" s="49">
        <v>45807</v>
      </c>
      <c r="AU743" s="50">
        <v>45807</v>
      </c>
      <c r="AV743" s="66" t="s">
        <v>123</v>
      </c>
      <c r="AW743" s="66" t="s">
        <v>123</v>
      </c>
      <c r="AX743" s="51" t="s">
        <v>182</v>
      </c>
      <c r="AY743" s="52" t="s">
        <v>126</v>
      </c>
      <c r="AZ743" s="53">
        <v>0</v>
      </c>
      <c r="BA743" s="52" t="s">
        <v>123</v>
      </c>
      <c r="BB743" s="81" t="s">
        <v>123</v>
      </c>
      <c r="BC743" s="52" t="s">
        <v>123</v>
      </c>
      <c r="BD743" s="52" t="s">
        <v>123</v>
      </c>
      <c r="BE743" s="55" t="s">
        <v>123</v>
      </c>
      <c r="BF743" s="55" t="s">
        <v>123</v>
      </c>
      <c r="BG743" s="55" t="s">
        <v>123</v>
      </c>
      <c r="BH743" s="55" t="s">
        <v>27</v>
      </c>
      <c r="BI743" s="48" t="s">
        <v>126</v>
      </c>
      <c r="BJ743" s="48"/>
      <c r="BK743" s="74" t="s">
        <v>126</v>
      </c>
      <c r="BL743" s="59"/>
      <c r="BM743" s="74" t="s">
        <v>126</v>
      </c>
      <c r="BN743" s="59"/>
      <c r="BO743" s="74" t="s">
        <v>126</v>
      </c>
      <c r="BP743" s="77"/>
      <c r="BQ743" s="78" t="s">
        <v>126</v>
      </c>
      <c r="BR743" s="131"/>
      <c r="BS743" s="69"/>
      <c r="BT743" s="38"/>
      <c r="BU743" s="61"/>
      <c r="BV743" s="61"/>
      <c r="BW743" s="61"/>
      <c r="BX743" s="61"/>
      <c r="BY743" s="61"/>
      <c r="BZ743" s="61"/>
      <c r="CA743" s="61"/>
      <c r="CB743" s="61"/>
      <c r="CC743" s="61"/>
      <c r="CD743" s="61"/>
      <c r="CE743" s="61"/>
      <c r="CF743" s="61"/>
      <c r="CG743" s="61"/>
      <c r="CH743" s="63">
        <f>YEAR(BANCO10[[#This Row],[DATA INÍCIO]])</f>
        <v>2025</v>
      </c>
      <c r="CI743" s="63">
        <f>MONTH(BANCO10[[#This Row],[DATA INÍCIO]])</f>
        <v>5</v>
      </c>
      <c r="CJ743" s="71" t="str">
        <f t="shared" si="13"/>
        <v>SSE INDUSTRIA E COMERCIO LTDA68.333.103/0001-07</v>
      </c>
      <c r="CK743" s="63"/>
      <c r="CL743" s="63"/>
      <c r="CM743" s="42" t="str">
        <f>IF(BANCO10[[#This Row],[SOLUÇÃO]]=CM$1,BANCO10[[#This Row],[STATUS DA ETAPA]],"")</f>
        <v/>
      </c>
      <c r="CN743" s="42" t="str">
        <f>IF(BANCO10[[#This Row],[SOLUÇÃO]]=CN$1,BANCO10[[#This Row],[STATUS DA ETAPA]],"")</f>
        <v/>
      </c>
      <c r="CO743" s="42" t="str">
        <f>IF(BANCO10[[#This Row],[SOLUÇÃO]]=CO$1,BANCO10[[#This Row],[STATUS DA ETAPA]],"")</f>
        <v/>
      </c>
      <c r="CP743" s="42" t="str">
        <f>IF(BANCO10[[#This Row],[SOLUÇÃO]]=CP$1,BANCO10[[#This Row],[STATUS DA ETAPA]],"")</f>
        <v/>
      </c>
      <c r="CQ743" s="42" t="str">
        <f>IF(BANCO10[[#This Row],[SOLUÇÃO]]=CQ$1,BANCO10[[#This Row],[STATUS DA ETAPA]],"")</f>
        <v/>
      </c>
      <c r="CR743" s="42" t="str">
        <f>IF(BANCO10[[#This Row],[SOLUÇÃO]]=CR$1,BANCO10[[#This Row],[STATUS DA ETAPA]],"")</f>
        <v/>
      </c>
      <c r="CS743" s="42" t="str">
        <f>IF(BANCO10[[#This Row],[SOLUÇÃO]]=CS$1,BANCO10[[#This Row],[STATUS DA ETAPA]],"")</f>
        <v/>
      </c>
      <c r="CT743" s="42" t="str">
        <f>IF(BANCO10[[#This Row],[SOLUÇÃO]]=CT$1,BANCO10[[#This Row],[STATUS DA ETAPA]],"")</f>
        <v/>
      </c>
      <c r="CU743" s="42" t="str">
        <f>IF(BANCO10[[#This Row],[SOLUÇÃO]]=CU$1,BANCO10[[#This Row],[STATUS DA ETAPA]],"")</f>
        <v/>
      </c>
      <c r="CV743" s="42" t="str">
        <f>IF(BANCO10[[#This Row],[SOLUÇÃO]]=CV$1,BANCO10[[#This Row],[STATUS DA ETAPA]],"")</f>
        <v/>
      </c>
      <c r="CW743" s="42" t="str">
        <f>IF(BANCO10[[#This Row],[SOLUÇÃO]]=CW$1,BANCO10[[#This Row],[STATUS DA ETAPA]],"")</f>
        <v/>
      </c>
      <c r="CX743" s="42" t="str">
        <f>IF(BANCO10[[#This Row],[SOLUÇÃO]]=CX$1,BANCO10[[#This Row],[STATUS DA ETAPA]],"")</f>
        <v/>
      </c>
      <c r="CY743" s="42" t="str">
        <f>IF(BANCO10[[#This Row],[SOLUÇÃO]]=CY$1,BANCO10[[#This Row],[STATUS DA ETAPA]],"")</f>
        <v/>
      </c>
      <c r="CZ743" s="42" t="str">
        <f>IF(BANCO10[[#This Row],[SOLUÇÃO]]=CZ$1,BANCO10[[#This Row],[STATUS DA ETAPA]],"")</f>
        <v/>
      </c>
      <c r="DA743" s="42" t="str">
        <f>IF(BANCO10[[#This Row],[SOLUÇÃO]]=DA$1,BANCO10[[#This Row],[STATUS DA ETAPA]],"")</f>
        <v/>
      </c>
      <c r="DB743" s="42" t="str">
        <f>IF(BANCO10[[#This Row],[SOLUÇÃO]]=DB$1,BANCO10[[#This Row],[STATUS DA ETAPA]],"")</f>
        <v/>
      </c>
      <c r="DC743" s="42" t="str">
        <f>IF(BANCO10[[#This Row],[SOLUÇÃO]]=DC$1,BANCO10[[#This Row],[STATUS DA ETAPA]],"")</f>
        <v/>
      </c>
      <c r="DD743" s="42" t="str">
        <f>IF(BANCO10[[#This Row],[SOLUÇÃO]]=DD$1,BANCO10[[#This Row],[STATUS DA ETAPA]],"")</f>
        <v/>
      </c>
      <c r="DE743" s="42" t="str">
        <f>IF(BANCO10[[#This Row],[SOLUÇÃO]]=DE$1,BANCO10[[#This Row],[STATUS DA ETAPA]],"")</f>
        <v/>
      </c>
      <c r="DF743" s="42" t="str">
        <f>IF(BANCO10[[#This Row],[SOLUÇÃO]]=DF$1,BANCO10[[#This Row],[STATUS DA ETAPA]],"")</f>
        <v/>
      </c>
      <c r="DG743" s="42" t="str">
        <f>IF(BANCO10[[#This Row],[SOLUÇÃO]]=DG$1,BANCO10[[#This Row],[STATUS DA ETAPA]],"")</f>
        <v/>
      </c>
      <c r="DH743" s="42" t="str">
        <f>IF(BANCO10[[#This Row],[SOLUÇÃO]]=DH$1,BANCO10[[#This Row],[STATUS DA ETAPA]],"")</f>
        <v/>
      </c>
      <c r="DI743" s="42" t="str">
        <f>IF(BANCO10[[#This Row],[SOLUÇÃO]]=DI$1,BANCO10[[#This Row],[STATUS DA ETAPA]],"")</f>
        <v/>
      </c>
      <c r="DJ743" s="42" t="str">
        <f>IF(BANCO10[[#This Row],[SOLUÇÃO]]=DJ$1,BANCO10[[#This Row],[STATUS DA ETAPA]],"")</f>
        <v/>
      </c>
      <c r="DK743" s="42" t="str">
        <f>IF(BANCO10[[#This Row],[SOLUÇÃO]]=DK$1,BANCO10[[#This Row],[STATUS DA ETAPA]],"")</f>
        <v/>
      </c>
      <c r="DL743" s="42" t="str">
        <f>IF(BANCO10[[#This Row],[SOLUÇÃO]]=DL$1,BANCO10[[#This Row],[STATUS DA ETAPA]],"")</f>
        <v/>
      </c>
      <c r="DM743" s="42" t="str">
        <f>IF(BANCO10[[#This Row],[SOLUÇÃO]]=DM$1,BANCO10[[#This Row],[STATUS DA ETAPA]],"")</f>
        <v/>
      </c>
    </row>
    <row r="744" spans="1:339" ht="12" x14ac:dyDescent="0.25">
      <c r="A744" s="38" t="s">
        <v>118</v>
      </c>
      <c r="B744" s="39" t="s">
        <v>131</v>
      </c>
      <c r="C744" s="40" t="str">
        <f>IFERROR(VLOOKUP(BANCO10[[#This Row],[EMPRESA]],[1]!DADOS[#Data],2,FALSE),"")</f>
        <v>03.262.423/0001-78</v>
      </c>
      <c r="D744" s="72" t="s">
        <v>1870</v>
      </c>
      <c r="E744" s="42" t="str">
        <f>IFERROR(VLOOKUP(BANCO10[[#This Row],[EMPRESA]],[1]!DADOS[#Data],5,FALSE),"")</f>
        <v>EPP</v>
      </c>
      <c r="F744" s="40" t="str">
        <f>IFERROR(IF(VLOOKUP(BANCO10[[#This Row],[EMPRESA]],[1]!DADOS[#Data],6,0)="","",(VLOOKUP(BANCO10[[#This Row],[EMPRESA]],[1]!DADOS[#Data],6,0))),"")</f>
        <v>CAPITAL OESTE</v>
      </c>
      <c r="G744" s="72" t="s">
        <v>1871</v>
      </c>
      <c r="H744" s="43" t="s">
        <v>7</v>
      </c>
      <c r="I744" s="43" t="s">
        <v>145</v>
      </c>
      <c r="J744" s="43" t="s">
        <v>123</v>
      </c>
      <c r="K744" s="44" t="s">
        <v>1872</v>
      </c>
      <c r="L744" s="44" t="s">
        <v>1873</v>
      </c>
      <c r="M744" s="44" t="s">
        <v>137</v>
      </c>
      <c r="N744" s="44" t="s">
        <v>123</v>
      </c>
      <c r="O744" s="42" t="s">
        <v>96</v>
      </c>
      <c r="P744" s="42">
        <v>106</v>
      </c>
      <c r="Q744" s="39" t="s">
        <v>536</v>
      </c>
      <c r="R744" s="45" t="s">
        <v>27</v>
      </c>
      <c r="S744" s="45">
        <v>45695</v>
      </c>
      <c r="T744" s="45" t="s">
        <v>27</v>
      </c>
      <c r="U744" s="45">
        <v>45695</v>
      </c>
      <c r="V744" s="45" t="s">
        <v>27</v>
      </c>
      <c r="W744" s="45">
        <v>45695</v>
      </c>
      <c r="X744" s="45" t="s">
        <v>27</v>
      </c>
      <c r="Y744" s="45">
        <v>45695</v>
      </c>
      <c r="Z744" s="46" t="s">
        <v>27</v>
      </c>
      <c r="AA744" s="47">
        <v>45695</v>
      </c>
      <c r="AB744" s="46" t="s">
        <v>27</v>
      </c>
      <c r="AC744" s="48">
        <v>45695</v>
      </c>
      <c r="AD744" s="46" t="s">
        <v>27</v>
      </c>
      <c r="AE744" s="48">
        <v>45695</v>
      </c>
      <c r="AF744" s="45" t="s">
        <v>123</v>
      </c>
      <c r="AG744" s="45"/>
      <c r="AH744" s="45" t="s">
        <v>27</v>
      </c>
      <c r="AI744" s="45"/>
      <c r="AJ744" s="45" t="s">
        <v>27</v>
      </c>
      <c r="AK744" s="45">
        <v>45708</v>
      </c>
      <c r="AL744" s="45" t="s">
        <v>123</v>
      </c>
      <c r="AM744" s="45"/>
      <c r="AN744" s="45" t="s">
        <v>123</v>
      </c>
      <c r="AO744" s="45"/>
      <c r="AP744" s="45" t="s">
        <v>123</v>
      </c>
      <c r="AQ744" s="45"/>
      <c r="AR744" s="45" t="s">
        <v>123</v>
      </c>
      <c r="AS744" s="45"/>
      <c r="AT744" s="49">
        <v>45790</v>
      </c>
      <c r="AU744" s="50">
        <v>45869</v>
      </c>
      <c r="AV744" s="66" t="s">
        <v>27</v>
      </c>
      <c r="AW744" s="66" t="s">
        <v>27</v>
      </c>
      <c r="AX744" s="51" t="s">
        <v>49</v>
      </c>
      <c r="AY744" s="52" t="s">
        <v>126</v>
      </c>
      <c r="AZ744" s="53">
        <v>20140</v>
      </c>
      <c r="BA744" s="52" t="s">
        <v>153</v>
      </c>
      <c r="BB744" s="81">
        <v>664163</v>
      </c>
      <c r="BC744" s="52" t="s">
        <v>123</v>
      </c>
      <c r="BD744" s="52" t="s">
        <v>123</v>
      </c>
      <c r="BE744" s="55" t="s">
        <v>126</v>
      </c>
      <c r="BF744" s="55" t="s">
        <v>126</v>
      </c>
      <c r="BG744" s="55" t="s">
        <v>126</v>
      </c>
      <c r="BH744" s="55" t="s">
        <v>27</v>
      </c>
      <c r="BI744" s="48" t="s">
        <v>126</v>
      </c>
      <c r="BJ744" s="48"/>
      <c r="BK744" s="58" t="s">
        <v>123</v>
      </c>
      <c r="BL744" s="59"/>
      <c r="BM744" s="58" t="s">
        <v>123</v>
      </c>
      <c r="BN744" s="59"/>
      <c r="BO744" s="58" t="s">
        <v>126</v>
      </c>
      <c r="BP744" s="59"/>
      <c r="BQ744" s="58" t="s">
        <v>126</v>
      </c>
      <c r="BR744" s="140"/>
      <c r="BS744" s="137" t="s">
        <v>819</v>
      </c>
      <c r="BT744" s="38" t="s">
        <v>1874</v>
      </c>
      <c r="BU744" s="61"/>
      <c r="BV744" s="61"/>
      <c r="BW744" s="61"/>
      <c r="BX744" s="61"/>
      <c r="BY744" s="61"/>
      <c r="BZ744" s="61"/>
      <c r="CA744" s="61"/>
      <c r="CB744" s="61"/>
      <c r="CC744" s="61"/>
      <c r="CD744" s="61"/>
      <c r="CE744" s="61"/>
      <c r="CF744" s="61"/>
      <c r="CG744" s="61"/>
      <c r="CH744" s="63">
        <f>YEAR(BANCO10[[#This Row],[DATA INÍCIO]])</f>
        <v>2025</v>
      </c>
      <c r="CI744" s="63">
        <f>MONTH(BANCO10[[#This Row],[DATA INÍCIO]])</f>
        <v>5</v>
      </c>
      <c r="CJ744" s="71" t="str">
        <f t="shared" si="13"/>
        <v>STALL-UP TENDAS E BARRACAS LTDA03.262.423/0001-78</v>
      </c>
      <c r="CK744" s="63"/>
      <c r="CL744" s="63"/>
      <c r="CM744" s="42" t="str">
        <f>IF(BANCO10[[#This Row],[SOLUÇÃO]]=CM$1,BANCO10[[#This Row],[STATUS DA ETAPA]],"")</f>
        <v/>
      </c>
      <c r="CN744" s="42" t="str">
        <f>IF(BANCO10[[#This Row],[SOLUÇÃO]]=CN$1,BANCO10[[#This Row],[STATUS DA ETAPA]],"")</f>
        <v/>
      </c>
      <c r="CO744" s="42" t="str">
        <f>IF(BANCO10[[#This Row],[SOLUÇÃO]]=CO$1,BANCO10[[#This Row],[STATUS DA ETAPA]],"")</f>
        <v/>
      </c>
      <c r="CP744" s="42" t="str">
        <f>IF(BANCO10[[#This Row],[SOLUÇÃO]]=CP$1,BANCO10[[#This Row],[STATUS DA ETAPA]],"")</f>
        <v/>
      </c>
      <c r="CQ744" s="42" t="str">
        <f>IF(BANCO10[[#This Row],[SOLUÇÃO]]=CQ$1,BANCO10[[#This Row],[STATUS DA ETAPA]],"")</f>
        <v/>
      </c>
      <c r="CR744" s="42" t="str">
        <f>IF(BANCO10[[#This Row],[SOLUÇÃO]]=CR$1,BANCO10[[#This Row],[STATUS DA ETAPA]],"")</f>
        <v/>
      </c>
      <c r="CS744" s="42" t="str">
        <f>IF(BANCO10[[#This Row],[SOLUÇÃO]]=CS$1,BANCO10[[#This Row],[STATUS DA ETAPA]],"")</f>
        <v>CONCLUÍDO</v>
      </c>
      <c r="CT744" s="42" t="str">
        <f>IF(BANCO10[[#This Row],[SOLUÇÃO]]=CT$1,BANCO10[[#This Row],[STATUS DA ETAPA]],"")</f>
        <v/>
      </c>
      <c r="CU744" s="42" t="str">
        <f>IF(BANCO10[[#This Row],[SOLUÇÃO]]=CU$1,BANCO10[[#This Row],[STATUS DA ETAPA]],"")</f>
        <v/>
      </c>
      <c r="CV744" s="42" t="str">
        <f>IF(BANCO10[[#This Row],[SOLUÇÃO]]=CV$1,BANCO10[[#This Row],[STATUS DA ETAPA]],"")</f>
        <v/>
      </c>
      <c r="CW744" s="42" t="str">
        <f>IF(BANCO10[[#This Row],[SOLUÇÃO]]=CW$1,BANCO10[[#This Row],[STATUS DA ETAPA]],"")</f>
        <v/>
      </c>
      <c r="CX744" s="42" t="str">
        <f>IF(BANCO10[[#This Row],[SOLUÇÃO]]=CX$1,BANCO10[[#This Row],[STATUS DA ETAPA]],"")</f>
        <v/>
      </c>
      <c r="CY744" s="42" t="str">
        <f>IF(BANCO10[[#This Row],[SOLUÇÃO]]=CY$1,BANCO10[[#This Row],[STATUS DA ETAPA]],"")</f>
        <v/>
      </c>
      <c r="CZ744" s="42" t="str">
        <f>IF(BANCO10[[#This Row],[SOLUÇÃO]]=CZ$1,BANCO10[[#This Row],[STATUS DA ETAPA]],"")</f>
        <v/>
      </c>
      <c r="DA744" s="42" t="str">
        <f>IF(BANCO10[[#This Row],[SOLUÇÃO]]=DA$1,BANCO10[[#This Row],[STATUS DA ETAPA]],"")</f>
        <v/>
      </c>
      <c r="DB744" s="42" t="str">
        <f>IF(BANCO10[[#This Row],[SOLUÇÃO]]=DB$1,BANCO10[[#This Row],[STATUS DA ETAPA]],"")</f>
        <v/>
      </c>
      <c r="DC744" s="42" t="str">
        <f>IF(BANCO10[[#This Row],[SOLUÇÃO]]=DC$1,BANCO10[[#This Row],[STATUS DA ETAPA]],"")</f>
        <v/>
      </c>
      <c r="DD744" s="42" t="str">
        <f>IF(BANCO10[[#This Row],[SOLUÇÃO]]=DD$1,BANCO10[[#This Row],[STATUS DA ETAPA]],"")</f>
        <v/>
      </c>
      <c r="DE744" s="42" t="str">
        <f>IF(BANCO10[[#This Row],[SOLUÇÃO]]=DE$1,BANCO10[[#This Row],[STATUS DA ETAPA]],"")</f>
        <v/>
      </c>
      <c r="DF744" s="42" t="str">
        <f>IF(BANCO10[[#This Row],[SOLUÇÃO]]=DF$1,BANCO10[[#This Row],[STATUS DA ETAPA]],"")</f>
        <v/>
      </c>
      <c r="DG744" s="42" t="str">
        <f>IF(BANCO10[[#This Row],[SOLUÇÃO]]=DG$1,BANCO10[[#This Row],[STATUS DA ETAPA]],"")</f>
        <v/>
      </c>
      <c r="DH744" s="42" t="str">
        <f>IF(BANCO10[[#This Row],[SOLUÇÃO]]=DH$1,BANCO10[[#This Row],[STATUS DA ETAPA]],"")</f>
        <v/>
      </c>
      <c r="DI744" s="42" t="str">
        <f>IF(BANCO10[[#This Row],[SOLUÇÃO]]=DI$1,BANCO10[[#This Row],[STATUS DA ETAPA]],"")</f>
        <v/>
      </c>
      <c r="DJ744" s="42" t="str">
        <f>IF(BANCO10[[#This Row],[SOLUÇÃO]]=DJ$1,BANCO10[[#This Row],[STATUS DA ETAPA]],"")</f>
        <v/>
      </c>
      <c r="DK744" s="42" t="str">
        <f>IF(BANCO10[[#This Row],[SOLUÇÃO]]=DK$1,BANCO10[[#This Row],[STATUS DA ETAPA]],"")</f>
        <v/>
      </c>
      <c r="DL744" s="42" t="str">
        <f>IF(BANCO10[[#This Row],[SOLUÇÃO]]=DL$1,BANCO10[[#This Row],[STATUS DA ETAPA]],"")</f>
        <v/>
      </c>
      <c r="DM744" s="42" t="str">
        <f>IF(BANCO10[[#This Row],[SOLUÇÃO]]=DM$1,BANCO10[[#This Row],[STATUS DA ETAPA]],"")</f>
        <v/>
      </c>
    </row>
    <row r="745" spans="1:339" ht="12" x14ac:dyDescent="0.25">
      <c r="A745" s="38" t="s">
        <v>118</v>
      </c>
      <c r="B745" s="39" t="s">
        <v>119</v>
      </c>
      <c r="C745" s="40" t="str">
        <f>IFERROR(VLOOKUP(BANCO10[[#This Row],[EMPRESA]],[1]!DADOS[#Data],2,FALSE),"")</f>
        <v/>
      </c>
      <c r="D745" s="42" t="s">
        <v>1875</v>
      </c>
      <c r="E745" s="42" t="str">
        <f>IFERROR(VLOOKUP(BANCO10[[#This Row],[EMPRESA]],[1]!DADOS[#Data],5,FALSE),"")</f>
        <v/>
      </c>
      <c r="F745" s="40" t="str">
        <f>IFERROR(IF(VLOOKUP(BANCO10[[#This Row],[EMPRESA]],[1]!DADOS[#Data],6,0)="","",(VLOOKUP(BANCO10[[#This Row],[EMPRESA]],[1]!DADOS[#Data],6,0))),"")</f>
        <v/>
      </c>
      <c r="G745" s="40"/>
      <c r="H745" s="43" t="s">
        <v>121</v>
      </c>
      <c r="I745" s="43" t="s">
        <v>145</v>
      </c>
      <c r="J745" s="44" t="s">
        <v>146</v>
      </c>
      <c r="K745" s="44" t="s">
        <v>1876</v>
      </c>
      <c r="L745" s="44" t="s">
        <v>123</v>
      </c>
      <c r="M745" s="44">
        <v>103</v>
      </c>
      <c r="N745" s="42" t="s">
        <v>123</v>
      </c>
      <c r="O745" s="42" t="s">
        <v>90</v>
      </c>
      <c r="P745" s="42">
        <v>4</v>
      </c>
      <c r="Q745" s="42" t="s">
        <v>205</v>
      </c>
      <c r="R745" s="45" t="s">
        <v>123</v>
      </c>
      <c r="S745" s="45"/>
      <c r="T745" s="45" t="s">
        <v>123</v>
      </c>
      <c r="U745" s="45"/>
      <c r="V745" s="45" t="s">
        <v>123</v>
      </c>
      <c r="W745" s="45"/>
      <c r="X745" s="45" t="s">
        <v>123</v>
      </c>
      <c r="Y745" s="45"/>
      <c r="Z745" s="46" t="s">
        <v>123</v>
      </c>
      <c r="AA745" s="47"/>
      <c r="AB745" s="46" t="s">
        <v>123</v>
      </c>
      <c r="AC745" s="48"/>
      <c r="AD745" s="46" t="s">
        <v>123</v>
      </c>
      <c r="AE745" s="48"/>
      <c r="AF745" s="45" t="s">
        <v>27</v>
      </c>
      <c r="AG745" s="45">
        <v>44743</v>
      </c>
      <c r="AH745" s="45" t="s">
        <v>126</v>
      </c>
      <c r="AI745" s="45"/>
      <c r="AJ745" s="45" t="s">
        <v>123</v>
      </c>
      <c r="AK745" s="45"/>
      <c r="AL745" s="45" t="s">
        <v>123</v>
      </c>
      <c r="AM745" s="45"/>
      <c r="AN745" s="45" t="s">
        <v>123</v>
      </c>
      <c r="AO745" s="45"/>
      <c r="AP745" s="45" t="s">
        <v>123</v>
      </c>
      <c r="AQ745" s="45"/>
      <c r="AR745" s="45" t="s">
        <v>123</v>
      </c>
      <c r="AS745" s="45"/>
      <c r="AT745" s="133">
        <v>44743</v>
      </c>
      <c r="AU745" s="99">
        <v>44743</v>
      </c>
      <c r="AV745" s="51" t="s">
        <v>123</v>
      </c>
      <c r="AW745" s="51" t="s">
        <v>123</v>
      </c>
      <c r="AX745" s="51" t="s">
        <v>49</v>
      </c>
      <c r="AY745" s="52" t="s">
        <v>123</v>
      </c>
      <c r="AZ745" s="53">
        <v>0</v>
      </c>
      <c r="BA745" s="52" t="s">
        <v>123</v>
      </c>
      <c r="BB745" s="81" t="s">
        <v>123</v>
      </c>
      <c r="BC745" s="52" t="s">
        <v>123</v>
      </c>
      <c r="BD745" s="52" t="s">
        <v>123</v>
      </c>
      <c r="BE745" s="55" t="s">
        <v>123</v>
      </c>
      <c r="BF745" s="55" t="s">
        <v>123</v>
      </c>
      <c r="BG745" s="55" t="s">
        <v>123</v>
      </c>
      <c r="BH745" s="55" t="s">
        <v>123</v>
      </c>
      <c r="BI745" s="138" t="s">
        <v>123</v>
      </c>
      <c r="BJ745" s="48"/>
      <c r="BK745" s="74"/>
      <c r="BL745" s="75"/>
      <c r="BM745" s="74"/>
      <c r="BN745" s="75"/>
      <c r="BO745" s="74" t="s">
        <v>123</v>
      </c>
      <c r="BP745" s="75"/>
      <c r="BQ745" s="74" t="s">
        <v>123</v>
      </c>
      <c r="BR745" s="232"/>
      <c r="BS745" s="70"/>
      <c r="BT745" s="38"/>
      <c r="BU745" s="61" t="s">
        <v>129</v>
      </c>
      <c r="BV745" s="61" t="s">
        <v>129</v>
      </c>
      <c r="BW745" s="84" t="s">
        <v>212</v>
      </c>
      <c r="BX745" s="84" t="s">
        <v>129</v>
      </c>
      <c r="BY745" s="85" t="s">
        <v>170</v>
      </c>
      <c r="BZ745" s="84"/>
      <c r="CA745" s="86" t="s">
        <v>129</v>
      </c>
      <c r="CB745" s="87" t="s">
        <v>129</v>
      </c>
      <c r="CC745" s="88" t="s">
        <v>129</v>
      </c>
      <c r="CD745" s="87" t="s">
        <v>129</v>
      </c>
      <c r="CE745" s="87" t="s">
        <v>129</v>
      </c>
      <c r="CF745" s="87" t="s">
        <v>129</v>
      </c>
      <c r="CG745" s="87" t="s">
        <v>129</v>
      </c>
      <c r="CH745" s="42">
        <f>YEAR(BANCO10[[#This Row],[DATA INÍCIO]])</f>
        <v>2022</v>
      </c>
      <c r="CI745" s="42">
        <f>MONTH(BANCO10[[#This Row],[DATA INÍCIO]])</f>
        <v>7</v>
      </c>
      <c r="CJ745" s="42" t="str">
        <f t="shared" si="13"/>
        <v>STAMPSTAR INDUSTRIA E COMERCIO DE REFLETORES, LUMINARIAS E PECAS ESTAMPADAS EIRELI</v>
      </c>
      <c r="CK745" s="42"/>
      <c r="CL745" s="42" t="s">
        <v>1876</v>
      </c>
      <c r="CM745" s="42" t="str">
        <f>IF(BANCO10[[#This Row],[SOLUÇÃO]]=CM$1,BANCO10[[#This Row],[STATUS DA ETAPA]],"")</f>
        <v>CONCLUÍDO</v>
      </c>
      <c r="CN745" s="42" t="str">
        <f>IF(BANCO10[[#This Row],[SOLUÇÃO]]=CN$1,BANCO10[[#This Row],[STATUS DA ETAPA]],"")</f>
        <v/>
      </c>
      <c r="CO745" s="42" t="str">
        <f>IF(BANCO10[[#This Row],[SOLUÇÃO]]=CO$1,BANCO10[[#This Row],[STATUS DA ETAPA]],"")</f>
        <v/>
      </c>
      <c r="CP745" s="42" t="str">
        <f>IF(BANCO10[[#This Row],[SOLUÇÃO]]=CP$1,BANCO10[[#This Row],[STATUS DA ETAPA]],"")</f>
        <v/>
      </c>
      <c r="CQ745" s="42" t="str">
        <f>IF(BANCO10[[#This Row],[SOLUÇÃO]]=CQ$1,BANCO10[[#This Row],[STATUS DA ETAPA]],"")</f>
        <v/>
      </c>
      <c r="CR745" s="42" t="str">
        <f>IF(BANCO10[[#This Row],[SOLUÇÃO]]=CR$1,BANCO10[[#This Row],[STATUS DA ETAPA]],"")</f>
        <v/>
      </c>
      <c r="CS745" s="42" t="str">
        <f>IF(BANCO10[[#This Row],[SOLUÇÃO]]=CS$1,BANCO10[[#This Row],[STATUS DA ETAPA]],"")</f>
        <v/>
      </c>
      <c r="CT745" s="42" t="str">
        <f>IF(BANCO10[[#This Row],[SOLUÇÃO]]=CT$1,BANCO10[[#This Row],[STATUS DA ETAPA]],"")</f>
        <v/>
      </c>
      <c r="CU745" s="42" t="str">
        <f>IF(BANCO10[[#This Row],[SOLUÇÃO]]=CU$1,BANCO10[[#This Row],[STATUS DA ETAPA]],"")</f>
        <v/>
      </c>
      <c r="CV745" s="42" t="str">
        <f>IF(BANCO10[[#This Row],[SOLUÇÃO]]=CV$1,BANCO10[[#This Row],[STATUS DA ETAPA]],"")</f>
        <v/>
      </c>
      <c r="CW745" s="42" t="str">
        <f>IF(BANCO10[[#This Row],[SOLUÇÃO]]=CW$1,BANCO10[[#This Row],[STATUS DA ETAPA]],"")</f>
        <v/>
      </c>
      <c r="CX745" s="42" t="str">
        <f>IF(BANCO10[[#This Row],[SOLUÇÃO]]=CX$1,BANCO10[[#This Row],[STATUS DA ETAPA]],"")</f>
        <v/>
      </c>
      <c r="CY745" s="42" t="str">
        <f>IF(BANCO10[[#This Row],[SOLUÇÃO]]=CY$1,BANCO10[[#This Row],[STATUS DA ETAPA]],"")</f>
        <v/>
      </c>
      <c r="CZ745" s="42" t="str">
        <f>IF(BANCO10[[#This Row],[SOLUÇÃO]]=CZ$1,BANCO10[[#This Row],[STATUS DA ETAPA]],"")</f>
        <v/>
      </c>
      <c r="DA745" s="42" t="str">
        <f>IF(BANCO10[[#This Row],[SOLUÇÃO]]=DA$1,BANCO10[[#This Row],[STATUS DA ETAPA]],"")</f>
        <v/>
      </c>
      <c r="DB745" s="42" t="str">
        <f>IF(BANCO10[[#This Row],[SOLUÇÃO]]=DB$1,BANCO10[[#This Row],[STATUS DA ETAPA]],"")</f>
        <v/>
      </c>
      <c r="DC745" s="63" t="str">
        <f>IF(BANCO10[[#This Row],[SOLUÇÃO]]=DC$1,BANCO10[[#This Row],[STATUS DA ETAPA]],"")</f>
        <v/>
      </c>
      <c r="DD745" s="65" t="str">
        <f>IF(BANCO10[[#This Row],[SOLUÇÃO]]=DD$1,BANCO10[[#This Row],[STATUS DA ETAPA]],"")</f>
        <v/>
      </c>
      <c r="DE745" s="65" t="str">
        <f>IF(BANCO10[[#This Row],[SOLUÇÃO]]=DE$1,BANCO10[[#This Row],[STATUS DA ETAPA]],"")</f>
        <v/>
      </c>
      <c r="DF745" s="65" t="str">
        <f>IF(BANCO10[[#This Row],[SOLUÇÃO]]=DF$1,BANCO10[[#This Row],[STATUS DA ETAPA]],"")</f>
        <v/>
      </c>
      <c r="DG745" s="65" t="str">
        <f>IF(BANCO10[[#This Row],[SOLUÇÃO]]=DG$1,BANCO10[[#This Row],[STATUS DA ETAPA]],"")</f>
        <v/>
      </c>
      <c r="DH745" s="65" t="str">
        <f>IF(BANCO10[[#This Row],[SOLUÇÃO]]=DH$1,BANCO10[[#This Row],[STATUS DA ETAPA]],"")</f>
        <v/>
      </c>
      <c r="DI745" s="65" t="str">
        <f>IF(BANCO10[[#This Row],[SOLUÇÃO]]=DI$1,BANCO10[[#This Row],[STATUS DA ETAPA]],"")</f>
        <v/>
      </c>
      <c r="DJ745" s="65" t="str">
        <f>IF(BANCO10[[#This Row],[SOLUÇÃO]]=DJ$1,BANCO10[[#This Row],[STATUS DA ETAPA]],"")</f>
        <v/>
      </c>
      <c r="DK745" s="65" t="str">
        <f>IF(BANCO10[[#This Row],[SOLUÇÃO]]=DK$1,BANCO10[[#This Row],[STATUS DA ETAPA]],"")</f>
        <v/>
      </c>
      <c r="DL745" s="65" t="str">
        <f>IF(BANCO10[[#This Row],[SOLUÇÃO]]=DL$1,BANCO10[[#This Row],[STATUS DA ETAPA]],"")</f>
        <v/>
      </c>
      <c r="DM745" s="65" t="str">
        <f>IF(BANCO10[[#This Row],[SOLUÇÃO]]=DM$1,BANCO10[[#This Row],[STATUS DA ETAPA]],"")</f>
        <v/>
      </c>
    </row>
    <row r="746" spans="1:339" ht="12" x14ac:dyDescent="0.25">
      <c r="A746" s="38" t="s">
        <v>118</v>
      </c>
      <c r="B746" s="39" t="s">
        <v>119</v>
      </c>
      <c r="C746" s="40" t="str">
        <f>IFERROR(VLOOKUP(BANCO10[[#This Row],[EMPRESA]],[1]!DADOS[#Data],2,FALSE),"")</f>
        <v/>
      </c>
      <c r="D746" s="42" t="s">
        <v>1875</v>
      </c>
      <c r="E746" s="42" t="str">
        <f>IFERROR(VLOOKUP(BANCO10[[#This Row],[EMPRESA]],[1]!DADOS[#Data],5,FALSE),"")</f>
        <v/>
      </c>
      <c r="F746" s="40" t="str">
        <f>IFERROR(IF(VLOOKUP(BANCO10[[#This Row],[EMPRESA]],[1]!DADOS[#Data],6,0)="","",(VLOOKUP(BANCO10[[#This Row],[EMPRESA]],[1]!DADOS[#Data],6,0))),"")</f>
        <v/>
      </c>
      <c r="G746" s="40" t="str">
        <f>IFERROR(IF(VLOOKUP(BANCO10[[#This Row],[EMPRESA]],[1]!DADOS[#Data],4)="","",(VLOOKUP($D746,[1]!DADOS[#Data],4,0))),"")</f>
        <v/>
      </c>
      <c r="H746" s="43" t="s">
        <v>7</v>
      </c>
      <c r="I746" s="43" t="s">
        <v>145</v>
      </c>
      <c r="J746" s="44" t="s">
        <v>123</v>
      </c>
      <c r="K746" s="44" t="s">
        <v>1877</v>
      </c>
      <c r="L746" s="44" t="s">
        <v>136</v>
      </c>
      <c r="M746" s="44">
        <v>103</v>
      </c>
      <c r="N746" s="42" t="s">
        <v>123</v>
      </c>
      <c r="O746" s="42" t="s">
        <v>95</v>
      </c>
      <c r="P746" s="42">
        <v>100</v>
      </c>
      <c r="Q746" s="42" t="s">
        <v>282</v>
      </c>
      <c r="R746" s="45" t="s">
        <v>123</v>
      </c>
      <c r="S746" s="45"/>
      <c r="T746" s="45" t="s">
        <v>123</v>
      </c>
      <c r="U746" s="45"/>
      <c r="V746" s="45" t="s">
        <v>123</v>
      </c>
      <c r="W746" s="45"/>
      <c r="X746" s="45" t="s">
        <v>123</v>
      </c>
      <c r="Y746" s="45"/>
      <c r="Z746" s="46" t="s">
        <v>123</v>
      </c>
      <c r="AA746" s="47"/>
      <c r="AB746" s="46" t="s">
        <v>123</v>
      </c>
      <c r="AC746" s="48"/>
      <c r="AD746" s="46" t="s">
        <v>123</v>
      </c>
      <c r="AE746" s="48"/>
      <c r="AF746" s="45" t="s">
        <v>27</v>
      </c>
      <c r="AG746" s="45">
        <v>44743</v>
      </c>
      <c r="AH746" s="45" t="s">
        <v>27</v>
      </c>
      <c r="AI746" s="45">
        <v>44761</v>
      </c>
      <c r="AJ746" s="45" t="s">
        <v>27</v>
      </c>
      <c r="AK746" s="45">
        <v>44782</v>
      </c>
      <c r="AL746" s="45"/>
      <c r="AM746" s="45"/>
      <c r="AN746" s="45" t="s">
        <v>123</v>
      </c>
      <c r="AO746" s="45"/>
      <c r="AP746" s="45" t="s">
        <v>123</v>
      </c>
      <c r="AQ746" s="45"/>
      <c r="AR746" s="45" t="s">
        <v>123</v>
      </c>
      <c r="AS746" s="45"/>
      <c r="AT746" s="133">
        <v>44831</v>
      </c>
      <c r="AU746" s="99">
        <v>44922</v>
      </c>
      <c r="AV746" s="51" t="s">
        <v>27</v>
      </c>
      <c r="AW746" s="51" t="s">
        <v>27</v>
      </c>
      <c r="AX746" s="51" t="s">
        <v>49</v>
      </c>
      <c r="AY746" s="52" t="s">
        <v>27</v>
      </c>
      <c r="AZ746" s="53">
        <v>0</v>
      </c>
      <c r="BA746" s="52" t="s">
        <v>123</v>
      </c>
      <c r="BB746" s="81" t="s">
        <v>123</v>
      </c>
      <c r="BC746" s="52" t="s">
        <v>123</v>
      </c>
      <c r="BD746" s="52" t="s">
        <v>123</v>
      </c>
      <c r="BE746" s="55" t="s">
        <v>123</v>
      </c>
      <c r="BF746" s="55" t="s">
        <v>123</v>
      </c>
      <c r="BG746" s="55" t="s">
        <v>27</v>
      </c>
      <c r="BH746" s="55" t="s">
        <v>123</v>
      </c>
      <c r="BI746" s="48" t="s">
        <v>123</v>
      </c>
      <c r="BJ746" s="48"/>
      <c r="BK746" s="74"/>
      <c r="BL746" s="75"/>
      <c r="BM746" s="74"/>
      <c r="BN746" s="75"/>
      <c r="BO746" s="74" t="s">
        <v>27</v>
      </c>
      <c r="BP746" s="75">
        <v>44922</v>
      </c>
      <c r="BQ746" s="74" t="s">
        <v>27</v>
      </c>
      <c r="BR746" s="232"/>
      <c r="BS746" s="70" t="s">
        <v>1878</v>
      </c>
      <c r="BT746" s="38"/>
      <c r="BU746" s="61" t="s">
        <v>129</v>
      </c>
      <c r="BV746" s="61" t="s">
        <v>129</v>
      </c>
      <c r="BW746" s="84" t="s">
        <v>212</v>
      </c>
      <c r="BX746" s="84" t="s">
        <v>129</v>
      </c>
      <c r="BY746" s="85" t="s">
        <v>170</v>
      </c>
      <c r="BZ746" s="84"/>
      <c r="CA746" s="86" t="s">
        <v>129</v>
      </c>
      <c r="CB746" s="87" t="s">
        <v>129</v>
      </c>
      <c r="CC746" s="88" t="s">
        <v>129</v>
      </c>
      <c r="CD746" s="87" t="s">
        <v>129</v>
      </c>
      <c r="CE746" s="87" t="s">
        <v>129</v>
      </c>
      <c r="CF746" s="87" t="s">
        <v>129</v>
      </c>
      <c r="CG746" s="87" t="s">
        <v>129</v>
      </c>
      <c r="CH746" s="42">
        <f>YEAR(BANCO10[[#This Row],[DATA INÍCIO]])</f>
        <v>2022</v>
      </c>
      <c r="CI746" s="42">
        <f>MONTH(BANCO10[[#This Row],[DATA INÍCIO]])</f>
        <v>9</v>
      </c>
      <c r="CJ746" s="42" t="str">
        <f t="shared" si="13"/>
        <v>STAMPSTAR INDUSTRIA E COMERCIO DE REFLETORES, LUMINARIAS E PECAS ESTAMPADAS EIRELI</v>
      </c>
      <c r="CK746" s="42"/>
      <c r="CL746" s="42" t="s">
        <v>1877</v>
      </c>
      <c r="CM746" s="42" t="str">
        <f>IF(BANCO10[[#This Row],[SOLUÇÃO]]=CM$1,BANCO10[[#This Row],[STATUS DA ETAPA]],"")</f>
        <v/>
      </c>
      <c r="CN746" s="42" t="str">
        <f>IF(BANCO10[[#This Row],[SOLUÇÃO]]=CN$1,BANCO10[[#This Row],[STATUS DA ETAPA]],"")</f>
        <v/>
      </c>
      <c r="CO746" s="42" t="str">
        <f>IF(BANCO10[[#This Row],[SOLUÇÃO]]=CO$1,BANCO10[[#This Row],[STATUS DA ETAPA]],"")</f>
        <v/>
      </c>
      <c r="CP746" s="42" t="str">
        <f>IF(BANCO10[[#This Row],[SOLUÇÃO]]=CP$1,BANCO10[[#This Row],[STATUS DA ETAPA]],"")</f>
        <v/>
      </c>
      <c r="CQ746" s="42" t="str">
        <f>IF(BANCO10[[#This Row],[SOLUÇÃO]]=CQ$1,BANCO10[[#This Row],[STATUS DA ETAPA]],"")</f>
        <v/>
      </c>
      <c r="CR746" s="42" t="str">
        <f>IF(BANCO10[[#This Row],[SOLUÇÃO]]=CR$1,BANCO10[[#This Row],[STATUS DA ETAPA]],"")</f>
        <v>CONCLUÍDO</v>
      </c>
      <c r="CS746" s="42" t="str">
        <f>IF(BANCO10[[#This Row],[SOLUÇÃO]]=CS$1,BANCO10[[#This Row],[STATUS DA ETAPA]],"")</f>
        <v/>
      </c>
      <c r="CT746" s="42" t="str">
        <f>IF(BANCO10[[#This Row],[SOLUÇÃO]]=CT$1,BANCO10[[#This Row],[STATUS DA ETAPA]],"")</f>
        <v/>
      </c>
      <c r="CU746" s="42" t="str">
        <f>IF(BANCO10[[#This Row],[SOLUÇÃO]]=CU$1,BANCO10[[#This Row],[STATUS DA ETAPA]],"")</f>
        <v/>
      </c>
      <c r="CV746" s="42" t="str">
        <f>IF(BANCO10[[#This Row],[SOLUÇÃO]]=CV$1,BANCO10[[#This Row],[STATUS DA ETAPA]],"")</f>
        <v/>
      </c>
      <c r="CW746" s="42" t="str">
        <f>IF(BANCO10[[#This Row],[SOLUÇÃO]]=CW$1,BANCO10[[#This Row],[STATUS DA ETAPA]],"")</f>
        <v/>
      </c>
      <c r="CX746" s="42" t="str">
        <f>IF(BANCO10[[#This Row],[SOLUÇÃO]]=CX$1,BANCO10[[#This Row],[STATUS DA ETAPA]],"")</f>
        <v/>
      </c>
      <c r="CY746" s="42" t="str">
        <f>IF(BANCO10[[#This Row],[SOLUÇÃO]]=CY$1,BANCO10[[#This Row],[STATUS DA ETAPA]],"")</f>
        <v/>
      </c>
      <c r="CZ746" s="42" t="str">
        <f>IF(BANCO10[[#This Row],[SOLUÇÃO]]=CZ$1,BANCO10[[#This Row],[STATUS DA ETAPA]],"")</f>
        <v/>
      </c>
      <c r="DA746" s="42" t="str">
        <f>IF(BANCO10[[#This Row],[SOLUÇÃO]]=DA$1,BANCO10[[#This Row],[STATUS DA ETAPA]],"")</f>
        <v/>
      </c>
      <c r="DB746" s="42" t="str">
        <f>IF(BANCO10[[#This Row],[SOLUÇÃO]]=DB$1,BANCO10[[#This Row],[STATUS DA ETAPA]],"")</f>
        <v/>
      </c>
      <c r="DC746" s="63" t="str">
        <f>IF(BANCO10[[#This Row],[SOLUÇÃO]]=DC$1,BANCO10[[#This Row],[STATUS DA ETAPA]],"")</f>
        <v/>
      </c>
      <c r="DD746" s="65" t="str">
        <f>IF(BANCO10[[#This Row],[SOLUÇÃO]]=DD$1,BANCO10[[#This Row],[STATUS DA ETAPA]],"")</f>
        <v/>
      </c>
      <c r="DE746" s="65" t="str">
        <f>IF(BANCO10[[#This Row],[SOLUÇÃO]]=DE$1,BANCO10[[#This Row],[STATUS DA ETAPA]],"")</f>
        <v/>
      </c>
      <c r="DF746" s="65" t="str">
        <f>IF(BANCO10[[#This Row],[SOLUÇÃO]]=DF$1,BANCO10[[#This Row],[STATUS DA ETAPA]],"")</f>
        <v/>
      </c>
      <c r="DG746" s="65" t="str">
        <f>IF(BANCO10[[#This Row],[SOLUÇÃO]]=DG$1,BANCO10[[#This Row],[STATUS DA ETAPA]],"")</f>
        <v/>
      </c>
      <c r="DH746" s="65" t="str">
        <f>IF(BANCO10[[#This Row],[SOLUÇÃO]]=DH$1,BANCO10[[#This Row],[STATUS DA ETAPA]],"")</f>
        <v/>
      </c>
      <c r="DI746" s="65" t="str">
        <f>IF(BANCO10[[#This Row],[SOLUÇÃO]]=DI$1,BANCO10[[#This Row],[STATUS DA ETAPA]],"")</f>
        <v/>
      </c>
      <c r="DJ746" s="65" t="str">
        <f>IF(BANCO10[[#This Row],[SOLUÇÃO]]=DJ$1,BANCO10[[#This Row],[STATUS DA ETAPA]],"")</f>
        <v/>
      </c>
      <c r="DK746" s="65" t="str">
        <f>IF(BANCO10[[#This Row],[SOLUÇÃO]]=DK$1,BANCO10[[#This Row],[STATUS DA ETAPA]],"")</f>
        <v/>
      </c>
      <c r="DL746" s="65" t="str">
        <f>IF(BANCO10[[#This Row],[SOLUÇÃO]]=DL$1,BANCO10[[#This Row],[STATUS DA ETAPA]],"")</f>
        <v/>
      </c>
      <c r="DM746" s="65" t="str">
        <f>IF(BANCO10[[#This Row],[SOLUÇÃO]]=DM$1,BANCO10[[#This Row],[STATUS DA ETAPA]],"")</f>
        <v/>
      </c>
    </row>
    <row r="747" spans="1:339" ht="12" x14ac:dyDescent="0.25">
      <c r="A747" s="38" t="s">
        <v>118</v>
      </c>
      <c r="B747" s="39" t="s">
        <v>119</v>
      </c>
      <c r="C747" s="40" t="str">
        <f>IFERROR(VLOOKUP(BANCO10[[#This Row],[EMPRESA]],[1]!DADOS[#Data],2,FALSE),"")</f>
        <v/>
      </c>
      <c r="D747" s="42" t="s">
        <v>1875</v>
      </c>
      <c r="E747" s="42" t="str">
        <f>IFERROR(VLOOKUP(BANCO10[[#This Row],[EMPRESA]],[1]!DADOS[#Data],5,FALSE),"")</f>
        <v/>
      </c>
      <c r="F747" s="40" t="str">
        <f>IFERROR(IF(VLOOKUP(BANCO10[[#This Row],[EMPRESA]],[1]!DADOS[#Data],6,0)="","",(VLOOKUP(BANCO10[[#This Row],[EMPRESA]],[1]!DADOS[#Data],6,0))),"")</f>
        <v/>
      </c>
      <c r="G747" s="40" t="s">
        <v>1879</v>
      </c>
      <c r="H747" s="43" t="s">
        <v>7</v>
      </c>
      <c r="I747" s="43" t="s">
        <v>145</v>
      </c>
      <c r="J747" s="44" t="s">
        <v>123</v>
      </c>
      <c r="K747" s="44" t="s">
        <v>1880</v>
      </c>
      <c r="L747" s="44">
        <v>13120655</v>
      </c>
      <c r="M747" s="44">
        <v>103</v>
      </c>
      <c r="N747" s="42" t="s">
        <v>123</v>
      </c>
      <c r="O747" s="42" t="s">
        <v>97</v>
      </c>
      <c r="P747" s="42">
        <v>100</v>
      </c>
      <c r="Q747" s="42" t="s">
        <v>173</v>
      </c>
      <c r="R747" s="45" t="s">
        <v>123</v>
      </c>
      <c r="S747" s="45"/>
      <c r="T747" s="45" t="s">
        <v>123</v>
      </c>
      <c r="U747" s="45"/>
      <c r="V747" s="45" t="s">
        <v>123</v>
      </c>
      <c r="W747" s="45"/>
      <c r="X747" s="45" t="s">
        <v>123</v>
      </c>
      <c r="Y747" s="45"/>
      <c r="Z747" s="46" t="s">
        <v>123</v>
      </c>
      <c r="AA747" s="47"/>
      <c r="AB747" s="46" t="s">
        <v>123</v>
      </c>
      <c r="AC747" s="48"/>
      <c r="AD747" s="46" t="s">
        <v>123</v>
      </c>
      <c r="AE747" s="48"/>
      <c r="AF747" s="45" t="s">
        <v>27</v>
      </c>
      <c r="AG747" s="45">
        <v>44743</v>
      </c>
      <c r="AH747" s="45" t="s">
        <v>27</v>
      </c>
      <c r="AI747" s="45">
        <v>44761</v>
      </c>
      <c r="AJ747" s="45" t="s">
        <v>27</v>
      </c>
      <c r="AK747" s="45">
        <v>44782</v>
      </c>
      <c r="AL747" s="45"/>
      <c r="AM747" s="45"/>
      <c r="AN747" s="45" t="s">
        <v>27</v>
      </c>
      <c r="AO747" s="45"/>
      <c r="AP747" s="45" t="s">
        <v>27</v>
      </c>
      <c r="AQ747" s="45">
        <v>44926</v>
      </c>
      <c r="AR747" s="45" t="s">
        <v>27</v>
      </c>
      <c r="AS747" s="45"/>
      <c r="AT747" s="133">
        <v>44945</v>
      </c>
      <c r="AU747" s="99">
        <v>45049</v>
      </c>
      <c r="AV747" s="51" t="s">
        <v>27</v>
      </c>
      <c r="AW747" s="51" t="s">
        <v>27</v>
      </c>
      <c r="AX747" s="51" t="s">
        <v>49</v>
      </c>
      <c r="AY747" s="52" t="s">
        <v>126</v>
      </c>
      <c r="AZ747" s="53">
        <v>0</v>
      </c>
      <c r="BA747" s="52"/>
      <c r="BB747" s="81"/>
      <c r="BC747" s="52">
        <v>4731</v>
      </c>
      <c r="BD747" s="52" t="s">
        <v>123</v>
      </c>
      <c r="BE747" s="55" t="s">
        <v>123</v>
      </c>
      <c r="BF747" s="55" t="s">
        <v>123</v>
      </c>
      <c r="BG747" s="55" t="s">
        <v>27</v>
      </c>
      <c r="BH747" s="55" t="s">
        <v>123</v>
      </c>
      <c r="BI747" s="48" t="s">
        <v>123</v>
      </c>
      <c r="BJ747" s="48"/>
      <c r="BK747" s="74"/>
      <c r="BL747" s="75"/>
      <c r="BM747" s="74"/>
      <c r="BN747" s="75"/>
      <c r="BO747" s="74" t="s">
        <v>27</v>
      </c>
      <c r="BP747" s="75">
        <v>45049</v>
      </c>
      <c r="BQ747" s="74" t="s">
        <v>27</v>
      </c>
      <c r="BR747" s="232"/>
      <c r="BS747" s="70"/>
      <c r="BT747" s="38"/>
      <c r="BU747" s="61" t="s">
        <v>129</v>
      </c>
      <c r="BV747" s="61" t="s">
        <v>129</v>
      </c>
      <c r="BW747" s="84" t="s">
        <v>212</v>
      </c>
      <c r="BX747" s="84" t="s">
        <v>129</v>
      </c>
      <c r="BY747" s="85" t="s">
        <v>170</v>
      </c>
      <c r="BZ747" s="84"/>
      <c r="CA747" s="86" t="s">
        <v>129</v>
      </c>
      <c r="CB747" s="87" t="s">
        <v>129</v>
      </c>
      <c r="CC747" s="88" t="s">
        <v>129</v>
      </c>
      <c r="CD747" s="87" t="s">
        <v>129</v>
      </c>
      <c r="CE747" s="87" t="s">
        <v>129</v>
      </c>
      <c r="CF747" s="87" t="s">
        <v>129</v>
      </c>
      <c r="CG747" s="87" t="s">
        <v>129</v>
      </c>
      <c r="CH747" s="42">
        <f>YEAR(BANCO10[[#This Row],[DATA INÍCIO]])</f>
        <v>2023</v>
      </c>
      <c r="CI747" s="42">
        <f>MONTH(BANCO10[[#This Row],[DATA INÍCIO]])</f>
        <v>1</v>
      </c>
      <c r="CJ747" s="42" t="str">
        <f t="shared" si="13"/>
        <v>STAMPSTAR INDUSTRIA E COMERCIO DE REFLETORES, LUMINARIAS E PECAS ESTAMPADAS EIRELI</v>
      </c>
      <c r="CK747" s="42"/>
      <c r="CL747" s="42" t="s">
        <v>1880</v>
      </c>
      <c r="CM747" s="42" t="str">
        <f>IF(BANCO10[[#This Row],[SOLUÇÃO]]=CM$1,BANCO10[[#This Row],[STATUS DA ETAPA]],"")</f>
        <v/>
      </c>
      <c r="CN747" s="42" t="str">
        <f>IF(BANCO10[[#This Row],[SOLUÇÃO]]=CN$1,BANCO10[[#This Row],[STATUS DA ETAPA]],"")</f>
        <v/>
      </c>
      <c r="CO747" s="42" t="str">
        <f>IF(BANCO10[[#This Row],[SOLUÇÃO]]=CO$1,BANCO10[[#This Row],[STATUS DA ETAPA]],"")</f>
        <v/>
      </c>
      <c r="CP747" s="42" t="str">
        <f>IF(BANCO10[[#This Row],[SOLUÇÃO]]=CP$1,BANCO10[[#This Row],[STATUS DA ETAPA]],"")</f>
        <v/>
      </c>
      <c r="CQ747" s="42" t="str">
        <f>IF(BANCO10[[#This Row],[SOLUÇÃO]]=CQ$1,BANCO10[[#This Row],[STATUS DA ETAPA]],"")</f>
        <v/>
      </c>
      <c r="CR747" s="42" t="str">
        <f>IF(BANCO10[[#This Row],[SOLUÇÃO]]=CR$1,BANCO10[[#This Row],[STATUS DA ETAPA]],"")</f>
        <v/>
      </c>
      <c r="CS747" s="42" t="str">
        <f>IF(BANCO10[[#This Row],[SOLUÇÃO]]=CS$1,BANCO10[[#This Row],[STATUS DA ETAPA]],"")</f>
        <v/>
      </c>
      <c r="CT747" s="42" t="str">
        <f>IF(BANCO10[[#This Row],[SOLUÇÃO]]=CT$1,BANCO10[[#This Row],[STATUS DA ETAPA]],"")</f>
        <v>CONCLUÍDO</v>
      </c>
      <c r="CU747" s="42" t="str">
        <f>IF(BANCO10[[#This Row],[SOLUÇÃO]]=CU$1,BANCO10[[#This Row],[STATUS DA ETAPA]],"")</f>
        <v/>
      </c>
      <c r="CV747" s="42" t="str">
        <f>IF(BANCO10[[#This Row],[SOLUÇÃO]]=CV$1,BANCO10[[#This Row],[STATUS DA ETAPA]],"")</f>
        <v/>
      </c>
      <c r="CW747" s="42" t="str">
        <f>IF(BANCO10[[#This Row],[SOLUÇÃO]]=CW$1,BANCO10[[#This Row],[STATUS DA ETAPA]],"")</f>
        <v/>
      </c>
      <c r="CX747" s="42" t="str">
        <f>IF(BANCO10[[#This Row],[SOLUÇÃO]]=CX$1,BANCO10[[#This Row],[STATUS DA ETAPA]],"")</f>
        <v/>
      </c>
      <c r="CY747" s="42" t="str">
        <f>IF(BANCO10[[#This Row],[SOLUÇÃO]]=CY$1,BANCO10[[#This Row],[STATUS DA ETAPA]],"")</f>
        <v/>
      </c>
      <c r="CZ747" s="42" t="str">
        <f>IF(BANCO10[[#This Row],[SOLUÇÃO]]=CZ$1,BANCO10[[#This Row],[STATUS DA ETAPA]],"")</f>
        <v/>
      </c>
      <c r="DA747" s="42" t="str">
        <f>IF(BANCO10[[#This Row],[SOLUÇÃO]]=DA$1,BANCO10[[#This Row],[STATUS DA ETAPA]],"")</f>
        <v/>
      </c>
      <c r="DB747" s="42" t="str">
        <f>IF(BANCO10[[#This Row],[SOLUÇÃO]]=DB$1,BANCO10[[#This Row],[STATUS DA ETAPA]],"")</f>
        <v/>
      </c>
      <c r="DC747" s="63" t="str">
        <f>IF(BANCO10[[#This Row],[SOLUÇÃO]]=DC$1,BANCO10[[#This Row],[STATUS DA ETAPA]],"")</f>
        <v/>
      </c>
      <c r="DD747" s="65" t="str">
        <f>IF(BANCO10[[#This Row],[SOLUÇÃO]]=DD$1,BANCO10[[#This Row],[STATUS DA ETAPA]],"")</f>
        <v/>
      </c>
      <c r="DE747" s="65" t="str">
        <f>IF(BANCO10[[#This Row],[SOLUÇÃO]]=DE$1,BANCO10[[#This Row],[STATUS DA ETAPA]],"")</f>
        <v/>
      </c>
      <c r="DF747" s="65" t="str">
        <f>IF(BANCO10[[#This Row],[SOLUÇÃO]]=DF$1,BANCO10[[#This Row],[STATUS DA ETAPA]],"")</f>
        <v/>
      </c>
      <c r="DG747" s="65" t="str">
        <f>IF(BANCO10[[#This Row],[SOLUÇÃO]]=DG$1,BANCO10[[#This Row],[STATUS DA ETAPA]],"")</f>
        <v/>
      </c>
      <c r="DH747" s="65" t="str">
        <f>IF(BANCO10[[#This Row],[SOLUÇÃO]]=DH$1,BANCO10[[#This Row],[STATUS DA ETAPA]],"")</f>
        <v/>
      </c>
      <c r="DI747" s="65" t="str">
        <f>IF(BANCO10[[#This Row],[SOLUÇÃO]]=DI$1,BANCO10[[#This Row],[STATUS DA ETAPA]],"")</f>
        <v/>
      </c>
      <c r="DJ747" s="65" t="str">
        <f>IF(BANCO10[[#This Row],[SOLUÇÃO]]=DJ$1,BANCO10[[#This Row],[STATUS DA ETAPA]],"")</f>
        <v/>
      </c>
      <c r="DK747" s="65" t="str">
        <f>IF(BANCO10[[#This Row],[SOLUÇÃO]]=DK$1,BANCO10[[#This Row],[STATUS DA ETAPA]],"")</f>
        <v/>
      </c>
      <c r="DL747" s="65" t="str">
        <f>IF(BANCO10[[#This Row],[SOLUÇÃO]]=DL$1,BANCO10[[#This Row],[STATUS DA ETAPA]],"")</f>
        <v/>
      </c>
      <c r="DM747" s="65" t="str">
        <f>IF(BANCO10[[#This Row],[SOLUÇÃO]]=DM$1,BANCO10[[#This Row],[STATUS DA ETAPA]],"")</f>
        <v/>
      </c>
    </row>
    <row r="748" spans="1:339" ht="12" x14ac:dyDescent="0.25">
      <c r="A748" s="38" t="s">
        <v>118</v>
      </c>
      <c r="B748" s="39" t="s">
        <v>119</v>
      </c>
      <c r="C748" s="40" t="str">
        <f>IFERROR(VLOOKUP(BANCO10[[#This Row],[EMPRESA]],[1]!DADOS[#Data],2,FALSE),"")</f>
        <v/>
      </c>
      <c r="D748" s="42" t="s">
        <v>1875</v>
      </c>
      <c r="E748" s="42" t="str">
        <f>IFERROR(VLOOKUP(BANCO10[[#This Row],[EMPRESA]],[1]!DADOS[#Data],5,FALSE),"")</f>
        <v/>
      </c>
      <c r="F748" s="40" t="str">
        <f>IFERROR(IF(VLOOKUP(BANCO10[[#This Row],[EMPRESA]],[1]!DADOS[#Data],6,0)="","",(VLOOKUP(BANCO10[[#This Row],[EMPRESA]],[1]!DADOS[#Data],6,0))),"")</f>
        <v/>
      </c>
      <c r="G748" s="40" t="s">
        <v>1881</v>
      </c>
      <c r="H748" s="43" t="s">
        <v>154</v>
      </c>
      <c r="I748" s="43" t="s">
        <v>145</v>
      </c>
      <c r="J748" s="44" t="s">
        <v>123</v>
      </c>
      <c r="K748" s="44" t="s">
        <v>1882</v>
      </c>
      <c r="L748" s="44" t="s">
        <v>123</v>
      </c>
      <c r="M748" s="44">
        <v>123</v>
      </c>
      <c r="N748" s="42">
        <v>103</v>
      </c>
      <c r="O748" s="42" t="s">
        <v>109</v>
      </c>
      <c r="P748" s="42">
        <v>70</v>
      </c>
      <c r="Q748" s="42" t="s">
        <v>205</v>
      </c>
      <c r="R748" s="45" t="s">
        <v>123</v>
      </c>
      <c r="S748" s="45"/>
      <c r="T748" s="45" t="s">
        <v>123</v>
      </c>
      <c r="U748" s="45"/>
      <c r="V748" s="45" t="s">
        <v>123</v>
      </c>
      <c r="W748" s="45"/>
      <c r="X748" s="45" t="s">
        <v>123</v>
      </c>
      <c r="Y748" s="45"/>
      <c r="Z748" s="46" t="s">
        <v>123</v>
      </c>
      <c r="AA748" s="47"/>
      <c r="AB748" s="46" t="s">
        <v>123</v>
      </c>
      <c r="AC748" s="48"/>
      <c r="AD748" s="46" t="s">
        <v>123</v>
      </c>
      <c r="AE748" s="48"/>
      <c r="AF748" s="45" t="s">
        <v>27</v>
      </c>
      <c r="AG748" s="45">
        <v>44743</v>
      </c>
      <c r="AH748" s="45" t="s">
        <v>27</v>
      </c>
      <c r="AI748" s="45">
        <v>44761</v>
      </c>
      <c r="AJ748" s="45" t="s">
        <v>27</v>
      </c>
      <c r="AK748" s="45">
        <v>44782</v>
      </c>
      <c r="AL748" s="45"/>
      <c r="AM748" s="45"/>
      <c r="AN748" s="45" t="s">
        <v>27</v>
      </c>
      <c r="AO748" s="45"/>
      <c r="AP748" s="45" t="s">
        <v>27</v>
      </c>
      <c r="AQ748" s="45">
        <v>45132</v>
      </c>
      <c r="AR748" s="45" t="s">
        <v>27</v>
      </c>
      <c r="AS748" s="45"/>
      <c r="AT748" s="133">
        <v>45156</v>
      </c>
      <c r="AU748" s="99">
        <v>45272</v>
      </c>
      <c r="AV748" s="51" t="s">
        <v>27</v>
      </c>
      <c r="AW748" s="51" t="s">
        <v>27</v>
      </c>
      <c r="AX748" s="51" t="s">
        <v>49</v>
      </c>
      <c r="AY748" s="52" t="s">
        <v>126</v>
      </c>
      <c r="AZ748" s="53">
        <v>0</v>
      </c>
      <c r="BA748" s="52" t="s">
        <v>153</v>
      </c>
      <c r="BB748" s="81">
        <v>0</v>
      </c>
      <c r="BC748" s="52">
        <v>0</v>
      </c>
      <c r="BD748" s="52">
        <v>0</v>
      </c>
      <c r="BE748" s="55" t="s">
        <v>123</v>
      </c>
      <c r="BF748" s="55" t="s">
        <v>123</v>
      </c>
      <c r="BG748" s="55" t="s">
        <v>27</v>
      </c>
      <c r="BH748" s="55" t="s">
        <v>123</v>
      </c>
      <c r="BI748" s="48" t="s">
        <v>123</v>
      </c>
      <c r="BJ748" s="48"/>
      <c r="BK748" s="74"/>
      <c r="BL748" s="75"/>
      <c r="BM748" s="74"/>
      <c r="BN748" s="75"/>
      <c r="BO748" s="74" t="s">
        <v>27</v>
      </c>
      <c r="BP748" s="75">
        <v>45278</v>
      </c>
      <c r="BQ748" s="74" t="s">
        <v>123</v>
      </c>
      <c r="BR748" s="132"/>
      <c r="BS748" s="70"/>
      <c r="BT748" s="38"/>
      <c r="BU748" s="61" t="s">
        <v>129</v>
      </c>
      <c r="BV748" s="61" t="s">
        <v>129</v>
      </c>
      <c r="BW748" s="84" t="s">
        <v>212</v>
      </c>
      <c r="BX748" s="84" t="s">
        <v>129</v>
      </c>
      <c r="BY748" s="85" t="s">
        <v>170</v>
      </c>
      <c r="BZ748" s="84"/>
      <c r="CA748" s="86" t="s">
        <v>129</v>
      </c>
      <c r="CB748" s="87" t="s">
        <v>129</v>
      </c>
      <c r="CC748" s="88" t="s">
        <v>129</v>
      </c>
      <c r="CD748" s="87" t="s">
        <v>129</v>
      </c>
      <c r="CE748" s="87" t="s">
        <v>129</v>
      </c>
      <c r="CF748" s="87" t="s">
        <v>129</v>
      </c>
      <c r="CG748" s="87" t="s">
        <v>129</v>
      </c>
      <c r="CH748" s="42">
        <f>YEAR(BANCO10[[#This Row],[DATA INÍCIO]])</f>
        <v>2023</v>
      </c>
      <c r="CI748" s="42">
        <f>MONTH(BANCO10[[#This Row],[DATA INÍCIO]])</f>
        <v>8</v>
      </c>
      <c r="CJ748" s="42" t="str">
        <f t="shared" si="13"/>
        <v>STAMPSTAR INDUSTRIA E COMERCIO DE REFLETORES, LUMINARIAS E PECAS ESTAMPADAS EIRELI</v>
      </c>
      <c r="CK748" s="42"/>
      <c r="CL748" s="42" t="s">
        <v>1883</v>
      </c>
      <c r="CM748" s="42" t="str">
        <f>IF(BANCO10[[#This Row],[SOLUÇÃO]]=CM$1,BANCO10[[#This Row],[STATUS DA ETAPA]],"")</f>
        <v/>
      </c>
      <c r="CN748" s="42" t="str">
        <f>IF(BANCO10[[#This Row],[SOLUÇÃO]]=CN$1,BANCO10[[#This Row],[STATUS DA ETAPA]],"")</f>
        <v/>
      </c>
      <c r="CO748" s="42" t="str">
        <f>IF(BANCO10[[#This Row],[SOLUÇÃO]]=CO$1,BANCO10[[#This Row],[STATUS DA ETAPA]],"")</f>
        <v/>
      </c>
      <c r="CP748" s="42" t="str">
        <f>IF(BANCO10[[#This Row],[SOLUÇÃO]]=CP$1,BANCO10[[#This Row],[STATUS DA ETAPA]],"")</f>
        <v/>
      </c>
      <c r="CQ748" s="42" t="str">
        <f>IF(BANCO10[[#This Row],[SOLUÇÃO]]=CQ$1,BANCO10[[#This Row],[STATUS DA ETAPA]],"")</f>
        <v/>
      </c>
      <c r="CR748" s="42" t="str">
        <f>IF(BANCO10[[#This Row],[SOLUÇÃO]]=CR$1,BANCO10[[#This Row],[STATUS DA ETAPA]],"")</f>
        <v/>
      </c>
      <c r="CS748" s="42" t="str">
        <f>IF(BANCO10[[#This Row],[SOLUÇÃO]]=CS$1,BANCO10[[#This Row],[STATUS DA ETAPA]],"")</f>
        <v/>
      </c>
      <c r="CT748" s="42" t="str">
        <f>IF(BANCO10[[#This Row],[SOLUÇÃO]]=CT$1,BANCO10[[#This Row],[STATUS DA ETAPA]],"")</f>
        <v/>
      </c>
      <c r="CU748" s="42" t="str">
        <f>IF(BANCO10[[#This Row],[SOLUÇÃO]]=CU$1,BANCO10[[#This Row],[STATUS DA ETAPA]],"")</f>
        <v/>
      </c>
      <c r="CV748" s="42" t="str">
        <f>IF(BANCO10[[#This Row],[SOLUÇÃO]]=CV$1,BANCO10[[#This Row],[STATUS DA ETAPA]],"")</f>
        <v/>
      </c>
      <c r="CW748" s="42" t="str">
        <f>IF(BANCO10[[#This Row],[SOLUÇÃO]]=CW$1,BANCO10[[#This Row],[STATUS DA ETAPA]],"")</f>
        <v/>
      </c>
      <c r="CX748" s="42" t="str">
        <f>IF(BANCO10[[#This Row],[SOLUÇÃO]]=CX$1,BANCO10[[#This Row],[STATUS DA ETAPA]],"")</f>
        <v/>
      </c>
      <c r="CY748" s="42" t="str">
        <f>IF(BANCO10[[#This Row],[SOLUÇÃO]]=CY$1,BANCO10[[#This Row],[STATUS DA ETAPA]],"")</f>
        <v/>
      </c>
      <c r="CZ748" s="42" t="str">
        <f>IF(BANCO10[[#This Row],[SOLUÇÃO]]=CZ$1,BANCO10[[#This Row],[STATUS DA ETAPA]],"")</f>
        <v/>
      </c>
      <c r="DA748" s="42" t="str">
        <f>IF(BANCO10[[#This Row],[SOLUÇÃO]]=DA$1,BANCO10[[#This Row],[STATUS DA ETAPA]],"")</f>
        <v/>
      </c>
      <c r="DB748" s="42" t="str">
        <f>IF(BANCO10[[#This Row],[SOLUÇÃO]]=DB$1,BANCO10[[#This Row],[STATUS DA ETAPA]],"")</f>
        <v/>
      </c>
      <c r="DC748" s="63" t="str">
        <f>IF(BANCO10[[#This Row],[SOLUÇÃO]]=DC$1,BANCO10[[#This Row],[STATUS DA ETAPA]],"")</f>
        <v/>
      </c>
      <c r="DD748" s="65" t="str">
        <f>IF(BANCO10[[#This Row],[SOLUÇÃO]]=DD$1,BANCO10[[#This Row],[STATUS DA ETAPA]],"")</f>
        <v/>
      </c>
      <c r="DE748" s="65" t="str">
        <f>IF(BANCO10[[#This Row],[SOLUÇÃO]]=DE$1,BANCO10[[#This Row],[STATUS DA ETAPA]],"")</f>
        <v/>
      </c>
      <c r="DF748" s="65" t="str">
        <f>IF(BANCO10[[#This Row],[SOLUÇÃO]]=DF$1,BANCO10[[#This Row],[STATUS DA ETAPA]],"")</f>
        <v>CONCLUÍDO</v>
      </c>
      <c r="DG748" s="65" t="str">
        <f>IF(BANCO10[[#This Row],[SOLUÇÃO]]=DG$1,BANCO10[[#This Row],[STATUS DA ETAPA]],"")</f>
        <v/>
      </c>
      <c r="DH748" s="65" t="str">
        <f>IF(BANCO10[[#This Row],[SOLUÇÃO]]=DH$1,BANCO10[[#This Row],[STATUS DA ETAPA]],"")</f>
        <v/>
      </c>
      <c r="DI748" s="65" t="str">
        <f>IF(BANCO10[[#This Row],[SOLUÇÃO]]=DI$1,BANCO10[[#This Row],[STATUS DA ETAPA]],"")</f>
        <v/>
      </c>
      <c r="DJ748" s="65" t="str">
        <f>IF(BANCO10[[#This Row],[SOLUÇÃO]]=DJ$1,BANCO10[[#This Row],[STATUS DA ETAPA]],"")</f>
        <v/>
      </c>
      <c r="DK748" s="65" t="str">
        <f>IF(BANCO10[[#This Row],[SOLUÇÃO]]=DK$1,BANCO10[[#This Row],[STATUS DA ETAPA]],"")</f>
        <v/>
      </c>
      <c r="DL748" s="65" t="str">
        <f>IF(BANCO10[[#This Row],[SOLUÇÃO]]=DL$1,BANCO10[[#This Row],[STATUS DA ETAPA]],"")</f>
        <v/>
      </c>
      <c r="DM748" s="65" t="str">
        <f>IF(BANCO10[[#This Row],[SOLUÇÃO]]=DM$1,BANCO10[[#This Row],[STATUS DA ETAPA]],"")</f>
        <v/>
      </c>
    </row>
    <row r="749" spans="1:339" ht="12" x14ac:dyDescent="0.25">
      <c r="A749" s="38" t="s">
        <v>118</v>
      </c>
      <c r="B749" s="39" t="s">
        <v>119</v>
      </c>
      <c r="C749" s="40" t="str">
        <f>IFERROR(VLOOKUP(BANCO10[[#This Row],[EMPRESA]],[1]!DADOS[#Data],2,FALSE),"")</f>
        <v/>
      </c>
      <c r="D749" s="42" t="s">
        <v>1875</v>
      </c>
      <c r="E749" s="42" t="str">
        <f>IFERROR(VLOOKUP(BANCO10[[#This Row],[EMPRESA]],[1]!DADOS[#Data],5,FALSE),"")</f>
        <v/>
      </c>
      <c r="F749" s="40" t="str">
        <f>IFERROR(IF(VLOOKUP(BANCO10[[#This Row],[EMPRESA]],[1]!DADOS[#Data],6,0)="","",(VLOOKUP(BANCO10[[#This Row],[EMPRESA]],[1]!DADOS[#Data],6,0))),"")</f>
        <v/>
      </c>
      <c r="G749" s="40" t="s">
        <v>1884</v>
      </c>
      <c r="H749" s="43" t="s">
        <v>7</v>
      </c>
      <c r="I749" s="43" t="s">
        <v>145</v>
      </c>
      <c r="J749" s="44" t="s">
        <v>123</v>
      </c>
      <c r="K749" s="44" t="s">
        <v>1885</v>
      </c>
      <c r="L749" s="44" t="s">
        <v>1886</v>
      </c>
      <c r="M749" s="44">
        <v>103</v>
      </c>
      <c r="N749" s="42" t="s">
        <v>123</v>
      </c>
      <c r="O749" s="42" t="s">
        <v>106</v>
      </c>
      <c r="P749" s="42">
        <v>80</v>
      </c>
      <c r="Q749" s="42" t="s">
        <v>173</v>
      </c>
      <c r="R749" s="45" t="s">
        <v>123</v>
      </c>
      <c r="S749" s="45"/>
      <c r="T749" s="45" t="s">
        <v>123</v>
      </c>
      <c r="U749" s="45"/>
      <c r="V749" s="45" t="s">
        <v>123</v>
      </c>
      <c r="W749" s="45"/>
      <c r="X749" s="45" t="s">
        <v>123</v>
      </c>
      <c r="Y749" s="45"/>
      <c r="Z749" s="46" t="s">
        <v>123</v>
      </c>
      <c r="AA749" s="47"/>
      <c r="AB749" s="46" t="s">
        <v>123</v>
      </c>
      <c r="AC749" s="48"/>
      <c r="AD749" s="46" t="s">
        <v>123</v>
      </c>
      <c r="AE749" s="48"/>
      <c r="AF749" s="45" t="s">
        <v>27</v>
      </c>
      <c r="AG749" s="45">
        <v>44743</v>
      </c>
      <c r="AH749" s="45" t="s">
        <v>27</v>
      </c>
      <c r="AI749" s="45">
        <v>45366</v>
      </c>
      <c r="AJ749" s="45"/>
      <c r="AK749" s="45"/>
      <c r="AL749" s="45" t="s">
        <v>27</v>
      </c>
      <c r="AM749" s="45">
        <v>45366</v>
      </c>
      <c r="AN749" s="45"/>
      <c r="AO749" s="45"/>
      <c r="AP749" s="45"/>
      <c r="AQ749" s="45"/>
      <c r="AR749" s="45" t="s">
        <v>27</v>
      </c>
      <c r="AS749" s="45"/>
      <c r="AT749" s="133">
        <v>45425</v>
      </c>
      <c r="AU749" s="99">
        <v>45540</v>
      </c>
      <c r="AV749" s="51" t="s">
        <v>27</v>
      </c>
      <c r="AW749" s="51" t="s">
        <v>27</v>
      </c>
      <c r="AX749" s="51" t="s">
        <v>49</v>
      </c>
      <c r="AY749" s="52" t="s">
        <v>126</v>
      </c>
      <c r="AZ749" s="53">
        <v>0</v>
      </c>
      <c r="BA749" s="52" t="s">
        <v>153</v>
      </c>
      <c r="BB749" s="81">
        <v>0</v>
      </c>
      <c r="BC749" s="52">
        <v>4742</v>
      </c>
      <c r="BD749" s="52">
        <v>0</v>
      </c>
      <c r="BE749" s="55" t="s">
        <v>123</v>
      </c>
      <c r="BF749" s="55" t="s">
        <v>123</v>
      </c>
      <c r="BG749" s="55" t="s">
        <v>27</v>
      </c>
      <c r="BH749" s="55" t="s">
        <v>123</v>
      </c>
      <c r="BI749" s="48" t="s">
        <v>123</v>
      </c>
      <c r="BJ749" s="48"/>
      <c r="BK749" s="74"/>
      <c r="BL749" s="75"/>
      <c r="BM749" s="74"/>
      <c r="BN749" s="75"/>
      <c r="BO749" s="74" t="s">
        <v>27</v>
      </c>
      <c r="BP749" s="75">
        <v>45540</v>
      </c>
      <c r="BQ749" s="74" t="s">
        <v>126</v>
      </c>
      <c r="BR749" s="132"/>
      <c r="BS749" s="70"/>
      <c r="BT749" s="38"/>
      <c r="BU749" s="61" t="s">
        <v>129</v>
      </c>
      <c r="BV749" s="61" t="s">
        <v>129</v>
      </c>
      <c r="BW749" s="84" t="s">
        <v>212</v>
      </c>
      <c r="BX749" s="84" t="s">
        <v>129</v>
      </c>
      <c r="BY749" s="85" t="s">
        <v>170</v>
      </c>
      <c r="BZ749" s="84"/>
      <c r="CA749" s="86"/>
      <c r="CB749" s="87"/>
      <c r="CC749" s="88">
        <v>45391</v>
      </c>
      <c r="CD749" s="87"/>
      <c r="CE749" s="87" t="s">
        <v>129</v>
      </c>
      <c r="CF749" s="87"/>
      <c r="CG749" s="87" t="s">
        <v>970</v>
      </c>
      <c r="CH749" s="42">
        <f>YEAR(BANCO10[[#This Row],[DATA INÍCIO]])</f>
        <v>2024</v>
      </c>
      <c r="CI749" s="42">
        <f>MONTH(BANCO10[[#This Row],[DATA INÍCIO]])</f>
        <v>5</v>
      </c>
      <c r="CJ749" s="42" t="str">
        <f t="shared" si="13"/>
        <v>STAMPSTAR INDUSTRIA E COMERCIO DE REFLETORES, LUMINARIAS E PECAS ESTAMPADAS EIRELI</v>
      </c>
      <c r="CK749" s="42"/>
      <c r="CL749" s="42" t="s">
        <v>1885</v>
      </c>
      <c r="CM749" s="42" t="str">
        <f>IF(BANCO10[[#This Row],[SOLUÇÃO]]=CM$1,BANCO10[[#This Row],[STATUS DA ETAPA]],"")</f>
        <v/>
      </c>
      <c r="CN749" s="42" t="str">
        <f>IF(BANCO10[[#This Row],[SOLUÇÃO]]=CN$1,BANCO10[[#This Row],[STATUS DA ETAPA]],"")</f>
        <v/>
      </c>
      <c r="CO749" s="42" t="str">
        <f>IF(BANCO10[[#This Row],[SOLUÇÃO]]=CO$1,BANCO10[[#This Row],[STATUS DA ETAPA]],"")</f>
        <v/>
      </c>
      <c r="CP749" s="42" t="str">
        <f>IF(BANCO10[[#This Row],[SOLUÇÃO]]=CP$1,BANCO10[[#This Row],[STATUS DA ETAPA]],"")</f>
        <v/>
      </c>
      <c r="CQ749" s="42" t="str">
        <f>IF(BANCO10[[#This Row],[SOLUÇÃO]]=CQ$1,BANCO10[[#This Row],[STATUS DA ETAPA]],"")</f>
        <v/>
      </c>
      <c r="CR749" s="42" t="str">
        <f>IF(BANCO10[[#This Row],[SOLUÇÃO]]=CR$1,BANCO10[[#This Row],[STATUS DA ETAPA]],"")</f>
        <v/>
      </c>
      <c r="CS749" s="42" t="str">
        <f>IF(BANCO10[[#This Row],[SOLUÇÃO]]=CS$1,BANCO10[[#This Row],[STATUS DA ETAPA]],"")</f>
        <v/>
      </c>
      <c r="CT749" s="42" t="str">
        <f>IF(BANCO10[[#This Row],[SOLUÇÃO]]=CT$1,BANCO10[[#This Row],[STATUS DA ETAPA]],"")</f>
        <v/>
      </c>
      <c r="CU749" s="42" t="str">
        <f>IF(BANCO10[[#This Row],[SOLUÇÃO]]=CU$1,BANCO10[[#This Row],[STATUS DA ETAPA]],"")</f>
        <v/>
      </c>
      <c r="CV749" s="42" t="str">
        <f>IF(BANCO10[[#This Row],[SOLUÇÃO]]=CV$1,BANCO10[[#This Row],[STATUS DA ETAPA]],"")</f>
        <v/>
      </c>
      <c r="CW749" s="42" t="str">
        <f>IF(BANCO10[[#This Row],[SOLUÇÃO]]=CW$1,BANCO10[[#This Row],[STATUS DA ETAPA]],"")</f>
        <v/>
      </c>
      <c r="CX749" s="42" t="str">
        <f>IF(BANCO10[[#This Row],[SOLUÇÃO]]=CX$1,BANCO10[[#This Row],[STATUS DA ETAPA]],"")</f>
        <v/>
      </c>
      <c r="CY749" s="42" t="str">
        <f>IF(BANCO10[[#This Row],[SOLUÇÃO]]=CY$1,BANCO10[[#This Row],[STATUS DA ETAPA]],"")</f>
        <v/>
      </c>
      <c r="CZ749" s="42" t="str">
        <f>IF(BANCO10[[#This Row],[SOLUÇÃO]]=CZ$1,BANCO10[[#This Row],[STATUS DA ETAPA]],"")</f>
        <v/>
      </c>
      <c r="DA749" s="42" t="str">
        <f>IF(BANCO10[[#This Row],[SOLUÇÃO]]=DA$1,BANCO10[[#This Row],[STATUS DA ETAPA]],"")</f>
        <v/>
      </c>
      <c r="DB749" s="42" t="str">
        <f>IF(BANCO10[[#This Row],[SOLUÇÃO]]=DB$1,BANCO10[[#This Row],[STATUS DA ETAPA]],"")</f>
        <v/>
      </c>
      <c r="DC749" s="63" t="str">
        <f>IF(BANCO10[[#This Row],[SOLUÇÃO]]=DC$1,BANCO10[[#This Row],[STATUS DA ETAPA]],"")</f>
        <v>CONCLUÍDO</v>
      </c>
      <c r="DD749" s="65" t="str">
        <f>IF(BANCO10[[#This Row],[SOLUÇÃO]]=DD$1,BANCO10[[#This Row],[STATUS DA ETAPA]],"")</f>
        <v/>
      </c>
      <c r="DE749" s="65" t="str">
        <f>IF(BANCO10[[#This Row],[SOLUÇÃO]]=DE$1,BANCO10[[#This Row],[STATUS DA ETAPA]],"")</f>
        <v/>
      </c>
      <c r="DF749" s="65" t="str">
        <f>IF(BANCO10[[#This Row],[SOLUÇÃO]]=DF$1,BANCO10[[#This Row],[STATUS DA ETAPA]],"")</f>
        <v/>
      </c>
      <c r="DG749" s="65" t="str">
        <f>IF(BANCO10[[#This Row],[SOLUÇÃO]]=DG$1,BANCO10[[#This Row],[STATUS DA ETAPA]],"")</f>
        <v/>
      </c>
      <c r="DH749" s="65" t="str">
        <f>IF(BANCO10[[#This Row],[SOLUÇÃO]]=DH$1,BANCO10[[#This Row],[STATUS DA ETAPA]],"")</f>
        <v/>
      </c>
      <c r="DI749" s="65" t="str">
        <f>IF(BANCO10[[#This Row],[SOLUÇÃO]]=DI$1,BANCO10[[#This Row],[STATUS DA ETAPA]],"")</f>
        <v/>
      </c>
      <c r="DJ749" s="65" t="str">
        <f>IF(BANCO10[[#This Row],[SOLUÇÃO]]=DJ$1,BANCO10[[#This Row],[STATUS DA ETAPA]],"")</f>
        <v/>
      </c>
      <c r="DK749" s="65" t="str">
        <f>IF(BANCO10[[#This Row],[SOLUÇÃO]]=DK$1,BANCO10[[#This Row],[STATUS DA ETAPA]],"")</f>
        <v/>
      </c>
      <c r="DL749" s="65" t="str">
        <f>IF(BANCO10[[#This Row],[SOLUÇÃO]]=DL$1,BANCO10[[#This Row],[STATUS DA ETAPA]],"")</f>
        <v/>
      </c>
      <c r="DM749" s="65" t="str">
        <f>IF(BANCO10[[#This Row],[SOLUÇÃO]]=DM$1,BANCO10[[#This Row],[STATUS DA ETAPA]],"")</f>
        <v/>
      </c>
    </row>
    <row r="750" spans="1:339" ht="12" x14ac:dyDescent="0.25">
      <c r="A750" s="38" t="s">
        <v>118</v>
      </c>
      <c r="B750" s="39" t="s">
        <v>131</v>
      </c>
      <c r="C750" s="40" t="str">
        <f>IFERROR(VLOOKUP(BANCO10[[#This Row],[EMPRESA]],[1]!DADOS[#Data],2,FALSE),"")</f>
        <v>12.630.359/0004-74</v>
      </c>
      <c r="D750" s="40" t="s">
        <v>1887</v>
      </c>
      <c r="E750" s="42" t="str">
        <f>IFERROR(VLOOKUP(BANCO10[[#This Row],[EMPRESA]],[1]!DADOS[#Data],5,FALSE),"")</f>
        <v>DEMAIS</v>
      </c>
      <c r="F750" s="40" t="str">
        <f>IFERROR(IF(VLOOKUP(BANCO10[[#This Row],[EMPRESA]],[1]!DADOS[#Data],6,0)="","",(VLOOKUP(BANCO10[[#This Row],[EMPRESA]],[1]!DADOS[#Data],6,0))),"")</f>
        <v>N/A</v>
      </c>
      <c r="G750" s="40" t="s">
        <v>1888</v>
      </c>
      <c r="H750" s="43" t="s">
        <v>196</v>
      </c>
      <c r="I750" s="43" t="s">
        <v>306</v>
      </c>
      <c r="J750" s="43" t="s">
        <v>123</v>
      </c>
      <c r="K750" s="44" t="s">
        <v>1889</v>
      </c>
      <c r="L750" s="44" t="s">
        <v>136</v>
      </c>
      <c r="M750" s="44" t="s">
        <v>137</v>
      </c>
      <c r="N750" s="44" t="s">
        <v>1890</v>
      </c>
      <c r="O750" s="44" t="s">
        <v>336</v>
      </c>
      <c r="P750" s="42">
        <v>64</v>
      </c>
      <c r="Q750" s="39" t="s">
        <v>337</v>
      </c>
      <c r="R750" s="45" t="s">
        <v>27</v>
      </c>
      <c r="S750" s="45">
        <v>45890</v>
      </c>
      <c r="T750" s="45" t="s">
        <v>27</v>
      </c>
      <c r="U750" s="45">
        <v>45890</v>
      </c>
      <c r="V750" s="45" t="s">
        <v>27</v>
      </c>
      <c r="W750" s="45">
        <v>45897</v>
      </c>
      <c r="X750" s="45" t="s">
        <v>27</v>
      </c>
      <c r="Y750" s="45">
        <v>45897</v>
      </c>
      <c r="Z750" s="46" t="s">
        <v>27</v>
      </c>
      <c r="AA750" s="47">
        <v>45898</v>
      </c>
      <c r="AB750" s="46" t="s">
        <v>27</v>
      </c>
      <c r="AC750" s="48">
        <v>45898</v>
      </c>
      <c r="AD750" s="46" t="s">
        <v>27</v>
      </c>
      <c r="AE750" s="48">
        <v>45898</v>
      </c>
      <c r="AF750" s="45" t="s">
        <v>27</v>
      </c>
      <c r="AG750" s="45"/>
      <c r="AH750" s="45" t="s">
        <v>27</v>
      </c>
      <c r="AI750" s="45">
        <v>45891</v>
      </c>
      <c r="AJ750" s="45" t="s">
        <v>126</v>
      </c>
      <c r="AK750" s="45"/>
      <c r="AL750" s="45" t="s">
        <v>123</v>
      </c>
      <c r="AM750" s="45"/>
      <c r="AN750" s="45" t="s">
        <v>123</v>
      </c>
      <c r="AO750" s="45"/>
      <c r="AP750" s="45" t="s">
        <v>123</v>
      </c>
      <c r="AQ750" s="45"/>
      <c r="AR750" s="45" t="s">
        <v>123</v>
      </c>
      <c r="AS750" s="45"/>
      <c r="AT750" s="49">
        <v>45931</v>
      </c>
      <c r="AU750" s="50">
        <v>46022</v>
      </c>
      <c r="AV750" s="66" t="s">
        <v>27</v>
      </c>
      <c r="AW750" s="66" t="s">
        <v>126</v>
      </c>
      <c r="AX750" s="51" t="s">
        <v>49</v>
      </c>
      <c r="AY750" s="52" t="s">
        <v>126</v>
      </c>
      <c r="AZ750" s="53">
        <v>17000</v>
      </c>
      <c r="BA750" s="52" t="s">
        <v>153</v>
      </c>
      <c r="BB750" s="81">
        <v>562846</v>
      </c>
      <c r="BC750" s="52" t="s">
        <v>123</v>
      </c>
      <c r="BD750" s="52" t="s">
        <v>123</v>
      </c>
      <c r="BE750" s="55" t="s">
        <v>126</v>
      </c>
      <c r="BF750" s="55" t="s">
        <v>126</v>
      </c>
      <c r="BG750" s="55" t="s">
        <v>126</v>
      </c>
      <c r="BH750" s="55" t="s">
        <v>126</v>
      </c>
      <c r="BI750" s="48" t="s">
        <v>126</v>
      </c>
      <c r="BJ750" s="48"/>
      <c r="BK750" s="58" t="s">
        <v>123</v>
      </c>
      <c r="BL750" s="59"/>
      <c r="BM750" s="58" t="s">
        <v>123</v>
      </c>
      <c r="BN750" s="59"/>
      <c r="BO750" s="74" t="s">
        <v>126</v>
      </c>
      <c r="BP750" s="77"/>
      <c r="BQ750" s="78" t="s">
        <v>126</v>
      </c>
      <c r="BR750" s="131"/>
      <c r="BS750" s="69"/>
      <c r="BT750" s="38"/>
      <c r="BU750" s="61"/>
      <c r="BV750" s="61"/>
      <c r="BW750" s="61"/>
      <c r="BX750" s="61"/>
      <c r="BY750" s="61"/>
      <c r="BZ750" s="61"/>
      <c r="CA750" s="61"/>
      <c r="CB750" s="61"/>
      <c r="CC750" s="61"/>
      <c r="CD750" s="61"/>
      <c r="CE750" s="61"/>
      <c r="CF750" s="61"/>
      <c r="CG750" s="61"/>
      <c r="CH750" s="63">
        <f>YEAR(BANCO10[[#This Row],[DATA INÍCIO]])</f>
        <v>2025</v>
      </c>
      <c r="CI750" s="63">
        <f>MONTH(BANCO10[[#This Row],[DATA INÍCIO]])</f>
        <v>10</v>
      </c>
      <c r="CJ750" s="71" t="str">
        <f t="shared" si="13"/>
        <v>STUDIO 40 INDUSTRIA E COMERCIO DE VESTUARIO LTD12.630.359/0004-74</v>
      </c>
      <c r="CK750" s="63"/>
      <c r="CL750" s="63"/>
      <c r="CM750" s="42" t="str">
        <f>IF(BANCO10[[#This Row],[SOLUÇÃO]]=CM$1,BANCO10[[#This Row],[STATUS DA ETAPA]],"")</f>
        <v/>
      </c>
      <c r="CN750" s="42" t="str">
        <f>IF(BANCO10[[#This Row],[SOLUÇÃO]]=CN$1,BANCO10[[#This Row],[STATUS DA ETAPA]],"")</f>
        <v/>
      </c>
      <c r="CO750" s="42" t="str">
        <f>IF(BANCO10[[#This Row],[SOLUÇÃO]]=CO$1,BANCO10[[#This Row],[STATUS DA ETAPA]],"")</f>
        <v/>
      </c>
      <c r="CP750" s="42" t="str">
        <f>IF(BANCO10[[#This Row],[SOLUÇÃO]]=CP$1,BANCO10[[#This Row],[STATUS DA ETAPA]],"")</f>
        <v/>
      </c>
      <c r="CQ750" s="42" t="str">
        <f>IF(BANCO10[[#This Row],[SOLUÇÃO]]=CQ$1,BANCO10[[#This Row],[STATUS DA ETAPA]],"")</f>
        <v/>
      </c>
      <c r="CR750" s="42" t="str">
        <f>IF(BANCO10[[#This Row],[SOLUÇÃO]]=CR$1,BANCO10[[#This Row],[STATUS DA ETAPA]],"")</f>
        <v/>
      </c>
      <c r="CS750" s="42" t="str">
        <f>IF(BANCO10[[#This Row],[SOLUÇÃO]]=CS$1,BANCO10[[#This Row],[STATUS DA ETAPA]],"")</f>
        <v/>
      </c>
      <c r="CT750" s="42" t="str">
        <f>IF(BANCO10[[#This Row],[SOLUÇÃO]]=CT$1,BANCO10[[#This Row],[STATUS DA ETAPA]],"")</f>
        <v/>
      </c>
      <c r="CU750" s="42" t="str">
        <f>IF(BANCO10[[#This Row],[SOLUÇÃO]]=CU$1,BANCO10[[#This Row],[STATUS DA ETAPA]],"")</f>
        <v/>
      </c>
      <c r="CV750" s="42" t="str">
        <f>IF(BANCO10[[#This Row],[SOLUÇÃO]]=CV$1,BANCO10[[#This Row],[STATUS DA ETAPA]],"")</f>
        <v/>
      </c>
      <c r="CW750" s="42" t="str">
        <f>IF(BANCO10[[#This Row],[SOLUÇÃO]]=CW$1,BANCO10[[#This Row],[STATUS DA ETAPA]],"")</f>
        <v/>
      </c>
      <c r="CX750" s="42" t="str">
        <f>IF(BANCO10[[#This Row],[SOLUÇÃO]]=CX$1,BANCO10[[#This Row],[STATUS DA ETAPA]],"")</f>
        <v/>
      </c>
      <c r="CY750" s="42" t="str">
        <f>IF(BANCO10[[#This Row],[SOLUÇÃO]]=CY$1,BANCO10[[#This Row],[STATUS DA ETAPA]],"")</f>
        <v/>
      </c>
      <c r="CZ750" s="42" t="str">
        <f>IF(BANCO10[[#This Row],[SOLUÇÃO]]=CZ$1,BANCO10[[#This Row],[STATUS DA ETAPA]],"")</f>
        <v/>
      </c>
      <c r="DA750" s="42" t="str">
        <f>IF(BANCO10[[#This Row],[SOLUÇÃO]]=DA$1,BANCO10[[#This Row],[STATUS DA ETAPA]],"")</f>
        <v/>
      </c>
      <c r="DB750" s="42" t="str">
        <f>IF(BANCO10[[#This Row],[SOLUÇÃO]]=DB$1,BANCO10[[#This Row],[STATUS DA ETAPA]],"")</f>
        <v/>
      </c>
      <c r="DC750" s="42" t="str">
        <f>IF(BANCO10[[#This Row],[SOLUÇÃO]]=DC$1,BANCO10[[#This Row],[STATUS DA ETAPA]],"")</f>
        <v/>
      </c>
      <c r="DD750" s="42" t="str">
        <f>IF(BANCO10[[#This Row],[SOLUÇÃO]]=DD$1,BANCO10[[#This Row],[STATUS DA ETAPA]],"")</f>
        <v/>
      </c>
      <c r="DE750" s="42" t="str">
        <f>IF(BANCO10[[#This Row],[SOLUÇÃO]]=DE$1,BANCO10[[#This Row],[STATUS DA ETAPA]],"")</f>
        <v/>
      </c>
      <c r="DF750" s="42" t="str">
        <f>IF(BANCO10[[#This Row],[SOLUÇÃO]]=DF$1,BANCO10[[#This Row],[STATUS DA ETAPA]],"")</f>
        <v/>
      </c>
      <c r="DG750" s="42" t="str">
        <f>IF(BANCO10[[#This Row],[SOLUÇÃO]]=DG$1,BANCO10[[#This Row],[STATUS DA ETAPA]],"")</f>
        <v/>
      </c>
      <c r="DH750" s="42" t="str">
        <f>IF(BANCO10[[#This Row],[SOLUÇÃO]]=DH$1,BANCO10[[#This Row],[STATUS DA ETAPA]],"")</f>
        <v/>
      </c>
      <c r="DI750" s="42" t="str">
        <f>IF(BANCO10[[#This Row],[SOLUÇÃO]]=DI$1,BANCO10[[#This Row],[STATUS DA ETAPA]],"")</f>
        <v/>
      </c>
      <c r="DJ750" s="42" t="str">
        <f>IF(BANCO10[[#This Row],[SOLUÇÃO]]=DJ$1,BANCO10[[#This Row],[STATUS DA ETAPA]],"")</f>
        <v/>
      </c>
      <c r="DK750" s="42" t="str">
        <f>IF(BANCO10[[#This Row],[SOLUÇÃO]]=DK$1,BANCO10[[#This Row],[STATUS DA ETAPA]],"")</f>
        <v/>
      </c>
      <c r="DL750" s="42" t="str">
        <f>IF(BANCO10[[#This Row],[SOLUÇÃO]]=DL$1,BANCO10[[#This Row],[STATUS DA ETAPA]],"")</f>
        <v/>
      </c>
      <c r="DM750" s="42" t="str">
        <f>IF(BANCO10[[#This Row],[SOLUÇÃO]]=DM$1,BANCO10[[#This Row],[STATUS DA ETAPA]],"")</f>
        <v/>
      </c>
    </row>
    <row r="751" spans="1:339" ht="12" x14ac:dyDescent="0.25">
      <c r="A751" s="38" t="s">
        <v>118</v>
      </c>
      <c r="B751" s="39" t="s">
        <v>119</v>
      </c>
      <c r="C751" s="40" t="str">
        <f>IFERROR(VLOOKUP(BANCO10[[#This Row],[EMPRESA]],[1]!DADOS[#Data],2,FALSE),"")</f>
        <v>02.395.223/0001-20</v>
      </c>
      <c r="D751" s="40" t="s">
        <v>1891</v>
      </c>
      <c r="E751" s="42" t="str">
        <f>IFERROR(VLOOKUP(BANCO10[[#This Row],[EMPRESA]],[1]!DADOS[#Data],5,FALSE),"")</f>
        <v>EPP</v>
      </c>
      <c r="F751" s="40" t="str">
        <f>IFERROR(IF(VLOOKUP(BANCO10[[#This Row],[EMPRESA]],[1]!DADOS[#Data],6,0)="","",(VLOOKUP(BANCO10[[#This Row],[EMPRESA]],[1]!DADOS[#Data],6,0))),"")</f>
        <v>CAPITAL SUL</v>
      </c>
      <c r="G751" s="40" t="s">
        <v>1892</v>
      </c>
      <c r="H751" s="43" t="s">
        <v>196</v>
      </c>
      <c r="I751" s="43" t="s">
        <v>145</v>
      </c>
      <c r="J751" s="38" t="s">
        <v>123</v>
      </c>
      <c r="K751" s="44" t="s">
        <v>1893</v>
      </c>
      <c r="L751" s="44" t="s">
        <v>136</v>
      </c>
      <c r="M751" s="44" t="s">
        <v>137</v>
      </c>
      <c r="N751" s="44" t="s">
        <v>123</v>
      </c>
      <c r="O751" s="42" t="s">
        <v>92</v>
      </c>
      <c r="P751" s="42">
        <v>60</v>
      </c>
      <c r="Q751" s="39" t="s">
        <v>536</v>
      </c>
      <c r="R751" s="45" t="s">
        <v>123</v>
      </c>
      <c r="S751" s="45"/>
      <c r="T751" s="45" t="s">
        <v>123</v>
      </c>
      <c r="U751" s="45"/>
      <c r="V751" s="45" t="s">
        <v>123</v>
      </c>
      <c r="W751" s="45"/>
      <c r="X751" s="45" t="s">
        <v>123</v>
      </c>
      <c r="Y751" s="45"/>
      <c r="Z751" s="46" t="s">
        <v>123</v>
      </c>
      <c r="AA751" s="47"/>
      <c r="AB751" s="46" t="s">
        <v>123</v>
      </c>
      <c r="AC751" s="48"/>
      <c r="AD751" s="46" t="s">
        <v>123</v>
      </c>
      <c r="AE751" s="48"/>
      <c r="AF751" s="45" t="s">
        <v>123</v>
      </c>
      <c r="AG751" s="45"/>
      <c r="AH751" s="45" t="s">
        <v>123</v>
      </c>
      <c r="AI751" s="45"/>
      <c r="AJ751" s="45" t="s">
        <v>123</v>
      </c>
      <c r="AK751" s="45"/>
      <c r="AL751" s="45" t="s">
        <v>27</v>
      </c>
      <c r="AM751" s="45">
        <v>45825</v>
      </c>
      <c r="AN751" s="45" t="s">
        <v>27</v>
      </c>
      <c r="AO751" s="45"/>
      <c r="AP751" s="45" t="s">
        <v>27</v>
      </c>
      <c r="AQ751" s="45"/>
      <c r="AR751" s="45" t="s">
        <v>27</v>
      </c>
      <c r="AS751" s="45"/>
      <c r="AT751" s="49">
        <v>45856</v>
      </c>
      <c r="AU751" s="50">
        <v>45905</v>
      </c>
      <c r="AV751" s="105" t="s">
        <v>27</v>
      </c>
      <c r="AW751" s="105" t="s">
        <v>27</v>
      </c>
      <c r="AX751" s="73" t="s">
        <v>182</v>
      </c>
      <c r="AY751" s="52" t="s">
        <v>126</v>
      </c>
      <c r="AZ751" s="53">
        <v>0</v>
      </c>
      <c r="BA751" s="52" t="s">
        <v>153</v>
      </c>
      <c r="BB751" s="81" t="s">
        <v>1894</v>
      </c>
      <c r="BC751" s="52">
        <v>0</v>
      </c>
      <c r="BD751" s="52">
        <v>0</v>
      </c>
      <c r="BE751" s="55" t="s">
        <v>123</v>
      </c>
      <c r="BF751" s="55" t="s">
        <v>123</v>
      </c>
      <c r="BG751" s="55" t="s">
        <v>27</v>
      </c>
      <c r="BH751" s="55" t="s">
        <v>123</v>
      </c>
      <c r="BI751" s="68" t="s">
        <v>123</v>
      </c>
      <c r="BJ751" s="48"/>
      <c r="BK751" s="58" t="s">
        <v>27</v>
      </c>
      <c r="BL751" s="59">
        <v>45916</v>
      </c>
      <c r="BM751" s="78" t="s">
        <v>126</v>
      </c>
      <c r="BN751" s="59"/>
      <c r="BO751" s="74" t="s">
        <v>126</v>
      </c>
      <c r="BP751" s="77"/>
      <c r="BQ751" s="78" t="s">
        <v>126</v>
      </c>
      <c r="BR751" s="79"/>
      <c r="BS751" s="70">
        <v>45835</v>
      </c>
      <c r="BT751" s="38" t="s">
        <v>469</v>
      </c>
      <c r="BU751" s="61"/>
      <c r="BV751" s="61"/>
      <c r="BW751" s="61"/>
      <c r="BX751" s="61"/>
      <c r="BY751" s="61"/>
      <c r="BZ751" s="61"/>
      <c r="CA751" s="61"/>
      <c r="CB751" s="61"/>
      <c r="CC751" s="61"/>
      <c r="CD751" s="61"/>
      <c r="CE751" s="61"/>
      <c r="CF751" s="61"/>
      <c r="CG751" s="61"/>
      <c r="CH751" s="63">
        <f>YEAR(BANCO10[[#This Row],[DATA INÍCIO]])</f>
        <v>2025</v>
      </c>
      <c r="CI751" s="63">
        <f>MONTH(BANCO10[[#This Row],[DATA INÍCIO]])</f>
        <v>7</v>
      </c>
      <c r="CJ751" s="71" t="str">
        <f t="shared" si="13"/>
        <v>TAMPOART TECNICAS TAMPOGRAFICAS LTDA02.395.223/0001-20</v>
      </c>
      <c r="CK751" s="63"/>
      <c r="CL751" s="63"/>
      <c r="CM751" s="42" t="str">
        <f>IF(BANCO10[[#This Row],[SOLUÇÃO]]=CM$1,BANCO10[[#This Row],[STATUS DA ETAPA]],"")</f>
        <v/>
      </c>
      <c r="CN751" s="42" t="str">
        <f>IF(BANCO10[[#This Row],[SOLUÇÃO]]=CN$1,BANCO10[[#This Row],[STATUS DA ETAPA]],"")</f>
        <v/>
      </c>
      <c r="CO751" s="42" t="str">
        <f>IF(BANCO10[[#This Row],[SOLUÇÃO]]=CO$1,BANCO10[[#This Row],[STATUS DA ETAPA]],"")</f>
        <v>CONCLUÍDO</v>
      </c>
      <c r="CP751" s="42" t="str">
        <f>IF(BANCO10[[#This Row],[SOLUÇÃO]]=CP$1,BANCO10[[#This Row],[STATUS DA ETAPA]],"")</f>
        <v/>
      </c>
      <c r="CQ751" s="42" t="str">
        <f>IF(BANCO10[[#This Row],[SOLUÇÃO]]=CQ$1,BANCO10[[#This Row],[STATUS DA ETAPA]],"")</f>
        <v/>
      </c>
      <c r="CR751" s="42" t="str">
        <f>IF(BANCO10[[#This Row],[SOLUÇÃO]]=CR$1,BANCO10[[#This Row],[STATUS DA ETAPA]],"")</f>
        <v/>
      </c>
      <c r="CS751" s="42" t="str">
        <f>IF(BANCO10[[#This Row],[SOLUÇÃO]]=CS$1,BANCO10[[#This Row],[STATUS DA ETAPA]],"")</f>
        <v/>
      </c>
      <c r="CT751" s="42" t="str">
        <f>IF(BANCO10[[#This Row],[SOLUÇÃO]]=CT$1,BANCO10[[#This Row],[STATUS DA ETAPA]],"")</f>
        <v/>
      </c>
      <c r="CU751" s="42" t="str">
        <f>IF(BANCO10[[#This Row],[SOLUÇÃO]]=CU$1,BANCO10[[#This Row],[STATUS DA ETAPA]],"")</f>
        <v/>
      </c>
      <c r="CV751" s="42" t="str">
        <f>IF(BANCO10[[#This Row],[SOLUÇÃO]]=CV$1,BANCO10[[#This Row],[STATUS DA ETAPA]],"")</f>
        <v/>
      </c>
      <c r="CW751" s="42" t="str">
        <f>IF(BANCO10[[#This Row],[SOLUÇÃO]]=CW$1,BANCO10[[#This Row],[STATUS DA ETAPA]],"")</f>
        <v/>
      </c>
      <c r="CX751" s="42" t="str">
        <f>IF(BANCO10[[#This Row],[SOLUÇÃO]]=CX$1,BANCO10[[#This Row],[STATUS DA ETAPA]],"")</f>
        <v/>
      </c>
      <c r="CY751" s="42" t="str">
        <f>IF(BANCO10[[#This Row],[SOLUÇÃO]]=CY$1,BANCO10[[#This Row],[STATUS DA ETAPA]],"")</f>
        <v/>
      </c>
      <c r="CZ751" s="42" t="str">
        <f>IF(BANCO10[[#This Row],[SOLUÇÃO]]=CZ$1,BANCO10[[#This Row],[STATUS DA ETAPA]],"")</f>
        <v/>
      </c>
      <c r="DA751" s="42" t="str">
        <f>IF(BANCO10[[#This Row],[SOLUÇÃO]]=DA$1,BANCO10[[#This Row],[STATUS DA ETAPA]],"")</f>
        <v/>
      </c>
      <c r="DB751" s="42" t="str">
        <f>IF(BANCO10[[#This Row],[SOLUÇÃO]]=DB$1,BANCO10[[#This Row],[STATUS DA ETAPA]],"")</f>
        <v/>
      </c>
      <c r="DC751" s="42" t="str">
        <f>IF(BANCO10[[#This Row],[SOLUÇÃO]]=DC$1,BANCO10[[#This Row],[STATUS DA ETAPA]],"")</f>
        <v/>
      </c>
      <c r="DD751" s="42" t="str">
        <f>IF(BANCO10[[#This Row],[SOLUÇÃO]]=DD$1,BANCO10[[#This Row],[STATUS DA ETAPA]],"")</f>
        <v/>
      </c>
      <c r="DE751" s="42" t="str">
        <f>IF(BANCO10[[#This Row],[SOLUÇÃO]]=DE$1,BANCO10[[#This Row],[STATUS DA ETAPA]],"")</f>
        <v/>
      </c>
      <c r="DF751" s="42" t="str">
        <f>IF(BANCO10[[#This Row],[SOLUÇÃO]]=DF$1,BANCO10[[#This Row],[STATUS DA ETAPA]],"")</f>
        <v/>
      </c>
      <c r="DG751" s="42" t="str">
        <f>IF(BANCO10[[#This Row],[SOLUÇÃO]]=DG$1,BANCO10[[#This Row],[STATUS DA ETAPA]],"")</f>
        <v/>
      </c>
      <c r="DH751" s="42" t="str">
        <f>IF(BANCO10[[#This Row],[SOLUÇÃO]]=DH$1,BANCO10[[#This Row],[STATUS DA ETAPA]],"")</f>
        <v/>
      </c>
      <c r="DI751" s="42" t="str">
        <f>IF(BANCO10[[#This Row],[SOLUÇÃO]]=DI$1,BANCO10[[#This Row],[STATUS DA ETAPA]],"")</f>
        <v/>
      </c>
      <c r="DJ751" s="42" t="str">
        <f>IF(BANCO10[[#This Row],[SOLUÇÃO]]=DJ$1,BANCO10[[#This Row],[STATUS DA ETAPA]],"")</f>
        <v/>
      </c>
      <c r="DK751" s="42" t="str">
        <f>IF(BANCO10[[#This Row],[SOLUÇÃO]]=DK$1,BANCO10[[#This Row],[STATUS DA ETAPA]],"")</f>
        <v/>
      </c>
      <c r="DL751" s="42" t="str">
        <f>IF(BANCO10[[#This Row],[SOLUÇÃO]]=DL$1,BANCO10[[#This Row],[STATUS DA ETAPA]],"")</f>
        <v/>
      </c>
      <c r="DM751" s="42" t="str">
        <f>IF(BANCO10[[#This Row],[SOLUÇÃO]]=DM$1,BANCO10[[#This Row],[STATUS DA ETAPA]],"")</f>
        <v/>
      </c>
    </row>
    <row r="752" spans="1:339" ht="12" x14ac:dyDescent="0.25">
      <c r="A752" s="38" t="s">
        <v>118</v>
      </c>
      <c r="B752" s="39" t="s">
        <v>383</v>
      </c>
      <c r="C752" s="40" t="str">
        <f>IFERROR(VLOOKUP(BANCO10[[#This Row],[EMPRESA]],[1]!DADOS[#Data],2,FALSE),"")</f>
        <v>18.842.208/0001-13</v>
      </c>
      <c r="D752" s="42" t="s">
        <v>1759</v>
      </c>
      <c r="E752" s="42" t="str">
        <f>IFERROR(VLOOKUP(BANCO10[[#This Row],[EMPRESA]],[1]!DADOS[#Data],5,FALSE),"")</f>
        <v>EPP</v>
      </c>
      <c r="F752" s="40" t="str">
        <f>IFERROR(IF(VLOOKUP(BANCO10[[#This Row],[EMPRESA]],[1]!DADOS[#Data],6,0)="","",(VLOOKUP(BANCO10[[#This Row],[EMPRESA]],[1]!DADOS[#Data],6,0))),"")</f>
        <v>CAPITAL CENTRO</v>
      </c>
      <c r="G752" s="40"/>
      <c r="H752" s="43" t="s">
        <v>121</v>
      </c>
      <c r="I752" s="43" t="s">
        <v>145</v>
      </c>
      <c r="J752" s="44" t="s">
        <v>146</v>
      </c>
      <c r="K752" s="44" t="s">
        <v>1895</v>
      </c>
      <c r="L752" s="44" t="s">
        <v>123</v>
      </c>
      <c r="M752" s="44">
        <v>103</v>
      </c>
      <c r="N752" s="42" t="s">
        <v>123</v>
      </c>
      <c r="O752" s="42" t="s">
        <v>90</v>
      </c>
      <c r="P752" s="42">
        <v>4</v>
      </c>
      <c r="Q752" s="42" t="s">
        <v>282</v>
      </c>
      <c r="R752" s="45" t="s">
        <v>123</v>
      </c>
      <c r="S752" s="45"/>
      <c r="T752" s="45" t="s">
        <v>123</v>
      </c>
      <c r="U752" s="45"/>
      <c r="V752" s="45" t="s">
        <v>123</v>
      </c>
      <c r="W752" s="45"/>
      <c r="X752" s="45" t="s">
        <v>123</v>
      </c>
      <c r="Y752" s="45"/>
      <c r="Z752" s="46" t="s">
        <v>123</v>
      </c>
      <c r="AA752" s="47"/>
      <c r="AB752" s="46" t="s">
        <v>123</v>
      </c>
      <c r="AC752" s="48"/>
      <c r="AD752" s="46" t="s">
        <v>123</v>
      </c>
      <c r="AE752" s="48"/>
      <c r="AF752" s="45" t="s">
        <v>27</v>
      </c>
      <c r="AG752" s="45">
        <v>45126</v>
      </c>
      <c r="AH752" s="45" t="s">
        <v>123</v>
      </c>
      <c r="AI752" s="45"/>
      <c r="AJ752" s="45" t="s">
        <v>123</v>
      </c>
      <c r="AK752" s="45"/>
      <c r="AL752" s="45" t="s">
        <v>123</v>
      </c>
      <c r="AM752" s="45"/>
      <c r="AN752" s="45" t="s">
        <v>123</v>
      </c>
      <c r="AO752" s="45"/>
      <c r="AP752" s="45" t="s">
        <v>123</v>
      </c>
      <c r="AQ752" s="45"/>
      <c r="AR752" s="45" t="s">
        <v>123</v>
      </c>
      <c r="AS752" s="45"/>
      <c r="AT752" s="133">
        <v>45112</v>
      </c>
      <c r="AU752" s="99">
        <v>45112</v>
      </c>
      <c r="AV752" s="51" t="s">
        <v>123</v>
      </c>
      <c r="AW752" s="51" t="s">
        <v>123</v>
      </c>
      <c r="AX752" s="51" t="s">
        <v>49</v>
      </c>
      <c r="AY752" s="52" t="s">
        <v>123</v>
      </c>
      <c r="AZ752" s="53">
        <v>0</v>
      </c>
      <c r="BA752" s="52" t="s">
        <v>123</v>
      </c>
      <c r="BB752" s="81" t="s">
        <v>123</v>
      </c>
      <c r="BC752" s="52" t="s">
        <v>123</v>
      </c>
      <c r="BD752" s="52" t="s">
        <v>123</v>
      </c>
      <c r="BE752" s="55" t="s">
        <v>123</v>
      </c>
      <c r="BF752" s="55" t="s">
        <v>123</v>
      </c>
      <c r="BG752" s="55" t="s">
        <v>123</v>
      </c>
      <c r="BH752" s="55" t="s">
        <v>123</v>
      </c>
      <c r="BI752" s="56" t="s">
        <v>123</v>
      </c>
      <c r="BJ752" s="47"/>
      <c r="BK752" s="74"/>
      <c r="BL752" s="75"/>
      <c r="BM752" s="74"/>
      <c r="BN752" s="75"/>
      <c r="BO752" s="74" t="s">
        <v>123</v>
      </c>
      <c r="BP752" s="75"/>
      <c r="BQ752" s="74" t="s">
        <v>123</v>
      </c>
      <c r="BR752" s="217"/>
      <c r="BS752" s="70" t="s">
        <v>1896</v>
      </c>
      <c r="BT752" s="38"/>
      <c r="BU752" s="61" t="s">
        <v>129</v>
      </c>
      <c r="BV752" s="61" t="s">
        <v>129</v>
      </c>
      <c r="BW752" s="84" t="s">
        <v>170</v>
      </c>
      <c r="BX752" s="84" t="s">
        <v>129</v>
      </c>
      <c r="BY752" s="85" t="s">
        <v>170</v>
      </c>
      <c r="BZ752" s="84"/>
      <c r="CA752" s="86" t="s">
        <v>129</v>
      </c>
      <c r="CB752" s="87" t="s">
        <v>129</v>
      </c>
      <c r="CC752" s="88" t="s">
        <v>129</v>
      </c>
      <c r="CD752" s="87" t="s">
        <v>129</v>
      </c>
      <c r="CE752" s="87" t="s">
        <v>129</v>
      </c>
      <c r="CF752" s="87" t="s">
        <v>129</v>
      </c>
      <c r="CG752" s="87" t="s">
        <v>129</v>
      </c>
      <c r="CH752" s="42">
        <f>YEAR(BANCO10[[#This Row],[DATA INÍCIO]])</f>
        <v>2023</v>
      </c>
      <c r="CI752" s="42">
        <f>MONTH(BANCO10[[#This Row],[DATA INÍCIO]])</f>
        <v>7</v>
      </c>
      <c r="CJ752" s="42" t="str">
        <f t="shared" si="13"/>
        <v>SWEETCO ALIMENTOS BRASIL LTDA18.842.208/0001-13</v>
      </c>
      <c r="CK752" s="42"/>
      <c r="CL752" s="42" t="s">
        <v>1895</v>
      </c>
      <c r="CM752" s="42" t="str">
        <f>IF(BANCO10[[#This Row],[SOLUÇÃO]]=CM$1,BANCO10[[#This Row],[STATUS DA ETAPA]],"")</f>
        <v>CONCLUÍDO</v>
      </c>
      <c r="CN752" s="42" t="str">
        <f>IF(BANCO10[[#This Row],[SOLUÇÃO]]=CN$1,BANCO10[[#This Row],[STATUS DA ETAPA]],"")</f>
        <v/>
      </c>
      <c r="CO752" s="42" t="str">
        <f>IF(BANCO10[[#This Row],[SOLUÇÃO]]=CO$1,BANCO10[[#This Row],[STATUS DA ETAPA]],"")</f>
        <v/>
      </c>
      <c r="CP752" s="42" t="str">
        <f>IF(BANCO10[[#This Row],[SOLUÇÃO]]=CP$1,BANCO10[[#This Row],[STATUS DA ETAPA]],"")</f>
        <v/>
      </c>
      <c r="CQ752" s="42" t="str">
        <f>IF(BANCO10[[#This Row],[SOLUÇÃO]]=CQ$1,BANCO10[[#This Row],[STATUS DA ETAPA]],"")</f>
        <v/>
      </c>
      <c r="CR752" s="42" t="str">
        <f>IF(BANCO10[[#This Row],[SOLUÇÃO]]=CR$1,BANCO10[[#This Row],[STATUS DA ETAPA]],"")</f>
        <v/>
      </c>
      <c r="CS752" s="42" t="str">
        <f>IF(BANCO10[[#This Row],[SOLUÇÃO]]=CS$1,BANCO10[[#This Row],[STATUS DA ETAPA]],"")</f>
        <v/>
      </c>
      <c r="CT752" s="42" t="str">
        <f>IF(BANCO10[[#This Row],[SOLUÇÃO]]=CT$1,BANCO10[[#This Row],[STATUS DA ETAPA]],"")</f>
        <v/>
      </c>
      <c r="CU752" s="42" t="str">
        <f>IF(BANCO10[[#This Row],[SOLUÇÃO]]=CU$1,BANCO10[[#This Row],[STATUS DA ETAPA]],"")</f>
        <v/>
      </c>
      <c r="CV752" s="42" t="str">
        <f>IF(BANCO10[[#This Row],[SOLUÇÃO]]=CV$1,BANCO10[[#This Row],[STATUS DA ETAPA]],"")</f>
        <v/>
      </c>
      <c r="CW752" s="42" t="str">
        <f>IF(BANCO10[[#This Row],[SOLUÇÃO]]=CW$1,BANCO10[[#This Row],[STATUS DA ETAPA]],"")</f>
        <v/>
      </c>
      <c r="CX752" s="42" t="str">
        <f>IF(BANCO10[[#This Row],[SOLUÇÃO]]=CX$1,BANCO10[[#This Row],[STATUS DA ETAPA]],"")</f>
        <v/>
      </c>
      <c r="CY752" s="42" t="str">
        <f>IF(BANCO10[[#This Row],[SOLUÇÃO]]=CY$1,BANCO10[[#This Row],[STATUS DA ETAPA]],"")</f>
        <v/>
      </c>
      <c r="CZ752" s="42" t="str">
        <f>IF(BANCO10[[#This Row],[SOLUÇÃO]]=CZ$1,BANCO10[[#This Row],[STATUS DA ETAPA]],"")</f>
        <v/>
      </c>
      <c r="DA752" s="42" t="str">
        <f>IF(BANCO10[[#This Row],[SOLUÇÃO]]=DA$1,BANCO10[[#This Row],[STATUS DA ETAPA]],"")</f>
        <v/>
      </c>
      <c r="DB752" s="42" t="str">
        <f>IF(BANCO10[[#This Row],[SOLUÇÃO]]=DB$1,BANCO10[[#This Row],[STATUS DA ETAPA]],"")</f>
        <v/>
      </c>
      <c r="DC752" s="63" t="str">
        <f>IF(BANCO10[[#This Row],[SOLUÇÃO]]=DC$1,BANCO10[[#This Row],[STATUS DA ETAPA]],"")</f>
        <v/>
      </c>
      <c r="DD752" s="65" t="str">
        <f>IF(BANCO10[[#This Row],[SOLUÇÃO]]=DD$1,BANCO10[[#This Row],[STATUS DA ETAPA]],"")</f>
        <v/>
      </c>
      <c r="DE752" s="65" t="str">
        <f>IF(BANCO10[[#This Row],[SOLUÇÃO]]=DE$1,BANCO10[[#This Row],[STATUS DA ETAPA]],"")</f>
        <v/>
      </c>
      <c r="DF752" s="65" t="str">
        <f>IF(BANCO10[[#This Row],[SOLUÇÃO]]=DF$1,BANCO10[[#This Row],[STATUS DA ETAPA]],"")</f>
        <v/>
      </c>
      <c r="DG752" s="65" t="str">
        <f>IF(BANCO10[[#This Row],[SOLUÇÃO]]=DG$1,BANCO10[[#This Row],[STATUS DA ETAPA]],"")</f>
        <v/>
      </c>
      <c r="DH752" s="65" t="str">
        <f>IF(BANCO10[[#This Row],[SOLUÇÃO]]=DH$1,BANCO10[[#This Row],[STATUS DA ETAPA]],"")</f>
        <v/>
      </c>
      <c r="DI752" s="65" t="str">
        <f>IF(BANCO10[[#This Row],[SOLUÇÃO]]=DI$1,BANCO10[[#This Row],[STATUS DA ETAPA]],"")</f>
        <v/>
      </c>
      <c r="DJ752" s="65" t="str">
        <f>IF(BANCO10[[#This Row],[SOLUÇÃO]]=DJ$1,BANCO10[[#This Row],[STATUS DA ETAPA]],"")</f>
        <v/>
      </c>
      <c r="DK752" s="65" t="str">
        <f>IF(BANCO10[[#This Row],[SOLUÇÃO]]=DK$1,BANCO10[[#This Row],[STATUS DA ETAPA]],"")</f>
        <v/>
      </c>
      <c r="DL752" s="65" t="str">
        <f>IF(BANCO10[[#This Row],[SOLUÇÃO]]=DL$1,BANCO10[[#This Row],[STATUS DA ETAPA]],"")</f>
        <v/>
      </c>
      <c r="DM752" s="65" t="str">
        <f>IF(BANCO10[[#This Row],[SOLUÇÃO]]=DM$1,BANCO10[[#This Row],[STATUS DA ETAPA]],"")</f>
        <v/>
      </c>
    </row>
    <row r="753" spans="1:117" ht="12" x14ac:dyDescent="0.25">
      <c r="A753" s="38" t="s">
        <v>118</v>
      </c>
      <c r="B753" s="39" t="s">
        <v>119</v>
      </c>
      <c r="C753" s="40" t="str">
        <f>IFERROR(VLOOKUP(BANCO10[[#This Row],[EMPRESA]],[1]!DADOS[#Data],2,FALSE),"")</f>
        <v>18.842.208/0001-13</v>
      </c>
      <c r="D753" s="42" t="s">
        <v>1759</v>
      </c>
      <c r="E753" s="42" t="str">
        <f>IFERROR(VLOOKUP(BANCO10[[#This Row],[EMPRESA]],[1]!DADOS[#Data],5,FALSE),"")</f>
        <v>EPP</v>
      </c>
      <c r="F753" s="40" t="str">
        <f>IFERROR(IF(VLOOKUP(BANCO10[[#This Row],[EMPRESA]],[1]!DADOS[#Data],6,0)="","",(VLOOKUP(BANCO10[[#This Row],[EMPRESA]],[1]!DADOS[#Data],6,0))),"")</f>
        <v>CAPITAL CENTRO</v>
      </c>
      <c r="G753" s="40" t="str">
        <f>IFERROR(IF(VLOOKUP(BANCO10[[#This Row],[EMPRESA]],[1]!DADOS[#Data],4)="","",(VLOOKUP($D753,[1]!DADOS[#Data],4,0))),"")</f>
        <v>SWEETCO</v>
      </c>
      <c r="H753" s="43" t="s">
        <v>7</v>
      </c>
      <c r="I753" s="43" t="s">
        <v>145</v>
      </c>
      <c r="J753" s="44" t="s">
        <v>123</v>
      </c>
      <c r="K753" s="44" t="s">
        <v>1897</v>
      </c>
      <c r="L753" s="44" t="s">
        <v>1898</v>
      </c>
      <c r="M753" s="44">
        <v>103</v>
      </c>
      <c r="N753" s="42" t="s">
        <v>123</v>
      </c>
      <c r="O753" s="42" t="s">
        <v>95</v>
      </c>
      <c r="P753" s="42">
        <v>100</v>
      </c>
      <c r="Q753" s="42" t="s">
        <v>168</v>
      </c>
      <c r="R753" s="45" t="s">
        <v>123</v>
      </c>
      <c r="S753" s="45"/>
      <c r="T753" s="45" t="s">
        <v>123</v>
      </c>
      <c r="U753" s="45"/>
      <c r="V753" s="45" t="s">
        <v>123</v>
      </c>
      <c r="W753" s="45"/>
      <c r="X753" s="45" t="s">
        <v>123</v>
      </c>
      <c r="Y753" s="45"/>
      <c r="Z753" s="46" t="s">
        <v>123</v>
      </c>
      <c r="AA753" s="47"/>
      <c r="AB753" s="46" t="s">
        <v>123</v>
      </c>
      <c r="AC753" s="48"/>
      <c r="AD753" s="46" t="s">
        <v>123</v>
      </c>
      <c r="AE753" s="48"/>
      <c r="AF753" s="45" t="s">
        <v>27</v>
      </c>
      <c r="AG753" s="45">
        <v>45126</v>
      </c>
      <c r="AH753" s="45" t="s">
        <v>27</v>
      </c>
      <c r="AI753" s="45">
        <v>45378</v>
      </c>
      <c r="AJ753" s="45" t="s">
        <v>27</v>
      </c>
      <c r="AK753" s="45">
        <v>45378</v>
      </c>
      <c r="AL753" s="45" t="s">
        <v>27</v>
      </c>
      <c r="AM753" s="45">
        <v>45379</v>
      </c>
      <c r="AN753" s="45" t="s">
        <v>123</v>
      </c>
      <c r="AO753" s="45"/>
      <c r="AP753" s="45" t="s">
        <v>123</v>
      </c>
      <c r="AQ753" s="45"/>
      <c r="AR753" s="45" t="s">
        <v>123</v>
      </c>
      <c r="AS753" s="45"/>
      <c r="AT753" s="133">
        <v>45440</v>
      </c>
      <c r="AU753" s="99">
        <v>45572</v>
      </c>
      <c r="AV753" s="51" t="s">
        <v>27</v>
      </c>
      <c r="AW753" s="66" t="s">
        <v>27</v>
      </c>
      <c r="AX753" s="51" t="s">
        <v>49</v>
      </c>
      <c r="AY753" s="52" t="s">
        <v>126</v>
      </c>
      <c r="AZ753" s="53">
        <v>0</v>
      </c>
      <c r="BA753" s="52" t="s">
        <v>153</v>
      </c>
      <c r="BB753" s="81"/>
      <c r="BC753" s="52">
        <v>4731</v>
      </c>
      <c r="BD753" s="52"/>
      <c r="BE753" s="55" t="s">
        <v>123</v>
      </c>
      <c r="BF753" s="55" t="s">
        <v>123</v>
      </c>
      <c r="BG753" s="55" t="s">
        <v>27</v>
      </c>
      <c r="BH753" s="55" t="s">
        <v>123</v>
      </c>
      <c r="BI753" s="68" t="s">
        <v>123</v>
      </c>
      <c r="BJ753" s="47"/>
      <c r="BK753" s="74"/>
      <c r="BL753" s="75"/>
      <c r="BM753" s="74"/>
      <c r="BN753" s="75"/>
      <c r="BO753" s="74" t="s">
        <v>27</v>
      </c>
      <c r="BP753" s="75">
        <v>45572</v>
      </c>
      <c r="BQ753" s="78" t="s">
        <v>27</v>
      </c>
      <c r="BR753" s="75">
        <v>45566</v>
      </c>
      <c r="BS753" s="70"/>
      <c r="BT753" s="38"/>
      <c r="BU753" s="61" t="s">
        <v>129</v>
      </c>
      <c r="BV753" s="61" t="s">
        <v>129</v>
      </c>
      <c r="BW753" s="84" t="s">
        <v>170</v>
      </c>
      <c r="BX753" s="84" t="s">
        <v>129</v>
      </c>
      <c r="BY753" s="85" t="s">
        <v>170</v>
      </c>
      <c r="BZ753" s="84"/>
      <c r="CA753" s="86" t="s">
        <v>129</v>
      </c>
      <c r="CB753" s="87" t="s">
        <v>129</v>
      </c>
      <c r="CC753" s="88">
        <v>45390</v>
      </c>
      <c r="CD753" s="87" t="s">
        <v>158</v>
      </c>
      <c r="CE753" s="87" t="s">
        <v>129</v>
      </c>
      <c r="CF753" s="87" t="s">
        <v>129</v>
      </c>
      <c r="CG753" s="87" t="s">
        <v>970</v>
      </c>
      <c r="CH753" s="42">
        <f>YEAR(BANCO10[[#This Row],[DATA INÍCIO]])</f>
        <v>2024</v>
      </c>
      <c r="CI753" s="42">
        <f>MONTH(BANCO10[[#This Row],[DATA INÍCIO]])</f>
        <v>5</v>
      </c>
      <c r="CJ753" s="42" t="str">
        <f t="shared" si="13"/>
        <v>SWEETCO ALIMENTOS BRASIL LTDA18.842.208/0001-13</v>
      </c>
      <c r="CK753" s="42"/>
      <c r="CL753" s="42" t="s">
        <v>1897</v>
      </c>
      <c r="CM753" s="42" t="str">
        <f>IF(BANCO10[[#This Row],[SOLUÇÃO]]=CM$1,BANCO10[[#This Row],[STATUS DA ETAPA]],"")</f>
        <v/>
      </c>
      <c r="CN753" s="42" t="str">
        <f>IF(BANCO10[[#This Row],[SOLUÇÃO]]=CN$1,BANCO10[[#This Row],[STATUS DA ETAPA]],"")</f>
        <v/>
      </c>
      <c r="CO753" s="42" t="str">
        <f>IF(BANCO10[[#This Row],[SOLUÇÃO]]=CO$1,BANCO10[[#This Row],[STATUS DA ETAPA]],"")</f>
        <v/>
      </c>
      <c r="CP753" s="42" t="str">
        <f>IF(BANCO10[[#This Row],[SOLUÇÃO]]=CP$1,BANCO10[[#This Row],[STATUS DA ETAPA]],"")</f>
        <v/>
      </c>
      <c r="CQ753" s="42" t="str">
        <f>IF(BANCO10[[#This Row],[SOLUÇÃO]]=CQ$1,BANCO10[[#This Row],[STATUS DA ETAPA]],"")</f>
        <v/>
      </c>
      <c r="CR753" s="42" t="str">
        <f>IF(BANCO10[[#This Row],[SOLUÇÃO]]=CR$1,BANCO10[[#This Row],[STATUS DA ETAPA]],"")</f>
        <v>CONCLUÍDO</v>
      </c>
      <c r="CS753" s="42" t="str">
        <f>IF(BANCO10[[#This Row],[SOLUÇÃO]]=CS$1,BANCO10[[#This Row],[STATUS DA ETAPA]],"")</f>
        <v/>
      </c>
      <c r="CT753" s="42" t="str">
        <f>IF(BANCO10[[#This Row],[SOLUÇÃO]]=CT$1,BANCO10[[#This Row],[STATUS DA ETAPA]],"")</f>
        <v/>
      </c>
      <c r="CU753" s="42" t="str">
        <f>IF(BANCO10[[#This Row],[SOLUÇÃO]]=CU$1,BANCO10[[#This Row],[STATUS DA ETAPA]],"")</f>
        <v/>
      </c>
      <c r="CV753" s="42" t="str">
        <f>IF(BANCO10[[#This Row],[SOLUÇÃO]]=CV$1,BANCO10[[#This Row],[STATUS DA ETAPA]],"")</f>
        <v/>
      </c>
      <c r="CW753" s="42" t="str">
        <f>IF(BANCO10[[#This Row],[SOLUÇÃO]]=CW$1,BANCO10[[#This Row],[STATUS DA ETAPA]],"")</f>
        <v/>
      </c>
      <c r="CX753" s="42" t="str">
        <f>IF(BANCO10[[#This Row],[SOLUÇÃO]]=CX$1,BANCO10[[#This Row],[STATUS DA ETAPA]],"")</f>
        <v/>
      </c>
      <c r="CY753" s="42" t="str">
        <f>IF(BANCO10[[#This Row],[SOLUÇÃO]]=CY$1,BANCO10[[#This Row],[STATUS DA ETAPA]],"")</f>
        <v/>
      </c>
      <c r="CZ753" s="42" t="str">
        <f>IF(BANCO10[[#This Row],[SOLUÇÃO]]=CZ$1,BANCO10[[#This Row],[STATUS DA ETAPA]],"")</f>
        <v/>
      </c>
      <c r="DA753" s="42" t="str">
        <f>IF(BANCO10[[#This Row],[SOLUÇÃO]]=DA$1,BANCO10[[#This Row],[STATUS DA ETAPA]],"")</f>
        <v/>
      </c>
      <c r="DB753" s="42" t="str">
        <f>IF(BANCO10[[#This Row],[SOLUÇÃO]]=DB$1,BANCO10[[#This Row],[STATUS DA ETAPA]],"")</f>
        <v/>
      </c>
      <c r="DC753" s="63" t="str">
        <f>IF(BANCO10[[#This Row],[SOLUÇÃO]]=DC$1,BANCO10[[#This Row],[STATUS DA ETAPA]],"")</f>
        <v/>
      </c>
      <c r="DD753" s="65" t="str">
        <f>IF(BANCO10[[#This Row],[SOLUÇÃO]]=DD$1,BANCO10[[#This Row],[STATUS DA ETAPA]],"")</f>
        <v/>
      </c>
      <c r="DE753" s="65" t="str">
        <f>IF(BANCO10[[#This Row],[SOLUÇÃO]]=DE$1,BANCO10[[#This Row],[STATUS DA ETAPA]],"")</f>
        <v/>
      </c>
      <c r="DF753" s="65" t="str">
        <f>IF(BANCO10[[#This Row],[SOLUÇÃO]]=DF$1,BANCO10[[#This Row],[STATUS DA ETAPA]],"")</f>
        <v/>
      </c>
      <c r="DG753" s="65" t="str">
        <f>IF(BANCO10[[#This Row],[SOLUÇÃO]]=DG$1,BANCO10[[#This Row],[STATUS DA ETAPA]],"")</f>
        <v/>
      </c>
      <c r="DH753" s="65" t="str">
        <f>IF(BANCO10[[#This Row],[SOLUÇÃO]]=DH$1,BANCO10[[#This Row],[STATUS DA ETAPA]],"")</f>
        <v/>
      </c>
      <c r="DI753" s="65" t="str">
        <f>IF(BANCO10[[#This Row],[SOLUÇÃO]]=DI$1,BANCO10[[#This Row],[STATUS DA ETAPA]],"")</f>
        <v/>
      </c>
      <c r="DJ753" s="65" t="str">
        <f>IF(BANCO10[[#This Row],[SOLUÇÃO]]=DJ$1,BANCO10[[#This Row],[STATUS DA ETAPA]],"")</f>
        <v/>
      </c>
      <c r="DK753" s="65" t="str">
        <f>IF(BANCO10[[#This Row],[SOLUÇÃO]]=DK$1,BANCO10[[#This Row],[STATUS DA ETAPA]],"")</f>
        <v/>
      </c>
      <c r="DL753" s="65" t="str">
        <f>IF(BANCO10[[#This Row],[SOLUÇÃO]]=DL$1,BANCO10[[#This Row],[STATUS DA ETAPA]],"")</f>
        <v/>
      </c>
      <c r="DM753" s="65" t="str">
        <f>IF(BANCO10[[#This Row],[SOLUÇÃO]]=DM$1,BANCO10[[#This Row],[STATUS DA ETAPA]],"")</f>
        <v/>
      </c>
    </row>
    <row r="754" spans="1:117" ht="12" x14ac:dyDescent="0.25">
      <c r="A754" s="38" t="s">
        <v>118</v>
      </c>
      <c r="B754" s="39" t="s">
        <v>119</v>
      </c>
      <c r="C754" s="40" t="str">
        <f>IFERROR(VLOOKUP(BANCO10[[#This Row],[EMPRESA]],[1]!DADOS[#Data],2,FALSE),"")</f>
        <v>61.722.708/0001-40</v>
      </c>
      <c r="D754" s="42" t="s">
        <v>1899</v>
      </c>
      <c r="E754" s="42" t="str">
        <f>IFERROR(VLOOKUP(BANCO10[[#This Row],[EMPRESA]],[1]!DADOS[#Data],5,FALSE),"")</f>
        <v>EPP</v>
      </c>
      <c r="F754" s="40" t="str">
        <f>IFERROR(IF(VLOOKUP(BANCO10[[#This Row],[EMPRESA]],[1]!DADOS[#Data],6,0)="","",(VLOOKUP(BANCO10[[#This Row],[EMPRESA]],[1]!DADOS[#Data],6,0))),"")</f>
        <v>CAPITAL LESTE 1</v>
      </c>
      <c r="G754" s="40" t="str">
        <f>IFERROR(IF(VLOOKUP(BANCO10[[#This Row],[EMPRESA]],[1]!DADOS[#Data],4)="","",(VLOOKUP($D754,[1]!DADOS[#Data],4,0))),"")</f>
        <v>TABANO</v>
      </c>
      <c r="H754" s="43" t="s">
        <v>154</v>
      </c>
      <c r="I754" s="43" t="s">
        <v>122</v>
      </c>
      <c r="J754" s="43" t="s">
        <v>123</v>
      </c>
      <c r="K754" s="42" t="s">
        <v>123</v>
      </c>
      <c r="L754" s="42" t="s">
        <v>123</v>
      </c>
      <c r="M754" s="44" t="s">
        <v>137</v>
      </c>
      <c r="N754" s="44" t="s">
        <v>123</v>
      </c>
      <c r="O754" s="42" t="s">
        <v>777</v>
      </c>
      <c r="P754" s="42">
        <v>36</v>
      </c>
      <c r="Q754" s="42"/>
      <c r="R754" s="45" t="s">
        <v>123</v>
      </c>
      <c r="S754" s="45"/>
      <c r="T754" s="45" t="s">
        <v>123</v>
      </c>
      <c r="U754" s="45"/>
      <c r="V754" s="45" t="s">
        <v>123</v>
      </c>
      <c r="W754" s="45"/>
      <c r="X754" s="45" t="s">
        <v>123</v>
      </c>
      <c r="Y754" s="45"/>
      <c r="Z754" s="46" t="s">
        <v>123</v>
      </c>
      <c r="AA754" s="47"/>
      <c r="AB754" s="46" t="s">
        <v>123</v>
      </c>
      <c r="AC754" s="48"/>
      <c r="AD754" s="46" t="s">
        <v>123</v>
      </c>
      <c r="AE754" s="48"/>
      <c r="AF754" s="45" t="s">
        <v>123</v>
      </c>
      <c r="AG754" s="45"/>
      <c r="AH754" s="45" t="s">
        <v>123</v>
      </c>
      <c r="AI754" s="45"/>
      <c r="AJ754" s="45" t="s">
        <v>123</v>
      </c>
      <c r="AK754" s="45"/>
      <c r="AL754" s="45" t="s">
        <v>123</v>
      </c>
      <c r="AM754" s="45"/>
      <c r="AN754" s="45" t="s">
        <v>123</v>
      </c>
      <c r="AO754" s="45"/>
      <c r="AP754" s="45" t="s">
        <v>123</v>
      </c>
      <c r="AQ754" s="45"/>
      <c r="AR754" s="45" t="s">
        <v>123</v>
      </c>
      <c r="AS754" s="45"/>
      <c r="AT754" s="49">
        <v>45963</v>
      </c>
      <c r="AU754" s="50">
        <v>45963</v>
      </c>
      <c r="AV754" s="51" t="s">
        <v>123</v>
      </c>
      <c r="AW754" s="51" t="s">
        <v>123</v>
      </c>
      <c r="AX754" s="51" t="s">
        <v>123</v>
      </c>
      <c r="AY754" s="52" t="s">
        <v>123</v>
      </c>
      <c r="AZ754" s="53">
        <v>0</v>
      </c>
      <c r="BA754" s="52" t="s">
        <v>123</v>
      </c>
      <c r="BB754" s="81" t="s">
        <v>123</v>
      </c>
      <c r="BC754" s="52" t="s">
        <v>123</v>
      </c>
      <c r="BD754" s="52" t="s">
        <v>123</v>
      </c>
      <c r="BE754" s="55" t="s">
        <v>123</v>
      </c>
      <c r="BF754" s="55" t="s">
        <v>123</v>
      </c>
      <c r="BG754" s="55" t="s">
        <v>123</v>
      </c>
      <c r="BH754" s="55" t="s">
        <v>123</v>
      </c>
      <c r="BI754" s="68" t="s">
        <v>123</v>
      </c>
      <c r="BJ754" s="111"/>
      <c r="BK754" s="58" t="s">
        <v>123</v>
      </c>
      <c r="BL754" s="59"/>
      <c r="BM754" s="58" t="s">
        <v>123</v>
      </c>
      <c r="BN754" s="59"/>
      <c r="BO754" s="58" t="s">
        <v>123</v>
      </c>
      <c r="BP754" s="59"/>
      <c r="BQ754" s="58" t="s">
        <v>123</v>
      </c>
      <c r="BR754" s="59"/>
      <c r="BS754" s="70" t="s">
        <v>643</v>
      </c>
      <c r="BT754" s="38"/>
      <c r="BU754" s="61"/>
      <c r="BV754" s="61"/>
      <c r="BW754" s="84"/>
      <c r="BX754" s="84"/>
      <c r="BY754" s="85"/>
      <c r="BZ754" s="84"/>
      <c r="CA754" s="86"/>
      <c r="CB754" s="87"/>
      <c r="CC754" s="88"/>
      <c r="CD754" s="87"/>
      <c r="CE754" s="87"/>
      <c r="CF754" s="87"/>
      <c r="CG754" s="87"/>
      <c r="CH754" s="42">
        <f>YEAR(BANCO10[[#This Row],[DATA INÍCIO]])</f>
        <v>2025</v>
      </c>
      <c r="CI754" s="42">
        <f>MONTH(BANCO10[[#This Row],[DATA INÍCIO]])</f>
        <v>11</v>
      </c>
      <c r="CJ754" s="42" t="str">
        <f t="shared" si="13"/>
        <v>TABANO &amp; TABANO LTDA61.722.708/0001-40</v>
      </c>
      <c r="CK754" s="42"/>
      <c r="CL754" s="42"/>
      <c r="CM754" s="42" t="str">
        <f>IF(BANCO10[[#This Row],[SOLUÇÃO]]=CM$1,BANCO10[[#This Row],[STATUS DA ETAPA]],"")</f>
        <v/>
      </c>
      <c r="CN754" s="42" t="str">
        <f>IF(BANCO10[[#This Row],[SOLUÇÃO]]=CN$1,BANCO10[[#This Row],[STATUS DA ETAPA]],"")</f>
        <v/>
      </c>
      <c r="CO754" s="42" t="str">
        <f>IF(BANCO10[[#This Row],[SOLUÇÃO]]=CO$1,BANCO10[[#This Row],[STATUS DA ETAPA]],"")</f>
        <v/>
      </c>
      <c r="CP754" s="42" t="str">
        <f>IF(BANCO10[[#This Row],[SOLUÇÃO]]=CP$1,BANCO10[[#This Row],[STATUS DA ETAPA]],"")</f>
        <v/>
      </c>
      <c r="CQ754" s="42" t="str">
        <f>IF(BANCO10[[#This Row],[SOLUÇÃO]]=CQ$1,BANCO10[[#This Row],[STATUS DA ETAPA]],"")</f>
        <v/>
      </c>
      <c r="CR754" s="42" t="str">
        <f>IF(BANCO10[[#This Row],[SOLUÇÃO]]=CR$1,BANCO10[[#This Row],[STATUS DA ETAPA]],"")</f>
        <v/>
      </c>
      <c r="CS754" s="42" t="str">
        <f>IF(BANCO10[[#This Row],[SOLUÇÃO]]=CS$1,BANCO10[[#This Row],[STATUS DA ETAPA]],"")</f>
        <v/>
      </c>
      <c r="CT754" s="42" t="str">
        <f>IF(BANCO10[[#This Row],[SOLUÇÃO]]=CT$1,BANCO10[[#This Row],[STATUS DA ETAPA]],"")</f>
        <v/>
      </c>
      <c r="CU754" s="42" t="str">
        <f>IF(BANCO10[[#This Row],[SOLUÇÃO]]=CU$1,BANCO10[[#This Row],[STATUS DA ETAPA]],"")</f>
        <v/>
      </c>
      <c r="CV754" s="42" t="str">
        <f>IF(BANCO10[[#This Row],[SOLUÇÃO]]=CV$1,BANCO10[[#This Row],[STATUS DA ETAPA]],"")</f>
        <v/>
      </c>
      <c r="CW754" s="42" t="str">
        <f>IF(BANCO10[[#This Row],[SOLUÇÃO]]=CW$1,BANCO10[[#This Row],[STATUS DA ETAPA]],"")</f>
        <v/>
      </c>
      <c r="CX754" s="42" t="str">
        <f>IF(BANCO10[[#This Row],[SOLUÇÃO]]=CX$1,BANCO10[[#This Row],[STATUS DA ETAPA]],"")</f>
        <v/>
      </c>
      <c r="CY754" s="42" t="str">
        <f>IF(BANCO10[[#This Row],[SOLUÇÃO]]=CY$1,BANCO10[[#This Row],[STATUS DA ETAPA]],"")</f>
        <v/>
      </c>
      <c r="CZ754" s="42" t="str">
        <f>IF(BANCO10[[#This Row],[SOLUÇÃO]]=CZ$1,BANCO10[[#This Row],[STATUS DA ETAPA]],"")</f>
        <v/>
      </c>
      <c r="DA754" s="42" t="str">
        <f>IF(BANCO10[[#This Row],[SOLUÇÃO]]=DA$1,BANCO10[[#This Row],[STATUS DA ETAPA]],"")</f>
        <v/>
      </c>
      <c r="DB754" s="42" t="str">
        <f>IF(BANCO10[[#This Row],[SOLUÇÃO]]=DB$1,BANCO10[[#This Row],[STATUS DA ETAPA]],"")</f>
        <v/>
      </c>
      <c r="DC754" s="63" t="str">
        <f>IF(BANCO10[[#This Row],[SOLUÇÃO]]=DC$1,BANCO10[[#This Row],[STATUS DA ETAPA]],"")</f>
        <v/>
      </c>
      <c r="DD754" s="65" t="str">
        <f>IF(BANCO10[[#This Row],[SOLUÇÃO]]=DD$1,BANCO10[[#This Row],[STATUS DA ETAPA]],"")</f>
        <v/>
      </c>
      <c r="DE754" s="65" t="str">
        <f>IF(BANCO10[[#This Row],[SOLUÇÃO]]=DE$1,BANCO10[[#This Row],[STATUS DA ETAPA]],"")</f>
        <v/>
      </c>
      <c r="DF754" s="65" t="str">
        <f>IF(BANCO10[[#This Row],[SOLUÇÃO]]=DF$1,BANCO10[[#This Row],[STATUS DA ETAPA]],"")</f>
        <v/>
      </c>
      <c r="DG754" s="65" t="str">
        <f>IF(BANCO10[[#This Row],[SOLUÇÃO]]=DG$1,BANCO10[[#This Row],[STATUS DA ETAPA]],"")</f>
        <v/>
      </c>
      <c r="DH754" s="65" t="str">
        <f>IF(BANCO10[[#This Row],[SOLUÇÃO]]=DH$1,BANCO10[[#This Row],[STATUS DA ETAPA]],"")</f>
        <v/>
      </c>
      <c r="DI754" s="65" t="str">
        <f>IF(BANCO10[[#This Row],[SOLUÇÃO]]=DI$1,BANCO10[[#This Row],[STATUS DA ETAPA]],"")</f>
        <v/>
      </c>
      <c r="DJ754" s="65" t="str">
        <f>IF(BANCO10[[#This Row],[SOLUÇÃO]]=DJ$1,BANCO10[[#This Row],[STATUS DA ETAPA]],"")</f>
        <v/>
      </c>
      <c r="DK754" s="65" t="str">
        <f>IF(BANCO10[[#This Row],[SOLUÇÃO]]=DK$1,BANCO10[[#This Row],[STATUS DA ETAPA]],"")</f>
        <v/>
      </c>
      <c r="DL754" s="65" t="str">
        <f>IF(BANCO10[[#This Row],[SOLUÇÃO]]=DL$1,BANCO10[[#This Row],[STATUS DA ETAPA]],"")</f>
        <v/>
      </c>
      <c r="DM754" s="65" t="str">
        <f>IF(BANCO10[[#This Row],[SOLUÇÃO]]=DM$1,BANCO10[[#This Row],[STATUS DA ETAPA]],"")</f>
        <v/>
      </c>
    </row>
    <row r="755" spans="1:117" ht="12" x14ac:dyDescent="0.25">
      <c r="A755" s="38" t="s">
        <v>118</v>
      </c>
      <c r="B755" s="39" t="s">
        <v>131</v>
      </c>
      <c r="C755" s="40" t="str">
        <f>IFERROR(VLOOKUP(BANCO10[[#This Row],[EMPRESA]],[1]!DADOS[#Data],2,FALSE),"")</f>
        <v>02.395.223/0001-20</v>
      </c>
      <c r="D755" s="40" t="s">
        <v>1891</v>
      </c>
      <c r="E755" s="42" t="str">
        <f>IFERROR(VLOOKUP(BANCO10[[#This Row],[EMPRESA]],[1]!DADOS[#Data],5,FALSE),"")</f>
        <v>EPP</v>
      </c>
      <c r="F755" s="40" t="str">
        <f>IFERROR(IF(VLOOKUP(BANCO10[[#This Row],[EMPRESA]],[1]!DADOS[#Data],6,0)="","",(VLOOKUP(BANCO10[[#This Row],[EMPRESA]],[1]!DADOS[#Data],6,0))),"")</f>
        <v>CAPITAL SUL</v>
      </c>
      <c r="G755" s="40" t="str">
        <f>IFERROR(IF(VLOOKUP(BANCO10[[#This Row],[EMPRESA]],[1]!DADOS[#Data],4)="","",(VLOOKUP($D755,[1]!DADOS[#Data],4,0))),"")</f>
        <v>TAMPOART</v>
      </c>
      <c r="H755" s="43" t="s">
        <v>7</v>
      </c>
      <c r="I755" s="43" t="s">
        <v>145</v>
      </c>
      <c r="J755" s="43" t="s">
        <v>123</v>
      </c>
      <c r="K755" s="44" t="s">
        <v>1900</v>
      </c>
      <c r="L755" s="44" t="s">
        <v>1901</v>
      </c>
      <c r="M755" s="44" t="s">
        <v>137</v>
      </c>
      <c r="N755" s="44" t="s">
        <v>123</v>
      </c>
      <c r="O755" s="42" t="s">
        <v>96</v>
      </c>
      <c r="P755" s="42">
        <v>106</v>
      </c>
      <c r="Q755" s="39" t="s">
        <v>188</v>
      </c>
      <c r="R755" s="45" t="s">
        <v>27</v>
      </c>
      <c r="S755" s="45">
        <v>45700</v>
      </c>
      <c r="T755" s="45" t="s">
        <v>27</v>
      </c>
      <c r="U755" s="45">
        <v>45700</v>
      </c>
      <c r="V755" s="45" t="s">
        <v>27</v>
      </c>
      <c r="W755" s="45">
        <v>45702</v>
      </c>
      <c r="X755" s="45" t="s">
        <v>27</v>
      </c>
      <c r="Y755" s="45">
        <v>45702</v>
      </c>
      <c r="Z755" s="46" t="s">
        <v>27</v>
      </c>
      <c r="AA755" s="47">
        <v>45700</v>
      </c>
      <c r="AB755" s="46" t="s">
        <v>27</v>
      </c>
      <c r="AC755" s="48">
        <v>45695</v>
      </c>
      <c r="AD755" s="46" t="s">
        <v>27</v>
      </c>
      <c r="AE755" s="48">
        <v>45695</v>
      </c>
      <c r="AF755" s="45" t="s">
        <v>123</v>
      </c>
      <c r="AG755" s="45"/>
      <c r="AH755" s="45" t="s">
        <v>27</v>
      </c>
      <c r="AI755" s="45"/>
      <c r="AJ755" s="45" t="s">
        <v>27</v>
      </c>
      <c r="AK755" s="45">
        <v>45700</v>
      </c>
      <c r="AL755" s="45" t="s">
        <v>123</v>
      </c>
      <c r="AM755" s="45"/>
      <c r="AN755" s="45" t="s">
        <v>123</v>
      </c>
      <c r="AO755" s="45"/>
      <c r="AP755" s="45" t="s">
        <v>123</v>
      </c>
      <c r="AQ755" s="45"/>
      <c r="AR755" s="45" t="s">
        <v>123</v>
      </c>
      <c r="AS755" s="45"/>
      <c r="AT755" s="49">
        <v>45786</v>
      </c>
      <c r="AU755" s="50">
        <v>45898</v>
      </c>
      <c r="AV755" s="66" t="s">
        <v>27</v>
      </c>
      <c r="AW755" s="66" t="s">
        <v>27</v>
      </c>
      <c r="AX755" s="51" t="s">
        <v>49</v>
      </c>
      <c r="AY755" s="52" t="s">
        <v>126</v>
      </c>
      <c r="AZ755" s="53">
        <v>20140</v>
      </c>
      <c r="BA755" s="52" t="s">
        <v>153</v>
      </c>
      <c r="BB755" s="81">
        <v>664941</v>
      </c>
      <c r="BC755" s="52" t="s">
        <v>123</v>
      </c>
      <c r="BD755" s="52" t="s">
        <v>123</v>
      </c>
      <c r="BE755" s="55" t="s">
        <v>126</v>
      </c>
      <c r="BF755" s="55" t="s">
        <v>126</v>
      </c>
      <c r="BG755" s="55" t="s">
        <v>126</v>
      </c>
      <c r="BH755" s="55" t="s">
        <v>27</v>
      </c>
      <c r="BI755" s="68" t="s">
        <v>126</v>
      </c>
      <c r="BJ755" s="47"/>
      <c r="BK755" s="58" t="s">
        <v>123</v>
      </c>
      <c r="BL755" s="59"/>
      <c r="BM755" s="58" t="s">
        <v>123</v>
      </c>
      <c r="BN755" s="59"/>
      <c r="BO755" s="58" t="s">
        <v>126</v>
      </c>
      <c r="BP755" s="59"/>
      <c r="BQ755" s="58" t="s">
        <v>126</v>
      </c>
      <c r="BR755" s="59"/>
      <c r="BS755" s="258">
        <v>1</v>
      </c>
      <c r="BT755" s="38"/>
      <c r="BU755" s="61"/>
      <c r="BV755" s="61"/>
      <c r="BW755" s="61"/>
      <c r="BX755" s="61"/>
      <c r="BY755" s="61"/>
      <c r="BZ755" s="61"/>
      <c r="CA755" s="61"/>
      <c r="CB755" s="61"/>
      <c r="CC755" s="61"/>
      <c r="CD755" s="61"/>
      <c r="CE755" s="61"/>
      <c r="CF755" s="61"/>
      <c r="CG755" s="61"/>
      <c r="CH755" s="63">
        <f>YEAR(BANCO10[[#This Row],[DATA INÍCIO]])</f>
        <v>2025</v>
      </c>
      <c r="CI755" s="63">
        <f>MONTH(BANCO10[[#This Row],[DATA INÍCIO]])</f>
        <v>5</v>
      </c>
      <c r="CJ755" s="71" t="str">
        <f t="shared" si="13"/>
        <v>TAMPOART TECNICAS TAMPOGRAFICAS LTDA02.395.223/0001-20</v>
      </c>
      <c r="CK755" s="63"/>
      <c r="CL755" s="63"/>
      <c r="CM755" s="42" t="str">
        <f>IF(BANCO10[[#This Row],[SOLUÇÃO]]=CM$1,BANCO10[[#This Row],[STATUS DA ETAPA]],"")</f>
        <v/>
      </c>
      <c r="CN755" s="42" t="str">
        <f>IF(BANCO10[[#This Row],[SOLUÇÃO]]=CN$1,BANCO10[[#This Row],[STATUS DA ETAPA]],"")</f>
        <v/>
      </c>
      <c r="CO755" s="42" t="str">
        <f>IF(BANCO10[[#This Row],[SOLUÇÃO]]=CO$1,BANCO10[[#This Row],[STATUS DA ETAPA]],"")</f>
        <v/>
      </c>
      <c r="CP755" s="42" t="str">
        <f>IF(BANCO10[[#This Row],[SOLUÇÃO]]=CP$1,BANCO10[[#This Row],[STATUS DA ETAPA]],"")</f>
        <v/>
      </c>
      <c r="CQ755" s="42" t="str">
        <f>IF(BANCO10[[#This Row],[SOLUÇÃO]]=CQ$1,BANCO10[[#This Row],[STATUS DA ETAPA]],"")</f>
        <v/>
      </c>
      <c r="CR755" s="42" t="str">
        <f>IF(BANCO10[[#This Row],[SOLUÇÃO]]=CR$1,BANCO10[[#This Row],[STATUS DA ETAPA]],"")</f>
        <v/>
      </c>
      <c r="CS755" s="42" t="str">
        <f>IF(BANCO10[[#This Row],[SOLUÇÃO]]=CS$1,BANCO10[[#This Row],[STATUS DA ETAPA]],"")</f>
        <v>CONCLUÍDO</v>
      </c>
      <c r="CT755" s="42" t="str">
        <f>IF(BANCO10[[#This Row],[SOLUÇÃO]]=CT$1,BANCO10[[#This Row],[STATUS DA ETAPA]],"")</f>
        <v/>
      </c>
      <c r="CU755" s="42" t="str">
        <f>IF(BANCO10[[#This Row],[SOLUÇÃO]]=CU$1,BANCO10[[#This Row],[STATUS DA ETAPA]],"")</f>
        <v/>
      </c>
      <c r="CV755" s="42" t="str">
        <f>IF(BANCO10[[#This Row],[SOLUÇÃO]]=CV$1,BANCO10[[#This Row],[STATUS DA ETAPA]],"")</f>
        <v/>
      </c>
      <c r="CW755" s="42" t="str">
        <f>IF(BANCO10[[#This Row],[SOLUÇÃO]]=CW$1,BANCO10[[#This Row],[STATUS DA ETAPA]],"")</f>
        <v/>
      </c>
      <c r="CX755" s="42" t="str">
        <f>IF(BANCO10[[#This Row],[SOLUÇÃO]]=CX$1,BANCO10[[#This Row],[STATUS DA ETAPA]],"")</f>
        <v/>
      </c>
      <c r="CY755" s="42" t="str">
        <f>IF(BANCO10[[#This Row],[SOLUÇÃO]]=CY$1,BANCO10[[#This Row],[STATUS DA ETAPA]],"")</f>
        <v/>
      </c>
      <c r="CZ755" s="42" t="str">
        <f>IF(BANCO10[[#This Row],[SOLUÇÃO]]=CZ$1,BANCO10[[#This Row],[STATUS DA ETAPA]],"")</f>
        <v/>
      </c>
      <c r="DA755" s="42" t="str">
        <f>IF(BANCO10[[#This Row],[SOLUÇÃO]]=DA$1,BANCO10[[#This Row],[STATUS DA ETAPA]],"")</f>
        <v/>
      </c>
      <c r="DB755" s="42" t="str">
        <f>IF(BANCO10[[#This Row],[SOLUÇÃO]]=DB$1,BANCO10[[#This Row],[STATUS DA ETAPA]],"")</f>
        <v/>
      </c>
      <c r="DC755" s="42" t="str">
        <f>IF(BANCO10[[#This Row],[SOLUÇÃO]]=DC$1,BANCO10[[#This Row],[STATUS DA ETAPA]],"")</f>
        <v/>
      </c>
      <c r="DD755" s="42" t="str">
        <f>IF(BANCO10[[#This Row],[SOLUÇÃO]]=DD$1,BANCO10[[#This Row],[STATUS DA ETAPA]],"")</f>
        <v/>
      </c>
      <c r="DE755" s="42" t="str">
        <f>IF(BANCO10[[#This Row],[SOLUÇÃO]]=DE$1,BANCO10[[#This Row],[STATUS DA ETAPA]],"")</f>
        <v/>
      </c>
      <c r="DF755" s="42" t="str">
        <f>IF(BANCO10[[#This Row],[SOLUÇÃO]]=DF$1,BANCO10[[#This Row],[STATUS DA ETAPA]],"")</f>
        <v/>
      </c>
      <c r="DG755" s="42" t="str">
        <f>IF(BANCO10[[#This Row],[SOLUÇÃO]]=DG$1,BANCO10[[#This Row],[STATUS DA ETAPA]],"")</f>
        <v/>
      </c>
      <c r="DH755" s="42" t="str">
        <f>IF(BANCO10[[#This Row],[SOLUÇÃO]]=DH$1,BANCO10[[#This Row],[STATUS DA ETAPA]],"")</f>
        <v/>
      </c>
      <c r="DI755" s="42" t="str">
        <f>IF(BANCO10[[#This Row],[SOLUÇÃO]]=DI$1,BANCO10[[#This Row],[STATUS DA ETAPA]],"")</f>
        <v/>
      </c>
      <c r="DJ755" s="42" t="str">
        <f>IF(BANCO10[[#This Row],[SOLUÇÃO]]=DJ$1,BANCO10[[#This Row],[STATUS DA ETAPA]],"")</f>
        <v/>
      </c>
      <c r="DK755" s="42" t="str">
        <f>IF(BANCO10[[#This Row],[SOLUÇÃO]]=DK$1,BANCO10[[#This Row],[STATUS DA ETAPA]],"")</f>
        <v/>
      </c>
      <c r="DL755" s="42" t="str">
        <f>IF(BANCO10[[#This Row],[SOLUÇÃO]]=DL$1,BANCO10[[#This Row],[STATUS DA ETAPA]],"")</f>
        <v/>
      </c>
      <c r="DM755" s="42" t="str">
        <f>IF(BANCO10[[#This Row],[SOLUÇÃO]]=DM$1,BANCO10[[#This Row],[STATUS DA ETAPA]],"")</f>
        <v/>
      </c>
    </row>
    <row r="756" spans="1:117" ht="12" x14ac:dyDescent="0.25">
      <c r="A756" s="38" t="s">
        <v>118</v>
      </c>
      <c r="B756" s="39" t="s">
        <v>119</v>
      </c>
      <c r="C756" s="40" t="str">
        <f>IFERROR(VLOOKUP(BANCO10[[#This Row],[EMPRESA]],[1]!DADOS[#Data],2,FALSE),"")</f>
        <v>48.115.706/0001-25</v>
      </c>
      <c r="D756" s="40" t="s">
        <v>1902</v>
      </c>
      <c r="E756" s="42" t="str">
        <f>IFERROR(VLOOKUP(BANCO10[[#This Row],[EMPRESA]],[1]!DADOS[#Data],5,FALSE),"")</f>
        <v>EPP</v>
      </c>
      <c r="F756" s="40" t="str">
        <f>IFERROR(IF(VLOOKUP(BANCO10[[#This Row],[EMPRESA]],[1]!DADOS[#Data],6,0)="","",(VLOOKUP(BANCO10[[#This Row],[EMPRESA]],[1]!DADOS[#Data],6,0))),"")</f>
        <v>CAPITAL LESTE 1</v>
      </c>
      <c r="G756" s="40" t="s">
        <v>1903</v>
      </c>
      <c r="H756" s="43" t="s">
        <v>7</v>
      </c>
      <c r="I756" s="43" t="s">
        <v>145</v>
      </c>
      <c r="J756" s="38" t="s">
        <v>123</v>
      </c>
      <c r="K756" s="44" t="s">
        <v>1904</v>
      </c>
      <c r="L756" s="44" t="s">
        <v>136</v>
      </c>
      <c r="M756" s="44" t="s">
        <v>137</v>
      </c>
      <c r="N756" s="44" t="s">
        <v>136</v>
      </c>
      <c r="O756" s="42" t="s">
        <v>91</v>
      </c>
      <c r="P756" s="42">
        <v>120</v>
      </c>
      <c r="Q756" s="39" t="s">
        <v>930</v>
      </c>
      <c r="R756" s="45" t="s">
        <v>123</v>
      </c>
      <c r="S756" s="45"/>
      <c r="T756" s="45" t="s">
        <v>123</v>
      </c>
      <c r="U756" s="45"/>
      <c r="V756" s="45" t="s">
        <v>123</v>
      </c>
      <c r="W756" s="45"/>
      <c r="X756" s="45" t="s">
        <v>123</v>
      </c>
      <c r="Y756" s="45"/>
      <c r="Z756" s="46" t="s">
        <v>123</v>
      </c>
      <c r="AA756" s="47"/>
      <c r="AB756" s="46" t="s">
        <v>123</v>
      </c>
      <c r="AC756" s="48"/>
      <c r="AD756" s="46" t="s">
        <v>123</v>
      </c>
      <c r="AE756" s="48"/>
      <c r="AF756" s="45" t="s">
        <v>123</v>
      </c>
      <c r="AG756" s="45"/>
      <c r="AH756" s="45" t="s">
        <v>123</v>
      </c>
      <c r="AI756" s="45"/>
      <c r="AJ756" s="45" t="s">
        <v>123</v>
      </c>
      <c r="AK756" s="45"/>
      <c r="AL756" s="45" t="s">
        <v>27</v>
      </c>
      <c r="AM756" s="45">
        <v>45821</v>
      </c>
      <c r="AN756" s="45" t="s">
        <v>27</v>
      </c>
      <c r="AO756" s="45">
        <v>45824</v>
      </c>
      <c r="AP756" s="45" t="s">
        <v>27</v>
      </c>
      <c r="AQ756" s="45">
        <v>45831</v>
      </c>
      <c r="AR756" s="45" t="s">
        <v>27</v>
      </c>
      <c r="AS756" s="45"/>
      <c r="AT756" s="49">
        <v>45841</v>
      </c>
      <c r="AU756" s="50">
        <v>45926</v>
      </c>
      <c r="AV756" s="105" t="s">
        <v>27</v>
      </c>
      <c r="AW756" s="105" t="s">
        <v>27</v>
      </c>
      <c r="AX756" s="73" t="s">
        <v>182</v>
      </c>
      <c r="AY756" s="52" t="s">
        <v>126</v>
      </c>
      <c r="AZ756" s="53">
        <v>0</v>
      </c>
      <c r="BA756" s="52" t="s">
        <v>153</v>
      </c>
      <c r="BB756" s="81" t="s">
        <v>1905</v>
      </c>
      <c r="BC756" s="52">
        <v>0</v>
      </c>
      <c r="BD756" s="52">
        <v>0</v>
      </c>
      <c r="BE756" s="55" t="s">
        <v>123</v>
      </c>
      <c r="BF756" s="55" t="s">
        <v>123</v>
      </c>
      <c r="BG756" s="55" t="s">
        <v>27</v>
      </c>
      <c r="BH756" s="55" t="s">
        <v>123</v>
      </c>
      <c r="BI756" s="68" t="s">
        <v>123</v>
      </c>
      <c r="BJ756" s="48"/>
      <c r="BK756" s="58" t="s">
        <v>27</v>
      </c>
      <c r="BL756" s="59">
        <v>45895</v>
      </c>
      <c r="BM756" s="78" t="s">
        <v>126</v>
      </c>
      <c r="BN756" s="59"/>
      <c r="BO756" s="74" t="s">
        <v>126</v>
      </c>
      <c r="BP756" s="77"/>
      <c r="BQ756" s="78" t="s">
        <v>126</v>
      </c>
      <c r="BR756" s="131"/>
      <c r="BS756" s="38">
        <v>45835</v>
      </c>
      <c r="BT756" s="38" t="s">
        <v>900</v>
      </c>
      <c r="BU756" s="61"/>
      <c r="BV756" s="61"/>
      <c r="BW756" s="61"/>
      <c r="BX756" s="61"/>
      <c r="BY756" s="61"/>
      <c r="BZ756" s="61"/>
      <c r="CA756" s="61"/>
      <c r="CB756" s="61"/>
      <c r="CC756" s="61"/>
      <c r="CD756" s="61"/>
      <c r="CE756" s="61"/>
      <c r="CF756" s="61"/>
      <c r="CG756" s="61"/>
      <c r="CH756" s="63">
        <f>YEAR(BANCO10[[#This Row],[DATA INÍCIO]])</f>
        <v>2025</v>
      </c>
      <c r="CI756" s="63">
        <f>MONTH(BANCO10[[#This Row],[DATA INÍCIO]])</f>
        <v>7</v>
      </c>
      <c r="CJ756" s="71" t="str">
        <f t="shared" si="13"/>
        <v>TECGLASS LABORATORIOS E INSTRUMENTACAO TECNICO CIENTIFICA LTDA48.115.706/0001-25</v>
      </c>
      <c r="CK756" s="63"/>
      <c r="CL756" s="63"/>
      <c r="CM756" s="42" t="str">
        <f>IF(BANCO10[[#This Row],[SOLUÇÃO]]=CM$1,BANCO10[[#This Row],[STATUS DA ETAPA]],"")</f>
        <v/>
      </c>
      <c r="CN756" s="42" t="str">
        <f>IF(BANCO10[[#This Row],[SOLUÇÃO]]=CN$1,BANCO10[[#This Row],[STATUS DA ETAPA]],"")</f>
        <v>CONCLUÍDO</v>
      </c>
      <c r="CO756" s="42" t="str">
        <f>IF(BANCO10[[#This Row],[SOLUÇÃO]]=CO$1,BANCO10[[#This Row],[STATUS DA ETAPA]],"")</f>
        <v/>
      </c>
      <c r="CP756" s="42" t="str">
        <f>IF(BANCO10[[#This Row],[SOLUÇÃO]]=CP$1,BANCO10[[#This Row],[STATUS DA ETAPA]],"")</f>
        <v/>
      </c>
      <c r="CQ756" s="42" t="str">
        <f>IF(BANCO10[[#This Row],[SOLUÇÃO]]=CQ$1,BANCO10[[#This Row],[STATUS DA ETAPA]],"")</f>
        <v/>
      </c>
      <c r="CR756" s="42" t="str">
        <f>IF(BANCO10[[#This Row],[SOLUÇÃO]]=CR$1,BANCO10[[#This Row],[STATUS DA ETAPA]],"")</f>
        <v/>
      </c>
      <c r="CS756" s="42" t="str">
        <f>IF(BANCO10[[#This Row],[SOLUÇÃO]]=CS$1,BANCO10[[#This Row],[STATUS DA ETAPA]],"")</f>
        <v/>
      </c>
      <c r="CT756" s="42" t="str">
        <f>IF(BANCO10[[#This Row],[SOLUÇÃO]]=CT$1,BANCO10[[#This Row],[STATUS DA ETAPA]],"")</f>
        <v/>
      </c>
      <c r="CU756" s="42" t="str">
        <f>IF(BANCO10[[#This Row],[SOLUÇÃO]]=CU$1,BANCO10[[#This Row],[STATUS DA ETAPA]],"")</f>
        <v/>
      </c>
      <c r="CV756" s="42" t="str">
        <f>IF(BANCO10[[#This Row],[SOLUÇÃO]]=CV$1,BANCO10[[#This Row],[STATUS DA ETAPA]],"")</f>
        <v/>
      </c>
      <c r="CW756" s="42" t="str">
        <f>IF(BANCO10[[#This Row],[SOLUÇÃO]]=CW$1,BANCO10[[#This Row],[STATUS DA ETAPA]],"")</f>
        <v/>
      </c>
      <c r="CX756" s="42" t="str">
        <f>IF(BANCO10[[#This Row],[SOLUÇÃO]]=CX$1,BANCO10[[#This Row],[STATUS DA ETAPA]],"")</f>
        <v/>
      </c>
      <c r="CY756" s="42" t="str">
        <f>IF(BANCO10[[#This Row],[SOLUÇÃO]]=CY$1,BANCO10[[#This Row],[STATUS DA ETAPA]],"")</f>
        <v/>
      </c>
      <c r="CZ756" s="42" t="str">
        <f>IF(BANCO10[[#This Row],[SOLUÇÃO]]=CZ$1,BANCO10[[#This Row],[STATUS DA ETAPA]],"")</f>
        <v/>
      </c>
      <c r="DA756" s="42" t="str">
        <f>IF(BANCO10[[#This Row],[SOLUÇÃO]]=DA$1,BANCO10[[#This Row],[STATUS DA ETAPA]],"")</f>
        <v/>
      </c>
      <c r="DB756" s="42" t="str">
        <f>IF(BANCO10[[#This Row],[SOLUÇÃO]]=DB$1,BANCO10[[#This Row],[STATUS DA ETAPA]],"")</f>
        <v/>
      </c>
      <c r="DC756" s="42" t="str">
        <f>IF(BANCO10[[#This Row],[SOLUÇÃO]]=DC$1,BANCO10[[#This Row],[STATUS DA ETAPA]],"")</f>
        <v/>
      </c>
      <c r="DD756" s="42" t="str">
        <f>IF(BANCO10[[#This Row],[SOLUÇÃO]]=DD$1,BANCO10[[#This Row],[STATUS DA ETAPA]],"")</f>
        <v/>
      </c>
      <c r="DE756" s="42" t="str">
        <f>IF(BANCO10[[#This Row],[SOLUÇÃO]]=DE$1,BANCO10[[#This Row],[STATUS DA ETAPA]],"")</f>
        <v/>
      </c>
      <c r="DF756" s="42" t="str">
        <f>IF(BANCO10[[#This Row],[SOLUÇÃO]]=DF$1,BANCO10[[#This Row],[STATUS DA ETAPA]],"")</f>
        <v/>
      </c>
      <c r="DG756" s="42" t="str">
        <f>IF(BANCO10[[#This Row],[SOLUÇÃO]]=DG$1,BANCO10[[#This Row],[STATUS DA ETAPA]],"")</f>
        <v/>
      </c>
      <c r="DH756" s="42" t="str">
        <f>IF(BANCO10[[#This Row],[SOLUÇÃO]]=DH$1,BANCO10[[#This Row],[STATUS DA ETAPA]],"")</f>
        <v/>
      </c>
      <c r="DI756" s="42" t="str">
        <f>IF(BANCO10[[#This Row],[SOLUÇÃO]]=DI$1,BANCO10[[#This Row],[STATUS DA ETAPA]],"")</f>
        <v/>
      </c>
      <c r="DJ756" s="42" t="str">
        <f>IF(BANCO10[[#This Row],[SOLUÇÃO]]=DJ$1,BANCO10[[#This Row],[STATUS DA ETAPA]],"")</f>
        <v/>
      </c>
      <c r="DK756" s="42" t="str">
        <f>IF(BANCO10[[#This Row],[SOLUÇÃO]]=DK$1,BANCO10[[#This Row],[STATUS DA ETAPA]],"")</f>
        <v/>
      </c>
      <c r="DL756" s="42" t="str">
        <f>IF(BANCO10[[#This Row],[SOLUÇÃO]]=DL$1,BANCO10[[#This Row],[STATUS DA ETAPA]],"")</f>
        <v/>
      </c>
      <c r="DM756" s="42" t="str">
        <f>IF(BANCO10[[#This Row],[SOLUÇÃO]]=DM$1,BANCO10[[#This Row],[STATUS DA ETAPA]],"")</f>
        <v/>
      </c>
    </row>
    <row r="757" spans="1:117" ht="12" x14ac:dyDescent="0.25">
      <c r="A757" s="38" t="s">
        <v>118</v>
      </c>
      <c r="B757" s="39" t="s">
        <v>119</v>
      </c>
      <c r="C757" s="40" t="str">
        <f>IFERROR(VLOOKUP(BANCO10[[#This Row],[EMPRESA]],[1]!DADOS[#Data],2,FALSE),"")</f>
        <v xml:space="preserve">11.387.483/0001-45 </v>
      </c>
      <c r="D757" s="42" t="s">
        <v>1906</v>
      </c>
      <c r="E757" s="42" t="str">
        <f>IFERROR(VLOOKUP(BANCO10[[#This Row],[EMPRESA]],[1]!DADOS[#Data],5,FALSE),"")</f>
        <v>EPP</v>
      </c>
      <c r="F757" s="40" t="str">
        <f>IFERROR(IF(VLOOKUP(BANCO10[[#This Row],[EMPRESA]],[1]!DADOS[#Data],6,0)="","",(VLOOKUP(BANCO10[[#This Row],[EMPRESA]],[1]!DADOS[#Data],6,0))),"")</f>
        <v>N/A</v>
      </c>
      <c r="G757" s="40" t="str">
        <f>IFERROR(IF(VLOOKUP(BANCO10[[#This Row],[EMPRESA]],[1]!DADOS[#Data],4)="","",(VLOOKUP($D757,[1]!DADOS[#Data],4,0))),"")</f>
        <v>TASIL</v>
      </c>
      <c r="H757" s="43" t="s">
        <v>7</v>
      </c>
      <c r="I757" s="43" t="s">
        <v>122</v>
      </c>
      <c r="J757" s="43" t="s">
        <v>123</v>
      </c>
      <c r="K757" s="42" t="s">
        <v>123</v>
      </c>
      <c r="L757" s="42" t="s">
        <v>123</v>
      </c>
      <c r="M757" s="44" t="s">
        <v>137</v>
      </c>
      <c r="N757" s="44" t="s">
        <v>123</v>
      </c>
      <c r="O757" s="42" t="s">
        <v>106</v>
      </c>
      <c r="P757" s="42">
        <v>80</v>
      </c>
      <c r="Q757" s="42"/>
      <c r="R757" s="45" t="s">
        <v>123</v>
      </c>
      <c r="S757" s="45"/>
      <c r="T757" s="45" t="s">
        <v>123</v>
      </c>
      <c r="U757" s="45"/>
      <c r="V757" s="45" t="s">
        <v>123</v>
      </c>
      <c r="W757" s="45"/>
      <c r="X757" s="45" t="s">
        <v>123</v>
      </c>
      <c r="Y757" s="45"/>
      <c r="Z757" s="46" t="s">
        <v>123</v>
      </c>
      <c r="AA757" s="47"/>
      <c r="AB757" s="46" t="s">
        <v>123</v>
      </c>
      <c r="AC757" s="48"/>
      <c r="AD757" s="46" t="s">
        <v>123</v>
      </c>
      <c r="AE757" s="48"/>
      <c r="AF757" s="45" t="s">
        <v>123</v>
      </c>
      <c r="AG757" s="45"/>
      <c r="AH757" s="45" t="s">
        <v>123</v>
      </c>
      <c r="AI757" s="45"/>
      <c r="AJ757" s="45" t="s">
        <v>123</v>
      </c>
      <c r="AK757" s="45"/>
      <c r="AL757" s="45" t="s">
        <v>123</v>
      </c>
      <c r="AM757" s="45"/>
      <c r="AN757" s="45" t="s">
        <v>123</v>
      </c>
      <c r="AO757" s="45"/>
      <c r="AP757" s="45" t="s">
        <v>123</v>
      </c>
      <c r="AQ757" s="45"/>
      <c r="AR757" s="45" t="s">
        <v>123</v>
      </c>
      <c r="AS757" s="45"/>
      <c r="AT757" s="49">
        <v>45963</v>
      </c>
      <c r="AU757" s="50">
        <v>45963</v>
      </c>
      <c r="AV757" s="51" t="s">
        <v>123</v>
      </c>
      <c r="AW757" s="51" t="s">
        <v>123</v>
      </c>
      <c r="AX757" s="51" t="s">
        <v>123</v>
      </c>
      <c r="AY757" s="52" t="s">
        <v>123</v>
      </c>
      <c r="AZ757" s="53">
        <v>0</v>
      </c>
      <c r="BA757" s="52" t="s">
        <v>123</v>
      </c>
      <c r="BB757" s="81" t="s">
        <v>123</v>
      </c>
      <c r="BC757" s="52" t="s">
        <v>123</v>
      </c>
      <c r="BD757" s="52" t="s">
        <v>123</v>
      </c>
      <c r="BE757" s="55" t="s">
        <v>123</v>
      </c>
      <c r="BF757" s="55" t="s">
        <v>123</v>
      </c>
      <c r="BG757" s="55" t="s">
        <v>123</v>
      </c>
      <c r="BH757" s="55" t="s">
        <v>123</v>
      </c>
      <c r="BI757" s="48" t="s">
        <v>123</v>
      </c>
      <c r="BJ757" s="57"/>
      <c r="BK757" s="58" t="s">
        <v>123</v>
      </c>
      <c r="BL757" s="59"/>
      <c r="BM757" s="58" t="s">
        <v>123</v>
      </c>
      <c r="BN757" s="59"/>
      <c r="BO757" s="58" t="s">
        <v>123</v>
      </c>
      <c r="BP757" s="59"/>
      <c r="BQ757" s="58" t="s">
        <v>123</v>
      </c>
      <c r="BR757" s="140"/>
      <c r="BS757" s="70"/>
      <c r="BT757" s="38"/>
      <c r="BU757" s="61"/>
      <c r="BV757" s="61"/>
      <c r="BW757" s="84"/>
      <c r="BX757" s="84"/>
      <c r="BY757" s="85"/>
      <c r="BZ757" s="84"/>
      <c r="CA757" s="86"/>
      <c r="CB757" s="87"/>
      <c r="CC757" s="88">
        <v>45390</v>
      </c>
      <c r="CD757" s="87"/>
      <c r="CE757" s="87" t="s">
        <v>129</v>
      </c>
      <c r="CF757" s="87"/>
      <c r="CG757" s="87" t="s">
        <v>970</v>
      </c>
      <c r="CH757" s="42">
        <f>YEAR(BANCO10[[#This Row],[DATA INÍCIO]])</f>
        <v>2025</v>
      </c>
      <c r="CI757" s="42">
        <f>MONTH(BANCO10[[#This Row],[DATA INÍCIO]])</f>
        <v>11</v>
      </c>
      <c r="CJ757" s="42" t="str">
        <f t="shared" si="13"/>
        <v xml:space="preserve">TASIL INDUSTRIA E COMERCIO LTDA11.387.483/0001-45 </v>
      </c>
      <c r="CK757" s="42"/>
      <c r="CL757" s="42" t="s">
        <v>136</v>
      </c>
      <c r="CM757" s="42" t="str">
        <f>IF(BANCO10[[#This Row],[SOLUÇÃO]]=CM$1,BANCO10[[#This Row],[STATUS DA ETAPA]],"")</f>
        <v/>
      </c>
      <c r="CN757" s="42" t="str">
        <f>IF(BANCO10[[#This Row],[SOLUÇÃO]]=CN$1,BANCO10[[#This Row],[STATUS DA ETAPA]],"")</f>
        <v/>
      </c>
      <c r="CO757" s="42" t="str">
        <f>IF(BANCO10[[#This Row],[SOLUÇÃO]]=CO$1,BANCO10[[#This Row],[STATUS DA ETAPA]],"")</f>
        <v/>
      </c>
      <c r="CP757" s="42" t="str">
        <f>IF(BANCO10[[#This Row],[SOLUÇÃO]]=CP$1,BANCO10[[#This Row],[STATUS DA ETAPA]],"")</f>
        <v/>
      </c>
      <c r="CQ757" s="42" t="str">
        <f>IF(BANCO10[[#This Row],[SOLUÇÃO]]=CQ$1,BANCO10[[#This Row],[STATUS DA ETAPA]],"")</f>
        <v/>
      </c>
      <c r="CR757" s="42" t="str">
        <f>IF(BANCO10[[#This Row],[SOLUÇÃO]]=CR$1,BANCO10[[#This Row],[STATUS DA ETAPA]],"")</f>
        <v/>
      </c>
      <c r="CS757" s="42" t="str">
        <f>IF(BANCO10[[#This Row],[SOLUÇÃO]]=CS$1,BANCO10[[#This Row],[STATUS DA ETAPA]],"")</f>
        <v/>
      </c>
      <c r="CT757" s="42" t="str">
        <f>IF(BANCO10[[#This Row],[SOLUÇÃO]]=CT$1,BANCO10[[#This Row],[STATUS DA ETAPA]],"")</f>
        <v/>
      </c>
      <c r="CU757" s="42" t="str">
        <f>IF(BANCO10[[#This Row],[SOLUÇÃO]]=CU$1,BANCO10[[#This Row],[STATUS DA ETAPA]],"")</f>
        <v/>
      </c>
      <c r="CV757" s="42" t="str">
        <f>IF(BANCO10[[#This Row],[SOLUÇÃO]]=CV$1,BANCO10[[#This Row],[STATUS DA ETAPA]],"")</f>
        <v/>
      </c>
      <c r="CW757" s="42" t="str">
        <f>IF(BANCO10[[#This Row],[SOLUÇÃO]]=CW$1,BANCO10[[#This Row],[STATUS DA ETAPA]],"")</f>
        <v/>
      </c>
      <c r="CX757" s="42" t="str">
        <f>IF(BANCO10[[#This Row],[SOLUÇÃO]]=CX$1,BANCO10[[#This Row],[STATUS DA ETAPA]],"")</f>
        <v/>
      </c>
      <c r="CY757" s="42" t="str">
        <f>IF(BANCO10[[#This Row],[SOLUÇÃO]]=CY$1,BANCO10[[#This Row],[STATUS DA ETAPA]],"")</f>
        <v/>
      </c>
      <c r="CZ757" s="42" t="str">
        <f>IF(BANCO10[[#This Row],[SOLUÇÃO]]=CZ$1,BANCO10[[#This Row],[STATUS DA ETAPA]],"")</f>
        <v/>
      </c>
      <c r="DA757" s="42" t="str">
        <f>IF(BANCO10[[#This Row],[SOLUÇÃO]]=DA$1,BANCO10[[#This Row],[STATUS DA ETAPA]],"")</f>
        <v/>
      </c>
      <c r="DB757" s="42" t="str">
        <f>IF(BANCO10[[#This Row],[SOLUÇÃO]]=DB$1,BANCO10[[#This Row],[STATUS DA ETAPA]],"")</f>
        <v/>
      </c>
      <c r="DC757" s="63" t="str">
        <f>IF(BANCO10[[#This Row],[SOLUÇÃO]]=DC$1,BANCO10[[#This Row],[STATUS DA ETAPA]],"")</f>
        <v>CANCELADO</v>
      </c>
      <c r="DD757" s="65" t="str">
        <f>IF(BANCO10[[#This Row],[SOLUÇÃO]]=DD$1,BANCO10[[#This Row],[STATUS DA ETAPA]],"")</f>
        <v/>
      </c>
      <c r="DE757" s="65" t="str">
        <f>IF(BANCO10[[#This Row],[SOLUÇÃO]]=DE$1,BANCO10[[#This Row],[STATUS DA ETAPA]],"")</f>
        <v/>
      </c>
      <c r="DF757" s="65" t="str">
        <f>IF(BANCO10[[#This Row],[SOLUÇÃO]]=DF$1,BANCO10[[#This Row],[STATUS DA ETAPA]],"")</f>
        <v/>
      </c>
      <c r="DG757" s="65" t="str">
        <f>IF(BANCO10[[#This Row],[SOLUÇÃO]]=DG$1,BANCO10[[#This Row],[STATUS DA ETAPA]],"")</f>
        <v/>
      </c>
      <c r="DH757" s="65" t="str">
        <f>IF(BANCO10[[#This Row],[SOLUÇÃO]]=DH$1,BANCO10[[#This Row],[STATUS DA ETAPA]],"")</f>
        <v/>
      </c>
      <c r="DI757" s="65" t="str">
        <f>IF(BANCO10[[#This Row],[SOLUÇÃO]]=DI$1,BANCO10[[#This Row],[STATUS DA ETAPA]],"")</f>
        <v/>
      </c>
      <c r="DJ757" s="65" t="str">
        <f>IF(BANCO10[[#This Row],[SOLUÇÃO]]=DJ$1,BANCO10[[#This Row],[STATUS DA ETAPA]],"")</f>
        <v/>
      </c>
      <c r="DK757" s="65" t="str">
        <f>IF(BANCO10[[#This Row],[SOLUÇÃO]]=DK$1,BANCO10[[#This Row],[STATUS DA ETAPA]],"")</f>
        <v/>
      </c>
      <c r="DL757" s="65" t="str">
        <f>IF(BANCO10[[#This Row],[SOLUÇÃO]]=DL$1,BANCO10[[#This Row],[STATUS DA ETAPA]],"")</f>
        <v/>
      </c>
      <c r="DM757" s="65" t="str">
        <f>IF(BANCO10[[#This Row],[SOLUÇÃO]]=DM$1,BANCO10[[#This Row],[STATUS DA ETAPA]],"")</f>
        <v/>
      </c>
    </row>
    <row r="758" spans="1:117" ht="12" x14ac:dyDescent="0.25">
      <c r="A758" s="38" t="s">
        <v>118</v>
      </c>
      <c r="B758" s="39" t="s">
        <v>143</v>
      </c>
      <c r="C758" s="40" t="str">
        <f>IFERROR(VLOOKUP(BANCO10[[#This Row],[EMPRESA]],[1]!DADOS[#Data],2,FALSE),"")</f>
        <v>55.715.684/0001-08</v>
      </c>
      <c r="D758" s="42" t="s">
        <v>1907</v>
      </c>
      <c r="E758" s="42" t="str">
        <f>IFERROR(VLOOKUP(BANCO10[[#This Row],[EMPRESA]],[1]!DADOS[#Data],5,FALSE),"")</f>
        <v>DEMAIS</v>
      </c>
      <c r="F758" s="40" t="str">
        <f>IFERROR(IF(VLOOKUP(BANCO10[[#This Row],[EMPRESA]],[1]!DADOS[#Data],6,0)="","",(VLOOKUP(BANCO10[[#This Row],[EMPRESA]],[1]!DADOS[#Data],6,0))),"")</f>
        <v>N/A</v>
      </c>
      <c r="G758" s="40"/>
      <c r="H758" s="43" t="s">
        <v>121</v>
      </c>
      <c r="I758" s="43" t="s">
        <v>145</v>
      </c>
      <c r="J758" s="44" t="s">
        <v>146</v>
      </c>
      <c r="K758" s="42" t="s">
        <v>1908</v>
      </c>
      <c r="L758" s="44" t="s">
        <v>123</v>
      </c>
      <c r="M758" s="44">
        <v>103</v>
      </c>
      <c r="N758" s="42" t="s">
        <v>123</v>
      </c>
      <c r="O758" s="42" t="s">
        <v>90</v>
      </c>
      <c r="P758" s="42">
        <v>4</v>
      </c>
      <c r="Q758" s="42" t="s">
        <v>148</v>
      </c>
      <c r="R758" s="45" t="s">
        <v>123</v>
      </c>
      <c r="S758" s="45"/>
      <c r="T758" s="45" t="s">
        <v>123</v>
      </c>
      <c r="U758" s="45"/>
      <c r="V758" s="45" t="s">
        <v>123</v>
      </c>
      <c r="W758" s="45"/>
      <c r="X758" s="45" t="s">
        <v>123</v>
      </c>
      <c r="Y758" s="45"/>
      <c r="Z758" s="46" t="s">
        <v>123</v>
      </c>
      <c r="AA758" s="47"/>
      <c r="AB758" s="46" t="s">
        <v>123</v>
      </c>
      <c r="AC758" s="48"/>
      <c r="AD758" s="46" t="s">
        <v>123</v>
      </c>
      <c r="AE758" s="48"/>
      <c r="AF758" s="45" t="s">
        <v>27</v>
      </c>
      <c r="AG758" s="45">
        <v>44929</v>
      </c>
      <c r="AH758" s="45" t="s">
        <v>123</v>
      </c>
      <c r="AI758" s="45"/>
      <c r="AJ758" s="45" t="s">
        <v>123</v>
      </c>
      <c r="AK758" s="45"/>
      <c r="AL758" s="45" t="s">
        <v>123</v>
      </c>
      <c r="AM758" s="45"/>
      <c r="AN758" s="45" t="s">
        <v>123</v>
      </c>
      <c r="AO758" s="45"/>
      <c r="AP758" s="45" t="s">
        <v>123</v>
      </c>
      <c r="AQ758" s="45"/>
      <c r="AR758" s="45" t="s">
        <v>123</v>
      </c>
      <c r="AS758" s="45"/>
      <c r="AT758" s="49">
        <v>44903</v>
      </c>
      <c r="AU758" s="49">
        <v>44903</v>
      </c>
      <c r="AV758" s="51" t="s">
        <v>123</v>
      </c>
      <c r="AW758" s="51" t="s">
        <v>123</v>
      </c>
      <c r="AX758" s="51" t="s">
        <v>49</v>
      </c>
      <c r="AY758" s="52" t="s">
        <v>123</v>
      </c>
      <c r="AZ758" s="53">
        <v>0</v>
      </c>
      <c r="BA758" s="52" t="s">
        <v>123</v>
      </c>
      <c r="BB758" s="81" t="s">
        <v>123</v>
      </c>
      <c r="BC758" s="52" t="s">
        <v>123</v>
      </c>
      <c r="BD758" s="52" t="s">
        <v>123</v>
      </c>
      <c r="BE758" s="55" t="s">
        <v>123</v>
      </c>
      <c r="BF758" s="55" t="s">
        <v>123</v>
      </c>
      <c r="BG758" s="55" t="s">
        <v>123</v>
      </c>
      <c r="BH758" s="55" t="s">
        <v>123</v>
      </c>
      <c r="BI758" s="138" t="s">
        <v>123</v>
      </c>
      <c r="BJ758" s="48"/>
      <c r="BK758" s="74"/>
      <c r="BL758" s="75"/>
      <c r="BM758" s="74"/>
      <c r="BN758" s="75"/>
      <c r="BO758" s="74" t="s">
        <v>123</v>
      </c>
      <c r="BP758" s="75"/>
      <c r="BQ758" s="74" t="s">
        <v>123</v>
      </c>
      <c r="BR758" s="232"/>
      <c r="BS758" s="70"/>
      <c r="BT758" s="38"/>
      <c r="BU758" s="61" t="s">
        <v>129</v>
      </c>
      <c r="BV758" s="61" t="s">
        <v>129</v>
      </c>
      <c r="BW758" s="84" t="s">
        <v>170</v>
      </c>
      <c r="BX758" s="84" t="s">
        <v>129</v>
      </c>
      <c r="BY758" s="85" t="s">
        <v>170</v>
      </c>
      <c r="BZ758" s="84"/>
      <c r="CA758" s="86" t="s">
        <v>129</v>
      </c>
      <c r="CB758" s="87" t="s">
        <v>129</v>
      </c>
      <c r="CC758" s="88" t="s">
        <v>129</v>
      </c>
      <c r="CD758" s="87" t="s">
        <v>129</v>
      </c>
      <c r="CE758" s="87" t="s">
        <v>129</v>
      </c>
      <c r="CF758" s="87" t="s">
        <v>129</v>
      </c>
      <c r="CG758" s="87" t="s">
        <v>129</v>
      </c>
      <c r="CH758" s="42">
        <f>YEAR(BANCO10[[#This Row],[DATA INÍCIO]])</f>
        <v>2022</v>
      </c>
      <c r="CI758" s="42">
        <f>MONTH(BANCO10[[#This Row],[DATA INÍCIO]])</f>
        <v>12</v>
      </c>
      <c r="CJ758" s="42" t="str">
        <f t="shared" si="13"/>
        <v>TAUNOS INDUSTRIA E COMERCIO DE MAQUINAS LTDA55.715.684/0001-08</v>
      </c>
      <c r="CK758" s="42"/>
      <c r="CL758" s="42" t="s">
        <v>1908</v>
      </c>
      <c r="CM758" s="42" t="str">
        <f>IF(BANCO10[[#This Row],[SOLUÇÃO]]=CM$1,BANCO10[[#This Row],[STATUS DA ETAPA]],"")</f>
        <v>CONCLUÍDO</v>
      </c>
      <c r="CN758" s="42" t="str">
        <f>IF(BANCO10[[#This Row],[SOLUÇÃO]]=CN$1,BANCO10[[#This Row],[STATUS DA ETAPA]],"")</f>
        <v/>
      </c>
      <c r="CO758" s="42" t="str">
        <f>IF(BANCO10[[#This Row],[SOLUÇÃO]]=CO$1,BANCO10[[#This Row],[STATUS DA ETAPA]],"")</f>
        <v/>
      </c>
      <c r="CP758" s="42" t="str">
        <f>IF(BANCO10[[#This Row],[SOLUÇÃO]]=CP$1,BANCO10[[#This Row],[STATUS DA ETAPA]],"")</f>
        <v/>
      </c>
      <c r="CQ758" s="42" t="str">
        <f>IF(BANCO10[[#This Row],[SOLUÇÃO]]=CQ$1,BANCO10[[#This Row],[STATUS DA ETAPA]],"")</f>
        <v/>
      </c>
      <c r="CR758" s="42" t="str">
        <f>IF(BANCO10[[#This Row],[SOLUÇÃO]]=CR$1,BANCO10[[#This Row],[STATUS DA ETAPA]],"")</f>
        <v/>
      </c>
      <c r="CS758" s="42" t="str">
        <f>IF(BANCO10[[#This Row],[SOLUÇÃO]]=CS$1,BANCO10[[#This Row],[STATUS DA ETAPA]],"")</f>
        <v/>
      </c>
      <c r="CT758" s="42" t="str">
        <f>IF(BANCO10[[#This Row],[SOLUÇÃO]]=CT$1,BANCO10[[#This Row],[STATUS DA ETAPA]],"")</f>
        <v/>
      </c>
      <c r="CU758" s="42" t="str">
        <f>IF(BANCO10[[#This Row],[SOLUÇÃO]]=CU$1,BANCO10[[#This Row],[STATUS DA ETAPA]],"")</f>
        <v/>
      </c>
      <c r="CV758" s="42" t="str">
        <f>IF(BANCO10[[#This Row],[SOLUÇÃO]]=CV$1,BANCO10[[#This Row],[STATUS DA ETAPA]],"")</f>
        <v/>
      </c>
      <c r="CW758" s="42" t="str">
        <f>IF(BANCO10[[#This Row],[SOLUÇÃO]]=CW$1,BANCO10[[#This Row],[STATUS DA ETAPA]],"")</f>
        <v/>
      </c>
      <c r="CX758" s="42" t="str">
        <f>IF(BANCO10[[#This Row],[SOLUÇÃO]]=CX$1,BANCO10[[#This Row],[STATUS DA ETAPA]],"")</f>
        <v/>
      </c>
      <c r="CY758" s="42" t="str">
        <f>IF(BANCO10[[#This Row],[SOLUÇÃO]]=CY$1,BANCO10[[#This Row],[STATUS DA ETAPA]],"")</f>
        <v/>
      </c>
      <c r="CZ758" s="42" t="str">
        <f>IF(BANCO10[[#This Row],[SOLUÇÃO]]=CZ$1,BANCO10[[#This Row],[STATUS DA ETAPA]],"")</f>
        <v/>
      </c>
      <c r="DA758" s="42" t="str">
        <f>IF(BANCO10[[#This Row],[SOLUÇÃO]]=DA$1,BANCO10[[#This Row],[STATUS DA ETAPA]],"")</f>
        <v/>
      </c>
      <c r="DB758" s="42" t="str">
        <f>IF(BANCO10[[#This Row],[SOLUÇÃO]]=DB$1,BANCO10[[#This Row],[STATUS DA ETAPA]],"")</f>
        <v/>
      </c>
      <c r="DC758" s="63" t="str">
        <f>IF(BANCO10[[#This Row],[SOLUÇÃO]]=DC$1,BANCO10[[#This Row],[STATUS DA ETAPA]],"")</f>
        <v/>
      </c>
      <c r="DD758" s="65" t="str">
        <f>IF(BANCO10[[#This Row],[SOLUÇÃO]]=DD$1,BANCO10[[#This Row],[STATUS DA ETAPA]],"")</f>
        <v/>
      </c>
      <c r="DE758" s="65" t="str">
        <f>IF(BANCO10[[#This Row],[SOLUÇÃO]]=DE$1,BANCO10[[#This Row],[STATUS DA ETAPA]],"")</f>
        <v/>
      </c>
      <c r="DF758" s="65" t="str">
        <f>IF(BANCO10[[#This Row],[SOLUÇÃO]]=DF$1,BANCO10[[#This Row],[STATUS DA ETAPA]],"")</f>
        <v/>
      </c>
      <c r="DG758" s="65" t="str">
        <f>IF(BANCO10[[#This Row],[SOLUÇÃO]]=DG$1,BANCO10[[#This Row],[STATUS DA ETAPA]],"")</f>
        <v/>
      </c>
      <c r="DH758" s="65" t="str">
        <f>IF(BANCO10[[#This Row],[SOLUÇÃO]]=DH$1,BANCO10[[#This Row],[STATUS DA ETAPA]],"")</f>
        <v/>
      </c>
      <c r="DI758" s="65" t="str">
        <f>IF(BANCO10[[#This Row],[SOLUÇÃO]]=DI$1,BANCO10[[#This Row],[STATUS DA ETAPA]],"")</f>
        <v/>
      </c>
      <c r="DJ758" s="65" t="str">
        <f>IF(BANCO10[[#This Row],[SOLUÇÃO]]=DJ$1,BANCO10[[#This Row],[STATUS DA ETAPA]],"")</f>
        <v/>
      </c>
      <c r="DK758" s="65" t="str">
        <f>IF(BANCO10[[#This Row],[SOLUÇÃO]]=DK$1,BANCO10[[#This Row],[STATUS DA ETAPA]],"")</f>
        <v/>
      </c>
      <c r="DL758" s="65" t="str">
        <f>IF(BANCO10[[#This Row],[SOLUÇÃO]]=DL$1,BANCO10[[#This Row],[STATUS DA ETAPA]],"")</f>
        <v/>
      </c>
      <c r="DM758" s="65" t="str">
        <f>IF(BANCO10[[#This Row],[SOLUÇÃO]]=DM$1,BANCO10[[#This Row],[STATUS DA ETAPA]],"")</f>
        <v/>
      </c>
    </row>
    <row r="759" spans="1:117" ht="12" x14ac:dyDescent="0.25">
      <c r="A759" s="195" t="s">
        <v>118</v>
      </c>
      <c r="B759" s="196" t="s">
        <v>143</v>
      </c>
      <c r="C759" s="197" t="str">
        <f>IFERROR(VLOOKUP(BANCO10[[#This Row],[EMPRESA]],[1]!DADOS[#Data],2,FALSE),"")</f>
        <v>55.715.684/0001-08</v>
      </c>
      <c r="D759" s="198" t="s">
        <v>1907</v>
      </c>
      <c r="E759" s="198" t="str">
        <f>IFERROR(VLOOKUP(BANCO10[[#This Row],[EMPRESA]],[1]!DADOS[#Data],5,FALSE),"")</f>
        <v>DEMAIS</v>
      </c>
      <c r="F759" s="197" t="str">
        <f>IFERROR(IF(VLOOKUP(BANCO10[[#This Row],[EMPRESA]],[1]!DADOS[#Data],6,0)="","",(VLOOKUP(BANCO10[[#This Row],[EMPRESA]],[1]!DADOS[#Data],6,0))),"")</f>
        <v>N/A</v>
      </c>
      <c r="G759" s="197" t="s">
        <v>1909</v>
      </c>
      <c r="H759" s="201" t="s">
        <v>7</v>
      </c>
      <c r="I759" s="201" t="s">
        <v>145</v>
      </c>
      <c r="J759" s="201" t="s">
        <v>123</v>
      </c>
      <c r="K759" s="202" t="s">
        <v>1910</v>
      </c>
      <c r="L759" s="202" t="s">
        <v>123</v>
      </c>
      <c r="M759" s="202">
        <v>103</v>
      </c>
      <c r="N759" s="198" t="s">
        <v>123</v>
      </c>
      <c r="O759" s="198" t="s">
        <v>95</v>
      </c>
      <c r="P759" s="198">
        <v>120</v>
      </c>
      <c r="Q759" s="198" t="s">
        <v>265</v>
      </c>
      <c r="R759" s="45" t="s">
        <v>123</v>
      </c>
      <c r="S759" s="45"/>
      <c r="T759" s="45" t="s">
        <v>123</v>
      </c>
      <c r="U759" s="45"/>
      <c r="V759" s="45" t="s">
        <v>123</v>
      </c>
      <c r="W759" s="45"/>
      <c r="X759" s="45" t="s">
        <v>123</v>
      </c>
      <c r="Y759" s="45"/>
      <c r="Z759" s="46" t="s">
        <v>123</v>
      </c>
      <c r="AA759" s="47"/>
      <c r="AB759" s="46" t="s">
        <v>123</v>
      </c>
      <c r="AC759" s="48"/>
      <c r="AD759" s="46" t="s">
        <v>123</v>
      </c>
      <c r="AE759" s="48"/>
      <c r="AF759" s="45" t="s">
        <v>27</v>
      </c>
      <c r="AG759" s="45">
        <v>44929</v>
      </c>
      <c r="AH759" s="45" t="s">
        <v>27</v>
      </c>
      <c r="AI759" s="45">
        <v>44931</v>
      </c>
      <c r="AJ759" s="45" t="s">
        <v>27</v>
      </c>
      <c r="AK759" s="45">
        <v>44929</v>
      </c>
      <c r="AL759" s="45" t="s">
        <v>123</v>
      </c>
      <c r="AM759" s="45"/>
      <c r="AN759" s="45" t="s">
        <v>123</v>
      </c>
      <c r="AO759" s="45"/>
      <c r="AP759" s="45" t="s">
        <v>123</v>
      </c>
      <c r="AQ759" s="45"/>
      <c r="AR759" s="45" t="s">
        <v>123</v>
      </c>
      <c r="AS759" s="45"/>
      <c r="AT759" s="259">
        <v>44939</v>
      </c>
      <c r="AU759" s="259">
        <v>45082</v>
      </c>
      <c r="AV759" s="235" t="s">
        <v>27</v>
      </c>
      <c r="AW759" s="235" t="s">
        <v>27</v>
      </c>
      <c r="AX759" s="235" t="s">
        <v>49</v>
      </c>
      <c r="AY759" s="52" t="s">
        <v>126</v>
      </c>
      <c r="AZ759" s="53">
        <v>0</v>
      </c>
      <c r="BA759" s="52"/>
      <c r="BB759" s="81"/>
      <c r="BC759" s="52" t="s">
        <v>123</v>
      </c>
      <c r="BD759" s="52" t="s">
        <v>123</v>
      </c>
      <c r="BE759" s="55" t="s">
        <v>126</v>
      </c>
      <c r="BF759" s="55" t="s">
        <v>126</v>
      </c>
      <c r="BG759" s="55" t="s">
        <v>27</v>
      </c>
      <c r="BH759" s="55" t="s">
        <v>123</v>
      </c>
      <c r="BI759" s="237" t="s">
        <v>123</v>
      </c>
      <c r="BJ759" s="237"/>
      <c r="BK759" s="238"/>
      <c r="BL759" s="195"/>
      <c r="BM759" s="238"/>
      <c r="BN759" s="195"/>
      <c r="BO759" s="238" t="s">
        <v>27</v>
      </c>
      <c r="BP759" s="195">
        <v>45082</v>
      </c>
      <c r="BQ759" s="238" t="s">
        <v>27</v>
      </c>
      <c r="BR759" s="239"/>
      <c r="BS759" s="235"/>
      <c r="BT759" s="195"/>
      <c r="BU759" s="61" t="s">
        <v>129</v>
      </c>
      <c r="BV759" s="61" t="s">
        <v>129</v>
      </c>
      <c r="BW759" s="84" t="s">
        <v>170</v>
      </c>
      <c r="BX759" s="84" t="s">
        <v>129</v>
      </c>
      <c r="BY759" s="85" t="s">
        <v>170</v>
      </c>
      <c r="BZ759" s="84"/>
      <c r="CA759" s="86" t="s">
        <v>129</v>
      </c>
      <c r="CB759" s="87" t="s">
        <v>129</v>
      </c>
      <c r="CC759" s="88">
        <v>45412</v>
      </c>
      <c r="CD759" s="87" t="s">
        <v>158</v>
      </c>
      <c r="CE759" s="87" t="s">
        <v>159</v>
      </c>
      <c r="CF759" s="87"/>
      <c r="CG759" s="87" t="s">
        <v>1911</v>
      </c>
      <c r="CH759" s="42">
        <f>YEAR(BANCO10[[#This Row],[DATA INÍCIO]])</f>
        <v>2023</v>
      </c>
      <c r="CI759" s="42">
        <f>MONTH(BANCO10[[#This Row],[DATA INÍCIO]])</f>
        <v>1</v>
      </c>
      <c r="CJ759" s="42" t="str">
        <f t="shared" si="13"/>
        <v>TAUNOS INDUSTRIA E COMERCIO DE MAQUINAS LTDA55.715.684/0001-08</v>
      </c>
      <c r="CK759" s="42"/>
      <c r="CL759" s="42" t="s">
        <v>1910</v>
      </c>
      <c r="CM759" s="42" t="str">
        <f>IF(BANCO10[[#This Row],[SOLUÇÃO]]=CM$1,BANCO10[[#This Row],[STATUS DA ETAPA]],"")</f>
        <v/>
      </c>
      <c r="CN759" s="42" t="str">
        <f>IF(BANCO10[[#This Row],[SOLUÇÃO]]=CN$1,BANCO10[[#This Row],[STATUS DA ETAPA]],"")</f>
        <v/>
      </c>
      <c r="CO759" s="42" t="str">
        <f>IF(BANCO10[[#This Row],[SOLUÇÃO]]=CO$1,BANCO10[[#This Row],[STATUS DA ETAPA]],"")</f>
        <v/>
      </c>
      <c r="CP759" s="42" t="str">
        <f>IF(BANCO10[[#This Row],[SOLUÇÃO]]=CP$1,BANCO10[[#This Row],[STATUS DA ETAPA]],"")</f>
        <v/>
      </c>
      <c r="CQ759" s="42" t="str">
        <f>IF(BANCO10[[#This Row],[SOLUÇÃO]]=CQ$1,BANCO10[[#This Row],[STATUS DA ETAPA]],"")</f>
        <v/>
      </c>
      <c r="CR759" s="42" t="str">
        <f>IF(BANCO10[[#This Row],[SOLUÇÃO]]=CR$1,BANCO10[[#This Row],[STATUS DA ETAPA]],"")</f>
        <v>CONCLUÍDO</v>
      </c>
      <c r="CS759" s="42" t="str">
        <f>IF(BANCO10[[#This Row],[SOLUÇÃO]]=CS$1,BANCO10[[#This Row],[STATUS DA ETAPA]],"")</f>
        <v/>
      </c>
      <c r="CT759" s="42" t="str">
        <f>IF(BANCO10[[#This Row],[SOLUÇÃO]]=CT$1,BANCO10[[#This Row],[STATUS DA ETAPA]],"")</f>
        <v/>
      </c>
      <c r="CU759" s="42" t="str">
        <f>IF(BANCO10[[#This Row],[SOLUÇÃO]]=CU$1,BANCO10[[#This Row],[STATUS DA ETAPA]],"")</f>
        <v/>
      </c>
      <c r="CV759" s="42" t="str">
        <f>IF(BANCO10[[#This Row],[SOLUÇÃO]]=CV$1,BANCO10[[#This Row],[STATUS DA ETAPA]],"")</f>
        <v/>
      </c>
      <c r="CW759" s="42" t="str">
        <f>IF(BANCO10[[#This Row],[SOLUÇÃO]]=CW$1,BANCO10[[#This Row],[STATUS DA ETAPA]],"")</f>
        <v/>
      </c>
      <c r="CX759" s="42" t="str">
        <f>IF(BANCO10[[#This Row],[SOLUÇÃO]]=CX$1,BANCO10[[#This Row],[STATUS DA ETAPA]],"")</f>
        <v/>
      </c>
      <c r="CY759" s="42" t="str">
        <f>IF(BANCO10[[#This Row],[SOLUÇÃO]]=CY$1,BANCO10[[#This Row],[STATUS DA ETAPA]],"")</f>
        <v/>
      </c>
      <c r="CZ759" s="42" t="str">
        <f>IF(BANCO10[[#This Row],[SOLUÇÃO]]=CZ$1,BANCO10[[#This Row],[STATUS DA ETAPA]],"")</f>
        <v/>
      </c>
      <c r="DA759" s="42" t="str">
        <f>IF(BANCO10[[#This Row],[SOLUÇÃO]]=DA$1,BANCO10[[#This Row],[STATUS DA ETAPA]],"")</f>
        <v/>
      </c>
      <c r="DB759" s="42" t="str">
        <f>IF(BANCO10[[#This Row],[SOLUÇÃO]]=DB$1,BANCO10[[#This Row],[STATUS DA ETAPA]],"")</f>
        <v/>
      </c>
      <c r="DC759" s="63" t="str">
        <f>IF(BANCO10[[#This Row],[SOLUÇÃO]]=DC$1,BANCO10[[#This Row],[STATUS DA ETAPA]],"")</f>
        <v/>
      </c>
      <c r="DD759" s="65" t="str">
        <f>IF(BANCO10[[#This Row],[SOLUÇÃO]]=DD$1,BANCO10[[#This Row],[STATUS DA ETAPA]],"")</f>
        <v/>
      </c>
      <c r="DE759" s="65" t="str">
        <f>IF(BANCO10[[#This Row],[SOLUÇÃO]]=DE$1,BANCO10[[#This Row],[STATUS DA ETAPA]],"")</f>
        <v/>
      </c>
      <c r="DF759" s="65" t="str">
        <f>IF(BANCO10[[#This Row],[SOLUÇÃO]]=DF$1,BANCO10[[#This Row],[STATUS DA ETAPA]],"")</f>
        <v/>
      </c>
      <c r="DG759" s="65" t="str">
        <f>IF(BANCO10[[#This Row],[SOLUÇÃO]]=DG$1,BANCO10[[#This Row],[STATUS DA ETAPA]],"")</f>
        <v/>
      </c>
      <c r="DH759" s="65" t="str">
        <f>IF(BANCO10[[#This Row],[SOLUÇÃO]]=DH$1,BANCO10[[#This Row],[STATUS DA ETAPA]],"")</f>
        <v/>
      </c>
      <c r="DI759" s="65" t="str">
        <f>IF(BANCO10[[#This Row],[SOLUÇÃO]]=DI$1,BANCO10[[#This Row],[STATUS DA ETAPA]],"")</f>
        <v/>
      </c>
      <c r="DJ759" s="65" t="str">
        <f>IF(BANCO10[[#This Row],[SOLUÇÃO]]=DJ$1,BANCO10[[#This Row],[STATUS DA ETAPA]],"")</f>
        <v/>
      </c>
      <c r="DK759" s="65" t="str">
        <f>IF(BANCO10[[#This Row],[SOLUÇÃO]]=DK$1,BANCO10[[#This Row],[STATUS DA ETAPA]],"")</f>
        <v/>
      </c>
      <c r="DL759" s="65" t="str">
        <f>IF(BANCO10[[#This Row],[SOLUÇÃO]]=DL$1,BANCO10[[#This Row],[STATUS DA ETAPA]],"")</f>
        <v/>
      </c>
      <c r="DM759" s="65" t="str">
        <f>IF(BANCO10[[#This Row],[SOLUÇÃO]]=DM$1,BANCO10[[#This Row],[STATUS DA ETAPA]],"")</f>
        <v/>
      </c>
    </row>
    <row r="760" spans="1:117" ht="12" x14ac:dyDescent="0.25">
      <c r="A760" s="195" t="s">
        <v>118</v>
      </c>
      <c r="B760" s="196" t="s">
        <v>143</v>
      </c>
      <c r="C760" s="197" t="str">
        <f>IFERROR(VLOOKUP(BANCO10[[#This Row],[EMPRESA]],[1]!DADOS[#Data],2,FALSE),"")</f>
        <v>55.715.684/0001-08</v>
      </c>
      <c r="D760" s="198" t="s">
        <v>1907</v>
      </c>
      <c r="E760" s="198" t="str">
        <f>IFERROR(VLOOKUP(BANCO10[[#This Row],[EMPRESA]],[1]!DADOS[#Data],5,FALSE),"")</f>
        <v>DEMAIS</v>
      </c>
      <c r="F760" s="197" t="str">
        <f>IFERROR(IF(VLOOKUP(BANCO10[[#This Row],[EMPRESA]],[1]!DADOS[#Data],6,0)="","",(VLOOKUP(BANCO10[[#This Row],[EMPRESA]],[1]!DADOS[#Data],6,0))),"")</f>
        <v>N/A</v>
      </c>
      <c r="G760" s="197" t="s">
        <v>1912</v>
      </c>
      <c r="H760" s="201" t="s">
        <v>154</v>
      </c>
      <c r="I760" s="201" t="s">
        <v>145</v>
      </c>
      <c r="J760" s="202" t="s">
        <v>123</v>
      </c>
      <c r="K760" s="202" t="s">
        <v>1913</v>
      </c>
      <c r="L760" s="202" t="s">
        <v>123</v>
      </c>
      <c r="M760" s="202">
        <v>106</v>
      </c>
      <c r="N760" s="198">
        <v>103</v>
      </c>
      <c r="O760" s="198" t="s">
        <v>109</v>
      </c>
      <c r="P760" s="198">
        <v>140</v>
      </c>
      <c r="Q760" s="198" t="s">
        <v>156</v>
      </c>
      <c r="R760" s="45" t="s">
        <v>123</v>
      </c>
      <c r="S760" s="45"/>
      <c r="T760" s="45" t="s">
        <v>123</v>
      </c>
      <c r="U760" s="45"/>
      <c r="V760" s="45" t="s">
        <v>123</v>
      </c>
      <c r="W760" s="45"/>
      <c r="X760" s="45" t="s">
        <v>123</v>
      </c>
      <c r="Y760" s="45"/>
      <c r="Z760" s="46" t="s">
        <v>123</v>
      </c>
      <c r="AA760" s="47"/>
      <c r="AB760" s="46" t="s">
        <v>123</v>
      </c>
      <c r="AC760" s="48"/>
      <c r="AD760" s="46" t="s">
        <v>123</v>
      </c>
      <c r="AE760" s="48"/>
      <c r="AF760" s="45" t="s">
        <v>27</v>
      </c>
      <c r="AG760" s="45">
        <v>44929</v>
      </c>
      <c r="AH760" s="45" t="s">
        <v>27</v>
      </c>
      <c r="AI760" s="45">
        <v>44931</v>
      </c>
      <c r="AJ760" s="45" t="s">
        <v>27</v>
      </c>
      <c r="AK760" s="45">
        <v>44931</v>
      </c>
      <c r="AL760" s="45" t="s">
        <v>123</v>
      </c>
      <c r="AM760" s="45"/>
      <c r="AN760" s="45" t="s">
        <v>123</v>
      </c>
      <c r="AO760" s="45"/>
      <c r="AP760" s="45" t="s">
        <v>123</v>
      </c>
      <c r="AQ760" s="45"/>
      <c r="AR760" s="45" t="s">
        <v>123</v>
      </c>
      <c r="AS760" s="45"/>
      <c r="AT760" s="233">
        <v>45054</v>
      </c>
      <c r="AU760" s="234">
        <v>45306</v>
      </c>
      <c r="AV760" s="235" t="s">
        <v>27</v>
      </c>
      <c r="AW760" s="235" t="s">
        <v>27</v>
      </c>
      <c r="AX760" s="235" t="s">
        <v>49</v>
      </c>
      <c r="AY760" s="52" t="s">
        <v>123</v>
      </c>
      <c r="AZ760" s="53">
        <v>0</v>
      </c>
      <c r="BA760" s="52" t="s">
        <v>123</v>
      </c>
      <c r="BB760" s="81" t="s">
        <v>123</v>
      </c>
      <c r="BC760" s="52" t="s">
        <v>123</v>
      </c>
      <c r="BD760" s="52" t="s">
        <v>123</v>
      </c>
      <c r="BE760" s="55" t="s">
        <v>123</v>
      </c>
      <c r="BF760" s="55" t="s">
        <v>123</v>
      </c>
      <c r="BG760" s="55" t="s">
        <v>123</v>
      </c>
      <c r="BH760" s="55" t="s">
        <v>123</v>
      </c>
      <c r="BI760" s="236" t="s">
        <v>123</v>
      </c>
      <c r="BJ760" s="260"/>
      <c r="BK760" s="238"/>
      <c r="BL760" s="195"/>
      <c r="BM760" s="238"/>
      <c r="BN760" s="195"/>
      <c r="BO760" s="238" t="s">
        <v>27</v>
      </c>
      <c r="BP760" s="195">
        <v>45306</v>
      </c>
      <c r="BQ760" s="238" t="s">
        <v>123</v>
      </c>
      <c r="BR760" s="195"/>
      <c r="BS760" s="235" t="s">
        <v>1914</v>
      </c>
      <c r="BT760" s="195"/>
      <c r="BU760" s="61" t="s">
        <v>129</v>
      </c>
      <c r="BV760" s="61" t="s">
        <v>129</v>
      </c>
      <c r="BW760" s="84" t="s">
        <v>170</v>
      </c>
      <c r="BX760" s="84" t="s">
        <v>129</v>
      </c>
      <c r="BY760" s="85" t="s">
        <v>170</v>
      </c>
      <c r="BZ760" s="84"/>
      <c r="CA760" s="86" t="s">
        <v>129</v>
      </c>
      <c r="CB760" s="87" t="s">
        <v>129</v>
      </c>
      <c r="CC760" s="88">
        <v>45412</v>
      </c>
      <c r="CD760" s="87" t="s">
        <v>158</v>
      </c>
      <c r="CE760" s="87" t="s">
        <v>159</v>
      </c>
      <c r="CF760" s="87"/>
      <c r="CG760" s="87" t="s">
        <v>1911</v>
      </c>
      <c r="CH760" s="42">
        <f>YEAR(BANCO10[[#This Row],[DATA INÍCIO]])</f>
        <v>2023</v>
      </c>
      <c r="CI760" s="42">
        <f>MONTH(BANCO10[[#This Row],[DATA INÍCIO]])</f>
        <v>5</v>
      </c>
      <c r="CJ760" s="42" t="str">
        <f t="shared" si="13"/>
        <v>TAUNOS INDUSTRIA E COMERCIO DE MAQUINAS LTDA55.715.684/0001-08</v>
      </c>
      <c r="CK760" s="42"/>
      <c r="CL760" s="42" t="s">
        <v>152</v>
      </c>
      <c r="CM760" s="42" t="str">
        <f>IF(BANCO10[[#This Row],[SOLUÇÃO]]=CM$1,BANCO10[[#This Row],[STATUS DA ETAPA]],"")</f>
        <v/>
      </c>
      <c r="CN760" s="42" t="str">
        <f>IF(BANCO10[[#This Row],[SOLUÇÃO]]=CN$1,BANCO10[[#This Row],[STATUS DA ETAPA]],"")</f>
        <v/>
      </c>
      <c r="CO760" s="42" t="str">
        <f>IF(BANCO10[[#This Row],[SOLUÇÃO]]=CO$1,BANCO10[[#This Row],[STATUS DA ETAPA]],"")</f>
        <v/>
      </c>
      <c r="CP760" s="42" t="str">
        <f>IF(BANCO10[[#This Row],[SOLUÇÃO]]=CP$1,BANCO10[[#This Row],[STATUS DA ETAPA]],"")</f>
        <v/>
      </c>
      <c r="CQ760" s="42" t="str">
        <f>IF(BANCO10[[#This Row],[SOLUÇÃO]]=CQ$1,BANCO10[[#This Row],[STATUS DA ETAPA]],"")</f>
        <v/>
      </c>
      <c r="CR760" s="42" t="str">
        <f>IF(BANCO10[[#This Row],[SOLUÇÃO]]=CR$1,BANCO10[[#This Row],[STATUS DA ETAPA]],"")</f>
        <v/>
      </c>
      <c r="CS760" s="42" t="str">
        <f>IF(BANCO10[[#This Row],[SOLUÇÃO]]=CS$1,BANCO10[[#This Row],[STATUS DA ETAPA]],"")</f>
        <v/>
      </c>
      <c r="CT760" s="42" t="str">
        <f>IF(BANCO10[[#This Row],[SOLUÇÃO]]=CT$1,BANCO10[[#This Row],[STATUS DA ETAPA]],"")</f>
        <v/>
      </c>
      <c r="CU760" s="42" t="str">
        <f>IF(BANCO10[[#This Row],[SOLUÇÃO]]=CU$1,BANCO10[[#This Row],[STATUS DA ETAPA]],"")</f>
        <v/>
      </c>
      <c r="CV760" s="42" t="str">
        <f>IF(BANCO10[[#This Row],[SOLUÇÃO]]=CV$1,BANCO10[[#This Row],[STATUS DA ETAPA]],"")</f>
        <v/>
      </c>
      <c r="CW760" s="42" t="str">
        <f>IF(BANCO10[[#This Row],[SOLUÇÃO]]=CW$1,BANCO10[[#This Row],[STATUS DA ETAPA]],"")</f>
        <v/>
      </c>
      <c r="CX760" s="42" t="str">
        <f>IF(BANCO10[[#This Row],[SOLUÇÃO]]=CX$1,BANCO10[[#This Row],[STATUS DA ETAPA]],"")</f>
        <v/>
      </c>
      <c r="CY760" s="42" t="str">
        <f>IF(BANCO10[[#This Row],[SOLUÇÃO]]=CY$1,BANCO10[[#This Row],[STATUS DA ETAPA]],"")</f>
        <v/>
      </c>
      <c r="CZ760" s="42" t="str">
        <f>IF(BANCO10[[#This Row],[SOLUÇÃO]]=CZ$1,BANCO10[[#This Row],[STATUS DA ETAPA]],"")</f>
        <v/>
      </c>
      <c r="DA760" s="42" t="str">
        <f>IF(BANCO10[[#This Row],[SOLUÇÃO]]=DA$1,BANCO10[[#This Row],[STATUS DA ETAPA]],"")</f>
        <v/>
      </c>
      <c r="DB760" s="42" t="str">
        <f>IF(BANCO10[[#This Row],[SOLUÇÃO]]=DB$1,BANCO10[[#This Row],[STATUS DA ETAPA]],"")</f>
        <v/>
      </c>
      <c r="DC760" s="63" t="str">
        <f>IF(BANCO10[[#This Row],[SOLUÇÃO]]=DC$1,BANCO10[[#This Row],[STATUS DA ETAPA]],"")</f>
        <v/>
      </c>
      <c r="DD760" s="65" t="str">
        <f>IF(BANCO10[[#This Row],[SOLUÇÃO]]=DD$1,BANCO10[[#This Row],[STATUS DA ETAPA]],"")</f>
        <v/>
      </c>
      <c r="DE760" s="65" t="str">
        <f>IF(BANCO10[[#This Row],[SOLUÇÃO]]=DE$1,BANCO10[[#This Row],[STATUS DA ETAPA]],"")</f>
        <v/>
      </c>
      <c r="DF760" s="65" t="str">
        <f>IF(BANCO10[[#This Row],[SOLUÇÃO]]=DF$1,BANCO10[[#This Row],[STATUS DA ETAPA]],"")</f>
        <v>CONCLUÍDO</v>
      </c>
      <c r="DG760" s="65" t="str">
        <f>IF(BANCO10[[#This Row],[SOLUÇÃO]]=DG$1,BANCO10[[#This Row],[STATUS DA ETAPA]],"")</f>
        <v/>
      </c>
      <c r="DH760" s="65" t="str">
        <f>IF(BANCO10[[#This Row],[SOLUÇÃO]]=DH$1,BANCO10[[#This Row],[STATUS DA ETAPA]],"")</f>
        <v/>
      </c>
      <c r="DI760" s="65" t="str">
        <f>IF(BANCO10[[#This Row],[SOLUÇÃO]]=DI$1,BANCO10[[#This Row],[STATUS DA ETAPA]],"")</f>
        <v/>
      </c>
      <c r="DJ760" s="65" t="str">
        <f>IF(BANCO10[[#This Row],[SOLUÇÃO]]=DJ$1,BANCO10[[#This Row],[STATUS DA ETAPA]],"")</f>
        <v/>
      </c>
      <c r="DK760" s="65" t="str">
        <f>IF(BANCO10[[#This Row],[SOLUÇÃO]]=DK$1,BANCO10[[#This Row],[STATUS DA ETAPA]],"")</f>
        <v/>
      </c>
      <c r="DL760" s="65" t="str">
        <f>IF(BANCO10[[#This Row],[SOLUÇÃO]]=DL$1,BANCO10[[#This Row],[STATUS DA ETAPA]],"")</f>
        <v/>
      </c>
      <c r="DM760" s="65" t="str">
        <f>IF(BANCO10[[#This Row],[SOLUÇÃO]]=DM$1,BANCO10[[#This Row],[STATUS DA ETAPA]],"")</f>
        <v/>
      </c>
    </row>
    <row r="761" spans="1:117" ht="12" x14ac:dyDescent="0.25">
      <c r="A761" s="38" t="s">
        <v>118</v>
      </c>
      <c r="B761" s="39" t="s">
        <v>131</v>
      </c>
      <c r="C761" s="40" t="str">
        <f>IFERROR(VLOOKUP(BANCO10[[#This Row],[EMPRESA]],[1]!DADOS[#Data],2,FALSE),"")</f>
        <v>48.115.706/0001-25</v>
      </c>
      <c r="D761" s="42" t="s">
        <v>1902</v>
      </c>
      <c r="E761" s="42" t="str">
        <f>IFERROR(VLOOKUP(BANCO10[[#This Row],[EMPRESA]],[1]!DADOS[#Data],5,FALSE),"")</f>
        <v>EPP</v>
      </c>
      <c r="F761" s="40" t="str">
        <f>IFERROR(IF(VLOOKUP(BANCO10[[#This Row],[EMPRESA]],[1]!DADOS[#Data],6,0)="","",(VLOOKUP(BANCO10[[#This Row],[EMPRESA]],[1]!DADOS[#Data],6,0))),"")</f>
        <v>CAPITAL LESTE 1</v>
      </c>
      <c r="G761" s="40"/>
      <c r="H761" s="43" t="s">
        <v>121</v>
      </c>
      <c r="I761" s="43" t="s">
        <v>145</v>
      </c>
      <c r="J761" s="43" t="s">
        <v>146</v>
      </c>
      <c r="K761" s="44" t="s">
        <v>1915</v>
      </c>
      <c r="L761" s="44" t="s">
        <v>123</v>
      </c>
      <c r="M761" s="44" t="s">
        <v>137</v>
      </c>
      <c r="N761" s="42" t="s">
        <v>333</v>
      </c>
      <c r="O761" s="42" t="s">
        <v>90</v>
      </c>
      <c r="P761" s="42">
        <v>4</v>
      </c>
      <c r="Q761" s="42" t="s">
        <v>173</v>
      </c>
      <c r="R761" s="45" t="s">
        <v>123</v>
      </c>
      <c r="S761" s="45"/>
      <c r="T761" s="45" t="s">
        <v>123</v>
      </c>
      <c r="U761" s="45"/>
      <c r="V761" s="45" t="s">
        <v>123</v>
      </c>
      <c r="W761" s="45"/>
      <c r="X761" s="45" t="s">
        <v>123</v>
      </c>
      <c r="Y761" s="45"/>
      <c r="Z761" s="46" t="s">
        <v>123</v>
      </c>
      <c r="AA761" s="47"/>
      <c r="AB761" s="46" t="s">
        <v>123</v>
      </c>
      <c r="AC761" s="48"/>
      <c r="AD761" s="46" t="s">
        <v>123</v>
      </c>
      <c r="AE761" s="48"/>
      <c r="AF761" s="45" t="s">
        <v>123</v>
      </c>
      <c r="AG761" s="45"/>
      <c r="AH761" s="45" t="s">
        <v>123</v>
      </c>
      <c r="AI761" s="45"/>
      <c r="AJ761" s="45" t="s">
        <v>123</v>
      </c>
      <c r="AK761" s="45"/>
      <c r="AL761" s="45" t="s">
        <v>123</v>
      </c>
      <c r="AM761" s="45"/>
      <c r="AN761" s="45" t="s">
        <v>123</v>
      </c>
      <c r="AO761" s="45"/>
      <c r="AP761" s="45" t="s">
        <v>123</v>
      </c>
      <c r="AQ761" s="45"/>
      <c r="AR761" s="45" t="s">
        <v>123</v>
      </c>
      <c r="AS761" s="45"/>
      <c r="AT761" s="133">
        <v>45440</v>
      </c>
      <c r="AU761" s="99">
        <v>45440</v>
      </c>
      <c r="AV761" s="66" t="s">
        <v>123</v>
      </c>
      <c r="AW761" s="66" t="s">
        <v>123</v>
      </c>
      <c r="AX761" s="51" t="s">
        <v>49</v>
      </c>
      <c r="AY761" s="52" t="s">
        <v>123</v>
      </c>
      <c r="AZ761" s="53">
        <v>0</v>
      </c>
      <c r="BA761" s="52" t="s">
        <v>123</v>
      </c>
      <c r="BB761" s="81" t="s">
        <v>123</v>
      </c>
      <c r="BC761" s="52" t="s">
        <v>123</v>
      </c>
      <c r="BD761" s="52" t="s">
        <v>123</v>
      </c>
      <c r="BE761" s="55" t="s">
        <v>123</v>
      </c>
      <c r="BF761" s="55" t="s">
        <v>123</v>
      </c>
      <c r="BG761" s="55" t="s">
        <v>123</v>
      </c>
      <c r="BH761" s="55" t="s">
        <v>123</v>
      </c>
      <c r="BI761" s="56" t="s">
        <v>123</v>
      </c>
      <c r="BJ761" s="47"/>
      <c r="BK761" s="74"/>
      <c r="BL761" s="75"/>
      <c r="BM761" s="74"/>
      <c r="BN761" s="75"/>
      <c r="BO761" s="74" t="s">
        <v>123</v>
      </c>
      <c r="BP761" s="75"/>
      <c r="BQ761" s="74" t="s">
        <v>123</v>
      </c>
      <c r="BR761" s="75"/>
      <c r="BS761" s="70" t="s">
        <v>1916</v>
      </c>
      <c r="BT761" s="38" t="s">
        <v>131</v>
      </c>
      <c r="BU761" s="61"/>
      <c r="BV761" s="61"/>
      <c r="BW761" s="84"/>
      <c r="BX761" s="84"/>
      <c r="BY761" s="85"/>
      <c r="BZ761" s="84"/>
      <c r="CA761" s="86"/>
      <c r="CB761" s="87"/>
      <c r="CC761" s="88"/>
      <c r="CD761" s="87"/>
      <c r="CE761" s="87"/>
      <c r="CF761" s="87"/>
      <c r="CG761" s="87"/>
      <c r="CH761" s="42">
        <f>YEAR(BANCO10[[#This Row],[DATA INÍCIO]])</f>
        <v>2024</v>
      </c>
      <c r="CI761" s="42">
        <f>MONTH(BANCO10[[#This Row],[DATA INÍCIO]])</f>
        <v>5</v>
      </c>
      <c r="CJ761" s="42" t="str">
        <f t="shared" si="13"/>
        <v>TECGLASS LABORATORIOS E INSTRUMENTACAO TECNICO CIENTIFICA LTDA48.115.706/0001-25</v>
      </c>
      <c r="CK761" s="42"/>
      <c r="CL761" s="42" t="s">
        <v>1915</v>
      </c>
      <c r="CM761" s="42" t="str">
        <f>IF(BANCO10[[#This Row],[SOLUÇÃO]]=CM$1,BANCO10[[#This Row],[STATUS DA ETAPA]],"")</f>
        <v>CONCLUÍDO</v>
      </c>
      <c r="CN761" s="42" t="str">
        <f>IF(BANCO10[[#This Row],[SOLUÇÃO]]=CN$1,BANCO10[[#This Row],[STATUS DA ETAPA]],"")</f>
        <v/>
      </c>
      <c r="CO761" s="42" t="str">
        <f>IF(BANCO10[[#This Row],[SOLUÇÃO]]=CO$1,BANCO10[[#This Row],[STATUS DA ETAPA]],"")</f>
        <v/>
      </c>
      <c r="CP761" s="42" t="str">
        <f>IF(BANCO10[[#This Row],[SOLUÇÃO]]=CP$1,BANCO10[[#This Row],[STATUS DA ETAPA]],"")</f>
        <v/>
      </c>
      <c r="CQ761" s="42" t="str">
        <f>IF(BANCO10[[#This Row],[SOLUÇÃO]]=CQ$1,BANCO10[[#This Row],[STATUS DA ETAPA]],"")</f>
        <v/>
      </c>
      <c r="CR761" s="42" t="str">
        <f>IF(BANCO10[[#This Row],[SOLUÇÃO]]=CR$1,BANCO10[[#This Row],[STATUS DA ETAPA]],"")</f>
        <v/>
      </c>
      <c r="CS761" s="42" t="str">
        <f>IF(BANCO10[[#This Row],[SOLUÇÃO]]=CS$1,BANCO10[[#This Row],[STATUS DA ETAPA]],"")</f>
        <v/>
      </c>
      <c r="CT761" s="42" t="str">
        <f>IF(BANCO10[[#This Row],[SOLUÇÃO]]=CT$1,BANCO10[[#This Row],[STATUS DA ETAPA]],"")</f>
        <v/>
      </c>
      <c r="CU761" s="42" t="str">
        <f>IF(BANCO10[[#This Row],[SOLUÇÃO]]=CU$1,BANCO10[[#This Row],[STATUS DA ETAPA]],"")</f>
        <v/>
      </c>
      <c r="CV761" s="42" t="str">
        <f>IF(BANCO10[[#This Row],[SOLUÇÃO]]=CV$1,BANCO10[[#This Row],[STATUS DA ETAPA]],"")</f>
        <v/>
      </c>
      <c r="CW761" s="42" t="str">
        <f>IF(BANCO10[[#This Row],[SOLUÇÃO]]=CW$1,BANCO10[[#This Row],[STATUS DA ETAPA]],"")</f>
        <v/>
      </c>
      <c r="CX761" s="42" t="str">
        <f>IF(BANCO10[[#This Row],[SOLUÇÃO]]=CX$1,BANCO10[[#This Row],[STATUS DA ETAPA]],"")</f>
        <v/>
      </c>
      <c r="CY761" s="42" t="str">
        <f>IF(BANCO10[[#This Row],[SOLUÇÃO]]=CY$1,BANCO10[[#This Row],[STATUS DA ETAPA]],"")</f>
        <v/>
      </c>
      <c r="CZ761" s="42" t="str">
        <f>IF(BANCO10[[#This Row],[SOLUÇÃO]]=CZ$1,BANCO10[[#This Row],[STATUS DA ETAPA]],"")</f>
        <v/>
      </c>
      <c r="DA761" s="42" t="str">
        <f>IF(BANCO10[[#This Row],[SOLUÇÃO]]=DA$1,BANCO10[[#This Row],[STATUS DA ETAPA]],"")</f>
        <v/>
      </c>
      <c r="DB761" s="42" t="str">
        <f>IF(BANCO10[[#This Row],[SOLUÇÃO]]=DB$1,BANCO10[[#This Row],[STATUS DA ETAPA]],"")</f>
        <v/>
      </c>
      <c r="DC761" s="63" t="str">
        <f>IF(BANCO10[[#This Row],[SOLUÇÃO]]=DC$1,BANCO10[[#This Row],[STATUS DA ETAPA]],"")</f>
        <v/>
      </c>
      <c r="DD761" s="65" t="str">
        <f>IF(BANCO10[[#This Row],[SOLUÇÃO]]=DD$1,BANCO10[[#This Row],[STATUS DA ETAPA]],"")</f>
        <v/>
      </c>
      <c r="DE761" s="65" t="str">
        <f>IF(BANCO10[[#This Row],[SOLUÇÃO]]=DE$1,BANCO10[[#This Row],[STATUS DA ETAPA]],"")</f>
        <v/>
      </c>
      <c r="DF761" s="65" t="str">
        <f>IF(BANCO10[[#This Row],[SOLUÇÃO]]=DF$1,BANCO10[[#This Row],[STATUS DA ETAPA]],"")</f>
        <v/>
      </c>
      <c r="DG761" s="65" t="str">
        <f>IF(BANCO10[[#This Row],[SOLUÇÃO]]=DG$1,BANCO10[[#This Row],[STATUS DA ETAPA]],"")</f>
        <v/>
      </c>
      <c r="DH761" s="65" t="str">
        <f>IF(BANCO10[[#This Row],[SOLUÇÃO]]=DH$1,BANCO10[[#This Row],[STATUS DA ETAPA]],"")</f>
        <v/>
      </c>
      <c r="DI761" s="65" t="str">
        <f>IF(BANCO10[[#This Row],[SOLUÇÃO]]=DI$1,BANCO10[[#This Row],[STATUS DA ETAPA]],"")</f>
        <v/>
      </c>
      <c r="DJ761" s="65" t="str">
        <f>IF(BANCO10[[#This Row],[SOLUÇÃO]]=DJ$1,BANCO10[[#This Row],[STATUS DA ETAPA]],"")</f>
        <v/>
      </c>
      <c r="DK761" s="65" t="str">
        <f>IF(BANCO10[[#This Row],[SOLUÇÃO]]=DK$1,BANCO10[[#This Row],[STATUS DA ETAPA]],"")</f>
        <v/>
      </c>
      <c r="DL761" s="65" t="str">
        <f>IF(BANCO10[[#This Row],[SOLUÇÃO]]=DL$1,BANCO10[[#This Row],[STATUS DA ETAPA]],"")</f>
        <v/>
      </c>
      <c r="DM761" s="65" t="str">
        <f>IF(BANCO10[[#This Row],[SOLUÇÃO]]=DM$1,BANCO10[[#This Row],[STATUS DA ETAPA]],"")</f>
        <v/>
      </c>
    </row>
    <row r="762" spans="1:117" ht="12" x14ac:dyDescent="0.25">
      <c r="A762" s="38" t="s">
        <v>118</v>
      </c>
      <c r="B762" s="39" t="s">
        <v>131</v>
      </c>
      <c r="C762" s="40" t="str">
        <f>IFERROR(VLOOKUP(BANCO10[[#This Row],[EMPRESA]],[1]!DADOS[#Data],2,FALSE),"")</f>
        <v>48.115.706/0001-25</v>
      </c>
      <c r="D762" s="42" t="s">
        <v>1902</v>
      </c>
      <c r="E762" s="42" t="str">
        <f>IFERROR(VLOOKUP(BANCO10[[#This Row],[EMPRESA]],[1]!DADOS[#Data],5,FALSE),"")</f>
        <v>EPP</v>
      </c>
      <c r="F762" s="40" t="str">
        <f>IFERROR(IF(VLOOKUP(BANCO10[[#This Row],[EMPRESA]],[1]!DADOS[#Data],6,0)="","",(VLOOKUP(BANCO10[[#This Row],[EMPRESA]],[1]!DADOS[#Data],6,0))),"")</f>
        <v>CAPITAL LESTE 1</v>
      </c>
      <c r="G762" s="40" t="str">
        <f>IFERROR(IF(VLOOKUP(BANCO10[[#This Row],[EMPRESA]],[1]!DADOS[#Data],4)="","",(VLOOKUP($D762,[1]!DADOS[#Data],4,0))),"")</f>
        <v>TECGLASS</v>
      </c>
      <c r="H762" s="43" t="s">
        <v>7</v>
      </c>
      <c r="I762" s="43" t="s">
        <v>145</v>
      </c>
      <c r="J762" s="44" t="s">
        <v>123</v>
      </c>
      <c r="K762" s="44" t="s">
        <v>1917</v>
      </c>
      <c r="L762" s="44" t="s">
        <v>1918</v>
      </c>
      <c r="M762" s="44" t="s">
        <v>137</v>
      </c>
      <c r="N762" s="42" t="s">
        <v>333</v>
      </c>
      <c r="O762" s="42" t="s">
        <v>96</v>
      </c>
      <c r="P762" s="42">
        <v>106</v>
      </c>
      <c r="Q762" s="42" t="s">
        <v>173</v>
      </c>
      <c r="R762" s="45" t="s">
        <v>27</v>
      </c>
      <c r="S762" s="45">
        <v>45383</v>
      </c>
      <c r="T762" s="45" t="s">
        <v>27</v>
      </c>
      <c r="U762" s="45">
        <v>45383</v>
      </c>
      <c r="V762" s="45" t="s">
        <v>27</v>
      </c>
      <c r="W762" s="45">
        <v>45383</v>
      </c>
      <c r="X762" s="45" t="s">
        <v>27</v>
      </c>
      <c r="Y762" s="45">
        <v>45383</v>
      </c>
      <c r="Z762" s="46" t="s">
        <v>27</v>
      </c>
      <c r="AA762" s="47">
        <v>45536</v>
      </c>
      <c r="AB762" s="46" t="s">
        <v>27</v>
      </c>
      <c r="AC762" s="48">
        <v>45536</v>
      </c>
      <c r="AD762" s="46" t="s">
        <v>27</v>
      </c>
      <c r="AE762" s="48">
        <v>45536</v>
      </c>
      <c r="AF762" s="45" t="s">
        <v>27</v>
      </c>
      <c r="AG762" s="45">
        <v>45506</v>
      </c>
      <c r="AH762" s="45" t="s">
        <v>27</v>
      </c>
      <c r="AI762" s="45">
        <v>45509</v>
      </c>
      <c r="AJ762" s="45" t="s">
        <v>27</v>
      </c>
      <c r="AK762" s="45">
        <v>45536</v>
      </c>
      <c r="AL762" s="45" t="s">
        <v>123</v>
      </c>
      <c r="AM762" s="45"/>
      <c r="AN762" s="45" t="s">
        <v>123</v>
      </c>
      <c r="AO762" s="45"/>
      <c r="AP762" s="45" t="s">
        <v>123</v>
      </c>
      <c r="AQ762" s="45"/>
      <c r="AR762" s="45" t="s">
        <v>123</v>
      </c>
      <c r="AS762" s="45"/>
      <c r="AT762" s="133">
        <v>45455</v>
      </c>
      <c r="AU762" s="99">
        <v>45656</v>
      </c>
      <c r="AV762" s="66" t="s">
        <v>27</v>
      </c>
      <c r="AW762" s="66" t="s">
        <v>27</v>
      </c>
      <c r="AX762" s="51" t="s">
        <v>49</v>
      </c>
      <c r="AY762" s="52" t="s">
        <v>126</v>
      </c>
      <c r="AZ762" s="53">
        <v>0</v>
      </c>
      <c r="BA762" s="52" t="s">
        <v>153</v>
      </c>
      <c r="BB762" s="81">
        <v>557341</v>
      </c>
      <c r="BC762" s="52" t="s">
        <v>123</v>
      </c>
      <c r="BD762" s="52" t="s">
        <v>123</v>
      </c>
      <c r="BE762" s="55" t="s">
        <v>27</v>
      </c>
      <c r="BF762" s="55" t="s">
        <v>27</v>
      </c>
      <c r="BG762" s="55" t="s">
        <v>27</v>
      </c>
      <c r="BH762" s="55" t="s">
        <v>27</v>
      </c>
      <c r="BI762" s="48" t="s">
        <v>27</v>
      </c>
      <c r="BJ762" s="48">
        <v>45626</v>
      </c>
      <c r="BK762" s="74" t="s">
        <v>123</v>
      </c>
      <c r="BL762" s="59"/>
      <c r="BM762" s="74" t="s">
        <v>123</v>
      </c>
      <c r="BN762" s="59"/>
      <c r="BO762" s="74" t="s">
        <v>27</v>
      </c>
      <c r="BP762" s="59">
        <v>45629</v>
      </c>
      <c r="BQ762" s="74" t="s">
        <v>126</v>
      </c>
      <c r="BR762" s="132"/>
      <c r="BS762" s="70"/>
      <c r="BT762" s="38" t="s">
        <v>176</v>
      </c>
      <c r="BU762" s="61"/>
      <c r="BV762" s="61"/>
      <c r="BW762" s="84"/>
      <c r="BX762" s="84"/>
      <c r="BY762" s="85"/>
      <c r="BZ762" s="84"/>
      <c r="CA762" s="86"/>
      <c r="CB762" s="87"/>
      <c r="CC762" s="88"/>
      <c r="CD762" s="87"/>
      <c r="CE762" s="87"/>
      <c r="CF762" s="87"/>
      <c r="CG762" s="87"/>
      <c r="CH762" s="42">
        <f>YEAR(BANCO10[[#This Row],[DATA INÍCIO]])</f>
        <v>2024</v>
      </c>
      <c r="CI762" s="42">
        <f>MONTH(BANCO10[[#This Row],[DATA INÍCIO]])</f>
        <v>6</v>
      </c>
      <c r="CJ762" s="42" t="str">
        <f t="shared" si="13"/>
        <v>TECGLASS LABORATORIOS E INSTRUMENTACAO TECNICO CIENTIFICA LTDA48.115.706/0001-25</v>
      </c>
      <c r="CK762" s="42"/>
      <c r="CL762" s="42" t="s">
        <v>1917</v>
      </c>
      <c r="CM762" s="42" t="str">
        <f>IF(BANCO10[[#This Row],[SOLUÇÃO]]=CM$1,BANCO10[[#This Row],[STATUS DA ETAPA]],"")</f>
        <v/>
      </c>
      <c r="CN762" s="42" t="str">
        <f>IF(BANCO10[[#This Row],[SOLUÇÃO]]=CN$1,BANCO10[[#This Row],[STATUS DA ETAPA]],"")</f>
        <v/>
      </c>
      <c r="CO762" s="42" t="str">
        <f>IF(BANCO10[[#This Row],[SOLUÇÃO]]=CO$1,BANCO10[[#This Row],[STATUS DA ETAPA]],"")</f>
        <v/>
      </c>
      <c r="CP762" s="42" t="str">
        <f>IF(BANCO10[[#This Row],[SOLUÇÃO]]=CP$1,BANCO10[[#This Row],[STATUS DA ETAPA]],"")</f>
        <v/>
      </c>
      <c r="CQ762" s="42" t="str">
        <f>IF(BANCO10[[#This Row],[SOLUÇÃO]]=CQ$1,BANCO10[[#This Row],[STATUS DA ETAPA]],"")</f>
        <v/>
      </c>
      <c r="CR762" s="42" t="str">
        <f>IF(BANCO10[[#This Row],[SOLUÇÃO]]=CR$1,BANCO10[[#This Row],[STATUS DA ETAPA]],"")</f>
        <v/>
      </c>
      <c r="CS762" s="42" t="str">
        <f>IF(BANCO10[[#This Row],[SOLUÇÃO]]=CS$1,BANCO10[[#This Row],[STATUS DA ETAPA]],"")</f>
        <v>CONCLUÍDO</v>
      </c>
      <c r="CT762" s="42" t="str">
        <f>IF(BANCO10[[#This Row],[SOLUÇÃO]]=CT$1,BANCO10[[#This Row],[STATUS DA ETAPA]],"")</f>
        <v/>
      </c>
      <c r="CU762" s="42" t="str">
        <f>IF(BANCO10[[#This Row],[SOLUÇÃO]]=CU$1,BANCO10[[#This Row],[STATUS DA ETAPA]],"")</f>
        <v/>
      </c>
      <c r="CV762" s="42" t="str">
        <f>IF(BANCO10[[#This Row],[SOLUÇÃO]]=CV$1,BANCO10[[#This Row],[STATUS DA ETAPA]],"")</f>
        <v/>
      </c>
      <c r="CW762" s="42" t="str">
        <f>IF(BANCO10[[#This Row],[SOLUÇÃO]]=CW$1,BANCO10[[#This Row],[STATUS DA ETAPA]],"")</f>
        <v/>
      </c>
      <c r="CX762" s="42" t="str">
        <f>IF(BANCO10[[#This Row],[SOLUÇÃO]]=CX$1,BANCO10[[#This Row],[STATUS DA ETAPA]],"")</f>
        <v/>
      </c>
      <c r="CY762" s="42" t="str">
        <f>IF(BANCO10[[#This Row],[SOLUÇÃO]]=CY$1,BANCO10[[#This Row],[STATUS DA ETAPA]],"")</f>
        <v/>
      </c>
      <c r="CZ762" s="42" t="str">
        <f>IF(BANCO10[[#This Row],[SOLUÇÃO]]=CZ$1,BANCO10[[#This Row],[STATUS DA ETAPA]],"")</f>
        <v/>
      </c>
      <c r="DA762" s="42" t="str">
        <f>IF(BANCO10[[#This Row],[SOLUÇÃO]]=DA$1,BANCO10[[#This Row],[STATUS DA ETAPA]],"")</f>
        <v/>
      </c>
      <c r="DB762" s="42" t="str">
        <f>IF(BANCO10[[#This Row],[SOLUÇÃO]]=DB$1,BANCO10[[#This Row],[STATUS DA ETAPA]],"")</f>
        <v/>
      </c>
      <c r="DC762" s="63" t="str">
        <f>IF(BANCO10[[#This Row],[SOLUÇÃO]]=DC$1,BANCO10[[#This Row],[STATUS DA ETAPA]],"")</f>
        <v/>
      </c>
      <c r="DD762" s="65" t="str">
        <f>IF(BANCO10[[#This Row],[SOLUÇÃO]]=DD$1,BANCO10[[#This Row],[STATUS DA ETAPA]],"")</f>
        <v/>
      </c>
      <c r="DE762" s="65" t="str">
        <f>IF(BANCO10[[#This Row],[SOLUÇÃO]]=DE$1,BANCO10[[#This Row],[STATUS DA ETAPA]],"")</f>
        <v/>
      </c>
      <c r="DF762" s="65" t="str">
        <f>IF(BANCO10[[#This Row],[SOLUÇÃO]]=DF$1,BANCO10[[#This Row],[STATUS DA ETAPA]],"")</f>
        <v/>
      </c>
      <c r="DG762" s="65" t="str">
        <f>IF(BANCO10[[#This Row],[SOLUÇÃO]]=DG$1,BANCO10[[#This Row],[STATUS DA ETAPA]],"")</f>
        <v/>
      </c>
      <c r="DH762" s="65" t="str">
        <f>IF(BANCO10[[#This Row],[SOLUÇÃO]]=DH$1,BANCO10[[#This Row],[STATUS DA ETAPA]],"")</f>
        <v/>
      </c>
      <c r="DI762" s="65" t="str">
        <f>IF(BANCO10[[#This Row],[SOLUÇÃO]]=DI$1,BANCO10[[#This Row],[STATUS DA ETAPA]],"")</f>
        <v/>
      </c>
      <c r="DJ762" s="65" t="str">
        <f>IF(BANCO10[[#This Row],[SOLUÇÃO]]=DJ$1,BANCO10[[#This Row],[STATUS DA ETAPA]],"")</f>
        <v/>
      </c>
      <c r="DK762" s="65" t="str">
        <f>IF(BANCO10[[#This Row],[SOLUÇÃO]]=DK$1,BANCO10[[#This Row],[STATUS DA ETAPA]],"")</f>
        <v/>
      </c>
      <c r="DL762" s="65" t="str">
        <f>IF(BANCO10[[#This Row],[SOLUÇÃO]]=DL$1,BANCO10[[#This Row],[STATUS DA ETAPA]],"")</f>
        <v/>
      </c>
      <c r="DM762" s="65" t="str">
        <f>IF(BANCO10[[#This Row],[SOLUÇÃO]]=DM$1,BANCO10[[#This Row],[STATUS DA ETAPA]],"")</f>
        <v/>
      </c>
    </row>
    <row r="763" spans="1:117" ht="12" x14ac:dyDescent="0.25">
      <c r="A763" s="38" t="s">
        <v>118</v>
      </c>
      <c r="B763" s="39" t="s">
        <v>131</v>
      </c>
      <c r="C763" s="40" t="str">
        <f>IFERROR(VLOOKUP(BANCO10[[#This Row],[EMPRESA]],[1]!DADOS[#Data],2,FALSE),"")</f>
        <v>48.115.706/0001-25</v>
      </c>
      <c r="D763" s="40" t="s">
        <v>1902</v>
      </c>
      <c r="E763" s="42" t="str">
        <f>IFERROR(VLOOKUP(BANCO10[[#This Row],[EMPRESA]],[1]!DADOS[#Data],5,FALSE),"")</f>
        <v>EPP</v>
      </c>
      <c r="F763" s="40" t="str">
        <f>IFERROR(IF(VLOOKUP(BANCO10[[#This Row],[EMPRESA]],[1]!DADOS[#Data],6,0)="","",(VLOOKUP(BANCO10[[#This Row],[EMPRESA]],[1]!DADOS[#Data],6,0))),"")</f>
        <v>CAPITAL LESTE 1</v>
      </c>
      <c r="G763" s="40" t="str">
        <f>IFERROR(IF(VLOOKUP(BANCO10[[#This Row],[EMPRESA]],[1]!DADOS[#Data],4)="","",(VLOOKUP($D763,[1]!DADOS[#Data],4,0))),"")</f>
        <v>TECGLASS</v>
      </c>
      <c r="H763" s="43" t="s">
        <v>178</v>
      </c>
      <c r="I763" s="43" t="s">
        <v>145</v>
      </c>
      <c r="J763" s="44" t="s">
        <v>123</v>
      </c>
      <c r="K763" s="44" t="s">
        <v>1919</v>
      </c>
      <c r="L763" s="44" t="s">
        <v>123</v>
      </c>
      <c r="M763" s="44" t="s">
        <v>137</v>
      </c>
      <c r="N763" s="44" t="s">
        <v>123</v>
      </c>
      <c r="O763" s="42" t="s">
        <v>180</v>
      </c>
      <c r="P763" s="42">
        <v>4</v>
      </c>
      <c r="Q763" s="39" t="s">
        <v>181</v>
      </c>
      <c r="R763" s="45" t="s">
        <v>123</v>
      </c>
      <c r="S763" s="45"/>
      <c r="T763" s="45" t="s">
        <v>123</v>
      </c>
      <c r="U763" s="45"/>
      <c r="V763" s="45" t="s">
        <v>123</v>
      </c>
      <c r="W763" s="45"/>
      <c r="X763" s="45" t="s">
        <v>123</v>
      </c>
      <c r="Y763" s="45"/>
      <c r="Z763" s="46" t="s">
        <v>123</v>
      </c>
      <c r="AA763" s="47"/>
      <c r="AB763" s="46" t="s">
        <v>123</v>
      </c>
      <c r="AC763" s="48"/>
      <c r="AD763" s="46" t="s">
        <v>123</v>
      </c>
      <c r="AE763" s="48"/>
      <c r="AF763" s="45"/>
      <c r="AG763" s="45"/>
      <c r="AH763" s="45" t="s">
        <v>123</v>
      </c>
      <c r="AI763" s="45"/>
      <c r="AJ763" s="45"/>
      <c r="AK763" s="45"/>
      <c r="AL763" s="45"/>
      <c r="AM763" s="45"/>
      <c r="AN763" s="45"/>
      <c r="AO763" s="45"/>
      <c r="AP763" s="45"/>
      <c r="AQ763" s="45"/>
      <c r="AR763" s="45"/>
      <c r="AS763" s="45"/>
      <c r="AT763" s="133">
        <v>45636</v>
      </c>
      <c r="AU763" s="99">
        <v>45636</v>
      </c>
      <c r="AV763" s="66" t="s">
        <v>123</v>
      </c>
      <c r="AW763" s="66" t="s">
        <v>123</v>
      </c>
      <c r="AX763" s="51" t="s">
        <v>182</v>
      </c>
      <c r="AY763" s="52" t="s">
        <v>126</v>
      </c>
      <c r="AZ763" s="53">
        <v>0</v>
      </c>
      <c r="BA763" s="52" t="s">
        <v>123</v>
      </c>
      <c r="BB763" s="81" t="s">
        <v>123</v>
      </c>
      <c r="BC763" s="52" t="s">
        <v>123</v>
      </c>
      <c r="BD763" s="52" t="s">
        <v>123</v>
      </c>
      <c r="BE763" s="55" t="s">
        <v>123</v>
      </c>
      <c r="BF763" s="55" t="s">
        <v>123</v>
      </c>
      <c r="BG763" s="55" t="s">
        <v>123</v>
      </c>
      <c r="BH763" s="55" t="s">
        <v>27</v>
      </c>
      <c r="BI763" s="68" t="s">
        <v>126</v>
      </c>
      <c r="BJ763" s="47"/>
      <c r="BK763" s="74" t="s">
        <v>126</v>
      </c>
      <c r="BL763" s="59"/>
      <c r="BM763" s="74" t="s">
        <v>126</v>
      </c>
      <c r="BN763" s="59"/>
      <c r="BO763" s="74" t="s">
        <v>126</v>
      </c>
      <c r="BP763" s="77"/>
      <c r="BQ763" s="78" t="s">
        <v>126</v>
      </c>
      <c r="BR763" s="79"/>
      <c r="BS763" s="69"/>
      <c r="BT763" s="38"/>
      <c r="BU763" s="61"/>
      <c r="BV763" s="61"/>
      <c r="BW763" s="61"/>
      <c r="BX763" s="61"/>
      <c r="BY763" s="61"/>
      <c r="BZ763" s="61"/>
      <c r="CA763" s="61"/>
      <c r="CB763" s="61"/>
      <c r="CC763" s="61"/>
      <c r="CD763" s="61"/>
      <c r="CE763" s="61"/>
      <c r="CF763" s="61"/>
      <c r="CG763" s="61"/>
      <c r="CH763" s="63">
        <f>YEAR(BANCO10[[#This Row],[DATA INÍCIO]])</f>
        <v>2024</v>
      </c>
      <c r="CI763" s="63">
        <f>MONTH(BANCO10[[#This Row],[DATA INÍCIO]])</f>
        <v>12</v>
      </c>
      <c r="CJ763" s="71" t="str">
        <f t="shared" si="13"/>
        <v>TECGLASS LABORATORIOS E INSTRUMENTACAO TECNICO CIENTIFICA LTDA48.115.706/0001-25</v>
      </c>
      <c r="CK763" s="63"/>
      <c r="CL763" s="63"/>
      <c r="CM763" s="42" t="str">
        <f>IF(BANCO10[[#This Row],[SOLUÇÃO]]=CM$1,BANCO10[[#This Row],[STATUS DA ETAPA]],"")</f>
        <v/>
      </c>
      <c r="CN763" s="42" t="str">
        <f>IF(BANCO10[[#This Row],[SOLUÇÃO]]=CN$1,BANCO10[[#This Row],[STATUS DA ETAPA]],"")</f>
        <v/>
      </c>
      <c r="CO763" s="42" t="str">
        <f>IF(BANCO10[[#This Row],[SOLUÇÃO]]=CO$1,BANCO10[[#This Row],[STATUS DA ETAPA]],"")</f>
        <v/>
      </c>
      <c r="CP763" s="42" t="str">
        <f>IF(BANCO10[[#This Row],[SOLUÇÃO]]=CP$1,BANCO10[[#This Row],[STATUS DA ETAPA]],"")</f>
        <v/>
      </c>
      <c r="CQ763" s="42" t="str">
        <f>IF(BANCO10[[#This Row],[SOLUÇÃO]]=CQ$1,BANCO10[[#This Row],[STATUS DA ETAPA]],"")</f>
        <v/>
      </c>
      <c r="CR763" s="42" t="str">
        <f>IF(BANCO10[[#This Row],[SOLUÇÃO]]=CR$1,BANCO10[[#This Row],[STATUS DA ETAPA]],"")</f>
        <v/>
      </c>
      <c r="CS763" s="42" t="str">
        <f>IF(BANCO10[[#This Row],[SOLUÇÃO]]=CS$1,BANCO10[[#This Row],[STATUS DA ETAPA]],"")</f>
        <v/>
      </c>
      <c r="CT763" s="42" t="str">
        <f>IF(BANCO10[[#This Row],[SOLUÇÃO]]=CT$1,BANCO10[[#This Row],[STATUS DA ETAPA]],"")</f>
        <v/>
      </c>
      <c r="CU763" s="42" t="str">
        <f>IF(BANCO10[[#This Row],[SOLUÇÃO]]=CU$1,BANCO10[[#This Row],[STATUS DA ETAPA]],"")</f>
        <v/>
      </c>
      <c r="CV763" s="42" t="str">
        <f>IF(BANCO10[[#This Row],[SOLUÇÃO]]=CV$1,BANCO10[[#This Row],[STATUS DA ETAPA]],"")</f>
        <v/>
      </c>
      <c r="CW763" s="42" t="str">
        <f>IF(BANCO10[[#This Row],[SOLUÇÃO]]=CW$1,BANCO10[[#This Row],[STATUS DA ETAPA]],"")</f>
        <v/>
      </c>
      <c r="CX763" s="42" t="str">
        <f>IF(BANCO10[[#This Row],[SOLUÇÃO]]=CX$1,BANCO10[[#This Row],[STATUS DA ETAPA]],"")</f>
        <v/>
      </c>
      <c r="CY763" s="42" t="str">
        <f>IF(BANCO10[[#This Row],[SOLUÇÃO]]=CY$1,BANCO10[[#This Row],[STATUS DA ETAPA]],"")</f>
        <v/>
      </c>
      <c r="CZ763" s="42" t="str">
        <f>IF(BANCO10[[#This Row],[SOLUÇÃO]]=CZ$1,BANCO10[[#This Row],[STATUS DA ETAPA]],"")</f>
        <v/>
      </c>
      <c r="DA763" s="42" t="str">
        <f>IF(BANCO10[[#This Row],[SOLUÇÃO]]=DA$1,BANCO10[[#This Row],[STATUS DA ETAPA]],"")</f>
        <v/>
      </c>
      <c r="DB763" s="42" t="str">
        <f>IF(BANCO10[[#This Row],[SOLUÇÃO]]=DB$1,BANCO10[[#This Row],[STATUS DA ETAPA]],"")</f>
        <v/>
      </c>
      <c r="DC763" s="42" t="str">
        <f>IF(BANCO10[[#This Row],[SOLUÇÃO]]=DC$1,BANCO10[[#This Row],[STATUS DA ETAPA]],"")</f>
        <v/>
      </c>
      <c r="DD763" s="42" t="str">
        <f>IF(BANCO10[[#This Row],[SOLUÇÃO]]=DD$1,BANCO10[[#This Row],[STATUS DA ETAPA]],"")</f>
        <v/>
      </c>
      <c r="DE763" s="42" t="str">
        <f>IF(BANCO10[[#This Row],[SOLUÇÃO]]=DE$1,BANCO10[[#This Row],[STATUS DA ETAPA]],"")</f>
        <v/>
      </c>
      <c r="DF763" s="42" t="str">
        <f>IF(BANCO10[[#This Row],[SOLUÇÃO]]=DF$1,BANCO10[[#This Row],[STATUS DA ETAPA]],"")</f>
        <v/>
      </c>
      <c r="DG763" s="42" t="str">
        <f>IF(BANCO10[[#This Row],[SOLUÇÃO]]=DG$1,BANCO10[[#This Row],[STATUS DA ETAPA]],"")</f>
        <v/>
      </c>
      <c r="DH763" s="42" t="str">
        <f>IF(BANCO10[[#This Row],[SOLUÇÃO]]=DH$1,BANCO10[[#This Row],[STATUS DA ETAPA]],"")</f>
        <v/>
      </c>
      <c r="DI763" s="42" t="str">
        <f>IF(BANCO10[[#This Row],[SOLUÇÃO]]=DI$1,BANCO10[[#This Row],[STATUS DA ETAPA]],"")</f>
        <v/>
      </c>
      <c r="DJ763" s="42" t="str">
        <f>IF(BANCO10[[#This Row],[SOLUÇÃO]]=DJ$1,BANCO10[[#This Row],[STATUS DA ETAPA]],"")</f>
        <v/>
      </c>
      <c r="DK763" s="42" t="str">
        <f>IF(BANCO10[[#This Row],[SOLUÇÃO]]=DK$1,BANCO10[[#This Row],[STATUS DA ETAPA]],"")</f>
        <v/>
      </c>
      <c r="DL763" s="42" t="str">
        <f>IF(BANCO10[[#This Row],[SOLUÇÃO]]=DL$1,BANCO10[[#This Row],[STATUS DA ETAPA]],"")</f>
        <v/>
      </c>
      <c r="DM763" s="42" t="str">
        <f>IF(BANCO10[[#This Row],[SOLUÇÃO]]=DM$1,BANCO10[[#This Row],[STATUS DA ETAPA]],"")</f>
        <v/>
      </c>
    </row>
    <row r="764" spans="1:117" ht="10.5" x14ac:dyDescent="0.25">
      <c r="A764" s="38" t="s">
        <v>118</v>
      </c>
      <c r="B764" s="39" t="s">
        <v>119</v>
      </c>
      <c r="C764" s="40" t="str">
        <f>IFERROR(VLOOKUP(BANCO10[[#This Row],[EMPRESA]],[1]!DADOS[#Data],2,FALSE),"")</f>
        <v>67.982.868/0001-05</v>
      </c>
      <c r="D764" s="40" t="s">
        <v>1184</v>
      </c>
      <c r="E764" s="42" t="str">
        <f>IFERROR(VLOOKUP(BANCO10[[#This Row],[EMPRESA]],[1]!DADOS[#Data],5,FALSE),"")</f>
        <v>ME</v>
      </c>
      <c r="F764" s="40" t="str">
        <f>IFERROR(IF(VLOOKUP(BANCO10[[#This Row],[EMPRESA]],[1]!DADOS[#Data],6,0)="","",(VLOOKUP(BANCO10[[#This Row],[EMPRESA]],[1]!DADOS[#Data],6,0))),"")</f>
        <v>CAPITAL LESTE 1</v>
      </c>
      <c r="G764" s="40" t="s">
        <v>1920</v>
      </c>
      <c r="H764" s="43" t="s">
        <v>196</v>
      </c>
      <c r="I764" s="43" t="s">
        <v>145</v>
      </c>
      <c r="J764" s="38" t="s">
        <v>123</v>
      </c>
      <c r="K764" s="44" t="s">
        <v>1921</v>
      </c>
      <c r="L764" s="44" t="s">
        <v>1922</v>
      </c>
      <c r="M764" s="44" t="s">
        <v>137</v>
      </c>
      <c r="N764" s="44" t="s">
        <v>136</v>
      </c>
      <c r="O764" s="42" t="s">
        <v>92</v>
      </c>
      <c r="P764" s="42">
        <v>40</v>
      </c>
      <c r="Q764" s="42" t="s">
        <v>205</v>
      </c>
      <c r="R764" s="45" t="s">
        <v>123</v>
      </c>
      <c r="S764" s="45"/>
      <c r="T764" s="45" t="s">
        <v>123</v>
      </c>
      <c r="U764" s="45"/>
      <c r="V764" s="45" t="s">
        <v>123</v>
      </c>
      <c r="W764" s="45"/>
      <c r="X764" s="45" t="s">
        <v>123</v>
      </c>
      <c r="Y764" s="45"/>
      <c r="Z764" s="46" t="s">
        <v>123</v>
      </c>
      <c r="AA764" s="47"/>
      <c r="AB764" s="46" t="s">
        <v>123</v>
      </c>
      <c r="AC764" s="48"/>
      <c r="AD764" s="46" t="s">
        <v>123</v>
      </c>
      <c r="AE764" s="48"/>
      <c r="AF764" s="45" t="s">
        <v>123</v>
      </c>
      <c r="AG764" s="45"/>
      <c r="AH764" s="45" t="s">
        <v>123</v>
      </c>
      <c r="AI764" s="45"/>
      <c r="AJ764" s="45" t="s">
        <v>123</v>
      </c>
      <c r="AK764" s="45"/>
      <c r="AL764" s="45" t="s">
        <v>123</v>
      </c>
      <c r="AM764" s="45"/>
      <c r="AN764" s="45" t="s">
        <v>123</v>
      </c>
      <c r="AO764" s="45"/>
      <c r="AP764" s="45" t="s">
        <v>123</v>
      </c>
      <c r="AQ764" s="45"/>
      <c r="AR764" s="45" t="s">
        <v>27</v>
      </c>
      <c r="AS764" s="45"/>
      <c r="AT764" s="49">
        <v>45863</v>
      </c>
      <c r="AU764" s="50">
        <v>45919</v>
      </c>
      <c r="AV764" s="105" t="s">
        <v>27</v>
      </c>
      <c r="AW764" s="105" t="s">
        <v>27</v>
      </c>
      <c r="AX764" s="73" t="s">
        <v>182</v>
      </c>
      <c r="AY764" s="52" t="s">
        <v>126</v>
      </c>
      <c r="AZ764" s="53">
        <v>0</v>
      </c>
      <c r="BA764" s="52" t="s">
        <v>153</v>
      </c>
      <c r="BB764" s="44" t="s">
        <v>1923</v>
      </c>
      <c r="BC764" s="52">
        <v>4702</v>
      </c>
      <c r="BD764" s="52">
        <v>0</v>
      </c>
      <c r="BE764" s="55" t="s">
        <v>123</v>
      </c>
      <c r="BF764" s="55" t="s">
        <v>123</v>
      </c>
      <c r="BG764" s="55" t="s">
        <v>27</v>
      </c>
      <c r="BH764" s="55" t="s">
        <v>123</v>
      </c>
      <c r="BI764" s="68" t="s">
        <v>123</v>
      </c>
      <c r="BJ764" s="48"/>
      <c r="BK764" s="58" t="s">
        <v>27</v>
      </c>
      <c r="BL764" s="107">
        <v>45923</v>
      </c>
      <c r="BM764" s="78" t="s">
        <v>126</v>
      </c>
      <c r="BN764" s="59"/>
      <c r="BO764" s="74" t="s">
        <v>126</v>
      </c>
      <c r="BP764" s="77"/>
      <c r="BQ764" s="78" t="s">
        <v>126</v>
      </c>
      <c r="BR764" s="131"/>
      <c r="BS764" s="70"/>
      <c r="BT764" s="38"/>
      <c r="BU764" s="61"/>
      <c r="BV764" s="61"/>
      <c r="BW764" s="61"/>
      <c r="BX764" s="61"/>
      <c r="BY764" s="61"/>
      <c r="BZ764" s="61"/>
      <c r="CA764" s="61"/>
      <c r="CB764" s="61"/>
      <c r="CC764" s="61"/>
      <c r="CD764" s="61"/>
      <c r="CE764" s="61"/>
      <c r="CF764" s="61"/>
      <c r="CG764" s="61"/>
      <c r="CH764" s="63">
        <f>YEAR(BANCO10[[#This Row],[DATA INÍCIO]])</f>
        <v>2025</v>
      </c>
      <c r="CI764" s="63">
        <f>MONTH(BANCO10[[#This Row],[DATA INÍCIO]])</f>
        <v>7</v>
      </c>
      <c r="CJ764" s="71" t="str">
        <f t="shared" si="13"/>
        <v>LUDUFIX INDUSTRIA, COMERCIO E PRESTACAO DE SERVICOS ADMINISTRATIVOS LTDA67.982.868/0001-05</v>
      </c>
      <c r="CK764" s="63"/>
      <c r="CL764" s="63"/>
      <c r="CM764" s="42" t="str">
        <f>IF(BANCO10[[#This Row],[SOLUÇÃO]]=CM$1,BANCO10[[#This Row],[STATUS DA ETAPA]],"")</f>
        <v/>
      </c>
      <c r="CN764" s="42" t="str">
        <f>IF(BANCO10[[#This Row],[SOLUÇÃO]]=CN$1,BANCO10[[#This Row],[STATUS DA ETAPA]],"")</f>
        <v/>
      </c>
      <c r="CO764" s="42" t="str">
        <f>IF(BANCO10[[#This Row],[SOLUÇÃO]]=CO$1,BANCO10[[#This Row],[STATUS DA ETAPA]],"")</f>
        <v>CONCLUÍDO</v>
      </c>
      <c r="CP764" s="42" t="str">
        <f>IF(BANCO10[[#This Row],[SOLUÇÃO]]=CP$1,BANCO10[[#This Row],[STATUS DA ETAPA]],"")</f>
        <v/>
      </c>
      <c r="CQ764" s="42" t="str">
        <f>IF(BANCO10[[#This Row],[SOLUÇÃO]]=CQ$1,BANCO10[[#This Row],[STATUS DA ETAPA]],"")</f>
        <v/>
      </c>
      <c r="CR764" s="42" t="str">
        <f>IF(BANCO10[[#This Row],[SOLUÇÃO]]=CR$1,BANCO10[[#This Row],[STATUS DA ETAPA]],"")</f>
        <v/>
      </c>
      <c r="CS764" s="42" t="str">
        <f>IF(BANCO10[[#This Row],[SOLUÇÃO]]=CS$1,BANCO10[[#This Row],[STATUS DA ETAPA]],"")</f>
        <v/>
      </c>
      <c r="CT764" s="42" t="str">
        <f>IF(BANCO10[[#This Row],[SOLUÇÃO]]=CT$1,BANCO10[[#This Row],[STATUS DA ETAPA]],"")</f>
        <v/>
      </c>
      <c r="CU764" s="42" t="str">
        <f>IF(BANCO10[[#This Row],[SOLUÇÃO]]=CU$1,BANCO10[[#This Row],[STATUS DA ETAPA]],"")</f>
        <v/>
      </c>
      <c r="CV764" s="42" t="str">
        <f>IF(BANCO10[[#This Row],[SOLUÇÃO]]=CV$1,BANCO10[[#This Row],[STATUS DA ETAPA]],"")</f>
        <v/>
      </c>
      <c r="CW764" s="42" t="str">
        <f>IF(BANCO10[[#This Row],[SOLUÇÃO]]=CW$1,BANCO10[[#This Row],[STATUS DA ETAPA]],"")</f>
        <v/>
      </c>
      <c r="CX764" s="42" t="str">
        <f>IF(BANCO10[[#This Row],[SOLUÇÃO]]=CX$1,BANCO10[[#This Row],[STATUS DA ETAPA]],"")</f>
        <v/>
      </c>
      <c r="CY764" s="42" t="str">
        <f>IF(BANCO10[[#This Row],[SOLUÇÃO]]=CY$1,BANCO10[[#This Row],[STATUS DA ETAPA]],"")</f>
        <v/>
      </c>
      <c r="CZ764" s="42" t="str">
        <f>IF(BANCO10[[#This Row],[SOLUÇÃO]]=CZ$1,BANCO10[[#This Row],[STATUS DA ETAPA]],"")</f>
        <v/>
      </c>
      <c r="DA764" s="42" t="str">
        <f>IF(BANCO10[[#This Row],[SOLUÇÃO]]=DA$1,BANCO10[[#This Row],[STATUS DA ETAPA]],"")</f>
        <v/>
      </c>
      <c r="DB764" s="42" t="str">
        <f>IF(BANCO10[[#This Row],[SOLUÇÃO]]=DB$1,BANCO10[[#This Row],[STATUS DA ETAPA]],"")</f>
        <v/>
      </c>
      <c r="DC764" s="42" t="str">
        <f>IF(BANCO10[[#This Row],[SOLUÇÃO]]=DC$1,BANCO10[[#This Row],[STATUS DA ETAPA]],"")</f>
        <v/>
      </c>
      <c r="DD764" s="42" t="str">
        <f>IF(BANCO10[[#This Row],[SOLUÇÃO]]=DD$1,BANCO10[[#This Row],[STATUS DA ETAPA]],"")</f>
        <v/>
      </c>
      <c r="DE764" s="42" t="str">
        <f>IF(BANCO10[[#This Row],[SOLUÇÃO]]=DE$1,BANCO10[[#This Row],[STATUS DA ETAPA]],"")</f>
        <v/>
      </c>
      <c r="DF764" s="42" t="str">
        <f>IF(BANCO10[[#This Row],[SOLUÇÃO]]=DF$1,BANCO10[[#This Row],[STATUS DA ETAPA]],"")</f>
        <v/>
      </c>
      <c r="DG764" s="42" t="str">
        <f>IF(BANCO10[[#This Row],[SOLUÇÃO]]=DG$1,BANCO10[[#This Row],[STATUS DA ETAPA]],"")</f>
        <v/>
      </c>
      <c r="DH764" s="42" t="str">
        <f>IF(BANCO10[[#This Row],[SOLUÇÃO]]=DH$1,BANCO10[[#This Row],[STATUS DA ETAPA]],"")</f>
        <v/>
      </c>
      <c r="DI764" s="42" t="str">
        <f>IF(BANCO10[[#This Row],[SOLUÇÃO]]=DI$1,BANCO10[[#This Row],[STATUS DA ETAPA]],"")</f>
        <v/>
      </c>
      <c r="DJ764" s="42" t="str">
        <f>IF(BANCO10[[#This Row],[SOLUÇÃO]]=DJ$1,BANCO10[[#This Row],[STATUS DA ETAPA]],"")</f>
        <v/>
      </c>
      <c r="DK764" s="42" t="str">
        <f>IF(BANCO10[[#This Row],[SOLUÇÃO]]=DK$1,BANCO10[[#This Row],[STATUS DA ETAPA]],"")</f>
        <v/>
      </c>
      <c r="DL764" s="42" t="str">
        <f>IF(BANCO10[[#This Row],[SOLUÇÃO]]=DL$1,BANCO10[[#This Row],[STATUS DA ETAPA]],"")</f>
        <v/>
      </c>
      <c r="DM764" s="42" t="str">
        <f>IF(BANCO10[[#This Row],[SOLUÇÃO]]=DM$1,BANCO10[[#This Row],[STATUS DA ETAPA]],"")</f>
        <v/>
      </c>
    </row>
    <row r="765" spans="1:117" ht="12" x14ac:dyDescent="0.25">
      <c r="A765" s="38" t="s">
        <v>118</v>
      </c>
      <c r="B765" s="39" t="s">
        <v>143</v>
      </c>
      <c r="C765" s="40" t="str">
        <f>IFERROR(VLOOKUP(BANCO10[[#This Row],[EMPRESA]],[1]!DADOS[#Data],2,FALSE),"")</f>
        <v>00.170.469/0001-79</v>
      </c>
      <c r="D765" s="42" t="s">
        <v>1924</v>
      </c>
      <c r="E765" s="42" t="str">
        <f>IFERROR(VLOOKUP(BANCO10[[#This Row],[EMPRESA]],[1]!DADOS[#Data],5,FALSE),"")</f>
        <v>DEMAIS</v>
      </c>
      <c r="F765" s="40" t="str">
        <f>IFERROR(IF(VLOOKUP(BANCO10[[#This Row],[EMPRESA]],[1]!DADOS[#Data],6,0)="","",(VLOOKUP(BANCO10[[#This Row],[EMPRESA]],[1]!DADOS[#Data],6,0))),"")</f>
        <v>N/A</v>
      </c>
      <c r="G765" s="40"/>
      <c r="H765" s="43" t="s">
        <v>121</v>
      </c>
      <c r="I765" s="43" t="s">
        <v>145</v>
      </c>
      <c r="J765" s="44" t="s">
        <v>146</v>
      </c>
      <c r="K765" s="42" t="s">
        <v>1925</v>
      </c>
      <c r="L765" s="44" t="s">
        <v>123</v>
      </c>
      <c r="M765" s="44">
        <v>103</v>
      </c>
      <c r="N765" s="42" t="s">
        <v>123</v>
      </c>
      <c r="O765" s="42" t="s">
        <v>90</v>
      </c>
      <c r="P765" s="42">
        <v>4</v>
      </c>
      <c r="Q765" s="42" t="s">
        <v>188</v>
      </c>
      <c r="R765" s="45" t="s">
        <v>123</v>
      </c>
      <c r="S765" s="45"/>
      <c r="T765" s="45" t="s">
        <v>123</v>
      </c>
      <c r="U765" s="45"/>
      <c r="V765" s="45" t="s">
        <v>123</v>
      </c>
      <c r="W765" s="45"/>
      <c r="X765" s="45" t="s">
        <v>123</v>
      </c>
      <c r="Y765" s="45"/>
      <c r="Z765" s="46" t="s">
        <v>123</v>
      </c>
      <c r="AA765" s="47"/>
      <c r="AB765" s="46" t="s">
        <v>123</v>
      </c>
      <c r="AC765" s="48"/>
      <c r="AD765" s="46" t="s">
        <v>123</v>
      </c>
      <c r="AE765" s="48"/>
      <c r="AF765" s="45" t="s">
        <v>27</v>
      </c>
      <c r="AG765" s="45">
        <v>45036</v>
      </c>
      <c r="AH765" s="45" t="s">
        <v>126</v>
      </c>
      <c r="AI765" s="45"/>
      <c r="AJ765" s="45" t="s">
        <v>123</v>
      </c>
      <c r="AK765" s="45"/>
      <c r="AL765" s="45" t="s">
        <v>123</v>
      </c>
      <c r="AM765" s="45"/>
      <c r="AN765" s="45" t="s">
        <v>123</v>
      </c>
      <c r="AO765" s="45"/>
      <c r="AP765" s="45" t="s">
        <v>123</v>
      </c>
      <c r="AQ765" s="45"/>
      <c r="AR765" s="45" t="s">
        <v>123</v>
      </c>
      <c r="AS765" s="45"/>
      <c r="AT765" s="49">
        <v>45033</v>
      </c>
      <c r="AU765" s="49">
        <v>45033</v>
      </c>
      <c r="AV765" s="51" t="s">
        <v>123</v>
      </c>
      <c r="AW765" s="51" t="s">
        <v>123</v>
      </c>
      <c r="AX765" s="51" t="s">
        <v>49</v>
      </c>
      <c r="AY765" s="52" t="s">
        <v>123</v>
      </c>
      <c r="AZ765" s="53">
        <v>0</v>
      </c>
      <c r="BA765" s="52" t="s">
        <v>123</v>
      </c>
      <c r="BB765" s="81" t="s">
        <v>123</v>
      </c>
      <c r="BC765" s="52" t="s">
        <v>123</v>
      </c>
      <c r="BD765" s="52" t="s">
        <v>123</v>
      </c>
      <c r="BE765" s="55" t="s">
        <v>123</v>
      </c>
      <c r="BF765" s="55" t="s">
        <v>123</v>
      </c>
      <c r="BG765" s="55" t="s">
        <v>123</v>
      </c>
      <c r="BH765" s="55" t="s">
        <v>123</v>
      </c>
      <c r="BI765" s="138" t="s">
        <v>123</v>
      </c>
      <c r="BJ765" s="48"/>
      <c r="BK765" s="74"/>
      <c r="BL765" s="75"/>
      <c r="BM765" s="74"/>
      <c r="BN765" s="75"/>
      <c r="BO765" s="74" t="s">
        <v>123</v>
      </c>
      <c r="BP765" s="75"/>
      <c r="BQ765" s="74" t="s">
        <v>123</v>
      </c>
      <c r="BR765" s="232"/>
      <c r="BS765" s="70"/>
      <c r="BT765" s="38"/>
      <c r="BU765" s="61" t="s">
        <v>129</v>
      </c>
      <c r="BV765" s="61" t="s">
        <v>129</v>
      </c>
      <c r="BW765" s="84" t="s">
        <v>129</v>
      </c>
      <c r="BX765" s="84" t="s">
        <v>129</v>
      </c>
      <c r="BY765" s="85" t="s">
        <v>170</v>
      </c>
      <c r="BZ765" s="84"/>
      <c r="CA765" s="86" t="s">
        <v>129</v>
      </c>
      <c r="CB765" s="87" t="s">
        <v>129</v>
      </c>
      <c r="CC765" s="88" t="s">
        <v>129</v>
      </c>
      <c r="CD765" s="87" t="s">
        <v>129</v>
      </c>
      <c r="CE765" s="87" t="s">
        <v>129</v>
      </c>
      <c r="CF765" s="87" t="s">
        <v>129</v>
      </c>
      <c r="CG765" s="87" t="s">
        <v>129</v>
      </c>
      <c r="CH765" s="42">
        <f>YEAR(BANCO10[[#This Row],[DATA INÍCIO]])</f>
        <v>2023</v>
      </c>
      <c r="CI765" s="42">
        <f>MONTH(BANCO10[[#This Row],[DATA INÍCIO]])</f>
        <v>4</v>
      </c>
      <c r="CJ765" s="42" t="str">
        <f t="shared" si="13"/>
        <v>TECHNOSTAMP INDUSTRIA E COMERCIO LTDA00.170.469/0001-79</v>
      </c>
      <c r="CK765" s="42"/>
      <c r="CL765" s="42" t="s">
        <v>1925</v>
      </c>
      <c r="CM765" s="42" t="str">
        <f>IF(BANCO10[[#This Row],[SOLUÇÃO]]=CM$1,BANCO10[[#This Row],[STATUS DA ETAPA]],"")</f>
        <v>CONCLUÍDO</v>
      </c>
      <c r="CN765" s="42" t="str">
        <f>IF(BANCO10[[#This Row],[SOLUÇÃO]]=CN$1,BANCO10[[#This Row],[STATUS DA ETAPA]],"")</f>
        <v/>
      </c>
      <c r="CO765" s="42" t="str">
        <f>IF(BANCO10[[#This Row],[SOLUÇÃO]]=CO$1,BANCO10[[#This Row],[STATUS DA ETAPA]],"")</f>
        <v/>
      </c>
      <c r="CP765" s="42" t="str">
        <f>IF(BANCO10[[#This Row],[SOLUÇÃO]]=CP$1,BANCO10[[#This Row],[STATUS DA ETAPA]],"")</f>
        <v/>
      </c>
      <c r="CQ765" s="42" t="str">
        <f>IF(BANCO10[[#This Row],[SOLUÇÃO]]=CQ$1,BANCO10[[#This Row],[STATUS DA ETAPA]],"")</f>
        <v/>
      </c>
      <c r="CR765" s="42" t="str">
        <f>IF(BANCO10[[#This Row],[SOLUÇÃO]]=CR$1,BANCO10[[#This Row],[STATUS DA ETAPA]],"")</f>
        <v/>
      </c>
      <c r="CS765" s="42" t="str">
        <f>IF(BANCO10[[#This Row],[SOLUÇÃO]]=CS$1,BANCO10[[#This Row],[STATUS DA ETAPA]],"")</f>
        <v/>
      </c>
      <c r="CT765" s="42" t="str">
        <f>IF(BANCO10[[#This Row],[SOLUÇÃO]]=CT$1,BANCO10[[#This Row],[STATUS DA ETAPA]],"")</f>
        <v/>
      </c>
      <c r="CU765" s="42" t="str">
        <f>IF(BANCO10[[#This Row],[SOLUÇÃO]]=CU$1,BANCO10[[#This Row],[STATUS DA ETAPA]],"")</f>
        <v/>
      </c>
      <c r="CV765" s="42" t="str">
        <f>IF(BANCO10[[#This Row],[SOLUÇÃO]]=CV$1,BANCO10[[#This Row],[STATUS DA ETAPA]],"")</f>
        <v/>
      </c>
      <c r="CW765" s="42" t="str">
        <f>IF(BANCO10[[#This Row],[SOLUÇÃO]]=CW$1,BANCO10[[#This Row],[STATUS DA ETAPA]],"")</f>
        <v/>
      </c>
      <c r="CX765" s="42" t="str">
        <f>IF(BANCO10[[#This Row],[SOLUÇÃO]]=CX$1,BANCO10[[#This Row],[STATUS DA ETAPA]],"")</f>
        <v/>
      </c>
      <c r="CY765" s="42" t="str">
        <f>IF(BANCO10[[#This Row],[SOLUÇÃO]]=CY$1,BANCO10[[#This Row],[STATUS DA ETAPA]],"")</f>
        <v/>
      </c>
      <c r="CZ765" s="42" t="str">
        <f>IF(BANCO10[[#This Row],[SOLUÇÃO]]=CZ$1,BANCO10[[#This Row],[STATUS DA ETAPA]],"")</f>
        <v/>
      </c>
      <c r="DA765" s="42" t="str">
        <f>IF(BANCO10[[#This Row],[SOLUÇÃO]]=DA$1,BANCO10[[#This Row],[STATUS DA ETAPA]],"")</f>
        <v/>
      </c>
      <c r="DB765" s="42" t="str">
        <f>IF(BANCO10[[#This Row],[SOLUÇÃO]]=DB$1,BANCO10[[#This Row],[STATUS DA ETAPA]],"")</f>
        <v/>
      </c>
      <c r="DC765" s="63" t="str">
        <f>IF(BANCO10[[#This Row],[SOLUÇÃO]]=DC$1,BANCO10[[#This Row],[STATUS DA ETAPA]],"")</f>
        <v/>
      </c>
      <c r="DD765" s="65" t="str">
        <f>IF(BANCO10[[#This Row],[SOLUÇÃO]]=DD$1,BANCO10[[#This Row],[STATUS DA ETAPA]],"")</f>
        <v/>
      </c>
      <c r="DE765" s="65" t="str">
        <f>IF(BANCO10[[#This Row],[SOLUÇÃO]]=DE$1,BANCO10[[#This Row],[STATUS DA ETAPA]],"")</f>
        <v/>
      </c>
      <c r="DF765" s="65" t="str">
        <f>IF(BANCO10[[#This Row],[SOLUÇÃO]]=DF$1,BANCO10[[#This Row],[STATUS DA ETAPA]],"")</f>
        <v/>
      </c>
      <c r="DG765" s="65" t="str">
        <f>IF(BANCO10[[#This Row],[SOLUÇÃO]]=DG$1,BANCO10[[#This Row],[STATUS DA ETAPA]],"")</f>
        <v/>
      </c>
      <c r="DH765" s="65" t="str">
        <f>IF(BANCO10[[#This Row],[SOLUÇÃO]]=DH$1,BANCO10[[#This Row],[STATUS DA ETAPA]],"")</f>
        <v/>
      </c>
      <c r="DI765" s="65" t="str">
        <f>IF(BANCO10[[#This Row],[SOLUÇÃO]]=DI$1,BANCO10[[#This Row],[STATUS DA ETAPA]],"")</f>
        <v/>
      </c>
      <c r="DJ765" s="65" t="str">
        <f>IF(BANCO10[[#This Row],[SOLUÇÃO]]=DJ$1,BANCO10[[#This Row],[STATUS DA ETAPA]],"")</f>
        <v/>
      </c>
      <c r="DK765" s="65" t="str">
        <f>IF(BANCO10[[#This Row],[SOLUÇÃO]]=DK$1,BANCO10[[#This Row],[STATUS DA ETAPA]],"")</f>
        <v/>
      </c>
      <c r="DL765" s="65" t="str">
        <f>IF(BANCO10[[#This Row],[SOLUÇÃO]]=DL$1,BANCO10[[#This Row],[STATUS DA ETAPA]],"")</f>
        <v/>
      </c>
      <c r="DM765" s="65" t="str">
        <f>IF(BANCO10[[#This Row],[SOLUÇÃO]]=DM$1,BANCO10[[#This Row],[STATUS DA ETAPA]],"")</f>
        <v/>
      </c>
    </row>
    <row r="766" spans="1:117" ht="12" x14ac:dyDescent="0.25">
      <c r="A766" s="38" t="s">
        <v>118</v>
      </c>
      <c r="B766" s="39" t="s">
        <v>279</v>
      </c>
      <c r="C766" s="40" t="str">
        <f>IFERROR(VLOOKUP(BANCO10[[#This Row],[EMPRESA]],[1]!DADOS[#Data],2,FALSE),"")</f>
        <v>00.170.469/0001-79</v>
      </c>
      <c r="D766" s="42" t="s">
        <v>1924</v>
      </c>
      <c r="E766" s="42" t="str">
        <f>IFERROR(VLOOKUP(BANCO10[[#This Row],[EMPRESA]],[1]!DADOS[#Data],5,FALSE),"")</f>
        <v>DEMAIS</v>
      </c>
      <c r="F766" s="40" t="str">
        <f>IFERROR(IF(VLOOKUP(BANCO10[[#This Row],[EMPRESA]],[1]!DADOS[#Data],6,0)="","",(VLOOKUP(BANCO10[[#This Row],[EMPRESA]],[1]!DADOS[#Data],6,0))),"")</f>
        <v>N/A</v>
      </c>
      <c r="G766" s="40"/>
      <c r="H766" s="43" t="s">
        <v>121</v>
      </c>
      <c r="I766" s="43" t="s">
        <v>145</v>
      </c>
      <c r="J766" s="43" t="s">
        <v>146</v>
      </c>
      <c r="K766" s="42" t="s">
        <v>1926</v>
      </c>
      <c r="L766" s="44" t="s">
        <v>123</v>
      </c>
      <c r="M766" s="44">
        <v>103</v>
      </c>
      <c r="N766" s="42" t="s">
        <v>123</v>
      </c>
      <c r="O766" s="42" t="s">
        <v>90</v>
      </c>
      <c r="P766" s="42">
        <v>8</v>
      </c>
      <c r="Q766" s="42" t="s">
        <v>188</v>
      </c>
      <c r="R766" s="45" t="s">
        <v>123</v>
      </c>
      <c r="S766" s="45"/>
      <c r="T766" s="45" t="s">
        <v>123</v>
      </c>
      <c r="U766" s="45"/>
      <c r="V766" s="45" t="s">
        <v>123</v>
      </c>
      <c r="W766" s="45"/>
      <c r="X766" s="45" t="s">
        <v>123</v>
      </c>
      <c r="Y766" s="45"/>
      <c r="Z766" s="46" t="s">
        <v>123</v>
      </c>
      <c r="AA766" s="47"/>
      <c r="AB766" s="46" t="s">
        <v>123</v>
      </c>
      <c r="AC766" s="48"/>
      <c r="AD766" s="46" t="s">
        <v>123</v>
      </c>
      <c r="AE766" s="48"/>
      <c r="AF766" s="45" t="s">
        <v>123</v>
      </c>
      <c r="AG766" s="45"/>
      <c r="AH766" s="45" t="s">
        <v>123</v>
      </c>
      <c r="AI766" s="45"/>
      <c r="AJ766" s="45" t="s">
        <v>123</v>
      </c>
      <c r="AK766" s="45"/>
      <c r="AL766" s="45" t="s">
        <v>123</v>
      </c>
      <c r="AM766" s="45"/>
      <c r="AN766" s="45" t="s">
        <v>123</v>
      </c>
      <c r="AO766" s="45"/>
      <c r="AP766" s="45" t="s">
        <v>123</v>
      </c>
      <c r="AQ766" s="45"/>
      <c r="AR766" s="45" t="s">
        <v>123</v>
      </c>
      <c r="AS766" s="45"/>
      <c r="AT766" s="133">
        <v>45054</v>
      </c>
      <c r="AU766" s="99">
        <v>45054</v>
      </c>
      <c r="AV766" s="51" t="s">
        <v>123</v>
      </c>
      <c r="AW766" s="51" t="s">
        <v>123</v>
      </c>
      <c r="AX766" s="73" t="s">
        <v>49</v>
      </c>
      <c r="AY766" s="52" t="s">
        <v>126</v>
      </c>
      <c r="AZ766" s="53">
        <v>0</v>
      </c>
      <c r="BA766" s="52" t="s">
        <v>123</v>
      </c>
      <c r="BB766" s="81" t="s">
        <v>123</v>
      </c>
      <c r="BC766" s="52" t="s">
        <v>123</v>
      </c>
      <c r="BD766" s="52" t="s">
        <v>123</v>
      </c>
      <c r="BE766" s="55" t="s">
        <v>123</v>
      </c>
      <c r="BF766" s="55" t="s">
        <v>123</v>
      </c>
      <c r="BG766" s="55" t="s">
        <v>123</v>
      </c>
      <c r="BH766" s="55" t="s">
        <v>123</v>
      </c>
      <c r="BI766" s="138" t="s">
        <v>123</v>
      </c>
      <c r="BJ766" s="48"/>
      <c r="BK766" s="74"/>
      <c r="BL766" s="75"/>
      <c r="BM766" s="74"/>
      <c r="BN766" s="75"/>
      <c r="BO766" s="74" t="s">
        <v>123</v>
      </c>
      <c r="BP766" s="75"/>
      <c r="BQ766" s="74" t="s">
        <v>123</v>
      </c>
      <c r="BR766" s="132"/>
      <c r="BS766" s="70" t="s">
        <v>283</v>
      </c>
      <c r="BT766" s="38"/>
      <c r="BU766" s="61" t="s">
        <v>129</v>
      </c>
      <c r="BV766" s="61" t="s">
        <v>129</v>
      </c>
      <c r="BW766" s="84" t="s">
        <v>284</v>
      </c>
      <c r="BX766" s="84" t="s">
        <v>129</v>
      </c>
      <c r="BY766" s="85" t="s">
        <v>170</v>
      </c>
      <c r="BZ766" s="84"/>
      <c r="CA766" s="86" t="s">
        <v>129</v>
      </c>
      <c r="CB766" s="87" t="s">
        <v>129</v>
      </c>
      <c r="CC766" s="88" t="s">
        <v>129</v>
      </c>
      <c r="CD766" s="87" t="s">
        <v>129</v>
      </c>
      <c r="CE766" s="87" t="s">
        <v>129</v>
      </c>
      <c r="CF766" s="87" t="s">
        <v>129</v>
      </c>
      <c r="CG766" s="87" t="s">
        <v>129</v>
      </c>
      <c r="CH766" s="42">
        <f>YEAR(BANCO10[[#This Row],[DATA INÍCIO]])</f>
        <v>2023</v>
      </c>
      <c r="CI766" s="42">
        <f>MONTH(BANCO10[[#This Row],[DATA INÍCIO]])</f>
        <v>5</v>
      </c>
      <c r="CJ766" s="42" t="str">
        <f t="shared" si="13"/>
        <v>TECHNOSTAMP INDUSTRIA E COMERCIO LTDA00.170.469/0001-79</v>
      </c>
      <c r="CK766" s="42"/>
      <c r="CL766" s="42" t="s">
        <v>1926</v>
      </c>
      <c r="CM766" s="42" t="str">
        <f>IF(BANCO10[[#This Row],[SOLUÇÃO]]=CM$1,BANCO10[[#This Row],[STATUS DA ETAPA]],"")</f>
        <v>CONCLUÍDO</v>
      </c>
      <c r="CN766" s="42" t="str">
        <f>IF(BANCO10[[#This Row],[SOLUÇÃO]]=CN$1,BANCO10[[#This Row],[STATUS DA ETAPA]],"")</f>
        <v/>
      </c>
      <c r="CO766" s="42" t="str">
        <f>IF(BANCO10[[#This Row],[SOLUÇÃO]]=CO$1,BANCO10[[#This Row],[STATUS DA ETAPA]],"")</f>
        <v/>
      </c>
      <c r="CP766" s="42" t="str">
        <f>IF(BANCO10[[#This Row],[SOLUÇÃO]]=CP$1,BANCO10[[#This Row],[STATUS DA ETAPA]],"")</f>
        <v/>
      </c>
      <c r="CQ766" s="42" t="str">
        <f>IF(BANCO10[[#This Row],[SOLUÇÃO]]=CQ$1,BANCO10[[#This Row],[STATUS DA ETAPA]],"")</f>
        <v/>
      </c>
      <c r="CR766" s="42" t="str">
        <f>IF(BANCO10[[#This Row],[SOLUÇÃO]]=CR$1,BANCO10[[#This Row],[STATUS DA ETAPA]],"")</f>
        <v/>
      </c>
      <c r="CS766" s="42" t="str">
        <f>IF(BANCO10[[#This Row],[SOLUÇÃO]]=CS$1,BANCO10[[#This Row],[STATUS DA ETAPA]],"")</f>
        <v/>
      </c>
      <c r="CT766" s="42" t="str">
        <f>IF(BANCO10[[#This Row],[SOLUÇÃO]]=CT$1,BANCO10[[#This Row],[STATUS DA ETAPA]],"")</f>
        <v/>
      </c>
      <c r="CU766" s="42" t="str">
        <f>IF(BANCO10[[#This Row],[SOLUÇÃO]]=CU$1,BANCO10[[#This Row],[STATUS DA ETAPA]],"")</f>
        <v/>
      </c>
      <c r="CV766" s="42" t="str">
        <f>IF(BANCO10[[#This Row],[SOLUÇÃO]]=CV$1,BANCO10[[#This Row],[STATUS DA ETAPA]],"")</f>
        <v/>
      </c>
      <c r="CW766" s="42" t="str">
        <f>IF(BANCO10[[#This Row],[SOLUÇÃO]]=CW$1,BANCO10[[#This Row],[STATUS DA ETAPA]],"")</f>
        <v/>
      </c>
      <c r="CX766" s="42" t="str">
        <f>IF(BANCO10[[#This Row],[SOLUÇÃO]]=CX$1,BANCO10[[#This Row],[STATUS DA ETAPA]],"")</f>
        <v/>
      </c>
      <c r="CY766" s="42" t="str">
        <f>IF(BANCO10[[#This Row],[SOLUÇÃO]]=CY$1,BANCO10[[#This Row],[STATUS DA ETAPA]],"")</f>
        <v/>
      </c>
      <c r="CZ766" s="42" t="str">
        <f>IF(BANCO10[[#This Row],[SOLUÇÃO]]=CZ$1,BANCO10[[#This Row],[STATUS DA ETAPA]],"")</f>
        <v/>
      </c>
      <c r="DA766" s="42" t="str">
        <f>IF(BANCO10[[#This Row],[SOLUÇÃO]]=DA$1,BANCO10[[#This Row],[STATUS DA ETAPA]],"")</f>
        <v/>
      </c>
      <c r="DB766" s="42" t="str">
        <f>IF(BANCO10[[#This Row],[SOLUÇÃO]]=DB$1,BANCO10[[#This Row],[STATUS DA ETAPA]],"")</f>
        <v/>
      </c>
      <c r="DC766" s="63" t="str">
        <f>IF(BANCO10[[#This Row],[SOLUÇÃO]]=DC$1,BANCO10[[#This Row],[STATUS DA ETAPA]],"")</f>
        <v/>
      </c>
      <c r="DD766" s="65" t="str">
        <f>IF(BANCO10[[#This Row],[SOLUÇÃO]]=DD$1,BANCO10[[#This Row],[STATUS DA ETAPA]],"")</f>
        <v/>
      </c>
      <c r="DE766" s="65" t="str">
        <f>IF(BANCO10[[#This Row],[SOLUÇÃO]]=DE$1,BANCO10[[#This Row],[STATUS DA ETAPA]],"")</f>
        <v/>
      </c>
      <c r="DF766" s="65" t="str">
        <f>IF(BANCO10[[#This Row],[SOLUÇÃO]]=DF$1,BANCO10[[#This Row],[STATUS DA ETAPA]],"")</f>
        <v/>
      </c>
      <c r="DG766" s="65" t="str">
        <f>IF(BANCO10[[#This Row],[SOLUÇÃO]]=DG$1,BANCO10[[#This Row],[STATUS DA ETAPA]],"")</f>
        <v/>
      </c>
      <c r="DH766" s="65" t="str">
        <f>IF(BANCO10[[#This Row],[SOLUÇÃO]]=DH$1,BANCO10[[#This Row],[STATUS DA ETAPA]],"")</f>
        <v/>
      </c>
      <c r="DI766" s="65" t="str">
        <f>IF(BANCO10[[#This Row],[SOLUÇÃO]]=DI$1,BANCO10[[#This Row],[STATUS DA ETAPA]],"")</f>
        <v/>
      </c>
      <c r="DJ766" s="65" t="str">
        <f>IF(BANCO10[[#This Row],[SOLUÇÃO]]=DJ$1,BANCO10[[#This Row],[STATUS DA ETAPA]],"")</f>
        <v/>
      </c>
      <c r="DK766" s="65" t="str">
        <f>IF(BANCO10[[#This Row],[SOLUÇÃO]]=DK$1,BANCO10[[#This Row],[STATUS DA ETAPA]],"")</f>
        <v/>
      </c>
      <c r="DL766" s="65" t="str">
        <f>IF(BANCO10[[#This Row],[SOLUÇÃO]]=DL$1,BANCO10[[#This Row],[STATUS DA ETAPA]],"")</f>
        <v/>
      </c>
      <c r="DM766" s="65" t="str">
        <f>IF(BANCO10[[#This Row],[SOLUÇÃO]]=DM$1,BANCO10[[#This Row],[STATUS DA ETAPA]],"")</f>
        <v/>
      </c>
    </row>
    <row r="767" spans="1:117" ht="12" x14ac:dyDescent="0.25">
      <c r="A767" s="38" t="s">
        <v>118</v>
      </c>
      <c r="B767" s="39" t="s">
        <v>143</v>
      </c>
      <c r="C767" s="40" t="str">
        <f>IFERROR(VLOOKUP(BANCO10[[#This Row],[EMPRESA]],[1]!DADOS[#Data],2,FALSE),"")</f>
        <v>00.170.469/0001-79</v>
      </c>
      <c r="D767" s="42" t="s">
        <v>1924</v>
      </c>
      <c r="E767" s="42" t="str">
        <f>IFERROR(VLOOKUP(BANCO10[[#This Row],[EMPRESA]],[1]!DADOS[#Data],5,FALSE),"")</f>
        <v>DEMAIS</v>
      </c>
      <c r="F767" s="40" t="str">
        <f>IFERROR(IF(VLOOKUP(BANCO10[[#This Row],[EMPRESA]],[1]!DADOS[#Data],6,0)="","",(VLOOKUP(BANCO10[[#This Row],[EMPRESA]],[1]!DADOS[#Data],6,0))),"")</f>
        <v>N/A</v>
      </c>
      <c r="G767" s="40" t="str">
        <f>IFERROR(IF(VLOOKUP(BANCO10[[#This Row],[EMPRESA]],[1]!DADOS[#Data],4)="","",(VLOOKUP($D767,[1]!DADOS[#Data],4,0))),"")</f>
        <v>TECHNO</v>
      </c>
      <c r="H767" s="43" t="s">
        <v>7</v>
      </c>
      <c r="I767" s="43" t="s">
        <v>145</v>
      </c>
      <c r="J767" s="43" t="s">
        <v>123</v>
      </c>
      <c r="K767" s="44" t="s">
        <v>1927</v>
      </c>
      <c r="L767" s="44" t="s">
        <v>123</v>
      </c>
      <c r="M767" s="44">
        <v>103</v>
      </c>
      <c r="N767" s="42" t="s">
        <v>123</v>
      </c>
      <c r="O767" s="42" t="s">
        <v>95</v>
      </c>
      <c r="P767" s="42">
        <v>120</v>
      </c>
      <c r="Q767" s="42" t="s">
        <v>188</v>
      </c>
      <c r="R767" s="45" t="s">
        <v>123</v>
      </c>
      <c r="S767" s="45"/>
      <c r="T767" s="45" t="s">
        <v>123</v>
      </c>
      <c r="U767" s="45"/>
      <c r="V767" s="45" t="s">
        <v>123</v>
      </c>
      <c r="W767" s="45"/>
      <c r="X767" s="45" t="s">
        <v>123</v>
      </c>
      <c r="Y767" s="45"/>
      <c r="Z767" s="46" t="s">
        <v>123</v>
      </c>
      <c r="AA767" s="47"/>
      <c r="AB767" s="46" t="s">
        <v>123</v>
      </c>
      <c r="AC767" s="48"/>
      <c r="AD767" s="46" t="s">
        <v>123</v>
      </c>
      <c r="AE767" s="48"/>
      <c r="AF767" s="45" t="s">
        <v>27</v>
      </c>
      <c r="AG767" s="45">
        <v>45036</v>
      </c>
      <c r="AH767" s="45" t="s">
        <v>27</v>
      </c>
      <c r="AI767" s="45">
        <v>45041</v>
      </c>
      <c r="AJ767" s="45" t="s">
        <v>27</v>
      </c>
      <c r="AK767" s="45">
        <v>45036</v>
      </c>
      <c r="AL767" s="45" t="s">
        <v>123</v>
      </c>
      <c r="AM767" s="45"/>
      <c r="AN767" s="45" t="s">
        <v>123</v>
      </c>
      <c r="AO767" s="45"/>
      <c r="AP767" s="45" t="s">
        <v>123</v>
      </c>
      <c r="AQ767" s="45"/>
      <c r="AR767" s="45" t="s">
        <v>123</v>
      </c>
      <c r="AS767" s="45"/>
      <c r="AT767" s="49">
        <v>45127</v>
      </c>
      <c r="AU767" s="49">
        <v>45254</v>
      </c>
      <c r="AV767" s="51" t="s">
        <v>27</v>
      </c>
      <c r="AW767" s="51" t="s">
        <v>27</v>
      </c>
      <c r="AX767" s="51" t="s">
        <v>49</v>
      </c>
      <c r="AY767" s="52" t="s">
        <v>126</v>
      </c>
      <c r="AZ767" s="53">
        <v>0</v>
      </c>
      <c r="BA767" s="52"/>
      <c r="BB767" s="81"/>
      <c r="BC767" s="52" t="s">
        <v>123</v>
      </c>
      <c r="BD767" s="52" t="s">
        <v>123</v>
      </c>
      <c r="BE767" s="55" t="s">
        <v>126</v>
      </c>
      <c r="BF767" s="55" t="s">
        <v>126</v>
      </c>
      <c r="BG767" s="55" t="s">
        <v>27</v>
      </c>
      <c r="BH767" s="55" t="s">
        <v>123</v>
      </c>
      <c r="BI767" s="48" t="s">
        <v>123</v>
      </c>
      <c r="BJ767" s="48"/>
      <c r="BK767" s="74"/>
      <c r="BL767" s="75"/>
      <c r="BM767" s="74"/>
      <c r="BN767" s="75"/>
      <c r="BO767" s="74" t="s">
        <v>27</v>
      </c>
      <c r="BP767" s="75">
        <v>45254</v>
      </c>
      <c r="BQ767" s="74" t="s">
        <v>27</v>
      </c>
      <c r="BR767" s="232"/>
      <c r="BS767" s="70"/>
      <c r="BT767" s="38"/>
      <c r="BU767" s="61" t="s">
        <v>129</v>
      </c>
      <c r="BV767" s="61" t="s">
        <v>129</v>
      </c>
      <c r="BW767" s="84" t="s">
        <v>129</v>
      </c>
      <c r="BX767" s="84" t="s">
        <v>129</v>
      </c>
      <c r="BY767" s="85" t="s">
        <v>170</v>
      </c>
      <c r="BZ767" s="84"/>
      <c r="CA767" s="86" t="s">
        <v>129</v>
      </c>
      <c r="CB767" s="87" t="s">
        <v>129</v>
      </c>
      <c r="CC767" s="88" t="s">
        <v>129</v>
      </c>
      <c r="CD767" s="87" t="s">
        <v>129</v>
      </c>
      <c r="CE767" s="87" t="s">
        <v>129</v>
      </c>
      <c r="CF767" s="87" t="s">
        <v>129</v>
      </c>
      <c r="CG767" s="87" t="s">
        <v>129</v>
      </c>
      <c r="CH767" s="42">
        <f>YEAR(BANCO10[[#This Row],[DATA INÍCIO]])</f>
        <v>2023</v>
      </c>
      <c r="CI767" s="42">
        <f>MONTH(BANCO10[[#This Row],[DATA INÍCIO]])</f>
        <v>7</v>
      </c>
      <c r="CJ767" s="42" t="str">
        <f t="shared" si="13"/>
        <v>TECHNOSTAMP INDUSTRIA E COMERCIO LTDA00.170.469/0001-79</v>
      </c>
      <c r="CK767" s="42"/>
      <c r="CL767" s="42" t="s">
        <v>1927</v>
      </c>
      <c r="CM767" s="42" t="str">
        <f>IF(BANCO10[[#This Row],[SOLUÇÃO]]=CM$1,BANCO10[[#This Row],[STATUS DA ETAPA]],"")</f>
        <v/>
      </c>
      <c r="CN767" s="42" t="str">
        <f>IF(BANCO10[[#This Row],[SOLUÇÃO]]=CN$1,BANCO10[[#This Row],[STATUS DA ETAPA]],"")</f>
        <v/>
      </c>
      <c r="CO767" s="42" t="str">
        <f>IF(BANCO10[[#This Row],[SOLUÇÃO]]=CO$1,BANCO10[[#This Row],[STATUS DA ETAPA]],"")</f>
        <v/>
      </c>
      <c r="CP767" s="42" t="str">
        <f>IF(BANCO10[[#This Row],[SOLUÇÃO]]=CP$1,BANCO10[[#This Row],[STATUS DA ETAPA]],"")</f>
        <v/>
      </c>
      <c r="CQ767" s="42" t="str">
        <f>IF(BANCO10[[#This Row],[SOLUÇÃO]]=CQ$1,BANCO10[[#This Row],[STATUS DA ETAPA]],"")</f>
        <v/>
      </c>
      <c r="CR767" s="42" t="str">
        <f>IF(BANCO10[[#This Row],[SOLUÇÃO]]=CR$1,BANCO10[[#This Row],[STATUS DA ETAPA]],"")</f>
        <v>CONCLUÍDO</v>
      </c>
      <c r="CS767" s="42" t="str">
        <f>IF(BANCO10[[#This Row],[SOLUÇÃO]]=CS$1,BANCO10[[#This Row],[STATUS DA ETAPA]],"")</f>
        <v/>
      </c>
      <c r="CT767" s="42" t="str">
        <f>IF(BANCO10[[#This Row],[SOLUÇÃO]]=CT$1,BANCO10[[#This Row],[STATUS DA ETAPA]],"")</f>
        <v/>
      </c>
      <c r="CU767" s="42" t="str">
        <f>IF(BANCO10[[#This Row],[SOLUÇÃO]]=CU$1,BANCO10[[#This Row],[STATUS DA ETAPA]],"")</f>
        <v/>
      </c>
      <c r="CV767" s="42" t="str">
        <f>IF(BANCO10[[#This Row],[SOLUÇÃO]]=CV$1,BANCO10[[#This Row],[STATUS DA ETAPA]],"")</f>
        <v/>
      </c>
      <c r="CW767" s="42" t="str">
        <f>IF(BANCO10[[#This Row],[SOLUÇÃO]]=CW$1,BANCO10[[#This Row],[STATUS DA ETAPA]],"")</f>
        <v/>
      </c>
      <c r="CX767" s="42" t="str">
        <f>IF(BANCO10[[#This Row],[SOLUÇÃO]]=CX$1,BANCO10[[#This Row],[STATUS DA ETAPA]],"")</f>
        <v/>
      </c>
      <c r="CY767" s="42" t="str">
        <f>IF(BANCO10[[#This Row],[SOLUÇÃO]]=CY$1,BANCO10[[#This Row],[STATUS DA ETAPA]],"")</f>
        <v/>
      </c>
      <c r="CZ767" s="42" t="str">
        <f>IF(BANCO10[[#This Row],[SOLUÇÃO]]=CZ$1,BANCO10[[#This Row],[STATUS DA ETAPA]],"")</f>
        <v/>
      </c>
      <c r="DA767" s="42" t="str">
        <f>IF(BANCO10[[#This Row],[SOLUÇÃO]]=DA$1,BANCO10[[#This Row],[STATUS DA ETAPA]],"")</f>
        <v/>
      </c>
      <c r="DB767" s="42" t="str">
        <f>IF(BANCO10[[#This Row],[SOLUÇÃO]]=DB$1,BANCO10[[#This Row],[STATUS DA ETAPA]],"")</f>
        <v/>
      </c>
      <c r="DC767" s="63" t="str">
        <f>IF(BANCO10[[#This Row],[SOLUÇÃO]]=DC$1,BANCO10[[#This Row],[STATUS DA ETAPA]],"")</f>
        <v/>
      </c>
      <c r="DD767" s="65" t="str">
        <f>IF(BANCO10[[#This Row],[SOLUÇÃO]]=DD$1,BANCO10[[#This Row],[STATUS DA ETAPA]],"")</f>
        <v/>
      </c>
      <c r="DE767" s="65" t="str">
        <f>IF(BANCO10[[#This Row],[SOLUÇÃO]]=DE$1,BANCO10[[#This Row],[STATUS DA ETAPA]],"")</f>
        <v/>
      </c>
      <c r="DF767" s="65" t="str">
        <f>IF(BANCO10[[#This Row],[SOLUÇÃO]]=DF$1,BANCO10[[#This Row],[STATUS DA ETAPA]],"")</f>
        <v/>
      </c>
      <c r="DG767" s="65" t="str">
        <f>IF(BANCO10[[#This Row],[SOLUÇÃO]]=DG$1,BANCO10[[#This Row],[STATUS DA ETAPA]],"")</f>
        <v/>
      </c>
      <c r="DH767" s="65" t="str">
        <f>IF(BANCO10[[#This Row],[SOLUÇÃO]]=DH$1,BANCO10[[#This Row],[STATUS DA ETAPA]],"")</f>
        <v/>
      </c>
      <c r="DI767" s="65" t="str">
        <f>IF(BANCO10[[#This Row],[SOLUÇÃO]]=DI$1,BANCO10[[#This Row],[STATUS DA ETAPA]],"")</f>
        <v/>
      </c>
      <c r="DJ767" s="65" t="str">
        <f>IF(BANCO10[[#This Row],[SOLUÇÃO]]=DJ$1,BANCO10[[#This Row],[STATUS DA ETAPA]],"")</f>
        <v/>
      </c>
      <c r="DK767" s="65" t="str">
        <f>IF(BANCO10[[#This Row],[SOLUÇÃO]]=DK$1,BANCO10[[#This Row],[STATUS DA ETAPA]],"")</f>
        <v/>
      </c>
      <c r="DL767" s="65" t="str">
        <f>IF(BANCO10[[#This Row],[SOLUÇÃO]]=DL$1,BANCO10[[#This Row],[STATUS DA ETAPA]],"")</f>
        <v/>
      </c>
      <c r="DM767" s="65" t="str">
        <f>IF(BANCO10[[#This Row],[SOLUÇÃO]]=DM$1,BANCO10[[#This Row],[STATUS DA ETAPA]],"")</f>
        <v/>
      </c>
    </row>
    <row r="768" spans="1:117" ht="12" x14ac:dyDescent="0.25">
      <c r="A768" s="38" t="s">
        <v>118</v>
      </c>
      <c r="B768" s="39" t="s">
        <v>279</v>
      </c>
      <c r="C768" s="40" t="str">
        <f>IFERROR(VLOOKUP(BANCO10[[#This Row],[EMPRESA]],[1]!DADOS[#Data],2,FALSE),"")</f>
        <v>00.170.469/0001-79</v>
      </c>
      <c r="D768" s="42" t="s">
        <v>1924</v>
      </c>
      <c r="E768" s="42" t="str">
        <f>IFERROR(VLOOKUP(BANCO10[[#This Row],[EMPRESA]],[1]!DADOS[#Data],5,FALSE),"")</f>
        <v>DEMAIS</v>
      </c>
      <c r="F768" s="40" t="str">
        <f>IFERROR(IF(VLOOKUP(BANCO10[[#This Row],[EMPRESA]],[1]!DADOS[#Data],6,0)="","",(VLOOKUP(BANCO10[[#This Row],[EMPRESA]],[1]!DADOS[#Data],6,0))),"")</f>
        <v>N/A</v>
      </c>
      <c r="G768" s="40"/>
      <c r="H768" s="43" t="s">
        <v>121</v>
      </c>
      <c r="I768" s="43" t="s">
        <v>145</v>
      </c>
      <c r="J768" s="44" t="s">
        <v>146</v>
      </c>
      <c r="K768" s="42" t="s">
        <v>1928</v>
      </c>
      <c r="L768" s="44" t="s">
        <v>123</v>
      </c>
      <c r="M768" s="44">
        <v>103</v>
      </c>
      <c r="N768" s="42" t="s">
        <v>123</v>
      </c>
      <c r="O768" s="42" t="s">
        <v>90</v>
      </c>
      <c r="P768" s="42">
        <v>8</v>
      </c>
      <c r="Q768" s="42" t="s">
        <v>188</v>
      </c>
      <c r="R768" s="45" t="s">
        <v>123</v>
      </c>
      <c r="S768" s="45"/>
      <c r="T768" s="45" t="s">
        <v>123</v>
      </c>
      <c r="U768" s="45"/>
      <c r="V768" s="45" t="s">
        <v>123</v>
      </c>
      <c r="W768" s="45"/>
      <c r="X768" s="45" t="s">
        <v>123</v>
      </c>
      <c r="Y768" s="45"/>
      <c r="Z768" s="46" t="s">
        <v>123</v>
      </c>
      <c r="AA768" s="47"/>
      <c r="AB768" s="46" t="s">
        <v>123</v>
      </c>
      <c r="AC768" s="48"/>
      <c r="AD768" s="46" t="s">
        <v>123</v>
      </c>
      <c r="AE768" s="48"/>
      <c r="AF768" s="45" t="s">
        <v>27</v>
      </c>
      <c r="AG768" s="45">
        <v>45271</v>
      </c>
      <c r="AH768" s="45" t="s">
        <v>126</v>
      </c>
      <c r="AI768" s="45"/>
      <c r="AJ768" s="45" t="s">
        <v>123</v>
      </c>
      <c r="AK768" s="45"/>
      <c r="AL768" s="45" t="s">
        <v>123</v>
      </c>
      <c r="AM768" s="45"/>
      <c r="AN768" s="45" t="s">
        <v>123</v>
      </c>
      <c r="AO768" s="45"/>
      <c r="AP768" s="45" t="s">
        <v>123</v>
      </c>
      <c r="AQ768" s="45"/>
      <c r="AR768" s="45" t="s">
        <v>123</v>
      </c>
      <c r="AS768" s="45"/>
      <c r="AT768" s="49">
        <v>45271</v>
      </c>
      <c r="AU768" s="49">
        <v>45271</v>
      </c>
      <c r="AV768" s="51" t="s">
        <v>123</v>
      </c>
      <c r="AW768" s="51" t="s">
        <v>123</v>
      </c>
      <c r="AX768" s="51" t="s">
        <v>49</v>
      </c>
      <c r="AY768" s="52" t="s">
        <v>126</v>
      </c>
      <c r="AZ768" s="53">
        <v>0</v>
      </c>
      <c r="BA768" s="52" t="s">
        <v>123</v>
      </c>
      <c r="BB768" s="81" t="s">
        <v>123</v>
      </c>
      <c r="BC768" s="52" t="s">
        <v>123</v>
      </c>
      <c r="BD768" s="52" t="s">
        <v>123</v>
      </c>
      <c r="BE768" s="55" t="s">
        <v>123</v>
      </c>
      <c r="BF768" s="55" t="s">
        <v>123</v>
      </c>
      <c r="BG768" s="55" t="s">
        <v>123</v>
      </c>
      <c r="BH768" s="55" t="s">
        <v>123</v>
      </c>
      <c r="BI768" s="138" t="s">
        <v>123</v>
      </c>
      <c r="BJ768" s="48"/>
      <c r="BK768" s="74"/>
      <c r="BL768" s="75"/>
      <c r="BM768" s="74"/>
      <c r="BN768" s="75"/>
      <c r="BO768" s="74" t="s">
        <v>123</v>
      </c>
      <c r="BP768" s="75"/>
      <c r="BQ768" s="74" t="s">
        <v>123</v>
      </c>
      <c r="BR768" s="232"/>
      <c r="BS768" s="70"/>
      <c r="BT768" s="38"/>
      <c r="BU768" s="61" t="s">
        <v>129</v>
      </c>
      <c r="BV768" s="61" t="s">
        <v>129</v>
      </c>
      <c r="BW768" s="84" t="s">
        <v>284</v>
      </c>
      <c r="BX768" s="84"/>
      <c r="BY768" s="85"/>
      <c r="BZ768" s="84"/>
      <c r="CA768" s="86" t="s">
        <v>129</v>
      </c>
      <c r="CB768" s="87" t="s">
        <v>129</v>
      </c>
      <c r="CC768" s="88" t="s">
        <v>129</v>
      </c>
      <c r="CD768" s="87" t="s">
        <v>129</v>
      </c>
      <c r="CE768" s="87" t="s">
        <v>129</v>
      </c>
      <c r="CF768" s="87" t="s">
        <v>129</v>
      </c>
      <c r="CG768" s="87" t="s">
        <v>129</v>
      </c>
      <c r="CH768" s="42">
        <f>YEAR(BANCO10[[#This Row],[DATA INÍCIO]])</f>
        <v>2023</v>
      </c>
      <c r="CI768" s="42">
        <f>MONTH(BANCO10[[#This Row],[DATA INÍCIO]])</f>
        <v>12</v>
      </c>
      <c r="CJ768" s="42" t="str">
        <f t="shared" si="13"/>
        <v>TECHNOSTAMP INDUSTRIA E COMERCIO LTDA00.170.469/0001-79</v>
      </c>
      <c r="CK768" s="42"/>
      <c r="CL768" s="42" t="s">
        <v>1928</v>
      </c>
      <c r="CM768" s="42" t="str">
        <f>IF(BANCO10[[#This Row],[SOLUÇÃO]]=CM$1,BANCO10[[#This Row],[STATUS DA ETAPA]],"")</f>
        <v>CONCLUÍDO</v>
      </c>
      <c r="CN768" s="42" t="str">
        <f>IF(BANCO10[[#This Row],[SOLUÇÃO]]=CN$1,BANCO10[[#This Row],[STATUS DA ETAPA]],"")</f>
        <v/>
      </c>
      <c r="CO768" s="42" t="str">
        <f>IF(BANCO10[[#This Row],[SOLUÇÃO]]=CO$1,BANCO10[[#This Row],[STATUS DA ETAPA]],"")</f>
        <v/>
      </c>
      <c r="CP768" s="42" t="str">
        <f>IF(BANCO10[[#This Row],[SOLUÇÃO]]=CP$1,BANCO10[[#This Row],[STATUS DA ETAPA]],"")</f>
        <v/>
      </c>
      <c r="CQ768" s="42" t="str">
        <f>IF(BANCO10[[#This Row],[SOLUÇÃO]]=CQ$1,BANCO10[[#This Row],[STATUS DA ETAPA]],"")</f>
        <v/>
      </c>
      <c r="CR768" s="42" t="str">
        <f>IF(BANCO10[[#This Row],[SOLUÇÃO]]=CR$1,BANCO10[[#This Row],[STATUS DA ETAPA]],"")</f>
        <v/>
      </c>
      <c r="CS768" s="42" t="str">
        <f>IF(BANCO10[[#This Row],[SOLUÇÃO]]=CS$1,BANCO10[[#This Row],[STATUS DA ETAPA]],"")</f>
        <v/>
      </c>
      <c r="CT768" s="42" t="str">
        <f>IF(BANCO10[[#This Row],[SOLUÇÃO]]=CT$1,BANCO10[[#This Row],[STATUS DA ETAPA]],"")</f>
        <v/>
      </c>
      <c r="CU768" s="42" t="str">
        <f>IF(BANCO10[[#This Row],[SOLUÇÃO]]=CU$1,BANCO10[[#This Row],[STATUS DA ETAPA]],"")</f>
        <v/>
      </c>
      <c r="CV768" s="42" t="str">
        <f>IF(BANCO10[[#This Row],[SOLUÇÃO]]=CV$1,BANCO10[[#This Row],[STATUS DA ETAPA]],"")</f>
        <v/>
      </c>
      <c r="CW768" s="42" t="str">
        <f>IF(BANCO10[[#This Row],[SOLUÇÃO]]=CW$1,BANCO10[[#This Row],[STATUS DA ETAPA]],"")</f>
        <v/>
      </c>
      <c r="CX768" s="42" t="str">
        <f>IF(BANCO10[[#This Row],[SOLUÇÃO]]=CX$1,BANCO10[[#This Row],[STATUS DA ETAPA]],"")</f>
        <v/>
      </c>
      <c r="CY768" s="42" t="str">
        <f>IF(BANCO10[[#This Row],[SOLUÇÃO]]=CY$1,BANCO10[[#This Row],[STATUS DA ETAPA]],"")</f>
        <v/>
      </c>
      <c r="CZ768" s="42" t="str">
        <f>IF(BANCO10[[#This Row],[SOLUÇÃO]]=CZ$1,BANCO10[[#This Row],[STATUS DA ETAPA]],"")</f>
        <v/>
      </c>
      <c r="DA768" s="42" t="str">
        <f>IF(BANCO10[[#This Row],[SOLUÇÃO]]=DA$1,BANCO10[[#This Row],[STATUS DA ETAPA]],"")</f>
        <v/>
      </c>
      <c r="DB768" s="42" t="str">
        <f>IF(BANCO10[[#This Row],[SOLUÇÃO]]=DB$1,BANCO10[[#This Row],[STATUS DA ETAPA]],"")</f>
        <v/>
      </c>
      <c r="DC768" s="63" t="str">
        <f>IF(BANCO10[[#This Row],[SOLUÇÃO]]=DC$1,BANCO10[[#This Row],[STATUS DA ETAPA]],"")</f>
        <v/>
      </c>
      <c r="DD768" s="65" t="str">
        <f>IF(BANCO10[[#This Row],[SOLUÇÃO]]=DD$1,BANCO10[[#This Row],[STATUS DA ETAPA]],"")</f>
        <v/>
      </c>
      <c r="DE768" s="65" t="str">
        <f>IF(BANCO10[[#This Row],[SOLUÇÃO]]=DE$1,BANCO10[[#This Row],[STATUS DA ETAPA]],"")</f>
        <v/>
      </c>
      <c r="DF768" s="65" t="str">
        <f>IF(BANCO10[[#This Row],[SOLUÇÃO]]=DF$1,BANCO10[[#This Row],[STATUS DA ETAPA]],"")</f>
        <v/>
      </c>
      <c r="DG768" s="65" t="str">
        <f>IF(BANCO10[[#This Row],[SOLUÇÃO]]=DG$1,BANCO10[[#This Row],[STATUS DA ETAPA]],"")</f>
        <v/>
      </c>
      <c r="DH768" s="65" t="str">
        <f>IF(BANCO10[[#This Row],[SOLUÇÃO]]=DH$1,BANCO10[[#This Row],[STATUS DA ETAPA]],"")</f>
        <v/>
      </c>
      <c r="DI768" s="65" t="str">
        <f>IF(BANCO10[[#This Row],[SOLUÇÃO]]=DI$1,BANCO10[[#This Row],[STATUS DA ETAPA]],"")</f>
        <v/>
      </c>
      <c r="DJ768" s="65" t="str">
        <f>IF(BANCO10[[#This Row],[SOLUÇÃO]]=DJ$1,BANCO10[[#This Row],[STATUS DA ETAPA]],"")</f>
        <v/>
      </c>
      <c r="DK768" s="65" t="str">
        <f>IF(BANCO10[[#This Row],[SOLUÇÃO]]=DK$1,BANCO10[[#This Row],[STATUS DA ETAPA]],"")</f>
        <v/>
      </c>
      <c r="DL768" s="65" t="str">
        <f>IF(BANCO10[[#This Row],[SOLUÇÃO]]=DL$1,BANCO10[[#This Row],[STATUS DA ETAPA]],"")</f>
        <v/>
      </c>
      <c r="DM768" s="65" t="str">
        <f>IF(BANCO10[[#This Row],[SOLUÇÃO]]=DM$1,BANCO10[[#This Row],[STATUS DA ETAPA]],"")</f>
        <v/>
      </c>
    </row>
    <row r="769" spans="1:117" ht="12" x14ac:dyDescent="0.25">
      <c r="A769" s="38" t="s">
        <v>118</v>
      </c>
      <c r="B769" s="39" t="s">
        <v>143</v>
      </c>
      <c r="C769" s="40" t="str">
        <f>IFERROR(VLOOKUP(BANCO10[[#This Row],[EMPRESA]],[1]!DADOS[#Data],2,FALSE),"")</f>
        <v>00.170.469/0001-79</v>
      </c>
      <c r="D769" s="42" t="s">
        <v>1924</v>
      </c>
      <c r="E769" s="42" t="str">
        <f>IFERROR(VLOOKUP(BANCO10[[#This Row],[EMPRESA]],[1]!DADOS[#Data],5,FALSE),"")</f>
        <v>DEMAIS</v>
      </c>
      <c r="F769" s="40" t="str">
        <f>IFERROR(IF(VLOOKUP(BANCO10[[#This Row],[EMPRESA]],[1]!DADOS[#Data],6,0)="","",(VLOOKUP(BANCO10[[#This Row],[EMPRESA]],[1]!DADOS[#Data],6,0))),"")</f>
        <v>N/A</v>
      </c>
      <c r="G769" s="40" t="s">
        <v>1929</v>
      </c>
      <c r="H769" s="43" t="s">
        <v>154</v>
      </c>
      <c r="I769" s="43" t="s">
        <v>145</v>
      </c>
      <c r="J769" s="44" t="s">
        <v>123</v>
      </c>
      <c r="K769" s="44" t="s">
        <v>1930</v>
      </c>
      <c r="L769" s="44" t="s">
        <v>123</v>
      </c>
      <c r="M769" s="44">
        <v>123</v>
      </c>
      <c r="N769" s="42">
        <v>103</v>
      </c>
      <c r="O769" s="42" t="s">
        <v>109</v>
      </c>
      <c r="P769" s="42">
        <v>70</v>
      </c>
      <c r="Q769" s="42" t="s">
        <v>148</v>
      </c>
      <c r="R769" s="45" t="s">
        <v>123</v>
      </c>
      <c r="S769" s="45"/>
      <c r="T769" s="45" t="s">
        <v>123</v>
      </c>
      <c r="U769" s="45"/>
      <c r="V769" s="45" t="s">
        <v>123</v>
      </c>
      <c r="W769" s="45"/>
      <c r="X769" s="45" t="s">
        <v>123</v>
      </c>
      <c r="Y769" s="45"/>
      <c r="Z769" s="46" t="s">
        <v>123</v>
      </c>
      <c r="AA769" s="47"/>
      <c r="AB769" s="46" t="s">
        <v>123</v>
      </c>
      <c r="AC769" s="48"/>
      <c r="AD769" s="46" t="s">
        <v>123</v>
      </c>
      <c r="AE769" s="48"/>
      <c r="AF769" s="45" t="s">
        <v>27</v>
      </c>
      <c r="AG769" s="45">
        <v>45310</v>
      </c>
      <c r="AH769" s="45" t="s">
        <v>123</v>
      </c>
      <c r="AI769" s="45"/>
      <c r="AJ769" s="45" t="s">
        <v>123</v>
      </c>
      <c r="AK769" s="45"/>
      <c r="AL769" s="45" t="s">
        <v>123</v>
      </c>
      <c r="AM769" s="45"/>
      <c r="AN769" s="45" t="s">
        <v>123</v>
      </c>
      <c r="AO769" s="45"/>
      <c r="AP769" s="45" t="s">
        <v>123</v>
      </c>
      <c r="AQ769" s="45"/>
      <c r="AR769" s="45" t="s">
        <v>123</v>
      </c>
      <c r="AS769" s="45"/>
      <c r="AT769" s="49">
        <v>45322</v>
      </c>
      <c r="AU769" s="50">
        <v>45626</v>
      </c>
      <c r="AV769" s="51" t="s">
        <v>27</v>
      </c>
      <c r="AW769" s="66" t="s">
        <v>27</v>
      </c>
      <c r="AX769" s="51" t="s">
        <v>49</v>
      </c>
      <c r="AY769" s="52" t="s">
        <v>126</v>
      </c>
      <c r="AZ769" s="53">
        <v>0</v>
      </c>
      <c r="BA769" s="52" t="s">
        <v>153</v>
      </c>
      <c r="BB769" s="81">
        <v>0</v>
      </c>
      <c r="BC769" s="52">
        <v>0</v>
      </c>
      <c r="BD769" s="52">
        <v>0</v>
      </c>
      <c r="BE769" s="55" t="s">
        <v>123</v>
      </c>
      <c r="BF769" s="55" t="s">
        <v>123</v>
      </c>
      <c r="BG769" s="55" t="s">
        <v>27</v>
      </c>
      <c r="BH769" s="55" t="s">
        <v>123</v>
      </c>
      <c r="BI769" s="48" t="s">
        <v>123</v>
      </c>
      <c r="BJ769" s="48"/>
      <c r="BK769" s="74"/>
      <c r="BL769" s="75"/>
      <c r="BM769" s="74"/>
      <c r="BN769" s="75"/>
      <c r="BO769" s="74" t="s">
        <v>27</v>
      </c>
      <c r="BP769" s="75">
        <v>45626</v>
      </c>
      <c r="BQ769" s="74" t="s">
        <v>126</v>
      </c>
      <c r="BR769" s="132"/>
      <c r="BS769" s="70" t="s">
        <v>1931</v>
      </c>
      <c r="BT769" s="38" t="s">
        <v>552</v>
      </c>
      <c r="BU769" s="61"/>
      <c r="BV769" s="61"/>
      <c r="BW769" s="84"/>
      <c r="BX769" s="84"/>
      <c r="BY769" s="85"/>
      <c r="BZ769" s="84"/>
      <c r="CA769" s="86" t="s">
        <v>129</v>
      </c>
      <c r="CB769" s="87" t="s">
        <v>129</v>
      </c>
      <c r="CC769" s="88" t="s">
        <v>129</v>
      </c>
      <c r="CD769" s="87" t="s">
        <v>129</v>
      </c>
      <c r="CE769" s="87" t="s">
        <v>129</v>
      </c>
      <c r="CF769" s="87" t="s">
        <v>129</v>
      </c>
      <c r="CG769" s="87" t="s">
        <v>129</v>
      </c>
      <c r="CH769" s="42">
        <f>YEAR(BANCO10[[#This Row],[DATA INÍCIO]])</f>
        <v>2024</v>
      </c>
      <c r="CI769" s="42">
        <f>MONTH(BANCO10[[#This Row],[DATA INÍCIO]])</f>
        <v>1</v>
      </c>
      <c r="CJ769" s="42" t="str">
        <f t="shared" si="13"/>
        <v>TECHNOSTAMP INDUSTRIA E COMERCIO LTDA00.170.469/0001-79</v>
      </c>
      <c r="CK769" s="42"/>
      <c r="CL769" s="42" t="s">
        <v>1932</v>
      </c>
      <c r="CM769" s="42" t="str">
        <f>IF(BANCO10[[#This Row],[SOLUÇÃO]]=CM$1,BANCO10[[#This Row],[STATUS DA ETAPA]],"")</f>
        <v/>
      </c>
      <c r="CN769" s="42" t="str">
        <f>IF(BANCO10[[#This Row],[SOLUÇÃO]]=CN$1,BANCO10[[#This Row],[STATUS DA ETAPA]],"")</f>
        <v/>
      </c>
      <c r="CO769" s="42" t="str">
        <f>IF(BANCO10[[#This Row],[SOLUÇÃO]]=CO$1,BANCO10[[#This Row],[STATUS DA ETAPA]],"")</f>
        <v/>
      </c>
      <c r="CP769" s="42" t="str">
        <f>IF(BANCO10[[#This Row],[SOLUÇÃO]]=CP$1,BANCO10[[#This Row],[STATUS DA ETAPA]],"")</f>
        <v/>
      </c>
      <c r="CQ769" s="42" t="str">
        <f>IF(BANCO10[[#This Row],[SOLUÇÃO]]=CQ$1,BANCO10[[#This Row],[STATUS DA ETAPA]],"")</f>
        <v/>
      </c>
      <c r="CR769" s="42" t="str">
        <f>IF(BANCO10[[#This Row],[SOLUÇÃO]]=CR$1,BANCO10[[#This Row],[STATUS DA ETAPA]],"")</f>
        <v/>
      </c>
      <c r="CS769" s="42" t="str">
        <f>IF(BANCO10[[#This Row],[SOLUÇÃO]]=CS$1,BANCO10[[#This Row],[STATUS DA ETAPA]],"")</f>
        <v/>
      </c>
      <c r="CT769" s="42" t="str">
        <f>IF(BANCO10[[#This Row],[SOLUÇÃO]]=CT$1,BANCO10[[#This Row],[STATUS DA ETAPA]],"")</f>
        <v/>
      </c>
      <c r="CU769" s="42" t="str">
        <f>IF(BANCO10[[#This Row],[SOLUÇÃO]]=CU$1,BANCO10[[#This Row],[STATUS DA ETAPA]],"")</f>
        <v/>
      </c>
      <c r="CV769" s="42" t="str">
        <f>IF(BANCO10[[#This Row],[SOLUÇÃO]]=CV$1,BANCO10[[#This Row],[STATUS DA ETAPA]],"")</f>
        <v/>
      </c>
      <c r="CW769" s="42" t="str">
        <f>IF(BANCO10[[#This Row],[SOLUÇÃO]]=CW$1,BANCO10[[#This Row],[STATUS DA ETAPA]],"")</f>
        <v/>
      </c>
      <c r="CX769" s="42" t="str">
        <f>IF(BANCO10[[#This Row],[SOLUÇÃO]]=CX$1,BANCO10[[#This Row],[STATUS DA ETAPA]],"")</f>
        <v/>
      </c>
      <c r="CY769" s="42" t="str">
        <f>IF(BANCO10[[#This Row],[SOLUÇÃO]]=CY$1,BANCO10[[#This Row],[STATUS DA ETAPA]],"")</f>
        <v/>
      </c>
      <c r="CZ769" s="42" t="str">
        <f>IF(BANCO10[[#This Row],[SOLUÇÃO]]=CZ$1,BANCO10[[#This Row],[STATUS DA ETAPA]],"")</f>
        <v/>
      </c>
      <c r="DA769" s="42" t="str">
        <f>IF(BANCO10[[#This Row],[SOLUÇÃO]]=DA$1,BANCO10[[#This Row],[STATUS DA ETAPA]],"")</f>
        <v/>
      </c>
      <c r="DB769" s="42" t="str">
        <f>IF(BANCO10[[#This Row],[SOLUÇÃO]]=DB$1,BANCO10[[#This Row],[STATUS DA ETAPA]],"")</f>
        <v/>
      </c>
      <c r="DC769" s="63" t="str">
        <f>IF(BANCO10[[#This Row],[SOLUÇÃO]]=DC$1,BANCO10[[#This Row],[STATUS DA ETAPA]],"")</f>
        <v/>
      </c>
      <c r="DD769" s="65" t="str">
        <f>IF(BANCO10[[#This Row],[SOLUÇÃO]]=DD$1,BANCO10[[#This Row],[STATUS DA ETAPA]],"")</f>
        <v/>
      </c>
      <c r="DE769" s="65" t="str">
        <f>IF(BANCO10[[#This Row],[SOLUÇÃO]]=DE$1,BANCO10[[#This Row],[STATUS DA ETAPA]],"")</f>
        <v/>
      </c>
      <c r="DF769" s="65" t="str">
        <f>IF(BANCO10[[#This Row],[SOLUÇÃO]]=DF$1,BANCO10[[#This Row],[STATUS DA ETAPA]],"")</f>
        <v>CONCLUÍDO</v>
      </c>
      <c r="DG769" s="65" t="str">
        <f>IF(BANCO10[[#This Row],[SOLUÇÃO]]=DG$1,BANCO10[[#This Row],[STATUS DA ETAPA]],"")</f>
        <v/>
      </c>
      <c r="DH769" s="65" t="str">
        <f>IF(BANCO10[[#This Row],[SOLUÇÃO]]=DH$1,BANCO10[[#This Row],[STATUS DA ETAPA]],"")</f>
        <v/>
      </c>
      <c r="DI769" s="65" t="str">
        <f>IF(BANCO10[[#This Row],[SOLUÇÃO]]=DI$1,BANCO10[[#This Row],[STATUS DA ETAPA]],"")</f>
        <v/>
      </c>
      <c r="DJ769" s="65" t="str">
        <f>IF(BANCO10[[#This Row],[SOLUÇÃO]]=DJ$1,BANCO10[[#This Row],[STATUS DA ETAPA]],"")</f>
        <v/>
      </c>
      <c r="DK769" s="65" t="str">
        <f>IF(BANCO10[[#This Row],[SOLUÇÃO]]=DK$1,BANCO10[[#This Row],[STATUS DA ETAPA]],"")</f>
        <v/>
      </c>
      <c r="DL769" s="65" t="str">
        <f>IF(BANCO10[[#This Row],[SOLUÇÃO]]=DL$1,BANCO10[[#This Row],[STATUS DA ETAPA]],"")</f>
        <v/>
      </c>
      <c r="DM769" s="65" t="str">
        <f>IF(BANCO10[[#This Row],[SOLUÇÃO]]=DM$1,BANCO10[[#This Row],[STATUS DA ETAPA]],"")</f>
        <v/>
      </c>
    </row>
    <row r="770" spans="1:117" ht="12" x14ac:dyDescent="0.25">
      <c r="A770" s="38" t="s">
        <v>118</v>
      </c>
      <c r="B770" s="39" t="s">
        <v>279</v>
      </c>
      <c r="C770" s="40" t="str">
        <f>IFERROR(VLOOKUP(BANCO10[[#This Row],[EMPRESA]],[1]!DADOS[#Data],2,FALSE),"")</f>
        <v>00.170.469/0001-79</v>
      </c>
      <c r="D770" s="42" t="s">
        <v>1924</v>
      </c>
      <c r="E770" s="42" t="str">
        <f>IFERROR(VLOOKUP(BANCO10[[#This Row],[EMPRESA]],[1]!DADOS[#Data],5,FALSE),"")</f>
        <v>DEMAIS</v>
      </c>
      <c r="F770" s="40" t="str">
        <f>IFERROR(IF(VLOOKUP(BANCO10[[#This Row],[EMPRESA]],[1]!DADOS[#Data],6,0)="","",(VLOOKUP(BANCO10[[#This Row],[EMPRESA]],[1]!DADOS[#Data],6,0))),"")</f>
        <v>N/A</v>
      </c>
      <c r="G770" s="40" t="s">
        <v>1933</v>
      </c>
      <c r="H770" s="43" t="s">
        <v>7</v>
      </c>
      <c r="I770" s="43" t="s">
        <v>145</v>
      </c>
      <c r="J770" s="43" t="s">
        <v>123</v>
      </c>
      <c r="K770" s="44" t="s">
        <v>1934</v>
      </c>
      <c r="L770" s="44"/>
      <c r="M770" s="44">
        <v>103</v>
      </c>
      <c r="N770" s="42">
        <v>123</v>
      </c>
      <c r="O770" s="42" t="s">
        <v>96</v>
      </c>
      <c r="P770" s="42">
        <v>150</v>
      </c>
      <c r="Q770" s="42" t="s">
        <v>168</v>
      </c>
      <c r="R770" s="45" t="s">
        <v>123</v>
      </c>
      <c r="S770" s="45"/>
      <c r="T770" s="45" t="s">
        <v>123</v>
      </c>
      <c r="U770" s="45"/>
      <c r="V770" s="45" t="s">
        <v>123</v>
      </c>
      <c r="W770" s="45"/>
      <c r="X770" s="45" t="s">
        <v>123</v>
      </c>
      <c r="Y770" s="45"/>
      <c r="Z770" s="46" t="s">
        <v>123</v>
      </c>
      <c r="AA770" s="47"/>
      <c r="AB770" s="46" t="s">
        <v>123</v>
      </c>
      <c r="AC770" s="48"/>
      <c r="AD770" s="46" t="s">
        <v>123</v>
      </c>
      <c r="AE770" s="48"/>
      <c r="AF770" s="45" t="s">
        <v>123</v>
      </c>
      <c r="AG770" s="45"/>
      <c r="AH770" s="45" t="s">
        <v>123</v>
      </c>
      <c r="AI770" s="45"/>
      <c r="AJ770" s="45" t="s">
        <v>123</v>
      </c>
      <c r="AK770" s="45"/>
      <c r="AL770" s="45" t="s">
        <v>123</v>
      </c>
      <c r="AM770" s="45"/>
      <c r="AN770" s="45" t="s">
        <v>123</v>
      </c>
      <c r="AO770" s="45"/>
      <c r="AP770" s="45" t="s">
        <v>123</v>
      </c>
      <c r="AQ770" s="45"/>
      <c r="AR770" s="45" t="s">
        <v>123</v>
      </c>
      <c r="AS770" s="45"/>
      <c r="AT770" s="49">
        <v>45427</v>
      </c>
      <c r="AU770" s="50">
        <v>45602</v>
      </c>
      <c r="AV770" s="51" t="s">
        <v>27</v>
      </c>
      <c r="AW770" s="66" t="s">
        <v>27</v>
      </c>
      <c r="AX770" s="51" t="s">
        <v>49</v>
      </c>
      <c r="AY770" s="52" t="s">
        <v>126</v>
      </c>
      <c r="AZ770" s="53">
        <v>0</v>
      </c>
      <c r="BA770" s="52" t="s">
        <v>153</v>
      </c>
      <c r="BB770" s="81" t="s">
        <v>123</v>
      </c>
      <c r="BC770" s="52" t="s">
        <v>123</v>
      </c>
      <c r="BD770" s="52" t="s">
        <v>123</v>
      </c>
      <c r="BE770" s="55" t="s">
        <v>123</v>
      </c>
      <c r="BF770" s="55" t="s">
        <v>123</v>
      </c>
      <c r="BG770" s="55" t="s">
        <v>27</v>
      </c>
      <c r="BH770" s="55" t="s">
        <v>123</v>
      </c>
      <c r="BI770" s="48" t="s">
        <v>123</v>
      </c>
      <c r="BJ770" s="48"/>
      <c r="BK770" s="74"/>
      <c r="BL770" s="75"/>
      <c r="BM770" s="74"/>
      <c r="BN770" s="75"/>
      <c r="BO770" s="74" t="s">
        <v>27</v>
      </c>
      <c r="BP770" s="75">
        <v>45649</v>
      </c>
      <c r="BQ770" s="74" t="s">
        <v>126</v>
      </c>
      <c r="BR770" s="132"/>
      <c r="BS770" s="70"/>
      <c r="BT770" s="38"/>
      <c r="BU770" s="61"/>
      <c r="BV770" s="61"/>
      <c r="BW770" s="84"/>
      <c r="BX770" s="84"/>
      <c r="BY770" s="85"/>
      <c r="BZ770" s="84"/>
      <c r="CA770" s="86" t="s">
        <v>129</v>
      </c>
      <c r="CB770" s="87" t="s">
        <v>129</v>
      </c>
      <c r="CC770" s="88">
        <v>45389</v>
      </c>
      <c r="CD770" s="87" t="s">
        <v>129</v>
      </c>
      <c r="CE770" s="87" t="s">
        <v>129</v>
      </c>
      <c r="CF770" s="87" t="s">
        <v>129</v>
      </c>
      <c r="CG770" s="87" t="s">
        <v>288</v>
      </c>
      <c r="CH770" s="42">
        <f>YEAR(BANCO10[[#This Row],[DATA INÍCIO]])</f>
        <v>2024</v>
      </c>
      <c r="CI770" s="42">
        <f>MONTH(BANCO10[[#This Row],[DATA INÍCIO]])</f>
        <v>5</v>
      </c>
      <c r="CJ770" s="42" t="str">
        <f t="shared" si="13"/>
        <v>TECHNOSTAMP INDUSTRIA E COMERCIO LTDA00.170.469/0001-79</v>
      </c>
      <c r="CK770" s="42"/>
      <c r="CL770" s="42" t="s">
        <v>1934</v>
      </c>
      <c r="CM770" s="42" t="str">
        <f>IF(BANCO10[[#This Row],[SOLUÇÃO]]=CM$1,BANCO10[[#This Row],[STATUS DA ETAPA]],"")</f>
        <v/>
      </c>
      <c r="CN770" s="42" t="str">
        <f>IF(BANCO10[[#This Row],[SOLUÇÃO]]=CN$1,BANCO10[[#This Row],[STATUS DA ETAPA]],"")</f>
        <v/>
      </c>
      <c r="CO770" s="42" t="str">
        <f>IF(BANCO10[[#This Row],[SOLUÇÃO]]=CO$1,BANCO10[[#This Row],[STATUS DA ETAPA]],"")</f>
        <v/>
      </c>
      <c r="CP770" s="42" t="str">
        <f>IF(BANCO10[[#This Row],[SOLUÇÃO]]=CP$1,BANCO10[[#This Row],[STATUS DA ETAPA]],"")</f>
        <v/>
      </c>
      <c r="CQ770" s="42" t="str">
        <f>IF(BANCO10[[#This Row],[SOLUÇÃO]]=CQ$1,BANCO10[[#This Row],[STATUS DA ETAPA]],"")</f>
        <v/>
      </c>
      <c r="CR770" s="42" t="str">
        <f>IF(BANCO10[[#This Row],[SOLUÇÃO]]=CR$1,BANCO10[[#This Row],[STATUS DA ETAPA]],"")</f>
        <v/>
      </c>
      <c r="CS770" s="42" t="str">
        <f>IF(BANCO10[[#This Row],[SOLUÇÃO]]=CS$1,BANCO10[[#This Row],[STATUS DA ETAPA]],"")</f>
        <v>CONCLUÍDO</v>
      </c>
      <c r="CT770" s="42" t="str">
        <f>IF(BANCO10[[#This Row],[SOLUÇÃO]]=CT$1,BANCO10[[#This Row],[STATUS DA ETAPA]],"")</f>
        <v/>
      </c>
      <c r="CU770" s="42" t="str">
        <f>IF(BANCO10[[#This Row],[SOLUÇÃO]]=CU$1,BANCO10[[#This Row],[STATUS DA ETAPA]],"")</f>
        <v/>
      </c>
      <c r="CV770" s="42" t="str">
        <f>IF(BANCO10[[#This Row],[SOLUÇÃO]]=CV$1,BANCO10[[#This Row],[STATUS DA ETAPA]],"")</f>
        <v/>
      </c>
      <c r="CW770" s="42" t="str">
        <f>IF(BANCO10[[#This Row],[SOLUÇÃO]]=CW$1,BANCO10[[#This Row],[STATUS DA ETAPA]],"")</f>
        <v/>
      </c>
      <c r="CX770" s="42" t="str">
        <f>IF(BANCO10[[#This Row],[SOLUÇÃO]]=CX$1,BANCO10[[#This Row],[STATUS DA ETAPA]],"")</f>
        <v/>
      </c>
      <c r="CY770" s="42" t="str">
        <f>IF(BANCO10[[#This Row],[SOLUÇÃO]]=CY$1,BANCO10[[#This Row],[STATUS DA ETAPA]],"")</f>
        <v/>
      </c>
      <c r="CZ770" s="42" t="str">
        <f>IF(BANCO10[[#This Row],[SOLUÇÃO]]=CZ$1,BANCO10[[#This Row],[STATUS DA ETAPA]],"")</f>
        <v/>
      </c>
      <c r="DA770" s="42" t="str">
        <f>IF(BANCO10[[#This Row],[SOLUÇÃO]]=DA$1,BANCO10[[#This Row],[STATUS DA ETAPA]],"")</f>
        <v/>
      </c>
      <c r="DB770" s="42" t="str">
        <f>IF(BANCO10[[#This Row],[SOLUÇÃO]]=DB$1,BANCO10[[#This Row],[STATUS DA ETAPA]],"")</f>
        <v/>
      </c>
      <c r="DC770" s="63" t="str">
        <f>IF(BANCO10[[#This Row],[SOLUÇÃO]]=DC$1,BANCO10[[#This Row],[STATUS DA ETAPA]],"")</f>
        <v/>
      </c>
      <c r="DD770" s="65" t="str">
        <f>IF(BANCO10[[#This Row],[SOLUÇÃO]]=DD$1,BANCO10[[#This Row],[STATUS DA ETAPA]],"")</f>
        <v/>
      </c>
      <c r="DE770" s="65" t="str">
        <f>IF(BANCO10[[#This Row],[SOLUÇÃO]]=DE$1,BANCO10[[#This Row],[STATUS DA ETAPA]],"")</f>
        <v/>
      </c>
      <c r="DF770" s="65" t="str">
        <f>IF(BANCO10[[#This Row],[SOLUÇÃO]]=DF$1,BANCO10[[#This Row],[STATUS DA ETAPA]],"")</f>
        <v/>
      </c>
      <c r="DG770" s="65" t="str">
        <f>IF(BANCO10[[#This Row],[SOLUÇÃO]]=DG$1,BANCO10[[#This Row],[STATUS DA ETAPA]],"")</f>
        <v/>
      </c>
      <c r="DH770" s="65" t="str">
        <f>IF(BANCO10[[#This Row],[SOLUÇÃO]]=DH$1,BANCO10[[#This Row],[STATUS DA ETAPA]],"")</f>
        <v/>
      </c>
      <c r="DI770" s="65" t="str">
        <f>IF(BANCO10[[#This Row],[SOLUÇÃO]]=DI$1,BANCO10[[#This Row],[STATUS DA ETAPA]],"")</f>
        <v/>
      </c>
      <c r="DJ770" s="65" t="str">
        <f>IF(BANCO10[[#This Row],[SOLUÇÃO]]=DJ$1,BANCO10[[#This Row],[STATUS DA ETAPA]],"")</f>
        <v/>
      </c>
      <c r="DK770" s="65" t="str">
        <f>IF(BANCO10[[#This Row],[SOLUÇÃO]]=DK$1,BANCO10[[#This Row],[STATUS DA ETAPA]],"")</f>
        <v/>
      </c>
      <c r="DL770" s="65" t="str">
        <f>IF(BANCO10[[#This Row],[SOLUÇÃO]]=DL$1,BANCO10[[#This Row],[STATUS DA ETAPA]],"")</f>
        <v/>
      </c>
      <c r="DM770" s="65" t="str">
        <f>IF(BANCO10[[#This Row],[SOLUÇÃO]]=DM$1,BANCO10[[#This Row],[STATUS DA ETAPA]],"")</f>
        <v/>
      </c>
    </row>
    <row r="771" spans="1:117" ht="12" x14ac:dyDescent="0.25">
      <c r="A771" s="38" t="s">
        <v>118</v>
      </c>
      <c r="B771" s="39" t="s">
        <v>279</v>
      </c>
      <c r="C771" s="40" t="str">
        <f>IFERROR(VLOOKUP(BANCO10[[#This Row],[EMPRESA]],[1]!DADOS[#Data],2,FALSE),"")</f>
        <v>00.170.469/0001-79</v>
      </c>
      <c r="D771" s="42" t="s">
        <v>1924</v>
      </c>
      <c r="E771" s="42" t="str">
        <f>IFERROR(VLOOKUP(BANCO10[[#This Row],[EMPRESA]],[1]!DADOS[#Data],5,FALSE),"")</f>
        <v>DEMAIS</v>
      </c>
      <c r="F771" s="40" t="str">
        <f>IFERROR(IF(VLOOKUP(BANCO10[[#This Row],[EMPRESA]],[1]!DADOS[#Data],6,0)="","",(VLOOKUP(BANCO10[[#This Row],[EMPRESA]],[1]!DADOS[#Data],6,0))),"")</f>
        <v>N/A</v>
      </c>
      <c r="G771" s="40" t="s">
        <v>1933</v>
      </c>
      <c r="H771" s="43" t="s">
        <v>7</v>
      </c>
      <c r="I771" s="43" t="s">
        <v>145</v>
      </c>
      <c r="J771" s="43" t="s">
        <v>123</v>
      </c>
      <c r="K771" s="44" t="s">
        <v>1934</v>
      </c>
      <c r="L771" s="44"/>
      <c r="M771" s="44">
        <v>103</v>
      </c>
      <c r="N771" s="42">
        <v>123</v>
      </c>
      <c r="O771" s="42" t="s">
        <v>96</v>
      </c>
      <c r="P771" s="42">
        <v>150</v>
      </c>
      <c r="Q771" s="42" t="s">
        <v>188</v>
      </c>
      <c r="R771" s="45" t="s">
        <v>123</v>
      </c>
      <c r="S771" s="45"/>
      <c r="T771" s="45" t="s">
        <v>123</v>
      </c>
      <c r="U771" s="45"/>
      <c r="V771" s="45" t="s">
        <v>123</v>
      </c>
      <c r="W771" s="45"/>
      <c r="X771" s="45" t="s">
        <v>123</v>
      </c>
      <c r="Y771" s="45"/>
      <c r="Z771" s="46" t="s">
        <v>123</v>
      </c>
      <c r="AA771" s="47"/>
      <c r="AB771" s="46" t="s">
        <v>123</v>
      </c>
      <c r="AC771" s="48"/>
      <c r="AD771" s="46" t="s">
        <v>123</v>
      </c>
      <c r="AE771" s="48"/>
      <c r="AF771" s="45" t="s">
        <v>123</v>
      </c>
      <c r="AG771" s="45"/>
      <c r="AH771" s="45" t="s">
        <v>123</v>
      </c>
      <c r="AI771" s="45"/>
      <c r="AJ771" s="45" t="s">
        <v>123</v>
      </c>
      <c r="AK771" s="45"/>
      <c r="AL771" s="45" t="s">
        <v>123</v>
      </c>
      <c r="AM771" s="45"/>
      <c r="AN771" s="45" t="s">
        <v>123</v>
      </c>
      <c r="AO771" s="45"/>
      <c r="AP771" s="45" t="s">
        <v>123</v>
      </c>
      <c r="AQ771" s="45"/>
      <c r="AR771" s="45" t="s">
        <v>123</v>
      </c>
      <c r="AS771" s="45"/>
      <c r="AT771" s="49">
        <v>45427</v>
      </c>
      <c r="AU771" s="50">
        <v>45602</v>
      </c>
      <c r="AV771" s="51" t="s">
        <v>27</v>
      </c>
      <c r="AW771" s="66" t="s">
        <v>27</v>
      </c>
      <c r="AX771" s="51" t="s">
        <v>49</v>
      </c>
      <c r="AY771" s="52" t="s">
        <v>126</v>
      </c>
      <c r="AZ771" s="53">
        <v>0</v>
      </c>
      <c r="BA771" s="52" t="s">
        <v>153</v>
      </c>
      <c r="BB771" s="81" t="s">
        <v>123</v>
      </c>
      <c r="BC771" s="52" t="s">
        <v>123</v>
      </c>
      <c r="BD771" s="52" t="s">
        <v>123</v>
      </c>
      <c r="BE771" s="55" t="s">
        <v>123</v>
      </c>
      <c r="BF771" s="55" t="s">
        <v>123</v>
      </c>
      <c r="BG771" s="55" t="s">
        <v>27</v>
      </c>
      <c r="BH771" s="55" t="s">
        <v>123</v>
      </c>
      <c r="BI771" s="48" t="s">
        <v>123</v>
      </c>
      <c r="BJ771" s="48"/>
      <c r="BK771" s="74"/>
      <c r="BL771" s="75"/>
      <c r="BM771" s="74"/>
      <c r="BN771" s="75"/>
      <c r="BO771" s="74" t="s">
        <v>27</v>
      </c>
      <c r="BP771" s="75">
        <v>45649</v>
      </c>
      <c r="BQ771" s="74" t="s">
        <v>126</v>
      </c>
      <c r="BR771" s="132"/>
      <c r="BS771" s="70"/>
      <c r="BT771" s="38"/>
      <c r="BU771" s="61"/>
      <c r="BV771" s="61"/>
      <c r="BW771" s="84"/>
      <c r="BX771" s="84"/>
      <c r="BY771" s="85"/>
      <c r="BZ771" s="84"/>
      <c r="CA771" s="86" t="s">
        <v>129</v>
      </c>
      <c r="CB771" s="87" t="s">
        <v>129</v>
      </c>
      <c r="CC771" s="88">
        <v>45389</v>
      </c>
      <c r="CD771" s="87" t="s">
        <v>129</v>
      </c>
      <c r="CE771" s="87" t="s">
        <v>129</v>
      </c>
      <c r="CF771" s="87" t="s">
        <v>129</v>
      </c>
      <c r="CG771" s="87" t="s">
        <v>288</v>
      </c>
      <c r="CH771" s="42">
        <f>YEAR(BANCO10[[#This Row],[DATA INÍCIO]])</f>
        <v>2024</v>
      </c>
      <c r="CI771" s="42">
        <f>MONTH(BANCO10[[#This Row],[DATA INÍCIO]])</f>
        <v>5</v>
      </c>
      <c r="CJ771" s="42" t="str">
        <f t="shared" si="13"/>
        <v>TECHNOSTAMP INDUSTRIA E COMERCIO LTDA00.170.469/0001-79</v>
      </c>
      <c r="CK771" s="42"/>
      <c r="CL771" s="42" t="s">
        <v>1934</v>
      </c>
      <c r="CM771" s="42" t="str">
        <f>IF(BANCO10[[#This Row],[SOLUÇÃO]]=CM$1,BANCO10[[#This Row],[STATUS DA ETAPA]],"")</f>
        <v/>
      </c>
      <c r="CN771" s="42" t="str">
        <f>IF(BANCO10[[#This Row],[SOLUÇÃO]]=CN$1,BANCO10[[#This Row],[STATUS DA ETAPA]],"")</f>
        <v/>
      </c>
      <c r="CO771" s="42" t="str">
        <f>IF(BANCO10[[#This Row],[SOLUÇÃO]]=CO$1,BANCO10[[#This Row],[STATUS DA ETAPA]],"")</f>
        <v/>
      </c>
      <c r="CP771" s="42" t="str">
        <f>IF(BANCO10[[#This Row],[SOLUÇÃO]]=CP$1,BANCO10[[#This Row],[STATUS DA ETAPA]],"")</f>
        <v/>
      </c>
      <c r="CQ771" s="42" t="str">
        <f>IF(BANCO10[[#This Row],[SOLUÇÃO]]=CQ$1,BANCO10[[#This Row],[STATUS DA ETAPA]],"")</f>
        <v/>
      </c>
      <c r="CR771" s="42" t="str">
        <f>IF(BANCO10[[#This Row],[SOLUÇÃO]]=CR$1,BANCO10[[#This Row],[STATUS DA ETAPA]],"")</f>
        <v/>
      </c>
      <c r="CS771" s="42" t="str">
        <f>IF(BANCO10[[#This Row],[SOLUÇÃO]]=CS$1,BANCO10[[#This Row],[STATUS DA ETAPA]],"")</f>
        <v>CONCLUÍDO</v>
      </c>
      <c r="CT771" s="42" t="str">
        <f>IF(BANCO10[[#This Row],[SOLUÇÃO]]=CT$1,BANCO10[[#This Row],[STATUS DA ETAPA]],"")</f>
        <v/>
      </c>
      <c r="CU771" s="42" t="str">
        <f>IF(BANCO10[[#This Row],[SOLUÇÃO]]=CU$1,BANCO10[[#This Row],[STATUS DA ETAPA]],"")</f>
        <v/>
      </c>
      <c r="CV771" s="42" t="str">
        <f>IF(BANCO10[[#This Row],[SOLUÇÃO]]=CV$1,BANCO10[[#This Row],[STATUS DA ETAPA]],"")</f>
        <v/>
      </c>
      <c r="CW771" s="42" t="str">
        <f>IF(BANCO10[[#This Row],[SOLUÇÃO]]=CW$1,BANCO10[[#This Row],[STATUS DA ETAPA]],"")</f>
        <v/>
      </c>
      <c r="CX771" s="42" t="str">
        <f>IF(BANCO10[[#This Row],[SOLUÇÃO]]=CX$1,BANCO10[[#This Row],[STATUS DA ETAPA]],"")</f>
        <v/>
      </c>
      <c r="CY771" s="42" t="str">
        <f>IF(BANCO10[[#This Row],[SOLUÇÃO]]=CY$1,BANCO10[[#This Row],[STATUS DA ETAPA]],"")</f>
        <v/>
      </c>
      <c r="CZ771" s="42" t="str">
        <f>IF(BANCO10[[#This Row],[SOLUÇÃO]]=CZ$1,BANCO10[[#This Row],[STATUS DA ETAPA]],"")</f>
        <v/>
      </c>
      <c r="DA771" s="42" t="str">
        <f>IF(BANCO10[[#This Row],[SOLUÇÃO]]=DA$1,BANCO10[[#This Row],[STATUS DA ETAPA]],"")</f>
        <v/>
      </c>
      <c r="DB771" s="42" t="str">
        <f>IF(BANCO10[[#This Row],[SOLUÇÃO]]=DB$1,BANCO10[[#This Row],[STATUS DA ETAPA]],"")</f>
        <v/>
      </c>
      <c r="DC771" s="63" t="str">
        <f>IF(BANCO10[[#This Row],[SOLUÇÃO]]=DC$1,BANCO10[[#This Row],[STATUS DA ETAPA]],"")</f>
        <v/>
      </c>
      <c r="DD771" s="65" t="str">
        <f>IF(BANCO10[[#This Row],[SOLUÇÃO]]=DD$1,BANCO10[[#This Row],[STATUS DA ETAPA]],"")</f>
        <v/>
      </c>
      <c r="DE771" s="65" t="str">
        <f>IF(BANCO10[[#This Row],[SOLUÇÃO]]=DE$1,BANCO10[[#This Row],[STATUS DA ETAPA]],"")</f>
        <v/>
      </c>
      <c r="DF771" s="65" t="str">
        <f>IF(BANCO10[[#This Row],[SOLUÇÃO]]=DF$1,BANCO10[[#This Row],[STATUS DA ETAPA]],"")</f>
        <v/>
      </c>
      <c r="DG771" s="65" t="str">
        <f>IF(BANCO10[[#This Row],[SOLUÇÃO]]=DG$1,BANCO10[[#This Row],[STATUS DA ETAPA]],"")</f>
        <v/>
      </c>
      <c r="DH771" s="65" t="str">
        <f>IF(BANCO10[[#This Row],[SOLUÇÃO]]=DH$1,BANCO10[[#This Row],[STATUS DA ETAPA]],"")</f>
        <v/>
      </c>
      <c r="DI771" s="65" t="str">
        <f>IF(BANCO10[[#This Row],[SOLUÇÃO]]=DI$1,BANCO10[[#This Row],[STATUS DA ETAPA]],"")</f>
        <v/>
      </c>
      <c r="DJ771" s="65" t="str">
        <f>IF(BANCO10[[#This Row],[SOLUÇÃO]]=DJ$1,BANCO10[[#This Row],[STATUS DA ETAPA]],"")</f>
        <v/>
      </c>
      <c r="DK771" s="65" t="str">
        <f>IF(BANCO10[[#This Row],[SOLUÇÃO]]=DK$1,BANCO10[[#This Row],[STATUS DA ETAPA]],"")</f>
        <v/>
      </c>
      <c r="DL771" s="65" t="str">
        <f>IF(BANCO10[[#This Row],[SOLUÇÃO]]=DL$1,BANCO10[[#This Row],[STATUS DA ETAPA]],"")</f>
        <v/>
      </c>
      <c r="DM771" s="65" t="str">
        <f>IF(BANCO10[[#This Row],[SOLUÇÃO]]=DM$1,BANCO10[[#This Row],[STATUS DA ETAPA]],"")</f>
        <v/>
      </c>
    </row>
    <row r="772" spans="1:117" ht="12" x14ac:dyDescent="0.25">
      <c r="A772" s="38" t="s">
        <v>118</v>
      </c>
      <c r="B772" s="39" t="s">
        <v>131</v>
      </c>
      <c r="C772" s="40" t="str">
        <f>IFERROR(VLOOKUP(BANCO10[[#This Row],[EMPRESA]],[1]!DADOS[#Data],2,FALSE),"")</f>
        <v>96.655.741/0001-80</v>
      </c>
      <c r="D772" s="40" t="s">
        <v>1935</v>
      </c>
      <c r="E772" s="42" t="str">
        <f>IFERROR(VLOOKUP(BANCO10[[#This Row],[EMPRESA]],[1]!DADOS[#Data],5,FALSE),"")</f>
        <v>EPP</v>
      </c>
      <c r="F772" s="40" t="str">
        <f>IFERROR(IF(VLOOKUP(BANCO10[[#This Row],[EMPRESA]],[1]!DADOS[#Data],6,0)="","",(VLOOKUP(BANCO10[[#This Row],[EMPRESA]],[1]!DADOS[#Data],6,0))),"")</f>
        <v>CAPITAL LESTE 1</v>
      </c>
      <c r="G772" s="40" t="str">
        <f>IFERROR(IF(VLOOKUP(BANCO10[[#This Row],[EMPRESA]],[1]!DADOS[#Data],4)="","",(VLOOKUP($D772,[1]!DADOS[#Data],4,0))),"")</f>
        <v>TEC-STAM</v>
      </c>
      <c r="H772" s="43" t="s">
        <v>178</v>
      </c>
      <c r="I772" s="43" t="s">
        <v>145</v>
      </c>
      <c r="J772" s="44" t="s">
        <v>123</v>
      </c>
      <c r="K772" s="44" t="s">
        <v>1936</v>
      </c>
      <c r="L772" s="44" t="s">
        <v>123</v>
      </c>
      <c r="M772" s="44" t="s">
        <v>137</v>
      </c>
      <c r="N772" s="44" t="s">
        <v>123</v>
      </c>
      <c r="O772" s="42" t="s">
        <v>180</v>
      </c>
      <c r="P772" s="42">
        <v>4</v>
      </c>
      <c r="Q772" s="39" t="s">
        <v>181</v>
      </c>
      <c r="R772" s="45" t="s">
        <v>123</v>
      </c>
      <c r="S772" s="45"/>
      <c r="T772" s="45" t="s">
        <v>123</v>
      </c>
      <c r="U772" s="45"/>
      <c r="V772" s="45" t="s">
        <v>123</v>
      </c>
      <c r="W772" s="45"/>
      <c r="X772" s="45" t="s">
        <v>123</v>
      </c>
      <c r="Y772" s="45"/>
      <c r="Z772" s="46" t="s">
        <v>123</v>
      </c>
      <c r="AA772" s="47"/>
      <c r="AB772" s="46" t="s">
        <v>123</v>
      </c>
      <c r="AC772" s="48"/>
      <c r="AD772" s="46" t="s">
        <v>123</v>
      </c>
      <c r="AE772" s="48"/>
      <c r="AF772" s="45" t="s">
        <v>123</v>
      </c>
      <c r="AG772" s="45"/>
      <c r="AH772" s="45" t="s">
        <v>123</v>
      </c>
      <c r="AI772" s="45" t="s">
        <v>123</v>
      </c>
      <c r="AJ772" s="45" t="s">
        <v>123</v>
      </c>
      <c r="AK772" s="45"/>
      <c r="AL772" s="45" t="s">
        <v>123</v>
      </c>
      <c r="AM772" s="45"/>
      <c r="AN772" s="45" t="s">
        <v>123</v>
      </c>
      <c r="AO772" s="45"/>
      <c r="AP772" s="45" t="s">
        <v>123</v>
      </c>
      <c r="AQ772" s="45"/>
      <c r="AR772" s="45" t="s">
        <v>123</v>
      </c>
      <c r="AS772" s="45"/>
      <c r="AT772" s="49">
        <v>45636</v>
      </c>
      <c r="AU772" s="50">
        <v>45636</v>
      </c>
      <c r="AV772" s="66" t="s">
        <v>123</v>
      </c>
      <c r="AW772" s="66" t="s">
        <v>123</v>
      </c>
      <c r="AX772" s="51" t="s">
        <v>182</v>
      </c>
      <c r="AY772" s="52" t="s">
        <v>126</v>
      </c>
      <c r="AZ772" s="53">
        <v>0</v>
      </c>
      <c r="BA772" s="52" t="s">
        <v>123</v>
      </c>
      <c r="BB772" s="81" t="s">
        <v>123</v>
      </c>
      <c r="BC772" s="52" t="s">
        <v>123</v>
      </c>
      <c r="BD772" s="52" t="s">
        <v>123</v>
      </c>
      <c r="BE772" s="55" t="s">
        <v>123</v>
      </c>
      <c r="BF772" s="55" t="s">
        <v>123</v>
      </c>
      <c r="BG772" s="55" t="s">
        <v>123</v>
      </c>
      <c r="BH772" s="55" t="s">
        <v>27</v>
      </c>
      <c r="BI772" s="48" t="s">
        <v>126</v>
      </c>
      <c r="BJ772" s="48"/>
      <c r="BK772" s="74" t="s">
        <v>126</v>
      </c>
      <c r="BL772" s="59"/>
      <c r="BM772" s="74" t="s">
        <v>126</v>
      </c>
      <c r="BN772" s="59"/>
      <c r="BO772" s="74" t="s">
        <v>126</v>
      </c>
      <c r="BP772" s="77"/>
      <c r="BQ772" s="78" t="s">
        <v>126</v>
      </c>
      <c r="BR772" s="131"/>
      <c r="BS772" s="69"/>
      <c r="BT772" s="38"/>
      <c r="BU772" s="61"/>
      <c r="BV772" s="61"/>
      <c r="BW772" s="61"/>
      <c r="BX772" s="61"/>
      <c r="BY772" s="61"/>
      <c r="BZ772" s="61"/>
      <c r="CA772" s="61"/>
      <c r="CB772" s="61"/>
      <c r="CC772" s="61"/>
      <c r="CD772" s="61"/>
      <c r="CE772" s="61"/>
      <c r="CF772" s="61"/>
      <c r="CG772" s="61"/>
      <c r="CH772" s="63">
        <f>YEAR(BANCO10[[#This Row],[DATA INÍCIO]])</f>
        <v>2024</v>
      </c>
      <c r="CI772" s="63">
        <f>MONTH(BANCO10[[#This Row],[DATA INÍCIO]])</f>
        <v>12</v>
      </c>
      <c r="CJ772" s="71" t="str">
        <f t="shared" si="13"/>
        <v>TEC-STAM FORJARIA E ESTAMPARIA LTDA96.655.741/0001-80</v>
      </c>
      <c r="CK772" s="63"/>
      <c r="CL772" s="63"/>
      <c r="CM772" s="42" t="str">
        <f>IF(BANCO10[[#This Row],[SOLUÇÃO]]=CM$1,BANCO10[[#This Row],[STATUS DA ETAPA]],"")</f>
        <v/>
      </c>
      <c r="CN772" s="42" t="str">
        <f>IF(BANCO10[[#This Row],[SOLUÇÃO]]=CN$1,BANCO10[[#This Row],[STATUS DA ETAPA]],"")</f>
        <v/>
      </c>
      <c r="CO772" s="42" t="str">
        <f>IF(BANCO10[[#This Row],[SOLUÇÃO]]=CO$1,BANCO10[[#This Row],[STATUS DA ETAPA]],"")</f>
        <v/>
      </c>
      <c r="CP772" s="42" t="str">
        <f>IF(BANCO10[[#This Row],[SOLUÇÃO]]=CP$1,BANCO10[[#This Row],[STATUS DA ETAPA]],"")</f>
        <v/>
      </c>
      <c r="CQ772" s="42" t="str">
        <f>IF(BANCO10[[#This Row],[SOLUÇÃO]]=CQ$1,BANCO10[[#This Row],[STATUS DA ETAPA]],"")</f>
        <v/>
      </c>
      <c r="CR772" s="42" t="str">
        <f>IF(BANCO10[[#This Row],[SOLUÇÃO]]=CR$1,BANCO10[[#This Row],[STATUS DA ETAPA]],"")</f>
        <v/>
      </c>
      <c r="CS772" s="42" t="str">
        <f>IF(BANCO10[[#This Row],[SOLUÇÃO]]=CS$1,BANCO10[[#This Row],[STATUS DA ETAPA]],"")</f>
        <v/>
      </c>
      <c r="CT772" s="42" t="str">
        <f>IF(BANCO10[[#This Row],[SOLUÇÃO]]=CT$1,BANCO10[[#This Row],[STATUS DA ETAPA]],"")</f>
        <v/>
      </c>
      <c r="CU772" s="42" t="str">
        <f>IF(BANCO10[[#This Row],[SOLUÇÃO]]=CU$1,BANCO10[[#This Row],[STATUS DA ETAPA]],"")</f>
        <v/>
      </c>
      <c r="CV772" s="42" t="str">
        <f>IF(BANCO10[[#This Row],[SOLUÇÃO]]=CV$1,BANCO10[[#This Row],[STATUS DA ETAPA]],"")</f>
        <v/>
      </c>
      <c r="CW772" s="42" t="str">
        <f>IF(BANCO10[[#This Row],[SOLUÇÃO]]=CW$1,BANCO10[[#This Row],[STATUS DA ETAPA]],"")</f>
        <v/>
      </c>
      <c r="CX772" s="42" t="str">
        <f>IF(BANCO10[[#This Row],[SOLUÇÃO]]=CX$1,BANCO10[[#This Row],[STATUS DA ETAPA]],"")</f>
        <v/>
      </c>
      <c r="CY772" s="42" t="str">
        <f>IF(BANCO10[[#This Row],[SOLUÇÃO]]=CY$1,BANCO10[[#This Row],[STATUS DA ETAPA]],"")</f>
        <v/>
      </c>
      <c r="CZ772" s="42" t="str">
        <f>IF(BANCO10[[#This Row],[SOLUÇÃO]]=CZ$1,BANCO10[[#This Row],[STATUS DA ETAPA]],"")</f>
        <v/>
      </c>
      <c r="DA772" s="42" t="str">
        <f>IF(BANCO10[[#This Row],[SOLUÇÃO]]=DA$1,BANCO10[[#This Row],[STATUS DA ETAPA]],"")</f>
        <v/>
      </c>
      <c r="DB772" s="42" t="str">
        <f>IF(BANCO10[[#This Row],[SOLUÇÃO]]=DB$1,BANCO10[[#This Row],[STATUS DA ETAPA]],"")</f>
        <v/>
      </c>
      <c r="DC772" s="42" t="str">
        <f>IF(BANCO10[[#This Row],[SOLUÇÃO]]=DC$1,BANCO10[[#This Row],[STATUS DA ETAPA]],"")</f>
        <v/>
      </c>
      <c r="DD772" s="42" t="str">
        <f>IF(BANCO10[[#This Row],[SOLUÇÃO]]=DD$1,BANCO10[[#This Row],[STATUS DA ETAPA]],"")</f>
        <v/>
      </c>
      <c r="DE772" s="42" t="str">
        <f>IF(BANCO10[[#This Row],[SOLUÇÃO]]=DE$1,BANCO10[[#This Row],[STATUS DA ETAPA]],"")</f>
        <v/>
      </c>
      <c r="DF772" s="42" t="str">
        <f>IF(BANCO10[[#This Row],[SOLUÇÃO]]=DF$1,BANCO10[[#This Row],[STATUS DA ETAPA]],"")</f>
        <v/>
      </c>
      <c r="DG772" s="42" t="str">
        <f>IF(BANCO10[[#This Row],[SOLUÇÃO]]=DG$1,BANCO10[[#This Row],[STATUS DA ETAPA]],"")</f>
        <v/>
      </c>
      <c r="DH772" s="42" t="str">
        <f>IF(BANCO10[[#This Row],[SOLUÇÃO]]=DH$1,BANCO10[[#This Row],[STATUS DA ETAPA]],"")</f>
        <v/>
      </c>
      <c r="DI772" s="42" t="str">
        <f>IF(BANCO10[[#This Row],[SOLUÇÃO]]=DI$1,BANCO10[[#This Row],[STATUS DA ETAPA]],"")</f>
        <v/>
      </c>
      <c r="DJ772" s="42" t="str">
        <f>IF(BANCO10[[#This Row],[SOLUÇÃO]]=DJ$1,BANCO10[[#This Row],[STATUS DA ETAPA]],"")</f>
        <v/>
      </c>
      <c r="DK772" s="42" t="str">
        <f>IF(BANCO10[[#This Row],[SOLUÇÃO]]=DK$1,BANCO10[[#This Row],[STATUS DA ETAPA]],"")</f>
        <v/>
      </c>
      <c r="DL772" s="42" t="str">
        <f>IF(BANCO10[[#This Row],[SOLUÇÃO]]=DL$1,BANCO10[[#This Row],[STATUS DA ETAPA]],"")</f>
        <v/>
      </c>
      <c r="DM772" s="42" t="str">
        <f>IF(BANCO10[[#This Row],[SOLUÇÃO]]=DM$1,BANCO10[[#This Row],[STATUS DA ETAPA]],"")</f>
        <v/>
      </c>
    </row>
    <row r="773" spans="1:117" ht="12" x14ac:dyDescent="0.25">
      <c r="A773" s="38" t="s">
        <v>118</v>
      </c>
      <c r="B773" s="39" t="s">
        <v>119</v>
      </c>
      <c r="C773" s="40" t="str">
        <f>IFERROR(VLOOKUP(BANCO10[[#This Row],[EMPRESA]],[1]!DADOS[#Data],2,FALSE),"")</f>
        <v>96.655.741/0001-80</v>
      </c>
      <c r="D773" s="42" t="s">
        <v>1935</v>
      </c>
      <c r="E773" s="42" t="str">
        <f>IFERROR(VLOOKUP(BANCO10[[#This Row],[EMPRESA]],[1]!DADOS[#Data],5,FALSE),"")</f>
        <v>EPP</v>
      </c>
      <c r="F773" s="40" t="str">
        <f>IFERROR(IF(VLOOKUP(BANCO10[[#This Row],[EMPRESA]],[1]!DADOS[#Data],6,0)="","",(VLOOKUP(BANCO10[[#This Row],[EMPRESA]],[1]!DADOS[#Data],6,0))),"")</f>
        <v>CAPITAL LESTE 1</v>
      </c>
      <c r="G773" s="40"/>
      <c r="H773" s="43" t="s">
        <v>121</v>
      </c>
      <c r="I773" s="43" t="s">
        <v>145</v>
      </c>
      <c r="J773" s="44" t="s">
        <v>146</v>
      </c>
      <c r="K773" s="44" t="s">
        <v>1937</v>
      </c>
      <c r="L773" s="44" t="s">
        <v>123</v>
      </c>
      <c r="M773" s="44">
        <v>103</v>
      </c>
      <c r="N773" s="42" t="s">
        <v>123</v>
      </c>
      <c r="O773" s="42" t="s">
        <v>90</v>
      </c>
      <c r="P773" s="42">
        <v>4</v>
      </c>
      <c r="Q773" s="42" t="s">
        <v>168</v>
      </c>
      <c r="R773" s="45" t="s">
        <v>123</v>
      </c>
      <c r="S773" s="45"/>
      <c r="T773" s="45" t="s">
        <v>123</v>
      </c>
      <c r="U773" s="45"/>
      <c r="V773" s="45" t="s">
        <v>123</v>
      </c>
      <c r="W773" s="45"/>
      <c r="X773" s="45" t="s">
        <v>123</v>
      </c>
      <c r="Y773" s="45"/>
      <c r="Z773" s="46" t="s">
        <v>123</v>
      </c>
      <c r="AA773" s="47"/>
      <c r="AB773" s="46" t="s">
        <v>123</v>
      </c>
      <c r="AC773" s="48"/>
      <c r="AD773" s="46" t="s">
        <v>123</v>
      </c>
      <c r="AE773" s="48"/>
      <c r="AF773" s="45" t="s">
        <v>27</v>
      </c>
      <c r="AG773" s="45">
        <v>45153</v>
      </c>
      <c r="AH773" s="45" t="s">
        <v>126</v>
      </c>
      <c r="AI773" s="45"/>
      <c r="AJ773" s="45" t="s">
        <v>123</v>
      </c>
      <c r="AK773" s="45"/>
      <c r="AL773" s="45" t="s">
        <v>123</v>
      </c>
      <c r="AM773" s="45"/>
      <c r="AN773" s="45" t="s">
        <v>123</v>
      </c>
      <c r="AO773" s="45"/>
      <c r="AP773" s="45" t="s">
        <v>123</v>
      </c>
      <c r="AQ773" s="45"/>
      <c r="AR773" s="45" t="s">
        <v>123</v>
      </c>
      <c r="AS773" s="45"/>
      <c r="AT773" s="133">
        <v>45159</v>
      </c>
      <c r="AU773" s="99">
        <v>45159</v>
      </c>
      <c r="AV773" s="51" t="s">
        <v>123</v>
      </c>
      <c r="AW773" s="51" t="s">
        <v>123</v>
      </c>
      <c r="AX773" s="51" t="s">
        <v>49</v>
      </c>
      <c r="AY773" s="52" t="s">
        <v>123</v>
      </c>
      <c r="AZ773" s="53">
        <v>0</v>
      </c>
      <c r="BA773" s="52" t="s">
        <v>123</v>
      </c>
      <c r="BB773" s="81" t="s">
        <v>123</v>
      </c>
      <c r="BC773" s="52" t="s">
        <v>123</v>
      </c>
      <c r="BD773" s="52" t="s">
        <v>123</v>
      </c>
      <c r="BE773" s="55" t="s">
        <v>123</v>
      </c>
      <c r="BF773" s="55" t="s">
        <v>123</v>
      </c>
      <c r="BG773" s="55" t="s">
        <v>123</v>
      </c>
      <c r="BH773" s="55" t="s">
        <v>123</v>
      </c>
      <c r="BI773" s="138" t="s">
        <v>123</v>
      </c>
      <c r="BJ773" s="48"/>
      <c r="BK773" s="74"/>
      <c r="BL773" s="75"/>
      <c r="BM773" s="74"/>
      <c r="BN773" s="75"/>
      <c r="BO773" s="74" t="s">
        <v>123</v>
      </c>
      <c r="BP773" s="75"/>
      <c r="BQ773" s="74" t="s">
        <v>123</v>
      </c>
      <c r="BR773" s="232"/>
      <c r="BS773" s="70"/>
      <c r="BT773" s="38"/>
      <c r="BU773" s="61" t="s">
        <v>158</v>
      </c>
      <c r="BV773" s="61" t="s">
        <v>129</v>
      </c>
      <c r="BW773" s="84" t="s">
        <v>171</v>
      </c>
      <c r="BX773" s="84" t="s">
        <v>129</v>
      </c>
      <c r="BY773" s="85" t="s">
        <v>158</v>
      </c>
      <c r="BZ773" s="84" t="s">
        <v>171</v>
      </c>
      <c r="CA773" s="86" t="s">
        <v>129</v>
      </c>
      <c r="CB773" s="87" t="s">
        <v>129</v>
      </c>
      <c r="CC773" s="88" t="s">
        <v>129</v>
      </c>
      <c r="CD773" s="87" t="s">
        <v>129</v>
      </c>
      <c r="CE773" s="87" t="s">
        <v>129</v>
      </c>
      <c r="CF773" s="87" t="s">
        <v>129</v>
      </c>
      <c r="CG773" s="87" t="s">
        <v>129</v>
      </c>
      <c r="CH773" s="42">
        <f>YEAR(BANCO10[[#This Row],[DATA INÍCIO]])</f>
        <v>2023</v>
      </c>
      <c r="CI773" s="42">
        <f>MONTH(BANCO10[[#This Row],[DATA INÍCIO]])</f>
        <v>8</v>
      </c>
      <c r="CJ773" s="42" t="str">
        <f t="shared" si="13"/>
        <v>TEC-STAM FORJARIA E ESTAMPARIA LTDA96.655.741/0001-80</v>
      </c>
      <c r="CK773" s="42"/>
      <c r="CL773" s="42" t="s">
        <v>1937</v>
      </c>
      <c r="CM773" s="42" t="str">
        <f>IF(BANCO10[[#This Row],[SOLUÇÃO]]=CM$1,BANCO10[[#This Row],[STATUS DA ETAPA]],"")</f>
        <v>CONCLUÍDO</v>
      </c>
      <c r="CN773" s="42" t="str">
        <f>IF(BANCO10[[#This Row],[SOLUÇÃO]]=CN$1,BANCO10[[#This Row],[STATUS DA ETAPA]],"")</f>
        <v/>
      </c>
      <c r="CO773" s="42" t="str">
        <f>IF(BANCO10[[#This Row],[SOLUÇÃO]]=CO$1,BANCO10[[#This Row],[STATUS DA ETAPA]],"")</f>
        <v/>
      </c>
      <c r="CP773" s="42" t="str">
        <f>IF(BANCO10[[#This Row],[SOLUÇÃO]]=CP$1,BANCO10[[#This Row],[STATUS DA ETAPA]],"")</f>
        <v/>
      </c>
      <c r="CQ773" s="42" t="str">
        <f>IF(BANCO10[[#This Row],[SOLUÇÃO]]=CQ$1,BANCO10[[#This Row],[STATUS DA ETAPA]],"")</f>
        <v/>
      </c>
      <c r="CR773" s="42" t="str">
        <f>IF(BANCO10[[#This Row],[SOLUÇÃO]]=CR$1,BANCO10[[#This Row],[STATUS DA ETAPA]],"")</f>
        <v/>
      </c>
      <c r="CS773" s="42" t="str">
        <f>IF(BANCO10[[#This Row],[SOLUÇÃO]]=CS$1,BANCO10[[#This Row],[STATUS DA ETAPA]],"")</f>
        <v/>
      </c>
      <c r="CT773" s="42" t="str">
        <f>IF(BANCO10[[#This Row],[SOLUÇÃO]]=CT$1,BANCO10[[#This Row],[STATUS DA ETAPA]],"")</f>
        <v/>
      </c>
      <c r="CU773" s="42" t="str">
        <f>IF(BANCO10[[#This Row],[SOLUÇÃO]]=CU$1,BANCO10[[#This Row],[STATUS DA ETAPA]],"")</f>
        <v/>
      </c>
      <c r="CV773" s="42" t="str">
        <f>IF(BANCO10[[#This Row],[SOLUÇÃO]]=CV$1,BANCO10[[#This Row],[STATUS DA ETAPA]],"")</f>
        <v/>
      </c>
      <c r="CW773" s="42" t="str">
        <f>IF(BANCO10[[#This Row],[SOLUÇÃO]]=CW$1,BANCO10[[#This Row],[STATUS DA ETAPA]],"")</f>
        <v/>
      </c>
      <c r="CX773" s="42" t="str">
        <f>IF(BANCO10[[#This Row],[SOLUÇÃO]]=CX$1,BANCO10[[#This Row],[STATUS DA ETAPA]],"")</f>
        <v/>
      </c>
      <c r="CY773" s="42" t="str">
        <f>IF(BANCO10[[#This Row],[SOLUÇÃO]]=CY$1,BANCO10[[#This Row],[STATUS DA ETAPA]],"")</f>
        <v/>
      </c>
      <c r="CZ773" s="42" t="str">
        <f>IF(BANCO10[[#This Row],[SOLUÇÃO]]=CZ$1,BANCO10[[#This Row],[STATUS DA ETAPA]],"")</f>
        <v/>
      </c>
      <c r="DA773" s="42" t="str">
        <f>IF(BANCO10[[#This Row],[SOLUÇÃO]]=DA$1,BANCO10[[#This Row],[STATUS DA ETAPA]],"")</f>
        <v/>
      </c>
      <c r="DB773" s="42" t="str">
        <f>IF(BANCO10[[#This Row],[SOLUÇÃO]]=DB$1,BANCO10[[#This Row],[STATUS DA ETAPA]],"")</f>
        <v/>
      </c>
      <c r="DC773" s="63" t="str">
        <f>IF(BANCO10[[#This Row],[SOLUÇÃO]]=DC$1,BANCO10[[#This Row],[STATUS DA ETAPA]],"")</f>
        <v/>
      </c>
      <c r="DD773" s="65" t="str">
        <f>IF(BANCO10[[#This Row],[SOLUÇÃO]]=DD$1,BANCO10[[#This Row],[STATUS DA ETAPA]],"")</f>
        <v/>
      </c>
      <c r="DE773" s="65" t="str">
        <f>IF(BANCO10[[#This Row],[SOLUÇÃO]]=DE$1,BANCO10[[#This Row],[STATUS DA ETAPA]],"")</f>
        <v/>
      </c>
      <c r="DF773" s="65" t="str">
        <f>IF(BANCO10[[#This Row],[SOLUÇÃO]]=DF$1,BANCO10[[#This Row],[STATUS DA ETAPA]],"")</f>
        <v/>
      </c>
      <c r="DG773" s="65" t="str">
        <f>IF(BANCO10[[#This Row],[SOLUÇÃO]]=DG$1,BANCO10[[#This Row],[STATUS DA ETAPA]],"")</f>
        <v/>
      </c>
      <c r="DH773" s="65" t="str">
        <f>IF(BANCO10[[#This Row],[SOLUÇÃO]]=DH$1,BANCO10[[#This Row],[STATUS DA ETAPA]],"")</f>
        <v/>
      </c>
      <c r="DI773" s="65" t="str">
        <f>IF(BANCO10[[#This Row],[SOLUÇÃO]]=DI$1,BANCO10[[#This Row],[STATUS DA ETAPA]],"")</f>
        <v/>
      </c>
      <c r="DJ773" s="65" t="str">
        <f>IF(BANCO10[[#This Row],[SOLUÇÃO]]=DJ$1,BANCO10[[#This Row],[STATUS DA ETAPA]],"")</f>
        <v/>
      </c>
      <c r="DK773" s="65" t="str">
        <f>IF(BANCO10[[#This Row],[SOLUÇÃO]]=DK$1,BANCO10[[#This Row],[STATUS DA ETAPA]],"")</f>
        <v/>
      </c>
      <c r="DL773" s="65" t="str">
        <f>IF(BANCO10[[#This Row],[SOLUÇÃO]]=DL$1,BANCO10[[#This Row],[STATUS DA ETAPA]],"")</f>
        <v/>
      </c>
      <c r="DM773" s="65" t="str">
        <f>IF(BANCO10[[#This Row],[SOLUÇÃO]]=DM$1,BANCO10[[#This Row],[STATUS DA ETAPA]],"")</f>
        <v/>
      </c>
    </row>
    <row r="774" spans="1:117" ht="12" x14ac:dyDescent="0.25">
      <c r="A774" s="38" t="s">
        <v>118</v>
      </c>
      <c r="B774" s="39" t="s">
        <v>131</v>
      </c>
      <c r="C774" s="40" t="str">
        <f>IFERROR(VLOOKUP(BANCO10[[#This Row],[EMPRESA]],[1]!DADOS[#Data],2,FALSE),"")</f>
        <v>96.655.741/0001-80</v>
      </c>
      <c r="D774" s="42" t="s">
        <v>1935</v>
      </c>
      <c r="E774" s="42" t="str">
        <f>IFERROR(VLOOKUP(BANCO10[[#This Row],[EMPRESA]],[1]!DADOS[#Data],5,FALSE),"")</f>
        <v>EPP</v>
      </c>
      <c r="F774" s="40" t="str">
        <f>IFERROR(IF(VLOOKUP(BANCO10[[#This Row],[EMPRESA]],[1]!DADOS[#Data],6,0)="","",(VLOOKUP(BANCO10[[#This Row],[EMPRESA]],[1]!DADOS[#Data],6,0))),"")</f>
        <v>CAPITAL LESTE 1</v>
      </c>
      <c r="G774" s="40"/>
      <c r="H774" s="43" t="s">
        <v>121</v>
      </c>
      <c r="I774" s="43" t="s">
        <v>145</v>
      </c>
      <c r="J774" s="43" t="s">
        <v>146</v>
      </c>
      <c r="K774" s="44" t="s">
        <v>1938</v>
      </c>
      <c r="L774" s="44" t="s">
        <v>123</v>
      </c>
      <c r="M774" s="44" t="s">
        <v>137</v>
      </c>
      <c r="N774" s="42" t="s">
        <v>123</v>
      </c>
      <c r="O774" s="42" t="s">
        <v>90</v>
      </c>
      <c r="P774" s="42">
        <v>4</v>
      </c>
      <c r="Q774" s="42" t="s">
        <v>125</v>
      </c>
      <c r="R774" s="45" t="s">
        <v>123</v>
      </c>
      <c r="S774" s="45"/>
      <c r="T774" s="45" t="s">
        <v>123</v>
      </c>
      <c r="U774" s="45"/>
      <c r="V774" s="45" t="s">
        <v>123</v>
      </c>
      <c r="W774" s="45"/>
      <c r="X774" s="45" t="s">
        <v>123</v>
      </c>
      <c r="Y774" s="45"/>
      <c r="Z774" s="46" t="s">
        <v>123</v>
      </c>
      <c r="AA774" s="47"/>
      <c r="AB774" s="46" t="s">
        <v>123</v>
      </c>
      <c r="AC774" s="48"/>
      <c r="AD774" s="46" t="s">
        <v>123</v>
      </c>
      <c r="AE774" s="48"/>
      <c r="AF774" s="45" t="s">
        <v>123</v>
      </c>
      <c r="AG774" s="45"/>
      <c r="AH774" s="45" t="s">
        <v>123</v>
      </c>
      <c r="AI774" s="45"/>
      <c r="AJ774" s="45" t="s">
        <v>123</v>
      </c>
      <c r="AK774" s="45"/>
      <c r="AL774" s="45" t="s">
        <v>123</v>
      </c>
      <c r="AM774" s="45"/>
      <c r="AN774" s="45" t="s">
        <v>123</v>
      </c>
      <c r="AO774" s="45"/>
      <c r="AP774" s="45" t="s">
        <v>123</v>
      </c>
      <c r="AQ774" s="45"/>
      <c r="AR774" s="45" t="s">
        <v>123</v>
      </c>
      <c r="AS774" s="45"/>
      <c r="AT774" s="49">
        <v>45408</v>
      </c>
      <c r="AU774" s="49">
        <v>45408</v>
      </c>
      <c r="AV774" s="66" t="s">
        <v>123</v>
      </c>
      <c r="AW774" s="66" t="s">
        <v>123</v>
      </c>
      <c r="AX774" s="51" t="s">
        <v>49</v>
      </c>
      <c r="AY774" s="52" t="s">
        <v>123</v>
      </c>
      <c r="AZ774" s="53">
        <v>0</v>
      </c>
      <c r="BA774" s="52" t="s">
        <v>123</v>
      </c>
      <c r="BB774" s="81" t="s">
        <v>123</v>
      </c>
      <c r="BC774" s="52" t="s">
        <v>123</v>
      </c>
      <c r="BD774" s="52" t="s">
        <v>123</v>
      </c>
      <c r="BE774" s="55" t="s">
        <v>123</v>
      </c>
      <c r="BF774" s="55" t="s">
        <v>123</v>
      </c>
      <c r="BG774" s="55" t="s">
        <v>123</v>
      </c>
      <c r="BH774" s="55" t="s">
        <v>123</v>
      </c>
      <c r="BI774" s="138" t="s">
        <v>123</v>
      </c>
      <c r="BJ774" s="48"/>
      <c r="BK774" s="74"/>
      <c r="BL774" s="75"/>
      <c r="BM774" s="74"/>
      <c r="BN774" s="75"/>
      <c r="BO774" s="74" t="s">
        <v>123</v>
      </c>
      <c r="BP774" s="75"/>
      <c r="BQ774" s="74" t="s">
        <v>123</v>
      </c>
      <c r="BR774" s="132"/>
      <c r="BS774" s="70"/>
      <c r="BT774" s="38" t="s">
        <v>131</v>
      </c>
      <c r="BU774" s="61"/>
      <c r="BV774" s="61"/>
      <c r="BW774" s="84"/>
      <c r="BX774" s="84"/>
      <c r="BY774" s="85"/>
      <c r="BZ774" s="84"/>
      <c r="CA774" s="86"/>
      <c r="CB774" s="87"/>
      <c r="CC774" s="88"/>
      <c r="CD774" s="87"/>
      <c r="CE774" s="87"/>
      <c r="CF774" s="87"/>
      <c r="CG774" s="87"/>
      <c r="CH774" s="42">
        <f>YEAR(BANCO10[[#This Row],[DATA INÍCIO]])</f>
        <v>2024</v>
      </c>
      <c r="CI774" s="42">
        <f>MONTH(BANCO10[[#This Row],[DATA INÍCIO]])</f>
        <v>4</v>
      </c>
      <c r="CJ774" s="42" t="str">
        <f t="shared" si="13"/>
        <v>TEC-STAM FORJARIA E ESTAMPARIA LTDA96.655.741/0001-80</v>
      </c>
      <c r="CK774" s="42"/>
      <c r="CL774" s="42" t="s">
        <v>1938</v>
      </c>
      <c r="CM774" s="42" t="str">
        <f>IF(BANCO10[[#This Row],[SOLUÇÃO]]=CM$1,BANCO10[[#This Row],[STATUS DA ETAPA]],"")</f>
        <v>CONCLUÍDO</v>
      </c>
      <c r="CN774" s="42" t="str">
        <f>IF(BANCO10[[#This Row],[SOLUÇÃO]]=CN$1,BANCO10[[#This Row],[STATUS DA ETAPA]],"")</f>
        <v/>
      </c>
      <c r="CO774" s="42" t="str">
        <f>IF(BANCO10[[#This Row],[SOLUÇÃO]]=CO$1,BANCO10[[#This Row],[STATUS DA ETAPA]],"")</f>
        <v/>
      </c>
      <c r="CP774" s="42" t="str">
        <f>IF(BANCO10[[#This Row],[SOLUÇÃO]]=CP$1,BANCO10[[#This Row],[STATUS DA ETAPA]],"")</f>
        <v/>
      </c>
      <c r="CQ774" s="42" t="str">
        <f>IF(BANCO10[[#This Row],[SOLUÇÃO]]=CQ$1,BANCO10[[#This Row],[STATUS DA ETAPA]],"")</f>
        <v/>
      </c>
      <c r="CR774" s="42" t="str">
        <f>IF(BANCO10[[#This Row],[SOLUÇÃO]]=CR$1,BANCO10[[#This Row],[STATUS DA ETAPA]],"")</f>
        <v/>
      </c>
      <c r="CS774" s="42" t="str">
        <f>IF(BANCO10[[#This Row],[SOLUÇÃO]]=CS$1,BANCO10[[#This Row],[STATUS DA ETAPA]],"")</f>
        <v/>
      </c>
      <c r="CT774" s="42" t="str">
        <f>IF(BANCO10[[#This Row],[SOLUÇÃO]]=CT$1,BANCO10[[#This Row],[STATUS DA ETAPA]],"")</f>
        <v/>
      </c>
      <c r="CU774" s="42" t="str">
        <f>IF(BANCO10[[#This Row],[SOLUÇÃO]]=CU$1,BANCO10[[#This Row],[STATUS DA ETAPA]],"")</f>
        <v/>
      </c>
      <c r="CV774" s="42" t="str">
        <f>IF(BANCO10[[#This Row],[SOLUÇÃO]]=CV$1,BANCO10[[#This Row],[STATUS DA ETAPA]],"")</f>
        <v/>
      </c>
      <c r="CW774" s="42" t="str">
        <f>IF(BANCO10[[#This Row],[SOLUÇÃO]]=CW$1,BANCO10[[#This Row],[STATUS DA ETAPA]],"")</f>
        <v/>
      </c>
      <c r="CX774" s="42" t="str">
        <f>IF(BANCO10[[#This Row],[SOLUÇÃO]]=CX$1,BANCO10[[#This Row],[STATUS DA ETAPA]],"")</f>
        <v/>
      </c>
      <c r="CY774" s="42" t="str">
        <f>IF(BANCO10[[#This Row],[SOLUÇÃO]]=CY$1,BANCO10[[#This Row],[STATUS DA ETAPA]],"")</f>
        <v/>
      </c>
      <c r="CZ774" s="42" t="str">
        <f>IF(BANCO10[[#This Row],[SOLUÇÃO]]=CZ$1,BANCO10[[#This Row],[STATUS DA ETAPA]],"")</f>
        <v/>
      </c>
      <c r="DA774" s="42" t="str">
        <f>IF(BANCO10[[#This Row],[SOLUÇÃO]]=DA$1,BANCO10[[#This Row],[STATUS DA ETAPA]],"")</f>
        <v/>
      </c>
      <c r="DB774" s="42" t="str">
        <f>IF(BANCO10[[#This Row],[SOLUÇÃO]]=DB$1,BANCO10[[#This Row],[STATUS DA ETAPA]],"")</f>
        <v/>
      </c>
      <c r="DC774" s="63" t="str">
        <f>IF(BANCO10[[#This Row],[SOLUÇÃO]]=DC$1,BANCO10[[#This Row],[STATUS DA ETAPA]],"")</f>
        <v/>
      </c>
      <c r="DD774" s="65" t="str">
        <f>IF(BANCO10[[#This Row],[SOLUÇÃO]]=DD$1,BANCO10[[#This Row],[STATUS DA ETAPA]],"")</f>
        <v/>
      </c>
      <c r="DE774" s="65" t="str">
        <f>IF(BANCO10[[#This Row],[SOLUÇÃO]]=DE$1,BANCO10[[#This Row],[STATUS DA ETAPA]],"")</f>
        <v/>
      </c>
      <c r="DF774" s="65" t="str">
        <f>IF(BANCO10[[#This Row],[SOLUÇÃO]]=DF$1,BANCO10[[#This Row],[STATUS DA ETAPA]],"")</f>
        <v/>
      </c>
      <c r="DG774" s="65" t="str">
        <f>IF(BANCO10[[#This Row],[SOLUÇÃO]]=DG$1,BANCO10[[#This Row],[STATUS DA ETAPA]],"")</f>
        <v/>
      </c>
      <c r="DH774" s="65" t="str">
        <f>IF(BANCO10[[#This Row],[SOLUÇÃO]]=DH$1,BANCO10[[#This Row],[STATUS DA ETAPA]],"")</f>
        <v/>
      </c>
      <c r="DI774" s="65" t="str">
        <f>IF(BANCO10[[#This Row],[SOLUÇÃO]]=DI$1,BANCO10[[#This Row],[STATUS DA ETAPA]],"")</f>
        <v/>
      </c>
      <c r="DJ774" s="65" t="str">
        <f>IF(BANCO10[[#This Row],[SOLUÇÃO]]=DJ$1,BANCO10[[#This Row],[STATUS DA ETAPA]],"")</f>
        <v/>
      </c>
      <c r="DK774" s="65" t="str">
        <f>IF(BANCO10[[#This Row],[SOLUÇÃO]]=DK$1,BANCO10[[#This Row],[STATUS DA ETAPA]],"")</f>
        <v/>
      </c>
      <c r="DL774" s="65" t="str">
        <f>IF(BANCO10[[#This Row],[SOLUÇÃO]]=DL$1,BANCO10[[#This Row],[STATUS DA ETAPA]],"")</f>
        <v/>
      </c>
      <c r="DM774" s="65" t="str">
        <f>IF(BANCO10[[#This Row],[SOLUÇÃO]]=DM$1,BANCO10[[#This Row],[STATUS DA ETAPA]],"")</f>
        <v/>
      </c>
    </row>
    <row r="775" spans="1:117" ht="12" x14ac:dyDescent="0.25">
      <c r="A775" s="38" t="s">
        <v>118</v>
      </c>
      <c r="B775" s="39" t="s">
        <v>131</v>
      </c>
      <c r="C775" s="40" t="str">
        <f>IFERROR(VLOOKUP(BANCO10[[#This Row],[EMPRESA]],[1]!DADOS[#Data],2,FALSE),"")</f>
        <v>96.655.741/0001-80</v>
      </c>
      <c r="D775" s="42" t="s">
        <v>1935</v>
      </c>
      <c r="E775" s="42" t="str">
        <f>IFERROR(VLOOKUP(BANCO10[[#This Row],[EMPRESA]],[1]!DADOS[#Data],5,FALSE),"")</f>
        <v>EPP</v>
      </c>
      <c r="F775" s="40" t="str">
        <f>IFERROR(IF(VLOOKUP(BANCO10[[#This Row],[EMPRESA]],[1]!DADOS[#Data],6,0)="","",(VLOOKUP(BANCO10[[#This Row],[EMPRESA]],[1]!DADOS[#Data],6,0))),"")</f>
        <v>CAPITAL LESTE 1</v>
      </c>
      <c r="G775" s="40" t="s">
        <v>1939</v>
      </c>
      <c r="H775" s="43" t="s">
        <v>7</v>
      </c>
      <c r="I775" s="43" t="s">
        <v>145</v>
      </c>
      <c r="J775" s="44" t="s">
        <v>123</v>
      </c>
      <c r="K775" s="44" t="s">
        <v>1577</v>
      </c>
      <c r="L775" s="44" t="s">
        <v>1940</v>
      </c>
      <c r="M775" s="44">
        <v>103</v>
      </c>
      <c r="N775" s="42" t="s">
        <v>123</v>
      </c>
      <c r="O775" s="42" t="s">
        <v>96</v>
      </c>
      <c r="P775" s="42">
        <v>106</v>
      </c>
      <c r="Q775" s="42" t="s">
        <v>188</v>
      </c>
      <c r="R775" s="45" t="s">
        <v>27</v>
      </c>
      <c r="S775" s="45">
        <v>45383</v>
      </c>
      <c r="T775" s="45" t="s">
        <v>27</v>
      </c>
      <c r="U775" s="45">
        <v>45383</v>
      </c>
      <c r="V775" s="45" t="s">
        <v>27</v>
      </c>
      <c r="W775" s="45">
        <v>45383</v>
      </c>
      <c r="X775" s="45" t="s">
        <v>27</v>
      </c>
      <c r="Y775" s="45">
        <v>45383</v>
      </c>
      <c r="Z775" s="46" t="s">
        <v>27</v>
      </c>
      <c r="AA775" s="47">
        <v>45536</v>
      </c>
      <c r="AB775" s="46" t="s">
        <v>27</v>
      </c>
      <c r="AC775" s="48">
        <v>45536</v>
      </c>
      <c r="AD775" s="46" t="s">
        <v>27</v>
      </c>
      <c r="AE775" s="48">
        <v>45536</v>
      </c>
      <c r="AF775" s="45" t="s">
        <v>27</v>
      </c>
      <c r="AG775" s="45">
        <v>45506</v>
      </c>
      <c r="AH775" s="45" t="s">
        <v>27</v>
      </c>
      <c r="AI775" s="45">
        <v>45509</v>
      </c>
      <c r="AJ775" s="45" t="s">
        <v>27</v>
      </c>
      <c r="AK775" s="45">
        <v>45536</v>
      </c>
      <c r="AL775" s="45" t="s">
        <v>123</v>
      </c>
      <c r="AM775" s="45"/>
      <c r="AN775" s="45" t="s">
        <v>123</v>
      </c>
      <c r="AO775" s="45"/>
      <c r="AP775" s="45" t="s">
        <v>123</v>
      </c>
      <c r="AQ775" s="45"/>
      <c r="AR775" s="45" t="s">
        <v>123</v>
      </c>
      <c r="AS775" s="45"/>
      <c r="AT775" s="49">
        <v>45457</v>
      </c>
      <c r="AU775" s="50">
        <v>45551</v>
      </c>
      <c r="AV775" s="66" t="s">
        <v>27</v>
      </c>
      <c r="AW775" s="66" t="s">
        <v>27</v>
      </c>
      <c r="AX775" s="51" t="s">
        <v>49</v>
      </c>
      <c r="AY775" s="52" t="s">
        <v>126</v>
      </c>
      <c r="AZ775" s="53">
        <v>0</v>
      </c>
      <c r="BA775" s="52" t="s">
        <v>153</v>
      </c>
      <c r="BB775" s="81">
        <v>549384</v>
      </c>
      <c r="BC775" s="52" t="s">
        <v>123</v>
      </c>
      <c r="BD775" s="52" t="s">
        <v>123</v>
      </c>
      <c r="BE775" s="55" t="s">
        <v>27</v>
      </c>
      <c r="BF775" s="55" t="s">
        <v>27</v>
      </c>
      <c r="BG775" s="55" t="s">
        <v>27</v>
      </c>
      <c r="BH775" s="55" t="s">
        <v>27</v>
      </c>
      <c r="BI775" s="48" t="s">
        <v>27</v>
      </c>
      <c r="BJ775" s="48">
        <v>45610</v>
      </c>
      <c r="BK775" s="74"/>
      <c r="BL775" s="59"/>
      <c r="BM775" s="74"/>
      <c r="BN775" s="59"/>
      <c r="BO775" s="74" t="s">
        <v>27</v>
      </c>
      <c r="BP775" s="59">
        <v>45609</v>
      </c>
      <c r="BQ775" s="74" t="s">
        <v>27</v>
      </c>
      <c r="BR775" s="132">
        <v>45622</v>
      </c>
      <c r="BS775" s="70"/>
      <c r="BT775" s="38" t="s">
        <v>131</v>
      </c>
      <c r="BU775" s="61"/>
      <c r="BV775" s="61"/>
      <c r="BW775" s="84"/>
      <c r="BX775" s="84"/>
      <c r="BY775" s="85"/>
      <c r="BZ775" s="84"/>
      <c r="CA775" s="86"/>
      <c r="CB775" s="87"/>
      <c r="CC775" s="88"/>
      <c r="CD775" s="87"/>
      <c r="CE775" s="87"/>
      <c r="CF775" s="87"/>
      <c r="CG775" s="87"/>
      <c r="CH775" s="42">
        <f>YEAR(BANCO10[[#This Row],[DATA INÍCIO]])</f>
        <v>2024</v>
      </c>
      <c r="CI775" s="42">
        <f>MONTH(BANCO10[[#This Row],[DATA INÍCIO]])</f>
        <v>6</v>
      </c>
      <c r="CJ775" s="42" t="str">
        <f t="shared" si="13"/>
        <v>TEC-STAM FORJARIA E ESTAMPARIA LTDA96.655.741/0001-80</v>
      </c>
      <c r="CK775" s="42"/>
      <c r="CL775" s="42" t="s">
        <v>1577</v>
      </c>
      <c r="CM775" s="42" t="str">
        <f>IF(BANCO10[[#This Row],[SOLUÇÃO]]=CM$1,BANCO10[[#This Row],[STATUS DA ETAPA]],"")</f>
        <v/>
      </c>
      <c r="CN775" s="42" t="str">
        <f>IF(BANCO10[[#This Row],[SOLUÇÃO]]=CN$1,BANCO10[[#This Row],[STATUS DA ETAPA]],"")</f>
        <v/>
      </c>
      <c r="CO775" s="42" t="str">
        <f>IF(BANCO10[[#This Row],[SOLUÇÃO]]=CO$1,BANCO10[[#This Row],[STATUS DA ETAPA]],"")</f>
        <v/>
      </c>
      <c r="CP775" s="42" t="str">
        <f>IF(BANCO10[[#This Row],[SOLUÇÃO]]=CP$1,BANCO10[[#This Row],[STATUS DA ETAPA]],"")</f>
        <v/>
      </c>
      <c r="CQ775" s="42" t="str">
        <f>IF(BANCO10[[#This Row],[SOLUÇÃO]]=CQ$1,BANCO10[[#This Row],[STATUS DA ETAPA]],"")</f>
        <v/>
      </c>
      <c r="CR775" s="42" t="str">
        <f>IF(BANCO10[[#This Row],[SOLUÇÃO]]=CR$1,BANCO10[[#This Row],[STATUS DA ETAPA]],"")</f>
        <v/>
      </c>
      <c r="CS775" s="42" t="str">
        <f>IF(BANCO10[[#This Row],[SOLUÇÃO]]=CS$1,BANCO10[[#This Row],[STATUS DA ETAPA]],"")</f>
        <v>CONCLUÍDO</v>
      </c>
      <c r="CT775" s="42" t="str">
        <f>IF(BANCO10[[#This Row],[SOLUÇÃO]]=CT$1,BANCO10[[#This Row],[STATUS DA ETAPA]],"")</f>
        <v/>
      </c>
      <c r="CU775" s="42" t="str">
        <f>IF(BANCO10[[#This Row],[SOLUÇÃO]]=CU$1,BANCO10[[#This Row],[STATUS DA ETAPA]],"")</f>
        <v/>
      </c>
      <c r="CV775" s="42" t="str">
        <f>IF(BANCO10[[#This Row],[SOLUÇÃO]]=CV$1,BANCO10[[#This Row],[STATUS DA ETAPA]],"")</f>
        <v/>
      </c>
      <c r="CW775" s="42" t="str">
        <f>IF(BANCO10[[#This Row],[SOLUÇÃO]]=CW$1,BANCO10[[#This Row],[STATUS DA ETAPA]],"")</f>
        <v/>
      </c>
      <c r="CX775" s="42" t="str">
        <f>IF(BANCO10[[#This Row],[SOLUÇÃO]]=CX$1,BANCO10[[#This Row],[STATUS DA ETAPA]],"")</f>
        <v/>
      </c>
      <c r="CY775" s="42" t="str">
        <f>IF(BANCO10[[#This Row],[SOLUÇÃO]]=CY$1,BANCO10[[#This Row],[STATUS DA ETAPA]],"")</f>
        <v/>
      </c>
      <c r="CZ775" s="42" t="str">
        <f>IF(BANCO10[[#This Row],[SOLUÇÃO]]=CZ$1,BANCO10[[#This Row],[STATUS DA ETAPA]],"")</f>
        <v/>
      </c>
      <c r="DA775" s="42" t="str">
        <f>IF(BANCO10[[#This Row],[SOLUÇÃO]]=DA$1,BANCO10[[#This Row],[STATUS DA ETAPA]],"")</f>
        <v/>
      </c>
      <c r="DB775" s="42" t="str">
        <f>IF(BANCO10[[#This Row],[SOLUÇÃO]]=DB$1,BANCO10[[#This Row],[STATUS DA ETAPA]],"")</f>
        <v/>
      </c>
      <c r="DC775" s="63" t="str">
        <f>IF(BANCO10[[#This Row],[SOLUÇÃO]]=DC$1,BANCO10[[#This Row],[STATUS DA ETAPA]],"")</f>
        <v/>
      </c>
      <c r="DD775" s="65" t="str">
        <f>IF(BANCO10[[#This Row],[SOLUÇÃO]]=DD$1,BANCO10[[#This Row],[STATUS DA ETAPA]],"")</f>
        <v/>
      </c>
      <c r="DE775" s="65" t="str">
        <f>IF(BANCO10[[#This Row],[SOLUÇÃO]]=DE$1,BANCO10[[#This Row],[STATUS DA ETAPA]],"")</f>
        <v/>
      </c>
      <c r="DF775" s="65" t="str">
        <f>IF(BANCO10[[#This Row],[SOLUÇÃO]]=DF$1,BANCO10[[#This Row],[STATUS DA ETAPA]],"")</f>
        <v/>
      </c>
      <c r="DG775" s="65" t="str">
        <f>IF(BANCO10[[#This Row],[SOLUÇÃO]]=DG$1,BANCO10[[#This Row],[STATUS DA ETAPA]],"")</f>
        <v/>
      </c>
      <c r="DH775" s="65" t="str">
        <f>IF(BANCO10[[#This Row],[SOLUÇÃO]]=DH$1,BANCO10[[#This Row],[STATUS DA ETAPA]],"")</f>
        <v/>
      </c>
      <c r="DI775" s="65" t="str">
        <f>IF(BANCO10[[#This Row],[SOLUÇÃO]]=DI$1,BANCO10[[#This Row],[STATUS DA ETAPA]],"")</f>
        <v/>
      </c>
      <c r="DJ775" s="65" t="str">
        <f>IF(BANCO10[[#This Row],[SOLUÇÃO]]=DJ$1,BANCO10[[#This Row],[STATUS DA ETAPA]],"")</f>
        <v/>
      </c>
      <c r="DK775" s="65" t="str">
        <f>IF(BANCO10[[#This Row],[SOLUÇÃO]]=DK$1,BANCO10[[#This Row],[STATUS DA ETAPA]],"")</f>
        <v/>
      </c>
      <c r="DL775" s="65" t="str">
        <f>IF(BANCO10[[#This Row],[SOLUÇÃO]]=DL$1,BANCO10[[#This Row],[STATUS DA ETAPA]],"")</f>
        <v/>
      </c>
      <c r="DM775" s="65" t="str">
        <f>IF(BANCO10[[#This Row],[SOLUÇÃO]]=DM$1,BANCO10[[#This Row],[STATUS DA ETAPA]],"")</f>
        <v/>
      </c>
    </row>
    <row r="776" spans="1:117" ht="12" x14ac:dyDescent="0.25">
      <c r="A776" s="38" t="s">
        <v>118</v>
      </c>
      <c r="B776" s="39" t="s">
        <v>119</v>
      </c>
      <c r="C776" s="40" t="str">
        <f>IFERROR(VLOOKUP(BANCO10[[#This Row],[EMPRESA]],[1]!DADOS[#Data],2,FALSE),"")</f>
        <v>08.832.187/0001-00</v>
      </c>
      <c r="D776" s="42" t="s">
        <v>1941</v>
      </c>
      <c r="E776" s="42" t="str">
        <f>IFERROR(VLOOKUP(BANCO10[[#This Row],[EMPRESA]],[1]!DADOS[#Data],5,FALSE),"")</f>
        <v>EPP</v>
      </c>
      <c r="F776" s="40" t="str">
        <f>IFERROR(IF(VLOOKUP(BANCO10[[#This Row],[EMPRESA]],[1]!DADOS[#Data],6,0)="","",(VLOOKUP(BANCO10[[#This Row],[EMPRESA]],[1]!DADOS[#Data],6,0))),"")</f>
        <v>CAPITAL LESTE 1</v>
      </c>
      <c r="G776" s="40"/>
      <c r="H776" s="43" t="s">
        <v>121</v>
      </c>
      <c r="I776" s="43" t="s">
        <v>145</v>
      </c>
      <c r="J776" s="44" t="s">
        <v>146</v>
      </c>
      <c r="K776" s="44" t="s">
        <v>1942</v>
      </c>
      <c r="L776" s="44" t="s">
        <v>123</v>
      </c>
      <c r="M776" s="44">
        <v>103</v>
      </c>
      <c r="N776" s="42" t="s">
        <v>123</v>
      </c>
      <c r="O776" s="42" t="s">
        <v>90</v>
      </c>
      <c r="P776" s="42">
        <v>4</v>
      </c>
      <c r="Q776" s="42" t="s">
        <v>168</v>
      </c>
      <c r="R776" s="45" t="s">
        <v>123</v>
      </c>
      <c r="S776" s="45"/>
      <c r="T776" s="45" t="s">
        <v>123</v>
      </c>
      <c r="U776" s="45"/>
      <c r="V776" s="45" t="s">
        <v>123</v>
      </c>
      <c r="W776" s="45"/>
      <c r="X776" s="45" t="s">
        <v>123</v>
      </c>
      <c r="Y776" s="45"/>
      <c r="Z776" s="46" t="s">
        <v>123</v>
      </c>
      <c r="AA776" s="47"/>
      <c r="AB776" s="46" t="s">
        <v>123</v>
      </c>
      <c r="AC776" s="48"/>
      <c r="AD776" s="46" t="s">
        <v>123</v>
      </c>
      <c r="AE776" s="48"/>
      <c r="AF776" s="45" t="s">
        <v>27</v>
      </c>
      <c r="AG776" s="45">
        <v>44980</v>
      </c>
      <c r="AH776" s="45" t="s">
        <v>126</v>
      </c>
      <c r="AI776" s="45"/>
      <c r="AJ776" s="45" t="s">
        <v>123</v>
      </c>
      <c r="AK776" s="45"/>
      <c r="AL776" s="45" t="s">
        <v>123</v>
      </c>
      <c r="AM776" s="45"/>
      <c r="AN776" s="45" t="s">
        <v>123</v>
      </c>
      <c r="AO776" s="45"/>
      <c r="AP776" s="45" t="s">
        <v>123</v>
      </c>
      <c r="AQ776" s="45"/>
      <c r="AR776" s="45" t="s">
        <v>123</v>
      </c>
      <c r="AS776" s="45"/>
      <c r="AT776" s="133">
        <v>44971</v>
      </c>
      <c r="AU776" s="99">
        <v>44971</v>
      </c>
      <c r="AV776" s="51" t="s">
        <v>123</v>
      </c>
      <c r="AW776" s="51" t="s">
        <v>123</v>
      </c>
      <c r="AX776" s="51" t="s">
        <v>49</v>
      </c>
      <c r="AY776" s="52" t="s">
        <v>123</v>
      </c>
      <c r="AZ776" s="53">
        <v>0</v>
      </c>
      <c r="BA776" s="52" t="s">
        <v>123</v>
      </c>
      <c r="BB776" s="81" t="s">
        <v>123</v>
      </c>
      <c r="BC776" s="52" t="s">
        <v>123</v>
      </c>
      <c r="BD776" s="52" t="s">
        <v>123</v>
      </c>
      <c r="BE776" s="55" t="s">
        <v>123</v>
      </c>
      <c r="BF776" s="55" t="s">
        <v>123</v>
      </c>
      <c r="BG776" s="55" t="s">
        <v>123</v>
      </c>
      <c r="BH776" s="55" t="s">
        <v>123</v>
      </c>
      <c r="BI776" s="138" t="s">
        <v>123</v>
      </c>
      <c r="BJ776" s="48"/>
      <c r="BK776" s="74"/>
      <c r="BL776" s="75"/>
      <c r="BM776" s="74"/>
      <c r="BN776" s="75"/>
      <c r="BO776" s="74" t="s">
        <v>123</v>
      </c>
      <c r="BP776" s="75"/>
      <c r="BQ776" s="74" t="s">
        <v>123</v>
      </c>
      <c r="BR776" s="232"/>
      <c r="BS776" s="70"/>
      <c r="BT776" s="38"/>
      <c r="BU776" s="61" t="s">
        <v>129</v>
      </c>
      <c r="BV776" s="61" t="s">
        <v>129</v>
      </c>
      <c r="BW776" s="84" t="s">
        <v>150</v>
      </c>
      <c r="BX776" s="84" t="s">
        <v>129</v>
      </c>
      <c r="BY776" s="85" t="s">
        <v>158</v>
      </c>
      <c r="BZ776" s="84"/>
      <c r="CA776" s="86" t="s">
        <v>129</v>
      </c>
      <c r="CB776" s="87" t="s">
        <v>129</v>
      </c>
      <c r="CC776" s="88" t="s">
        <v>129</v>
      </c>
      <c r="CD776" s="87" t="s">
        <v>129</v>
      </c>
      <c r="CE776" s="87" t="s">
        <v>129</v>
      </c>
      <c r="CF776" s="87" t="s">
        <v>129</v>
      </c>
      <c r="CG776" s="87" t="s">
        <v>129</v>
      </c>
      <c r="CH776" s="42">
        <f>YEAR(BANCO10[[#This Row],[DATA INÍCIO]])</f>
        <v>2023</v>
      </c>
      <c r="CI776" s="42">
        <f>MONTH(BANCO10[[#This Row],[DATA INÍCIO]])</f>
        <v>2</v>
      </c>
      <c r="CJ776" s="42" t="str">
        <f t="shared" si="13"/>
        <v>TELAS TECH RE EQUIPAMENTOS AUDIO VISUAIS LTDA08.832.187/0001-00</v>
      </c>
      <c r="CK776" s="42"/>
      <c r="CL776" s="42" t="s">
        <v>1942</v>
      </c>
      <c r="CM776" s="42" t="str">
        <f>IF(BANCO10[[#This Row],[SOLUÇÃO]]=CM$1,BANCO10[[#This Row],[STATUS DA ETAPA]],"")</f>
        <v>CONCLUÍDO</v>
      </c>
      <c r="CN776" s="42" t="str">
        <f>IF(BANCO10[[#This Row],[SOLUÇÃO]]=CN$1,BANCO10[[#This Row],[STATUS DA ETAPA]],"")</f>
        <v/>
      </c>
      <c r="CO776" s="42" t="str">
        <f>IF(BANCO10[[#This Row],[SOLUÇÃO]]=CO$1,BANCO10[[#This Row],[STATUS DA ETAPA]],"")</f>
        <v/>
      </c>
      <c r="CP776" s="42" t="str">
        <f>IF(BANCO10[[#This Row],[SOLUÇÃO]]=CP$1,BANCO10[[#This Row],[STATUS DA ETAPA]],"")</f>
        <v/>
      </c>
      <c r="CQ776" s="42" t="str">
        <f>IF(BANCO10[[#This Row],[SOLUÇÃO]]=CQ$1,BANCO10[[#This Row],[STATUS DA ETAPA]],"")</f>
        <v/>
      </c>
      <c r="CR776" s="42" t="str">
        <f>IF(BANCO10[[#This Row],[SOLUÇÃO]]=CR$1,BANCO10[[#This Row],[STATUS DA ETAPA]],"")</f>
        <v/>
      </c>
      <c r="CS776" s="42" t="str">
        <f>IF(BANCO10[[#This Row],[SOLUÇÃO]]=CS$1,BANCO10[[#This Row],[STATUS DA ETAPA]],"")</f>
        <v/>
      </c>
      <c r="CT776" s="42" t="str">
        <f>IF(BANCO10[[#This Row],[SOLUÇÃO]]=CT$1,BANCO10[[#This Row],[STATUS DA ETAPA]],"")</f>
        <v/>
      </c>
      <c r="CU776" s="42" t="str">
        <f>IF(BANCO10[[#This Row],[SOLUÇÃO]]=CU$1,BANCO10[[#This Row],[STATUS DA ETAPA]],"")</f>
        <v/>
      </c>
      <c r="CV776" s="42" t="str">
        <f>IF(BANCO10[[#This Row],[SOLUÇÃO]]=CV$1,BANCO10[[#This Row],[STATUS DA ETAPA]],"")</f>
        <v/>
      </c>
      <c r="CW776" s="42" t="str">
        <f>IF(BANCO10[[#This Row],[SOLUÇÃO]]=CW$1,BANCO10[[#This Row],[STATUS DA ETAPA]],"")</f>
        <v/>
      </c>
      <c r="CX776" s="42" t="str">
        <f>IF(BANCO10[[#This Row],[SOLUÇÃO]]=CX$1,BANCO10[[#This Row],[STATUS DA ETAPA]],"")</f>
        <v/>
      </c>
      <c r="CY776" s="42" t="str">
        <f>IF(BANCO10[[#This Row],[SOLUÇÃO]]=CY$1,BANCO10[[#This Row],[STATUS DA ETAPA]],"")</f>
        <v/>
      </c>
      <c r="CZ776" s="42" t="str">
        <f>IF(BANCO10[[#This Row],[SOLUÇÃO]]=CZ$1,BANCO10[[#This Row],[STATUS DA ETAPA]],"")</f>
        <v/>
      </c>
      <c r="DA776" s="42" t="str">
        <f>IF(BANCO10[[#This Row],[SOLUÇÃO]]=DA$1,BANCO10[[#This Row],[STATUS DA ETAPA]],"")</f>
        <v/>
      </c>
      <c r="DB776" s="42" t="str">
        <f>IF(BANCO10[[#This Row],[SOLUÇÃO]]=DB$1,BANCO10[[#This Row],[STATUS DA ETAPA]],"")</f>
        <v/>
      </c>
      <c r="DC776" s="63" t="str">
        <f>IF(BANCO10[[#This Row],[SOLUÇÃO]]=DC$1,BANCO10[[#This Row],[STATUS DA ETAPA]],"")</f>
        <v/>
      </c>
      <c r="DD776" s="65" t="str">
        <f>IF(BANCO10[[#This Row],[SOLUÇÃO]]=DD$1,BANCO10[[#This Row],[STATUS DA ETAPA]],"")</f>
        <v/>
      </c>
      <c r="DE776" s="65" t="str">
        <f>IF(BANCO10[[#This Row],[SOLUÇÃO]]=DE$1,BANCO10[[#This Row],[STATUS DA ETAPA]],"")</f>
        <v/>
      </c>
      <c r="DF776" s="65" t="str">
        <f>IF(BANCO10[[#This Row],[SOLUÇÃO]]=DF$1,BANCO10[[#This Row],[STATUS DA ETAPA]],"")</f>
        <v/>
      </c>
      <c r="DG776" s="65" t="str">
        <f>IF(BANCO10[[#This Row],[SOLUÇÃO]]=DG$1,BANCO10[[#This Row],[STATUS DA ETAPA]],"")</f>
        <v/>
      </c>
      <c r="DH776" s="65" t="str">
        <f>IF(BANCO10[[#This Row],[SOLUÇÃO]]=DH$1,BANCO10[[#This Row],[STATUS DA ETAPA]],"")</f>
        <v/>
      </c>
      <c r="DI776" s="65" t="str">
        <f>IF(BANCO10[[#This Row],[SOLUÇÃO]]=DI$1,BANCO10[[#This Row],[STATUS DA ETAPA]],"")</f>
        <v/>
      </c>
      <c r="DJ776" s="65" t="str">
        <f>IF(BANCO10[[#This Row],[SOLUÇÃO]]=DJ$1,BANCO10[[#This Row],[STATUS DA ETAPA]],"")</f>
        <v/>
      </c>
      <c r="DK776" s="65" t="str">
        <f>IF(BANCO10[[#This Row],[SOLUÇÃO]]=DK$1,BANCO10[[#This Row],[STATUS DA ETAPA]],"")</f>
        <v/>
      </c>
      <c r="DL776" s="65" t="str">
        <f>IF(BANCO10[[#This Row],[SOLUÇÃO]]=DL$1,BANCO10[[#This Row],[STATUS DA ETAPA]],"")</f>
        <v/>
      </c>
      <c r="DM776" s="65" t="str">
        <f>IF(BANCO10[[#This Row],[SOLUÇÃO]]=DM$1,BANCO10[[#This Row],[STATUS DA ETAPA]],"")</f>
        <v/>
      </c>
    </row>
    <row r="777" spans="1:117" ht="12" x14ac:dyDescent="0.25">
      <c r="A777" s="38" t="s">
        <v>118</v>
      </c>
      <c r="B777" s="39" t="s">
        <v>119</v>
      </c>
      <c r="C777" s="40" t="str">
        <f>IFERROR(VLOOKUP(BANCO10[[#This Row],[EMPRESA]],[1]!DADOS[#Data],2,FALSE),"")</f>
        <v>08.832.187/0001-00</v>
      </c>
      <c r="D777" s="42" t="s">
        <v>1941</v>
      </c>
      <c r="E777" s="42" t="str">
        <f>IFERROR(VLOOKUP(BANCO10[[#This Row],[EMPRESA]],[1]!DADOS[#Data],5,FALSE),"")</f>
        <v>EPP</v>
      </c>
      <c r="F777" s="40" t="str">
        <f>IFERROR(IF(VLOOKUP(BANCO10[[#This Row],[EMPRESA]],[1]!DADOS[#Data],6,0)="","",(VLOOKUP(BANCO10[[#This Row],[EMPRESA]],[1]!DADOS[#Data],6,0))),"")</f>
        <v>CAPITAL LESTE 1</v>
      </c>
      <c r="G777" s="40" t="str">
        <f>IFERROR(IF(VLOOKUP(BANCO10[[#This Row],[EMPRESA]],[1]!DADOS[#Data],4)="","",(VLOOKUP($D777,[1]!DADOS[#Data],4,0))),"")</f>
        <v>TELAS TECH</v>
      </c>
      <c r="H777" s="43" t="s">
        <v>7</v>
      </c>
      <c r="I777" s="43" t="s">
        <v>145</v>
      </c>
      <c r="J777" s="44" t="s">
        <v>123</v>
      </c>
      <c r="K777" s="44" t="s">
        <v>1943</v>
      </c>
      <c r="L777" s="44" t="s">
        <v>1944</v>
      </c>
      <c r="M777" s="44">
        <v>103</v>
      </c>
      <c r="N777" s="42" t="s">
        <v>123</v>
      </c>
      <c r="O777" s="42" t="s">
        <v>95</v>
      </c>
      <c r="P777" s="42">
        <v>100</v>
      </c>
      <c r="Q777" s="42" t="s">
        <v>236</v>
      </c>
      <c r="R777" s="45" t="s">
        <v>123</v>
      </c>
      <c r="S777" s="45"/>
      <c r="T777" s="45" t="s">
        <v>123</v>
      </c>
      <c r="U777" s="45"/>
      <c r="V777" s="45" t="s">
        <v>123</v>
      </c>
      <c r="W777" s="45"/>
      <c r="X777" s="45" t="s">
        <v>123</v>
      </c>
      <c r="Y777" s="45"/>
      <c r="Z777" s="46" t="s">
        <v>123</v>
      </c>
      <c r="AA777" s="47"/>
      <c r="AB777" s="46" t="s">
        <v>123</v>
      </c>
      <c r="AC777" s="48"/>
      <c r="AD777" s="46" t="s">
        <v>123</v>
      </c>
      <c r="AE777" s="48"/>
      <c r="AF777" s="45" t="s">
        <v>27</v>
      </c>
      <c r="AG777" s="45">
        <v>44980</v>
      </c>
      <c r="AH777" s="45" t="s">
        <v>27</v>
      </c>
      <c r="AI777" s="45">
        <v>44984</v>
      </c>
      <c r="AJ777" s="45" t="s">
        <v>27</v>
      </c>
      <c r="AK777" s="45">
        <v>44981</v>
      </c>
      <c r="AL777" s="45" t="s">
        <v>27</v>
      </c>
      <c r="AM777" s="45">
        <v>44981</v>
      </c>
      <c r="AN777" s="45" t="s">
        <v>27</v>
      </c>
      <c r="AO777" s="45"/>
      <c r="AP777" s="45" t="s">
        <v>27</v>
      </c>
      <c r="AQ777" s="45">
        <v>45007</v>
      </c>
      <c r="AR777" s="45" t="s">
        <v>27</v>
      </c>
      <c r="AS777" s="45"/>
      <c r="AT777" s="49">
        <v>45055</v>
      </c>
      <c r="AU777" s="49">
        <v>45180</v>
      </c>
      <c r="AV777" s="51" t="s">
        <v>27</v>
      </c>
      <c r="AW777" s="51" t="s">
        <v>27</v>
      </c>
      <c r="AX777" s="51" t="s">
        <v>49</v>
      </c>
      <c r="AY777" s="52" t="s">
        <v>126</v>
      </c>
      <c r="AZ777" s="53">
        <v>0</v>
      </c>
      <c r="BA777" s="52"/>
      <c r="BB777" s="81"/>
      <c r="BC777" s="52">
        <v>4731</v>
      </c>
      <c r="BD777" s="52" t="s">
        <v>123</v>
      </c>
      <c r="BE777" s="55" t="s">
        <v>123</v>
      </c>
      <c r="BF777" s="55" t="s">
        <v>123</v>
      </c>
      <c r="BG777" s="55" t="s">
        <v>27</v>
      </c>
      <c r="BH777" s="55" t="s">
        <v>123</v>
      </c>
      <c r="BI777" s="48" t="s">
        <v>123</v>
      </c>
      <c r="BJ777" s="48"/>
      <c r="BK777" s="74"/>
      <c r="BL777" s="75"/>
      <c r="BM777" s="74"/>
      <c r="BN777" s="75"/>
      <c r="BO777" s="74" t="s">
        <v>27</v>
      </c>
      <c r="BP777" s="75">
        <v>45181</v>
      </c>
      <c r="BQ777" s="74" t="s">
        <v>27</v>
      </c>
      <c r="BR777" s="232"/>
      <c r="BS777" s="70"/>
      <c r="BT777" s="38"/>
      <c r="BU777" s="61" t="s">
        <v>129</v>
      </c>
      <c r="BV777" s="61" t="s">
        <v>129</v>
      </c>
      <c r="BW777" s="84" t="s">
        <v>150</v>
      </c>
      <c r="BX777" s="84" t="s">
        <v>129</v>
      </c>
      <c r="BY777" s="85" t="s">
        <v>158</v>
      </c>
      <c r="BZ777" s="84"/>
      <c r="CA777" s="86" t="s">
        <v>129</v>
      </c>
      <c r="CB777" s="87" t="s">
        <v>129</v>
      </c>
      <c r="CC777" s="88">
        <v>45393</v>
      </c>
      <c r="CD777" s="87" t="s">
        <v>158</v>
      </c>
      <c r="CE777" s="87" t="s">
        <v>129</v>
      </c>
      <c r="CF777" s="87"/>
      <c r="CG777" s="87" t="s">
        <v>1945</v>
      </c>
      <c r="CH777" s="42">
        <f>YEAR(BANCO10[[#This Row],[DATA INÍCIO]])</f>
        <v>2023</v>
      </c>
      <c r="CI777" s="42">
        <f>MONTH(BANCO10[[#This Row],[DATA INÍCIO]])</f>
        <v>5</v>
      </c>
      <c r="CJ777" s="42" t="str">
        <f t="shared" si="13"/>
        <v>TELAS TECH RE EQUIPAMENTOS AUDIO VISUAIS LTDA08.832.187/0001-00</v>
      </c>
      <c r="CK777" s="42"/>
      <c r="CL777" s="42" t="s">
        <v>1943</v>
      </c>
      <c r="CM777" s="42" t="str">
        <f>IF(BANCO10[[#This Row],[SOLUÇÃO]]=CM$1,BANCO10[[#This Row],[STATUS DA ETAPA]],"")</f>
        <v/>
      </c>
      <c r="CN777" s="42" t="str">
        <f>IF(BANCO10[[#This Row],[SOLUÇÃO]]=CN$1,BANCO10[[#This Row],[STATUS DA ETAPA]],"")</f>
        <v/>
      </c>
      <c r="CO777" s="42" t="str">
        <f>IF(BANCO10[[#This Row],[SOLUÇÃO]]=CO$1,BANCO10[[#This Row],[STATUS DA ETAPA]],"")</f>
        <v/>
      </c>
      <c r="CP777" s="42" t="str">
        <f>IF(BANCO10[[#This Row],[SOLUÇÃO]]=CP$1,BANCO10[[#This Row],[STATUS DA ETAPA]],"")</f>
        <v/>
      </c>
      <c r="CQ777" s="42" t="str">
        <f>IF(BANCO10[[#This Row],[SOLUÇÃO]]=CQ$1,BANCO10[[#This Row],[STATUS DA ETAPA]],"")</f>
        <v/>
      </c>
      <c r="CR777" s="42" t="str">
        <f>IF(BANCO10[[#This Row],[SOLUÇÃO]]=CR$1,BANCO10[[#This Row],[STATUS DA ETAPA]],"")</f>
        <v>CONCLUÍDO</v>
      </c>
      <c r="CS777" s="42" t="str">
        <f>IF(BANCO10[[#This Row],[SOLUÇÃO]]=CS$1,BANCO10[[#This Row],[STATUS DA ETAPA]],"")</f>
        <v/>
      </c>
      <c r="CT777" s="42" t="str">
        <f>IF(BANCO10[[#This Row],[SOLUÇÃO]]=CT$1,BANCO10[[#This Row],[STATUS DA ETAPA]],"")</f>
        <v/>
      </c>
      <c r="CU777" s="42" t="str">
        <f>IF(BANCO10[[#This Row],[SOLUÇÃO]]=CU$1,BANCO10[[#This Row],[STATUS DA ETAPA]],"")</f>
        <v/>
      </c>
      <c r="CV777" s="42" t="str">
        <f>IF(BANCO10[[#This Row],[SOLUÇÃO]]=CV$1,BANCO10[[#This Row],[STATUS DA ETAPA]],"")</f>
        <v/>
      </c>
      <c r="CW777" s="42" t="str">
        <f>IF(BANCO10[[#This Row],[SOLUÇÃO]]=CW$1,BANCO10[[#This Row],[STATUS DA ETAPA]],"")</f>
        <v/>
      </c>
      <c r="CX777" s="42" t="str">
        <f>IF(BANCO10[[#This Row],[SOLUÇÃO]]=CX$1,BANCO10[[#This Row],[STATUS DA ETAPA]],"")</f>
        <v/>
      </c>
      <c r="CY777" s="42" t="str">
        <f>IF(BANCO10[[#This Row],[SOLUÇÃO]]=CY$1,BANCO10[[#This Row],[STATUS DA ETAPA]],"")</f>
        <v/>
      </c>
      <c r="CZ777" s="42" t="str">
        <f>IF(BANCO10[[#This Row],[SOLUÇÃO]]=CZ$1,BANCO10[[#This Row],[STATUS DA ETAPA]],"")</f>
        <v/>
      </c>
      <c r="DA777" s="42" t="str">
        <f>IF(BANCO10[[#This Row],[SOLUÇÃO]]=DA$1,BANCO10[[#This Row],[STATUS DA ETAPA]],"")</f>
        <v/>
      </c>
      <c r="DB777" s="42" t="str">
        <f>IF(BANCO10[[#This Row],[SOLUÇÃO]]=DB$1,BANCO10[[#This Row],[STATUS DA ETAPA]],"")</f>
        <v/>
      </c>
      <c r="DC777" s="63" t="str">
        <f>IF(BANCO10[[#This Row],[SOLUÇÃO]]=DC$1,BANCO10[[#This Row],[STATUS DA ETAPA]],"")</f>
        <v/>
      </c>
      <c r="DD777" s="65" t="str">
        <f>IF(BANCO10[[#This Row],[SOLUÇÃO]]=DD$1,BANCO10[[#This Row],[STATUS DA ETAPA]],"")</f>
        <v/>
      </c>
      <c r="DE777" s="65" t="str">
        <f>IF(BANCO10[[#This Row],[SOLUÇÃO]]=DE$1,BANCO10[[#This Row],[STATUS DA ETAPA]],"")</f>
        <v/>
      </c>
      <c r="DF777" s="65" t="str">
        <f>IF(BANCO10[[#This Row],[SOLUÇÃO]]=DF$1,BANCO10[[#This Row],[STATUS DA ETAPA]],"")</f>
        <v/>
      </c>
      <c r="DG777" s="65" t="str">
        <f>IF(BANCO10[[#This Row],[SOLUÇÃO]]=DG$1,BANCO10[[#This Row],[STATUS DA ETAPA]],"")</f>
        <v/>
      </c>
      <c r="DH777" s="65" t="str">
        <f>IF(BANCO10[[#This Row],[SOLUÇÃO]]=DH$1,BANCO10[[#This Row],[STATUS DA ETAPA]],"")</f>
        <v/>
      </c>
      <c r="DI777" s="65" t="str">
        <f>IF(BANCO10[[#This Row],[SOLUÇÃO]]=DI$1,BANCO10[[#This Row],[STATUS DA ETAPA]],"")</f>
        <v/>
      </c>
      <c r="DJ777" s="65" t="str">
        <f>IF(BANCO10[[#This Row],[SOLUÇÃO]]=DJ$1,BANCO10[[#This Row],[STATUS DA ETAPA]],"")</f>
        <v/>
      </c>
      <c r="DK777" s="65" t="str">
        <f>IF(BANCO10[[#This Row],[SOLUÇÃO]]=DK$1,BANCO10[[#This Row],[STATUS DA ETAPA]],"")</f>
        <v/>
      </c>
      <c r="DL777" s="65" t="str">
        <f>IF(BANCO10[[#This Row],[SOLUÇÃO]]=DL$1,BANCO10[[#This Row],[STATUS DA ETAPA]],"")</f>
        <v/>
      </c>
      <c r="DM777" s="65" t="str">
        <f>IF(BANCO10[[#This Row],[SOLUÇÃO]]=DM$1,BANCO10[[#This Row],[STATUS DA ETAPA]],"")</f>
        <v/>
      </c>
    </row>
    <row r="778" spans="1:117" ht="12" x14ac:dyDescent="0.25">
      <c r="A778" s="38" t="s">
        <v>118</v>
      </c>
      <c r="B778" s="39" t="s">
        <v>131</v>
      </c>
      <c r="C778" s="40" t="str">
        <f>IFERROR(VLOOKUP(BANCO10[[#This Row],[EMPRESA]],[1]!DADOS[#Data],2,FALSE),"")</f>
        <v>26.085.915/0001-30</v>
      </c>
      <c r="D778" s="42" t="s">
        <v>1946</v>
      </c>
      <c r="E778" s="42" t="str">
        <f>IFERROR(VLOOKUP(BANCO10[[#This Row],[EMPRESA]],[1]!DADOS[#Data],5,FALSE),"")</f>
        <v>ME</v>
      </c>
      <c r="F778" s="40" t="str">
        <f>IFERROR(IF(VLOOKUP(BANCO10[[#This Row],[EMPRESA]],[1]!DADOS[#Data],6,0)="","",(VLOOKUP(BANCO10[[#This Row],[EMPRESA]],[1]!DADOS[#Data],6,0))),"")</f>
        <v>CAPITAL LESTE 2</v>
      </c>
      <c r="G778" s="40"/>
      <c r="H778" s="43" t="s">
        <v>121</v>
      </c>
      <c r="I778" s="43" t="s">
        <v>145</v>
      </c>
      <c r="J778" s="43" t="s">
        <v>146</v>
      </c>
      <c r="K778" s="44" t="s">
        <v>1947</v>
      </c>
      <c r="L778" s="44" t="s">
        <v>123</v>
      </c>
      <c r="M778" s="44" t="s">
        <v>137</v>
      </c>
      <c r="N778" s="42" t="s">
        <v>935</v>
      </c>
      <c r="O778" s="42" t="s">
        <v>90</v>
      </c>
      <c r="P778" s="42">
        <v>4</v>
      </c>
      <c r="Q778" s="42" t="s">
        <v>205</v>
      </c>
      <c r="R778" s="45" t="s">
        <v>123</v>
      </c>
      <c r="S778" s="45"/>
      <c r="T778" s="45" t="s">
        <v>123</v>
      </c>
      <c r="U778" s="45"/>
      <c r="V778" s="45" t="s">
        <v>123</v>
      </c>
      <c r="W778" s="45"/>
      <c r="X778" s="45" t="s">
        <v>123</v>
      </c>
      <c r="Y778" s="45"/>
      <c r="Z778" s="46" t="s">
        <v>123</v>
      </c>
      <c r="AA778" s="47"/>
      <c r="AB778" s="46" t="s">
        <v>123</v>
      </c>
      <c r="AC778" s="48"/>
      <c r="AD778" s="46" t="s">
        <v>123</v>
      </c>
      <c r="AE778" s="48"/>
      <c r="AF778" s="45" t="s">
        <v>123</v>
      </c>
      <c r="AG778" s="45"/>
      <c r="AH778" s="45" t="s">
        <v>123</v>
      </c>
      <c r="AI778" s="45"/>
      <c r="AJ778" s="45" t="s">
        <v>123</v>
      </c>
      <c r="AK778" s="45"/>
      <c r="AL778" s="45" t="s">
        <v>123</v>
      </c>
      <c r="AM778" s="45"/>
      <c r="AN778" s="45" t="s">
        <v>123</v>
      </c>
      <c r="AO778" s="45"/>
      <c r="AP778" s="45" t="s">
        <v>123</v>
      </c>
      <c r="AQ778" s="45"/>
      <c r="AR778" s="45" t="s">
        <v>123</v>
      </c>
      <c r="AS778" s="45"/>
      <c r="AT778" s="49">
        <v>45577</v>
      </c>
      <c r="AU778" s="49">
        <v>45577</v>
      </c>
      <c r="AV778" s="66" t="s">
        <v>123</v>
      </c>
      <c r="AW778" s="66" t="s">
        <v>123</v>
      </c>
      <c r="AX778" s="51" t="s">
        <v>49</v>
      </c>
      <c r="AY778" s="52" t="s">
        <v>123</v>
      </c>
      <c r="AZ778" s="53">
        <v>0</v>
      </c>
      <c r="BA778" s="52" t="s">
        <v>123</v>
      </c>
      <c r="BB778" s="81" t="s">
        <v>123</v>
      </c>
      <c r="BC778" s="52" t="s">
        <v>123</v>
      </c>
      <c r="BD778" s="52" t="s">
        <v>123</v>
      </c>
      <c r="BE778" s="55" t="s">
        <v>123</v>
      </c>
      <c r="BF778" s="55" t="s">
        <v>123</v>
      </c>
      <c r="BG778" s="55" t="s">
        <v>123</v>
      </c>
      <c r="BH778" s="55" t="s">
        <v>123</v>
      </c>
      <c r="BI778" s="243" t="s">
        <v>123</v>
      </c>
      <c r="BJ778" s="119"/>
      <c r="BK778" s="103"/>
      <c r="BL778" s="38"/>
      <c r="BM778" s="103"/>
      <c r="BN778" s="38"/>
      <c r="BO778" s="103" t="s">
        <v>123</v>
      </c>
      <c r="BP778" s="38"/>
      <c r="BQ778" s="103" t="s">
        <v>123</v>
      </c>
      <c r="BR778" s="221"/>
      <c r="BS778" s="70" t="s">
        <v>1948</v>
      </c>
      <c r="BT778" s="38"/>
      <c r="BU778" s="61"/>
      <c r="BV778" s="61"/>
      <c r="BW778" s="84"/>
      <c r="BX778" s="84"/>
      <c r="BY778" s="85"/>
      <c r="BZ778" s="84"/>
      <c r="CA778" s="86"/>
      <c r="CB778" s="87"/>
      <c r="CC778" s="88"/>
      <c r="CD778" s="87"/>
      <c r="CE778" s="87"/>
      <c r="CF778" s="87"/>
      <c r="CG778" s="87"/>
      <c r="CH778" s="42">
        <f>YEAR(BANCO10[[#This Row],[DATA INÍCIO]])</f>
        <v>2024</v>
      </c>
      <c r="CI778" s="42">
        <f>MONTH(BANCO10[[#This Row],[DATA INÍCIO]])</f>
        <v>10</v>
      </c>
      <c r="CJ778" s="42" t="str">
        <f t="shared" si="13"/>
        <v>THAG INDUSTRIA E COMERCIO DE ILUMINACAO LTDA26.085.915/0001-30</v>
      </c>
      <c r="CK778" s="42"/>
      <c r="CL778" s="42"/>
      <c r="CM778" s="42" t="str">
        <f>IF(BANCO10[[#This Row],[SOLUÇÃO]]=CM$1,BANCO10[[#This Row],[STATUS DA ETAPA]],"")</f>
        <v>CONCLUÍDO</v>
      </c>
      <c r="CN778" s="42" t="str">
        <f>IF(BANCO10[[#This Row],[SOLUÇÃO]]=CN$1,BANCO10[[#This Row],[STATUS DA ETAPA]],"")</f>
        <v/>
      </c>
      <c r="CO778" s="42" t="str">
        <f>IF(BANCO10[[#This Row],[SOLUÇÃO]]=CO$1,BANCO10[[#This Row],[STATUS DA ETAPA]],"")</f>
        <v/>
      </c>
      <c r="CP778" s="42" t="str">
        <f>IF(BANCO10[[#This Row],[SOLUÇÃO]]=CP$1,BANCO10[[#This Row],[STATUS DA ETAPA]],"")</f>
        <v/>
      </c>
      <c r="CQ778" s="42" t="str">
        <f>IF(BANCO10[[#This Row],[SOLUÇÃO]]=CQ$1,BANCO10[[#This Row],[STATUS DA ETAPA]],"")</f>
        <v/>
      </c>
      <c r="CR778" s="42" t="str">
        <f>IF(BANCO10[[#This Row],[SOLUÇÃO]]=CR$1,BANCO10[[#This Row],[STATUS DA ETAPA]],"")</f>
        <v/>
      </c>
      <c r="CS778" s="42" t="str">
        <f>IF(BANCO10[[#This Row],[SOLUÇÃO]]=CS$1,BANCO10[[#This Row],[STATUS DA ETAPA]],"")</f>
        <v/>
      </c>
      <c r="CT778" s="42" t="str">
        <f>IF(BANCO10[[#This Row],[SOLUÇÃO]]=CT$1,BANCO10[[#This Row],[STATUS DA ETAPA]],"")</f>
        <v/>
      </c>
      <c r="CU778" s="42" t="str">
        <f>IF(BANCO10[[#This Row],[SOLUÇÃO]]=CU$1,BANCO10[[#This Row],[STATUS DA ETAPA]],"")</f>
        <v/>
      </c>
      <c r="CV778" s="42" t="str">
        <f>IF(BANCO10[[#This Row],[SOLUÇÃO]]=CV$1,BANCO10[[#This Row],[STATUS DA ETAPA]],"")</f>
        <v/>
      </c>
      <c r="CW778" s="42" t="str">
        <f>IF(BANCO10[[#This Row],[SOLUÇÃO]]=CW$1,BANCO10[[#This Row],[STATUS DA ETAPA]],"")</f>
        <v/>
      </c>
      <c r="CX778" s="42" t="str">
        <f>IF(BANCO10[[#This Row],[SOLUÇÃO]]=CX$1,BANCO10[[#This Row],[STATUS DA ETAPA]],"")</f>
        <v/>
      </c>
      <c r="CY778" s="42" t="str">
        <f>IF(BANCO10[[#This Row],[SOLUÇÃO]]=CY$1,BANCO10[[#This Row],[STATUS DA ETAPA]],"")</f>
        <v/>
      </c>
      <c r="CZ778" s="42" t="str">
        <f>IF(BANCO10[[#This Row],[SOLUÇÃO]]=CZ$1,BANCO10[[#This Row],[STATUS DA ETAPA]],"")</f>
        <v/>
      </c>
      <c r="DA778" s="42" t="str">
        <f>IF(BANCO10[[#This Row],[SOLUÇÃO]]=DA$1,BANCO10[[#This Row],[STATUS DA ETAPA]],"")</f>
        <v/>
      </c>
      <c r="DB778" s="42" t="str">
        <f>IF(BANCO10[[#This Row],[SOLUÇÃO]]=DB$1,BANCO10[[#This Row],[STATUS DA ETAPA]],"")</f>
        <v/>
      </c>
      <c r="DC778" s="63" t="str">
        <f>IF(BANCO10[[#This Row],[SOLUÇÃO]]=DC$1,BANCO10[[#This Row],[STATUS DA ETAPA]],"")</f>
        <v/>
      </c>
      <c r="DD778" s="65" t="str">
        <f>IF(BANCO10[[#This Row],[SOLUÇÃO]]=DD$1,BANCO10[[#This Row],[STATUS DA ETAPA]],"")</f>
        <v/>
      </c>
      <c r="DE778" s="65" t="str">
        <f>IF(BANCO10[[#This Row],[SOLUÇÃO]]=DE$1,BANCO10[[#This Row],[STATUS DA ETAPA]],"")</f>
        <v/>
      </c>
      <c r="DF778" s="65" t="str">
        <f>IF(BANCO10[[#This Row],[SOLUÇÃO]]=DF$1,BANCO10[[#This Row],[STATUS DA ETAPA]],"")</f>
        <v/>
      </c>
      <c r="DG778" s="65" t="str">
        <f>IF(BANCO10[[#This Row],[SOLUÇÃO]]=DG$1,BANCO10[[#This Row],[STATUS DA ETAPA]],"")</f>
        <v/>
      </c>
      <c r="DH778" s="65" t="str">
        <f>IF(BANCO10[[#This Row],[SOLUÇÃO]]=DH$1,BANCO10[[#This Row],[STATUS DA ETAPA]],"")</f>
        <v/>
      </c>
      <c r="DI778" s="65" t="str">
        <f>IF(BANCO10[[#This Row],[SOLUÇÃO]]=DI$1,BANCO10[[#This Row],[STATUS DA ETAPA]],"")</f>
        <v/>
      </c>
      <c r="DJ778" s="65" t="str">
        <f>IF(BANCO10[[#This Row],[SOLUÇÃO]]=DJ$1,BANCO10[[#This Row],[STATUS DA ETAPA]],"")</f>
        <v/>
      </c>
      <c r="DK778" s="65" t="str">
        <f>IF(BANCO10[[#This Row],[SOLUÇÃO]]=DK$1,BANCO10[[#This Row],[STATUS DA ETAPA]],"")</f>
        <v/>
      </c>
      <c r="DL778" s="65" t="str">
        <f>IF(BANCO10[[#This Row],[SOLUÇÃO]]=DL$1,BANCO10[[#This Row],[STATUS DA ETAPA]],"")</f>
        <v/>
      </c>
      <c r="DM778" s="65" t="str">
        <f>IF(BANCO10[[#This Row],[SOLUÇÃO]]=DM$1,BANCO10[[#This Row],[STATUS DA ETAPA]],"")</f>
        <v/>
      </c>
    </row>
    <row r="779" spans="1:117" ht="12" x14ac:dyDescent="0.25">
      <c r="A779" s="38" t="s">
        <v>118</v>
      </c>
      <c r="B779" s="39" t="s">
        <v>131</v>
      </c>
      <c r="C779" s="40" t="str">
        <f>IFERROR(VLOOKUP(BANCO10[[#This Row],[EMPRESA]],[1]!DADOS[#Data],2,FALSE),"")</f>
        <v>26.085.915/0001-30</v>
      </c>
      <c r="D779" s="42" t="s">
        <v>1946</v>
      </c>
      <c r="E779" s="42" t="str">
        <f>IFERROR(VLOOKUP(BANCO10[[#This Row],[EMPRESA]],[1]!DADOS[#Data],5,FALSE),"")</f>
        <v>ME</v>
      </c>
      <c r="F779" s="40" t="str">
        <f>IFERROR(IF(VLOOKUP(BANCO10[[#This Row],[EMPRESA]],[1]!DADOS[#Data],6,0)="","",(VLOOKUP(BANCO10[[#This Row],[EMPRESA]],[1]!DADOS[#Data],6,0))),"")</f>
        <v>CAPITAL LESTE 2</v>
      </c>
      <c r="G779" s="40" t="str">
        <f>IFERROR(IF(VLOOKUP(BANCO10[[#This Row],[EMPRESA]],[1]!DADOS[#Data],4)="","",(VLOOKUP($D779,[1]!DADOS[#Data],4,0))),"")</f>
        <v>THAG</v>
      </c>
      <c r="H779" s="43" t="s">
        <v>7</v>
      </c>
      <c r="I779" s="43" t="s">
        <v>145</v>
      </c>
      <c r="J779" s="44" t="s">
        <v>123</v>
      </c>
      <c r="K779" s="44" t="s">
        <v>1949</v>
      </c>
      <c r="L779" s="44" t="s">
        <v>1950</v>
      </c>
      <c r="M779" s="44" t="s">
        <v>137</v>
      </c>
      <c r="N779" s="42">
        <v>126</v>
      </c>
      <c r="O779" s="42" t="s">
        <v>96</v>
      </c>
      <c r="P779" s="42">
        <v>76</v>
      </c>
      <c r="Q779" s="42" t="s">
        <v>205</v>
      </c>
      <c r="R779" s="45" t="s">
        <v>123</v>
      </c>
      <c r="S779" s="45"/>
      <c r="T779" s="45" t="s">
        <v>123</v>
      </c>
      <c r="U779" s="45"/>
      <c r="V779" s="45" t="s">
        <v>123</v>
      </c>
      <c r="W779" s="45"/>
      <c r="X779" s="45" t="s">
        <v>123</v>
      </c>
      <c r="Y779" s="45"/>
      <c r="Z779" s="46" t="s">
        <v>123</v>
      </c>
      <c r="AA779" s="47"/>
      <c r="AB779" s="46" t="s">
        <v>123</v>
      </c>
      <c r="AC779" s="48"/>
      <c r="AD779" s="46" t="s">
        <v>123</v>
      </c>
      <c r="AE779" s="48"/>
      <c r="AF779" s="45" t="s">
        <v>27</v>
      </c>
      <c r="AG779" s="45">
        <v>45531</v>
      </c>
      <c r="AH779" s="45" t="s">
        <v>27</v>
      </c>
      <c r="AI779" s="45">
        <v>45536</v>
      </c>
      <c r="AJ779" s="45" t="s">
        <v>27</v>
      </c>
      <c r="AK779" s="45">
        <v>45608</v>
      </c>
      <c r="AL779" s="45" t="s">
        <v>123</v>
      </c>
      <c r="AM779" s="45"/>
      <c r="AN779" s="45" t="s">
        <v>123</v>
      </c>
      <c r="AO779" s="45"/>
      <c r="AP779" s="45" t="s">
        <v>123</v>
      </c>
      <c r="AQ779" s="45"/>
      <c r="AR779" s="45" t="s">
        <v>123</v>
      </c>
      <c r="AS779" s="45"/>
      <c r="AT779" s="49">
        <v>45684</v>
      </c>
      <c r="AU779" s="50">
        <v>45761</v>
      </c>
      <c r="AV779" s="66" t="s">
        <v>27</v>
      </c>
      <c r="AW779" s="66" t="s">
        <v>27</v>
      </c>
      <c r="AX779" s="51" t="s">
        <v>49</v>
      </c>
      <c r="AY779" s="52" t="s">
        <v>126</v>
      </c>
      <c r="AZ779" s="53">
        <v>14440</v>
      </c>
      <c r="BA779" s="52" t="s">
        <v>153</v>
      </c>
      <c r="BB779" s="81">
        <v>577525</v>
      </c>
      <c r="BC779" s="52" t="s">
        <v>123</v>
      </c>
      <c r="BD779" s="52" t="s">
        <v>123</v>
      </c>
      <c r="BE779" s="55" t="s">
        <v>27</v>
      </c>
      <c r="BF779" s="55" t="s">
        <v>27</v>
      </c>
      <c r="BG779" s="55" t="s">
        <v>27</v>
      </c>
      <c r="BH779" s="55" t="s">
        <v>27</v>
      </c>
      <c r="BI779" s="48" t="s">
        <v>27</v>
      </c>
      <c r="BJ779" s="48">
        <v>45803</v>
      </c>
      <c r="BK779" s="58" t="s">
        <v>123</v>
      </c>
      <c r="BL779" s="59"/>
      <c r="BM779" s="58" t="s">
        <v>123</v>
      </c>
      <c r="BN779" s="59"/>
      <c r="BO779" s="74" t="s">
        <v>27</v>
      </c>
      <c r="BP779" s="77">
        <v>45803</v>
      </c>
      <c r="BQ779" s="78" t="s">
        <v>126</v>
      </c>
      <c r="BR779" s="131"/>
      <c r="BS779" s="104" t="s">
        <v>681</v>
      </c>
      <c r="BT779" s="38" t="s">
        <v>131</v>
      </c>
      <c r="BU779" s="61"/>
      <c r="BV779" s="61"/>
      <c r="BW779" s="84"/>
      <c r="BX779" s="84"/>
      <c r="BY779" s="85"/>
      <c r="BZ779" s="84"/>
      <c r="CA779" s="86"/>
      <c r="CB779" s="87"/>
      <c r="CC779" s="88"/>
      <c r="CD779" s="87"/>
      <c r="CE779" s="87"/>
      <c r="CF779" s="87"/>
      <c r="CG779" s="87" t="s">
        <v>682</v>
      </c>
      <c r="CH779" s="42">
        <f>YEAR(BANCO10[[#This Row],[DATA INÍCIO]])</f>
        <v>2025</v>
      </c>
      <c r="CI779" s="42">
        <f>MONTH(BANCO10[[#This Row],[DATA INÍCIO]])</f>
        <v>1</v>
      </c>
      <c r="CJ779" s="42" t="str">
        <f t="shared" si="13"/>
        <v>THAG INDUSTRIA E COMERCIO DE ILUMINACAO LTDA26.085.915/0001-30</v>
      </c>
      <c r="CK779" s="42"/>
      <c r="CL779" s="42"/>
      <c r="CM779" s="42" t="str">
        <f>IF(BANCO10[[#This Row],[SOLUÇÃO]]=CM$1,BANCO10[[#This Row],[STATUS DA ETAPA]],"")</f>
        <v/>
      </c>
      <c r="CN779" s="42" t="str">
        <f>IF(BANCO10[[#This Row],[SOLUÇÃO]]=CN$1,BANCO10[[#This Row],[STATUS DA ETAPA]],"")</f>
        <v/>
      </c>
      <c r="CO779" s="42" t="str">
        <f>IF(BANCO10[[#This Row],[SOLUÇÃO]]=CO$1,BANCO10[[#This Row],[STATUS DA ETAPA]],"")</f>
        <v/>
      </c>
      <c r="CP779" s="42" t="str">
        <f>IF(BANCO10[[#This Row],[SOLUÇÃO]]=CP$1,BANCO10[[#This Row],[STATUS DA ETAPA]],"")</f>
        <v/>
      </c>
      <c r="CQ779" s="42" t="str">
        <f>IF(BANCO10[[#This Row],[SOLUÇÃO]]=CQ$1,BANCO10[[#This Row],[STATUS DA ETAPA]],"")</f>
        <v/>
      </c>
      <c r="CR779" s="42" t="str">
        <f>IF(BANCO10[[#This Row],[SOLUÇÃO]]=CR$1,BANCO10[[#This Row],[STATUS DA ETAPA]],"")</f>
        <v/>
      </c>
      <c r="CS779" s="42" t="str">
        <f>IF(BANCO10[[#This Row],[SOLUÇÃO]]=CS$1,BANCO10[[#This Row],[STATUS DA ETAPA]],"")</f>
        <v>CONCLUÍDO</v>
      </c>
      <c r="CT779" s="42" t="str">
        <f>IF(BANCO10[[#This Row],[SOLUÇÃO]]=CT$1,BANCO10[[#This Row],[STATUS DA ETAPA]],"")</f>
        <v/>
      </c>
      <c r="CU779" s="42" t="str">
        <f>IF(BANCO10[[#This Row],[SOLUÇÃO]]=CU$1,BANCO10[[#This Row],[STATUS DA ETAPA]],"")</f>
        <v/>
      </c>
      <c r="CV779" s="42" t="str">
        <f>IF(BANCO10[[#This Row],[SOLUÇÃO]]=CV$1,BANCO10[[#This Row],[STATUS DA ETAPA]],"")</f>
        <v/>
      </c>
      <c r="CW779" s="42" t="str">
        <f>IF(BANCO10[[#This Row],[SOLUÇÃO]]=CW$1,BANCO10[[#This Row],[STATUS DA ETAPA]],"")</f>
        <v/>
      </c>
      <c r="CX779" s="42" t="str">
        <f>IF(BANCO10[[#This Row],[SOLUÇÃO]]=CX$1,BANCO10[[#This Row],[STATUS DA ETAPA]],"")</f>
        <v/>
      </c>
      <c r="CY779" s="42" t="str">
        <f>IF(BANCO10[[#This Row],[SOLUÇÃO]]=CY$1,BANCO10[[#This Row],[STATUS DA ETAPA]],"")</f>
        <v/>
      </c>
      <c r="CZ779" s="42" t="str">
        <f>IF(BANCO10[[#This Row],[SOLUÇÃO]]=CZ$1,BANCO10[[#This Row],[STATUS DA ETAPA]],"")</f>
        <v/>
      </c>
      <c r="DA779" s="42" t="str">
        <f>IF(BANCO10[[#This Row],[SOLUÇÃO]]=DA$1,BANCO10[[#This Row],[STATUS DA ETAPA]],"")</f>
        <v/>
      </c>
      <c r="DB779" s="42" t="str">
        <f>IF(BANCO10[[#This Row],[SOLUÇÃO]]=DB$1,BANCO10[[#This Row],[STATUS DA ETAPA]],"")</f>
        <v/>
      </c>
      <c r="DC779" s="63" t="str">
        <f>IF(BANCO10[[#This Row],[SOLUÇÃO]]=DC$1,BANCO10[[#This Row],[STATUS DA ETAPA]],"")</f>
        <v/>
      </c>
      <c r="DD779" s="65" t="str">
        <f>IF(BANCO10[[#This Row],[SOLUÇÃO]]=DD$1,BANCO10[[#This Row],[STATUS DA ETAPA]],"")</f>
        <v/>
      </c>
      <c r="DE779" s="65" t="str">
        <f>IF(BANCO10[[#This Row],[SOLUÇÃO]]=DE$1,BANCO10[[#This Row],[STATUS DA ETAPA]],"")</f>
        <v/>
      </c>
      <c r="DF779" s="65" t="str">
        <f>IF(BANCO10[[#This Row],[SOLUÇÃO]]=DF$1,BANCO10[[#This Row],[STATUS DA ETAPA]],"")</f>
        <v/>
      </c>
      <c r="DG779" s="65" t="str">
        <f>IF(BANCO10[[#This Row],[SOLUÇÃO]]=DG$1,BANCO10[[#This Row],[STATUS DA ETAPA]],"")</f>
        <v/>
      </c>
      <c r="DH779" s="65" t="str">
        <f>IF(BANCO10[[#This Row],[SOLUÇÃO]]=DH$1,BANCO10[[#This Row],[STATUS DA ETAPA]],"")</f>
        <v/>
      </c>
      <c r="DI779" s="65" t="str">
        <f>IF(BANCO10[[#This Row],[SOLUÇÃO]]=DI$1,BANCO10[[#This Row],[STATUS DA ETAPA]],"")</f>
        <v/>
      </c>
      <c r="DJ779" s="65" t="str">
        <f>IF(BANCO10[[#This Row],[SOLUÇÃO]]=DJ$1,BANCO10[[#This Row],[STATUS DA ETAPA]],"")</f>
        <v/>
      </c>
      <c r="DK779" s="65" t="str">
        <f>IF(BANCO10[[#This Row],[SOLUÇÃO]]=DK$1,BANCO10[[#This Row],[STATUS DA ETAPA]],"")</f>
        <v/>
      </c>
      <c r="DL779" s="65" t="str">
        <f>IF(BANCO10[[#This Row],[SOLUÇÃO]]=DL$1,BANCO10[[#This Row],[STATUS DA ETAPA]],"")</f>
        <v/>
      </c>
      <c r="DM779" s="65" t="str">
        <f>IF(BANCO10[[#This Row],[SOLUÇÃO]]=DM$1,BANCO10[[#This Row],[STATUS DA ETAPA]],"")</f>
        <v/>
      </c>
    </row>
    <row r="780" spans="1:117" ht="12" x14ac:dyDescent="0.25">
      <c r="A780" s="38" t="s">
        <v>118</v>
      </c>
      <c r="B780" s="39" t="s">
        <v>131</v>
      </c>
      <c r="C780" s="40" t="str">
        <f>IFERROR(VLOOKUP(BANCO10[[#This Row],[EMPRESA]],[1]!DADOS[#Data],2,FALSE),"")</f>
        <v>26.085.915/0001-30</v>
      </c>
      <c r="D780" s="40" t="s">
        <v>1946</v>
      </c>
      <c r="E780" s="42" t="str">
        <f>IFERROR(VLOOKUP(BANCO10[[#This Row],[EMPRESA]],[1]!DADOS[#Data],5,FALSE),"")</f>
        <v>ME</v>
      </c>
      <c r="F780" s="40" t="str">
        <f>IFERROR(IF(VLOOKUP(BANCO10[[#This Row],[EMPRESA]],[1]!DADOS[#Data],6,0)="","",(VLOOKUP(BANCO10[[#This Row],[EMPRESA]],[1]!DADOS[#Data],6,0))),"")</f>
        <v>CAPITAL LESTE 2</v>
      </c>
      <c r="G780" s="40" t="str">
        <f>IFERROR(IF(VLOOKUP(BANCO10[[#This Row],[EMPRESA]],[1]!DADOS[#Data],4)="","",(VLOOKUP($D780,[1]!DADOS[#Data],4,0))),"")</f>
        <v>THAG</v>
      </c>
      <c r="H780" s="43" t="s">
        <v>178</v>
      </c>
      <c r="I780" s="43" t="s">
        <v>145</v>
      </c>
      <c r="J780" s="44" t="s">
        <v>123</v>
      </c>
      <c r="K780" s="39" t="s">
        <v>1951</v>
      </c>
      <c r="L780" s="44" t="s">
        <v>123</v>
      </c>
      <c r="M780" s="44" t="s">
        <v>137</v>
      </c>
      <c r="N780" s="44" t="s">
        <v>123</v>
      </c>
      <c r="O780" s="42" t="s">
        <v>180</v>
      </c>
      <c r="P780" s="42">
        <v>4</v>
      </c>
      <c r="Q780" s="39" t="s">
        <v>181</v>
      </c>
      <c r="R780" s="45" t="s">
        <v>123</v>
      </c>
      <c r="S780" s="45"/>
      <c r="T780" s="45" t="s">
        <v>123</v>
      </c>
      <c r="U780" s="45"/>
      <c r="V780" s="45" t="s">
        <v>123</v>
      </c>
      <c r="W780" s="45"/>
      <c r="X780" s="45" t="s">
        <v>123</v>
      </c>
      <c r="Y780" s="45"/>
      <c r="Z780" s="46" t="s">
        <v>123</v>
      </c>
      <c r="AA780" s="47"/>
      <c r="AB780" s="46" t="s">
        <v>123</v>
      </c>
      <c r="AC780" s="48"/>
      <c r="AD780" s="46" t="s">
        <v>123</v>
      </c>
      <c r="AE780" s="48"/>
      <c r="AF780" s="45" t="s">
        <v>123</v>
      </c>
      <c r="AG780" s="45"/>
      <c r="AH780" s="45" t="s">
        <v>123</v>
      </c>
      <c r="AI780" s="45"/>
      <c r="AJ780" s="45" t="s">
        <v>123</v>
      </c>
      <c r="AK780" s="45"/>
      <c r="AL780" s="45" t="s">
        <v>123</v>
      </c>
      <c r="AM780" s="45"/>
      <c r="AN780" s="45" t="s">
        <v>123</v>
      </c>
      <c r="AO780" s="45"/>
      <c r="AP780" s="45" t="s">
        <v>123</v>
      </c>
      <c r="AQ780" s="45"/>
      <c r="AR780" s="45" t="s">
        <v>123</v>
      </c>
      <c r="AS780" s="45"/>
      <c r="AT780" s="49">
        <v>45807</v>
      </c>
      <c r="AU780" s="50">
        <v>45807</v>
      </c>
      <c r="AV780" s="66" t="s">
        <v>123</v>
      </c>
      <c r="AW780" s="66" t="s">
        <v>123</v>
      </c>
      <c r="AX780" s="51" t="s">
        <v>182</v>
      </c>
      <c r="AY780" s="52" t="s">
        <v>126</v>
      </c>
      <c r="AZ780" s="53">
        <v>0</v>
      </c>
      <c r="BA780" s="52" t="s">
        <v>123</v>
      </c>
      <c r="BB780" s="81" t="s">
        <v>123</v>
      </c>
      <c r="BC780" s="52" t="s">
        <v>123</v>
      </c>
      <c r="BD780" s="52" t="s">
        <v>123</v>
      </c>
      <c r="BE780" s="55" t="s">
        <v>123</v>
      </c>
      <c r="BF780" s="55" t="s">
        <v>123</v>
      </c>
      <c r="BG780" s="55" t="s">
        <v>123</v>
      </c>
      <c r="BH780" s="55" t="s">
        <v>27</v>
      </c>
      <c r="BI780" s="48" t="s">
        <v>126</v>
      </c>
      <c r="BJ780" s="48"/>
      <c r="BK780" s="74" t="s">
        <v>126</v>
      </c>
      <c r="BL780" s="59"/>
      <c r="BM780" s="74" t="s">
        <v>126</v>
      </c>
      <c r="BN780" s="59"/>
      <c r="BO780" s="74" t="s">
        <v>126</v>
      </c>
      <c r="BP780" s="77"/>
      <c r="BQ780" s="78" t="s">
        <v>126</v>
      </c>
      <c r="BR780" s="131"/>
      <c r="BS780" s="69"/>
      <c r="BT780" s="38"/>
      <c r="BU780" s="61"/>
      <c r="BV780" s="61"/>
      <c r="BW780" s="61"/>
      <c r="BX780" s="61"/>
      <c r="BY780" s="61"/>
      <c r="BZ780" s="61"/>
      <c r="CA780" s="61"/>
      <c r="CB780" s="61"/>
      <c r="CC780" s="61"/>
      <c r="CD780" s="61"/>
      <c r="CE780" s="61"/>
      <c r="CF780" s="61"/>
      <c r="CG780" s="61"/>
      <c r="CH780" s="63">
        <f>YEAR(BANCO10[[#This Row],[DATA INÍCIO]])</f>
        <v>2025</v>
      </c>
      <c r="CI780" s="63">
        <f>MONTH(BANCO10[[#This Row],[DATA INÍCIO]])</f>
        <v>5</v>
      </c>
      <c r="CJ780" s="71" t="str">
        <f t="shared" si="13"/>
        <v>THAG INDUSTRIA E COMERCIO DE ILUMINACAO LTDA26.085.915/0001-30</v>
      </c>
      <c r="CK780" s="63"/>
      <c r="CL780" s="63"/>
      <c r="CM780" s="42" t="str">
        <f>IF(BANCO10[[#This Row],[SOLUÇÃO]]=CM$1,BANCO10[[#This Row],[STATUS DA ETAPA]],"")</f>
        <v/>
      </c>
      <c r="CN780" s="42" t="str">
        <f>IF(BANCO10[[#This Row],[SOLUÇÃO]]=CN$1,BANCO10[[#This Row],[STATUS DA ETAPA]],"")</f>
        <v/>
      </c>
      <c r="CO780" s="42" t="str">
        <f>IF(BANCO10[[#This Row],[SOLUÇÃO]]=CO$1,BANCO10[[#This Row],[STATUS DA ETAPA]],"")</f>
        <v/>
      </c>
      <c r="CP780" s="42" t="str">
        <f>IF(BANCO10[[#This Row],[SOLUÇÃO]]=CP$1,BANCO10[[#This Row],[STATUS DA ETAPA]],"")</f>
        <v/>
      </c>
      <c r="CQ780" s="42" t="str">
        <f>IF(BANCO10[[#This Row],[SOLUÇÃO]]=CQ$1,BANCO10[[#This Row],[STATUS DA ETAPA]],"")</f>
        <v/>
      </c>
      <c r="CR780" s="42" t="str">
        <f>IF(BANCO10[[#This Row],[SOLUÇÃO]]=CR$1,BANCO10[[#This Row],[STATUS DA ETAPA]],"")</f>
        <v/>
      </c>
      <c r="CS780" s="42" t="str">
        <f>IF(BANCO10[[#This Row],[SOLUÇÃO]]=CS$1,BANCO10[[#This Row],[STATUS DA ETAPA]],"")</f>
        <v/>
      </c>
      <c r="CT780" s="42" t="str">
        <f>IF(BANCO10[[#This Row],[SOLUÇÃO]]=CT$1,BANCO10[[#This Row],[STATUS DA ETAPA]],"")</f>
        <v/>
      </c>
      <c r="CU780" s="42" t="str">
        <f>IF(BANCO10[[#This Row],[SOLUÇÃO]]=CU$1,BANCO10[[#This Row],[STATUS DA ETAPA]],"")</f>
        <v/>
      </c>
      <c r="CV780" s="42" t="str">
        <f>IF(BANCO10[[#This Row],[SOLUÇÃO]]=CV$1,BANCO10[[#This Row],[STATUS DA ETAPA]],"")</f>
        <v/>
      </c>
      <c r="CW780" s="42" t="str">
        <f>IF(BANCO10[[#This Row],[SOLUÇÃO]]=CW$1,BANCO10[[#This Row],[STATUS DA ETAPA]],"")</f>
        <v/>
      </c>
      <c r="CX780" s="42" t="str">
        <f>IF(BANCO10[[#This Row],[SOLUÇÃO]]=CX$1,BANCO10[[#This Row],[STATUS DA ETAPA]],"")</f>
        <v/>
      </c>
      <c r="CY780" s="42" t="str">
        <f>IF(BANCO10[[#This Row],[SOLUÇÃO]]=CY$1,BANCO10[[#This Row],[STATUS DA ETAPA]],"")</f>
        <v/>
      </c>
      <c r="CZ780" s="42" t="str">
        <f>IF(BANCO10[[#This Row],[SOLUÇÃO]]=CZ$1,BANCO10[[#This Row],[STATUS DA ETAPA]],"")</f>
        <v/>
      </c>
      <c r="DA780" s="42" t="str">
        <f>IF(BANCO10[[#This Row],[SOLUÇÃO]]=DA$1,BANCO10[[#This Row],[STATUS DA ETAPA]],"")</f>
        <v/>
      </c>
      <c r="DB780" s="42" t="str">
        <f>IF(BANCO10[[#This Row],[SOLUÇÃO]]=DB$1,BANCO10[[#This Row],[STATUS DA ETAPA]],"")</f>
        <v/>
      </c>
      <c r="DC780" s="42" t="str">
        <f>IF(BANCO10[[#This Row],[SOLUÇÃO]]=DC$1,BANCO10[[#This Row],[STATUS DA ETAPA]],"")</f>
        <v/>
      </c>
      <c r="DD780" s="42" t="str">
        <f>IF(BANCO10[[#This Row],[SOLUÇÃO]]=DD$1,BANCO10[[#This Row],[STATUS DA ETAPA]],"")</f>
        <v/>
      </c>
      <c r="DE780" s="42" t="str">
        <f>IF(BANCO10[[#This Row],[SOLUÇÃO]]=DE$1,BANCO10[[#This Row],[STATUS DA ETAPA]],"")</f>
        <v/>
      </c>
      <c r="DF780" s="42" t="str">
        <f>IF(BANCO10[[#This Row],[SOLUÇÃO]]=DF$1,BANCO10[[#This Row],[STATUS DA ETAPA]],"")</f>
        <v/>
      </c>
      <c r="DG780" s="42" t="str">
        <f>IF(BANCO10[[#This Row],[SOLUÇÃO]]=DG$1,BANCO10[[#This Row],[STATUS DA ETAPA]],"")</f>
        <v/>
      </c>
      <c r="DH780" s="42" t="str">
        <f>IF(BANCO10[[#This Row],[SOLUÇÃO]]=DH$1,BANCO10[[#This Row],[STATUS DA ETAPA]],"")</f>
        <v/>
      </c>
      <c r="DI780" s="42" t="str">
        <f>IF(BANCO10[[#This Row],[SOLUÇÃO]]=DI$1,BANCO10[[#This Row],[STATUS DA ETAPA]],"")</f>
        <v/>
      </c>
      <c r="DJ780" s="42" t="str">
        <f>IF(BANCO10[[#This Row],[SOLUÇÃO]]=DJ$1,BANCO10[[#This Row],[STATUS DA ETAPA]],"")</f>
        <v/>
      </c>
      <c r="DK780" s="42" t="str">
        <f>IF(BANCO10[[#This Row],[SOLUÇÃO]]=DK$1,BANCO10[[#This Row],[STATUS DA ETAPA]],"")</f>
        <v/>
      </c>
      <c r="DL780" s="42" t="str">
        <f>IF(BANCO10[[#This Row],[SOLUÇÃO]]=DL$1,BANCO10[[#This Row],[STATUS DA ETAPA]],"")</f>
        <v/>
      </c>
      <c r="DM780" s="42" t="str">
        <f>IF(BANCO10[[#This Row],[SOLUÇÃO]]=DM$1,BANCO10[[#This Row],[STATUS DA ETAPA]],"")</f>
        <v/>
      </c>
    </row>
    <row r="781" spans="1:117" ht="12" x14ac:dyDescent="0.25">
      <c r="A781" s="38" t="s">
        <v>118</v>
      </c>
      <c r="B781" s="39" t="s">
        <v>279</v>
      </c>
      <c r="C781" s="40" t="str">
        <f>IFERROR(VLOOKUP(BANCO10[[#This Row],[EMPRESA]],[1]!DADOS[#Data],2,FALSE),"")</f>
        <v>11.385.941/0001-07</v>
      </c>
      <c r="D781" s="42" t="s">
        <v>1952</v>
      </c>
      <c r="E781" s="42" t="str">
        <f>IFERROR(VLOOKUP(BANCO10[[#This Row],[EMPRESA]],[1]!DADOS[#Data],5,FALSE),"")</f>
        <v>DEMAIS</v>
      </c>
      <c r="F781" s="40" t="str">
        <f>IFERROR(IF(VLOOKUP(BANCO10[[#This Row],[EMPRESA]],[1]!DADOS[#Data],6,0)="","",(VLOOKUP(BANCO10[[#This Row],[EMPRESA]],[1]!DADOS[#Data],6,0))),"")</f>
        <v>N/A</v>
      </c>
      <c r="G781" s="40"/>
      <c r="H781" s="43" t="s">
        <v>121</v>
      </c>
      <c r="I781" s="43" t="s">
        <v>145</v>
      </c>
      <c r="J781" s="43" t="s">
        <v>146</v>
      </c>
      <c r="K781" s="42" t="s">
        <v>1953</v>
      </c>
      <c r="L781" s="44" t="s">
        <v>123</v>
      </c>
      <c r="M781" s="44">
        <v>103</v>
      </c>
      <c r="N781" s="42">
        <v>103</v>
      </c>
      <c r="O781" s="42" t="s">
        <v>90</v>
      </c>
      <c r="P781" s="42">
        <v>8</v>
      </c>
      <c r="Q781" s="42" t="s">
        <v>148</v>
      </c>
      <c r="R781" s="45" t="s">
        <v>123</v>
      </c>
      <c r="S781" s="45"/>
      <c r="T781" s="45" t="s">
        <v>123</v>
      </c>
      <c r="U781" s="45"/>
      <c r="V781" s="45" t="s">
        <v>123</v>
      </c>
      <c r="W781" s="45"/>
      <c r="X781" s="45" t="s">
        <v>123</v>
      </c>
      <c r="Y781" s="45"/>
      <c r="Z781" s="46" t="s">
        <v>123</v>
      </c>
      <c r="AA781" s="47"/>
      <c r="AB781" s="46" t="s">
        <v>123</v>
      </c>
      <c r="AC781" s="48"/>
      <c r="AD781" s="46" t="s">
        <v>123</v>
      </c>
      <c r="AE781" s="48"/>
      <c r="AF781" s="45" t="s">
        <v>123</v>
      </c>
      <c r="AG781" s="45"/>
      <c r="AH781" s="45" t="s">
        <v>123</v>
      </c>
      <c r="AI781" s="45"/>
      <c r="AJ781" s="45" t="s">
        <v>123</v>
      </c>
      <c r="AK781" s="45"/>
      <c r="AL781" s="45" t="s">
        <v>123</v>
      </c>
      <c r="AM781" s="45"/>
      <c r="AN781" s="45" t="s">
        <v>123</v>
      </c>
      <c r="AO781" s="45"/>
      <c r="AP781" s="45" t="s">
        <v>123</v>
      </c>
      <c r="AQ781" s="45"/>
      <c r="AR781" s="45" t="s">
        <v>123</v>
      </c>
      <c r="AS781" s="45"/>
      <c r="AT781" s="49">
        <v>45051</v>
      </c>
      <c r="AU781" s="50">
        <v>45051</v>
      </c>
      <c r="AV781" s="51" t="s">
        <v>123</v>
      </c>
      <c r="AW781" s="51" t="s">
        <v>123</v>
      </c>
      <c r="AX781" s="73" t="s">
        <v>49</v>
      </c>
      <c r="AY781" s="52" t="s">
        <v>126</v>
      </c>
      <c r="AZ781" s="53">
        <v>0</v>
      </c>
      <c r="BA781" s="52" t="s">
        <v>123</v>
      </c>
      <c r="BB781" s="81" t="s">
        <v>123</v>
      </c>
      <c r="BC781" s="52" t="s">
        <v>123</v>
      </c>
      <c r="BD781" s="52" t="s">
        <v>123</v>
      </c>
      <c r="BE781" s="55" t="s">
        <v>123</v>
      </c>
      <c r="BF781" s="55" t="s">
        <v>123</v>
      </c>
      <c r="BG781" s="55" t="s">
        <v>123</v>
      </c>
      <c r="BH781" s="55" t="s">
        <v>123</v>
      </c>
      <c r="BI781" s="138" t="s">
        <v>123</v>
      </c>
      <c r="BJ781" s="48"/>
      <c r="BK781" s="74"/>
      <c r="BL781" s="75"/>
      <c r="BM781" s="74"/>
      <c r="BN781" s="75"/>
      <c r="BO781" s="74" t="s">
        <v>123</v>
      </c>
      <c r="BP781" s="75"/>
      <c r="BQ781" s="74" t="s">
        <v>123</v>
      </c>
      <c r="BR781" s="132"/>
      <c r="BS781" s="70" t="s">
        <v>1954</v>
      </c>
      <c r="BT781" s="38"/>
      <c r="BU781" s="61" t="s">
        <v>129</v>
      </c>
      <c r="BV781" s="61" t="s">
        <v>129</v>
      </c>
      <c r="BW781" s="84" t="s">
        <v>129</v>
      </c>
      <c r="BX781" s="84" t="s">
        <v>129</v>
      </c>
      <c r="BY781" s="85" t="s">
        <v>129</v>
      </c>
      <c r="BZ781" s="84"/>
      <c r="CA781" s="86" t="s">
        <v>129</v>
      </c>
      <c r="CB781" s="87" t="s">
        <v>129</v>
      </c>
      <c r="CC781" s="88" t="s">
        <v>129</v>
      </c>
      <c r="CD781" s="87" t="s">
        <v>129</v>
      </c>
      <c r="CE781" s="87" t="s">
        <v>129</v>
      </c>
      <c r="CF781" s="87" t="s">
        <v>129</v>
      </c>
      <c r="CG781" s="87" t="s">
        <v>129</v>
      </c>
      <c r="CH781" s="42">
        <f>YEAR(BANCO10[[#This Row],[DATA INÍCIO]])</f>
        <v>2023</v>
      </c>
      <c r="CI781" s="42">
        <f>MONTH(BANCO10[[#This Row],[DATA INÍCIO]])</f>
        <v>5</v>
      </c>
      <c r="CJ781" s="42" t="str">
        <f t="shared" si="13"/>
        <v>TITAN PNEUS DO BRASIL LTDA11.385.941/0001-07</v>
      </c>
      <c r="CK781" s="42"/>
      <c r="CL781" s="42" t="s">
        <v>1953</v>
      </c>
      <c r="CM781" s="42" t="str">
        <f>IF(BANCO10[[#This Row],[SOLUÇÃO]]=CM$1,BANCO10[[#This Row],[STATUS DA ETAPA]],"")</f>
        <v>CONCLUÍDO</v>
      </c>
      <c r="CN781" s="42" t="str">
        <f>IF(BANCO10[[#This Row],[SOLUÇÃO]]=CN$1,BANCO10[[#This Row],[STATUS DA ETAPA]],"")</f>
        <v/>
      </c>
      <c r="CO781" s="42" t="str">
        <f>IF(BANCO10[[#This Row],[SOLUÇÃO]]=CO$1,BANCO10[[#This Row],[STATUS DA ETAPA]],"")</f>
        <v/>
      </c>
      <c r="CP781" s="42" t="str">
        <f>IF(BANCO10[[#This Row],[SOLUÇÃO]]=CP$1,BANCO10[[#This Row],[STATUS DA ETAPA]],"")</f>
        <v/>
      </c>
      <c r="CQ781" s="42" t="str">
        <f>IF(BANCO10[[#This Row],[SOLUÇÃO]]=CQ$1,BANCO10[[#This Row],[STATUS DA ETAPA]],"")</f>
        <v/>
      </c>
      <c r="CR781" s="42" t="str">
        <f>IF(BANCO10[[#This Row],[SOLUÇÃO]]=CR$1,BANCO10[[#This Row],[STATUS DA ETAPA]],"")</f>
        <v/>
      </c>
      <c r="CS781" s="42" t="str">
        <f>IF(BANCO10[[#This Row],[SOLUÇÃO]]=CS$1,BANCO10[[#This Row],[STATUS DA ETAPA]],"")</f>
        <v/>
      </c>
      <c r="CT781" s="42" t="str">
        <f>IF(BANCO10[[#This Row],[SOLUÇÃO]]=CT$1,BANCO10[[#This Row],[STATUS DA ETAPA]],"")</f>
        <v/>
      </c>
      <c r="CU781" s="42" t="str">
        <f>IF(BANCO10[[#This Row],[SOLUÇÃO]]=CU$1,BANCO10[[#This Row],[STATUS DA ETAPA]],"")</f>
        <v/>
      </c>
      <c r="CV781" s="42" t="str">
        <f>IF(BANCO10[[#This Row],[SOLUÇÃO]]=CV$1,BANCO10[[#This Row],[STATUS DA ETAPA]],"")</f>
        <v/>
      </c>
      <c r="CW781" s="42" t="str">
        <f>IF(BANCO10[[#This Row],[SOLUÇÃO]]=CW$1,BANCO10[[#This Row],[STATUS DA ETAPA]],"")</f>
        <v/>
      </c>
      <c r="CX781" s="42" t="str">
        <f>IF(BANCO10[[#This Row],[SOLUÇÃO]]=CX$1,BANCO10[[#This Row],[STATUS DA ETAPA]],"")</f>
        <v/>
      </c>
      <c r="CY781" s="42" t="str">
        <f>IF(BANCO10[[#This Row],[SOLUÇÃO]]=CY$1,BANCO10[[#This Row],[STATUS DA ETAPA]],"")</f>
        <v/>
      </c>
      <c r="CZ781" s="42" t="str">
        <f>IF(BANCO10[[#This Row],[SOLUÇÃO]]=CZ$1,BANCO10[[#This Row],[STATUS DA ETAPA]],"")</f>
        <v/>
      </c>
      <c r="DA781" s="42" t="str">
        <f>IF(BANCO10[[#This Row],[SOLUÇÃO]]=DA$1,BANCO10[[#This Row],[STATUS DA ETAPA]],"")</f>
        <v/>
      </c>
      <c r="DB781" s="42" t="str">
        <f>IF(BANCO10[[#This Row],[SOLUÇÃO]]=DB$1,BANCO10[[#This Row],[STATUS DA ETAPA]],"")</f>
        <v/>
      </c>
      <c r="DC781" s="63" t="str">
        <f>IF(BANCO10[[#This Row],[SOLUÇÃO]]=DC$1,BANCO10[[#This Row],[STATUS DA ETAPA]],"")</f>
        <v/>
      </c>
      <c r="DD781" s="65" t="str">
        <f>IF(BANCO10[[#This Row],[SOLUÇÃO]]=DD$1,BANCO10[[#This Row],[STATUS DA ETAPA]],"")</f>
        <v/>
      </c>
      <c r="DE781" s="65" t="str">
        <f>IF(BANCO10[[#This Row],[SOLUÇÃO]]=DE$1,BANCO10[[#This Row],[STATUS DA ETAPA]],"")</f>
        <v/>
      </c>
      <c r="DF781" s="65" t="str">
        <f>IF(BANCO10[[#This Row],[SOLUÇÃO]]=DF$1,BANCO10[[#This Row],[STATUS DA ETAPA]],"")</f>
        <v/>
      </c>
      <c r="DG781" s="65" t="str">
        <f>IF(BANCO10[[#This Row],[SOLUÇÃO]]=DG$1,BANCO10[[#This Row],[STATUS DA ETAPA]],"")</f>
        <v/>
      </c>
      <c r="DH781" s="65" t="str">
        <f>IF(BANCO10[[#This Row],[SOLUÇÃO]]=DH$1,BANCO10[[#This Row],[STATUS DA ETAPA]],"")</f>
        <v/>
      </c>
      <c r="DI781" s="65" t="str">
        <f>IF(BANCO10[[#This Row],[SOLUÇÃO]]=DI$1,BANCO10[[#This Row],[STATUS DA ETAPA]],"")</f>
        <v/>
      </c>
      <c r="DJ781" s="65" t="str">
        <f>IF(BANCO10[[#This Row],[SOLUÇÃO]]=DJ$1,BANCO10[[#This Row],[STATUS DA ETAPA]],"")</f>
        <v/>
      </c>
      <c r="DK781" s="65" t="str">
        <f>IF(BANCO10[[#This Row],[SOLUÇÃO]]=DK$1,BANCO10[[#This Row],[STATUS DA ETAPA]],"")</f>
        <v/>
      </c>
      <c r="DL781" s="65" t="str">
        <f>IF(BANCO10[[#This Row],[SOLUÇÃO]]=DL$1,BANCO10[[#This Row],[STATUS DA ETAPA]],"")</f>
        <v/>
      </c>
      <c r="DM781" s="65" t="str">
        <f>IF(BANCO10[[#This Row],[SOLUÇÃO]]=DM$1,BANCO10[[#This Row],[STATUS DA ETAPA]],"")</f>
        <v/>
      </c>
    </row>
    <row r="782" spans="1:117" ht="12" x14ac:dyDescent="0.25">
      <c r="A782" s="38" t="s">
        <v>118</v>
      </c>
      <c r="B782" s="39" t="s">
        <v>279</v>
      </c>
      <c r="C782" s="40" t="str">
        <f>IFERROR(VLOOKUP(BANCO10[[#This Row],[EMPRESA]],[1]!DADOS[#Data],2,FALSE),"")</f>
        <v>11.385.941/0001-07</v>
      </c>
      <c r="D782" s="42" t="s">
        <v>1952</v>
      </c>
      <c r="E782" s="42" t="str">
        <f>IFERROR(VLOOKUP(BANCO10[[#This Row],[EMPRESA]],[1]!DADOS[#Data],5,FALSE),"")</f>
        <v>DEMAIS</v>
      </c>
      <c r="F782" s="40" t="str">
        <f>IFERROR(IF(VLOOKUP(BANCO10[[#This Row],[EMPRESA]],[1]!DADOS[#Data],6,0)="","",(VLOOKUP(BANCO10[[#This Row],[EMPRESA]],[1]!DADOS[#Data],6,0))),"")</f>
        <v>N/A</v>
      </c>
      <c r="G782" s="40" t="s">
        <v>1955</v>
      </c>
      <c r="H782" s="43" t="s">
        <v>7</v>
      </c>
      <c r="I782" s="43" t="s">
        <v>145</v>
      </c>
      <c r="J782" s="43" t="s">
        <v>123</v>
      </c>
      <c r="K782" s="44" t="s">
        <v>1956</v>
      </c>
      <c r="L782" s="44" t="s">
        <v>136</v>
      </c>
      <c r="M782" s="44">
        <v>103</v>
      </c>
      <c r="N782" s="42">
        <v>103</v>
      </c>
      <c r="O782" s="42" t="s">
        <v>96</v>
      </c>
      <c r="P782" s="42">
        <v>150</v>
      </c>
      <c r="Q782" s="42" t="s">
        <v>188</v>
      </c>
      <c r="R782" s="45" t="s">
        <v>123</v>
      </c>
      <c r="S782" s="45"/>
      <c r="T782" s="45" t="s">
        <v>123</v>
      </c>
      <c r="U782" s="45"/>
      <c r="V782" s="45" t="s">
        <v>123</v>
      </c>
      <c r="W782" s="45"/>
      <c r="X782" s="45" t="s">
        <v>123</v>
      </c>
      <c r="Y782" s="45"/>
      <c r="Z782" s="46" t="s">
        <v>123</v>
      </c>
      <c r="AA782" s="47"/>
      <c r="AB782" s="46" t="s">
        <v>123</v>
      </c>
      <c r="AC782" s="48"/>
      <c r="AD782" s="46" t="s">
        <v>123</v>
      </c>
      <c r="AE782" s="48"/>
      <c r="AF782" s="45" t="s">
        <v>123</v>
      </c>
      <c r="AG782" s="45"/>
      <c r="AH782" s="45" t="s">
        <v>123</v>
      </c>
      <c r="AI782" s="45"/>
      <c r="AJ782" s="45" t="s">
        <v>123</v>
      </c>
      <c r="AK782" s="45"/>
      <c r="AL782" s="45" t="s">
        <v>123</v>
      </c>
      <c r="AM782" s="45"/>
      <c r="AN782" s="45" t="s">
        <v>123</v>
      </c>
      <c r="AO782" s="45"/>
      <c r="AP782" s="45" t="s">
        <v>123</v>
      </c>
      <c r="AQ782" s="45"/>
      <c r="AR782" s="45" t="s">
        <v>123</v>
      </c>
      <c r="AS782" s="45"/>
      <c r="AT782" s="49">
        <v>45145</v>
      </c>
      <c r="AU782" s="50">
        <v>45389</v>
      </c>
      <c r="AV782" s="51" t="s">
        <v>27</v>
      </c>
      <c r="AW782" s="66" t="s">
        <v>27</v>
      </c>
      <c r="AX782" s="51" t="s">
        <v>49</v>
      </c>
      <c r="AY782" s="52" t="s">
        <v>126</v>
      </c>
      <c r="AZ782" s="53">
        <v>0</v>
      </c>
      <c r="BA782" s="52" t="s">
        <v>153</v>
      </c>
      <c r="BB782" s="81" t="s">
        <v>123</v>
      </c>
      <c r="BC782" s="52" t="s">
        <v>123</v>
      </c>
      <c r="BD782" s="52" t="s">
        <v>123</v>
      </c>
      <c r="BE782" s="55" t="s">
        <v>123</v>
      </c>
      <c r="BF782" s="55" t="s">
        <v>123</v>
      </c>
      <c r="BG782" s="55"/>
      <c r="BH782" s="55" t="s">
        <v>123</v>
      </c>
      <c r="BI782" s="48" t="s">
        <v>123</v>
      </c>
      <c r="BJ782" s="48"/>
      <c r="BK782" s="74"/>
      <c r="BL782" s="75"/>
      <c r="BM782" s="74"/>
      <c r="BN782" s="75"/>
      <c r="BO782" s="74" t="s">
        <v>27</v>
      </c>
      <c r="BP782" s="75">
        <v>45389</v>
      </c>
      <c r="BQ782" s="74" t="s">
        <v>126</v>
      </c>
      <c r="BR782" s="132"/>
      <c r="BS782" s="70" t="s">
        <v>1957</v>
      </c>
      <c r="BT782" s="38"/>
      <c r="BU782" s="61" t="s">
        <v>129</v>
      </c>
      <c r="BV782" s="61" t="s">
        <v>129</v>
      </c>
      <c r="BW782" s="84" t="s">
        <v>129</v>
      </c>
      <c r="BX782" s="84" t="s">
        <v>129</v>
      </c>
      <c r="BY782" s="85" t="s">
        <v>129</v>
      </c>
      <c r="BZ782" s="84"/>
      <c r="CA782" s="86" t="s">
        <v>129</v>
      </c>
      <c r="CB782" s="87" t="s">
        <v>129</v>
      </c>
      <c r="CC782" s="88" t="s">
        <v>129</v>
      </c>
      <c r="CD782" s="87" t="s">
        <v>129</v>
      </c>
      <c r="CE782" s="87" t="s">
        <v>129</v>
      </c>
      <c r="CF782" s="87" t="s">
        <v>129</v>
      </c>
      <c r="CG782" s="87" t="s">
        <v>129</v>
      </c>
      <c r="CH782" s="42">
        <f>YEAR(BANCO10[[#This Row],[DATA INÍCIO]])</f>
        <v>2023</v>
      </c>
      <c r="CI782" s="42">
        <f>MONTH(BANCO10[[#This Row],[DATA INÍCIO]])</f>
        <v>8</v>
      </c>
      <c r="CJ782" s="42" t="str">
        <f t="shared" si="13"/>
        <v>TITAN PNEUS DO BRASIL LTDA11.385.941/0001-07</v>
      </c>
      <c r="CK782" s="42"/>
      <c r="CL782" s="42" t="s">
        <v>1958</v>
      </c>
      <c r="CM782" s="42" t="str">
        <f>IF(BANCO10[[#This Row],[SOLUÇÃO]]=CM$1,BANCO10[[#This Row],[STATUS DA ETAPA]],"")</f>
        <v/>
      </c>
      <c r="CN782" s="42" t="str">
        <f>IF(BANCO10[[#This Row],[SOLUÇÃO]]=CN$1,BANCO10[[#This Row],[STATUS DA ETAPA]],"")</f>
        <v/>
      </c>
      <c r="CO782" s="42" t="str">
        <f>IF(BANCO10[[#This Row],[SOLUÇÃO]]=CO$1,BANCO10[[#This Row],[STATUS DA ETAPA]],"")</f>
        <v/>
      </c>
      <c r="CP782" s="42" t="str">
        <f>IF(BANCO10[[#This Row],[SOLUÇÃO]]=CP$1,BANCO10[[#This Row],[STATUS DA ETAPA]],"")</f>
        <v/>
      </c>
      <c r="CQ782" s="42" t="str">
        <f>IF(BANCO10[[#This Row],[SOLUÇÃO]]=CQ$1,BANCO10[[#This Row],[STATUS DA ETAPA]],"")</f>
        <v/>
      </c>
      <c r="CR782" s="42" t="str">
        <f>IF(BANCO10[[#This Row],[SOLUÇÃO]]=CR$1,BANCO10[[#This Row],[STATUS DA ETAPA]],"")</f>
        <v/>
      </c>
      <c r="CS782" s="42" t="str">
        <f>IF(BANCO10[[#This Row],[SOLUÇÃO]]=CS$1,BANCO10[[#This Row],[STATUS DA ETAPA]],"")</f>
        <v>CONCLUÍDO</v>
      </c>
      <c r="CT782" s="42" t="str">
        <f>IF(BANCO10[[#This Row],[SOLUÇÃO]]=CT$1,BANCO10[[#This Row],[STATUS DA ETAPA]],"")</f>
        <v/>
      </c>
      <c r="CU782" s="42" t="str">
        <f>IF(BANCO10[[#This Row],[SOLUÇÃO]]=CU$1,BANCO10[[#This Row],[STATUS DA ETAPA]],"")</f>
        <v/>
      </c>
      <c r="CV782" s="42" t="str">
        <f>IF(BANCO10[[#This Row],[SOLUÇÃO]]=CV$1,BANCO10[[#This Row],[STATUS DA ETAPA]],"")</f>
        <v/>
      </c>
      <c r="CW782" s="42" t="str">
        <f>IF(BANCO10[[#This Row],[SOLUÇÃO]]=CW$1,BANCO10[[#This Row],[STATUS DA ETAPA]],"")</f>
        <v/>
      </c>
      <c r="CX782" s="42" t="str">
        <f>IF(BANCO10[[#This Row],[SOLUÇÃO]]=CX$1,BANCO10[[#This Row],[STATUS DA ETAPA]],"")</f>
        <v/>
      </c>
      <c r="CY782" s="42" t="str">
        <f>IF(BANCO10[[#This Row],[SOLUÇÃO]]=CY$1,BANCO10[[#This Row],[STATUS DA ETAPA]],"")</f>
        <v/>
      </c>
      <c r="CZ782" s="42" t="str">
        <f>IF(BANCO10[[#This Row],[SOLUÇÃO]]=CZ$1,BANCO10[[#This Row],[STATUS DA ETAPA]],"")</f>
        <v/>
      </c>
      <c r="DA782" s="42" t="str">
        <f>IF(BANCO10[[#This Row],[SOLUÇÃO]]=DA$1,BANCO10[[#This Row],[STATUS DA ETAPA]],"")</f>
        <v/>
      </c>
      <c r="DB782" s="42" t="str">
        <f>IF(BANCO10[[#This Row],[SOLUÇÃO]]=DB$1,BANCO10[[#This Row],[STATUS DA ETAPA]],"")</f>
        <v/>
      </c>
      <c r="DC782" s="63" t="str">
        <f>IF(BANCO10[[#This Row],[SOLUÇÃO]]=DC$1,BANCO10[[#This Row],[STATUS DA ETAPA]],"")</f>
        <v/>
      </c>
      <c r="DD782" s="65" t="str">
        <f>IF(BANCO10[[#This Row],[SOLUÇÃO]]=DD$1,BANCO10[[#This Row],[STATUS DA ETAPA]],"")</f>
        <v/>
      </c>
      <c r="DE782" s="65" t="str">
        <f>IF(BANCO10[[#This Row],[SOLUÇÃO]]=DE$1,BANCO10[[#This Row],[STATUS DA ETAPA]],"")</f>
        <v/>
      </c>
      <c r="DF782" s="65" t="str">
        <f>IF(BANCO10[[#This Row],[SOLUÇÃO]]=DF$1,BANCO10[[#This Row],[STATUS DA ETAPA]],"")</f>
        <v/>
      </c>
      <c r="DG782" s="65" t="str">
        <f>IF(BANCO10[[#This Row],[SOLUÇÃO]]=DG$1,BANCO10[[#This Row],[STATUS DA ETAPA]],"")</f>
        <v/>
      </c>
      <c r="DH782" s="65" t="str">
        <f>IF(BANCO10[[#This Row],[SOLUÇÃO]]=DH$1,BANCO10[[#This Row],[STATUS DA ETAPA]],"")</f>
        <v/>
      </c>
      <c r="DI782" s="65" t="str">
        <f>IF(BANCO10[[#This Row],[SOLUÇÃO]]=DI$1,BANCO10[[#This Row],[STATUS DA ETAPA]],"")</f>
        <v/>
      </c>
      <c r="DJ782" s="65" t="str">
        <f>IF(BANCO10[[#This Row],[SOLUÇÃO]]=DJ$1,BANCO10[[#This Row],[STATUS DA ETAPA]],"")</f>
        <v/>
      </c>
      <c r="DK782" s="65" t="str">
        <f>IF(BANCO10[[#This Row],[SOLUÇÃO]]=DK$1,BANCO10[[#This Row],[STATUS DA ETAPA]],"")</f>
        <v/>
      </c>
      <c r="DL782" s="65" t="str">
        <f>IF(BANCO10[[#This Row],[SOLUÇÃO]]=DL$1,BANCO10[[#This Row],[STATUS DA ETAPA]],"")</f>
        <v/>
      </c>
      <c r="DM782" s="65" t="str">
        <f>IF(BANCO10[[#This Row],[SOLUÇÃO]]=DM$1,BANCO10[[#This Row],[STATUS DA ETAPA]],"")</f>
        <v/>
      </c>
    </row>
    <row r="783" spans="1:117" ht="12" x14ac:dyDescent="0.25">
      <c r="A783" s="38" t="s">
        <v>118</v>
      </c>
      <c r="B783" s="39" t="s">
        <v>279</v>
      </c>
      <c r="C783" s="40" t="str">
        <f>IFERROR(VLOOKUP(BANCO10[[#This Row],[EMPRESA]],[1]!DADOS[#Data],2,FALSE),"")</f>
        <v>11.385.941/0001-07</v>
      </c>
      <c r="D783" s="42" t="s">
        <v>1952</v>
      </c>
      <c r="E783" s="42" t="str">
        <f>IFERROR(VLOOKUP(BANCO10[[#This Row],[EMPRESA]],[1]!DADOS[#Data],5,FALSE),"")</f>
        <v>DEMAIS</v>
      </c>
      <c r="F783" s="40" t="str">
        <f>IFERROR(IF(VLOOKUP(BANCO10[[#This Row],[EMPRESA]],[1]!DADOS[#Data],6,0)="","",(VLOOKUP(BANCO10[[#This Row],[EMPRESA]],[1]!DADOS[#Data],6,0))),"")</f>
        <v>N/A</v>
      </c>
      <c r="G783" s="40" t="s">
        <v>1959</v>
      </c>
      <c r="H783" s="43" t="s">
        <v>7</v>
      </c>
      <c r="I783" s="43" t="s">
        <v>145</v>
      </c>
      <c r="J783" s="43" t="s">
        <v>123</v>
      </c>
      <c r="K783" s="44" t="s">
        <v>1960</v>
      </c>
      <c r="L783" s="44" t="s">
        <v>136</v>
      </c>
      <c r="M783" s="44">
        <v>103</v>
      </c>
      <c r="N783" s="42">
        <v>103</v>
      </c>
      <c r="O783" s="42" t="s">
        <v>96</v>
      </c>
      <c r="P783" s="42">
        <v>150</v>
      </c>
      <c r="Q783" s="42" t="s">
        <v>282</v>
      </c>
      <c r="R783" s="45" t="s">
        <v>123</v>
      </c>
      <c r="S783" s="45"/>
      <c r="T783" s="45" t="s">
        <v>123</v>
      </c>
      <c r="U783" s="45"/>
      <c r="V783" s="45" t="s">
        <v>123</v>
      </c>
      <c r="W783" s="45"/>
      <c r="X783" s="45" t="s">
        <v>123</v>
      </c>
      <c r="Y783" s="45"/>
      <c r="Z783" s="46" t="s">
        <v>123</v>
      </c>
      <c r="AA783" s="47"/>
      <c r="AB783" s="46" t="s">
        <v>123</v>
      </c>
      <c r="AC783" s="48"/>
      <c r="AD783" s="46" t="s">
        <v>123</v>
      </c>
      <c r="AE783" s="48"/>
      <c r="AF783" s="45" t="s">
        <v>123</v>
      </c>
      <c r="AG783" s="45"/>
      <c r="AH783" s="45" t="s">
        <v>123</v>
      </c>
      <c r="AI783" s="45"/>
      <c r="AJ783" s="45" t="s">
        <v>123</v>
      </c>
      <c r="AK783" s="45"/>
      <c r="AL783" s="45" t="s">
        <v>123</v>
      </c>
      <c r="AM783" s="45"/>
      <c r="AN783" s="45" t="s">
        <v>123</v>
      </c>
      <c r="AO783" s="45"/>
      <c r="AP783" s="45" t="s">
        <v>123</v>
      </c>
      <c r="AQ783" s="45"/>
      <c r="AR783" s="45" t="s">
        <v>123</v>
      </c>
      <c r="AS783" s="45"/>
      <c r="AT783" s="49">
        <v>45145</v>
      </c>
      <c r="AU783" s="49">
        <v>45389</v>
      </c>
      <c r="AV783" s="51" t="s">
        <v>27</v>
      </c>
      <c r="AW783" s="66" t="s">
        <v>27</v>
      </c>
      <c r="AX783" s="51" t="s">
        <v>49</v>
      </c>
      <c r="AY783" s="52" t="s">
        <v>126</v>
      </c>
      <c r="AZ783" s="53">
        <v>0</v>
      </c>
      <c r="BA783" s="52" t="s">
        <v>153</v>
      </c>
      <c r="BB783" s="81" t="s">
        <v>123</v>
      </c>
      <c r="BC783" s="52" t="s">
        <v>123</v>
      </c>
      <c r="BD783" s="52" t="s">
        <v>123</v>
      </c>
      <c r="BE783" s="55" t="s">
        <v>123</v>
      </c>
      <c r="BF783" s="55" t="s">
        <v>123</v>
      </c>
      <c r="BG783" s="55"/>
      <c r="BH783" s="55" t="s">
        <v>123</v>
      </c>
      <c r="BI783" s="48" t="s">
        <v>123</v>
      </c>
      <c r="BJ783" s="48"/>
      <c r="BK783" s="74"/>
      <c r="BL783" s="75"/>
      <c r="BM783" s="74"/>
      <c r="BN783" s="75"/>
      <c r="BO783" s="74" t="s">
        <v>27</v>
      </c>
      <c r="BP783" s="75">
        <v>45389</v>
      </c>
      <c r="BQ783" s="74" t="s">
        <v>126</v>
      </c>
      <c r="BR783" s="132"/>
      <c r="BS783" s="70" t="s">
        <v>1957</v>
      </c>
      <c r="BT783" s="38"/>
      <c r="BU783" s="61" t="s">
        <v>129</v>
      </c>
      <c r="BV783" s="61" t="s">
        <v>129</v>
      </c>
      <c r="BW783" s="84" t="s">
        <v>129</v>
      </c>
      <c r="BX783" s="84" t="s">
        <v>129</v>
      </c>
      <c r="BY783" s="85" t="s">
        <v>129</v>
      </c>
      <c r="BZ783" s="84"/>
      <c r="CA783" s="86" t="s">
        <v>129</v>
      </c>
      <c r="CB783" s="87" t="s">
        <v>129</v>
      </c>
      <c r="CC783" s="88">
        <v>45412</v>
      </c>
      <c r="CD783" s="87" t="s">
        <v>129</v>
      </c>
      <c r="CE783" s="87" t="s">
        <v>129</v>
      </c>
      <c r="CF783" s="87" t="s">
        <v>129</v>
      </c>
      <c r="CG783" s="87" t="s">
        <v>1961</v>
      </c>
      <c r="CH783" s="42">
        <f>YEAR(BANCO10[[#This Row],[DATA INÍCIO]])</f>
        <v>2023</v>
      </c>
      <c r="CI783" s="42">
        <f>MONTH(BANCO10[[#This Row],[DATA INÍCIO]])</f>
        <v>8</v>
      </c>
      <c r="CJ783" s="42" t="str">
        <f t="shared" si="13"/>
        <v>TITAN PNEUS DO BRASIL LTDA11.385.941/0001-07</v>
      </c>
      <c r="CK783" s="42"/>
      <c r="CL783" s="42" t="s">
        <v>1958</v>
      </c>
      <c r="CM783" s="42" t="str">
        <f>IF(BANCO10[[#This Row],[SOLUÇÃO]]=CM$1,BANCO10[[#This Row],[STATUS DA ETAPA]],"")</f>
        <v/>
      </c>
      <c r="CN783" s="42" t="str">
        <f>IF(BANCO10[[#This Row],[SOLUÇÃO]]=CN$1,BANCO10[[#This Row],[STATUS DA ETAPA]],"")</f>
        <v/>
      </c>
      <c r="CO783" s="42" t="str">
        <f>IF(BANCO10[[#This Row],[SOLUÇÃO]]=CO$1,BANCO10[[#This Row],[STATUS DA ETAPA]],"")</f>
        <v/>
      </c>
      <c r="CP783" s="42" t="str">
        <f>IF(BANCO10[[#This Row],[SOLUÇÃO]]=CP$1,BANCO10[[#This Row],[STATUS DA ETAPA]],"")</f>
        <v/>
      </c>
      <c r="CQ783" s="42" t="str">
        <f>IF(BANCO10[[#This Row],[SOLUÇÃO]]=CQ$1,BANCO10[[#This Row],[STATUS DA ETAPA]],"")</f>
        <v/>
      </c>
      <c r="CR783" s="42" t="str">
        <f>IF(BANCO10[[#This Row],[SOLUÇÃO]]=CR$1,BANCO10[[#This Row],[STATUS DA ETAPA]],"")</f>
        <v/>
      </c>
      <c r="CS783" s="42" t="str">
        <f>IF(BANCO10[[#This Row],[SOLUÇÃO]]=CS$1,BANCO10[[#This Row],[STATUS DA ETAPA]],"")</f>
        <v>CONCLUÍDO</v>
      </c>
      <c r="CT783" s="42" t="str">
        <f>IF(BANCO10[[#This Row],[SOLUÇÃO]]=CT$1,BANCO10[[#This Row],[STATUS DA ETAPA]],"")</f>
        <v/>
      </c>
      <c r="CU783" s="42" t="str">
        <f>IF(BANCO10[[#This Row],[SOLUÇÃO]]=CU$1,BANCO10[[#This Row],[STATUS DA ETAPA]],"")</f>
        <v/>
      </c>
      <c r="CV783" s="42" t="str">
        <f>IF(BANCO10[[#This Row],[SOLUÇÃO]]=CV$1,BANCO10[[#This Row],[STATUS DA ETAPA]],"")</f>
        <v/>
      </c>
      <c r="CW783" s="42" t="str">
        <f>IF(BANCO10[[#This Row],[SOLUÇÃO]]=CW$1,BANCO10[[#This Row],[STATUS DA ETAPA]],"")</f>
        <v/>
      </c>
      <c r="CX783" s="42" t="str">
        <f>IF(BANCO10[[#This Row],[SOLUÇÃO]]=CX$1,BANCO10[[#This Row],[STATUS DA ETAPA]],"")</f>
        <v/>
      </c>
      <c r="CY783" s="42" t="str">
        <f>IF(BANCO10[[#This Row],[SOLUÇÃO]]=CY$1,BANCO10[[#This Row],[STATUS DA ETAPA]],"")</f>
        <v/>
      </c>
      <c r="CZ783" s="42" t="str">
        <f>IF(BANCO10[[#This Row],[SOLUÇÃO]]=CZ$1,BANCO10[[#This Row],[STATUS DA ETAPA]],"")</f>
        <v/>
      </c>
      <c r="DA783" s="42" t="str">
        <f>IF(BANCO10[[#This Row],[SOLUÇÃO]]=DA$1,BANCO10[[#This Row],[STATUS DA ETAPA]],"")</f>
        <v/>
      </c>
      <c r="DB783" s="42" t="str">
        <f>IF(BANCO10[[#This Row],[SOLUÇÃO]]=DB$1,BANCO10[[#This Row],[STATUS DA ETAPA]],"")</f>
        <v/>
      </c>
      <c r="DC783" s="63" t="str">
        <f>IF(BANCO10[[#This Row],[SOLUÇÃO]]=DC$1,BANCO10[[#This Row],[STATUS DA ETAPA]],"")</f>
        <v/>
      </c>
      <c r="DD783" s="65" t="str">
        <f>IF(BANCO10[[#This Row],[SOLUÇÃO]]=DD$1,BANCO10[[#This Row],[STATUS DA ETAPA]],"")</f>
        <v/>
      </c>
      <c r="DE783" s="65" t="str">
        <f>IF(BANCO10[[#This Row],[SOLUÇÃO]]=DE$1,BANCO10[[#This Row],[STATUS DA ETAPA]],"")</f>
        <v/>
      </c>
      <c r="DF783" s="65" t="str">
        <f>IF(BANCO10[[#This Row],[SOLUÇÃO]]=DF$1,BANCO10[[#This Row],[STATUS DA ETAPA]],"")</f>
        <v/>
      </c>
      <c r="DG783" s="65" t="str">
        <f>IF(BANCO10[[#This Row],[SOLUÇÃO]]=DG$1,BANCO10[[#This Row],[STATUS DA ETAPA]],"")</f>
        <v/>
      </c>
      <c r="DH783" s="65" t="str">
        <f>IF(BANCO10[[#This Row],[SOLUÇÃO]]=DH$1,BANCO10[[#This Row],[STATUS DA ETAPA]],"")</f>
        <v/>
      </c>
      <c r="DI783" s="65" t="str">
        <f>IF(BANCO10[[#This Row],[SOLUÇÃO]]=DI$1,BANCO10[[#This Row],[STATUS DA ETAPA]],"")</f>
        <v/>
      </c>
      <c r="DJ783" s="65" t="str">
        <f>IF(BANCO10[[#This Row],[SOLUÇÃO]]=DJ$1,BANCO10[[#This Row],[STATUS DA ETAPA]],"")</f>
        <v/>
      </c>
      <c r="DK783" s="65" t="str">
        <f>IF(BANCO10[[#This Row],[SOLUÇÃO]]=DK$1,BANCO10[[#This Row],[STATUS DA ETAPA]],"")</f>
        <v/>
      </c>
      <c r="DL783" s="65" t="str">
        <f>IF(BANCO10[[#This Row],[SOLUÇÃO]]=DL$1,BANCO10[[#This Row],[STATUS DA ETAPA]],"")</f>
        <v/>
      </c>
      <c r="DM783" s="65" t="str">
        <f>IF(BANCO10[[#This Row],[SOLUÇÃO]]=DM$1,BANCO10[[#This Row],[STATUS DA ETAPA]],"")</f>
        <v/>
      </c>
    </row>
    <row r="784" spans="1:117" ht="12" x14ac:dyDescent="0.25">
      <c r="A784" s="38" t="s">
        <v>118</v>
      </c>
      <c r="B784" s="39" t="s">
        <v>119</v>
      </c>
      <c r="C784" s="40" t="str">
        <f>IFERROR(VLOOKUP(BANCO10[[#This Row],[EMPRESA]],[1]!DADOS[#Data],2,FALSE),"")</f>
        <v>01.816.629/0001-77</v>
      </c>
      <c r="D784" s="42" t="s">
        <v>1962</v>
      </c>
      <c r="E784" s="42" t="str">
        <f>IFERROR(VLOOKUP(BANCO10[[#This Row],[EMPRESA]],[1]!DADOS[#Data],5,FALSE),"")</f>
        <v>ME</v>
      </c>
      <c r="F784" s="40" t="str">
        <f>IFERROR(IF(VLOOKUP(BANCO10[[#This Row],[EMPRESA]],[1]!DADOS[#Data],6,0)="","",(VLOOKUP(BANCO10[[#This Row],[EMPRESA]],[1]!DADOS[#Data],6,0))),"")</f>
        <v>CAPITAL LESTE 2</v>
      </c>
      <c r="G784" s="40"/>
      <c r="H784" s="43" t="s">
        <v>121</v>
      </c>
      <c r="I784" s="43" t="s">
        <v>122</v>
      </c>
      <c r="J784" s="44" t="s">
        <v>740</v>
      </c>
      <c r="K784" s="44" t="s">
        <v>123</v>
      </c>
      <c r="L784" s="44" t="s">
        <v>123</v>
      </c>
      <c r="M784" s="44">
        <v>103</v>
      </c>
      <c r="N784" s="42" t="s">
        <v>123</v>
      </c>
      <c r="O784" s="42" t="s">
        <v>90</v>
      </c>
      <c r="P784" s="42">
        <v>4</v>
      </c>
      <c r="Q784" s="42"/>
      <c r="R784" s="45" t="s">
        <v>123</v>
      </c>
      <c r="S784" s="45"/>
      <c r="T784" s="45" t="s">
        <v>123</v>
      </c>
      <c r="U784" s="45"/>
      <c r="V784" s="45" t="s">
        <v>123</v>
      </c>
      <c r="W784" s="45"/>
      <c r="X784" s="45" t="s">
        <v>123</v>
      </c>
      <c r="Y784" s="45"/>
      <c r="Z784" s="46" t="s">
        <v>123</v>
      </c>
      <c r="AA784" s="47"/>
      <c r="AB784" s="46" t="s">
        <v>123</v>
      </c>
      <c r="AC784" s="48"/>
      <c r="AD784" s="46" t="s">
        <v>123</v>
      </c>
      <c r="AE784" s="48"/>
      <c r="AF784" s="45" t="s">
        <v>123</v>
      </c>
      <c r="AG784" s="45"/>
      <c r="AH784" s="45" t="s">
        <v>123</v>
      </c>
      <c r="AI784" s="45"/>
      <c r="AJ784" s="45" t="s">
        <v>123</v>
      </c>
      <c r="AK784" s="45"/>
      <c r="AL784" s="45" t="s">
        <v>123</v>
      </c>
      <c r="AM784" s="45"/>
      <c r="AN784" s="45" t="s">
        <v>123</v>
      </c>
      <c r="AO784" s="45"/>
      <c r="AP784" s="45" t="s">
        <v>123</v>
      </c>
      <c r="AQ784" s="45"/>
      <c r="AR784" s="45" t="s">
        <v>123</v>
      </c>
      <c r="AS784" s="45"/>
      <c r="AT784" s="49">
        <v>45963</v>
      </c>
      <c r="AU784" s="50">
        <v>45963</v>
      </c>
      <c r="AV784" s="51" t="s">
        <v>123</v>
      </c>
      <c r="AW784" s="51" t="s">
        <v>123</v>
      </c>
      <c r="AX784" s="51" t="s">
        <v>123</v>
      </c>
      <c r="AY784" s="52" t="s">
        <v>123</v>
      </c>
      <c r="AZ784" s="53">
        <v>0</v>
      </c>
      <c r="BA784" s="52" t="s">
        <v>123</v>
      </c>
      <c r="BB784" s="81" t="s">
        <v>123</v>
      </c>
      <c r="BC784" s="52" t="s">
        <v>123</v>
      </c>
      <c r="BD784" s="52" t="s">
        <v>123</v>
      </c>
      <c r="BE784" s="55" t="s">
        <v>123</v>
      </c>
      <c r="BF784" s="55" t="s">
        <v>123</v>
      </c>
      <c r="BG784" s="55" t="s">
        <v>123</v>
      </c>
      <c r="BH784" s="55" t="s">
        <v>123</v>
      </c>
      <c r="BI784" s="138" t="s">
        <v>123</v>
      </c>
      <c r="BJ784" s="57"/>
      <c r="BK784" s="58" t="s">
        <v>123</v>
      </c>
      <c r="BL784" s="59"/>
      <c r="BM784" s="58" t="s">
        <v>123</v>
      </c>
      <c r="BN784" s="59"/>
      <c r="BO784" s="58" t="s">
        <v>123</v>
      </c>
      <c r="BP784" s="59"/>
      <c r="BQ784" s="58" t="s">
        <v>123</v>
      </c>
      <c r="BR784" s="140"/>
      <c r="BS784" s="70" t="s">
        <v>1963</v>
      </c>
      <c r="BT784" s="38"/>
      <c r="BU784" s="61" t="s">
        <v>129</v>
      </c>
      <c r="BV784" s="61" t="s">
        <v>129</v>
      </c>
      <c r="BW784" s="84" t="s">
        <v>129</v>
      </c>
      <c r="BX784" s="84" t="s">
        <v>129</v>
      </c>
      <c r="BY784" s="85" t="s">
        <v>129</v>
      </c>
      <c r="BZ784" s="84"/>
      <c r="CA784" s="86" t="s">
        <v>129</v>
      </c>
      <c r="CB784" s="87" t="s">
        <v>129</v>
      </c>
      <c r="CC784" s="88" t="s">
        <v>129</v>
      </c>
      <c r="CD784" s="87" t="s">
        <v>129</v>
      </c>
      <c r="CE784" s="87" t="s">
        <v>129</v>
      </c>
      <c r="CF784" s="87" t="s">
        <v>129</v>
      </c>
      <c r="CG784" s="87" t="s">
        <v>129</v>
      </c>
      <c r="CH784" s="42">
        <f>YEAR(BANCO10[[#This Row],[DATA INÍCIO]])</f>
        <v>2025</v>
      </c>
      <c r="CI784" s="42">
        <f>MONTH(BANCO10[[#This Row],[DATA INÍCIO]])</f>
        <v>11</v>
      </c>
      <c r="CJ784" s="42" t="str">
        <f t="shared" si="13"/>
        <v>TK INDUSTRIA E COMERCIO DE MOVEIS LTDA01.816.629/0001-77</v>
      </c>
      <c r="CK784" s="42"/>
      <c r="CL784" s="42" t="s">
        <v>123</v>
      </c>
      <c r="CM784" s="42" t="str">
        <f>IF(BANCO10[[#This Row],[SOLUÇÃO]]=CM$1,BANCO10[[#This Row],[STATUS DA ETAPA]],"")</f>
        <v>CANCELADO</v>
      </c>
      <c r="CN784" s="42" t="str">
        <f>IF(BANCO10[[#This Row],[SOLUÇÃO]]=CN$1,BANCO10[[#This Row],[STATUS DA ETAPA]],"")</f>
        <v/>
      </c>
      <c r="CO784" s="42" t="str">
        <f>IF(BANCO10[[#This Row],[SOLUÇÃO]]=CO$1,BANCO10[[#This Row],[STATUS DA ETAPA]],"")</f>
        <v/>
      </c>
      <c r="CP784" s="42" t="str">
        <f>IF(BANCO10[[#This Row],[SOLUÇÃO]]=CP$1,BANCO10[[#This Row],[STATUS DA ETAPA]],"")</f>
        <v/>
      </c>
      <c r="CQ784" s="42" t="str">
        <f>IF(BANCO10[[#This Row],[SOLUÇÃO]]=CQ$1,BANCO10[[#This Row],[STATUS DA ETAPA]],"")</f>
        <v/>
      </c>
      <c r="CR784" s="42" t="str">
        <f>IF(BANCO10[[#This Row],[SOLUÇÃO]]=CR$1,BANCO10[[#This Row],[STATUS DA ETAPA]],"")</f>
        <v/>
      </c>
      <c r="CS784" s="42" t="str">
        <f>IF(BANCO10[[#This Row],[SOLUÇÃO]]=CS$1,BANCO10[[#This Row],[STATUS DA ETAPA]],"")</f>
        <v/>
      </c>
      <c r="CT784" s="42" t="str">
        <f>IF(BANCO10[[#This Row],[SOLUÇÃO]]=CT$1,BANCO10[[#This Row],[STATUS DA ETAPA]],"")</f>
        <v/>
      </c>
      <c r="CU784" s="42" t="str">
        <f>IF(BANCO10[[#This Row],[SOLUÇÃO]]=CU$1,BANCO10[[#This Row],[STATUS DA ETAPA]],"")</f>
        <v/>
      </c>
      <c r="CV784" s="42" t="str">
        <f>IF(BANCO10[[#This Row],[SOLUÇÃO]]=CV$1,BANCO10[[#This Row],[STATUS DA ETAPA]],"")</f>
        <v/>
      </c>
      <c r="CW784" s="42" t="str">
        <f>IF(BANCO10[[#This Row],[SOLUÇÃO]]=CW$1,BANCO10[[#This Row],[STATUS DA ETAPA]],"")</f>
        <v/>
      </c>
      <c r="CX784" s="42" t="str">
        <f>IF(BANCO10[[#This Row],[SOLUÇÃO]]=CX$1,BANCO10[[#This Row],[STATUS DA ETAPA]],"")</f>
        <v/>
      </c>
      <c r="CY784" s="42" t="str">
        <f>IF(BANCO10[[#This Row],[SOLUÇÃO]]=CY$1,BANCO10[[#This Row],[STATUS DA ETAPA]],"")</f>
        <v/>
      </c>
      <c r="CZ784" s="42" t="str">
        <f>IF(BANCO10[[#This Row],[SOLUÇÃO]]=CZ$1,BANCO10[[#This Row],[STATUS DA ETAPA]],"")</f>
        <v/>
      </c>
      <c r="DA784" s="42" t="str">
        <f>IF(BANCO10[[#This Row],[SOLUÇÃO]]=DA$1,BANCO10[[#This Row],[STATUS DA ETAPA]],"")</f>
        <v/>
      </c>
      <c r="DB784" s="42" t="str">
        <f>IF(BANCO10[[#This Row],[SOLUÇÃO]]=DB$1,BANCO10[[#This Row],[STATUS DA ETAPA]],"")</f>
        <v/>
      </c>
      <c r="DC784" s="63" t="str">
        <f>IF(BANCO10[[#This Row],[SOLUÇÃO]]=DC$1,BANCO10[[#This Row],[STATUS DA ETAPA]],"")</f>
        <v/>
      </c>
      <c r="DD784" s="65" t="str">
        <f>IF(BANCO10[[#This Row],[SOLUÇÃO]]=DD$1,BANCO10[[#This Row],[STATUS DA ETAPA]],"")</f>
        <v/>
      </c>
      <c r="DE784" s="65" t="str">
        <f>IF(BANCO10[[#This Row],[SOLUÇÃO]]=DE$1,BANCO10[[#This Row],[STATUS DA ETAPA]],"")</f>
        <v/>
      </c>
      <c r="DF784" s="65" t="str">
        <f>IF(BANCO10[[#This Row],[SOLUÇÃO]]=DF$1,BANCO10[[#This Row],[STATUS DA ETAPA]],"")</f>
        <v/>
      </c>
      <c r="DG784" s="65" t="str">
        <f>IF(BANCO10[[#This Row],[SOLUÇÃO]]=DG$1,BANCO10[[#This Row],[STATUS DA ETAPA]],"")</f>
        <v/>
      </c>
      <c r="DH784" s="65" t="str">
        <f>IF(BANCO10[[#This Row],[SOLUÇÃO]]=DH$1,BANCO10[[#This Row],[STATUS DA ETAPA]],"")</f>
        <v/>
      </c>
      <c r="DI784" s="65" t="str">
        <f>IF(BANCO10[[#This Row],[SOLUÇÃO]]=DI$1,BANCO10[[#This Row],[STATUS DA ETAPA]],"")</f>
        <v/>
      </c>
      <c r="DJ784" s="65" t="str">
        <f>IF(BANCO10[[#This Row],[SOLUÇÃO]]=DJ$1,BANCO10[[#This Row],[STATUS DA ETAPA]],"")</f>
        <v/>
      </c>
      <c r="DK784" s="65" t="str">
        <f>IF(BANCO10[[#This Row],[SOLUÇÃO]]=DK$1,BANCO10[[#This Row],[STATUS DA ETAPA]],"")</f>
        <v/>
      </c>
      <c r="DL784" s="65" t="str">
        <f>IF(BANCO10[[#This Row],[SOLUÇÃO]]=DL$1,BANCO10[[#This Row],[STATUS DA ETAPA]],"")</f>
        <v/>
      </c>
      <c r="DM784" s="65" t="str">
        <f>IF(BANCO10[[#This Row],[SOLUÇÃO]]=DM$1,BANCO10[[#This Row],[STATUS DA ETAPA]],"")</f>
        <v/>
      </c>
    </row>
    <row r="785" spans="1:339" ht="10.5" x14ac:dyDescent="0.25">
      <c r="A785" s="38" t="s">
        <v>118</v>
      </c>
      <c r="B785" s="39" t="s">
        <v>131</v>
      </c>
      <c r="C785" s="40" t="str">
        <f>IFERROR(VLOOKUP(BANCO10[[#This Row],[EMPRESA]],[1]!DADOS[#Data],2,FALSE),"")</f>
        <v>00.151.537/0001-52</v>
      </c>
      <c r="D785" s="40" t="s">
        <v>1964</v>
      </c>
      <c r="E785" s="42" t="str">
        <f>IFERROR(VLOOKUP(BANCO10[[#This Row],[EMPRESA]],[1]!DADOS[#Data],5,FALSE),"")</f>
        <v>EPP</v>
      </c>
      <c r="F785" s="40" t="str">
        <f>IFERROR(IF(VLOOKUP(BANCO10[[#This Row],[EMPRESA]],[1]!DADOS[#Data],6,0)="","",(VLOOKUP(BANCO10[[#This Row],[EMPRESA]],[1]!DADOS[#Data],6,0))),"")</f>
        <v>CAPITAL LESTE 1</v>
      </c>
      <c r="G785" s="40" t="str">
        <f>IFERROR(IF(VLOOKUP(BANCO10[[#This Row],[EMPRESA]],[1]!DADOS[#Data],4)="","",(VLOOKUP($D785,[1]!DADOS[#Data],4,0))),"")</f>
        <v>TKB</v>
      </c>
      <c r="H785" s="43" t="s">
        <v>7</v>
      </c>
      <c r="I785" s="43" t="s">
        <v>134</v>
      </c>
      <c r="J785" s="38" t="s">
        <v>123</v>
      </c>
      <c r="K785" s="44" t="s">
        <v>1965</v>
      </c>
      <c r="L785" s="44" t="s">
        <v>136</v>
      </c>
      <c r="M785" s="44" t="s">
        <v>137</v>
      </c>
      <c r="N785" s="44" t="s">
        <v>123</v>
      </c>
      <c r="O785" s="42" t="s">
        <v>96</v>
      </c>
      <c r="P785" s="42">
        <v>106</v>
      </c>
      <c r="Q785" s="39"/>
      <c r="R785" s="45" t="s">
        <v>27</v>
      </c>
      <c r="S785" s="45">
        <v>45749</v>
      </c>
      <c r="T785" s="45" t="s">
        <v>27</v>
      </c>
      <c r="U785" s="45">
        <v>45755</v>
      </c>
      <c r="V785" s="45" t="s">
        <v>27</v>
      </c>
      <c r="W785" s="45">
        <v>45757</v>
      </c>
      <c r="X785" s="45" t="s">
        <v>27</v>
      </c>
      <c r="Y785" s="45">
        <v>45757</v>
      </c>
      <c r="Z785" s="46" t="s">
        <v>27</v>
      </c>
      <c r="AA785" s="47">
        <v>45709</v>
      </c>
      <c r="AB785" s="46" t="s">
        <v>126</v>
      </c>
      <c r="AC785" s="48"/>
      <c r="AD785" s="46" t="s">
        <v>126</v>
      </c>
      <c r="AE785" s="48"/>
      <c r="AF785" s="45" t="s">
        <v>123</v>
      </c>
      <c r="AG785" s="45"/>
      <c r="AH785" s="45" t="s">
        <v>123</v>
      </c>
      <c r="AI785" s="45"/>
      <c r="AJ785" s="45" t="s">
        <v>27</v>
      </c>
      <c r="AK785" s="45">
        <v>45708</v>
      </c>
      <c r="AL785" s="45" t="s">
        <v>123</v>
      </c>
      <c r="AM785" s="45"/>
      <c r="AN785" s="45" t="s">
        <v>123</v>
      </c>
      <c r="AO785" s="45"/>
      <c r="AP785" s="45" t="s">
        <v>123</v>
      </c>
      <c r="AQ785" s="45"/>
      <c r="AR785" s="45" t="s">
        <v>123</v>
      </c>
      <c r="AS785" s="45"/>
      <c r="AT785" s="49">
        <v>46022</v>
      </c>
      <c r="AU785" s="50">
        <v>46022</v>
      </c>
      <c r="AV785" s="66" t="s">
        <v>126</v>
      </c>
      <c r="AW785" s="66" t="s">
        <v>126</v>
      </c>
      <c r="AX785" s="51" t="s">
        <v>49</v>
      </c>
      <c r="AY785" s="52" t="s">
        <v>126</v>
      </c>
      <c r="AZ785" s="53">
        <v>20140</v>
      </c>
      <c r="BA785" s="52" t="s">
        <v>138</v>
      </c>
      <c r="BB785" s="42">
        <v>711078</v>
      </c>
      <c r="BC785" s="52" t="s">
        <v>123</v>
      </c>
      <c r="BD785" s="52" t="s">
        <v>123</v>
      </c>
      <c r="BE785" s="261" t="s">
        <v>126</v>
      </c>
      <c r="BF785" s="261" t="s">
        <v>126</v>
      </c>
      <c r="BG785" s="261" t="s">
        <v>126</v>
      </c>
      <c r="BH785" s="261" t="s">
        <v>126</v>
      </c>
      <c r="BI785" s="48" t="s">
        <v>126</v>
      </c>
      <c r="BJ785" s="48"/>
      <c r="BK785" s="58" t="s">
        <v>126</v>
      </c>
      <c r="BL785" s="59"/>
      <c r="BM785" s="58" t="s">
        <v>126</v>
      </c>
      <c r="BN785" s="59"/>
      <c r="BO785" s="74" t="s">
        <v>126</v>
      </c>
      <c r="BP785" s="77"/>
      <c r="BQ785" s="78" t="s">
        <v>126</v>
      </c>
      <c r="BR785" s="131"/>
      <c r="BS785" s="69" t="s">
        <v>185</v>
      </c>
      <c r="BT785" s="38"/>
      <c r="BU785" s="61"/>
      <c r="BV785" s="61"/>
      <c r="BW785" s="61"/>
      <c r="BX785" s="61"/>
      <c r="BY785" s="61"/>
      <c r="BZ785" s="61"/>
      <c r="CA785" s="61"/>
      <c r="CB785" s="61"/>
      <c r="CC785" s="61"/>
      <c r="CD785" s="61"/>
      <c r="CE785" s="61"/>
      <c r="CF785" s="61"/>
      <c r="CG785" s="61"/>
      <c r="CH785" s="63">
        <f>YEAR(BANCO10[[#This Row],[DATA INÍCIO]])</f>
        <v>2025</v>
      </c>
      <c r="CI785" s="63">
        <f>MONTH(BANCO10[[#This Row],[DATA INÍCIO]])</f>
        <v>12</v>
      </c>
      <c r="CJ785" s="71" t="str">
        <f t="shared" si="13"/>
        <v>TKB ERICHSEN COMERCIAL E TECNICA LTDA00.151.537/0001-52</v>
      </c>
      <c r="CK785" s="63"/>
      <c r="CL785" s="63"/>
      <c r="CM785" s="42" t="str">
        <f>IF(BANCO10[[#This Row],[SOLUÇÃO]]=CM$1,BANCO10[[#This Row],[STATUS DA ETAPA]],"")</f>
        <v/>
      </c>
      <c r="CN785" s="42" t="str">
        <f>IF(BANCO10[[#This Row],[SOLUÇÃO]]=CN$1,BANCO10[[#This Row],[STATUS DA ETAPA]],"")</f>
        <v/>
      </c>
      <c r="CO785" s="42" t="str">
        <f>IF(BANCO10[[#This Row],[SOLUÇÃO]]=CO$1,BANCO10[[#This Row],[STATUS DA ETAPA]],"")</f>
        <v/>
      </c>
      <c r="CP785" s="42" t="str">
        <f>IF(BANCO10[[#This Row],[SOLUÇÃO]]=CP$1,BANCO10[[#This Row],[STATUS DA ETAPA]],"")</f>
        <v/>
      </c>
      <c r="CQ785" s="42" t="str">
        <f>IF(BANCO10[[#This Row],[SOLUÇÃO]]=CQ$1,BANCO10[[#This Row],[STATUS DA ETAPA]],"")</f>
        <v/>
      </c>
      <c r="CR785" s="42" t="str">
        <f>IF(BANCO10[[#This Row],[SOLUÇÃO]]=CR$1,BANCO10[[#This Row],[STATUS DA ETAPA]],"")</f>
        <v/>
      </c>
      <c r="CS785" s="42" t="str">
        <f>IF(BANCO10[[#This Row],[SOLUÇÃO]]=CS$1,BANCO10[[#This Row],[STATUS DA ETAPA]],"")</f>
        <v>AGUARDANDO SALDO</v>
      </c>
      <c r="CT785" s="42" t="str">
        <f>IF(BANCO10[[#This Row],[SOLUÇÃO]]=CT$1,BANCO10[[#This Row],[STATUS DA ETAPA]],"")</f>
        <v/>
      </c>
      <c r="CU785" s="42" t="str">
        <f>IF(BANCO10[[#This Row],[SOLUÇÃO]]=CU$1,BANCO10[[#This Row],[STATUS DA ETAPA]],"")</f>
        <v/>
      </c>
      <c r="CV785" s="42" t="str">
        <f>IF(BANCO10[[#This Row],[SOLUÇÃO]]=CV$1,BANCO10[[#This Row],[STATUS DA ETAPA]],"")</f>
        <v/>
      </c>
      <c r="CW785" s="42" t="str">
        <f>IF(BANCO10[[#This Row],[SOLUÇÃO]]=CW$1,BANCO10[[#This Row],[STATUS DA ETAPA]],"")</f>
        <v/>
      </c>
      <c r="CX785" s="42" t="str">
        <f>IF(BANCO10[[#This Row],[SOLUÇÃO]]=CX$1,BANCO10[[#This Row],[STATUS DA ETAPA]],"")</f>
        <v/>
      </c>
      <c r="CY785" s="42" t="str">
        <f>IF(BANCO10[[#This Row],[SOLUÇÃO]]=CY$1,BANCO10[[#This Row],[STATUS DA ETAPA]],"")</f>
        <v/>
      </c>
      <c r="CZ785" s="42" t="str">
        <f>IF(BANCO10[[#This Row],[SOLUÇÃO]]=CZ$1,BANCO10[[#This Row],[STATUS DA ETAPA]],"")</f>
        <v/>
      </c>
      <c r="DA785" s="42" t="str">
        <f>IF(BANCO10[[#This Row],[SOLUÇÃO]]=DA$1,BANCO10[[#This Row],[STATUS DA ETAPA]],"")</f>
        <v/>
      </c>
      <c r="DB785" s="42" t="str">
        <f>IF(BANCO10[[#This Row],[SOLUÇÃO]]=DB$1,BANCO10[[#This Row],[STATUS DA ETAPA]],"")</f>
        <v/>
      </c>
      <c r="DC785" s="42" t="str">
        <f>IF(BANCO10[[#This Row],[SOLUÇÃO]]=DC$1,BANCO10[[#This Row],[STATUS DA ETAPA]],"")</f>
        <v/>
      </c>
      <c r="DD785" s="42" t="str">
        <f>IF(BANCO10[[#This Row],[SOLUÇÃO]]=DD$1,BANCO10[[#This Row],[STATUS DA ETAPA]],"")</f>
        <v/>
      </c>
      <c r="DE785" s="42" t="str">
        <f>IF(BANCO10[[#This Row],[SOLUÇÃO]]=DE$1,BANCO10[[#This Row],[STATUS DA ETAPA]],"")</f>
        <v/>
      </c>
      <c r="DF785" s="42" t="str">
        <f>IF(BANCO10[[#This Row],[SOLUÇÃO]]=DF$1,BANCO10[[#This Row],[STATUS DA ETAPA]],"")</f>
        <v/>
      </c>
      <c r="DG785" s="42" t="str">
        <f>IF(BANCO10[[#This Row],[SOLUÇÃO]]=DG$1,BANCO10[[#This Row],[STATUS DA ETAPA]],"")</f>
        <v/>
      </c>
      <c r="DH785" s="42" t="str">
        <f>IF(BANCO10[[#This Row],[SOLUÇÃO]]=DH$1,BANCO10[[#This Row],[STATUS DA ETAPA]],"")</f>
        <v/>
      </c>
      <c r="DI785" s="42" t="str">
        <f>IF(BANCO10[[#This Row],[SOLUÇÃO]]=DI$1,BANCO10[[#This Row],[STATUS DA ETAPA]],"")</f>
        <v/>
      </c>
      <c r="DJ785" s="42" t="str">
        <f>IF(BANCO10[[#This Row],[SOLUÇÃO]]=DJ$1,BANCO10[[#This Row],[STATUS DA ETAPA]],"")</f>
        <v/>
      </c>
      <c r="DK785" s="42" t="str">
        <f>IF(BANCO10[[#This Row],[SOLUÇÃO]]=DK$1,BANCO10[[#This Row],[STATUS DA ETAPA]],"")</f>
        <v/>
      </c>
      <c r="DL785" s="42" t="str">
        <f>IF(BANCO10[[#This Row],[SOLUÇÃO]]=DL$1,BANCO10[[#This Row],[STATUS DA ETAPA]],"")</f>
        <v/>
      </c>
      <c r="DM785" s="42" t="str">
        <f>IF(BANCO10[[#This Row],[SOLUÇÃO]]=DM$1,BANCO10[[#This Row],[STATUS DA ETAPA]],"")</f>
        <v/>
      </c>
    </row>
    <row r="786" spans="1:339" ht="12" x14ac:dyDescent="0.25">
      <c r="A786" s="38" t="s">
        <v>118</v>
      </c>
      <c r="B786" s="39" t="s">
        <v>119</v>
      </c>
      <c r="C786" s="40" t="str">
        <f>IFERROR(VLOOKUP(BANCO10[[#This Row],[EMPRESA]],[1]!DADOS[#Data],2,FALSE),"")</f>
        <v>00.151.537/0001-52</v>
      </c>
      <c r="D786" s="42" t="s">
        <v>1964</v>
      </c>
      <c r="E786" s="42" t="str">
        <f>IFERROR(VLOOKUP(BANCO10[[#This Row],[EMPRESA]],[1]!DADOS[#Data],5,FALSE),"")</f>
        <v>EPP</v>
      </c>
      <c r="F786" s="40" t="str">
        <f>IFERROR(IF(VLOOKUP(BANCO10[[#This Row],[EMPRESA]],[1]!DADOS[#Data],6,0)="","",(VLOOKUP(BANCO10[[#This Row],[EMPRESA]],[1]!DADOS[#Data],6,0))),"")</f>
        <v>CAPITAL LESTE 1</v>
      </c>
      <c r="G786" s="40"/>
      <c r="H786" s="43" t="s">
        <v>121</v>
      </c>
      <c r="I786" s="43" t="s">
        <v>145</v>
      </c>
      <c r="J786" s="44" t="s">
        <v>146</v>
      </c>
      <c r="K786" s="44" t="s">
        <v>1966</v>
      </c>
      <c r="L786" s="44" t="s">
        <v>123</v>
      </c>
      <c r="M786" s="44">
        <v>103</v>
      </c>
      <c r="N786" s="42" t="s">
        <v>123</v>
      </c>
      <c r="O786" s="42" t="s">
        <v>90</v>
      </c>
      <c r="P786" s="42">
        <v>4</v>
      </c>
      <c r="Q786" s="42" t="s">
        <v>205</v>
      </c>
      <c r="R786" s="45" t="s">
        <v>123</v>
      </c>
      <c r="S786" s="45"/>
      <c r="T786" s="45" t="s">
        <v>123</v>
      </c>
      <c r="U786" s="45"/>
      <c r="V786" s="45" t="s">
        <v>123</v>
      </c>
      <c r="W786" s="45"/>
      <c r="X786" s="45" t="s">
        <v>123</v>
      </c>
      <c r="Y786" s="45"/>
      <c r="Z786" s="46" t="s">
        <v>123</v>
      </c>
      <c r="AA786" s="47"/>
      <c r="AB786" s="46" t="s">
        <v>123</v>
      </c>
      <c r="AC786" s="48"/>
      <c r="AD786" s="46" t="s">
        <v>123</v>
      </c>
      <c r="AE786" s="48"/>
      <c r="AF786" s="45" t="s">
        <v>27</v>
      </c>
      <c r="AG786" s="45">
        <v>44712</v>
      </c>
      <c r="AH786" s="45" t="s">
        <v>126</v>
      </c>
      <c r="AI786" s="45"/>
      <c r="AJ786" s="45" t="s">
        <v>123</v>
      </c>
      <c r="AK786" s="45"/>
      <c r="AL786" s="45" t="s">
        <v>123</v>
      </c>
      <c r="AM786" s="45"/>
      <c r="AN786" s="45" t="s">
        <v>123</v>
      </c>
      <c r="AO786" s="45"/>
      <c r="AP786" s="45" t="s">
        <v>123</v>
      </c>
      <c r="AQ786" s="45"/>
      <c r="AR786" s="45" t="s">
        <v>123</v>
      </c>
      <c r="AS786" s="45"/>
      <c r="AT786" s="49">
        <v>44706</v>
      </c>
      <c r="AU786" s="50">
        <v>44706</v>
      </c>
      <c r="AV786" s="51" t="s">
        <v>123</v>
      </c>
      <c r="AW786" s="51" t="s">
        <v>123</v>
      </c>
      <c r="AX786" s="51" t="s">
        <v>49</v>
      </c>
      <c r="AY786" s="52" t="s">
        <v>123</v>
      </c>
      <c r="AZ786" s="53">
        <v>0</v>
      </c>
      <c r="BA786" s="52" t="s">
        <v>123</v>
      </c>
      <c r="BB786" s="81" t="s">
        <v>123</v>
      </c>
      <c r="BC786" s="52" t="s">
        <v>123</v>
      </c>
      <c r="BD786" s="52" t="s">
        <v>123</v>
      </c>
      <c r="BE786" s="55" t="s">
        <v>123</v>
      </c>
      <c r="BF786" s="55" t="s">
        <v>123</v>
      </c>
      <c r="BG786" s="55" t="s">
        <v>123</v>
      </c>
      <c r="BH786" s="55" t="s">
        <v>123</v>
      </c>
      <c r="BI786" s="138" t="s">
        <v>123</v>
      </c>
      <c r="BJ786" s="48"/>
      <c r="BK786" s="74"/>
      <c r="BL786" s="75"/>
      <c r="BM786" s="74"/>
      <c r="BN786" s="75"/>
      <c r="BO786" s="74" t="s">
        <v>123</v>
      </c>
      <c r="BP786" s="75"/>
      <c r="BQ786" s="74" t="s">
        <v>123</v>
      </c>
      <c r="BR786" s="232"/>
      <c r="BS786" s="70"/>
      <c r="BT786" s="70"/>
      <c r="BU786" s="61" t="s">
        <v>129</v>
      </c>
      <c r="BV786" s="61" t="s">
        <v>129</v>
      </c>
      <c r="BW786" s="84" t="s">
        <v>259</v>
      </c>
      <c r="BX786" s="84" t="s">
        <v>129</v>
      </c>
      <c r="BY786" s="85" t="s">
        <v>158</v>
      </c>
      <c r="BZ786" s="84" t="s">
        <v>1506</v>
      </c>
      <c r="CA786" s="86" t="s">
        <v>129</v>
      </c>
      <c r="CB786" s="87" t="s">
        <v>129</v>
      </c>
      <c r="CC786" s="88" t="s">
        <v>129</v>
      </c>
      <c r="CD786" s="87" t="s">
        <v>129</v>
      </c>
      <c r="CE786" s="87" t="s">
        <v>129</v>
      </c>
      <c r="CF786" s="87" t="s">
        <v>129</v>
      </c>
      <c r="CG786" s="87" t="s">
        <v>129</v>
      </c>
      <c r="CH786" s="42">
        <f>YEAR(BANCO10[[#This Row],[DATA INÍCIO]])</f>
        <v>2022</v>
      </c>
      <c r="CI786" s="42">
        <f>MONTH(BANCO10[[#This Row],[DATA INÍCIO]])</f>
        <v>5</v>
      </c>
      <c r="CJ786" s="42" t="str">
        <f t="shared" ref="CJ786:CJ838" si="14">CONCATENATE(D786,C786)</f>
        <v>TKB ERICHSEN COMERCIAL E TECNICA LTDA00.151.537/0001-52</v>
      </c>
      <c r="CK786" s="42"/>
      <c r="CL786" s="42" t="s">
        <v>1966</v>
      </c>
      <c r="CM786" s="42" t="str">
        <f>IF(BANCO10[[#This Row],[SOLUÇÃO]]=CM$1,BANCO10[[#This Row],[STATUS DA ETAPA]],"")</f>
        <v>CONCLUÍDO</v>
      </c>
      <c r="CN786" s="42" t="str">
        <f>IF(BANCO10[[#This Row],[SOLUÇÃO]]=CN$1,BANCO10[[#This Row],[STATUS DA ETAPA]],"")</f>
        <v/>
      </c>
      <c r="CO786" s="42" t="str">
        <f>IF(BANCO10[[#This Row],[SOLUÇÃO]]=CO$1,BANCO10[[#This Row],[STATUS DA ETAPA]],"")</f>
        <v/>
      </c>
      <c r="CP786" s="42" t="str">
        <f>IF(BANCO10[[#This Row],[SOLUÇÃO]]=CP$1,BANCO10[[#This Row],[STATUS DA ETAPA]],"")</f>
        <v/>
      </c>
      <c r="CQ786" s="42" t="str">
        <f>IF(BANCO10[[#This Row],[SOLUÇÃO]]=CQ$1,BANCO10[[#This Row],[STATUS DA ETAPA]],"")</f>
        <v/>
      </c>
      <c r="CR786" s="42" t="str">
        <f>IF(BANCO10[[#This Row],[SOLUÇÃO]]=CR$1,BANCO10[[#This Row],[STATUS DA ETAPA]],"")</f>
        <v/>
      </c>
      <c r="CS786" s="42" t="str">
        <f>IF(BANCO10[[#This Row],[SOLUÇÃO]]=CS$1,BANCO10[[#This Row],[STATUS DA ETAPA]],"")</f>
        <v/>
      </c>
      <c r="CT786" s="42" t="str">
        <f>IF(BANCO10[[#This Row],[SOLUÇÃO]]=CT$1,BANCO10[[#This Row],[STATUS DA ETAPA]],"")</f>
        <v/>
      </c>
      <c r="CU786" s="42" t="str">
        <f>IF(BANCO10[[#This Row],[SOLUÇÃO]]=CU$1,BANCO10[[#This Row],[STATUS DA ETAPA]],"")</f>
        <v/>
      </c>
      <c r="CV786" s="42" t="str">
        <f>IF(BANCO10[[#This Row],[SOLUÇÃO]]=CV$1,BANCO10[[#This Row],[STATUS DA ETAPA]],"")</f>
        <v/>
      </c>
      <c r="CW786" s="42" t="str">
        <f>IF(BANCO10[[#This Row],[SOLUÇÃO]]=CW$1,BANCO10[[#This Row],[STATUS DA ETAPA]],"")</f>
        <v/>
      </c>
      <c r="CX786" s="42" t="str">
        <f>IF(BANCO10[[#This Row],[SOLUÇÃO]]=CX$1,BANCO10[[#This Row],[STATUS DA ETAPA]],"")</f>
        <v/>
      </c>
      <c r="CY786" s="42" t="str">
        <f>IF(BANCO10[[#This Row],[SOLUÇÃO]]=CY$1,BANCO10[[#This Row],[STATUS DA ETAPA]],"")</f>
        <v/>
      </c>
      <c r="CZ786" s="42" t="str">
        <f>IF(BANCO10[[#This Row],[SOLUÇÃO]]=CZ$1,BANCO10[[#This Row],[STATUS DA ETAPA]],"")</f>
        <v/>
      </c>
      <c r="DA786" s="42" t="str">
        <f>IF(BANCO10[[#This Row],[SOLUÇÃO]]=DA$1,BANCO10[[#This Row],[STATUS DA ETAPA]],"")</f>
        <v/>
      </c>
      <c r="DB786" s="42" t="str">
        <f>IF(BANCO10[[#This Row],[SOLUÇÃO]]=DB$1,BANCO10[[#This Row],[STATUS DA ETAPA]],"")</f>
        <v/>
      </c>
      <c r="DC786" s="63" t="str">
        <f>IF(BANCO10[[#This Row],[SOLUÇÃO]]=DC$1,BANCO10[[#This Row],[STATUS DA ETAPA]],"")</f>
        <v/>
      </c>
      <c r="DD786" s="65" t="str">
        <f>IF(BANCO10[[#This Row],[SOLUÇÃO]]=DD$1,BANCO10[[#This Row],[STATUS DA ETAPA]],"")</f>
        <v/>
      </c>
      <c r="DE786" s="65" t="str">
        <f>IF(BANCO10[[#This Row],[SOLUÇÃO]]=DE$1,BANCO10[[#This Row],[STATUS DA ETAPA]],"")</f>
        <v/>
      </c>
      <c r="DF786" s="65" t="str">
        <f>IF(BANCO10[[#This Row],[SOLUÇÃO]]=DF$1,BANCO10[[#This Row],[STATUS DA ETAPA]],"")</f>
        <v/>
      </c>
      <c r="DG786" s="65" t="str">
        <f>IF(BANCO10[[#This Row],[SOLUÇÃO]]=DG$1,BANCO10[[#This Row],[STATUS DA ETAPA]],"")</f>
        <v/>
      </c>
      <c r="DH786" s="65" t="str">
        <f>IF(BANCO10[[#This Row],[SOLUÇÃO]]=DH$1,BANCO10[[#This Row],[STATUS DA ETAPA]],"")</f>
        <v/>
      </c>
      <c r="DI786" s="65" t="str">
        <f>IF(BANCO10[[#This Row],[SOLUÇÃO]]=DI$1,BANCO10[[#This Row],[STATUS DA ETAPA]],"")</f>
        <v/>
      </c>
      <c r="DJ786" s="65" t="str">
        <f>IF(BANCO10[[#This Row],[SOLUÇÃO]]=DJ$1,BANCO10[[#This Row],[STATUS DA ETAPA]],"")</f>
        <v/>
      </c>
      <c r="DK786" s="65" t="str">
        <f>IF(BANCO10[[#This Row],[SOLUÇÃO]]=DK$1,BANCO10[[#This Row],[STATUS DA ETAPA]],"")</f>
        <v/>
      </c>
      <c r="DL786" s="65" t="str">
        <f>IF(BANCO10[[#This Row],[SOLUÇÃO]]=DL$1,BANCO10[[#This Row],[STATUS DA ETAPA]],"")</f>
        <v/>
      </c>
      <c r="DM786" s="65" t="str">
        <f>IF(BANCO10[[#This Row],[SOLUÇÃO]]=DM$1,BANCO10[[#This Row],[STATUS DA ETAPA]],"")</f>
        <v/>
      </c>
    </row>
    <row r="787" spans="1:339" ht="12" x14ac:dyDescent="0.25">
      <c r="A787" s="38" t="s">
        <v>118</v>
      </c>
      <c r="B787" s="39" t="s">
        <v>119</v>
      </c>
      <c r="C787" s="40" t="str">
        <f>IFERROR(VLOOKUP(BANCO10[[#This Row],[EMPRESA]],[1]!DADOS[#Data],2,FALSE),"")</f>
        <v>00.151.537/0001-52</v>
      </c>
      <c r="D787" s="42" t="s">
        <v>1964</v>
      </c>
      <c r="E787" s="42" t="str">
        <f>IFERROR(VLOOKUP(BANCO10[[#This Row],[EMPRESA]],[1]!DADOS[#Data],5,FALSE),"")</f>
        <v>EPP</v>
      </c>
      <c r="F787" s="40" t="str">
        <f>IFERROR(IF(VLOOKUP(BANCO10[[#This Row],[EMPRESA]],[1]!DADOS[#Data],6,0)="","",(VLOOKUP(BANCO10[[#This Row],[EMPRESA]],[1]!DADOS[#Data],6,0))),"")</f>
        <v>CAPITAL LESTE 1</v>
      </c>
      <c r="G787" s="40" t="str">
        <f>IFERROR(IF(VLOOKUP(BANCO10[[#This Row],[EMPRESA]],[1]!DADOS[#Data],4)="","",(VLOOKUP($D787,[1]!DADOS[#Data],4,0))),"")</f>
        <v>TKB</v>
      </c>
      <c r="H787" s="43" t="s">
        <v>7</v>
      </c>
      <c r="I787" s="43" t="s">
        <v>145</v>
      </c>
      <c r="J787" s="44" t="s">
        <v>123</v>
      </c>
      <c r="K787" s="44" t="s">
        <v>1967</v>
      </c>
      <c r="L787" s="44">
        <v>13157456</v>
      </c>
      <c r="M787" s="44">
        <v>103</v>
      </c>
      <c r="N787" s="42" t="s">
        <v>123</v>
      </c>
      <c r="O787" s="42" t="s">
        <v>95</v>
      </c>
      <c r="P787" s="42">
        <v>100</v>
      </c>
      <c r="Q787" s="42" t="s">
        <v>173</v>
      </c>
      <c r="R787" s="45" t="s">
        <v>123</v>
      </c>
      <c r="S787" s="45"/>
      <c r="T787" s="45" t="s">
        <v>123</v>
      </c>
      <c r="U787" s="45"/>
      <c r="V787" s="45" t="s">
        <v>123</v>
      </c>
      <c r="W787" s="45"/>
      <c r="X787" s="45" t="s">
        <v>123</v>
      </c>
      <c r="Y787" s="45"/>
      <c r="Z787" s="46" t="s">
        <v>123</v>
      </c>
      <c r="AA787" s="47"/>
      <c r="AB787" s="46" t="s">
        <v>123</v>
      </c>
      <c r="AC787" s="48"/>
      <c r="AD787" s="46" t="s">
        <v>123</v>
      </c>
      <c r="AE787" s="48"/>
      <c r="AF787" s="45" t="s">
        <v>27</v>
      </c>
      <c r="AG787" s="45">
        <v>44712</v>
      </c>
      <c r="AH787" s="45" t="s">
        <v>27</v>
      </c>
      <c r="AI787" s="45">
        <v>44712</v>
      </c>
      <c r="AJ787" s="45" t="s">
        <v>27</v>
      </c>
      <c r="AK787" s="45">
        <v>44718</v>
      </c>
      <c r="AL787" s="45"/>
      <c r="AM787" s="45"/>
      <c r="AN787" s="45" t="s">
        <v>27</v>
      </c>
      <c r="AO787" s="45"/>
      <c r="AP787" s="45" t="s">
        <v>27</v>
      </c>
      <c r="AQ787" s="45">
        <v>44930</v>
      </c>
      <c r="AR787" s="45" t="s">
        <v>27</v>
      </c>
      <c r="AS787" s="45"/>
      <c r="AT787" s="133">
        <v>44944</v>
      </c>
      <c r="AU787" s="99">
        <v>45048</v>
      </c>
      <c r="AV787" s="51" t="s">
        <v>27</v>
      </c>
      <c r="AW787" s="51" t="s">
        <v>27</v>
      </c>
      <c r="AX787" s="51" t="s">
        <v>49</v>
      </c>
      <c r="AY787" s="52" t="s">
        <v>126</v>
      </c>
      <c r="AZ787" s="53">
        <v>0</v>
      </c>
      <c r="BA787" s="52"/>
      <c r="BB787" s="81"/>
      <c r="BC787" s="52" t="s">
        <v>474</v>
      </c>
      <c r="BD787" s="52" t="s">
        <v>123</v>
      </c>
      <c r="BE787" s="55" t="s">
        <v>123</v>
      </c>
      <c r="BF787" s="55" t="s">
        <v>123</v>
      </c>
      <c r="BG787" s="55" t="s">
        <v>27</v>
      </c>
      <c r="BH787" s="55" t="s">
        <v>123</v>
      </c>
      <c r="BI787" s="48" t="s">
        <v>123</v>
      </c>
      <c r="BJ787" s="48"/>
      <c r="BK787" s="74"/>
      <c r="BL787" s="75"/>
      <c r="BM787" s="74"/>
      <c r="BN787" s="75"/>
      <c r="BO787" s="74" t="s">
        <v>27</v>
      </c>
      <c r="BP787" s="75">
        <v>45048</v>
      </c>
      <c r="BQ787" s="74" t="s">
        <v>27</v>
      </c>
      <c r="BR787" s="232"/>
      <c r="BS787" s="70"/>
      <c r="BT787" s="38"/>
      <c r="BU787" s="61" t="s">
        <v>129</v>
      </c>
      <c r="BV787" s="61" t="s">
        <v>129</v>
      </c>
      <c r="BW787" s="84" t="s">
        <v>259</v>
      </c>
      <c r="BX787" s="84" t="s">
        <v>129</v>
      </c>
      <c r="BY787" s="85" t="s">
        <v>158</v>
      </c>
      <c r="BZ787" s="84" t="s">
        <v>1506</v>
      </c>
      <c r="CA787" s="86" t="s">
        <v>129</v>
      </c>
      <c r="CB787" s="87" t="s">
        <v>129</v>
      </c>
      <c r="CC787" s="88" t="s">
        <v>129</v>
      </c>
      <c r="CD787" s="87" t="s">
        <v>129</v>
      </c>
      <c r="CE787" s="87" t="s">
        <v>129</v>
      </c>
      <c r="CF787" s="87" t="s">
        <v>129</v>
      </c>
      <c r="CG787" s="87" t="s">
        <v>129</v>
      </c>
      <c r="CH787" s="42">
        <f>YEAR(BANCO10[[#This Row],[DATA INÍCIO]])</f>
        <v>2023</v>
      </c>
      <c r="CI787" s="42">
        <f>MONTH(BANCO10[[#This Row],[DATA INÍCIO]])</f>
        <v>1</v>
      </c>
      <c r="CJ787" s="42" t="str">
        <f t="shared" si="14"/>
        <v>TKB ERICHSEN COMERCIAL E TECNICA LTDA00.151.537/0001-52</v>
      </c>
      <c r="CK787" s="42"/>
      <c r="CL787" s="42" t="s">
        <v>1967</v>
      </c>
      <c r="CM787" s="42" t="str">
        <f>IF(BANCO10[[#This Row],[SOLUÇÃO]]=CM$1,BANCO10[[#This Row],[STATUS DA ETAPA]],"")</f>
        <v/>
      </c>
      <c r="CN787" s="42" t="str">
        <f>IF(BANCO10[[#This Row],[SOLUÇÃO]]=CN$1,BANCO10[[#This Row],[STATUS DA ETAPA]],"")</f>
        <v/>
      </c>
      <c r="CO787" s="42" t="str">
        <f>IF(BANCO10[[#This Row],[SOLUÇÃO]]=CO$1,BANCO10[[#This Row],[STATUS DA ETAPA]],"")</f>
        <v/>
      </c>
      <c r="CP787" s="42" t="str">
        <f>IF(BANCO10[[#This Row],[SOLUÇÃO]]=CP$1,BANCO10[[#This Row],[STATUS DA ETAPA]],"")</f>
        <v/>
      </c>
      <c r="CQ787" s="42" t="str">
        <f>IF(BANCO10[[#This Row],[SOLUÇÃO]]=CQ$1,BANCO10[[#This Row],[STATUS DA ETAPA]],"")</f>
        <v/>
      </c>
      <c r="CR787" s="42" t="str">
        <f>IF(BANCO10[[#This Row],[SOLUÇÃO]]=CR$1,BANCO10[[#This Row],[STATUS DA ETAPA]],"")</f>
        <v>CONCLUÍDO</v>
      </c>
      <c r="CS787" s="42" t="str">
        <f>IF(BANCO10[[#This Row],[SOLUÇÃO]]=CS$1,BANCO10[[#This Row],[STATUS DA ETAPA]],"")</f>
        <v/>
      </c>
      <c r="CT787" s="42" t="str">
        <f>IF(BANCO10[[#This Row],[SOLUÇÃO]]=CT$1,BANCO10[[#This Row],[STATUS DA ETAPA]],"")</f>
        <v/>
      </c>
      <c r="CU787" s="42" t="str">
        <f>IF(BANCO10[[#This Row],[SOLUÇÃO]]=CU$1,BANCO10[[#This Row],[STATUS DA ETAPA]],"")</f>
        <v/>
      </c>
      <c r="CV787" s="42" t="str">
        <f>IF(BANCO10[[#This Row],[SOLUÇÃO]]=CV$1,BANCO10[[#This Row],[STATUS DA ETAPA]],"")</f>
        <v/>
      </c>
      <c r="CW787" s="42" t="str">
        <f>IF(BANCO10[[#This Row],[SOLUÇÃO]]=CW$1,BANCO10[[#This Row],[STATUS DA ETAPA]],"")</f>
        <v/>
      </c>
      <c r="CX787" s="42" t="str">
        <f>IF(BANCO10[[#This Row],[SOLUÇÃO]]=CX$1,BANCO10[[#This Row],[STATUS DA ETAPA]],"")</f>
        <v/>
      </c>
      <c r="CY787" s="42" t="str">
        <f>IF(BANCO10[[#This Row],[SOLUÇÃO]]=CY$1,BANCO10[[#This Row],[STATUS DA ETAPA]],"")</f>
        <v/>
      </c>
      <c r="CZ787" s="42" t="str">
        <f>IF(BANCO10[[#This Row],[SOLUÇÃO]]=CZ$1,BANCO10[[#This Row],[STATUS DA ETAPA]],"")</f>
        <v/>
      </c>
      <c r="DA787" s="42" t="str">
        <f>IF(BANCO10[[#This Row],[SOLUÇÃO]]=DA$1,BANCO10[[#This Row],[STATUS DA ETAPA]],"")</f>
        <v/>
      </c>
      <c r="DB787" s="42" t="str">
        <f>IF(BANCO10[[#This Row],[SOLUÇÃO]]=DB$1,BANCO10[[#This Row],[STATUS DA ETAPA]],"")</f>
        <v/>
      </c>
      <c r="DC787" s="63" t="str">
        <f>IF(BANCO10[[#This Row],[SOLUÇÃO]]=DC$1,BANCO10[[#This Row],[STATUS DA ETAPA]],"")</f>
        <v/>
      </c>
      <c r="DD787" s="65" t="str">
        <f>IF(BANCO10[[#This Row],[SOLUÇÃO]]=DD$1,BANCO10[[#This Row],[STATUS DA ETAPA]],"")</f>
        <v/>
      </c>
      <c r="DE787" s="65" t="str">
        <f>IF(BANCO10[[#This Row],[SOLUÇÃO]]=DE$1,BANCO10[[#This Row],[STATUS DA ETAPA]],"")</f>
        <v/>
      </c>
      <c r="DF787" s="65" t="str">
        <f>IF(BANCO10[[#This Row],[SOLUÇÃO]]=DF$1,BANCO10[[#This Row],[STATUS DA ETAPA]],"")</f>
        <v/>
      </c>
      <c r="DG787" s="65" t="str">
        <f>IF(BANCO10[[#This Row],[SOLUÇÃO]]=DG$1,BANCO10[[#This Row],[STATUS DA ETAPA]],"")</f>
        <v/>
      </c>
      <c r="DH787" s="65" t="str">
        <f>IF(BANCO10[[#This Row],[SOLUÇÃO]]=DH$1,BANCO10[[#This Row],[STATUS DA ETAPA]],"")</f>
        <v/>
      </c>
      <c r="DI787" s="65" t="str">
        <f>IF(BANCO10[[#This Row],[SOLUÇÃO]]=DI$1,BANCO10[[#This Row],[STATUS DA ETAPA]],"")</f>
        <v/>
      </c>
      <c r="DJ787" s="65" t="str">
        <f>IF(BANCO10[[#This Row],[SOLUÇÃO]]=DJ$1,BANCO10[[#This Row],[STATUS DA ETAPA]],"")</f>
        <v/>
      </c>
      <c r="DK787" s="65" t="str">
        <f>IF(BANCO10[[#This Row],[SOLUÇÃO]]=DK$1,BANCO10[[#This Row],[STATUS DA ETAPA]],"")</f>
        <v/>
      </c>
      <c r="DL787" s="65" t="str">
        <f>IF(BANCO10[[#This Row],[SOLUÇÃO]]=DL$1,BANCO10[[#This Row],[STATUS DA ETAPA]],"")</f>
        <v/>
      </c>
      <c r="DM787" s="65" t="str">
        <f>IF(BANCO10[[#This Row],[SOLUÇÃO]]=DM$1,BANCO10[[#This Row],[STATUS DA ETAPA]],"")</f>
        <v/>
      </c>
    </row>
    <row r="788" spans="1:339" ht="12" x14ac:dyDescent="0.25">
      <c r="A788" s="38" t="s">
        <v>118</v>
      </c>
      <c r="B788" s="39" t="s">
        <v>119</v>
      </c>
      <c r="C788" s="40" t="str">
        <f>IFERROR(VLOOKUP(BANCO10[[#This Row],[EMPRESA]],[1]!DADOS[#Data],2,FALSE),"")</f>
        <v>00.151.537/0001-52</v>
      </c>
      <c r="D788" s="42" t="s">
        <v>1964</v>
      </c>
      <c r="E788" s="42" t="str">
        <f>IFERROR(VLOOKUP(BANCO10[[#This Row],[EMPRESA]],[1]!DADOS[#Data],5,FALSE),"")</f>
        <v>EPP</v>
      </c>
      <c r="F788" s="40" t="str">
        <f>IFERROR(IF(VLOOKUP(BANCO10[[#This Row],[EMPRESA]],[1]!DADOS[#Data],6,0)="","",(VLOOKUP(BANCO10[[#This Row],[EMPRESA]],[1]!DADOS[#Data],6,0))),"")</f>
        <v>CAPITAL LESTE 1</v>
      </c>
      <c r="G788" s="40" t="s">
        <v>1968</v>
      </c>
      <c r="H788" s="43" t="s">
        <v>196</v>
      </c>
      <c r="I788" s="43" t="s">
        <v>145</v>
      </c>
      <c r="J788" s="44" t="s">
        <v>123</v>
      </c>
      <c r="K788" s="44" t="s">
        <v>1969</v>
      </c>
      <c r="L788" s="44" t="s">
        <v>123</v>
      </c>
      <c r="M788" s="44">
        <v>604</v>
      </c>
      <c r="N788" s="42">
        <v>103</v>
      </c>
      <c r="O788" s="42" t="s">
        <v>92</v>
      </c>
      <c r="P788" s="42">
        <v>52</v>
      </c>
      <c r="Q788" s="42" t="s">
        <v>148</v>
      </c>
      <c r="R788" s="45" t="s">
        <v>123</v>
      </c>
      <c r="S788" s="45"/>
      <c r="T788" s="45" t="s">
        <v>123</v>
      </c>
      <c r="U788" s="45"/>
      <c r="V788" s="45" t="s">
        <v>123</v>
      </c>
      <c r="W788" s="45"/>
      <c r="X788" s="45" t="s">
        <v>123</v>
      </c>
      <c r="Y788" s="45"/>
      <c r="Z788" s="46" t="s">
        <v>123</v>
      </c>
      <c r="AA788" s="47"/>
      <c r="AB788" s="46" t="s">
        <v>123</v>
      </c>
      <c r="AC788" s="48"/>
      <c r="AD788" s="46" t="s">
        <v>123</v>
      </c>
      <c r="AE788" s="48"/>
      <c r="AF788" s="45" t="s">
        <v>27</v>
      </c>
      <c r="AG788" s="45">
        <v>44712</v>
      </c>
      <c r="AH788" s="45" t="s">
        <v>27</v>
      </c>
      <c r="AI788" s="45">
        <v>44620</v>
      </c>
      <c r="AJ788" s="45" t="s">
        <v>27</v>
      </c>
      <c r="AK788" s="45">
        <v>45378</v>
      </c>
      <c r="AL788" s="45" t="s">
        <v>27</v>
      </c>
      <c r="AM788" s="45">
        <v>45379</v>
      </c>
      <c r="AN788" s="45" t="s">
        <v>27</v>
      </c>
      <c r="AO788" s="45"/>
      <c r="AP788" s="45" t="s">
        <v>27</v>
      </c>
      <c r="AQ788" s="45">
        <v>45383</v>
      </c>
      <c r="AR788" s="45" t="s">
        <v>27</v>
      </c>
      <c r="AS788" s="45"/>
      <c r="AT788" s="49">
        <v>45408</v>
      </c>
      <c r="AU788" s="49">
        <v>45511</v>
      </c>
      <c r="AV788" s="51" t="s">
        <v>27</v>
      </c>
      <c r="AW788" s="51" t="s">
        <v>27</v>
      </c>
      <c r="AX788" s="51" t="s">
        <v>182</v>
      </c>
      <c r="AY788" s="52" t="s">
        <v>126</v>
      </c>
      <c r="AZ788" s="53">
        <v>0</v>
      </c>
      <c r="BA788" s="52" t="s">
        <v>153</v>
      </c>
      <c r="BB788" s="81" t="s">
        <v>136</v>
      </c>
      <c r="BC788" s="52" t="s">
        <v>198</v>
      </c>
      <c r="BD788" s="52">
        <v>0</v>
      </c>
      <c r="BE788" s="55" t="s">
        <v>123</v>
      </c>
      <c r="BF788" s="55" t="s">
        <v>123</v>
      </c>
      <c r="BG788" s="55" t="s">
        <v>27</v>
      </c>
      <c r="BH788" s="55" t="s">
        <v>123</v>
      </c>
      <c r="BI788" s="48" t="s">
        <v>123</v>
      </c>
      <c r="BJ788" s="48"/>
      <c r="BK788" s="74"/>
      <c r="BL788" s="75"/>
      <c r="BM788" s="74"/>
      <c r="BN788" s="75"/>
      <c r="BO788" s="74" t="s">
        <v>27</v>
      </c>
      <c r="BP788" s="75">
        <v>45554</v>
      </c>
      <c r="BQ788" s="74" t="s">
        <v>126</v>
      </c>
      <c r="BR788" s="132"/>
      <c r="BS788" s="70"/>
      <c r="BT788" s="38"/>
      <c r="BU788" s="61" t="s">
        <v>129</v>
      </c>
      <c r="BV788" s="61" t="s">
        <v>129</v>
      </c>
      <c r="BW788" s="84" t="s">
        <v>259</v>
      </c>
      <c r="BX788" s="84" t="s">
        <v>129</v>
      </c>
      <c r="BY788" s="85" t="s">
        <v>158</v>
      </c>
      <c r="BZ788" s="84" t="s">
        <v>1506</v>
      </c>
      <c r="CA788" s="86" t="s">
        <v>129</v>
      </c>
      <c r="CB788" s="87" t="s">
        <v>129</v>
      </c>
      <c r="CC788" s="88">
        <v>45389</v>
      </c>
      <c r="CD788" s="87"/>
      <c r="CE788" s="87" t="s">
        <v>129</v>
      </c>
      <c r="CF788" s="87"/>
      <c r="CG788" s="87" t="s">
        <v>219</v>
      </c>
      <c r="CH788" s="42">
        <f>YEAR(BANCO10[[#This Row],[DATA INÍCIO]])</f>
        <v>2024</v>
      </c>
      <c r="CI788" s="42">
        <f>MONTH(BANCO10[[#This Row],[DATA INÍCIO]])</f>
        <v>4</v>
      </c>
      <c r="CJ788" s="42" t="str">
        <f t="shared" si="14"/>
        <v>TKB ERICHSEN COMERCIAL E TECNICA LTDA00.151.537/0001-52</v>
      </c>
      <c r="CK788" s="42"/>
      <c r="CL788" s="42" t="s">
        <v>1970</v>
      </c>
      <c r="CM788" s="42" t="str">
        <f>IF(BANCO10[[#This Row],[SOLUÇÃO]]=CM$1,BANCO10[[#This Row],[STATUS DA ETAPA]],"")</f>
        <v/>
      </c>
      <c r="CN788" s="42" t="str">
        <f>IF(BANCO10[[#This Row],[SOLUÇÃO]]=CN$1,BANCO10[[#This Row],[STATUS DA ETAPA]],"")</f>
        <v/>
      </c>
      <c r="CO788" s="42" t="str">
        <f>IF(BANCO10[[#This Row],[SOLUÇÃO]]=CO$1,BANCO10[[#This Row],[STATUS DA ETAPA]],"")</f>
        <v>CONCLUÍDO</v>
      </c>
      <c r="CP788" s="42" t="str">
        <f>IF(BANCO10[[#This Row],[SOLUÇÃO]]=CP$1,BANCO10[[#This Row],[STATUS DA ETAPA]],"")</f>
        <v/>
      </c>
      <c r="CQ788" s="42" t="str">
        <f>IF(BANCO10[[#This Row],[SOLUÇÃO]]=CQ$1,BANCO10[[#This Row],[STATUS DA ETAPA]],"")</f>
        <v/>
      </c>
      <c r="CR788" s="42" t="str">
        <f>IF(BANCO10[[#This Row],[SOLUÇÃO]]=CR$1,BANCO10[[#This Row],[STATUS DA ETAPA]],"")</f>
        <v/>
      </c>
      <c r="CS788" s="42" t="str">
        <f>IF(BANCO10[[#This Row],[SOLUÇÃO]]=CS$1,BANCO10[[#This Row],[STATUS DA ETAPA]],"")</f>
        <v/>
      </c>
      <c r="CT788" s="42" t="str">
        <f>IF(BANCO10[[#This Row],[SOLUÇÃO]]=CT$1,BANCO10[[#This Row],[STATUS DA ETAPA]],"")</f>
        <v/>
      </c>
      <c r="CU788" s="42" t="str">
        <f>IF(BANCO10[[#This Row],[SOLUÇÃO]]=CU$1,BANCO10[[#This Row],[STATUS DA ETAPA]],"")</f>
        <v/>
      </c>
      <c r="CV788" s="42" t="str">
        <f>IF(BANCO10[[#This Row],[SOLUÇÃO]]=CV$1,BANCO10[[#This Row],[STATUS DA ETAPA]],"")</f>
        <v/>
      </c>
      <c r="CW788" s="42" t="str">
        <f>IF(BANCO10[[#This Row],[SOLUÇÃO]]=CW$1,BANCO10[[#This Row],[STATUS DA ETAPA]],"")</f>
        <v/>
      </c>
      <c r="CX788" s="42" t="str">
        <f>IF(BANCO10[[#This Row],[SOLUÇÃO]]=CX$1,BANCO10[[#This Row],[STATUS DA ETAPA]],"")</f>
        <v/>
      </c>
      <c r="CY788" s="42" t="str">
        <f>IF(BANCO10[[#This Row],[SOLUÇÃO]]=CY$1,BANCO10[[#This Row],[STATUS DA ETAPA]],"")</f>
        <v/>
      </c>
      <c r="CZ788" s="42" t="str">
        <f>IF(BANCO10[[#This Row],[SOLUÇÃO]]=CZ$1,BANCO10[[#This Row],[STATUS DA ETAPA]],"")</f>
        <v/>
      </c>
      <c r="DA788" s="42" t="str">
        <f>IF(BANCO10[[#This Row],[SOLUÇÃO]]=DA$1,BANCO10[[#This Row],[STATUS DA ETAPA]],"")</f>
        <v/>
      </c>
      <c r="DB788" s="42" t="str">
        <f>IF(BANCO10[[#This Row],[SOLUÇÃO]]=DB$1,BANCO10[[#This Row],[STATUS DA ETAPA]],"")</f>
        <v/>
      </c>
      <c r="DC788" s="63" t="str">
        <f>IF(BANCO10[[#This Row],[SOLUÇÃO]]=DC$1,BANCO10[[#This Row],[STATUS DA ETAPA]],"")</f>
        <v/>
      </c>
      <c r="DD788" s="65" t="str">
        <f>IF(BANCO10[[#This Row],[SOLUÇÃO]]=DD$1,BANCO10[[#This Row],[STATUS DA ETAPA]],"")</f>
        <v/>
      </c>
      <c r="DE788" s="65" t="str">
        <f>IF(BANCO10[[#This Row],[SOLUÇÃO]]=DE$1,BANCO10[[#This Row],[STATUS DA ETAPA]],"")</f>
        <v/>
      </c>
      <c r="DF788" s="65" t="str">
        <f>IF(BANCO10[[#This Row],[SOLUÇÃO]]=DF$1,BANCO10[[#This Row],[STATUS DA ETAPA]],"")</f>
        <v/>
      </c>
      <c r="DG788" s="65" t="str">
        <f>IF(BANCO10[[#This Row],[SOLUÇÃO]]=DG$1,BANCO10[[#This Row],[STATUS DA ETAPA]],"")</f>
        <v/>
      </c>
      <c r="DH788" s="65" t="str">
        <f>IF(BANCO10[[#This Row],[SOLUÇÃO]]=DH$1,BANCO10[[#This Row],[STATUS DA ETAPA]],"")</f>
        <v/>
      </c>
      <c r="DI788" s="65" t="str">
        <f>IF(BANCO10[[#This Row],[SOLUÇÃO]]=DI$1,BANCO10[[#This Row],[STATUS DA ETAPA]],"")</f>
        <v/>
      </c>
      <c r="DJ788" s="65" t="str">
        <f>IF(BANCO10[[#This Row],[SOLUÇÃO]]=DJ$1,BANCO10[[#This Row],[STATUS DA ETAPA]],"")</f>
        <v/>
      </c>
      <c r="DK788" s="65" t="str">
        <f>IF(BANCO10[[#This Row],[SOLUÇÃO]]=DK$1,BANCO10[[#This Row],[STATUS DA ETAPA]],"")</f>
        <v/>
      </c>
      <c r="DL788" s="65" t="str">
        <f>IF(BANCO10[[#This Row],[SOLUÇÃO]]=DL$1,BANCO10[[#This Row],[STATUS DA ETAPA]],"")</f>
        <v/>
      </c>
      <c r="DM788" s="65" t="str">
        <f>IF(BANCO10[[#This Row],[SOLUÇÃO]]=DM$1,BANCO10[[#This Row],[STATUS DA ETAPA]],"")</f>
        <v/>
      </c>
    </row>
    <row r="789" spans="1:339" ht="12" x14ac:dyDescent="0.25">
      <c r="A789" s="38" t="s">
        <v>118</v>
      </c>
      <c r="B789" s="39" t="s">
        <v>131</v>
      </c>
      <c r="C789" s="40" t="str">
        <f>IFERROR(VLOOKUP(BANCO10[[#This Row],[EMPRESA]],[1]!DADOS[#Data],2,FALSE),"")</f>
        <v>00.151.537/0001-52</v>
      </c>
      <c r="D789" s="42" t="s">
        <v>1964</v>
      </c>
      <c r="E789" s="42" t="str">
        <f>IFERROR(VLOOKUP(BANCO10[[#This Row],[EMPRESA]],[1]!DADOS[#Data],5,FALSE),"")</f>
        <v>EPP</v>
      </c>
      <c r="F789" s="40" t="str">
        <f>IFERROR(IF(VLOOKUP(BANCO10[[#This Row],[EMPRESA]],[1]!DADOS[#Data],6,0)="","",(VLOOKUP(BANCO10[[#This Row],[EMPRESA]],[1]!DADOS[#Data],6,0))),"")</f>
        <v>CAPITAL LESTE 1</v>
      </c>
      <c r="G789" s="40" t="s">
        <v>1971</v>
      </c>
      <c r="H789" s="43" t="s">
        <v>121</v>
      </c>
      <c r="I789" s="42" t="s">
        <v>267</v>
      </c>
      <c r="J789" s="44" t="s">
        <v>136</v>
      </c>
      <c r="K789" s="44" t="s">
        <v>136</v>
      </c>
      <c r="L789" s="44" t="s">
        <v>123</v>
      </c>
      <c r="M789" s="44" t="s">
        <v>137</v>
      </c>
      <c r="N789" s="44" t="s">
        <v>123</v>
      </c>
      <c r="O789" s="42" t="s">
        <v>1972</v>
      </c>
      <c r="P789" s="42">
        <v>4</v>
      </c>
      <c r="Q789" s="42"/>
      <c r="R789" s="45" t="s">
        <v>123</v>
      </c>
      <c r="S789" s="45"/>
      <c r="T789" s="45" t="s">
        <v>123</v>
      </c>
      <c r="U789" s="45"/>
      <c r="V789" s="45" t="s">
        <v>123</v>
      </c>
      <c r="W789" s="45"/>
      <c r="X789" s="45" t="s">
        <v>123</v>
      </c>
      <c r="Y789" s="45"/>
      <c r="Z789" s="46" t="s">
        <v>123</v>
      </c>
      <c r="AA789" s="47"/>
      <c r="AB789" s="46" t="s">
        <v>123</v>
      </c>
      <c r="AC789" s="48"/>
      <c r="AD789" s="46" t="s">
        <v>123</v>
      </c>
      <c r="AE789" s="48"/>
      <c r="AF789" s="45" t="s">
        <v>123</v>
      </c>
      <c r="AG789" s="45"/>
      <c r="AH789" s="45" t="s">
        <v>123</v>
      </c>
      <c r="AI789" s="45"/>
      <c r="AJ789" s="45" t="s">
        <v>123</v>
      </c>
      <c r="AK789" s="45"/>
      <c r="AL789" s="45" t="s">
        <v>123</v>
      </c>
      <c r="AM789" s="45"/>
      <c r="AN789" s="45" t="s">
        <v>123</v>
      </c>
      <c r="AO789" s="45"/>
      <c r="AP789" s="45" t="s">
        <v>123</v>
      </c>
      <c r="AQ789" s="45"/>
      <c r="AR789" s="45" t="s">
        <v>123</v>
      </c>
      <c r="AS789" s="45"/>
      <c r="AT789" s="49"/>
      <c r="AU789" s="50"/>
      <c r="AV789" s="105"/>
      <c r="AW789" s="105"/>
      <c r="AX789" s="51" t="s">
        <v>49</v>
      </c>
      <c r="AY789" s="52" t="s">
        <v>126</v>
      </c>
      <c r="AZ789" s="53">
        <v>0</v>
      </c>
      <c r="BA789" s="52" t="s">
        <v>123</v>
      </c>
      <c r="BB789" s="81" t="s">
        <v>123</v>
      </c>
      <c r="BC789" s="52" t="s">
        <v>123</v>
      </c>
      <c r="BD789" s="52" t="s">
        <v>123</v>
      </c>
      <c r="BE789" s="55" t="s">
        <v>123</v>
      </c>
      <c r="BF789" s="55" t="s">
        <v>123</v>
      </c>
      <c r="BG789" s="55" t="s">
        <v>123</v>
      </c>
      <c r="BH789" s="55" t="s">
        <v>27</v>
      </c>
      <c r="BI789" s="48" t="s">
        <v>126</v>
      </c>
      <c r="BJ789" s="48"/>
      <c r="BK789" s="74" t="s">
        <v>126</v>
      </c>
      <c r="BL789" s="59"/>
      <c r="BM789" s="74" t="s">
        <v>126</v>
      </c>
      <c r="BN789" s="59"/>
      <c r="BO789" s="74" t="s">
        <v>126</v>
      </c>
      <c r="BP789" s="77"/>
      <c r="BQ789" s="78" t="s">
        <v>126</v>
      </c>
      <c r="BR789" s="131"/>
      <c r="BS789" s="70"/>
      <c r="BT789" s="38"/>
      <c r="BU789" s="61"/>
      <c r="BV789" s="61"/>
      <c r="BW789" s="61"/>
      <c r="BX789" s="61"/>
      <c r="BY789" s="61"/>
      <c r="BZ789" s="61"/>
      <c r="CA789" s="61"/>
      <c r="CB789" s="61"/>
      <c r="CC789" s="61"/>
      <c r="CD789" s="61"/>
      <c r="CE789" s="61"/>
      <c r="CF789" s="61"/>
      <c r="CG789" s="61"/>
      <c r="CH789" s="63">
        <f>YEAR(BANCO10[[#This Row],[DATA INÍCIO]])</f>
        <v>1900</v>
      </c>
      <c r="CI789" s="63">
        <f>MONTH(BANCO10[[#This Row],[DATA INÍCIO]])</f>
        <v>1</v>
      </c>
      <c r="CJ789" s="71" t="str">
        <f t="shared" si="14"/>
        <v>TKB ERICHSEN COMERCIAL E TECNICA LTDA00.151.537/0001-52</v>
      </c>
      <c r="CK789" s="63"/>
      <c r="CL789" s="63"/>
      <c r="CM789" s="42" t="str">
        <f>IF(BANCO10[[#This Row],[SOLUÇÃO]]=CM$1,BANCO10[[#This Row],[STATUS DA ETAPA]],"")</f>
        <v/>
      </c>
      <c r="CN789" s="42" t="str">
        <f>IF(BANCO10[[#This Row],[SOLUÇÃO]]=CN$1,BANCO10[[#This Row],[STATUS DA ETAPA]],"")</f>
        <v/>
      </c>
      <c r="CO789" s="42" t="str">
        <f>IF(BANCO10[[#This Row],[SOLUÇÃO]]=CO$1,BANCO10[[#This Row],[STATUS DA ETAPA]],"")</f>
        <v/>
      </c>
      <c r="CP789" s="42" t="str">
        <f>IF(BANCO10[[#This Row],[SOLUÇÃO]]=CP$1,BANCO10[[#This Row],[STATUS DA ETAPA]],"")</f>
        <v/>
      </c>
      <c r="CQ789" s="42" t="str">
        <f>IF(BANCO10[[#This Row],[SOLUÇÃO]]=CQ$1,BANCO10[[#This Row],[STATUS DA ETAPA]],"")</f>
        <v/>
      </c>
      <c r="CR789" s="42" t="str">
        <f>IF(BANCO10[[#This Row],[SOLUÇÃO]]=CR$1,BANCO10[[#This Row],[STATUS DA ETAPA]],"")</f>
        <v/>
      </c>
      <c r="CS789" s="42" t="str">
        <f>IF(BANCO10[[#This Row],[SOLUÇÃO]]=CS$1,BANCO10[[#This Row],[STATUS DA ETAPA]],"")</f>
        <v/>
      </c>
      <c r="CT789" s="42" t="str">
        <f>IF(BANCO10[[#This Row],[SOLUÇÃO]]=CT$1,BANCO10[[#This Row],[STATUS DA ETAPA]],"")</f>
        <v/>
      </c>
      <c r="CU789" s="42" t="str">
        <f>IF(BANCO10[[#This Row],[SOLUÇÃO]]=CU$1,BANCO10[[#This Row],[STATUS DA ETAPA]],"")</f>
        <v/>
      </c>
      <c r="CV789" s="42" t="str">
        <f>IF(BANCO10[[#This Row],[SOLUÇÃO]]=CV$1,BANCO10[[#This Row],[STATUS DA ETAPA]],"")</f>
        <v/>
      </c>
      <c r="CW789" s="42" t="str">
        <f>IF(BANCO10[[#This Row],[SOLUÇÃO]]=CW$1,BANCO10[[#This Row],[STATUS DA ETAPA]],"")</f>
        <v/>
      </c>
      <c r="CX789" s="42" t="str">
        <f>IF(BANCO10[[#This Row],[SOLUÇÃO]]=CX$1,BANCO10[[#This Row],[STATUS DA ETAPA]],"")</f>
        <v/>
      </c>
      <c r="CY789" s="42" t="str">
        <f>IF(BANCO10[[#This Row],[SOLUÇÃO]]=CY$1,BANCO10[[#This Row],[STATUS DA ETAPA]],"")</f>
        <v/>
      </c>
      <c r="CZ789" s="42" t="str">
        <f>IF(BANCO10[[#This Row],[SOLUÇÃO]]=CZ$1,BANCO10[[#This Row],[STATUS DA ETAPA]],"")</f>
        <v/>
      </c>
      <c r="DA789" s="42" t="str">
        <f>IF(BANCO10[[#This Row],[SOLUÇÃO]]=DA$1,BANCO10[[#This Row],[STATUS DA ETAPA]],"")</f>
        <v/>
      </c>
      <c r="DB789" s="42" t="str">
        <f>IF(BANCO10[[#This Row],[SOLUÇÃO]]=DB$1,BANCO10[[#This Row],[STATUS DA ETAPA]],"")</f>
        <v/>
      </c>
      <c r="DC789" s="42" t="str">
        <f>IF(BANCO10[[#This Row],[SOLUÇÃO]]=DC$1,BANCO10[[#This Row],[STATUS DA ETAPA]],"")</f>
        <v/>
      </c>
      <c r="DD789" s="42" t="str">
        <f>IF(BANCO10[[#This Row],[SOLUÇÃO]]=DD$1,BANCO10[[#This Row],[STATUS DA ETAPA]],"")</f>
        <v/>
      </c>
      <c r="DE789" s="42" t="str">
        <f>IF(BANCO10[[#This Row],[SOLUÇÃO]]=DE$1,BANCO10[[#This Row],[STATUS DA ETAPA]],"")</f>
        <v/>
      </c>
      <c r="DF789" s="42" t="str">
        <f>IF(BANCO10[[#This Row],[SOLUÇÃO]]=DF$1,BANCO10[[#This Row],[STATUS DA ETAPA]],"")</f>
        <v/>
      </c>
      <c r="DG789" s="42" t="str">
        <f>IF(BANCO10[[#This Row],[SOLUÇÃO]]=DG$1,BANCO10[[#This Row],[STATUS DA ETAPA]],"")</f>
        <v/>
      </c>
      <c r="DH789" s="42" t="str">
        <f>IF(BANCO10[[#This Row],[SOLUÇÃO]]=DH$1,BANCO10[[#This Row],[STATUS DA ETAPA]],"")</f>
        <v/>
      </c>
      <c r="DI789" s="42" t="str">
        <f>IF(BANCO10[[#This Row],[SOLUÇÃO]]=DI$1,BANCO10[[#This Row],[STATUS DA ETAPA]],"")</f>
        <v/>
      </c>
      <c r="DJ789" s="42" t="str">
        <f>IF(BANCO10[[#This Row],[SOLUÇÃO]]=DJ$1,BANCO10[[#This Row],[STATUS DA ETAPA]],"")</f>
        <v/>
      </c>
      <c r="DK789" s="42" t="str">
        <f>IF(BANCO10[[#This Row],[SOLUÇÃO]]=DK$1,BANCO10[[#This Row],[STATUS DA ETAPA]],"")</f>
        <v/>
      </c>
      <c r="DL789" s="42" t="str">
        <f>IF(BANCO10[[#This Row],[SOLUÇÃO]]=DL$1,BANCO10[[#This Row],[STATUS DA ETAPA]],"")</f>
        <v/>
      </c>
      <c r="DM789" s="42" t="str">
        <f>IF(BANCO10[[#This Row],[SOLUÇÃO]]=DM$1,BANCO10[[#This Row],[STATUS DA ETAPA]],"")</f>
        <v/>
      </c>
    </row>
    <row r="790" spans="1:339" ht="10.5" x14ac:dyDescent="0.25">
      <c r="A790" s="38" t="s">
        <v>118</v>
      </c>
      <c r="B790" s="39" t="s">
        <v>131</v>
      </c>
      <c r="C790" s="40" t="str">
        <f>IFERROR(VLOOKUP(BANCO10[[#This Row],[EMPRESA]],[1]!DADOS[#Data],2,FALSE),"")</f>
        <v>02.441.952/0001-76</v>
      </c>
      <c r="D790" s="40" t="s">
        <v>1973</v>
      </c>
      <c r="E790" s="42" t="str">
        <f>IFERROR(VLOOKUP(BANCO10[[#This Row],[EMPRESA]],[1]!DADOS[#Data],5,FALSE),"")</f>
        <v>EPP</v>
      </c>
      <c r="F790" s="40" t="str">
        <f>IFERROR(IF(VLOOKUP(BANCO10[[#This Row],[EMPRESA]],[1]!DADOS[#Data],6,0)="","",(VLOOKUP(BANCO10[[#This Row],[EMPRESA]],[1]!DADOS[#Data],6,0))),"")</f>
        <v>CAPITAL LESTE 2</v>
      </c>
      <c r="G790" s="40" t="str">
        <f>IFERROR(IF(VLOOKUP(BANCO10[[#This Row],[EMPRESA]],[1]!DADOS[#Data],4)="","",(VLOOKUP($D790,[1]!DADOS[#Data],4,0))),"")</f>
        <v>TRALI</v>
      </c>
      <c r="H790" s="43" t="s">
        <v>7</v>
      </c>
      <c r="I790" s="43" t="s">
        <v>134</v>
      </c>
      <c r="J790" s="43" t="s">
        <v>123</v>
      </c>
      <c r="K790" s="44" t="s">
        <v>1974</v>
      </c>
      <c r="L790" s="44" t="s">
        <v>136</v>
      </c>
      <c r="M790" s="44" t="s">
        <v>137</v>
      </c>
      <c r="N790" s="44" t="s">
        <v>123</v>
      </c>
      <c r="O790" s="42" t="s">
        <v>96</v>
      </c>
      <c r="P790" s="42">
        <v>106</v>
      </c>
      <c r="Q790" s="39"/>
      <c r="R790" s="45" t="s">
        <v>27</v>
      </c>
      <c r="S790" s="45">
        <v>45713</v>
      </c>
      <c r="T790" s="45" t="s">
        <v>27</v>
      </c>
      <c r="U790" s="45">
        <v>45713</v>
      </c>
      <c r="V790" s="45" t="s">
        <v>27</v>
      </c>
      <c r="W790" s="45">
        <v>45713</v>
      </c>
      <c r="X790" s="45" t="s">
        <v>27</v>
      </c>
      <c r="Y790" s="45">
        <v>45713</v>
      </c>
      <c r="Z790" s="46" t="s">
        <v>27</v>
      </c>
      <c r="AA790" s="47">
        <v>45736</v>
      </c>
      <c r="AB790" s="46" t="s">
        <v>126</v>
      </c>
      <c r="AC790" s="48"/>
      <c r="AD790" s="46" t="s">
        <v>126</v>
      </c>
      <c r="AE790" s="48"/>
      <c r="AF790" s="45" t="s">
        <v>123</v>
      </c>
      <c r="AG790" s="45"/>
      <c r="AH790" s="45" t="s">
        <v>123</v>
      </c>
      <c r="AI790" s="45"/>
      <c r="AJ790" s="45" t="s">
        <v>27</v>
      </c>
      <c r="AK790" s="45">
        <v>45708</v>
      </c>
      <c r="AL790" s="45" t="s">
        <v>123</v>
      </c>
      <c r="AM790" s="45"/>
      <c r="AN790" s="45" t="s">
        <v>123</v>
      </c>
      <c r="AO790" s="45"/>
      <c r="AP790" s="45" t="s">
        <v>123</v>
      </c>
      <c r="AQ790" s="45"/>
      <c r="AR790" s="45" t="s">
        <v>123</v>
      </c>
      <c r="AS790" s="45"/>
      <c r="AT790" s="49">
        <v>46022</v>
      </c>
      <c r="AU790" s="50">
        <v>46022</v>
      </c>
      <c r="AV790" s="66" t="s">
        <v>126</v>
      </c>
      <c r="AW790" s="66" t="s">
        <v>126</v>
      </c>
      <c r="AX790" s="51" t="s">
        <v>49</v>
      </c>
      <c r="AY790" s="52" t="s">
        <v>126</v>
      </c>
      <c r="AZ790" s="53">
        <v>20140</v>
      </c>
      <c r="BA790" s="52" t="s">
        <v>138</v>
      </c>
      <c r="BB790" s="42">
        <v>678872</v>
      </c>
      <c r="BC790" s="52" t="s">
        <v>123</v>
      </c>
      <c r="BD790" s="52" t="s">
        <v>123</v>
      </c>
      <c r="BE790" s="55" t="s">
        <v>126</v>
      </c>
      <c r="BF790" s="55" t="s">
        <v>126</v>
      </c>
      <c r="BG790" s="55" t="s">
        <v>126</v>
      </c>
      <c r="BH790" s="55" t="s">
        <v>126</v>
      </c>
      <c r="BI790" s="48" t="s">
        <v>126</v>
      </c>
      <c r="BJ790" s="48"/>
      <c r="BK790" s="58" t="s">
        <v>126</v>
      </c>
      <c r="BL790" s="59"/>
      <c r="BM790" s="58" t="s">
        <v>126</v>
      </c>
      <c r="BN790" s="59"/>
      <c r="BO790" s="58" t="s">
        <v>126</v>
      </c>
      <c r="BP790" s="59"/>
      <c r="BQ790" s="58" t="s">
        <v>126</v>
      </c>
      <c r="BR790" s="140"/>
      <c r="BS790" s="69" t="s">
        <v>185</v>
      </c>
      <c r="BT790" s="38" t="s">
        <v>142</v>
      </c>
      <c r="BU790" s="61"/>
      <c r="BV790" s="61"/>
      <c r="BW790" s="61"/>
      <c r="BX790" s="61"/>
      <c r="BY790" s="61"/>
      <c r="BZ790" s="61"/>
      <c r="CA790" s="61"/>
      <c r="CB790" s="61"/>
      <c r="CC790" s="61"/>
      <c r="CD790" s="61"/>
      <c r="CE790" s="61"/>
      <c r="CF790" s="61"/>
      <c r="CG790" s="61"/>
      <c r="CH790" s="63">
        <f>YEAR(BANCO10[[#This Row],[DATA INÍCIO]])</f>
        <v>2025</v>
      </c>
      <c r="CI790" s="63">
        <f>MONTH(BANCO10[[#This Row],[DATA INÍCIO]])</f>
        <v>12</v>
      </c>
      <c r="CJ790" s="71" t="str">
        <f t="shared" si="14"/>
        <v>TRALI INDUSTRIA E COMERCIO LTDA02.441.952/0001-76</v>
      </c>
      <c r="CK790" s="63"/>
      <c r="CL790" s="63"/>
      <c r="CM790" s="42" t="str">
        <f>IF(BANCO10[[#This Row],[SOLUÇÃO]]=CM$1,BANCO10[[#This Row],[STATUS DA ETAPA]],"")</f>
        <v/>
      </c>
      <c r="CN790" s="42" t="str">
        <f>IF(BANCO10[[#This Row],[SOLUÇÃO]]=CN$1,BANCO10[[#This Row],[STATUS DA ETAPA]],"")</f>
        <v/>
      </c>
      <c r="CO790" s="42" t="str">
        <f>IF(BANCO10[[#This Row],[SOLUÇÃO]]=CO$1,BANCO10[[#This Row],[STATUS DA ETAPA]],"")</f>
        <v/>
      </c>
      <c r="CP790" s="42" t="str">
        <f>IF(BANCO10[[#This Row],[SOLUÇÃO]]=CP$1,BANCO10[[#This Row],[STATUS DA ETAPA]],"")</f>
        <v/>
      </c>
      <c r="CQ790" s="42" t="str">
        <f>IF(BANCO10[[#This Row],[SOLUÇÃO]]=CQ$1,BANCO10[[#This Row],[STATUS DA ETAPA]],"")</f>
        <v/>
      </c>
      <c r="CR790" s="42" t="str">
        <f>IF(BANCO10[[#This Row],[SOLUÇÃO]]=CR$1,BANCO10[[#This Row],[STATUS DA ETAPA]],"")</f>
        <v/>
      </c>
      <c r="CS790" s="42" t="str">
        <f>IF(BANCO10[[#This Row],[SOLUÇÃO]]=CS$1,BANCO10[[#This Row],[STATUS DA ETAPA]],"")</f>
        <v>AGUARDANDO SALDO</v>
      </c>
      <c r="CT790" s="42" t="str">
        <f>IF(BANCO10[[#This Row],[SOLUÇÃO]]=CT$1,BANCO10[[#This Row],[STATUS DA ETAPA]],"")</f>
        <v/>
      </c>
      <c r="CU790" s="42" t="str">
        <f>IF(BANCO10[[#This Row],[SOLUÇÃO]]=CU$1,BANCO10[[#This Row],[STATUS DA ETAPA]],"")</f>
        <v/>
      </c>
      <c r="CV790" s="42" t="str">
        <f>IF(BANCO10[[#This Row],[SOLUÇÃO]]=CV$1,BANCO10[[#This Row],[STATUS DA ETAPA]],"")</f>
        <v/>
      </c>
      <c r="CW790" s="42" t="str">
        <f>IF(BANCO10[[#This Row],[SOLUÇÃO]]=CW$1,BANCO10[[#This Row],[STATUS DA ETAPA]],"")</f>
        <v/>
      </c>
      <c r="CX790" s="42" t="str">
        <f>IF(BANCO10[[#This Row],[SOLUÇÃO]]=CX$1,BANCO10[[#This Row],[STATUS DA ETAPA]],"")</f>
        <v/>
      </c>
      <c r="CY790" s="42" t="str">
        <f>IF(BANCO10[[#This Row],[SOLUÇÃO]]=CY$1,BANCO10[[#This Row],[STATUS DA ETAPA]],"")</f>
        <v/>
      </c>
      <c r="CZ790" s="42" t="str">
        <f>IF(BANCO10[[#This Row],[SOLUÇÃO]]=CZ$1,BANCO10[[#This Row],[STATUS DA ETAPA]],"")</f>
        <v/>
      </c>
      <c r="DA790" s="42" t="str">
        <f>IF(BANCO10[[#This Row],[SOLUÇÃO]]=DA$1,BANCO10[[#This Row],[STATUS DA ETAPA]],"")</f>
        <v/>
      </c>
      <c r="DB790" s="42" t="str">
        <f>IF(BANCO10[[#This Row],[SOLUÇÃO]]=DB$1,BANCO10[[#This Row],[STATUS DA ETAPA]],"")</f>
        <v/>
      </c>
      <c r="DC790" s="42" t="str">
        <f>IF(BANCO10[[#This Row],[SOLUÇÃO]]=DC$1,BANCO10[[#This Row],[STATUS DA ETAPA]],"")</f>
        <v/>
      </c>
      <c r="DD790" s="42" t="str">
        <f>IF(BANCO10[[#This Row],[SOLUÇÃO]]=DD$1,BANCO10[[#This Row],[STATUS DA ETAPA]],"")</f>
        <v/>
      </c>
      <c r="DE790" s="42" t="str">
        <f>IF(BANCO10[[#This Row],[SOLUÇÃO]]=DE$1,BANCO10[[#This Row],[STATUS DA ETAPA]],"")</f>
        <v/>
      </c>
      <c r="DF790" s="42" t="str">
        <f>IF(BANCO10[[#This Row],[SOLUÇÃO]]=DF$1,BANCO10[[#This Row],[STATUS DA ETAPA]],"")</f>
        <v/>
      </c>
      <c r="DG790" s="42" t="str">
        <f>IF(BANCO10[[#This Row],[SOLUÇÃO]]=DG$1,BANCO10[[#This Row],[STATUS DA ETAPA]],"")</f>
        <v/>
      </c>
      <c r="DH790" s="42" t="str">
        <f>IF(BANCO10[[#This Row],[SOLUÇÃO]]=DH$1,BANCO10[[#This Row],[STATUS DA ETAPA]],"")</f>
        <v/>
      </c>
      <c r="DI790" s="42" t="str">
        <f>IF(BANCO10[[#This Row],[SOLUÇÃO]]=DI$1,BANCO10[[#This Row],[STATUS DA ETAPA]],"")</f>
        <v/>
      </c>
      <c r="DJ790" s="42" t="str">
        <f>IF(BANCO10[[#This Row],[SOLUÇÃO]]=DJ$1,BANCO10[[#This Row],[STATUS DA ETAPA]],"")</f>
        <v/>
      </c>
      <c r="DK790" s="42" t="str">
        <f>IF(BANCO10[[#This Row],[SOLUÇÃO]]=DK$1,BANCO10[[#This Row],[STATUS DA ETAPA]],"")</f>
        <v/>
      </c>
      <c r="DL790" s="42" t="str">
        <f>IF(BANCO10[[#This Row],[SOLUÇÃO]]=DL$1,BANCO10[[#This Row],[STATUS DA ETAPA]],"")</f>
        <v/>
      </c>
      <c r="DM790" s="42" t="str">
        <f>IF(BANCO10[[#This Row],[SOLUÇÃO]]=DM$1,BANCO10[[#This Row],[STATUS DA ETAPA]],"")</f>
        <v/>
      </c>
    </row>
    <row r="791" spans="1:339" ht="12" x14ac:dyDescent="0.25">
      <c r="A791" s="38" t="s">
        <v>118</v>
      </c>
      <c r="B791" s="39" t="s">
        <v>119</v>
      </c>
      <c r="C791" s="40" t="str">
        <f>IFERROR(VLOOKUP(BANCO10[[#This Row],[EMPRESA]],[1]!DADOS[#Data],2,FALSE),"")</f>
        <v>02.441.952/0001-76</v>
      </c>
      <c r="D791" s="42" t="s">
        <v>1973</v>
      </c>
      <c r="E791" s="42" t="str">
        <f>IFERROR(VLOOKUP(BANCO10[[#This Row],[EMPRESA]],[1]!DADOS[#Data],5,FALSE),"")</f>
        <v>EPP</v>
      </c>
      <c r="F791" s="40" t="str">
        <f>IFERROR(IF(VLOOKUP(BANCO10[[#This Row],[EMPRESA]],[1]!DADOS[#Data],6,0)="","",(VLOOKUP(BANCO10[[#This Row],[EMPRESA]],[1]!DADOS[#Data],6,0))),"")</f>
        <v>CAPITAL LESTE 2</v>
      </c>
      <c r="G791" s="40" t="s">
        <v>1975</v>
      </c>
      <c r="H791" s="43" t="s">
        <v>121</v>
      </c>
      <c r="I791" s="43" t="s">
        <v>145</v>
      </c>
      <c r="J791" s="44" t="s">
        <v>146</v>
      </c>
      <c r="K791" s="44" t="s">
        <v>1976</v>
      </c>
      <c r="L791" s="44" t="s">
        <v>123</v>
      </c>
      <c r="M791" s="44">
        <v>103</v>
      </c>
      <c r="N791" s="42" t="s">
        <v>123</v>
      </c>
      <c r="O791" s="42" t="s">
        <v>90</v>
      </c>
      <c r="P791" s="42">
        <v>4</v>
      </c>
      <c r="Q791" s="42" t="s">
        <v>205</v>
      </c>
      <c r="R791" s="45" t="s">
        <v>123</v>
      </c>
      <c r="S791" s="45"/>
      <c r="T791" s="45" t="s">
        <v>123</v>
      </c>
      <c r="U791" s="45"/>
      <c r="V791" s="45" t="s">
        <v>123</v>
      </c>
      <c r="W791" s="45"/>
      <c r="X791" s="45" t="s">
        <v>123</v>
      </c>
      <c r="Y791" s="45"/>
      <c r="Z791" s="46" t="s">
        <v>123</v>
      </c>
      <c r="AA791" s="47"/>
      <c r="AB791" s="46" t="s">
        <v>123</v>
      </c>
      <c r="AC791" s="48"/>
      <c r="AD791" s="46" t="s">
        <v>123</v>
      </c>
      <c r="AE791" s="48"/>
      <c r="AF791" s="45" t="s">
        <v>27</v>
      </c>
      <c r="AG791" s="45">
        <v>44801</v>
      </c>
      <c r="AH791" s="45" t="s">
        <v>126</v>
      </c>
      <c r="AI791" s="45"/>
      <c r="AJ791" s="45" t="s">
        <v>123</v>
      </c>
      <c r="AK791" s="45"/>
      <c r="AL791" s="45" t="s">
        <v>123</v>
      </c>
      <c r="AM791" s="45"/>
      <c r="AN791" s="45" t="s">
        <v>123</v>
      </c>
      <c r="AO791" s="45"/>
      <c r="AP791" s="45" t="s">
        <v>123</v>
      </c>
      <c r="AQ791" s="45"/>
      <c r="AR791" s="45" t="s">
        <v>123</v>
      </c>
      <c r="AS791" s="45"/>
      <c r="AT791" s="49">
        <v>44798</v>
      </c>
      <c r="AU791" s="50">
        <v>44798</v>
      </c>
      <c r="AV791" s="51" t="s">
        <v>123</v>
      </c>
      <c r="AW791" s="51" t="s">
        <v>123</v>
      </c>
      <c r="AX791" s="51" t="s">
        <v>49</v>
      </c>
      <c r="AY791" s="52" t="s">
        <v>123</v>
      </c>
      <c r="AZ791" s="53">
        <v>0</v>
      </c>
      <c r="BA791" s="52" t="s">
        <v>123</v>
      </c>
      <c r="BB791" s="81" t="s">
        <v>123</v>
      </c>
      <c r="BC791" s="52" t="s">
        <v>123</v>
      </c>
      <c r="BD791" s="52" t="s">
        <v>123</v>
      </c>
      <c r="BE791" s="55" t="s">
        <v>123</v>
      </c>
      <c r="BF791" s="55" t="s">
        <v>123</v>
      </c>
      <c r="BG791" s="55" t="s">
        <v>123</v>
      </c>
      <c r="BH791" s="55" t="s">
        <v>123</v>
      </c>
      <c r="BI791" s="138" t="s">
        <v>123</v>
      </c>
      <c r="BJ791" s="48"/>
      <c r="BK791" s="74"/>
      <c r="BL791" s="75"/>
      <c r="BM791" s="74"/>
      <c r="BN791" s="75"/>
      <c r="BO791" s="74" t="s">
        <v>123</v>
      </c>
      <c r="BP791" s="75"/>
      <c r="BQ791" s="74" t="s">
        <v>123</v>
      </c>
      <c r="BR791" s="232"/>
      <c r="BS791" s="70" t="s">
        <v>170</v>
      </c>
      <c r="BT791" s="38"/>
      <c r="BU791" s="61" t="s">
        <v>129</v>
      </c>
      <c r="BV791" s="61" t="s">
        <v>129</v>
      </c>
      <c r="BW791" s="84" t="s">
        <v>150</v>
      </c>
      <c r="BX791" s="84" t="s">
        <v>149</v>
      </c>
      <c r="BY791" s="85" t="s">
        <v>170</v>
      </c>
      <c r="BZ791" s="84"/>
      <c r="CA791" s="86" t="s">
        <v>129</v>
      </c>
      <c r="CB791" s="87" t="s">
        <v>129</v>
      </c>
      <c r="CC791" s="88" t="s">
        <v>129</v>
      </c>
      <c r="CD791" s="87" t="s">
        <v>129</v>
      </c>
      <c r="CE791" s="87" t="s">
        <v>129</v>
      </c>
      <c r="CF791" s="87" t="s">
        <v>129</v>
      </c>
      <c r="CG791" s="87" t="s">
        <v>129</v>
      </c>
      <c r="CH791" s="42">
        <f>YEAR(BANCO10[[#This Row],[DATA INÍCIO]])</f>
        <v>2022</v>
      </c>
      <c r="CI791" s="42">
        <f>MONTH(BANCO10[[#This Row],[DATA INÍCIO]])</f>
        <v>8</v>
      </c>
      <c r="CJ791" s="42" t="str">
        <f t="shared" si="14"/>
        <v>TRALI INDUSTRIA E COMERCIO LTDA02.441.952/0001-76</v>
      </c>
      <c r="CK791" s="42"/>
      <c r="CL791" s="42" t="s">
        <v>1976</v>
      </c>
      <c r="CM791" s="42" t="str">
        <f>IF(BANCO10[[#This Row],[SOLUÇÃO]]=CM$1,BANCO10[[#This Row],[STATUS DA ETAPA]],"")</f>
        <v>CONCLUÍDO</v>
      </c>
      <c r="CN791" s="42" t="str">
        <f>IF(BANCO10[[#This Row],[SOLUÇÃO]]=CN$1,BANCO10[[#This Row],[STATUS DA ETAPA]],"")</f>
        <v/>
      </c>
      <c r="CO791" s="42" t="str">
        <f>IF(BANCO10[[#This Row],[SOLUÇÃO]]=CO$1,BANCO10[[#This Row],[STATUS DA ETAPA]],"")</f>
        <v/>
      </c>
      <c r="CP791" s="42" t="str">
        <f>IF(BANCO10[[#This Row],[SOLUÇÃO]]=CP$1,BANCO10[[#This Row],[STATUS DA ETAPA]],"")</f>
        <v/>
      </c>
      <c r="CQ791" s="42" t="str">
        <f>IF(BANCO10[[#This Row],[SOLUÇÃO]]=CQ$1,BANCO10[[#This Row],[STATUS DA ETAPA]],"")</f>
        <v/>
      </c>
      <c r="CR791" s="42" t="str">
        <f>IF(BANCO10[[#This Row],[SOLUÇÃO]]=CR$1,BANCO10[[#This Row],[STATUS DA ETAPA]],"")</f>
        <v/>
      </c>
      <c r="CS791" s="42" t="str">
        <f>IF(BANCO10[[#This Row],[SOLUÇÃO]]=CS$1,BANCO10[[#This Row],[STATUS DA ETAPA]],"")</f>
        <v/>
      </c>
      <c r="CT791" s="42" t="str">
        <f>IF(BANCO10[[#This Row],[SOLUÇÃO]]=CT$1,BANCO10[[#This Row],[STATUS DA ETAPA]],"")</f>
        <v/>
      </c>
      <c r="CU791" s="42" t="str">
        <f>IF(BANCO10[[#This Row],[SOLUÇÃO]]=CU$1,BANCO10[[#This Row],[STATUS DA ETAPA]],"")</f>
        <v/>
      </c>
      <c r="CV791" s="42" t="str">
        <f>IF(BANCO10[[#This Row],[SOLUÇÃO]]=CV$1,BANCO10[[#This Row],[STATUS DA ETAPA]],"")</f>
        <v/>
      </c>
      <c r="CW791" s="42" t="str">
        <f>IF(BANCO10[[#This Row],[SOLUÇÃO]]=CW$1,BANCO10[[#This Row],[STATUS DA ETAPA]],"")</f>
        <v/>
      </c>
      <c r="CX791" s="42" t="str">
        <f>IF(BANCO10[[#This Row],[SOLUÇÃO]]=CX$1,BANCO10[[#This Row],[STATUS DA ETAPA]],"")</f>
        <v/>
      </c>
      <c r="CY791" s="42" t="str">
        <f>IF(BANCO10[[#This Row],[SOLUÇÃO]]=CY$1,BANCO10[[#This Row],[STATUS DA ETAPA]],"")</f>
        <v/>
      </c>
      <c r="CZ791" s="42" t="str">
        <f>IF(BANCO10[[#This Row],[SOLUÇÃO]]=CZ$1,BANCO10[[#This Row],[STATUS DA ETAPA]],"")</f>
        <v/>
      </c>
      <c r="DA791" s="42" t="str">
        <f>IF(BANCO10[[#This Row],[SOLUÇÃO]]=DA$1,BANCO10[[#This Row],[STATUS DA ETAPA]],"")</f>
        <v/>
      </c>
      <c r="DB791" s="42" t="str">
        <f>IF(BANCO10[[#This Row],[SOLUÇÃO]]=DB$1,BANCO10[[#This Row],[STATUS DA ETAPA]],"")</f>
        <v/>
      </c>
      <c r="DC791" s="63" t="str">
        <f>IF(BANCO10[[#This Row],[SOLUÇÃO]]=DC$1,BANCO10[[#This Row],[STATUS DA ETAPA]],"")</f>
        <v/>
      </c>
      <c r="DD791" s="65" t="str">
        <f>IF(BANCO10[[#This Row],[SOLUÇÃO]]=DD$1,BANCO10[[#This Row],[STATUS DA ETAPA]],"")</f>
        <v/>
      </c>
      <c r="DE791" s="65" t="str">
        <f>IF(BANCO10[[#This Row],[SOLUÇÃO]]=DE$1,BANCO10[[#This Row],[STATUS DA ETAPA]],"")</f>
        <v/>
      </c>
      <c r="DF791" s="65" t="str">
        <f>IF(BANCO10[[#This Row],[SOLUÇÃO]]=DF$1,BANCO10[[#This Row],[STATUS DA ETAPA]],"")</f>
        <v/>
      </c>
      <c r="DG791" s="65" t="str">
        <f>IF(BANCO10[[#This Row],[SOLUÇÃO]]=DG$1,BANCO10[[#This Row],[STATUS DA ETAPA]],"")</f>
        <v/>
      </c>
      <c r="DH791" s="65" t="str">
        <f>IF(BANCO10[[#This Row],[SOLUÇÃO]]=DH$1,BANCO10[[#This Row],[STATUS DA ETAPA]],"")</f>
        <v/>
      </c>
      <c r="DI791" s="65" t="str">
        <f>IF(BANCO10[[#This Row],[SOLUÇÃO]]=DI$1,BANCO10[[#This Row],[STATUS DA ETAPA]],"")</f>
        <v/>
      </c>
      <c r="DJ791" s="65" t="str">
        <f>IF(BANCO10[[#This Row],[SOLUÇÃO]]=DJ$1,BANCO10[[#This Row],[STATUS DA ETAPA]],"")</f>
        <v/>
      </c>
      <c r="DK791" s="65" t="str">
        <f>IF(BANCO10[[#This Row],[SOLUÇÃO]]=DK$1,BANCO10[[#This Row],[STATUS DA ETAPA]],"")</f>
        <v/>
      </c>
      <c r="DL791" s="65" t="str">
        <f>IF(BANCO10[[#This Row],[SOLUÇÃO]]=DL$1,BANCO10[[#This Row],[STATUS DA ETAPA]],"")</f>
        <v/>
      </c>
      <c r="DM791" s="65" t="str">
        <f>IF(BANCO10[[#This Row],[SOLUÇÃO]]=DM$1,BANCO10[[#This Row],[STATUS DA ETAPA]],"")</f>
        <v/>
      </c>
    </row>
    <row r="792" spans="1:339" ht="12" x14ac:dyDescent="0.25">
      <c r="A792" s="38" t="s">
        <v>118</v>
      </c>
      <c r="B792" s="39" t="s">
        <v>119</v>
      </c>
      <c r="C792" s="40" t="str">
        <f>IFERROR(VLOOKUP(BANCO10[[#This Row],[EMPRESA]],[1]!DADOS[#Data],2,FALSE),"")</f>
        <v>02.441.952/0001-76</v>
      </c>
      <c r="D792" s="42" t="s">
        <v>1973</v>
      </c>
      <c r="E792" s="42" t="str">
        <f>IFERROR(VLOOKUP(BANCO10[[#This Row],[EMPRESA]],[1]!DADOS[#Data],5,FALSE),"")</f>
        <v>EPP</v>
      </c>
      <c r="F792" s="40" t="str">
        <f>IFERROR(IF(VLOOKUP(BANCO10[[#This Row],[EMPRESA]],[1]!DADOS[#Data],6,0)="","",(VLOOKUP(BANCO10[[#This Row],[EMPRESA]],[1]!DADOS[#Data],6,0))),"")</f>
        <v>CAPITAL LESTE 2</v>
      </c>
      <c r="G792" s="40" t="s">
        <v>1977</v>
      </c>
      <c r="H792" s="43" t="s">
        <v>7</v>
      </c>
      <c r="I792" s="43" t="s">
        <v>145</v>
      </c>
      <c r="J792" s="44" t="s">
        <v>123</v>
      </c>
      <c r="K792" s="44" t="s">
        <v>1978</v>
      </c>
      <c r="L792" s="44">
        <v>13134008</v>
      </c>
      <c r="M792" s="44">
        <v>103</v>
      </c>
      <c r="N792" s="42" t="s">
        <v>123</v>
      </c>
      <c r="O792" s="42" t="s">
        <v>95</v>
      </c>
      <c r="P792" s="42">
        <v>100</v>
      </c>
      <c r="Q792" s="42" t="s">
        <v>168</v>
      </c>
      <c r="R792" s="45" t="s">
        <v>123</v>
      </c>
      <c r="S792" s="45"/>
      <c r="T792" s="45" t="s">
        <v>123</v>
      </c>
      <c r="U792" s="45"/>
      <c r="V792" s="45" t="s">
        <v>123</v>
      </c>
      <c r="W792" s="45"/>
      <c r="X792" s="45" t="s">
        <v>123</v>
      </c>
      <c r="Y792" s="45"/>
      <c r="Z792" s="46" t="s">
        <v>123</v>
      </c>
      <c r="AA792" s="47"/>
      <c r="AB792" s="46" t="s">
        <v>123</v>
      </c>
      <c r="AC792" s="48"/>
      <c r="AD792" s="46" t="s">
        <v>123</v>
      </c>
      <c r="AE792" s="48"/>
      <c r="AF792" s="45" t="s">
        <v>27</v>
      </c>
      <c r="AG792" s="45">
        <v>44801</v>
      </c>
      <c r="AH792" s="45" t="s">
        <v>27</v>
      </c>
      <c r="AI792" s="45">
        <v>44830</v>
      </c>
      <c r="AJ792" s="45" t="s">
        <v>27</v>
      </c>
      <c r="AK792" s="45">
        <v>44833</v>
      </c>
      <c r="AL792" s="45"/>
      <c r="AM792" s="45"/>
      <c r="AN792" s="45" t="s">
        <v>27</v>
      </c>
      <c r="AO792" s="45"/>
      <c r="AP792" s="45" t="s">
        <v>27</v>
      </c>
      <c r="AQ792" s="45">
        <v>44904</v>
      </c>
      <c r="AR792" s="45" t="s">
        <v>27</v>
      </c>
      <c r="AS792" s="45"/>
      <c r="AT792" s="49">
        <v>44937</v>
      </c>
      <c r="AU792" s="49">
        <v>45079</v>
      </c>
      <c r="AV792" s="51" t="s">
        <v>27</v>
      </c>
      <c r="AW792" s="51" t="s">
        <v>27</v>
      </c>
      <c r="AX792" s="51" t="s">
        <v>49</v>
      </c>
      <c r="AY792" s="52" t="s">
        <v>126</v>
      </c>
      <c r="AZ792" s="53">
        <v>0</v>
      </c>
      <c r="BA792" s="52"/>
      <c r="BB792" s="81" t="s">
        <v>123</v>
      </c>
      <c r="BC792" s="52" t="s">
        <v>123</v>
      </c>
      <c r="BD792" s="52" t="s">
        <v>123</v>
      </c>
      <c r="BE792" s="55" t="s">
        <v>123</v>
      </c>
      <c r="BF792" s="55" t="s">
        <v>123</v>
      </c>
      <c r="BG792" s="55" t="s">
        <v>27</v>
      </c>
      <c r="BH792" s="55" t="s">
        <v>123</v>
      </c>
      <c r="BI792" s="48" t="s">
        <v>123</v>
      </c>
      <c r="BJ792" s="48"/>
      <c r="BK792" s="74"/>
      <c r="BL792" s="75"/>
      <c r="BM792" s="74"/>
      <c r="BN792" s="75"/>
      <c r="BO792" s="74" t="s">
        <v>27</v>
      </c>
      <c r="BP792" s="75">
        <v>45079</v>
      </c>
      <c r="BQ792" s="74" t="s">
        <v>27</v>
      </c>
      <c r="BR792" s="232"/>
      <c r="BS792" s="70"/>
      <c r="BT792" s="38"/>
      <c r="BU792" s="61" t="s">
        <v>129</v>
      </c>
      <c r="BV792" s="61" t="s">
        <v>129</v>
      </c>
      <c r="BW792" s="84" t="s">
        <v>150</v>
      </c>
      <c r="BX792" s="84" t="s">
        <v>149</v>
      </c>
      <c r="BY792" s="85" t="s">
        <v>170</v>
      </c>
      <c r="BZ792" s="84"/>
      <c r="CA792" s="86" t="s">
        <v>129</v>
      </c>
      <c r="CB792" s="87" t="s">
        <v>129</v>
      </c>
      <c r="CC792" s="88">
        <v>45412</v>
      </c>
      <c r="CD792" s="87" t="s">
        <v>158</v>
      </c>
      <c r="CE792" s="87" t="s">
        <v>245</v>
      </c>
      <c r="CF792" s="87"/>
      <c r="CG792" s="87" t="s">
        <v>1979</v>
      </c>
      <c r="CH792" s="42">
        <f>YEAR(BANCO10[[#This Row],[DATA INÍCIO]])</f>
        <v>2023</v>
      </c>
      <c r="CI792" s="42">
        <f>MONTH(BANCO10[[#This Row],[DATA INÍCIO]])</f>
        <v>1</v>
      </c>
      <c r="CJ792" s="42" t="str">
        <f t="shared" si="14"/>
        <v>TRALI INDUSTRIA E COMERCIO LTDA02.441.952/0001-76</v>
      </c>
      <c r="CK792" s="42"/>
      <c r="CL792" s="42" t="s">
        <v>1978</v>
      </c>
      <c r="CM792" s="42" t="str">
        <f>IF(BANCO10[[#This Row],[SOLUÇÃO]]=CM$1,BANCO10[[#This Row],[STATUS DA ETAPA]],"")</f>
        <v/>
      </c>
      <c r="CN792" s="42" t="str">
        <f>IF(BANCO10[[#This Row],[SOLUÇÃO]]=CN$1,BANCO10[[#This Row],[STATUS DA ETAPA]],"")</f>
        <v/>
      </c>
      <c r="CO792" s="42" t="str">
        <f>IF(BANCO10[[#This Row],[SOLUÇÃO]]=CO$1,BANCO10[[#This Row],[STATUS DA ETAPA]],"")</f>
        <v/>
      </c>
      <c r="CP792" s="42" t="str">
        <f>IF(BANCO10[[#This Row],[SOLUÇÃO]]=CP$1,BANCO10[[#This Row],[STATUS DA ETAPA]],"")</f>
        <v/>
      </c>
      <c r="CQ792" s="42" t="str">
        <f>IF(BANCO10[[#This Row],[SOLUÇÃO]]=CQ$1,BANCO10[[#This Row],[STATUS DA ETAPA]],"")</f>
        <v/>
      </c>
      <c r="CR792" s="42" t="str">
        <f>IF(BANCO10[[#This Row],[SOLUÇÃO]]=CR$1,BANCO10[[#This Row],[STATUS DA ETAPA]],"")</f>
        <v>CONCLUÍDO</v>
      </c>
      <c r="CS792" s="42" t="str">
        <f>IF(BANCO10[[#This Row],[SOLUÇÃO]]=CS$1,BANCO10[[#This Row],[STATUS DA ETAPA]],"")</f>
        <v/>
      </c>
      <c r="CT792" s="42" t="str">
        <f>IF(BANCO10[[#This Row],[SOLUÇÃO]]=CT$1,BANCO10[[#This Row],[STATUS DA ETAPA]],"")</f>
        <v/>
      </c>
      <c r="CU792" s="42" t="str">
        <f>IF(BANCO10[[#This Row],[SOLUÇÃO]]=CU$1,BANCO10[[#This Row],[STATUS DA ETAPA]],"")</f>
        <v/>
      </c>
      <c r="CV792" s="42" t="str">
        <f>IF(BANCO10[[#This Row],[SOLUÇÃO]]=CV$1,BANCO10[[#This Row],[STATUS DA ETAPA]],"")</f>
        <v/>
      </c>
      <c r="CW792" s="42" t="str">
        <f>IF(BANCO10[[#This Row],[SOLUÇÃO]]=CW$1,BANCO10[[#This Row],[STATUS DA ETAPA]],"")</f>
        <v/>
      </c>
      <c r="CX792" s="42" t="str">
        <f>IF(BANCO10[[#This Row],[SOLUÇÃO]]=CX$1,BANCO10[[#This Row],[STATUS DA ETAPA]],"")</f>
        <v/>
      </c>
      <c r="CY792" s="42" t="str">
        <f>IF(BANCO10[[#This Row],[SOLUÇÃO]]=CY$1,BANCO10[[#This Row],[STATUS DA ETAPA]],"")</f>
        <v/>
      </c>
      <c r="CZ792" s="42" t="str">
        <f>IF(BANCO10[[#This Row],[SOLUÇÃO]]=CZ$1,BANCO10[[#This Row],[STATUS DA ETAPA]],"")</f>
        <v/>
      </c>
      <c r="DA792" s="42" t="str">
        <f>IF(BANCO10[[#This Row],[SOLUÇÃO]]=DA$1,BANCO10[[#This Row],[STATUS DA ETAPA]],"")</f>
        <v/>
      </c>
      <c r="DB792" s="42" t="str">
        <f>IF(BANCO10[[#This Row],[SOLUÇÃO]]=DB$1,BANCO10[[#This Row],[STATUS DA ETAPA]],"")</f>
        <v/>
      </c>
      <c r="DC792" s="63" t="str">
        <f>IF(BANCO10[[#This Row],[SOLUÇÃO]]=DC$1,BANCO10[[#This Row],[STATUS DA ETAPA]],"")</f>
        <v/>
      </c>
      <c r="DD792" s="65" t="str">
        <f>IF(BANCO10[[#This Row],[SOLUÇÃO]]=DD$1,BANCO10[[#This Row],[STATUS DA ETAPA]],"")</f>
        <v/>
      </c>
      <c r="DE792" s="65" t="str">
        <f>IF(BANCO10[[#This Row],[SOLUÇÃO]]=DE$1,BANCO10[[#This Row],[STATUS DA ETAPA]],"")</f>
        <v/>
      </c>
      <c r="DF792" s="65" t="str">
        <f>IF(BANCO10[[#This Row],[SOLUÇÃO]]=DF$1,BANCO10[[#This Row],[STATUS DA ETAPA]],"")</f>
        <v/>
      </c>
      <c r="DG792" s="65" t="str">
        <f>IF(BANCO10[[#This Row],[SOLUÇÃO]]=DG$1,BANCO10[[#This Row],[STATUS DA ETAPA]],"")</f>
        <v/>
      </c>
      <c r="DH792" s="65" t="str">
        <f>IF(BANCO10[[#This Row],[SOLUÇÃO]]=DH$1,BANCO10[[#This Row],[STATUS DA ETAPA]],"")</f>
        <v/>
      </c>
      <c r="DI792" s="65" t="str">
        <f>IF(BANCO10[[#This Row],[SOLUÇÃO]]=DI$1,BANCO10[[#This Row],[STATUS DA ETAPA]],"")</f>
        <v/>
      </c>
      <c r="DJ792" s="65" t="str">
        <f>IF(BANCO10[[#This Row],[SOLUÇÃO]]=DJ$1,BANCO10[[#This Row],[STATUS DA ETAPA]],"")</f>
        <v/>
      </c>
      <c r="DK792" s="65" t="str">
        <f>IF(BANCO10[[#This Row],[SOLUÇÃO]]=DK$1,BANCO10[[#This Row],[STATUS DA ETAPA]],"")</f>
        <v/>
      </c>
      <c r="DL792" s="65" t="str">
        <f>IF(BANCO10[[#This Row],[SOLUÇÃO]]=DL$1,BANCO10[[#This Row],[STATUS DA ETAPA]],"")</f>
        <v/>
      </c>
      <c r="DM792" s="65" t="str">
        <f>IF(BANCO10[[#This Row],[SOLUÇÃO]]=DM$1,BANCO10[[#This Row],[STATUS DA ETAPA]],"")</f>
        <v/>
      </c>
    </row>
    <row r="793" spans="1:339" ht="12" x14ac:dyDescent="0.25">
      <c r="A793" s="38" t="s">
        <v>118</v>
      </c>
      <c r="B793" s="39" t="s">
        <v>119</v>
      </c>
      <c r="C793" s="40" t="str">
        <f>IFERROR(VLOOKUP(BANCO10[[#This Row],[EMPRESA]],[1]!DADOS[#Data],2,FALSE),"")</f>
        <v>02.441.952/0001-76</v>
      </c>
      <c r="D793" s="42" t="s">
        <v>1973</v>
      </c>
      <c r="E793" s="42" t="str">
        <f>IFERROR(VLOOKUP(BANCO10[[#This Row],[EMPRESA]],[1]!DADOS[#Data],5,FALSE),"")</f>
        <v>EPP</v>
      </c>
      <c r="F793" s="40" t="str">
        <f>IFERROR(IF(VLOOKUP(BANCO10[[#This Row],[EMPRESA]],[1]!DADOS[#Data],6,0)="","",(VLOOKUP(BANCO10[[#This Row],[EMPRESA]],[1]!DADOS[#Data],6,0))),"")</f>
        <v>CAPITAL LESTE 2</v>
      </c>
      <c r="G793" s="40" t="s">
        <v>1980</v>
      </c>
      <c r="H793" s="43" t="s">
        <v>154</v>
      </c>
      <c r="I793" s="43" t="s">
        <v>145</v>
      </c>
      <c r="J793" s="44" t="s">
        <v>123</v>
      </c>
      <c r="K793" s="44" t="s">
        <v>1981</v>
      </c>
      <c r="L793" s="44" t="s">
        <v>123</v>
      </c>
      <c r="M793" s="44">
        <v>127</v>
      </c>
      <c r="N793" s="42">
        <v>103</v>
      </c>
      <c r="O793" s="42" t="s">
        <v>109</v>
      </c>
      <c r="P793" s="42">
        <v>70</v>
      </c>
      <c r="Q793" s="42" t="s">
        <v>216</v>
      </c>
      <c r="R793" s="45" t="s">
        <v>123</v>
      </c>
      <c r="S793" s="45"/>
      <c r="T793" s="45" t="s">
        <v>123</v>
      </c>
      <c r="U793" s="45"/>
      <c r="V793" s="45" t="s">
        <v>123</v>
      </c>
      <c r="W793" s="45"/>
      <c r="X793" s="45" t="s">
        <v>123</v>
      </c>
      <c r="Y793" s="45"/>
      <c r="Z793" s="46" t="s">
        <v>123</v>
      </c>
      <c r="AA793" s="47"/>
      <c r="AB793" s="46" t="s">
        <v>123</v>
      </c>
      <c r="AC793" s="48"/>
      <c r="AD793" s="46" t="s">
        <v>123</v>
      </c>
      <c r="AE793" s="48"/>
      <c r="AF793" s="45" t="s">
        <v>27</v>
      </c>
      <c r="AG793" s="45">
        <v>44927</v>
      </c>
      <c r="AH793" s="45" t="s">
        <v>27</v>
      </c>
      <c r="AI793" s="45">
        <v>44562</v>
      </c>
      <c r="AJ793" s="45" t="s">
        <v>27</v>
      </c>
      <c r="AK793" s="45">
        <v>45099</v>
      </c>
      <c r="AL793" s="45"/>
      <c r="AM793" s="45"/>
      <c r="AN793" s="45" t="s">
        <v>27</v>
      </c>
      <c r="AO793" s="45"/>
      <c r="AP793" s="45" t="s">
        <v>27</v>
      </c>
      <c r="AQ793" s="45">
        <v>45107</v>
      </c>
      <c r="AR793" s="45" t="s">
        <v>27</v>
      </c>
      <c r="AS793" s="45"/>
      <c r="AT793" s="133">
        <v>45153</v>
      </c>
      <c r="AU793" s="99">
        <v>45266</v>
      </c>
      <c r="AV793" s="51" t="s">
        <v>27</v>
      </c>
      <c r="AW793" s="51" t="s">
        <v>27</v>
      </c>
      <c r="AX793" s="51" t="s">
        <v>49</v>
      </c>
      <c r="AY793" s="52" t="s">
        <v>126</v>
      </c>
      <c r="AZ793" s="53">
        <v>0</v>
      </c>
      <c r="BA793" s="52" t="s">
        <v>153</v>
      </c>
      <c r="BB793" s="81" t="s">
        <v>123</v>
      </c>
      <c r="BC793" s="52" t="s">
        <v>123</v>
      </c>
      <c r="BD793" s="52" t="s">
        <v>123</v>
      </c>
      <c r="BE793" s="55" t="s">
        <v>123</v>
      </c>
      <c r="BF793" s="55" t="s">
        <v>123</v>
      </c>
      <c r="BG793" s="55" t="s">
        <v>27</v>
      </c>
      <c r="BH793" s="55" t="s">
        <v>123</v>
      </c>
      <c r="BI793" s="48" t="s">
        <v>123</v>
      </c>
      <c r="BJ793" s="48"/>
      <c r="BK793" s="74"/>
      <c r="BL793" s="75"/>
      <c r="BM793" s="74"/>
      <c r="BN793" s="75"/>
      <c r="BO793" s="74" t="s">
        <v>27</v>
      </c>
      <c r="BP793" s="75">
        <v>45279</v>
      </c>
      <c r="BQ793" s="74" t="s">
        <v>123</v>
      </c>
      <c r="BR793" s="132"/>
      <c r="BS793" s="70" t="s">
        <v>1982</v>
      </c>
      <c r="BT793" s="38"/>
      <c r="BU793" s="61" t="s">
        <v>129</v>
      </c>
      <c r="BV793" s="61" t="s">
        <v>129</v>
      </c>
      <c r="BW793" s="84" t="s">
        <v>150</v>
      </c>
      <c r="BX793" s="84" t="s">
        <v>149</v>
      </c>
      <c r="BY793" s="85" t="s">
        <v>170</v>
      </c>
      <c r="BZ793" s="84"/>
      <c r="CA793" s="86" t="s">
        <v>129</v>
      </c>
      <c r="CB793" s="87" t="s">
        <v>129</v>
      </c>
      <c r="CC793" s="88">
        <v>45412</v>
      </c>
      <c r="CD793" s="87" t="s">
        <v>158</v>
      </c>
      <c r="CE793" s="87" t="s">
        <v>245</v>
      </c>
      <c r="CF793" s="87"/>
      <c r="CG793" s="87" t="s">
        <v>1979</v>
      </c>
      <c r="CH793" s="42">
        <f>YEAR(BANCO10[[#This Row],[DATA INÍCIO]])</f>
        <v>2023</v>
      </c>
      <c r="CI793" s="42">
        <f>MONTH(BANCO10[[#This Row],[DATA INÍCIO]])</f>
        <v>8</v>
      </c>
      <c r="CJ793" s="42" t="str">
        <f t="shared" si="14"/>
        <v>TRALI INDUSTRIA E COMERCIO LTDA02.441.952/0001-76</v>
      </c>
      <c r="CK793" s="42"/>
      <c r="CL793" s="42" t="s">
        <v>1665</v>
      </c>
      <c r="CM793" s="42" t="str">
        <f>IF(BANCO10[[#This Row],[SOLUÇÃO]]=CM$1,BANCO10[[#This Row],[STATUS DA ETAPA]],"")</f>
        <v/>
      </c>
      <c r="CN793" s="42" t="str">
        <f>IF(BANCO10[[#This Row],[SOLUÇÃO]]=CN$1,BANCO10[[#This Row],[STATUS DA ETAPA]],"")</f>
        <v/>
      </c>
      <c r="CO793" s="42" t="str">
        <f>IF(BANCO10[[#This Row],[SOLUÇÃO]]=CO$1,BANCO10[[#This Row],[STATUS DA ETAPA]],"")</f>
        <v/>
      </c>
      <c r="CP793" s="42" t="str">
        <f>IF(BANCO10[[#This Row],[SOLUÇÃO]]=CP$1,BANCO10[[#This Row],[STATUS DA ETAPA]],"")</f>
        <v/>
      </c>
      <c r="CQ793" s="42" t="str">
        <f>IF(BANCO10[[#This Row],[SOLUÇÃO]]=CQ$1,BANCO10[[#This Row],[STATUS DA ETAPA]],"")</f>
        <v/>
      </c>
      <c r="CR793" s="42" t="str">
        <f>IF(BANCO10[[#This Row],[SOLUÇÃO]]=CR$1,BANCO10[[#This Row],[STATUS DA ETAPA]],"")</f>
        <v/>
      </c>
      <c r="CS793" s="42" t="str">
        <f>IF(BANCO10[[#This Row],[SOLUÇÃO]]=CS$1,BANCO10[[#This Row],[STATUS DA ETAPA]],"")</f>
        <v/>
      </c>
      <c r="CT793" s="42" t="str">
        <f>IF(BANCO10[[#This Row],[SOLUÇÃO]]=CT$1,BANCO10[[#This Row],[STATUS DA ETAPA]],"")</f>
        <v/>
      </c>
      <c r="CU793" s="42" t="str">
        <f>IF(BANCO10[[#This Row],[SOLUÇÃO]]=CU$1,BANCO10[[#This Row],[STATUS DA ETAPA]],"")</f>
        <v/>
      </c>
      <c r="CV793" s="42" t="str">
        <f>IF(BANCO10[[#This Row],[SOLUÇÃO]]=CV$1,BANCO10[[#This Row],[STATUS DA ETAPA]],"")</f>
        <v/>
      </c>
      <c r="CW793" s="42" t="str">
        <f>IF(BANCO10[[#This Row],[SOLUÇÃO]]=CW$1,BANCO10[[#This Row],[STATUS DA ETAPA]],"")</f>
        <v/>
      </c>
      <c r="CX793" s="42" t="str">
        <f>IF(BANCO10[[#This Row],[SOLUÇÃO]]=CX$1,BANCO10[[#This Row],[STATUS DA ETAPA]],"")</f>
        <v/>
      </c>
      <c r="CY793" s="42" t="str">
        <f>IF(BANCO10[[#This Row],[SOLUÇÃO]]=CY$1,BANCO10[[#This Row],[STATUS DA ETAPA]],"")</f>
        <v/>
      </c>
      <c r="CZ793" s="42" t="str">
        <f>IF(BANCO10[[#This Row],[SOLUÇÃO]]=CZ$1,BANCO10[[#This Row],[STATUS DA ETAPA]],"")</f>
        <v/>
      </c>
      <c r="DA793" s="42" t="str">
        <f>IF(BANCO10[[#This Row],[SOLUÇÃO]]=DA$1,BANCO10[[#This Row],[STATUS DA ETAPA]],"")</f>
        <v/>
      </c>
      <c r="DB793" s="42" t="str">
        <f>IF(BANCO10[[#This Row],[SOLUÇÃO]]=DB$1,BANCO10[[#This Row],[STATUS DA ETAPA]],"")</f>
        <v/>
      </c>
      <c r="DC793" s="63" t="str">
        <f>IF(BANCO10[[#This Row],[SOLUÇÃO]]=DC$1,BANCO10[[#This Row],[STATUS DA ETAPA]],"")</f>
        <v/>
      </c>
      <c r="DD793" s="65" t="str">
        <f>IF(BANCO10[[#This Row],[SOLUÇÃO]]=DD$1,BANCO10[[#This Row],[STATUS DA ETAPA]],"")</f>
        <v/>
      </c>
      <c r="DE793" s="65" t="str">
        <f>IF(BANCO10[[#This Row],[SOLUÇÃO]]=DE$1,BANCO10[[#This Row],[STATUS DA ETAPA]],"")</f>
        <v/>
      </c>
      <c r="DF793" s="65" t="str">
        <f>IF(BANCO10[[#This Row],[SOLUÇÃO]]=DF$1,BANCO10[[#This Row],[STATUS DA ETAPA]],"")</f>
        <v>CONCLUÍDO</v>
      </c>
      <c r="DG793" s="65" t="str">
        <f>IF(BANCO10[[#This Row],[SOLUÇÃO]]=DG$1,BANCO10[[#This Row],[STATUS DA ETAPA]],"")</f>
        <v/>
      </c>
      <c r="DH793" s="65" t="str">
        <f>IF(BANCO10[[#This Row],[SOLUÇÃO]]=DH$1,BANCO10[[#This Row],[STATUS DA ETAPA]],"")</f>
        <v/>
      </c>
      <c r="DI793" s="65" t="str">
        <f>IF(BANCO10[[#This Row],[SOLUÇÃO]]=DI$1,BANCO10[[#This Row],[STATUS DA ETAPA]],"")</f>
        <v/>
      </c>
      <c r="DJ793" s="65" t="str">
        <f>IF(BANCO10[[#This Row],[SOLUÇÃO]]=DJ$1,BANCO10[[#This Row],[STATUS DA ETAPA]],"")</f>
        <v/>
      </c>
      <c r="DK793" s="65" t="str">
        <f>IF(BANCO10[[#This Row],[SOLUÇÃO]]=DK$1,BANCO10[[#This Row],[STATUS DA ETAPA]],"")</f>
        <v/>
      </c>
      <c r="DL793" s="65" t="str">
        <f>IF(BANCO10[[#This Row],[SOLUÇÃO]]=DL$1,BANCO10[[#This Row],[STATUS DA ETAPA]],"")</f>
        <v/>
      </c>
      <c r="DM793" s="65" t="str">
        <f>IF(BANCO10[[#This Row],[SOLUÇÃO]]=DM$1,BANCO10[[#This Row],[STATUS DA ETAPA]],"")</f>
        <v/>
      </c>
    </row>
    <row r="794" spans="1:339" ht="12" x14ac:dyDescent="0.25">
      <c r="A794" s="38" t="s">
        <v>118</v>
      </c>
      <c r="B794" s="39" t="s">
        <v>279</v>
      </c>
      <c r="C794" s="40" t="str">
        <f>IFERROR(VLOOKUP(BANCO10[[#This Row],[EMPRESA]],[1]!DADOS[#Data],2,FALSE),"")</f>
        <v>02.441.952/0001-76</v>
      </c>
      <c r="D794" s="40" t="s">
        <v>1973</v>
      </c>
      <c r="E794" s="42" t="str">
        <f>IFERROR(VLOOKUP(BANCO10[[#This Row],[EMPRESA]],[1]!DADOS[#Data],5,FALSE),"")</f>
        <v>EPP</v>
      </c>
      <c r="F794" s="40" t="str">
        <f>IFERROR(IF(VLOOKUP(BANCO10[[#This Row],[EMPRESA]],[1]!DADOS[#Data],6,0)="","",(VLOOKUP(BANCO10[[#This Row],[EMPRESA]],[1]!DADOS[#Data],6,0))),"")</f>
        <v>CAPITAL LESTE 2</v>
      </c>
      <c r="G794" s="40" t="s">
        <v>1983</v>
      </c>
      <c r="H794" s="43" t="s">
        <v>7</v>
      </c>
      <c r="I794" s="43" t="s">
        <v>122</v>
      </c>
      <c r="J794" s="38" t="s">
        <v>146</v>
      </c>
      <c r="K794" s="44" t="s">
        <v>136</v>
      </c>
      <c r="L794" s="44" t="s">
        <v>136</v>
      </c>
      <c r="M794" s="44" t="s">
        <v>137</v>
      </c>
      <c r="N794" s="44" t="s">
        <v>136</v>
      </c>
      <c r="O794" s="42" t="s">
        <v>96</v>
      </c>
      <c r="P794" s="42">
        <v>400</v>
      </c>
      <c r="Q794" s="39"/>
      <c r="R794" s="45" t="s">
        <v>123</v>
      </c>
      <c r="S794" s="45"/>
      <c r="T794" s="45" t="s">
        <v>123</v>
      </c>
      <c r="U794" s="45"/>
      <c r="V794" s="45" t="s">
        <v>123</v>
      </c>
      <c r="W794" s="45"/>
      <c r="X794" s="45" t="s">
        <v>123</v>
      </c>
      <c r="Y794" s="45"/>
      <c r="Z794" s="46" t="s">
        <v>123</v>
      </c>
      <c r="AA794" s="47"/>
      <c r="AB794" s="46" t="s">
        <v>123</v>
      </c>
      <c r="AC794" s="48"/>
      <c r="AD794" s="46" t="s">
        <v>123</v>
      </c>
      <c r="AE794" s="48"/>
      <c r="AF794" s="45"/>
      <c r="AG794" s="45"/>
      <c r="AH794" s="45"/>
      <c r="AI794" s="45"/>
      <c r="AJ794" s="45"/>
      <c r="AK794" s="45"/>
      <c r="AL794" s="45"/>
      <c r="AM794" s="45"/>
      <c r="AN794" s="45"/>
      <c r="AO794" s="45"/>
      <c r="AP794" s="45"/>
      <c r="AQ794" s="45"/>
      <c r="AR794" s="45"/>
      <c r="AS794" s="45"/>
      <c r="AT794" s="49">
        <v>45931</v>
      </c>
      <c r="AU794" s="50">
        <v>46022</v>
      </c>
      <c r="AV794" s="105" t="s">
        <v>126</v>
      </c>
      <c r="AW794" s="105" t="s">
        <v>126</v>
      </c>
      <c r="AX794" s="73" t="s">
        <v>49</v>
      </c>
      <c r="AY794" s="52" t="s">
        <v>126</v>
      </c>
      <c r="AZ794" s="53">
        <v>0</v>
      </c>
      <c r="BA794" s="52" t="s">
        <v>123</v>
      </c>
      <c r="BB794" s="81" t="s">
        <v>123</v>
      </c>
      <c r="BC794" s="52" t="s">
        <v>123</v>
      </c>
      <c r="BD794" s="52" t="s">
        <v>123</v>
      </c>
      <c r="BE794" s="55" t="s">
        <v>123</v>
      </c>
      <c r="BF794" s="55" t="s">
        <v>123</v>
      </c>
      <c r="BG794" s="55" t="s">
        <v>123</v>
      </c>
      <c r="BH794" s="55" t="s">
        <v>123</v>
      </c>
      <c r="BI794" s="48" t="s">
        <v>123</v>
      </c>
      <c r="BJ794" s="48"/>
      <c r="BK794" s="58" t="s">
        <v>126</v>
      </c>
      <c r="BL794" s="59"/>
      <c r="BM794" s="58" t="s">
        <v>126</v>
      </c>
      <c r="BN794" s="59"/>
      <c r="BO794" s="74" t="s">
        <v>126</v>
      </c>
      <c r="BP794" s="77"/>
      <c r="BQ794" s="78" t="s">
        <v>126</v>
      </c>
      <c r="BR794" s="131"/>
      <c r="BS794" s="69" t="s">
        <v>185</v>
      </c>
      <c r="BT794" s="38"/>
      <c r="BU794" s="61"/>
      <c r="BV794" s="61"/>
      <c r="BW794" s="61"/>
      <c r="BX794" s="61"/>
      <c r="BY794" s="61"/>
      <c r="BZ794" s="61"/>
      <c r="CA794" s="61"/>
      <c r="CB794" s="61"/>
      <c r="CC794" s="61"/>
      <c r="CD794" s="61"/>
      <c r="CE794" s="61"/>
      <c r="CF794" s="61"/>
      <c r="CG794" s="61"/>
      <c r="CH794" s="63">
        <f>YEAR(BANCO10[[#This Row],[DATA INÍCIO]])</f>
        <v>2025</v>
      </c>
      <c r="CI794" s="63">
        <f>MONTH(BANCO10[[#This Row],[DATA INÍCIO]])</f>
        <v>10</v>
      </c>
      <c r="CJ794" s="71" t="str">
        <f t="shared" si="14"/>
        <v>TRALI INDUSTRIA E COMERCIO LTDA02.441.952/0001-76</v>
      </c>
      <c r="CK794" s="63"/>
      <c r="CL794" s="63"/>
      <c r="CM794" s="42" t="str">
        <f>IF(BANCO10[[#This Row],[SOLUÇÃO]]=CM$1,BANCO10[[#This Row],[STATUS DA ETAPA]],"")</f>
        <v/>
      </c>
      <c r="CN794" s="42" t="str">
        <f>IF(BANCO10[[#This Row],[SOLUÇÃO]]=CN$1,BANCO10[[#This Row],[STATUS DA ETAPA]],"")</f>
        <v/>
      </c>
      <c r="CO794" s="42" t="str">
        <f>IF(BANCO10[[#This Row],[SOLUÇÃO]]=CO$1,BANCO10[[#This Row],[STATUS DA ETAPA]],"")</f>
        <v/>
      </c>
      <c r="CP794" s="42" t="str">
        <f>IF(BANCO10[[#This Row],[SOLUÇÃO]]=CP$1,BANCO10[[#This Row],[STATUS DA ETAPA]],"")</f>
        <v/>
      </c>
      <c r="CQ794" s="42" t="str">
        <f>IF(BANCO10[[#This Row],[SOLUÇÃO]]=CQ$1,BANCO10[[#This Row],[STATUS DA ETAPA]],"")</f>
        <v/>
      </c>
      <c r="CR794" s="42" t="str">
        <f>IF(BANCO10[[#This Row],[SOLUÇÃO]]=CR$1,BANCO10[[#This Row],[STATUS DA ETAPA]],"")</f>
        <v/>
      </c>
      <c r="CS794" s="42" t="str">
        <f>IF(BANCO10[[#This Row],[SOLUÇÃO]]=CS$1,BANCO10[[#This Row],[STATUS DA ETAPA]],"")</f>
        <v>CANCELADO</v>
      </c>
      <c r="CT794" s="42" t="str">
        <f>IF(BANCO10[[#This Row],[SOLUÇÃO]]=CT$1,BANCO10[[#This Row],[STATUS DA ETAPA]],"")</f>
        <v/>
      </c>
      <c r="CU794" s="42" t="str">
        <f>IF(BANCO10[[#This Row],[SOLUÇÃO]]=CU$1,BANCO10[[#This Row],[STATUS DA ETAPA]],"")</f>
        <v/>
      </c>
      <c r="CV794" s="42" t="str">
        <f>IF(BANCO10[[#This Row],[SOLUÇÃO]]=CV$1,BANCO10[[#This Row],[STATUS DA ETAPA]],"")</f>
        <v/>
      </c>
      <c r="CW794" s="42" t="str">
        <f>IF(BANCO10[[#This Row],[SOLUÇÃO]]=CW$1,BANCO10[[#This Row],[STATUS DA ETAPA]],"")</f>
        <v/>
      </c>
      <c r="CX794" s="42" t="str">
        <f>IF(BANCO10[[#This Row],[SOLUÇÃO]]=CX$1,BANCO10[[#This Row],[STATUS DA ETAPA]],"")</f>
        <v/>
      </c>
      <c r="CY794" s="42" t="str">
        <f>IF(BANCO10[[#This Row],[SOLUÇÃO]]=CY$1,BANCO10[[#This Row],[STATUS DA ETAPA]],"")</f>
        <v/>
      </c>
      <c r="CZ794" s="42" t="str">
        <f>IF(BANCO10[[#This Row],[SOLUÇÃO]]=CZ$1,BANCO10[[#This Row],[STATUS DA ETAPA]],"")</f>
        <v/>
      </c>
      <c r="DA794" s="42" t="str">
        <f>IF(BANCO10[[#This Row],[SOLUÇÃO]]=DA$1,BANCO10[[#This Row],[STATUS DA ETAPA]],"")</f>
        <v/>
      </c>
      <c r="DB794" s="42" t="str">
        <f>IF(BANCO10[[#This Row],[SOLUÇÃO]]=DB$1,BANCO10[[#This Row],[STATUS DA ETAPA]],"")</f>
        <v/>
      </c>
      <c r="DC794" s="42" t="str">
        <f>IF(BANCO10[[#This Row],[SOLUÇÃO]]=DC$1,BANCO10[[#This Row],[STATUS DA ETAPA]],"")</f>
        <v/>
      </c>
      <c r="DD794" s="42" t="str">
        <f>IF(BANCO10[[#This Row],[SOLUÇÃO]]=DD$1,BANCO10[[#This Row],[STATUS DA ETAPA]],"")</f>
        <v/>
      </c>
      <c r="DE794" s="42" t="str">
        <f>IF(BANCO10[[#This Row],[SOLUÇÃO]]=DE$1,BANCO10[[#This Row],[STATUS DA ETAPA]],"")</f>
        <v/>
      </c>
      <c r="DF794" s="42" t="str">
        <f>IF(BANCO10[[#This Row],[SOLUÇÃO]]=DF$1,BANCO10[[#This Row],[STATUS DA ETAPA]],"")</f>
        <v/>
      </c>
      <c r="DG794" s="42" t="str">
        <f>IF(BANCO10[[#This Row],[SOLUÇÃO]]=DG$1,BANCO10[[#This Row],[STATUS DA ETAPA]],"")</f>
        <v/>
      </c>
      <c r="DH794" s="42" t="str">
        <f>IF(BANCO10[[#This Row],[SOLUÇÃO]]=DH$1,BANCO10[[#This Row],[STATUS DA ETAPA]],"")</f>
        <v/>
      </c>
      <c r="DI794" s="42" t="str">
        <f>IF(BANCO10[[#This Row],[SOLUÇÃO]]=DI$1,BANCO10[[#This Row],[STATUS DA ETAPA]],"")</f>
        <v/>
      </c>
      <c r="DJ794" s="42" t="str">
        <f>IF(BANCO10[[#This Row],[SOLUÇÃO]]=DJ$1,BANCO10[[#This Row],[STATUS DA ETAPA]],"")</f>
        <v/>
      </c>
      <c r="DK794" s="42" t="str">
        <f>IF(BANCO10[[#This Row],[SOLUÇÃO]]=DK$1,BANCO10[[#This Row],[STATUS DA ETAPA]],"")</f>
        <v/>
      </c>
      <c r="DL794" s="42" t="str">
        <f>IF(BANCO10[[#This Row],[SOLUÇÃO]]=DL$1,BANCO10[[#This Row],[STATUS DA ETAPA]],"")</f>
        <v/>
      </c>
      <c r="DM794" s="42" t="str">
        <f>IF(BANCO10[[#This Row],[SOLUÇÃO]]=DM$1,BANCO10[[#This Row],[STATUS DA ETAPA]],"")</f>
        <v/>
      </c>
    </row>
    <row r="795" spans="1:339" ht="12" x14ac:dyDescent="0.25">
      <c r="A795" s="38" t="s">
        <v>118</v>
      </c>
      <c r="B795" s="39" t="s">
        <v>131</v>
      </c>
      <c r="C795" s="40" t="str">
        <f>IFERROR(VLOOKUP(BANCO10[[#This Row],[EMPRESA]],[1]!DADOS[#Data],2,FALSE),"")</f>
        <v>61.192.779/0001-89</v>
      </c>
      <c r="D795" s="42" t="s">
        <v>1984</v>
      </c>
      <c r="E795" s="42" t="str">
        <f>IFERROR(VLOOKUP(BANCO10[[#This Row],[EMPRESA]],[1]!DADOS[#Data],5,FALSE),"")</f>
        <v>EPP</v>
      </c>
      <c r="F795" s="40" t="str">
        <f>IFERROR(IF(VLOOKUP(BANCO10[[#This Row],[EMPRESA]],[1]!DADOS[#Data],6,0)="","",(VLOOKUP(BANCO10[[#This Row],[EMPRESA]],[1]!DADOS[#Data],6,0))),"")</f>
        <v>CAPITAL LESTE 1</v>
      </c>
      <c r="G795" s="40" t="str">
        <f>IFERROR(IF(VLOOKUP(BANCO10[[#This Row],[EMPRESA]],[1]!DADOS[#Data],4)="","",(VLOOKUP($D795,[1]!DADOS[#Data],4,0))),"")</f>
        <v>TRAT'AGUA</v>
      </c>
      <c r="H795" s="43" t="s">
        <v>7</v>
      </c>
      <c r="I795" s="43" t="s">
        <v>122</v>
      </c>
      <c r="J795" s="43" t="s">
        <v>123</v>
      </c>
      <c r="K795" s="44" t="s">
        <v>123</v>
      </c>
      <c r="L795" s="44" t="s">
        <v>123</v>
      </c>
      <c r="M795" s="44" t="s">
        <v>137</v>
      </c>
      <c r="N795" s="44" t="s">
        <v>123</v>
      </c>
      <c r="O795" s="42" t="s">
        <v>96</v>
      </c>
      <c r="P795" s="42">
        <v>106</v>
      </c>
      <c r="Q795" s="42"/>
      <c r="R795" s="45" t="s">
        <v>123</v>
      </c>
      <c r="S795" s="45"/>
      <c r="T795" s="45" t="s">
        <v>123</v>
      </c>
      <c r="U795" s="45"/>
      <c r="V795" s="45" t="s">
        <v>123</v>
      </c>
      <c r="W795" s="45"/>
      <c r="X795" s="45" t="s">
        <v>123</v>
      </c>
      <c r="Y795" s="45"/>
      <c r="Z795" s="46" t="s">
        <v>123</v>
      </c>
      <c r="AA795" s="47"/>
      <c r="AB795" s="46" t="s">
        <v>123</v>
      </c>
      <c r="AC795" s="48"/>
      <c r="AD795" s="46" t="s">
        <v>123</v>
      </c>
      <c r="AE795" s="48"/>
      <c r="AF795" s="45" t="s">
        <v>27</v>
      </c>
      <c r="AG795" s="45">
        <v>45536</v>
      </c>
      <c r="AH795" s="45" t="s">
        <v>123</v>
      </c>
      <c r="AI795" s="45"/>
      <c r="AJ795" s="45" t="s">
        <v>123</v>
      </c>
      <c r="AK795" s="45"/>
      <c r="AL795" s="45" t="s">
        <v>123</v>
      </c>
      <c r="AM795" s="45"/>
      <c r="AN795" s="45" t="s">
        <v>123</v>
      </c>
      <c r="AO795" s="45"/>
      <c r="AP795" s="45" t="s">
        <v>123</v>
      </c>
      <c r="AQ795" s="45"/>
      <c r="AR795" s="45" t="s">
        <v>123</v>
      </c>
      <c r="AS795" s="45"/>
      <c r="AT795" s="49">
        <v>45963</v>
      </c>
      <c r="AU795" s="50">
        <v>45963</v>
      </c>
      <c r="AV795" s="66" t="s">
        <v>123</v>
      </c>
      <c r="AW795" s="66" t="s">
        <v>123</v>
      </c>
      <c r="AX795" s="51" t="s">
        <v>49</v>
      </c>
      <c r="AY795" s="52" t="s">
        <v>123</v>
      </c>
      <c r="AZ795" s="53">
        <v>0</v>
      </c>
      <c r="BA795" s="52" t="s">
        <v>123</v>
      </c>
      <c r="BB795" s="54" t="s">
        <v>123</v>
      </c>
      <c r="BC795" s="52" t="s">
        <v>123</v>
      </c>
      <c r="BD795" s="52" t="s">
        <v>123</v>
      </c>
      <c r="BE795" s="55" t="s">
        <v>123</v>
      </c>
      <c r="BF795" s="55" t="s">
        <v>123</v>
      </c>
      <c r="BG795" s="55" t="s">
        <v>123</v>
      </c>
      <c r="BH795" s="55" t="s">
        <v>123</v>
      </c>
      <c r="BI795" s="68" t="s">
        <v>123</v>
      </c>
      <c r="BJ795" s="57"/>
      <c r="BK795" s="58" t="s">
        <v>123</v>
      </c>
      <c r="BL795" s="59"/>
      <c r="BM795" s="58" t="s">
        <v>123</v>
      </c>
      <c r="BN795" s="59"/>
      <c r="BO795" s="58" t="s">
        <v>123</v>
      </c>
      <c r="BP795" s="59"/>
      <c r="BQ795" s="58" t="s">
        <v>123</v>
      </c>
      <c r="BR795" s="140"/>
      <c r="BS795" s="70"/>
      <c r="BT795" s="38"/>
      <c r="BU795" s="61"/>
      <c r="BV795" s="61"/>
      <c r="BW795" s="84"/>
      <c r="BX795" s="84"/>
      <c r="BY795" s="85"/>
      <c r="BZ795" s="84"/>
      <c r="CA795" s="86"/>
      <c r="CB795" s="87"/>
      <c r="CC795" s="88"/>
      <c r="CD795" s="87"/>
      <c r="CE795" s="87"/>
      <c r="CF795" s="87"/>
      <c r="CG795" s="87"/>
      <c r="CH795" s="42">
        <f>YEAR(BANCO10[[#This Row],[DATA INÍCIO]])</f>
        <v>2025</v>
      </c>
      <c r="CI795" s="42">
        <f>MONTH(BANCO10[[#This Row],[DATA INÍCIO]])</f>
        <v>11</v>
      </c>
      <c r="CJ795" s="42" t="str">
        <f t="shared" si="14"/>
        <v>TRAT'AGUA INDUSTRIA E COMERCIO LTDA61.192.779/0001-89</v>
      </c>
      <c r="CK795" s="42"/>
      <c r="CL795" s="42"/>
      <c r="CM795" s="42" t="str">
        <f>IF(BANCO10[[#This Row],[SOLUÇÃO]]=CM$1,BANCO10[[#This Row],[STATUS DA ETAPA]],"")</f>
        <v/>
      </c>
      <c r="CN795" s="42" t="str">
        <f>IF(BANCO10[[#This Row],[SOLUÇÃO]]=CN$1,BANCO10[[#This Row],[STATUS DA ETAPA]],"")</f>
        <v/>
      </c>
      <c r="CO795" s="42" t="str">
        <f>IF(BANCO10[[#This Row],[SOLUÇÃO]]=CO$1,BANCO10[[#This Row],[STATUS DA ETAPA]],"")</f>
        <v/>
      </c>
      <c r="CP795" s="42" t="str">
        <f>IF(BANCO10[[#This Row],[SOLUÇÃO]]=CP$1,BANCO10[[#This Row],[STATUS DA ETAPA]],"")</f>
        <v/>
      </c>
      <c r="CQ795" s="42" t="str">
        <f>IF(BANCO10[[#This Row],[SOLUÇÃO]]=CQ$1,BANCO10[[#This Row],[STATUS DA ETAPA]],"")</f>
        <v/>
      </c>
      <c r="CR795" s="42" t="str">
        <f>IF(BANCO10[[#This Row],[SOLUÇÃO]]=CR$1,BANCO10[[#This Row],[STATUS DA ETAPA]],"")</f>
        <v/>
      </c>
      <c r="CS795" s="42" t="str">
        <f>IF(BANCO10[[#This Row],[SOLUÇÃO]]=CS$1,BANCO10[[#This Row],[STATUS DA ETAPA]],"")</f>
        <v>CANCELADO</v>
      </c>
      <c r="CT795" s="42" t="str">
        <f>IF(BANCO10[[#This Row],[SOLUÇÃO]]=CT$1,BANCO10[[#This Row],[STATUS DA ETAPA]],"")</f>
        <v/>
      </c>
      <c r="CU795" s="42" t="str">
        <f>IF(BANCO10[[#This Row],[SOLUÇÃO]]=CU$1,BANCO10[[#This Row],[STATUS DA ETAPA]],"")</f>
        <v/>
      </c>
      <c r="CV795" s="42" t="str">
        <f>IF(BANCO10[[#This Row],[SOLUÇÃO]]=CV$1,BANCO10[[#This Row],[STATUS DA ETAPA]],"")</f>
        <v/>
      </c>
      <c r="CW795" s="42" t="str">
        <f>IF(BANCO10[[#This Row],[SOLUÇÃO]]=CW$1,BANCO10[[#This Row],[STATUS DA ETAPA]],"")</f>
        <v/>
      </c>
      <c r="CX795" s="42" t="str">
        <f>IF(BANCO10[[#This Row],[SOLUÇÃO]]=CX$1,BANCO10[[#This Row],[STATUS DA ETAPA]],"")</f>
        <v/>
      </c>
      <c r="CY795" s="42" t="str">
        <f>IF(BANCO10[[#This Row],[SOLUÇÃO]]=CY$1,BANCO10[[#This Row],[STATUS DA ETAPA]],"")</f>
        <v/>
      </c>
      <c r="CZ795" s="42" t="str">
        <f>IF(BANCO10[[#This Row],[SOLUÇÃO]]=CZ$1,BANCO10[[#This Row],[STATUS DA ETAPA]],"")</f>
        <v/>
      </c>
      <c r="DA795" s="42" t="str">
        <f>IF(BANCO10[[#This Row],[SOLUÇÃO]]=DA$1,BANCO10[[#This Row],[STATUS DA ETAPA]],"")</f>
        <v/>
      </c>
      <c r="DB795" s="42" t="str">
        <f>IF(BANCO10[[#This Row],[SOLUÇÃO]]=DB$1,BANCO10[[#This Row],[STATUS DA ETAPA]],"")</f>
        <v/>
      </c>
      <c r="DC795" s="63" t="str">
        <f>IF(BANCO10[[#This Row],[SOLUÇÃO]]=DC$1,BANCO10[[#This Row],[STATUS DA ETAPA]],"")</f>
        <v/>
      </c>
      <c r="DD795" s="65" t="str">
        <f>IF(BANCO10[[#This Row],[SOLUÇÃO]]=DD$1,BANCO10[[#This Row],[STATUS DA ETAPA]],"")</f>
        <v/>
      </c>
      <c r="DE795" s="65" t="str">
        <f>IF(BANCO10[[#This Row],[SOLUÇÃO]]=DE$1,BANCO10[[#This Row],[STATUS DA ETAPA]],"")</f>
        <v/>
      </c>
      <c r="DF795" s="65" t="str">
        <f>IF(BANCO10[[#This Row],[SOLUÇÃO]]=DF$1,BANCO10[[#This Row],[STATUS DA ETAPA]],"")</f>
        <v/>
      </c>
      <c r="DG795" s="65" t="str">
        <f>IF(BANCO10[[#This Row],[SOLUÇÃO]]=DG$1,BANCO10[[#This Row],[STATUS DA ETAPA]],"")</f>
        <v/>
      </c>
      <c r="DH795" s="65" t="str">
        <f>IF(BANCO10[[#This Row],[SOLUÇÃO]]=DH$1,BANCO10[[#This Row],[STATUS DA ETAPA]],"")</f>
        <v/>
      </c>
      <c r="DI795" s="65" t="str">
        <f>IF(BANCO10[[#This Row],[SOLUÇÃO]]=DI$1,BANCO10[[#This Row],[STATUS DA ETAPA]],"")</f>
        <v/>
      </c>
      <c r="DJ795" s="65" t="str">
        <f>IF(BANCO10[[#This Row],[SOLUÇÃO]]=DJ$1,BANCO10[[#This Row],[STATUS DA ETAPA]],"")</f>
        <v/>
      </c>
      <c r="DK795" s="65" t="str">
        <f>IF(BANCO10[[#This Row],[SOLUÇÃO]]=DK$1,BANCO10[[#This Row],[STATUS DA ETAPA]],"")</f>
        <v/>
      </c>
      <c r="DL795" s="65" t="str">
        <f>IF(BANCO10[[#This Row],[SOLUÇÃO]]=DL$1,BANCO10[[#This Row],[STATUS DA ETAPA]],"")</f>
        <v/>
      </c>
      <c r="DM795" s="65" t="str">
        <f>IF(BANCO10[[#This Row],[SOLUÇÃO]]=DM$1,BANCO10[[#This Row],[STATUS DA ETAPA]],"")</f>
        <v/>
      </c>
      <c r="DN795" s="63"/>
      <c r="DO795" s="65"/>
      <c r="DP795" s="65"/>
      <c r="DQ795" s="65"/>
      <c r="DR795" s="65"/>
      <c r="DS795" s="65"/>
      <c r="DT795" s="65"/>
      <c r="DU795" s="65"/>
      <c r="DV795" s="65"/>
      <c r="DW795" s="65"/>
      <c r="DX795" s="65"/>
      <c r="DY795" s="65"/>
      <c r="DZ795" s="65"/>
      <c r="EA795" s="65"/>
      <c r="EB795" s="65"/>
      <c r="EC795" s="65"/>
      <c r="ED795" s="65"/>
      <c r="EE795" s="65"/>
      <c r="EF795" s="65"/>
      <c r="EG795" s="65"/>
      <c r="EH795" s="65"/>
      <c r="EI795" s="65"/>
      <c r="EJ795" s="65"/>
      <c r="EK795" s="65"/>
      <c r="EL795" s="65"/>
      <c r="EM795" s="65"/>
      <c r="EN795" s="65"/>
      <c r="EO795" s="65"/>
      <c r="EP795" s="65"/>
      <c r="EQ795" s="65"/>
      <c r="ER795" s="65"/>
      <c r="ES795" s="65"/>
      <c r="ET795" s="65"/>
      <c r="EU795" s="65"/>
      <c r="EV795" s="65"/>
      <c r="EW795" s="65"/>
      <c r="EX795" s="65"/>
      <c r="EY795" s="65"/>
      <c r="EZ795" s="65"/>
      <c r="FA795" s="65"/>
      <c r="FB795" s="65"/>
      <c r="FC795" s="65"/>
      <c r="FD795" s="65"/>
      <c r="FE795" s="65"/>
      <c r="FF795" s="65"/>
      <c r="FG795" s="65"/>
      <c r="FH795" s="65"/>
      <c r="FI795" s="65"/>
      <c r="FJ795" s="65"/>
      <c r="FK795" s="65"/>
      <c r="FL795" s="65"/>
      <c r="FM795" s="65"/>
      <c r="FN795" s="65"/>
      <c r="FO795" s="65"/>
      <c r="FP795" s="65"/>
      <c r="FQ795" s="65"/>
      <c r="FR795" s="65"/>
      <c r="FS795" s="65"/>
      <c r="FT795" s="65"/>
      <c r="FU795" s="65"/>
      <c r="FV795" s="65"/>
      <c r="FW795" s="65"/>
      <c r="FX795" s="65"/>
      <c r="FY795" s="65"/>
      <c r="FZ795" s="65"/>
      <c r="GA795" s="65"/>
      <c r="GB795" s="65"/>
      <c r="GC795" s="65"/>
      <c r="GD795" s="65"/>
      <c r="GE795" s="65"/>
      <c r="GF795" s="65"/>
      <c r="GG795" s="65"/>
      <c r="GH795" s="65"/>
      <c r="GI795" s="65"/>
      <c r="GJ795" s="65"/>
      <c r="GK795" s="65"/>
      <c r="GL795" s="65"/>
      <c r="GM795" s="65"/>
      <c r="GN795" s="65"/>
      <c r="GO795" s="65"/>
      <c r="GP795" s="65"/>
      <c r="GQ795" s="65"/>
      <c r="GR795" s="65"/>
      <c r="GS795" s="65"/>
      <c r="GT795" s="65"/>
      <c r="GU795" s="65"/>
      <c r="GV795" s="65"/>
      <c r="GW795" s="65"/>
      <c r="GX795" s="65"/>
      <c r="GY795" s="65"/>
      <c r="GZ795" s="65"/>
      <c r="HA795" s="65"/>
      <c r="HB795" s="65"/>
      <c r="HC795" s="65"/>
      <c r="HD795" s="65"/>
      <c r="HE795" s="65"/>
      <c r="HF795" s="65"/>
      <c r="HG795" s="65"/>
      <c r="HH795" s="65"/>
      <c r="HI795" s="65"/>
      <c r="HJ795" s="65"/>
      <c r="HK795" s="65"/>
      <c r="HL795" s="65"/>
      <c r="HM795" s="65"/>
      <c r="HN795" s="65"/>
      <c r="HO795" s="65"/>
      <c r="HP795" s="65"/>
      <c r="HQ795" s="65"/>
      <c r="HR795" s="65"/>
      <c r="HS795" s="65"/>
      <c r="HT795" s="65"/>
      <c r="HU795" s="65"/>
      <c r="HV795" s="65"/>
      <c r="HW795" s="65"/>
      <c r="HX795" s="65"/>
      <c r="HY795" s="65"/>
      <c r="HZ795" s="65"/>
      <c r="IA795" s="65"/>
      <c r="IB795" s="65"/>
      <c r="IC795" s="65"/>
      <c r="ID795" s="65"/>
      <c r="IE795" s="65"/>
      <c r="IF795" s="65"/>
      <c r="IG795" s="65"/>
      <c r="IH795" s="65"/>
      <c r="II795" s="65"/>
      <c r="IJ795" s="65"/>
      <c r="IK795" s="65"/>
      <c r="IL795" s="65"/>
      <c r="IM795" s="65"/>
      <c r="IN795" s="65"/>
      <c r="IO795" s="65"/>
      <c r="IP795" s="65"/>
      <c r="IQ795" s="65"/>
      <c r="IR795" s="65"/>
      <c r="IS795" s="65"/>
      <c r="IT795" s="65"/>
      <c r="IU795" s="65"/>
      <c r="IV795" s="65"/>
      <c r="IW795" s="65"/>
      <c r="IX795" s="65"/>
      <c r="IY795" s="65"/>
      <c r="IZ795" s="65"/>
      <c r="JA795" s="65"/>
      <c r="JB795" s="65"/>
      <c r="JC795" s="65"/>
      <c r="JD795" s="65"/>
      <c r="JE795" s="65"/>
      <c r="JF795" s="65"/>
      <c r="JG795" s="65"/>
      <c r="JH795" s="65"/>
      <c r="JI795" s="65"/>
      <c r="JJ795" s="65"/>
      <c r="JK795" s="65"/>
      <c r="JL795" s="65"/>
      <c r="JM795" s="65"/>
      <c r="JN795" s="65"/>
      <c r="JO795" s="65"/>
      <c r="JP795" s="65"/>
      <c r="JQ795" s="65"/>
      <c r="JR795" s="65"/>
      <c r="JS795" s="65"/>
      <c r="JT795" s="65"/>
      <c r="JU795" s="65"/>
      <c r="JV795" s="65"/>
      <c r="JW795" s="65"/>
      <c r="JX795" s="65"/>
      <c r="JY795" s="65"/>
      <c r="JZ795" s="65"/>
      <c r="KA795" s="65"/>
      <c r="KB795" s="65"/>
      <c r="KC795" s="65"/>
      <c r="KD795" s="65"/>
      <c r="KE795" s="65"/>
      <c r="KF795" s="65"/>
      <c r="KG795" s="65"/>
      <c r="KH795" s="65"/>
      <c r="KI795" s="65"/>
      <c r="KJ795" s="65"/>
      <c r="KK795" s="65"/>
      <c r="KL795" s="65"/>
      <c r="KM795" s="65"/>
      <c r="KN795" s="65"/>
      <c r="KO795" s="65"/>
      <c r="KP795" s="65"/>
      <c r="KQ795" s="65"/>
      <c r="KR795" s="65"/>
      <c r="KS795" s="65"/>
      <c r="KT795" s="65"/>
      <c r="KU795" s="65"/>
      <c r="KV795" s="65"/>
      <c r="KW795" s="65"/>
      <c r="KX795" s="65"/>
      <c r="KY795" s="65"/>
      <c r="KZ795" s="65"/>
      <c r="LA795" s="65"/>
      <c r="LB795" s="65"/>
      <c r="LC795" s="65"/>
      <c r="LD795" s="65"/>
      <c r="LE795" s="65"/>
      <c r="LF795" s="65"/>
      <c r="LG795" s="65"/>
      <c r="LH795" s="65"/>
      <c r="LI795" s="65"/>
      <c r="LJ795" s="65"/>
      <c r="LK795" s="65"/>
      <c r="LL795" s="65"/>
      <c r="LM795" s="65"/>
      <c r="LN795" s="65"/>
      <c r="LO795" s="65"/>
      <c r="LP795" s="65"/>
      <c r="LQ795" s="65"/>
      <c r="LR795" s="65"/>
      <c r="LS795" s="65"/>
      <c r="LT795" s="65"/>
      <c r="LU795" s="65"/>
      <c r="LV795" s="65"/>
      <c r="LW795" s="65"/>
      <c r="LX795" s="65"/>
      <c r="LY795" s="65"/>
      <c r="LZ795" s="65"/>
      <c r="MA795" s="65"/>
    </row>
    <row r="796" spans="1:339" ht="12" x14ac:dyDescent="0.25">
      <c r="A796" s="38" t="s">
        <v>118</v>
      </c>
      <c r="B796" s="39" t="s">
        <v>131</v>
      </c>
      <c r="C796" s="40" t="str">
        <f>IFERROR(VLOOKUP(BANCO10[[#This Row],[EMPRESA]],[1]!DADOS[#Data],2,FALSE),"")</f>
        <v>61.192.779/0001-89</v>
      </c>
      <c r="D796" s="42" t="s">
        <v>1984</v>
      </c>
      <c r="E796" s="42" t="str">
        <f>IFERROR(VLOOKUP(BANCO10[[#This Row],[EMPRESA]],[1]!DADOS[#Data],5,FALSE),"")</f>
        <v>EPP</v>
      </c>
      <c r="F796" s="40" t="str">
        <f>IFERROR(IF(VLOOKUP(BANCO10[[#This Row],[EMPRESA]],[1]!DADOS[#Data],6,0)="","",(VLOOKUP(BANCO10[[#This Row],[EMPRESA]],[1]!DADOS[#Data],6,0))),"")</f>
        <v>CAPITAL LESTE 1</v>
      </c>
      <c r="G796" s="40"/>
      <c r="H796" s="43" t="s">
        <v>121</v>
      </c>
      <c r="I796" s="43" t="s">
        <v>145</v>
      </c>
      <c r="J796" s="44" t="s">
        <v>146</v>
      </c>
      <c r="K796" s="44" t="s">
        <v>136</v>
      </c>
      <c r="L796" s="44" t="s">
        <v>123</v>
      </c>
      <c r="M796" s="44" t="s">
        <v>137</v>
      </c>
      <c r="N796" s="44" t="s">
        <v>123</v>
      </c>
      <c r="O796" s="42" t="s">
        <v>90</v>
      </c>
      <c r="P796" s="42">
        <v>4</v>
      </c>
      <c r="Q796" s="42"/>
      <c r="R796" s="45" t="s">
        <v>123</v>
      </c>
      <c r="S796" s="45"/>
      <c r="T796" s="45" t="s">
        <v>123</v>
      </c>
      <c r="U796" s="45"/>
      <c r="V796" s="45" t="s">
        <v>123</v>
      </c>
      <c r="W796" s="45"/>
      <c r="X796" s="45" t="s">
        <v>123</v>
      </c>
      <c r="Y796" s="45"/>
      <c r="Z796" s="46" t="s">
        <v>123</v>
      </c>
      <c r="AA796" s="47"/>
      <c r="AB796" s="46" t="s">
        <v>123</v>
      </c>
      <c r="AC796" s="48"/>
      <c r="AD796" s="46" t="s">
        <v>123</v>
      </c>
      <c r="AE796" s="48"/>
      <c r="AF796" s="45" t="s">
        <v>123</v>
      </c>
      <c r="AG796" s="45"/>
      <c r="AH796" s="45" t="s">
        <v>123</v>
      </c>
      <c r="AI796" s="45"/>
      <c r="AJ796" s="45" t="s">
        <v>123</v>
      </c>
      <c r="AK796" s="45"/>
      <c r="AL796" s="45" t="s">
        <v>123</v>
      </c>
      <c r="AM796" s="45"/>
      <c r="AN796" s="45" t="s">
        <v>123</v>
      </c>
      <c r="AO796" s="45"/>
      <c r="AP796" s="45" t="s">
        <v>123</v>
      </c>
      <c r="AQ796" s="45"/>
      <c r="AR796" s="45" t="s">
        <v>123</v>
      </c>
      <c r="AS796" s="45"/>
      <c r="AT796" s="49">
        <v>45577</v>
      </c>
      <c r="AU796" s="50">
        <v>45577</v>
      </c>
      <c r="AV796" s="66" t="s">
        <v>123</v>
      </c>
      <c r="AW796" s="66" t="s">
        <v>123</v>
      </c>
      <c r="AX796" s="51" t="s">
        <v>49</v>
      </c>
      <c r="AY796" s="52" t="s">
        <v>123</v>
      </c>
      <c r="AZ796" s="53">
        <v>0</v>
      </c>
      <c r="BA796" s="52" t="s">
        <v>123</v>
      </c>
      <c r="BB796" s="81" t="s">
        <v>123</v>
      </c>
      <c r="BC796" s="52" t="s">
        <v>123</v>
      </c>
      <c r="BD796" s="52" t="s">
        <v>123</v>
      </c>
      <c r="BE796" s="55" t="s">
        <v>123</v>
      </c>
      <c r="BF796" s="55" t="s">
        <v>123</v>
      </c>
      <c r="BG796" s="55" t="s">
        <v>123</v>
      </c>
      <c r="BH796" s="55" t="s">
        <v>123</v>
      </c>
      <c r="BI796" s="243" t="s">
        <v>123</v>
      </c>
      <c r="BJ796" s="119"/>
      <c r="BK796" s="103"/>
      <c r="BL796" s="38"/>
      <c r="BM796" s="103"/>
      <c r="BN796" s="38"/>
      <c r="BO796" s="103" t="s">
        <v>123</v>
      </c>
      <c r="BP796" s="38"/>
      <c r="BQ796" s="103" t="s">
        <v>123</v>
      </c>
      <c r="BR796" s="221"/>
      <c r="BS796" s="70"/>
      <c r="BT796" s="38"/>
      <c r="BU796" s="61"/>
      <c r="BV796" s="61"/>
      <c r="BW796" s="84"/>
      <c r="BX796" s="84"/>
      <c r="BY796" s="85"/>
      <c r="BZ796" s="84"/>
      <c r="CA796" s="86"/>
      <c r="CB796" s="87"/>
      <c r="CC796" s="88"/>
      <c r="CD796" s="87"/>
      <c r="CE796" s="87"/>
      <c r="CF796" s="87"/>
      <c r="CG796" s="87"/>
      <c r="CH796" s="42">
        <f>YEAR(BANCO10[[#This Row],[DATA INÍCIO]])</f>
        <v>2024</v>
      </c>
      <c r="CI796" s="42">
        <f>MONTH(BANCO10[[#This Row],[DATA INÍCIO]])</f>
        <v>10</v>
      </c>
      <c r="CJ796" s="42" t="str">
        <f t="shared" si="14"/>
        <v>TRAT'AGUA INDUSTRIA E COMERCIO LTDA61.192.779/0001-89</v>
      </c>
      <c r="CK796" s="42"/>
      <c r="CL796" s="42"/>
      <c r="CM796" s="42" t="str">
        <f>IF(BANCO10[[#This Row],[SOLUÇÃO]]=CM$1,BANCO10[[#This Row],[STATUS DA ETAPA]],"")</f>
        <v>CONCLUÍDO</v>
      </c>
      <c r="CN796" s="42" t="str">
        <f>IF(BANCO10[[#This Row],[SOLUÇÃO]]=CN$1,BANCO10[[#This Row],[STATUS DA ETAPA]],"")</f>
        <v/>
      </c>
      <c r="CO796" s="42" t="str">
        <f>IF(BANCO10[[#This Row],[SOLUÇÃO]]=CO$1,BANCO10[[#This Row],[STATUS DA ETAPA]],"")</f>
        <v/>
      </c>
      <c r="CP796" s="42" t="str">
        <f>IF(BANCO10[[#This Row],[SOLUÇÃO]]=CP$1,BANCO10[[#This Row],[STATUS DA ETAPA]],"")</f>
        <v/>
      </c>
      <c r="CQ796" s="42" t="str">
        <f>IF(BANCO10[[#This Row],[SOLUÇÃO]]=CQ$1,BANCO10[[#This Row],[STATUS DA ETAPA]],"")</f>
        <v/>
      </c>
      <c r="CR796" s="42" t="str">
        <f>IF(BANCO10[[#This Row],[SOLUÇÃO]]=CR$1,BANCO10[[#This Row],[STATUS DA ETAPA]],"")</f>
        <v/>
      </c>
      <c r="CS796" s="42" t="str">
        <f>IF(BANCO10[[#This Row],[SOLUÇÃO]]=CS$1,BANCO10[[#This Row],[STATUS DA ETAPA]],"")</f>
        <v/>
      </c>
      <c r="CT796" s="42" t="str">
        <f>IF(BANCO10[[#This Row],[SOLUÇÃO]]=CT$1,BANCO10[[#This Row],[STATUS DA ETAPA]],"")</f>
        <v/>
      </c>
      <c r="CU796" s="42" t="str">
        <f>IF(BANCO10[[#This Row],[SOLUÇÃO]]=CU$1,BANCO10[[#This Row],[STATUS DA ETAPA]],"")</f>
        <v/>
      </c>
      <c r="CV796" s="42" t="str">
        <f>IF(BANCO10[[#This Row],[SOLUÇÃO]]=CV$1,BANCO10[[#This Row],[STATUS DA ETAPA]],"")</f>
        <v/>
      </c>
      <c r="CW796" s="42" t="str">
        <f>IF(BANCO10[[#This Row],[SOLUÇÃO]]=CW$1,BANCO10[[#This Row],[STATUS DA ETAPA]],"")</f>
        <v/>
      </c>
      <c r="CX796" s="42" t="str">
        <f>IF(BANCO10[[#This Row],[SOLUÇÃO]]=CX$1,BANCO10[[#This Row],[STATUS DA ETAPA]],"")</f>
        <v/>
      </c>
      <c r="CY796" s="42" t="str">
        <f>IF(BANCO10[[#This Row],[SOLUÇÃO]]=CY$1,BANCO10[[#This Row],[STATUS DA ETAPA]],"")</f>
        <v/>
      </c>
      <c r="CZ796" s="42" t="str">
        <f>IF(BANCO10[[#This Row],[SOLUÇÃO]]=CZ$1,BANCO10[[#This Row],[STATUS DA ETAPA]],"")</f>
        <v/>
      </c>
      <c r="DA796" s="42" t="str">
        <f>IF(BANCO10[[#This Row],[SOLUÇÃO]]=DA$1,BANCO10[[#This Row],[STATUS DA ETAPA]],"")</f>
        <v/>
      </c>
      <c r="DB796" s="42" t="str">
        <f>IF(BANCO10[[#This Row],[SOLUÇÃO]]=DB$1,BANCO10[[#This Row],[STATUS DA ETAPA]],"")</f>
        <v/>
      </c>
      <c r="DC796" s="63" t="str">
        <f>IF(BANCO10[[#This Row],[SOLUÇÃO]]=DC$1,BANCO10[[#This Row],[STATUS DA ETAPA]],"")</f>
        <v/>
      </c>
      <c r="DD796" s="65" t="str">
        <f>IF(BANCO10[[#This Row],[SOLUÇÃO]]=DD$1,BANCO10[[#This Row],[STATUS DA ETAPA]],"")</f>
        <v/>
      </c>
      <c r="DE796" s="65" t="str">
        <f>IF(BANCO10[[#This Row],[SOLUÇÃO]]=DE$1,BANCO10[[#This Row],[STATUS DA ETAPA]],"")</f>
        <v/>
      </c>
      <c r="DF796" s="65" t="str">
        <f>IF(BANCO10[[#This Row],[SOLUÇÃO]]=DF$1,BANCO10[[#This Row],[STATUS DA ETAPA]],"")</f>
        <v/>
      </c>
      <c r="DG796" s="65" t="str">
        <f>IF(BANCO10[[#This Row],[SOLUÇÃO]]=DG$1,BANCO10[[#This Row],[STATUS DA ETAPA]],"")</f>
        <v/>
      </c>
      <c r="DH796" s="65" t="str">
        <f>IF(BANCO10[[#This Row],[SOLUÇÃO]]=DH$1,BANCO10[[#This Row],[STATUS DA ETAPA]],"")</f>
        <v/>
      </c>
      <c r="DI796" s="65" t="str">
        <f>IF(BANCO10[[#This Row],[SOLUÇÃO]]=DI$1,BANCO10[[#This Row],[STATUS DA ETAPA]],"")</f>
        <v/>
      </c>
      <c r="DJ796" s="65" t="str">
        <f>IF(BANCO10[[#This Row],[SOLUÇÃO]]=DJ$1,BANCO10[[#This Row],[STATUS DA ETAPA]],"")</f>
        <v/>
      </c>
      <c r="DK796" s="65" t="str">
        <f>IF(BANCO10[[#This Row],[SOLUÇÃO]]=DK$1,BANCO10[[#This Row],[STATUS DA ETAPA]],"")</f>
        <v/>
      </c>
      <c r="DL796" s="65" t="str">
        <f>IF(BANCO10[[#This Row],[SOLUÇÃO]]=DL$1,BANCO10[[#This Row],[STATUS DA ETAPA]],"")</f>
        <v/>
      </c>
      <c r="DM796" s="65" t="str">
        <f>IF(BANCO10[[#This Row],[SOLUÇÃO]]=DM$1,BANCO10[[#This Row],[STATUS DA ETAPA]],"")</f>
        <v/>
      </c>
    </row>
    <row r="797" spans="1:339" ht="12" x14ac:dyDescent="0.25">
      <c r="A797" s="38" t="s">
        <v>118</v>
      </c>
      <c r="B797" s="39" t="s">
        <v>119</v>
      </c>
      <c r="C797" s="40" t="str">
        <f>IFERROR(VLOOKUP(BANCO10[[#This Row],[EMPRESA]],[1]!DADOS[#Data],2,FALSE),"")</f>
        <v>62.526.942/0001-65</v>
      </c>
      <c r="D797" s="42" t="s">
        <v>1985</v>
      </c>
      <c r="E797" s="42" t="str">
        <f>IFERROR(VLOOKUP(BANCO10[[#This Row],[EMPRESA]],[1]!DADOS[#Data],5,FALSE),"")</f>
        <v>EPP</v>
      </c>
      <c r="F797" s="40" t="str">
        <f>IFERROR(IF(VLOOKUP(BANCO10[[#This Row],[EMPRESA]],[1]!DADOS[#Data],6,0)="","",(VLOOKUP(BANCO10[[#This Row],[EMPRESA]],[1]!DADOS[#Data],6,0))),"")</f>
        <v>CAPITAL LESTE 1</v>
      </c>
      <c r="G797" s="40"/>
      <c r="H797" s="43" t="s">
        <v>121</v>
      </c>
      <c r="I797" s="43" t="s">
        <v>145</v>
      </c>
      <c r="J797" s="44" t="s">
        <v>146</v>
      </c>
      <c r="K797" s="44" t="s">
        <v>1986</v>
      </c>
      <c r="L797" s="44" t="s">
        <v>123</v>
      </c>
      <c r="M797" s="44">
        <v>103</v>
      </c>
      <c r="N797" s="42" t="s">
        <v>123</v>
      </c>
      <c r="O797" s="42" t="s">
        <v>90</v>
      </c>
      <c r="P797" s="42">
        <v>4</v>
      </c>
      <c r="Q797" s="42" t="s">
        <v>188</v>
      </c>
      <c r="R797" s="45" t="s">
        <v>123</v>
      </c>
      <c r="S797" s="45"/>
      <c r="T797" s="45" t="s">
        <v>123</v>
      </c>
      <c r="U797" s="45"/>
      <c r="V797" s="45" t="s">
        <v>123</v>
      </c>
      <c r="W797" s="45"/>
      <c r="X797" s="45" t="s">
        <v>123</v>
      </c>
      <c r="Y797" s="45"/>
      <c r="Z797" s="46" t="s">
        <v>123</v>
      </c>
      <c r="AA797" s="47"/>
      <c r="AB797" s="46" t="s">
        <v>123</v>
      </c>
      <c r="AC797" s="48"/>
      <c r="AD797" s="46" t="s">
        <v>123</v>
      </c>
      <c r="AE797" s="48"/>
      <c r="AF797" s="45" t="s">
        <v>27</v>
      </c>
      <c r="AG797" s="45">
        <v>45264</v>
      </c>
      <c r="AH797" s="45" t="s">
        <v>126</v>
      </c>
      <c r="AI797" s="45"/>
      <c r="AJ797" s="45" t="s">
        <v>123</v>
      </c>
      <c r="AK797" s="45"/>
      <c r="AL797" s="45" t="s">
        <v>123</v>
      </c>
      <c r="AM797" s="45"/>
      <c r="AN797" s="45" t="s">
        <v>123</v>
      </c>
      <c r="AO797" s="45"/>
      <c r="AP797" s="45" t="s">
        <v>123</v>
      </c>
      <c r="AQ797" s="45"/>
      <c r="AR797" s="45" t="s">
        <v>123</v>
      </c>
      <c r="AS797" s="45"/>
      <c r="AT797" s="49">
        <v>45300</v>
      </c>
      <c r="AU797" s="49">
        <v>45300</v>
      </c>
      <c r="AV797" s="51" t="s">
        <v>123</v>
      </c>
      <c r="AW797" s="51" t="s">
        <v>123</v>
      </c>
      <c r="AX797" s="51" t="s">
        <v>49</v>
      </c>
      <c r="AY797" s="52" t="s">
        <v>123</v>
      </c>
      <c r="AZ797" s="53">
        <v>0</v>
      </c>
      <c r="BA797" s="52" t="s">
        <v>123</v>
      </c>
      <c r="BB797" s="81" t="s">
        <v>123</v>
      </c>
      <c r="BC797" s="52" t="s">
        <v>123</v>
      </c>
      <c r="BD797" s="52" t="s">
        <v>123</v>
      </c>
      <c r="BE797" s="55" t="s">
        <v>123</v>
      </c>
      <c r="BF797" s="55" t="s">
        <v>123</v>
      </c>
      <c r="BG797" s="55" t="s">
        <v>123</v>
      </c>
      <c r="BH797" s="55" t="s">
        <v>123</v>
      </c>
      <c r="BI797" s="138" t="s">
        <v>123</v>
      </c>
      <c r="BJ797" s="48"/>
      <c r="BK797" s="74"/>
      <c r="BL797" s="75"/>
      <c r="BM797" s="74"/>
      <c r="BN797" s="75"/>
      <c r="BO797" s="74" t="s">
        <v>123</v>
      </c>
      <c r="BP797" s="75"/>
      <c r="BQ797" s="78" t="s">
        <v>123</v>
      </c>
      <c r="BR797" s="232"/>
      <c r="BS797" s="70" t="s">
        <v>1346</v>
      </c>
      <c r="BT797" s="38"/>
      <c r="BU797" s="61" t="s">
        <v>170</v>
      </c>
      <c r="BV797" s="61" t="s">
        <v>170</v>
      </c>
      <c r="BW797" s="84" t="s">
        <v>171</v>
      </c>
      <c r="BX797" s="84" t="s">
        <v>129</v>
      </c>
      <c r="BY797" s="85" t="s">
        <v>170</v>
      </c>
      <c r="BZ797" s="84"/>
      <c r="CA797" s="86" t="s">
        <v>129</v>
      </c>
      <c r="CB797" s="87" t="s">
        <v>129</v>
      </c>
      <c r="CC797" s="88" t="s">
        <v>129</v>
      </c>
      <c r="CD797" s="87" t="s">
        <v>129</v>
      </c>
      <c r="CE797" s="87" t="s">
        <v>129</v>
      </c>
      <c r="CF797" s="87" t="s">
        <v>129</v>
      </c>
      <c r="CG797" s="87" t="s">
        <v>129</v>
      </c>
      <c r="CH797" s="42">
        <f>YEAR(BANCO10[[#This Row],[DATA INÍCIO]])</f>
        <v>2024</v>
      </c>
      <c r="CI797" s="42">
        <f>MONTH(BANCO10[[#This Row],[DATA INÍCIO]])</f>
        <v>1</v>
      </c>
      <c r="CJ797" s="42" t="str">
        <f t="shared" si="14"/>
        <v>TRATOR HIDRA LTDA62.526.942/0001-65</v>
      </c>
      <c r="CK797" s="42"/>
      <c r="CL797" s="42" t="s">
        <v>1986</v>
      </c>
      <c r="CM797" s="42" t="str">
        <f>IF(BANCO10[[#This Row],[SOLUÇÃO]]=CM$1,BANCO10[[#This Row],[STATUS DA ETAPA]],"")</f>
        <v>CONCLUÍDO</v>
      </c>
      <c r="CN797" s="42" t="str">
        <f>IF(BANCO10[[#This Row],[SOLUÇÃO]]=CN$1,BANCO10[[#This Row],[STATUS DA ETAPA]],"")</f>
        <v/>
      </c>
      <c r="CO797" s="42" t="str">
        <f>IF(BANCO10[[#This Row],[SOLUÇÃO]]=CO$1,BANCO10[[#This Row],[STATUS DA ETAPA]],"")</f>
        <v/>
      </c>
      <c r="CP797" s="42" t="str">
        <f>IF(BANCO10[[#This Row],[SOLUÇÃO]]=CP$1,BANCO10[[#This Row],[STATUS DA ETAPA]],"")</f>
        <v/>
      </c>
      <c r="CQ797" s="42" t="str">
        <f>IF(BANCO10[[#This Row],[SOLUÇÃO]]=CQ$1,BANCO10[[#This Row],[STATUS DA ETAPA]],"")</f>
        <v/>
      </c>
      <c r="CR797" s="42" t="str">
        <f>IF(BANCO10[[#This Row],[SOLUÇÃO]]=CR$1,BANCO10[[#This Row],[STATUS DA ETAPA]],"")</f>
        <v/>
      </c>
      <c r="CS797" s="42" t="str">
        <f>IF(BANCO10[[#This Row],[SOLUÇÃO]]=CS$1,BANCO10[[#This Row],[STATUS DA ETAPA]],"")</f>
        <v/>
      </c>
      <c r="CT797" s="42" t="str">
        <f>IF(BANCO10[[#This Row],[SOLUÇÃO]]=CT$1,BANCO10[[#This Row],[STATUS DA ETAPA]],"")</f>
        <v/>
      </c>
      <c r="CU797" s="42" t="str">
        <f>IF(BANCO10[[#This Row],[SOLUÇÃO]]=CU$1,BANCO10[[#This Row],[STATUS DA ETAPA]],"")</f>
        <v/>
      </c>
      <c r="CV797" s="42" t="str">
        <f>IF(BANCO10[[#This Row],[SOLUÇÃO]]=CV$1,BANCO10[[#This Row],[STATUS DA ETAPA]],"")</f>
        <v/>
      </c>
      <c r="CW797" s="42" t="str">
        <f>IF(BANCO10[[#This Row],[SOLUÇÃO]]=CW$1,BANCO10[[#This Row],[STATUS DA ETAPA]],"")</f>
        <v/>
      </c>
      <c r="CX797" s="42" t="str">
        <f>IF(BANCO10[[#This Row],[SOLUÇÃO]]=CX$1,BANCO10[[#This Row],[STATUS DA ETAPA]],"")</f>
        <v/>
      </c>
      <c r="CY797" s="42" t="str">
        <f>IF(BANCO10[[#This Row],[SOLUÇÃO]]=CY$1,BANCO10[[#This Row],[STATUS DA ETAPA]],"")</f>
        <v/>
      </c>
      <c r="CZ797" s="42" t="str">
        <f>IF(BANCO10[[#This Row],[SOLUÇÃO]]=CZ$1,BANCO10[[#This Row],[STATUS DA ETAPA]],"")</f>
        <v/>
      </c>
      <c r="DA797" s="42" t="str">
        <f>IF(BANCO10[[#This Row],[SOLUÇÃO]]=DA$1,BANCO10[[#This Row],[STATUS DA ETAPA]],"")</f>
        <v/>
      </c>
      <c r="DB797" s="42" t="str">
        <f>IF(BANCO10[[#This Row],[SOLUÇÃO]]=DB$1,BANCO10[[#This Row],[STATUS DA ETAPA]],"")</f>
        <v/>
      </c>
      <c r="DC797" s="63" t="str">
        <f>IF(BANCO10[[#This Row],[SOLUÇÃO]]=DC$1,BANCO10[[#This Row],[STATUS DA ETAPA]],"")</f>
        <v/>
      </c>
      <c r="DD797" s="65" t="str">
        <f>IF(BANCO10[[#This Row],[SOLUÇÃO]]=DD$1,BANCO10[[#This Row],[STATUS DA ETAPA]],"")</f>
        <v/>
      </c>
      <c r="DE797" s="65" t="str">
        <f>IF(BANCO10[[#This Row],[SOLUÇÃO]]=DE$1,BANCO10[[#This Row],[STATUS DA ETAPA]],"")</f>
        <v/>
      </c>
      <c r="DF797" s="65" t="str">
        <f>IF(BANCO10[[#This Row],[SOLUÇÃO]]=DF$1,BANCO10[[#This Row],[STATUS DA ETAPA]],"")</f>
        <v/>
      </c>
      <c r="DG797" s="65" t="str">
        <f>IF(BANCO10[[#This Row],[SOLUÇÃO]]=DG$1,BANCO10[[#This Row],[STATUS DA ETAPA]],"")</f>
        <v/>
      </c>
      <c r="DH797" s="65" t="str">
        <f>IF(BANCO10[[#This Row],[SOLUÇÃO]]=DH$1,BANCO10[[#This Row],[STATUS DA ETAPA]],"")</f>
        <v/>
      </c>
      <c r="DI797" s="65" t="str">
        <f>IF(BANCO10[[#This Row],[SOLUÇÃO]]=DI$1,BANCO10[[#This Row],[STATUS DA ETAPA]],"")</f>
        <v/>
      </c>
      <c r="DJ797" s="65" t="str">
        <f>IF(BANCO10[[#This Row],[SOLUÇÃO]]=DJ$1,BANCO10[[#This Row],[STATUS DA ETAPA]],"")</f>
        <v/>
      </c>
      <c r="DK797" s="65" t="str">
        <f>IF(BANCO10[[#This Row],[SOLUÇÃO]]=DK$1,BANCO10[[#This Row],[STATUS DA ETAPA]],"")</f>
        <v/>
      </c>
      <c r="DL797" s="65" t="str">
        <f>IF(BANCO10[[#This Row],[SOLUÇÃO]]=DL$1,BANCO10[[#This Row],[STATUS DA ETAPA]],"")</f>
        <v/>
      </c>
      <c r="DM797" s="65" t="str">
        <f>IF(BANCO10[[#This Row],[SOLUÇÃO]]=DM$1,BANCO10[[#This Row],[STATUS DA ETAPA]],"")</f>
        <v/>
      </c>
    </row>
    <row r="798" spans="1:339" ht="12" x14ac:dyDescent="0.25">
      <c r="A798" s="38" t="s">
        <v>118</v>
      </c>
      <c r="B798" s="39" t="s">
        <v>119</v>
      </c>
      <c r="C798" s="40" t="str">
        <f>IFERROR(VLOOKUP(BANCO10[[#This Row],[EMPRESA]],[1]!DADOS[#Data],2,FALSE),"")</f>
        <v>62.526.942/0001-65</v>
      </c>
      <c r="D798" s="42" t="s">
        <v>1985</v>
      </c>
      <c r="E798" s="42" t="str">
        <f>IFERROR(VLOOKUP(BANCO10[[#This Row],[EMPRESA]],[1]!DADOS[#Data],5,FALSE),"")</f>
        <v>EPP</v>
      </c>
      <c r="F798" s="40" t="str">
        <f>IFERROR(IF(VLOOKUP(BANCO10[[#This Row],[EMPRESA]],[1]!DADOS[#Data],6,0)="","",(VLOOKUP(BANCO10[[#This Row],[EMPRESA]],[1]!DADOS[#Data],6,0))),"")</f>
        <v>CAPITAL LESTE 1</v>
      </c>
      <c r="G798" s="40" t="str">
        <f>IFERROR(IF(VLOOKUP(BANCO10[[#This Row],[EMPRESA]],[1]!DADOS[#Data],4)="","",(VLOOKUP($D798,[1]!DADOS[#Data],4,0))),"")</f>
        <v>TRATOR</v>
      </c>
      <c r="H798" s="43" t="s">
        <v>7</v>
      </c>
      <c r="I798" s="42" t="s">
        <v>267</v>
      </c>
      <c r="J798" s="44" t="s">
        <v>136</v>
      </c>
      <c r="K798" s="44" t="s">
        <v>136</v>
      </c>
      <c r="L798" s="44" t="s">
        <v>136</v>
      </c>
      <c r="M798" s="44">
        <v>103</v>
      </c>
      <c r="N798" s="42" t="s">
        <v>123</v>
      </c>
      <c r="O798" s="42" t="s">
        <v>95</v>
      </c>
      <c r="P798" s="42">
        <v>100</v>
      </c>
      <c r="Q798" s="42"/>
      <c r="R798" s="45" t="s">
        <v>123</v>
      </c>
      <c r="S798" s="45"/>
      <c r="T798" s="45" t="s">
        <v>123</v>
      </c>
      <c r="U798" s="45"/>
      <c r="V798" s="45" t="s">
        <v>123</v>
      </c>
      <c r="W798" s="45"/>
      <c r="X798" s="45" t="s">
        <v>123</v>
      </c>
      <c r="Y798" s="45"/>
      <c r="Z798" s="46" t="s">
        <v>123</v>
      </c>
      <c r="AA798" s="47"/>
      <c r="AB798" s="46" t="s">
        <v>123</v>
      </c>
      <c r="AC798" s="48"/>
      <c r="AD798" s="46" t="s">
        <v>123</v>
      </c>
      <c r="AE798" s="48"/>
      <c r="AF798" s="45" t="s">
        <v>27</v>
      </c>
      <c r="AG798" s="45">
        <v>44927</v>
      </c>
      <c r="AH798" s="45" t="s">
        <v>27</v>
      </c>
      <c r="AI798" s="45">
        <v>44927</v>
      </c>
      <c r="AJ798" s="45" t="s">
        <v>27</v>
      </c>
      <c r="AK798" s="45"/>
      <c r="AL798" s="45" t="s">
        <v>27</v>
      </c>
      <c r="AM798" s="45">
        <v>44927</v>
      </c>
      <c r="AN798" s="45" t="s">
        <v>27</v>
      </c>
      <c r="AO798" s="45">
        <v>44927</v>
      </c>
      <c r="AP798" s="45" t="s">
        <v>27</v>
      </c>
      <c r="AQ798" s="45">
        <v>44927</v>
      </c>
      <c r="AR798" s="45" t="s">
        <v>123</v>
      </c>
      <c r="AS798" s="45"/>
      <c r="AT798" s="49">
        <v>45963</v>
      </c>
      <c r="AU798" s="50">
        <v>45963</v>
      </c>
      <c r="AV798" s="86" t="s">
        <v>123</v>
      </c>
      <c r="AW798" s="86" t="s">
        <v>123</v>
      </c>
      <c r="AX798" s="51" t="s">
        <v>49</v>
      </c>
      <c r="AY798" s="52" t="s">
        <v>126</v>
      </c>
      <c r="AZ798" s="53">
        <v>0</v>
      </c>
      <c r="BA798" s="52"/>
      <c r="BB798" s="81" t="s">
        <v>136</v>
      </c>
      <c r="BC798" s="52" t="s">
        <v>136</v>
      </c>
      <c r="BD798" s="52" t="s">
        <v>136</v>
      </c>
      <c r="BE798" s="55" t="s">
        <v>123</v>
      </c>
      <c r="BF798" s="55" t="s">
        <v>123</v>
      </c>
      <c r="BG798" s="55"/>
      <c r="BH798" s="55" t="s">
        <v>123</v>
      </c>
      <c r="BI798" s="48" t="s">
        <v>123</v>
      </c>
      <c r="BJ798" s="48"/>
      <c r="BK798" s="58"/>
      <c r="BL798" s="59"/>
      <c r="BM798" s="58"/>
      <c r="BN798" s="59"/>
      <c r="BO798" s="74" t="s">
        <v>126</v>
      </c>
      <c r="BP798" s="77"/>
      <c r="BQ798" s="78" t="s">
        <v>126</v>
      </c>
      <c r="BR798" s="131"/>
      <c r="BS798" s="70"/>
      <c r="BT798" s="38"/>
      <c r="BU798" s="61" t="s">
        <v>170</v>
      </c>
      <c r="BV798" s="61" t="s">
        <v>170</v>
      </c>
      <c r="BW798" s="84" t="s">
        <v>171</v>
      </c>
      <c r="BX798" s="84" t="s">
        <v>129</v>
      </c>
      <c r="BY798" s="85" t="s">
        <v>170</v>
      </c>
      <c r="BZ798" s="84"/>
      <c r="CA798" s="86" t="s">
        <v>129</v>
      </c>
      <c r="CB798" s="87" t="s">
        <v>129</v>
      </c>
      <c r="CC798" s="88">
        <v>45397</v>
      </c>
      <c r="CD798" s="87"/>
      <c r="CE798" s="87" t="s">
        <v>129</v>
      </c>
      <c r="CF798" s="87"/>
      <c r="CG798" s="87" t="s">
        <v>1987</v>
      </c>
      <c r="CH798" s="42">
        <f>YEAR(BANCO10[[#This Row],[DATA INÍCIO]])</f>
        <v>2025</v>
      </c>
      <c r="CI798" s="42">
        <f>MONTH(BANCO10[[#This Row],[DATA INÍCIO]])</f>
        <v>11</v>
      </c>
      <c r="CJ798" s="42" t="str">
        <f t="shared" si="14"/>
        <v>TRATOR HIDRA LTDA62.526.942/0001-65</v>
      </c>
      <c r="CK798" s="42"/>
      <c r="CL798" s="42" t="s">
        <v>136</v>
      </c>
      <c r="CM798" s="42" t="str">
        <f>IF(BANCO10[[#This Row],[SOLUÇÃO]]=CM$1,BANCO10[[#This Row],[STATUS DA ETAPA]],"")</f>
        <v/>
      </c>
      <c r="CN798" s="42" t="str">
        <f>IF(BANCO10[[#This Row],[SOLUÇÃO]]=CN$1,BANCO10[[#This Row],[STATUS DA ETAPA]],"")</f>
        <v/>
      </c>
      <c r="CO798" s="42" t="str">
        <f>IF(BANCO10[[#This Row],[SOLUÇÃO]]=CO$1,BANCO10[[#This Row],[STATUS DA ETAPA]],"")</f>
        <v/>
      </c>
      <c r="CP798" s="42" t="str">
        <f>IF(BANCO10[[#This Row],[SOLUÇÃO]]=CP$1,BANCO10[[#This Row],[STATUS DA ETAPA]],"")</f>
        <v/>
      </c>
      <c r="CQ798" s="42" t="str">
        <f>IF(BANCO10[[#This Row],[SOLUÇÃO]]=CQ$1,BANCO10[[#This Row],[STATUS DA ETAPA]],"")</f>
        <v/>
      </c>
      <c r="CR798" s="42" t="str">
        <f>IF(BANCO10[[#This Row],[SOLUÇÃO]]=CR$1,BANCO10[[#This Row],[STATUS DA ETAPA]],"")</f>
        <v>PROSPECÇÃO</v>
      </c>
      <c r="CS798" s="42" t="str">
        <f>IF(BANCO10[[#This Row],[SOLUÇÃO]]=CS$1,BANCO10[[#This Row],[STATUS DA ETAPA]],"")</f>
        <v/>
      </c>
      <c r="CT798" s="42" t="str">
        <f>IF(BANCO10[[#This Row],[SOLUÇÃO]]=CT$1,BANCO10[[#This Row],[STATUS DA ETAPA]],"")</f>
        <v/>
      </c>
      <c r="CU798" s="42" t="str">
        <f>IF(BANCO10[[#This Row],[SOLUÇÃO]]=CU$1,BANCO10[[#This Row],[STATUS DA ETAPA]],"")</f>
        <v/>
      </c>
      <c r="CV798" s="42" t="str">
        <f>IF(BANCO10[[#This Row],[SOLUÇÃO]]=CV$1,BANCO10[[#This Row],[STATUS DA ETAPA]],"")</f>
        <v/>
      </c>
      <c r="CW798" s="42" t="str">
        <f>IF(BANCO10[[#This Row],[SOLUÇÃO]]=CW$1,BANCO10[[#This Row],[STATUS DA ETAPA]],"")</f>
        <v/>
      </c>
      <c r="CX798" s="42" t="str">
        <f>IF(BANCO10[[#This Row],[SOLUÇÃO]]=CX$1,BANCO10[[#This Row],[STATUS DA ETAPA]],"")</f>
        <v/>
      </c>
      <c r="CY798" s="42" t="str">
        <f>IF(BANCO10[[#This Row],[SOLUÇÃO]]=CY$1,BANCO10[[#This Row],[STATUS DA ETAPA]],"")</f>
        <v/>
      </c>
      <c r="CZ798" s="42" t="str">
        <f>IF(BANCO10[[#This Row],[SOLUÇÃO]]=CZ$1,BANCO10[[#This Row],[STATUS DA ETAPA]],"")</f>
        <v/>
      </c>
      <c r="DA798" s="42" t="str">
        <f>IF(BANCO10[[#This Row],[SOLUÇÃO]]=DA$1,BANCO10[[#This Row],[STATUS DA ETAPA]],"")</f>
        <v/>
      </c>
      <c r="DB798" s="42" t="str">
        <f>IF(BANCO10[[#This Row],[SOLUÇÃO]]=DB$1,BANCO10[[#This Row],[STATUS DA ETAPA]],"")</f>
        <v/>
      </c>
      <c r="DC798" s="63" t="str">
        <f>IF(BANCO10[[#This Row],[SOLUÇÃO]]=DC$1,BANCO10[[#This Row],[STATUS DA ETAPA]],"")</f>
        <v/>
      </c>
      <c r="DD798" s="65" t="str">
        <f>IF(BANCO10[[#This Row],[SOLUÇÃO]]=DD$1,BANCO10[[#This Row],[STATUS DA ETAPA]],"")</f>
        <v/>
      </c>
      <c r="DE798" s="65" t="str">
        <f>IF(BANCO10[[#This Row],[SOLUÇÃO]]=DE$1,BANCO10[[#This Row],[STATUS DA ETAPA]],"")</f>
        <v/>
      </c>
      <c r="DF798" s="65" t="str">
        <f>IF(BANCO10[[#This Row],[SOLUÇÃO]]=DF$1,BANCO10[[#This Row],[STATUS DA ETAPA]],"")</f>
        <v/>
      </c>
      <c r="DG798" s="65" t="str">
        <f>IF(BANCO10[[#This Row],[SOLUÇÃO]]=DG$1,BANCO10[[#This Row],[STATUS DA ETAPA]],"")</f>
        <v/>
      </c>
      <c r="DH798" s="65" t="str">
        <f>IF(BANCO10[[#This Row],[SOLUÇÃO]]=DH$1,BANCO10[[#This Row],[STATUS DA ETAPA]],"")</f>
        <v/>
      </c>
      <c r="DI798" s="65" t="str">
        <f>IF(BANCO10[[#This Row],[SOLUÇÃO]]=DI$1,BANCO10[[#This Row],[STATUS DA ETAPA]],"")</f>
        <v/>
      </c>
      <c r="DJ798" s="65" t="str">
        <f>IF(BANCO10[[#This Row],[SOLUÇÃO]]=DJ$1,BANCO10[[#This Row],[STATUS DA ETAPA]],"")</f>
        <v/>
      </c>
      <c r="DK798" s="65" t="str">
        <f>IF(BANCO10[[#This Row],[SOLUÇÃO]]=DK$1,BANCO10[[#This Row],[STATUS DA ETAPA]],"")</f>
        <v/>
      </c>
      <c r="DL798" s="65" t="str">
        <f>IF(BANCO10[[#This Row],[SOLUÇÃO]]=DL$1,BANCO10[[#This Row],[STATUS DA ETAPA]],"")</f>
        <v/>
      </c>
      <c r="DM798" s="65" t="str">
        <f>IF(BANCO10[[#This Row],[SOLUÇÃO]]=DM$1,BANCO10[[#This Row],[STATUS DA ETAPA]],"")</f>
        <v/>
      </c>
    </row>
    <row r="799" spans="1:339" ht="12" x14ac:dyDescent="0.25">
      <c r="A799" s="38" t="s">
        <v>118</v>
      </c>
      <c r="B799" s="39" t="s">
        <v>119</v>
      </c>
      <c r="C799" s="40" t="str">
        <f>IFERROR(VLOOKUP(BANCO10[[#This Row],[EMPRESA]],[1]!DADOS[#Data],2,FALSE),"")</f>
        <v>56.549.736/0001-78</v>
      </c>
      <c r="D799" s="42" t="s">
        <v>1988</v>
      </c>
      <c r="E799" s="42" t="str">
        <f>IFERROR(VLOOKUP(BANCO10[[#This Row],[EMPRESA]],[1]!DADOS[#Data],5,FALSE),"")</f>
        <v>ME</v>
      </c>
      <c r="F799" s="40" t="str">
        <f>IFERROR(IF(VLOOKUP(BANCO10[[#This Row],[EMPRESA]],[1]!DADOS[#Data],6,0)="","",(VLOOKUP(BANCO10[[#This Row],[EMPRESA]],[1]!DADOS[#Data],6,0))),"")</f>
        <v>CAPITAL LESTE 2</v>
      </c>
      <c r="G799" s="40"/>
      <c r="H799" s="43" t="s">
        <v>121</v>
      </c>
      <c r="I799" s="43" t="s">
        <v>145</v>
      </c>
      <c r="J799" s="44" t="s">
        <v>146</v>
      </c>
      <c r="K799" s="44" t="s">
        <v>1989</v>
      </c>
      <c r="L799" s="44" t="s">
        <v>123</v>
      </c>
      <c r="M799" s="44">
        <v>103</v>
      </c>
      <c r="N799" s="42" t="s">
        <v>123</v>
      </c>
      <c r="O799" s="42" t="s">
        <v>90</v>
      </c>
      <c r="P799" s="42">
        <v>4</v>
      </c>
      <c r="Q799" s="39" t="s">
        <v>205</v>
      </c>
      <c r="R799" s="45" t="s">
        <v>123</v>
      </c>
      <c r="S799" s="45"/>
      <c r="T799" s="45" t="s">
        <v>123</v>
      </c>
      <c r="U799" s="45"/>
      <c r="V799" s="45" t="s">
        <v>123</v>
      </c>
      <c r="W799" s="45"/>
      <c r="X799" s="45" t="s">
        <v>123</v>
      </c>
      <c r="Y799" s="45"/>
      <c r="Z799" s="46" t="s">
        <v>123</v>
      </c>
      <c r="AA799" s="47"/>
      <c r="AB799" s="46" t="s">
        <v>123</v>
      </c>
      <c r="AC799" s="48"/>
      <c r="AD799" s="46" t="s">
        <v>123</v>
      </c>
      <c r="AE799" s="48"/>
      <c r="AF799" s="45" t="s">
        <v>27</v>
      </c>
      <c r="AG799" s="45">
        <v>44866</v>
      </c>
      <c r="AH799" s="45" t="s">
        <v>126</v>
      </c>
      <c r="AI799" s="45"/>
      <c r="AJ799" s="45" t="s">
        <v>123</v>
      </c>
      <c r="AK799" s="45"/>
      <c r="AL799" s="45" t="s">
        <v>123</v>
      </c>
      <c r="AM799" s="45"/>
      <c r="AN799" s="45" t="s">
        <v>123</v>
      </c>
      <c r="AO799" s="45"/>
      <c r="AP799" s="45" t="s">
        <v>123</v>
      </c>
      <c r="AQ799" s="45"/>
      <c r="AR799" s="45" t="s">
        <v>123</v>
      </c>
      <c r="AS799" s="45"/>
      <c r="AT799" s="133">
        <v>44861</v>
      </c>
      <c r="AU799" s="99">
        <v>44861</v>
      </c>
      <c r="AV799" s="61" t="s">
        <v>123</v>
      </c>
      <c r="AW799" s="51" t="s">
        <v>123</v>
      </c>
      <c r="AX799" s="51" t="s">
        <v>49</v>
      </c>
      <c r="AY799" s="52" t="s">
        <v>123</v>
      </c>
      <c r="AZ799" s="53">
        <v>0</v>
      </c>
      <c r="BA799" s="52" t="s">
        <v>123</v>
      </c>
      <c r="BB799" s="81" t="s">
        <v>123</v>
      </c>
      <c r="BC799" s="52" t="s">
        <v>123</v>
      </c>
      <c r="BD799" s="52" t="s">
        <v>123</v>
      </c>
      <c r="BE799" s="55" t="s">
        <v>123</v>
      </c>
      <c r="BF799" s="55" t="s">
        <v>123</v>
      </c>
      <c r="BG799" s="55" t="s">
        <v>123</v>
      </c>
      <c r="BH799" s="55" t="s">
        <v>123</v>
      </c>
      <c r="BI799" s="138" t="s">
        <v>123</v>
      </c>
      <c r="BJ799" s="48"/>
      <c r="BK799" s="74"/>
      <c r="BL799" s="75"/>
      <c r="BM799" s="74"/>
      <c r="BN799" s="75"/>
      <c r="BO799" s="74" t="s">
        <v>123</v>
      </c>
      <c r="BP799" s="75"/>
      <c r="BQ799" s="74" t="s">
        <v>123</v>
      </c>
      <c r="BR799" s="232"/>
      <c r="BS799" s="70" t="s">
        <v>1990</v>
      </c>
      <c r="BT799" s="38"/>
      <c r="BU799" s="61" t="s">
        <v>129</v>
      </c>
      <c r="BV799" s="61" t="s">
        <v>129</v>
      </c>
      <c r="BW799" s="84" t="s">
        <v>129</v>
      </c>
      <c r="BX799" s="84" t="s">
        <v>129</v>
      </c>
      <c r="BY799" s="85" t="s">
        <v>129</v>
      </c>
      <c r="BZ799" s="84"/>
      <c r="CA799" s="86" t="s">
        <v>129</v>
      </c>
      <c r="CB799" s="87" t="s">
        <v>129</v>
      </c>
      <c r="CC799" s="88" t="s">
        <v>129</v>
      </c>
      <c r="CD799" s="87" t="s">
        <v>129</v>
      </c>
      <c r="CE799" s="87" t="s">
        <v>129</v>
      </c>
      <c r="CF799" s="87" t="s">
        <v>129</v>
      </c>
      <c r="CG799" s="87" t="s">
        <v>129</v>
      </c>
      <c r="CH799" s="42">
        <f>YEAR(BANCO10[[#This Row],[DATA INÍCIO]])</f>
        <v>2022</v>
      </c>
      <c r="CI799" s="42">
        <f>MONTH(BANCO10[[#This Row],[DATA INÍCIO]])</f>
        <v>10</v>
      </c>
      <c r="CJ799" s="42" t="str">
        <f t="shared" si="14"/>
        <v>TRINOX INDUSTRIA E COMERCIO DE PECAS PARA MAQUINAS DE COSTURA LTDA.56.549.736/0001-78</v>
      </c>
      <c r="CK799" s="42"/>
      <c r="CL799" s="42" t="s">
        <v>1989</v>
      </c>
      <c r="CM799" s="42" t="str">
        <f>IF(BANCO10[[#This Row],[SOLUÇÃO]]=CM$1,BANCO10[[#This Row],[STATUS DA ETAPA]],"")</f>
        <v>CONCLUÍDO</v>
      </c>
      <c r="CN799" s="42" t="str">
        <f>IF(BANCO10[[#This Row],[SOLUÇÃO]]=CN$1,BANCO10[[#This Row],[STATUS DA ETAPA]],"")</f>
        <v/>
      </c>
      <c r="CO799" s="42" t="str">
        <f>IF(BANCO10[[#This Row],[SOLUÇÃO]]=CO$1,BANCO10[[#This Row],[STATUS DA ETAPA]],"")</f>
        <v/>
      </c>
      <c r="CP799" s="42" t="str">
        <f>IF(BANCO10[[#This Row],[SOLUÇÃO]]=CP$1,BANCO10[[#This Row],[STATUS DA ETAPA]],"")</f>
        <v/>
      </c>
      <c r="CQ799" s="42" t="str">
        <f>IF(BANCO10[[#This Row],[SOLUÇÃO]]=CQ$1,BANCO10[[#This Row],[STATUS DA ETAPA]],"")</f>
        <v/>
      </c>
      <c r="CR799" s="42" t="str">
        <f>IF(BANCO10[[#This Row],[SOLUÇÃO]]=CR$1,BANCO10[[#This Row],[STATUS DA ETAPA]],"")</f>
        <v/>
      </c>
      <c r="CS799" s="42" t="str">
        <f>IF(BANCO10[[#This Row],[SOLUÇÃO]]=CS$1,BANCO10[[#This Row],[STATUS DA ETAPA]],"")</f>
        <v/>
      </c>
      <c r="CT799" s="42" t="str">
        <f>IF(BANCO10[[#This Row],[SOLUÇÃO]]=CT$1,BANCO10[[#This Row],[STATUS DA ETAPA]],"")</f>
        <v/>
      </c>
      <c r="CU799" s="42" t="str">
        <f>IF(BANCO10[[#This Row],[SOLUÇÃO]]=CU$1,BANCO10[[#This Row],[STATUS DA ETAPA]],"")</f>
        <v/>
      </c>
      <c r="CV799" s="42" t="str">
        <f>IF(BANCO10[[#This Row],[SOLUÇÃO]]=CV$1,BANCO10[[#This Row],[STATUS DA ETAPA]],"")</f>
        <v/>
      </c>
      <c r="CW799" s="42" t="str">
        <f>IF(BANCO10[[#This Row],[SOLUÇÃO]]=CW$1,BANCO10[[#This Row],[STATUS DA ETAPA]],"")</f>
        <v/>
      </c>
      <c r="CX799" s="42" t="str">
        <f>IF(BANCO10[[#This Row],[SOLUÇÃO]]=CX$1,BANCO10[[#This Row],[STATUS DA ETAPA]],"")</f>
        <v/>
      </c>
      <c r="CY799" s="42" t="str">
        <f>IF(BANCO10[[#This Row],[SOLUÇÃO]]=CY$1,BANCO10[[#This Row],[STATUS DA ETAPA]],"")</f>
        <v/>
      </c>
      <c r="CZ799" s="42" t="str">
        <f>IF(BANCO10[[#This Row],[SOLUÇÃO]]=CZ$1,BANCO10[[#This Row],[STATUS DA ETAPA]],"")</f>
        <v/>
      </c>
      <c r="DA799" s="42" t="str">
        <f>IF(BANCO10[[#This Row],[SOLUÇÃO]]=DA$1,BANCO10[[#This Row],[STATUS DA ETAPA]],"")</f>
        <v/>
      </c>
      <c r="DB799" s="42" t="str">
        <f>IF(BANCO10[[#This Row],[SOLUÇÃO]]=DB$1,BANCO10[[#This Row],[STATUS DA ETAPA]],"")</f>
        <v/>
      </c>
      <c r="DC799" s="63" t="str">
        <f>IF(BANCO10[[#This Row],[SOLUÇÃO]]=DC$1,BANCO10[[#This Row],[STATUS DA ETAPA]],"")</f>
        <v/>
      </c>
      <c r="DD799" s="65" t="str">
        <f>IF(BANCO10[[#This Row],[SOLUÇÃO]]=DD$1,BANCO10[[#This Row],[STATUS DA ETAPA]],"")</f>
        <v/>
      </c>
      <c r="DE799" s="65" t="str">
        <f>IF(BANCO10[[#This Row],[SOLUÇÃO]]=DE$1,BANCO10[[#This Row],[STATUS DA ETAPA]],"")</f>
        <v/>
      </c>
      <c r="DF799" s="65" t="str">
        <f>IF(BANCO10[[#This Row],[SOLUÇÃO]]=DF$1,BANCO10[[#This Row],[STATUS DA ETAPA]],"")</f>
        <v/>
      </c>
      <c r="DG799" s="65" t="str">
        <f>IF(BANCO10[[#This Row],[SOLUÇÃO]]=DG$1,BANCO10[[#This Row],[STATUS DA ETAPA]],"")</f>
        <v/>
      </c>
      <c r="DH799" s="65" t="str">
        <f>IF(BANCO10[[#This Row],[SOLUÇÃO]]=DH$1,BANCO10[[#This Row],[STATUS DA ETAPA]],"")</f>
        <v/>
      </c>
      <c r="DI799" s="65" t="str">
        <f>IF(BANCO10[[#This Row],[SOLUÇÃO]]=DI$1,BANCO10[[#This Row],[STATUS DA ETAPA]],"")</f>
        <v/>
      </c>
      <c r="DJ799" s="65" t="str">
        <f>IF(BANCO10[[#This Row],[SOLUÇÃO]]=DJ$1,BANCO10[[#This Row],[STATUS DA ETAPA]],"")</f>
        <v/>
      </c>
      <c r="DK799" s="65" t="str">
        <f>IF(BANCO10[[#This Row],[SOLUÇÃO]]=DK$1,BANCO10[[#This Row],[STATUS DA ETAPA]],"")</f>
        <v/>
      </c>
      <c r="DL799" s="65" t="str">
        <f>IF(BANCO10[[#This Row],[SOLUÇÃO]]=DL$1,BANCO10[[#This Row],[STATUS DA ETAPA]],"")</f>
        <v/>
      </c>
      <c r="DM799" s="65" t="str">
        <f>IF(BANCO10[[#This Row],[SOLUÇÃO]]=DM$1,BANCO10[[#This Row],[STATUS DA ETAPA]],"")</f>
        <v/>
      </c>
    </row>
    <row r="800" spans="1:339" ht="12" x14ac:dyDescent="0.25">
      <c r="A800" s="38" t="s">
        <v>118</v>
      </c>
      <c r="B800" s="39" t="s">
        <v>119</v>
      </c>
      <c r="C800" s="40" t="str">
        <f>IFERROR(VLOOKUP(BANCO10[[#This Row],[EMPRESA]],[1]!DADOS[#Data],2,FALSE),"")</f>
        <v>56.549.736/0001-78</v>
      </c>
      <c r="D800" s="42" t="s">
        <v>1988</v>
      </c>
      <c r="E800" s="42" t="str">
        <f>IFERROR(VLOOKUP(BANCO10[[#This Row],[EMPRESA]],[1]!DADOS[#Data],5,FALSE),"")</f>
        <v>ME</v>
      </c>
      <c r="F800" s="40" t="str">
        <f>IFERROR(IF(VLOOKUP(BANCO10[[#This Row],[EMPRESA]],[1]!DADOS[#Data],6,0)="","",(VLOOKUP(BANCO10[[#This Row],[EMPRESA]],[1]!DADOS[#Data],6,0))),"")</f>
        <v>CAPITAL LESTE 2</v>
      </c>
      <c r="G800" s="40" t="str">
        <f>IFERROR(IF(VLOOKUP(BANCO10[[#This Row],[EMPRESA]],[1]!DADOS[#Data],4)="","",(VLOOKUP($D800,[1]!DADOS[#Data],4,0))),"")</f>
        <v>TRINOX</v>
      </c>
      <c r="H800" s="43" t="s">
        <v>7</v>
      </c>
      <c r="I800" s="42" t="s">
        <v>267</v>
      </c>
      <c r="J800" s="44" t="s">
        <v>136</v>
      </c>
      <c r="K800" s="44" t="s">
        <v>136</v>
      </c>
      <c r="L800" s="44" t="s">
        <v>136</v>
      </c>
      <c r="M800" s="44">
        <v>103</v>
      </c>
      <c r="N800" s="42" t="s">
        <v>123</v>
      </c>
      <c r="O800" s="42" t="s">
        <v>95</v>
      </c>
      <c r="P800" s="42">
        <v>60</v>
      </c>
      <c r="Q800" s="39"/>
      <c r="R800" s="45" t="s">
        <v>123</v>
      </c>
      <c r="S800" s="45"/>
      <c r="T800" s="45" t="s">
        <v>123</v>
      </c>
      <c r="U800" s="45"/>
      <c r="V800" s="45" t="s">
        <v>123</v>
      </c>
      <c r="W800" s="45"/>
      <c r="X800" s="45" t="s">
        <v>123</v>
      </c>
      <c r="Y800" s="45"/>
      <c r="Z800" s="46" t="s">
        <v>123</v>
      </c>
      <c r="AA800" s="47"/>
      <c r="AB800" s="46" t="s">
        <v>123</v>
      </c>
      <c r="AC800" s="48"/>
      <c r="AD800" s="46" t="s">
        <v>123</v>
      </c>
      <c r="AE800" s="48"/>
      <c r="AF800" s="45" t="s">
        <v>27</v>
      </c>
      <c r="AG800" s="45">
        <v>44866</v>
      </c>
      <c r="AH800" s="45" t="s">
        <v>27</v>
      </c>
      <c r="AI800" s="45">
        <v>45199</v>
      </c>
      <c r="AJ800" s="45"/>
      <c r="AK800" s="45"/>
      <c r="AL800" s="45"/>
      <c r="AM800" s="45"/>
      <c r="AN800" s="45"/>
      <c r="AO800" s="45"/>
      <c r="AP800" s="45"/>
      <c r="AQ800" s="45"/>
      <c r="AR800" s="45" t="s">
        <v>123</v>
      </c>
      <c r="AS800" s="45"/>
      <c r="AT800" s="49">
        <v>45963</v>
      </c>
      <c r="AU800" s="50">
        <v>45963</v>
      </c>
      <c r="AV800" s="86" t="s">
        <v>123</v>
      </c>
      <c r="AW800" s="66" t="s">
        <v>123</v>
      </c>
      <c r="AX800" s="51" t="s">
        <v>49</v>
      </c>
      <c r="AY800" s="52" t="s">
        <v>126</v>
      </c>
      <c r="AZ800" s="53">
        <v>0</v>
      </c>
      <c r="BA800" s="52"/>
      <c r="BB800" s="81" t="s">
        <v>136</v>
      </c>
      <c r="BC800" s="52" t="s">
        <v>136</v>
      </c>
      <c r="BD800" s="52" t="s">
        <v>136</v>
      </c>
      <c r="BE800" s="55" t="s">
        <v>123</v>
      </c>
      <c r="BF800" s="55" t="s">
        <v>123</v>
      </c>
      <c r="BG800" s="55"/>
      <c r="BH800" s="55" t="s">
        <v>123</v>
      </c>
      <c r="BI800" s="48" t="s">
        <v>123</v>
      </c>
      <c r="BJ800" s="48"/>
      <c r="BK800" s="58"/>
      <c r="BL800" s="59"/>
      <c r="BM800" s="58"/>
      <c r="BN800" s="59"/>
      <c r="BO800" s="74" t="s">
        <v>126</v>
      </c>
      <c r="BP800" s="77"/>
      <c r="BQ800" s="78" t="s">
        <v>126</v>
      </c>
      <c r="BR800" s="131"/>
      <c r="BS800" s="70" t="s">
        <v>1990</v>
      </c>
      <c r="BT800" s="38"/>
      <c r="BU800" s="61" t="s">
        <v>129</v>
      </c>
      <c r="BV800" s="61" t="s">
        <v>129</v>
      </c>
      <c r="BW800" s="84" t="s">
        <v>129</v>
      </c>
      <c r="BX800" s="84" t="s">
        <v>129</v>
      </c>
      <c r="BY800" s="85" t="s">
        <v>129</v>
      </c>
      <c r="BZ800" s="84"/>
      <c r="CA800" s="86" t="s">
        <v>129</v>
      </c>
      <c r="CB800" s="87" t="s">
        <v>129</v>
      </c>
      <c r="CC800" s="88" t="s">
        <v>129</v>
      </c>
      <c r="CD800" s="87" t="s">
        <v>129</v>
      </c>
      <c r="CE800" s="87" t="s">
        <v>129</v>
      </c>
      <c r="CF800" s="87" t="s">
        <v>129</v>
      </c>
      <c r="CG800" s="87" t="s">
        <v>129</v>
      </c>
      <c r="CH800" s="42">
        <f>YEAR(BANCO10[[#This Row],[DATA INÍCIO]])</f>
        <v>2025</v>
      </c>
      <c r="CI800" s="42">
        <f>MONTH(BANCO10[[#This Row],[DATA INÍCIO]])</f>
        <v>11</v>
      </c>
      <c r="CJ800" s="42" t="str">
        <f t="shared" si="14"/>
        <v>TRINOX INDUSTRIA E COMERCIO DE PECAS PARA MAQUINAS DE COSTURA LTDA.56.549.736/0001-78</v>
      </c>
      <c r="CK800" s="42"/>
      <c r="CL800" s="42" t="s">
        <v>136</v>
      </c>
      <c r="CM800" s="42" t="str">
        <f>IF(BANCO10[[#This Row],[SOLUÇÃO]]=CM$1,BANCO10[[#This Row],[STATUS DA ETAPA]],"")</f>
        <v/>
      </c>
      <c r="CN800" s="42" t="str">
        <f>IF(BANCO10[[#This Row],[SOLUÇÃO]]=CN$1,BANCO10[[#This Row],[STATUS DA ETAPA]],"")</f>
        <v/>
      </c>
      <c r="CO800" s="42" t="str">
        <f>IF(BANCO10[[#This Row],[SOLUÇÃO]]=CO$1,BANCO10[[#This Row],[STATUS DA ETAPA]],"")</f>
        <v/>
      </c>
      <c r="CP800" s="42" t="str">
        <f>IF(BANCO10[[#This Row],[SOLUÇÃO]]=CP$1,BANCO10[[#This Row],[STATUS DA ETAPA]],"")</f>
        <v/>
      </c>
      <c r="CQ800" s="42" t="str">
        <f>IF(BANCO10[[#This Row],[SOLUÇÃO]]=CQ$1,BANCO10[[#This Row],[STATUS DA ETAPA]],"")</f>
        <v/>
      </c>
      <c r="CR800" s="42" t="str">
        <f>IF(BANCO10[[#This Row],[SOLUÇÃO]]=CR$1,BANCO10[[#This Row],[STATUS DA ETAPA]],"")</f>
        <v>PROSPECÇÃO</v>
      </c>
      <c r="CS800" s="42" t="str">
        <f>IF(BANCO10[[#This Row],[SOLUÇÃO]]=CS$1,BANCO10[[#This Row],[STATUS DA ETAPA]],"")</f>
        <v/>
      </c>
      <c r="CT800" s="42" t="str">
        <f>IF(BANCO10[[#This Row],[SOLUÇÃO]]=CT$1,BANCO10[[#This Row],[STATUS DA ETAPA]],"")</f>
        <v/>
      </c>
      <c r="CU800" s="42" t="str">
        <f>IF(BANCO10[[#This Row],[SOLUÇÃO]]=CU$1,BANCO10[[#This Row],[STATUS DA ETAPA]],"")</f>
        <v/>
      </c>
      <c r="CV800" s="42" t="str">
        <f>IF(BANCO10[[#This Row],[SOLUÇÃO]]=CV$1,BANCO10[[#This Row],[STATUS DA ETAPA]],"")</f>
        <v/>
      </c>
      <c r="CW800" s="42" t="str">
        <f>IF(BANCO10[[#This Row],[SOLUÇÃO]]=CW$1,BANCO10[[#This Row],[STATUS DA ETAPA]],"")</f>
        <v/>
      </c>
      <c r="CX800" s="42" t="str">
        <f>IF(BANCO10[[#This Row],[SOLUÇÃO]]=CX$1,BANCO10[[#This Row],[STATUS DA ETAPA]],"")</f>
        <v/>
      </c>
      <c r="CY800" s="42" t="str">
        <f>IF(BANCO10[[#This Row],[SOLUÇÃO]]=CY$1,BANCO10[[#This Row],[STATUS DA ETAPA]],"")</f>
        <v/>
      </c>
      <c r="CZ800" s="42" t="str">
        <f>IF(BANCO10[[#This Row],[SOLUÇÃO]]=CZ$1,BANCO10[[#This Row],[STATUS DA ETAPA]],"")</f>
        <v/>
      </c>
      <c r="DA800" s="42" t="str">
        <f>IF(BANCO10[[#This Row],[SOLUÇÃO]]=DA$1,BANCO10[[#This Row],[STATUS DA ETAPA]],"")</f>
        <v/>
      </c>
      <c r="DB800" s="42" t="str">
        <f>IF(BANCO10[[#This Row],[SOLUÇÃO]]=DB$1,BANCO10[[#This Row],[STATUS DA ETAPA]],"")</f>
        <v/>
      </c>
      <c r="DC800" s="63" t="str">
        <f>IF(BANCO10[[#This Row],[SOLUÇÃO]]=DC$1,BANCO10[[#This Row],[STATUS DA ETAPA]],"")</f>
        <v/>
      </c>
      <c r="DD800" s="65" t="str">
        <f>IF(BANCO10[[#This Row],[SOLUÇÃO]]=DD$1,BANCO10[[#This Row],[STATUS DA ETAPA]],"")</f>
        <v/>
      </c>
      <c r="DE800" s="65" t="str">
        <f>IF(BANCO10[[#This Row],[SOLUÇÃO]]=DE$1,BANCO10[[#This Row],[STATUS DA ETAPA]],"")</f>
        <v/>
      </c>
      <c r="DF800" s="65" t="str">
        <f>IF(BANCO10[[#This Row],[SOLUÇÃO]]=DF$1,BANCO10[[#This Row],[STATUS DA ETAPA]],"")</f>
        <v/>
      </c>
      <c r="DG800" s="65" t="str">
        <f>IF(BANCO10[[#This Row],[SOLUÇÃO]]=DG$1,BANCO10[[#This Row],[STATUS DA ETAPA]],"")</f>
        <v/>
      </c>
      <c r="DH800" s="65" t="str">
        <f>IF(BANCO10[[#This Row],[SOLUÇÃO]]=DH$1,BANCO10[[#This Row],[STATUS DA ETAPA]],"")</f>
        <v/>
      </c>
      <c r="DI800" s="65" t="str">
        <f>IF(BANCO10[[#This Row],[SOLUÇÃO]]=DI$1,BANCO10[[#This Row],[STATUS DA ETAPA]],"")</f>
        <v/>
      </c>
      <c r="DJ800" s="65" t="str">
        <f>IF(BANCO10[[#This Row],[SOLUÇÃO]]=DJ$1,BANCO10[[#This Row],[STATUS DA ETAPA]],"")</f>
        <v/>
      </c>
      <c r="DK800" s="65" t="str">
        <f>IF(BANCO10[[#This Row],[SOLUÇÃO]]=DK$1,BANCO10[[#This Row],[STATUS DA ETAPA]],"")</f>
        <v/>
      </c>
      <c r="DL800" s="65" t="str">
        <f>IF(BANCO10[[#This Row],[SOLUÇÃO]]=DL$1,BANCO10[[#This Row],[STATUS DA ETAPA]],"")</f>
        <v/>
      </c>
      <c r="DM800" s="65" t="str">
        <f>IF(BANCO10[[#This Row],[SOLUÇÃO]]=DM$1,BANCO10[[#This Row],[STATUS DA ETAPA]],"")</f>
        <v/>
      </c>
    </row>
    <row r="801" spans="1:117" ht="12" x14ac:dyDescent="0.25">
      <c r="A801" s="38" t="s">
        <v>118</v>
      </c>
      <c r="B801" s="39" t="s">
        <v>143</v>
      </c>
      <c r="C801" s="40" t="str">
        <f>IFERROR(VLOOKUP(BANCO10[[#This Row],[EMPRESA]],[1]!DADOS[#Data],2,FALSE),"")</f>
        <v>02.892.490/0001-03</v>
      </c>
      <c r="D801" s="42" t="s">
        <v>1991</v>
      </c>
      <c r="E801" s="42" t="str">
        <f>IFERROR(VLOOKUP(BANCO10[[#This Row],[EMPRESA]],[1]!DADOS[#Data],5,FALSE),"")</f>
        <v>DEMAIS</v>
      </c>
      <c r="F801" s="40" t="str">
        <f>IFERROR(IF(VLOOKUP(BANCO10[[#This Row],[EMPRESA]],[1]!DADOS[#Data],6,0)="","",(VLOOKUP(BANCO10[[#This Row],[EMPRESA]],[1]!DADOS[#Data],6,0))),"")</f>
        <v>N/A</v>
      </c>
      <c r="G801" s="40" t="str">
        <f>IFERROR(IF(VLOOKUP(BANCO10[[#This Row],[EMPRESA]],[1]!DADOS[#Data],4)="","",(VLOOKUP($D801,[1]!DADOS[#Data],4,0))),"")</f>
        <v>ULTRA</v>
      </c>
      <c r="H801" s="43" t="s">
        <v>7</v>
      </c>
      <c r="I801" s="43" t="s">
        <v>145</v>
      </c>
      <c r="J801" s="43" t="s">
        <v>123</v>
      </c>
      <c r="K801" s="44" t="s">
        <v>1992</v>
      </c>
      <c r="L801" s="44" t="s">
        <v>123</v>
      </c>
      <c r="M801" s="44">
        <v>103</v>
      </c>
      <c r="N801" s="42" t="s">
        <v>123</v>
      </c>
      <c r="O801" s="42" t="s">
        <v>95</v>
      </c>
      <c r="P801" s="42">
        <v>120</v>
      </c>
      <c r="Q801" s="42" t="s">
        <v>188</v>
      </c>
      <c r="R801" s="45" t="s">
        <v>123</v>
      </c>
      <c r="S801" s="45"/>
      <c r="T801" s="45" t="s">
        <v>123</v>
      </c>
      <c r="U801" s="45"/>
      <c r="V801" s="45" t="s">
        <v>123</v>
      </c>
      <c r="W801" s="45"/>
      <c r="X801" s="45" t="s">
        <v>123</v>
      </c>
      <c r="Y801" s="45"/>
      <c r="Z801" s="46" t="s">
        <v>123</v>
      </c>
      <c r="AA801" s="47"/>
      <c r="AB801" s="46" t="s">
        <v>123</v>
      </c>
      <c r="AC801" s="48"/>
      <c r="AD801" s="46" t="s">
        <v>123</v>
      </c>
      <c r="AE801" s="48"/>
      <c r="AF801" s="45" t="s">
        <v>27</v>
      </c>
      <c r="AG801" s="45">
        <v>44767</v>
      </c>
      <c r="AH801" s="45" t="s">
        <v>27</v>
      </c>
      <c r="AI801" s="45">
        <v>44769</v>
      </c>
      <c r="AJ801" s="45" t="s">
        <v>27</v>
      </c>
      <c r="AK801" s="45">
        <v>44769</v>
      </c>
      <c r="AL801" s="45"/>
      <c r="AM801" s="45"/>
      <c r="AN801" s="45" t="s">
        <v>123</v>
      </c>
      <c r="AO801" s="45"/>
      <c r="AP801" s="45" t="s">
        <v>123</v>
      </c>
      <c r="AQ801" s="45"/>
      <c r="AR801" s="45" t="s">
        <v>123</v>
      </c>
      <c r="AS801" s="45"/>
      <c r="AT801" s="49">
        <v>44782</v>
      </c>
      <c r="AU801" s="50">
        <v>44894</v>
      </c>
      <c r="AV801" s="51" t="s">
        <v>27</v>
      </c>
      <c r="AW801" s="51" t="s">
        <v>27</v>
      </c>
      <c r="AX801" s="51" t="s">
        <v>49</v>
      </c>
      <c r="AY801" s="52" t="s">
        <v>126</v>
      </c>
      <c r="AZ801" s="53">
        <v>0</v>
      </c>
      <c r="BA801" s="52"/>
      <c r="BB801" s="81"/>
      <c r="BC801" s="52" t="s">
        <v>123</v>
      </c>
      <c r="BD801" s="52" t="s">
        <v>123</v>
      </c>
      <c r="BE801" s="55" t="s">
        <v>126</v>
      </c>
      <c r="BF801" s="55" t="s">
        <v>126</v>
      </c>
      <c r="BG801" s="55" t="s">
        <v>27</v>
      </c>
      <c r="BH801" s="55" t="s">
        <v>123</v>
      </c>
      <c r="BI801" s="48" t="s">
        <v>123</v>
      </c>
      <c r="BJ801" s="48"/>
      <c r="BK801" s="74"/>
      <c r="BL801" s="75"/>
      <c r="BM801" s="74"/>
      <c r="BN801" s="75"/>
      <c r="BO801" s="74" t="s">
        <v>27</v>
      </c>
      <c r="BP801" s="75">
        <v>44894</v>
      </c>
      <c r="BQ801" s="74" t="s">
        <v>123</v>
      </c>
      <c r="BR801" s="232"/>
      <c r="BS801" s="70"/>
      <c r="BT801" s="38"/>
      <c r="BU801" s="61" t="s">
        <v>129</v>
      </c>
      <c r="BV801" s="61" t="s">
        <v>129</v>
      </c>
      <c r="BW801" s="84" t="s">
        <v>170</v>
      </c>
      <c r="BX801" s="84" t="s">
        <v>129</v>
      </c>
      <c r="BY801" s="85" t="s">
        <v>1182</v>
      </c>
      <c r="BZ801" s="84"/>
      <c r="CA801" s="86" t="s">
        <v>129</v>
      </c>
      <c r="CB801" s="87" t="s">
        <v>129</v>
      </c>
      <c r="CC801" s="88">
        <v>45391</v>
      </c>
      <c r="CD801" s="87" t="s">
        <v>158</v>
      </c>
      <c r="CE801" s="87" t="s">
        <v>159</v>
      </c>
      <c r="CF801" s="87"/>
      <c r="CG801" s="87" t="s">
        <v>1993</v>
      </c>
      <c r="CH801" s="42">
        <f>YEAR(BANCO10[[#This Row],[DATA INÍCIO]])</f>
        <v>2022</v>
      </c>
      <c r="CI801" s="42">
        <f>MONTH(BANCO10[[#This Row],[DATA INÍCIO]])</f>
        <v>8</v>
      </c>
      <c r="CJ801" s="42" t="str">
        <f t="shared" si="14"/>
        <v>ULTRAPOWER INDUSTRIA DE EQUIPAMENTOS ELETRICOS LTDA02.892.490/0001-03</v>
      </c>
      <c r="CK801" s="42"/>
      <c r="CL801" s="42" t="s">
        <v>1992</v>
      </c>
      <c r="CM801" s="42" t="str">
        <f>IF(BANCO10[[#This Row],[SOLUÇÃO]]=CM$1,BANCO10[[#This Row],[STATUS DA ETAPA]],"")</f>
        <v/>
      </c>
      <c r="CN801" s="42" t="str">
        <f>IF(BANCO10[[#This Row],[SOLUÇÃO]]=CN$1,BANCO10[[#This Row],[STATUS DA ETAPA]],"")</f>
        <v/>
      </c>
      <c r="CO801" s="42" t="str">
        <f>IF(BANCO10[[#This Row],[SOLUÇÃO]]=CO$1,BANCO10[[#This Row],[STATUS DA ETAPA]],"")</f>
        <v/>
      </c>
      <c r="CP801" s="42" t="str">
        <f>IF(BANCO10[[#This Row],[SOLUÇÃO]]=CP$1,BANCO10[[#This Row],[STATUS DA ETAPA]],"")</f>
        <v/>
      </c>
      <c r="CQ801" s="42" t="str">
        <f>IF(BANCO10[[#This Row],[SOLUÇÃO]]=CQ$1,BANCO10[[#This Row],[STATUS DA ETAPA]],"")</f>
        <v/>
      </c>
      <c r="CR801" s="42" t="str">
        <f>IF(BANCO10[[#This Row],[SOLUÇÃO]]=CR$1,BANCO10[[#This Row],[STATUS DA ETAPA]],"")</f>
        <v>CONCLUÍDO</v>
      </c>
      <c r="CS801" s="42" t="str">
        <f>IF(BANCO10[[#This Row],[SOLUÇÃO]]=CS$1,BANCO10[[#This Row],[STATUS DA ETAPA]],"")</f>
        <v/>
      </c>
      <c r="CT801" s="42" t="str">
        <f>IF(BANCO10[[#This Row],[SOLUÇÃO]]=CT$1,BANCO10[[#This Row],[STATUS DA ETAPA]],"")</f>
        <v/>
      </c>
      <c r="CU801" s="42" t="str">
        <f>IF(BANCO10[[#This Row],[SOLUÇÃO]]=CU$1,BANCO10[[#This Row],[STATUS DA ETAPA]],"")</f>
        <v/>
      </c>
      <c r="CV801" s="42" t="str">
        <f>IF(BANCO10[[#This Row],[SOLUÇÃO]]=CV$1,BANCO10[[#This Row],[STATUS DA ETAPA]],"")</f>
        <v/>
      </c>
      <c r="CW801" s="42" t="str">
        <f>IF(BANCO10[[#This Row],[SOLUÇÃO]]=CW$1,BANCO10[[#This Row],[STATUS DA ETAPA]],"")</f>
        <v/>
      </c>
      <c r="CX801" s="42" t="str">
        <f>IF(BANCO10[[#This Row],[SOLUÇÃO]]=CX$1,BANCO10[[#This Row],[STATUS DA ETAPA]],"")</f>
        <v/>
      </c>
      <c r="CY801" s="42" t="str">
        <f>IF(BANCO10[[#This Row],[SOLUÇÃO]]=CY$1,BANCO10[[#This Row],[STATUS DA ETAPA]],"")</f>
        <v/>
      </c>
      <c r="CZ801" s="42" t="str">
        <f>IF(BANCO10[[#This Row],[SOLUÇÃO]]=CZ$1,BANCO10[[#This Row],[STATUS DA ETAPA]],"")</f>
        <v/>
      </c>
      <c r="DA801" s="42" t="str">
        <f>IF(BANCO10[[#This Row],[SOLUÇÃO]]=DA$1,BANCO10[[#This Row],[STATUS DA ETAPA]],"")</f>
        <v/>
      </c>
      <c r="DB801" s="42" t="str">
        <f>IF(BANCO10[[#This Row],[SOLUÇÃO]]=DB$1,BANCO10[[#This Row],[STATUS DA ETAPA]],"")</f>
        <v/>
      </c>
      <c r="DC801" s="63" t="str">
        <f>IF(BANCO10[[#This Row],[SOLUÇÃO]]=DC$1,BANCO10[[#This Row],[STATUS DA ETAPA]],"")</f>
        <v/>
      </c>
      <c r="DD801" s="65" t="str">
        <f>IF(BANCO10[[#This Row],[SOLUÇÃO]]=DD$1,BANCO10[[#This Row],[STATUS DA ETAPA]],"")</f>
        <v/>
      </c>
      <c r="DE801" s="65" t="str">
        <f>IF(BANCO10[[#This Row],[SOLUÇÃO]]=DE$1,BANCO10[[#This Row],[STATUS DA ETAPA]],"")</f>
        <v/>
      </c>
      <c r="DF801" s="65" t="str">
        <f>IF(BANCO10[[#This Row],[SOLUÇÃO]]=DF$1,BANCO10[[#This Row],[STATUS DA ETAPA]],"")</f>
        <v/>
      </c>
      <c r="DG801" s="65" t="str">
        <f>IF(BANCO10[[#This Row],[SOLUÇÃO]]=DG$1,BANCO10[[#This Row],[STATUS DA ETAPA]],"")</f>
        <v/>
      </c>
      <c r="DH801" s="65" t="str">
        <f>IF(BANCO10[[#This Row],[SOLUÇÃO]]=DH$1,BANCO10[[#This Row],[STATUS DA ETAPA]],"")</f>
        <v/>
      </c>
      <c r="DI801" s="65" t="str">
        <f>IF(BANCO10[[#This Row],[SOLUÇÃO]]=DI$1,BANCO10[[#This Row],[STATUS DA ETAPA]],"")</f>
        <v/>
      </c>
      <c r="DJ801" s="65" t="str">
        <f>IF(BANCO10[[#This Row],[SOLUÇÃO]]=DJ$1,BANCO10[[#This Row],[STATUS DA ETAPA]],"")</f>
        <v/>
      </c>
      <c r="DK801" s="65" t="str">
        <f>IF(BANCO10[[#This Row],[SOLUÇÃO]]=DK$1,BANCO10[[#This Row],[STATUS DA ETAPA]],"")</f>
        <v/>
      </c>
      <c r="DL801" s="65" t="str">
        <f>IF(BANCO10[[#This Row],[SOLUÇÃO]]=DL$1,BANCO10[[#This Row],[STATUS DA ETAPA]],"")</f>
        <v/>
      </c>
      <c r="DM801" s="65" t="str">
        <f>IF(BANCO10[[#This Row],[SOLUÇÃO]]=DM$1,BANCO10[[#This Row],[STATUS DA ETAPA]],"")</f>
        <v/>
      </c>
    </row>
    <row r="802" spans="1:117" ht="12" x14ac:dyDescent="0.25">
      <c r="A802" s="38" t="s">
        <v>118</v>
      </c>
      <c r="B802" s="39" t="s">
        <v>143</v>
      </c>
      <c r="C802" s="40" t="str">
        <f>IFERROR(VLOOKUP(BANCO10[[#This Row],[EMPRESA]],[1]!DADOS[#Data],2,FALSE),"")</f>
        <v>02.892.490/0001-03</v>
      </c>
      <c r="D802" s="42" t="s">
        <v>1991</v>
      </c>
      <c r="E802" s="42" t="str">
        <f>IFERROR(VLOOKUP(BANCO10[[#This Row],[EMPRESA]],[1]!DADOS[#Data],5,FALSE),"")</f>
        <v>DEMAIS</v>
      </c>
      <c r="F802" s="40" t="str">
        <f>IFERROR(IF(VLOOKUP(BANCO10[[#This Row],[EMPRESA]],[1]!DADOS[#Data],6,0)="","",(VLOOKUP(BANCO10[[#This Row],[EMPRESA]],[1]!DADOS[#Data],6,0))),"")</f>
        <v>N/A</v>
      </c>
      <c r="G802" s="40"/>
      <c r="H802" s="43" t="s">
        <v>121</v>
      </c>
      <c r="I802" s="43" t="s">
        <v>145</v>
      </c>
      <c r="J802" s="44" t="s">
        <v>146</v>
      </c>
      <c r="K802" s="42" t="s">
        <v>1994</v>
      </c>
      <c r="L802" s="44" t="s">
        <v>123</v>
      </c>
      <c r="M802" s="44">
        <v>103</v>
      </c>
      <c r="N802" s="42" t="s">
        <v>123</v>
      </c>
      <c r="O802" s="42" t="s">
        <v>90</v>
      </c>
      <c r="P802" s="42">
        <v>4</v>
      </c>
      <c r="Q802" s="42" t="s">
        <v>205</v>
      </c>
      <c r="R802" s="45" t="s">
        <v>123</v>
      </c>
      <c r="S802" s="45"/>
      <c r="T802" s="45" t="s">
        <v>123</v>
      </c>
      <c r="U802" s="45"/>
      <c r="V802" s="45" t="s">
        <v>123</v>
      </c>
      <c r="W802" s="45"/>
      <c r="X802" s="45" t="s">
        <v>123</v>
      </c>
      <c r="Y802" s="45"/>
      <c r="Z802" s="46" t="s">
        <v>123</v>
      </c>
      <c r="AA802" s="47"/>
      <c r="AB802" s="46" t="s">
        <v>123</v>
      </c>
      <c r="AC802" s="48"/>
      <c r="AD802" s="46" t="s">
        <v>123</v>
      </c>
      <c r="AE802" s="48"/>
      <c r="AF802" s="45" t="s">
        <v>27</v>
      </c>
      <c r="AG802" s="45">
        <v>44767</v>
      </c>
      <c r="AH802" s="45" t="s">
        <v>126</v>
      </c>
      <c r="AI802" s="45"/>
      <c r="AJ802" s="45" t="s">
        <v>123</v>
      </c>
      <c r="AK802" s="45"/>
      <c r="AL802" s="45" t="s">
        <v>123</v>
      </c>
      <c r="AM802" s="45"/>
      <c r="AN802" s="45" t="s">
        <v>123</v>
      </c>
      <c r="AO802" s="45"/>
      <c r="AP802" s="45" t="s">
        <v>123</v>
      </c>
      <c r="AQ802" s="45"/>
      <c r="AR802" s="45" t="s">
        <v>123</v>
      </c>
      <c r="AS802" s="45"/>
      <c r="AT802" s="49">
        <v>45092</v>
      </c>
      <c r="AU802" s="50">
        <v>45092</v>
      </c>
      <c r="AV802" s="51" t="s">
        <v>123</v>
      </c>
      <c r="AW802" s="51" t="s">
        <v>123</v>
      </c>
      <c r="AX802" s="51" t="s">
        <v>49</v>
      </c>
      <c r="AY802" s="52" t="s">
        <v>123</v>
      </c>
      <c r="AZ802" s="53">
        <v>0</v>
      </c>
      <c r="BA802" s="52" t="s">
        <v>123</v>
      </c>
      <c r="BB802" s="81" t="s">
        <v>123</v>
      </c>
      <c r="BC802" s="52" t="s">
        <v>123</v>
      </c>
      <c r="BD802" s="52" t="s">
        <v>123</v>
      </c>
      <c r="BE802" s="55" t="s">
        <v>123</v>
      </c>
      <c r="BF802" s="55" t="s">
        <v>123</v>
      </c>
      <c r="BG802" s="55" t="s">
        <v>123</v>
      </c>
      <c r="BH802" s="55" t="s">
        <v>123</v>
      </c>
      <c r="BI802" s="138" t="s">
        <v>123</v>
      </c>
      <c r="BJ802" s="48"/>
      <c r="BK802" s="74"/>
      <c r="BL802" s="75"/>
      <c r="BM802" s="74"/>
      <c r="BN802" s="75"/>
      <c r="BO802" s="74" t="s">
        <v>123</v>
      </c>
      <c r="BP802" s="75"/>
      <c r="BQ802" s="74" t="s">
        <v>123</v>
      </c>
      <c r="BR802" s="232"/>
      <c r="BS802" s="70"/>
      <c r="BT802" s="38"/>
      <c r="BU802" s="61" t="s">
        <v>129</v>
      </c>
      <c r="BV802" s="61" t="s">
        <v>129</v>
      </c>
      <c r="BW802" s="84" t="s">
        <v>170</v>
      </c>
      <c r="BX802" s="84" t="s">
        <v>129</v>
      </c>
      <c r="BY802" s="85" t="s">
        <v>1182</v>
      </c>
      <c r="BZ802" s="84"/>
      <c r="CA802" s="86" t="s">
        <v>129</v>
      </c>
      <c r="CB802" s="87" t="s">
        <v>129</v>
      </c>
      <c r="CC802" s="88" t="s">
        <v>129</v>
      </c>
      <c r="CD802" s="87" t="s">
        <v>129</v>
      </c>
      <c r="CE802" s="87" t="s">
        <v>129</v>
      </c>
      <c r="CF802" s="87" t="s">
        <v>129</v>
      </c>
      <c r="CG802" s="87" t="s">
        <v>129</v>
      </c>
      <c r="CH802" s="42">
        <f>YEAR(BANCO10[[#This Row],[DATA INÍCIO]])</f>
        <v>2023</v>
      </c>
      <c r="CI802" s="42">
        <f>MONTH(BANCO10[[#This Row],[DATA INÍCIO]])</f>
        <v>6</v>
      </c>
      <c r="CJ802" s="42" t="str">
        <f t="shared" si="14"/>
        <v>ULTRAPOWER INDUSTRIA DE EQUIPAMENTOS ELETRICOS LTDA02.892.490/0001-03</v>
      </c>
      <c r="CK802" s="42"/>
      <c r="CL802" s="42" t="s">
        <v>1994</v>
      </c>
      <c r="CM802" s="42" t="str">
        <f>IF(BANCO10[[#This Row],[SOLUÇÃO]]=CM$1,BANCO10[[#This Row],[STATUS DA ETAPA]],"")</f>
        <v>CONCLUÍDO</v>
      </c>
      <c r="CN802" s="42" t="str">
        <f>IF(BANCO10[[#This Row],[SOLUÇÃO]]=CN$1,BANCO10[[#This Row],[STATUS DA ETAPA]],"")</f>
        <v/>
      </c>
      <c r="CO802" s="42" t="str">
        <f>IF(BANCO10[[#This Row],[SOLUÇÃO]]=CO$1,BANCO10[[#This Row],[STATUS DA ETAPA]],"")</f>
        <v/>
      </c>
      <c r="CP802" s="42" t="str">
        <f>IF(BANCO10[[#This Row],[SOLUÇÃO]]=CP$1,BANCO10[[#This Row],[STATUS DA ETAPA]],"")</f>
        <v/>
      </c>
      <c r="CQ802" s="42" t="str">
        <f>IF(BANCO10[[#This Row],[SOLUÇÃO]]=CQ$1,BANCO10[[#This Row],[STATUS DA ETAPA]],"")</f>
        <v/>
      </c>
      <c r="CR802" s="42" t="str">
        <f>IF(BANCO10[[#This Row],[SOLUÇÃO]]=CR$1,BANCO10[[#This Row],[STATUS DA ETAPA]],"")</f>
        <v/>
      </c>
      <c r="CS802" s="42" t="str">
        <f>IF(BANCO10[[#This Row],[SOLUÇÃO]]=CS$1,BANCO10[[#This Row],[STATUS DA ETAPA]],"")</f>
        <v/>
      </c>
      <c r="CT802" s="42" t="str">
        <f>IF(BANCO10[[#This Row],[SOLUÇÃO]]=CT$1,BANCO10[[#This Row],[STATUS DA ETAPA]],"")</f>
        <v/>
      </c>
      <c r="CU802" s="42" t="str">
        <f>IF(BANCO10[[#This Row],[SOLUÇÃO]]=CU$1,BANCO10[[#This Row],[STATUS DA ETAPA]],"")</f>
        <v/>
      </c>
      <c r="CV802" s="42" t="str">
        <f>IF(BANCO10[[#This Row],[SOLUÇÃO]]=CV$1,BANCO10[[#This Row],[STATUS DA ETAPA]],"")</f>
        <v/>
      </c>
      <c r="CW802" s="42" t="str">
        <f>IF(BANCO10[[#This Row],[SOLUÇÃO]]=CW$1,BANCO10[[#This Row],[STATUS DA ETAPA]],"")</f>
        <v/>
      </c>
      <c r="CX802" s="42" t="str">
        <f>IF(BANCO10[[#This Row],[SOLUÇÃO]]=CX$1,BANCO10[[#This Row],[STATUS DA ETAPA]],"")</f>
        <v/>
      </c>
      <c r="CY802" s="42" t="str">
        <f>IF(BANCO10[[#This Row],[SOLUÇÃO]]=CY$1,BANCO10[[#This Row],[STATUS DA ETAPA]],"")</f>
        <v/>
      </c>
      <c r="CZ802" s="42" t="str">
        <f>IF(BANCO10[[#This Row],[SOLUÇÃO]]=CZ$1,BANCO10[[#This Row],[STATUS DA ETAPA]],"")</f>
        <v/>
      </c>
      <c r="DA802" s="42" t="str">
        <f>IF(BANCO10[[#This Row],[SOLUÇÃO]]=DA$1,BANCO10[[#This Row],[STATUS DA ETAPA]],"")</f>
        <v/>
      </c>
      <c r="DB802" s="42" t="str">
        <f>IF(BANCO10[[#This Row],[SOLUÇÃO]]=DB$1,BANCO10[[#This Row],[STATUS DA ETAPA]],"")</f>
        <v/>
      </c>
      <c r="DC802" s="63" t="str">
        <f>IF(BANCO10[[#This Row],[SOLUÇÃO]]=DC$1,BANCO10[[#This Row],[STATUS DA ETAPA]],"")</f>
        <v/>
      </c>
      <c r="DD802" s="65" t="str">
        <f>IF(BANCO10[[#This Row],[SOLUÇÃO]]=DD$1,BANCO10[[#This Row],[STATUS DA ETAPA]],"")</f>
        <v/>
      </c>
      <c r="DE802" s="65" t="str">
        <f>IF(BANCO10[[#This Row],[SOLUÇÃO]]=DE$1,BANCO10[[#This Row],[STATUS DA ETAPA]],"")</f>
        <v/>
      </c>
      <c r="DF802" s="65" t="str">
        <f>IF(BANCO10[[#This Row],[SOLUÇÃO]]=DF$1,BANCO10[[#This Row],[STATUS DA ETAPA]],"")</f>
        <v/>
      </c>
      <c r="DG802" s="65" t="str">
        <f>IF(BANCO10[[#This Row],[SOLUÇÃO]]=DG$1,BANCO10[[#This Row],[STATUS DA ETAPA]],"")</f>
        <v/>
      </c>
      <c r="DH802" s="65" t="str">
        <f>IF(BANCO10[[#This Row],[SOLUÇÃO]]=DH$1,BANCO10[[#This Row],[STATUS DA ETAPA]],"")</f>
        <v/>
      </c>
      <c r="DI802" s="65" t="str">
        <f>IF(BANCO10[[#This Row],[SOLUÇÃO]]=DI$1,BANCO10[[#This Row],[STATUS DA ETAPA]],"")</f>
        <v/>
      </c>
      <c r="DJ802" s="65" t="str">
        <f>IF(BANCO10[[#This Row],[SOLUÇÃO]]=DJ$1,BANCO10[[#This Row],[STATUS DA ETAPA]],"")</f>
        <v/>
      </c>
      <c r="DK802" s="65" t="str">
        <f>IF(BANCO10[[#This Row],[SOLUÇÃO]]=DK$1,BANCO10[[#This Row],[STATUS DA ETAPA]],"")</f>
        <v/>
      </c>
      <c r="DL802" s="65" t="str">
        <f>IF(BANCO10[[#This Row],[SOLUÇÃO]]=DL$1,BANCO10[[#This Row],[STATUS DA ETAPA]],"")</f>
        <v/>
      </c>
      <c r="DM802" s="65" t="str">
        <f>IF(BANCO10[[#This Row],[SOLUÇÃO]]=DM$1,BANCO10[[#This Row],[STATUS DA ETAPA]],"")</f>
        <v/>
      </c>
    </row>
    <row r="803" spans="1:117" ht="12" x14ac:dyDescent="0.25">
      <c r="A803" s="38" t="s">
        <v>118</v>
      </c>
      <c r="B803" s="39" t="s">
        <v>131</v>
      </c>
      <c r="C803" s="40" t="str">
        <f>IFERROR(VLOOKUP(BANCO10[[#This Row],[EMPRESA]],[1]!DADOS[#Data],2,FALSE),"")</f>
        <v>56.754.591/0001-47</v>
      </c>
      <c r="D803" s="40" t="s">
        <v>1995</v>
      </c>
      <c r="E803" s="42" t="str">
        <f>IFERROR(VLOOKUP(BANCO10[[#This Row],[EMPRESA]],[1]!DADOS[#Data],5,FALSE),"")</f>
        <v>EPP</v>
      </c>
      <c r="F803" s="40" t="str">
        <f>IFERROR(IF(VLOOKUP(BANCO10[[#This Row],[EMPRESA]],[1]!DADOS[#Data],6,0)="","",(VLOOKUP(BANCO10[[#This Row],[EMPRESA]],[1]!DADOS[#Data],6,0))),"")</f>
        <v>CAPITAL SUL</v>
      </c>
      <c r="G803" s="40" t="str">
        <f>IFERROR(IF(VLOOKUP(BANCO10[[#This Row],[EMPRESA]],[1]!DADOS[#Data],4)="","",(VLOOKUP($D803,[1]!DADOS[#Data],4,0))),"")</f>
        <v>USITORNO</v>
      </c>
      <c r="H803" s="43" t="s">
        <v>7</v>
      </c>
      <c r="I803" s="43" t="s">
        <v>145</v>
      </c>
      <c r="J803" s="43" t="s">
        <v>123</v>
      </c>
      <c r="K803" s="44" t="s">
        <v>1996</v>
      </c>
      <c r="L803" s="44" t="s">
        <v>1997</v>
      </c>
      <c r="M803" s="44" t="s">
        <v>137</v>
      </c>
      <c r="N803" s="44" t="s">
        <v>123</v>
      </c>
      <c r="O803" s="42" t="s">
        <v>96</v>
      </c>
      <c r="P803" s="42">
        <v>106</v>
      </c>
      <c r="Q803" s="39" t="s">
        <v>188</v>
      </c>
      <c r="R803" s="45" t="s">
        <v>27</v>
      </c>
      <c r="S803" s="45">
        <v>45699</v>
      </c>
      <c r="T803" s="45" t="s">
        <v>27</v>
      </c>
      <c r="U803" s="45">
        <v>45700</v>
      </c>
      <c r="V803" s="45" t="s">
        <v>27</v>
      </c>
      <c r="W803" s="45">
        <v>45702</v>
      </c>
      <c r="X803" s="45" t="s">
        <v>27</v>
      </c>
      <c r="Y803" s="45">
        <v>45708</v>
      </c>
      <c r="Z803" s="46" t="s">
        <v>27</v>
      </c>
      <c r="AA803" s="47">
        <v>45702</v>
      </c>
      <c r="AB803" s="46" t="s">
        <v>27</v>
      </c>
      <c r="AC803" s="48">
        <v>45695</v>
      </c>
      <c r="AD803" s="46" t="s">
        <v>27</v>
      </c>
      <c r="AE803" s="48">
        <v>45695</v>
      </c>
      <c r="AF803" s="45" t="s">
        <v>27</v>
      </c>
      <c r="AG803" s="45">
        <v>45699</v>
      </c>
      <c r="AH803" s="45" t="s">
        <v>27</v>
      </c>
      <c r="AI803" s="45">
        <v>45701</v>
      </c>
      <c r="AJ803" s="45" t="s">
        <v>126</v>
      </c>
      <c r="AK803" s="45"/>
      <c r="AL803" s="45" t="s">
        <v>123</v>
      </c>
      <c r="AM803" s="45"/>
      <c r="AN803" s="45" t="s">
        <v>123</v>
      </c>
      <c r="AO803" s="45"/>
      <c r="AP803" s="45" t="s">
        <v>123</v>
      </c>
      <c r="AQ803" s="45"/>
      <c r="AR803" s="45" t="s">
        <v>123</v>
      </c>
      <c r="AS803" s="45"/>
      <c r="AT803" s="49">
        <v>45763</v>
      </c>
      <c r="AU803" s="50">
        <v>45855</v>
      </c>
      <c r="AV803" s="66" t="s">
        <v>27</v>
      </c>
      <c r="AW803" s="66" t="s">
        <v>27</v>
      </c>
      <c r="AX803" s="51" t="s">
        <v>49</v>
      </c>
      <c r="AY803" s="52" t="s">
        <v>126</v>
      </c>
      <c r="AZ803" s="53">
        <v>20140</v>
      </c>
      <c r="BA803" s="52" t="s">
        <v>153</v>
      </c>
      <c r="BB803" s="81">
        <v>665253</v>
      </c>
      <c r="BC803" s="42" t="s">
        <v>123</v>
      </c>
      <c r="BD803" s="42" t="s">
        <v>123</v>
      </c>
      <c r="BE803" s="55" t="s">
        <v>27</v>
      </c>
      <c r="BF803" s="55" t="s">
        <v>27</v>
      </c>
      <c r="BG803" s="55" t="s">
        <v>27</v>
      </c>
      <c r="BH803" s="55" t="s">
        <v>27</v>
      </c>
      <c r="BI803" s="48" t="s">
        <v>27</v>
      </c>
      <c r="BJ803" s="48">
        <v>45889</v>
      </c>
      <c r="BK803" s="58" t="s">
        <v>123</v>
      </c>
      <c r="BL803" s="59"/>
      <c r="BM803" s="58" t="s">
        <v>123</v>
      </c>
      <c r="BN803" s="59"/>
      <c r="BO803" s="74" t="s">
        <v>27</v>
      </c>
      <c r="BP803" s="59">
        <v>45889</v>
      </c>
      <c r="BQ803" s="58" t="s">
        <v>126</v>
      </c>
      <c r="BR803" s="140"/>
      <c r="BS803" s="220" t="s">
        <v>819</v>
      </c>
      <c r="BT803" s="63">
        <v>10</v>
      </c>
      <c r="BU803" s="61"/>
      <c r="BV803" s="61"/>
      <c r="BW803" s="61"/>
      <c r="BX803" s="61"/>
      <c r="BY803" s="61"/>
      <c r="BZ803" s="61"/>
      <c r="CA803" s="61"/>
      <c r="CB803" s="61"/>
      <c r="CC803" s="61"/>
      <c r="CD803" s="61"/>
      <c r="CE803" s="61"/>
      <c r="CF803" s="61"/>
      <c r="CG803" s="61"/>
      <c r="CH803" s="63">
        <f>YEAR(BANCO10[[#This Row],[DATA INÍCIO]])</f>
        <v>2025</v>
      </c>
      <c r="CI803" s="63">
        <f>MONTH(BANCO10[[#This Row],[DATA INÍCIO]])</f>
        <v>4</v>
      </c>
      <c r="CJ803" s="71" t="str">
        <f t="shared" si="14"/>
        <v>USITORNO INDUSTRIA E COMERCIO DE PECAS TORNEADAS DE PRECISAO LTDA56.754.591/0001-47</v>
      </c>
      <c r="CK803" s="63"/>
      <c r="CL803" s="63"/>
      <c r="CM803" s="42" t="str">
        <f>IF(BANCO10[[#This Row],[SOLUÇÃO]]=CM$1,BANCO10[[#This Row],[STATUS DA ETAPA]],"")</f>
        <v/>
      </c>
      <c r="CN803" s="42" t="str">
        <f>IF(BANCO10[[#This Row],[SOLUÇÃO]]=CN$1,BANCO10[[#This Row],[STATUS DA ETAPA]],"")</f>
        <v/>
      </c>
      <c r="CO803" s="42" t="str">
        <f>IF(BANCO10[[#This Row],[SOLUÇÃO]]=CO$1,BANCO10[[#This Row],[STATUS DA ETAPA]],"")</f>
        <v/>
      </c>
      <c r="CP803" s="42" t="str">
        <f>IF(BANCO10[[#This Row],[SOLUÇÃO]]=CP$1,BANCO10[[#This Row],[STATUS DA ETAPA]],"")</f>
        <v/>
      </c>
      <c r="CQ803" s="42" t="str">
        <f>IF(BANCO10[[#This Row],[SOLUÇÃO]]=CQ$1,BANCO10[[#This Row],[STATUS DA ETAPA]],"")</f>
        <v/>
      </c>
      <c r="CR803" s="42" t="str">
        <f>IF(BANCO10[[#This Row],[SOLUÇÃO]]=CR$1,BANCO10[[#This Row],[STATUS DA ETAPA]],"")</f>
        <v/>
      </c>
      <c r="CS803" s="42" t="str">
        <f>IF(BANCO10[[#This Row],[SOLUÇÃO]]=CS$1,BANCO10[[#This Row],[STATUS DA ETAPA]],"")</f>
        <v>CONCLUÍDO</v>
      </c>
      <c r="CT803" s="42" t="str">
        <f>IF(BANCO10[[#This Row],[SOLUÇÃO]]=CT$1,BANCO10[[#This Row],[STATUS DA ETAPA]],"")</f>
        <v/>
      </c>
      <c r="CU803" s="42" t="str">
        <f>IF(BANCO10[[#This Row],[SOLUÇÃO]]=CU$1,BANCO10[[#This Row],[STATUS DA ETAPA]],"")</f>
        <v/>
      </c>
      <c r="CV803" s="42" t="str">
        <f>IF(BANCO10[[#This Row],[SOLUÇÃO]]=CV$1,BANCO10[[#This Row],[STATUS DA ETAPA]],"")</f>
        <v/>
      </c>
      <c r="CW803" s="42" t="str">
        <f>IF(BANCO10[[#This Row],[SOLUÇÃO]]=CW$1,BANCO10[[#This Row],[STATUS DA ETAPA]],"")</f>
        <v/>
      </c>
      <c r="CX803" s="42" t="str">
        <f>IF(BANCO10[[#This Row],[SOLUÇÃO]]=CX$1,BANCO10[[#This Row],[STATUS DA ETAPA]],"")</f>
        <v/>
      </c>
      <c r="CY803" s="42" t="str">
        <f>IF(BANCO10[[#This Row],[SOLUÇÃO]]=CY$1,BANCO10[[#This Row],[STATUS DA ETAPA]],"")</f>
        <v/>
      </c>
      <c r="CZ803" s="42" t="str">
        <f>IF(BANCO10[[#This Row],[SOLUÇÃO]]=CZ$1,BANCO10[[#This Row],[STATUS DA ETAPA]],"")</f>
        <v/>
      </c>
      <c r="DA803" s="42" t="str">
        <f>IF(BANCO10[[#This Row],[SOLUÇÃO]]=DA$1,BANCO10[[#This Row],[STATUS DA ETAPA]],"")</f>
        <v/>
      </c>
      <c r="DB803" s="42" t="str">
        <f>IF(BANCO10[[#This Row],[SOLUÇÃO]]=DB$1,BANCO10[[#This Row],[STATUS DA ETAPA]],"")</f>
        <v/>
      </c>
      <c r="DC803" s="42" t="str">
        <f>IF(BANCO10[[#This Row],[SOLUÇÃO]]=DC$1,BANCO10[[#This Row],[STATUS DA ETAPA]],"")</f>
        <v/>
      </c>
      <c r="DD803" s="42" t="str">
        <f>IF(BANCO10[[#This Row],[SOLUÇÃO]]=DD$1,BANCO10[[#This Row],[STATUS DA ETAPA]],"")</f>
        <v/>
      </c>
      <c r="DE803" s="42" t="str">
        <f>IF(BANCO10[[#This Row],[SOLUÇÃO]]=DE$1,BANCO10[[#This Row],[STATUS DA ETAPA]],"")</f>
        <v/>
      </c>
      <c r="DF803" s="42" t="str">
        <f>IF(BANCO10[[#This Row],[SOLUÇÃO]]=DF$1,BANCO10[[#This Row],[STATUS DA ETAPA]],"")</f>
        <v/>
      </c>
      <c r="DG803" s="42" t="str">
        <f>IF(BANCO10[[#This Row],[SOLUÇÃO]]=DG$1,BANCO10[[#This Row],[STATUS DA ETAPA]],"")</f>
        <v/>
      </c>
      <c r="DH803" s="42" t="str">
        <f>IF(BANCO10[[#This Row],[SOLUÇÃO]]=DH$1,BANCO10[[#This Row],[STATUS DA ETAPA]],"")</f>
        <v/>
      </c>
      <c r="DI803" s="42" t="str">
        <f>IF(BANCO10[[#This Row],[SOLUÇÃO]]=DI$1,BANCO10[[#This Row],[STATUS DA ETAPA]],"")</f>
        <v/>
      </c>
      <c r="DJ803" s="42" t="str">
        <f>IF(BANCO10[[#This Row],[SOLUÇÃO]]=DJ$1,BANCO10[[#This Row],[STATUS DA ETAPA]],"")</f>
        <v/>
      </c>
      <c r="DK803" s="42" t="str">
        <f>IF(BANCO10[[#This Row],[SOLUÇÃO]]=DK$1,BANCO10[[#This Row],[STATUS DA ETAPA]],"")</f>
        <v/>
      </c>
      <c r="DL803" s="42" t="str">
        <f>IF(BANCO10[[#This Row],[SOLUÇÃO]]=DL$1,BANCO10[[#This Row],[STATUS DA ETAPA]],"")</f>
        <v/>
      </c>
      <c r="DM803" s="42" t="str">
        <f>IF(BANCO10[[#This Row],[SOLUÇÃO]]=DM$1,BANCO10[[#This Row],[STATUS DA ETAPA]],"")</f>
        <v/>
      </c>
    </row>
    <row r="804" spans="1:117" ht="12" x14ac:dyDescent="0.25">
      <c r="A804" s="38" t="s">
        <v>118</v>
      </c>
      <c r="B804" s="39" t="s">
        <v>131</v>
      </c>
      <c r="C804" s="40" t="str">
        <f>IFERROR(VLOOKUP(BANCO10[[#This Row],[EMPRESA]],[1]!DADOS[#Data],2,FALSE),"")</f>
        <v>56.754.591/0001-47</v>
      </c>
      <c r="D804" s="40" t="s">
        <v>1995</v>
      </c>
      <c r="E804" s="42" t="str">
        <f>IFERROR(VLOOKUP(BANCO10[[#This Row],[EMPRESA]],[1]!DADOS[#Data],5,FALSE),"")</f>
        <v>EPP</v>
      </c>
      <c r="F804" s="40" t="str">
        <f>IFERROR(IF(VLOOKUP(BANCO10[[#This Row],[EMPRESA]],[1]!DADOS[#Data],6,0)="","",(VLOOKUP(BANCO10[[#This Row],[EMPRESA]],[1]!DADOS[#Data],6,0))),"")</f>
        <v>CAPITAL SUL</v>
      </c>
      <c r="G804" s="40"/>
      <c r="H804" s="43" t="s">
        <v>121</v>
      </c>
      <c r="I804" s="43" t="s">
        <v>145</v>
      </c>
      <c r="J804" s="43" t="s">
        <v>146</v>
      </c>
      <c r="K804" s="44" t="s">
        <v>1998</v>
      </c>
      <c r="L804" s="44" t="s">
        <v>123</v>
      </c>
      <c r="M804" s="44" t="s">
        <v>137</v>
      </c>
      <c r="N804" s="44" t="s">
        <v>123</v>
      </c>
      <c r="O804" s="42" t="s">
        <v>90</v>
      </c>
      <c r="P804" s="42">
        <v>4</v>
      </c>
      <c r="Q804" s="39"/>
      <c r="R804" s="45" t="s">
        <v>123</v>
      </c>
      <c r="S804" s="45"/>
      <c r="T804" s="45" t="s">
        <v>123</v>
      </c>
      <c r="U804" s="45"/>
      <c r="V804" s="45" t="s">
        <v>123</v>
      </c>
      <c r="W804" s="45"/>
      <c r="X804" s="45" t="s">
        <v>123</v>
      </c>
      <c r="Y804" s="45"/>
      <c r="Z804" s="46" t="s">
        <v>123</v>
      </c>
      <c r="AA804" s="47"/>
      <c r="AB804" s="46" t="s">
        <v>123</v>
      </c>
      <c r="AC804" s="48"/>
      <c r="AD804" s="46" t="s">
        <v>123</v>
      </c>
      <c r="AE804" s="48"/>
      <c r="AF804" s="45" t="s">
        <v>123</v>
      </c>
      <c r="AG804" s="45"/>
      <c r="AH804" s="45" t="s">
        <v>123</v>
      </c>
      <c r="AI804" s="45"/>
      <c r="AJ804" s="45" t="s">
        <v>123</v>
      </c>
      <c r="AK804" s="45"/>
      <c r="AL804" s="45" t="s">
        <v>123</v>
      </c>
      <c r="AM804" s="45"/>
      <c r="AN804" s="45" t="s">
        <v>123</v>
      </c>
      <c r="AO804" s="45"/>
      <c r="AP804" s="45" t="s">
        <v>123</v>
      </c>
      <c r="AQ804" s="45"/>
      <c r="AR804" s="45" t="s">
        <v>123</v>
      </c>
      <c r="AS804" s="45"/>
      <c r="AT804" s="49">
        <v>45790</v>
      </c>
      <c r="AU804" s="50">
        <v>45790</v>
      </c>
      <c r="AV804" s="66" t="s">
        <v>123</v>
      </c>
      <c r="AW804" s="66" t="s">
        <v>123</v>
      </c>
      <c r="AX804" s="51" t="s">
        <v>49</v>
      </c>
      <c r="AY804" s="52" t="s">
        <v>126</v>
      </c>
      <c r="AZ804" s="53">
        <v>0</v>
      </c>
      <c r="BA804" s="52" t="s">
        <v>123</v>
      </c>
      <c r="BB804" s="81" t="s">
        <v>123</v>
      </c>
      <c r="BC804" s="52" t="s">
        <v>123</v>
      </c>
      <c r="BD804" s="52" t="s">
        <v>123</v>
      </c>
      <c r="BE804" s="55" t="s">
        <v>126</v>
      </c>
      <c r="BF804" s="55" t="s">
        <v>126</v>
      </c>
      <c r="BG804" s="55" t="s">
        <v>126</v>
      </c>
      <c r="BH804" s="55" t="s">
        <v>126</v>
      </c>
      <c r="BI804" s="68" t="s">
        <v>126</v>
      </c>
      <c r="BJ804" s="47"/>
      <c r="BK804" s="74" t="s">
        <v>126</v>
      </c>
      <c r="BL804" s="59"/>
      <c r="BM804" s="74" t="s">
        <v>126</v>
      </c>
      <c r="BN804" s="59"/>
      <c r="BO804" s="74" t="s">
        <v>126</v>
      </c>
      <c r="BP804" s="77"/>
      <c r="BQ804" s="78" t="s">
        <v>126</v>
      </c>
      <c r="BR804" s="79"/>
      <c r="BS804" s="69"/>
      <c r="BT804" s="38"/>
      <c r="BU804" s="61"/>
      <c r="BV804" s="61"/>
      <c r="BW804" s="61"/>
      <c r="BX804" s="61"/>
      <c r="BY804" s="61"/>
      <c r="BZ804" s="61"/>
      <c r="CA804" s="61"/>
      <c r="CB804" s="61"/>
      <c r="CC804" s="61"/>
      <c r="CD804" s="61"/>
      <c r="CE804" s="61"/>
      <c r="CF804" s="61"/>
      <c r="CG804" s="61"/>
      <c r="CH804" s="63">
        <f>YEAR(BANCO10[[#This Row],[DATA INÍCIO]])</f>
        <v>2025</v>
      </c>
      <c r="CI804" s="63">
        <f>MONTH(BANCO10[[#This Row],[DATA INÍCIO]])</f>
        <v>5</v>
      </c>
      <c r="CJ804" s="71" t="str">
        <f t="shared" si="14"/>
        <v>USITORNO INDUSTRIA E COMERCIO DE PECAS TORNEADAS DE PRECISAO LTDA56.754.591/0001-47</v>
      </c>
      <c r="CK804" s="63"/>
      <c r="CL804" s="63"/>
      <c r="CM804" s="42" t="str">
        <f>IF(BANCO10[[#This Row],[SOLUÇÃO]]=CM$1,BANCO10[[#This Row],[STATUS DA ETAPA]],"")</f>
        <v>CONCLUÍDO</v>
      </c>
      <c r="CN804" s="42" t="str">
        <f>IF(BANCO10[[#This Row],[SOLUÇÃO]]=CN$1,BANCO10[[#This Row],[STATUS DA ETAPA]],"")</f>
        <v/>
      </c>
      <c r="CO804" s="42" t="str">
        <f>IF(BANCO10[[#This Row],[SOLUÇÃO]]=CO$1,BANCO10[[#This Row],[STATUS DA ETAPA]],"")</f>
        <v/>
      </c>
      <c r="CP804" s="42" t="str">
        <f>IF(BANCO10[[#This Row],[SOLUÇÃO]]=CP$1,BANCO10[[#This Row],[STATUS DA ETAPA]],"")</f>
        <v/>
      </c>
      <c r="CQ804" s="42" t="str">
        <f>IF(BANCO10[[#This Row],[SOLUÇÃO]]=CQ$1,BANCO10[[#This Row],[STATUS DA ETAPA]],"")</f>
        <v/>
      </c>
      <c r="CR804" s="42" t="str">
        <f>IF(BANCO10[[#This Row],[SOLUÇÃO]]=CR$1,BANCO10[[#This Row],[STATUS DA ETAPA]],"")</f>
        <v/>
      </c>
      <c r="CS804" s="42" t="str">
        <f>IF(BANCO10[[#This Row],[SOLUÇÃO]]=CS$1,BANCO10[[#This Row],[STATUS DA ETAPA]],"")</f>
        <v/>
      </c>
      <c r="CT804" s="42" t="str">
        <f>IF(BANCO10[[#This Row],[SOLUÇÃO]]=CT$1,BANCO10[[#This Row],[STATUS DA ETAPA]],"")</f>
        <v/>
      </c>
      <c r="CU804" s="42" t="str">
        <f>IF(BANCO10[[#This Row],[SOLUÇÃO]]=CU$1,BANCO10[[#This Row],[STATUS DA ETAPA]],"")</f>
        <v/>
      </c>
      <c r="CV804" s="42" t="str">
        <f>IF(BANCO10[[#This Row],[SOLUÇÃO]]=CV$1,BANCO10[[#This Row],[STATUS DA ETAPA]],"")</f>
        <v/>
      </c>
      <c r="CW804" s="42" t="str">
        <f>IF(BANCO10[[#This Row],[SOLUÇÃO]]=CW$1,BANCO10[[#This Row],[STATUS DA ETAPA]],"")</f>
        <v/>
      </c>
      <c r="CX804" s="42" t="str">
        <f>IF(BANCO10[[#This Row],[SOLUÇÃO]]=CX$1,BANCO10[[#This Row],[STATUS DA ETAPA]],"")</f>
        <v/>
      </c>
      <c r="CY804" s="42" t="str">
        <f>IF(BANCO10[[#This Row],[SOLUÇÃO]]=CY$1,BANCO10[[#This Row],[STATUS DA ETAPA]],"")</f>
        <v/>
      </c>
      <c r="CZ804" s="42" t="str">
        <f>IF(BANCO10[[#This Row],[SOLUÇÃO]]=CZ$1,BANCO10[[#This Row],[STATUS DA ETAPA]],"")</f>
        <v/>
      </c>
      <c r="DA804" s="42" t="str">
        <f>IF(BANCO10[[#This Row],[SOLUÇÃO]]=DA$1,BANCO10[[#This Row],[STATUS DA ETAPA]],"")</f>
        <v/>
      </c>
      <c r="DB804" s="42" t="str">
        <f>IF(BANCO10[[#This Row],[SOLUÇÃO]]=DB$1,BANCO10[[#This Row],[STATUS DA ETAPA]],"")</f>
        <v/>
      </c>
      <c r="DC804" s="42" t="str">
        <f>IF(BANCO10[[#This Row],[SOLUÇÃO]]=DC$1,BANCO10[[#This Row],[STATUS DA ETAPA]],"")</f>
        <v/>
      </c>
      <c r="DD804" s="42" t="str">
        <f>IF(BANCO10[[#This Row],[SOLUÇÃO]]=DD$1,BANCO10[[#This Row],[STATUS DA ETAPA]],"")</f>
        <v/>
      </c>
      <c r="DE804" s="42" t="str">
        <f>IF(BANCO10[[#This Row],[SOLUÇÃO]]=DE$1,BANCO10[[#This Row],[STATUS DA ETAPA]],"")</f>
        <v/>
      </c>
      <c r="DF804" s="42" t="str">
        <f>IF(BANCO10[[#This Row],[SOLUÇÃO]]=DF$1,BANCO10[[#This Row],[STATUS DA ETAPA]],"")</f>
        <v/>
      </c>
      <c r="DG804" s="42" t="str">
        <f>IF(BANCO10[[#This Row],[SOLUÇÃO]]=DG$1,BANCO10[[#This Row],[STATUS DA ETAPA]],"")</f>
        <v/>
      </c>
      <c r="DH804" s="42" t="str">
        <f>IF(BANCO10[[#This Row],[SOLUÇÃO]]=DH$1,BANCO10[[#This Row],[STATUS DA ETAPA]],"")</f>
        <v/>
      </c>
      <c r="DI804" s="42" t="str">
        <f>IF(BANCO10[[#This Row],[SOLUÇÃO]]=DI$1,BANCO10[[#This Row],[STATUS DA ETAPA]],"")</f>
        <v/>
      </c>
      <c r="DJ804" s="42" t="str">
        <f>IF(BANCO10[[#This Row],[SOLUÇÃO]]=DJ$1,BANCO10[[#This Row],[STATUS DA ETAPA]],"")</f>
        <v/>
      </c>
      <c r="DK804" s="42" t="str">
        <f>IF(BANCO10[[#This Row],[SOLUÇÃO]]=DK$1,BANCO10[[#This Row],[STATUS DA ETAPA]],"")</f>
        <v/>
      </c>
      <c r="DL804" s="42" t="str">
        <f>IF(BANCO10[[#This Row],[SOLUÇÃO]]=DL$1,BANCO10[[#This Row],[STATUS DA ETAPA]],"")</f>
        <v/>
      </c>
      <c r="DM804" s="42" t="str">
        <f>IF(BANCO10[[#This Row],[SOLUÇÃO]]=DM$1,BANCO10[[#This Row],[STATUS DA ETAPA]],"")</f>
        <v/>
      </c>
    </row>
    <row r="805" spans="1:117" ht="12" x14ac:dyDescent="0.25">
      <c r="A805" s="38" t="s">
        <v>118</v>
      </c>
      <c r="B805" s="39" t="s">
        <v>119</v>
      </c>
      <c r="C805" s="40" t="str">
        <f>IFERROR(VLOOKUP(BANCO10[[#This Row],[EMPRESA]],[1]!DADOS[#Data],2,FALSE),"")</f>
        <v>33.531.439/0001-08</v>
      </c>
      <c r="D805" s="262" t="s">
        <v>1999</v>
      </c>
      <c r="E805" s="42" t="str">
        <f>IFERROR(VLOOKUP(BANCO10[[#This Row],[EMPRESA]],[1]!DADOS[#Data],5,FALSE),"")</f>
        <v>ME</v>
      </c>
      <c r="F805" s="40" t="str">
        <f>IFERROR(IF(VLOOKUP(BANCO10[[#This Row],[EMPRESA]],[1]!DADOS[#Data],6,0)="","",(VLOOKUP(BANCO10[[#This Row],[EMPRESA]],[1]!DADOS[#Data],6,0))),"")</f>
        <v>CAPITAL NORTE</v>
      </c>
      <c r="G805" s="40" t="str">
        <f>IFERROR(IF(VLOOKUP(BANCO10[[#This Row],[EMPRESA]],[1]!DADOS[#Data],4)="","",(VLOOKUP($D805,[1]!DADOS[#Data],4,0))),"")</f>
        <v/>
      </c>
      <c r="H805" s="43" t="s">
        <v>7</v>
      </c>
      <c r="I805" s="43" t="s">
        <v>145</v>
      </c>
      <c r="J805" s="44" t="s">
        <v>123</v>
      </c>
      <c r="K805" s="44" t="s">
        <v>2000</v>
      </c>
      <c r="L805" s="44" t="s">
        <v>2001</v>
      </c>
      <c r="M805" s="44">
        <v>103</v>
      </c>
      <c r="N805" s="42" t="s">
        <v>341</v>
      </c>
      <c r="O805" s="42" t="s">
        <v>95</v>
      </c>
      <c r="P805" s="42">
        <v>60</v>
      </c>
      <c r="Q805" s="42" t="s">
        <v>205</v>
      </c>
      <c r="R805" s="45" t="s">
        <v>123</v>
      </c>
      <c r="S805" s="45"/>
      <c r="T805" s="45" t="s">
        <v>123</v>
      </c>
      <c r="U805" s="45"/>
      <c r="V805" s="45" t="s">
        <v>123</v>
      </c>
      <c r="W805" s="45"/>
      <c r="X805" s="45" t="s">
        <v>123</v>
      </c>
      <c r="Y805" s="45"/>
      <c r="Z805" s="46" t="s">
        <v>123</v>
      </c>
      <c r="AA805" s="47"/>
      <c r="AB805" s="46" t="s">
        <v>123</v>
      </c>
      <c r="AC805" s="48"/>
      <c r="AD805" s="46" t="s">
        <v>123</v>
      </c>
      <c r="AE805" s="48"/>
      <c r="AF805" s="45" t="s">
        <v>27</v>
      </c>
      <c r="AG805" s="45">
        <v>44927</v>
      </c>
      <c r="AH805" s="45"/>
      <c r="AI805" s="45"/>
      <c r="AJ805" s="45"/>
      <c r="AK805" s="45"/>
      <c r="AL805" s="45" t="s">
        <v>123</v>
      </c>
      <c r="AM805" s="45"/>
      <c r="AN805" s="45" t="s">
        <v>123</v>
      </c>
      <c r="AO805" s="45"/>
      <c r="AP805" s="45" t="s">
        <v>123</v>
      </c>
      <c r="AQ805" s="45"/>
      <c r="AR805" s="45" t="s">
        <v>123</v>
      </c>
      <c r="AS805" s="45"/>
      <c r="AT805" s="133">
        <v>45279</v>
      </c>
      <c r="AU805" s="99">
        <v>45356</v>
      </c>
      <c r="AV805" s="61" t="s">
        <v>27</v>
      </c>
      <c r="AW805" s="51" t="s">
        <v>27</v>
      </c>
      <c r="AX805" s="51" t="s">
        <v>49</v>
      </c>
      <c r="AY805" s="52" t="s">
        <v>27</v>
      </c>
      <c r="AZ805" s="53">
        <v>0</v>
      </c>
      <c r="BA805" s="52" t="s">
        <v>123</v>
      </c>
      <c r="BB805" s="81" t="s">
        <v>123</v>
      </c>
      <c r="BC805" s="52" t="s">
        <v>123</v>
      </c>
      <c r="BD805" s="52" t="s">
        <v>123</v>
      </c>
      <c r="BE805" s="55" t="s">
        <v>123</v>
      </c>
      <c r="BF805" s="55" t="s">
        <v>123</v>
      </c>
      <c r="BG805" s="55" t="s">
        <v>27</v>
      </c>
      <c r="BH805" s="55" t="s">
        <v>123</v>
      </c>
      <c r="BI805" s="48" t="s">
        <v>123</v>
      </c>
      <c r="BJ805" s="48"/>
      <c r="BK805" s="74"/>
      <c r="BL805" s="75"/>
      <c r="BM805" s="74"/>
      <c r="BN805" s="75"/>
      <c r="BO805" s="74" t="s">
        <v>27</v>
      </c>
      <c r="BP805" s="75">
        <v>45357</v>
      </c>
      <c r="BQ805" s="74" t="s">
        <v>126</v>
      </c>
      <c r="BR805" s="132"/>
      <c r="BS805" s="70" t="s">
        <v>342</v>
      </c>
      <c r="BT805" s="38"/>
      <c r="BU805" s="61" t="s">
        <v>129</v>
      </c>
      <c r="BV805" s="61" t="s">
        <v>129</v>
      </c>
      <c r="BW805" s="84" t="s">
        <v>129</v>
      </c>
      <c r="BX805" s="84" t="s">
        <v>129</v>
      </c>
      <c r="BY805" s="85" t="s">
        <v>129</v>
      </c>
      <c r="BZ805" s="84"/>
      <c r="CA805" s="86" t="s">
        <v>129</v>
      </c>
      <c r="CB805" s="87" t="s">
        <v>129</v>
      </c>
      <c r="CC805" s="88">
        <v>45391</v>
      </c>
      <c r="CD805" s="87" t="s">
        <v>129</v>
      </c>
      <c r="CE805" s="87" t="s">
        <v>129</v>
      </c>
      <c r="CF805" s="87" t="s">
        <v>129</v>
      </c>
      <c r="CG805" s="87" t="s">
        <v>275</v>
      </c>
      <c r="CH805" s="42">
        <f>YEAR(BANCO10[[#This Row],[DATA INÍCIO]])</f>
        <v>2023</v>
      </c>
      <c r="CI805" s="42">
        <f>MONTH(BANCO10[[#This Row],[DATA INÍCIO]])</f>
        <v>12</v>
      </c>
      <c r="CJ805" s="42" t="str">
        <f t="shared" si="14"/>
        <v>UTIMEX INDUSTRIA E COMERCIO DE PLASTICOS LTDA33.531.439/0001-08</v>
      </c>
      <c r="CK805" s="42"/>
      <c r="CL805" s="42" t="s">
        <v>2000</v>
      </c>
      <c r="CM805" s="42" t="str">
        <f>IF(BANCO10[[#This Row],[SOLUÇÃO]]=CM$1,BANCO10[[#This Row],[STATUS DA ETAPA]],"")</f>
        <v/>
      </c>
      <c r="CN805" s="42" t="str">
        <f>IF(BANCO10[[#This Row],[SOLUÇÃO]]=CN$1,BANCO10[[#This Row],[STATUS DA ETAPA]],"")</f>
        <v/>
      </c>
      <c r="CO805" s="42" t="str">
        <f>IF(BANCO10[[#This Row],[SOLUÇÃO]]=CO$1,BANCO10[[#This Row],[STATUS DA ETAPA]],"")</f>
        <v/>
      </c>
      <c r="CP805" s="42" t="str">
        <f>IF(BANCO10[[#This Row],[SOLUÇÃO]]=CP$1,BANCO10[[#This Row],[STATUS DA ETAPA]],"")</f>
        <v/>
      </c>
      <c r="CQ805" s="42" t="str">
        <f>IF(BANCO10[[#This Row],[SOLUÇÃO]]=CQ$1,BANCO10[[#This Row],[STATUS DA ETAPA]],"")</f>
        <v/>
      </c>
      <c r="CR805" s="42" t="str">
        <f>IF(BANCO10[[#This Row],[SOLUÇÃO]]=CR$1,BANCO10[[#This Row],[STATUS DA ETAPA]],"")</f>
        <v>CONCLUÍDO</v>
      </c>
      <c r="CS805" s="42" t="str">
        <f>IF(BANCO10[[#This Row],[SOLUÇÃO]]=CS$1,BANCO10[[#This Row],[STATUS DA ETAPA]],"")</f>
        <v/>
      </c>
      <c r="CT805" s="42" t="str">
        <f>IF(BANCO10[[#This Row],[SOLUÇÃO]]=CT$1,BANCO10[[#This Row],[STATUS DA ETAPA]],"")</f>
        <v/>
      </c>
      <c r="CU805" s="42" t="str">
        <f>IF(BANCO10[[#This Row],[SOLUÇÃO]]=CU$1,BANCO10[[#This Row],[STATUS DA ETAPA]],"")</f>
        <v/>
      </c>
      <c r="CV805" s="42" t="str">
        <f>IF(BANCO10[[#This Row],[SOLUÇÃO]]=CV$1,BANCO10[[#This Row],[STATUS DA ETAPA]],"")</f>
        <v/>
      </c>
      <c r="CW805" s="42" t="str">
        <f>IF(BANCO10[[#This Row],[SOLUÇÃO]]=CW$1,BANCO10[[#This Row],[STATUS DA ETAPA]],"")</f>
        <v/>
      </c>
      <c r="CX805" s="42" t="str">
        <f>IF(BANCO10[[#This Row],[SOLUÇÃO]]=CX$1,BANCO10[[#This Row],[STATUS DA ETAPA]],"")</f>
        <v/>
      </c>
      <c r="CY805" s="42" t="str">
        <f>IF(BANCO10[[#This Row],[SOLUÇÃO]]=CY$1,BANCO10[[#This Row],[STATUS DA ETAPA]],"")</f>
        <v/>
      </c>
      <c r="CZ805" s="42" t="str">
        <f>IF(BANCO10[[#This Row],[SOLUÇÃO]]=CZ$1,BANCO10[[#This Row],[STATUS DA ETAPA]],"")</f>
        <v/>
      </c>
      <c r="DA805" s="42" t="str">
        <f>IF(BANCO10[[#This Row],[SOLUÇÃO]]=DA$1,BANCO10[[#This Row],[STATUS DA ETAPA]],"")</f>
        <v/>
      </c>
      <c r="DB805" s="42" t="str">
        <f>IF(BANCO10[[#This Row],[SOLUÇÃO]]=DB$1,BANCO10[[#This Row],[STATUS DA ETAPA]],"")</f>
        <v/>
      </c>
      <c r="DC805" s="63" t="str">
        <f>IF(BANCO10[[#This Row],[SOLUÇÃO]]=DC$1,BANCO10[[#This Row],[STATUS DA ETAPA]],"")</f>
        <v/>
      </c>
      <c r="DD805" s="65" t="str">
        <f>IF(BANCO10[[#This Row],[SOLUÇÃO]]=DD$1,BANCO10[[#This Row],[STATUS DA ETAPA]],"")</f>
        <v/>
      </c>
      <c r="DE805" s="65" t="str">
        <f>IF(BANCO10[[#This Row],[SOLUÇÃO]]=DE$1,BANCO10[[#This Row],[STATUS DA ETAPA]],"")</f>
        <v/>
      </c>
      <c r="DF805" s="65" t="str">
        <f>IF(BANCO10[[#This Row],[SOLUÇÃO]]=DF$1,BANCO10[[#This Row],[STATUS DA ETAPA]],"")</f>
        <v/>
      </c>
      <c r="DG805" s="65" t="str">
        <f>IF(BANCO10[[#This Row],[SOLUÇÃO]]=DG$1,BANCO10[[#This Row],[STATUS DA ETAPA]],"")</f>
        <v/>
      </c>
      <c r="DH805" s="65" t="str">
        <f>IF(BANCO10[[#This Row],[SOLUÇÃO]]=DH$1,BANCO10[[#This Row],[STATUS DA ETAPA]],"")</f>
        <v/>
      </c>
      <c r="DI805" s="65" t="str">
        <f>IF(BANCO10[[#This Row],[SOLUÇÃO]]=DI$1,BANCO10[[#This Row],[STATUS DA ETAPA]],"")</f>
        <v/>
      </c>
      <c r="DJ805" s="65" t="str">
        <f>IF(BANCO10[[#This Row],[SOLUÇÃO]]=DJ$1,BANCO10[[#This Row],[STATUS DA ETAPA]],"")</f>
        <v/>
      </c>
      <c r="DK805" s="65" t="str">
        <f>IF(BANCO10[[#This Row],[SOLUÇÃO]]=DK$1,BANCO10[[#This Row],[STATUS DA ETAPA]],"")</f>
        <v/>
      </c>
      <c r="DL805" s="65" t="str">
        <f>IF(BANCO10[[#This Row],[SOLUÇÃO]]=DL$1,BANCO10[[#This Row],[STATUS DA ETAPA]],"")</f>
        <v/>
      </c>
      <c r="DM805" s="65" t="str">
        <f>IF(BANCO10[[#This Row],[SOLUÇÃO]]=DM$1,BANCO10[[#This Row],[STATUS DA ETAPA]],"")</f>
        <v/>
      </c>
    </row>
    <row r="806" spans="1:117" ht="12" x14ac:dyDescent="0.25">
      <c r="A806" s="38" t="s">
        <v>118</v>
      </c>
      <c r="B806" s="39" t="s">
        <v>119</v>
      </c>
      <c r="C806" s="40" t="str">
        <f>IFERROR(VLOOKUP(BANCO10[[#This Row],[EMPRESA]],[1]!DADOS[#Data],2,FALSE),"")</f>
        <v>64.824.444/0001-24</v>
      </c>
      <c r="D806" s="42" t="s">
        <v>2002</v>
      </c>
      <c r="E806" s="42" t="str">
        <f>IFERROR(VLOOKUP(BANCO10[[#This Row],[EMPRESA]],[1]!DADOS[#Data],5,FALSE),"")</f>
        <v>EPP</v>
      </c>
      <c r="F806" s="40" t="str">
        <f>IFERROR(IF(VLOOKUP(BANCO10[[#This Row],[EMPRESA]],[1]!DADOS[#Data],6,0)="","",(VLOOKUP(BANCO10[[#This Row],[EMPRESA]],[1]!DADOS[#Data],6,0))),"")</f>
        <v>CAPITAL LESTE 1</v>
      </c>
      <c r="G806" s="40"/>
      <c r="H806" s="43" t="s">
        <v>121</v>
      </c>
      <c r="I806" s="43" t="s">
        <v>145</v>
      </c>
      <c r="J806" s="44" t="s">
        <v>146</v>
      </c>
      <c r="K806" s="44" t="s">
        <v>2003</v>
      </c>
      <c r="L806" s="44" t="s">
        <v>123</v>
      </c>
      <c r="M806" s="44">
        <v>103</v>
      </c>
      <c r="N806" s="42" t="s">
        <v>123</v>
      </c>
      <c r="O806" s="42" t="s">
        <v>90</v>
      </c>
      <c r="P806" s="42">
        <v>4</v>
      </c>
      <c r="Q806" s="42" t="s">
        <v>168</v>
      </c>
      <c r="R806" s="45" t="s">
        <v>123</v>
      </c>
      <c r="S806" s="45"/>
      <c r="T806" s="45" t="s">
        <v>123</v>
      </c>
      <c r="U806" s="45"/>
      <c r="V806" s="45" t="s">
        <v>123</v>
      </c>
      <c r="W806" s="45"/>
      <c r="X806" s="45" t="s">
        <v>123</v>
      </c>
      <c r="Y806" s="45"/>
      <c r="Z806" s="46" t="s">
        <v>123</v>
      </c>
      <c r="AA806" s="47"/>
      <c r="AB806" s="46" t="s">
        <v>123</v>
      </c>
      <c r="AC806" s="48"/>
      <c r="AD806" s="46" t="s">
        <v>123</v>
      </c>
      <c r="AE806" s="48"/>
      <c r="AF806" s="45" t="s">
        <v>27</v>
      </c>
      <c r="AG806" s="45">
        <v>44974</v>
      </c>
      <c r="AH806" s="45" t="s">
        <v>126</v>
      </c>
      <c r="AI806" s="45"/>
      <c r="AJ806" s="45" t="s">
        <v>123</v>
      </c>
      <c r="AK806" s="45"/>
      <c r="AL806" s="45" t="s">
        <v>123</v>
      </c>
      <c r="AM806" s="45"/>
      <c r="AN806" s="45" t="s">
        <v>123</v>
      </c>
      <c r="AO806" s="45"/>
      <c r="AP806" s="45" t="s">
        <v>123</v>
      </c>
      <c r="AQ806" s="45"/>
      <c r="AR806" s="45" t="s">
        <v>123</v>
      </c>
      <c r="AS806" s="45"/>
      <c r="AT806" s="133">
        <v>44974</v>
      </c>
      <c r="AU806" s="99">
        <v>44974</v>
      </c>
      <c r="AV806" s="51" t="s">
        <v>123</v>
      </c>
      <c r="AW806" s="51" t="s">
        <v>123</v>
      </c>
      <c r="AX806" s="51" t="s">
        <v>49</v>
      </c>
      <c r="AY806" s="52" t="s">
        <v>123</v>
      </c>
      <c r="AZ806" s="53">
        <v>0</v>
      </c>
      <c r="BA806" s="52" t="s">
        <v>123</v>
      </c>
      <c r="BB806" s="81" t="s">
        <v>123</v>
      </c>
      <c r="BC806" s="52" t="s">
        <v>123</v>
      </c>
      <c r="BD806" s="52" t="s">
        <v>123</v>
      </c>
      <c r="BE806" s="55" t="s">
        <v>123</v>
      </c>
      <c r="BF806" s="55" t="s">
        <v>123</v>
      </c>
      <c r="BG806" s="55" t="s">
        <v>123</v>
      </c>
      <c r="BH806" s="55" t="s">
        <v>123</v>
      </c>
      <c r="BI806" s="56" t="s">
        <v>123</v>
      </c>
      <c r="BJ806" s="47"/>
      <c r="BK806" s="74"/>
      <c r="BL806" s="75"/>
      <c r="BM806" s="74"/>
      <c r="BN806" s="75"/>
      <c r="BO806" s="74" t="s">
        <v>123</v>
      </c>
      <c r="BP806" s="75"/>
      <c r="BQ806" s="74" t="s">
        <v>123</v>
      </c>
      <c r="BR806" s="217"/>
      <c r="BS806" s="70"/>
      <c r="BT806" s="38"/>
      <c r="BU806" s="61" t="s">
        <v>129</v>
      </c>
      <c r="BV806" s="61" t="s">
        <v>129</v>
      </c>
      <c r="BW806" s="84" t="s">
        <v>150</v>
      </c>
      <c r="BX806" s="84" t="s">
        <v>663</v>
      </c>
      <c r="BY806" s="85" t="s">
        <v>539</v>
      </c>
      <c r="BZ806" s="84"/>
      <c r="CA806" s="86" t="s">
        <v>129</v>
      </c>
      <c r="CB806" s="87" t="s">
        <v>129</v>
      </c>
      <c r="CC806" s="88" t="s">
        <v>129</v>
      </c>
      <c r="CD806" s="87" t="s">
        <v>129</v>
      </c>
      <c r="CE806" s="87" t="s">
        <v>129</v>
      </c>
      <c r="CF806" s="87" t="s">
        <v>129</v>
      </c>
      <c r="CG806" s="87" t="s">
        <v>129</v>
      </c>
      <c r="CH806" s="42">
        <f>YEAR(BANCO10[[#This Row],[DATA INÍCIO]])</f>
        <v>2023</v>
      </c>
      <c r="CI806" s="42">
        <f>MONTH(BANCO10[[#This Row],[DATA INÍCIO]])</f>
        <v>2</v>
      </c>
      <c r="CJ806" s="42" t="str">
        <f t="shared" si="14"/>
        <v>VALFLANGE INDUSTRIA E COMERCIO DE ACESSORIOS INDUSTRIAIS LTDA64.824.444/0001-24</v>
      </c>
      <c r="CK806" s="42"/>
      <c r="CL806" s="42" t="s">
        <v>2003</v>
      </c>
      <c r="CM806" s="42" t="str">
        <f>IF(BANCO10[[#This Row],[SOLUÇÃO]]=CM$1,BANCO10[[#This Row],[STATUS DA ETAPA]],"")</f>
        <v>CONCLUÍDO</v>
      </c>
      <c r="CN806" s="42" t="str">
        <f>IF(BANCO10[[#This Row],[SOLUÇÃO]]=CN$1,BANCO10[[#This Row],[STATUS DA ETAPA]],"")</f>
        <v/>
      </c>
      <c r="CO806" s="42" t="str">
        <f>IF(BANCO10[[#This Row],[SOLUÇÃO]]=CO$1,BANCO10[[#This Row],[STATUS DA ETAPA]],"")</f>
        <v/>
      </c>
      <c r="CP806" s="42" t="str">
        <f>IF(BANCO10[[#This Row],[SOLUÇÃO]]=CP$1,BANCO10[[#This Row],[STATUS DA ETAPA]],"")</f>
        <v/>
      </c>
      <c r="CQ806" s="42" t="str">
        <f>IF(BANCO10[[#This Row],[SOLUÇÃO]]=CQ$1,BANCO10[[#This Row],[STATUS DA ETAPA]],"")</f>
        <v/>
      </c>
      <c r="CR806" s="42" t="str">
        <f>IF(BANCO10[[#This Row],[SOLUÇÃO]]=CR$1,BANCO10[[#This Row],[STATUS DA ETAPA]],"")</f>
        <v/>
      </c>
      <c r="CS806" s="42" t="str">
        <f>IF(BANCO10[[#This Row],[SOLUÇÃO]]=CS$1,BANCO10[[#This Row],[STATUS DA ETAPA]],"")</f>
        <v/>
      </c>
      <c r="CT806" s="42" t="str">
        <f>IF(BANCO10[[#This Row],[SOLUÇÃO]]=CT$1,BANCO10[[#This Row],[STATUS DA ETAPA]],"")</f>
        <v/>
      </c>
      <c r="CU806" s="42" t="str">
        <f>IF(BANCO10[[#This Row],[SOLUÇÃO]]=CU$1,BANCO10[[#This Row],[STATUS DA ETAPA]],"")</f>
        <v/>
      </c>
      <c r="CV806" s="42" t="str">
        <f>IF(BANCO10[[#This Row],[SOLUÇÃO]]=CV$1,BANCO10[[#This Row],[STATUS DA ETAPA]],"")</f>
        <v/>
      </c>
      <c r="CW806" s="42" t="str">
        <f>IF(BANCO10[[#This Row],[SOLUÇÃO]]=CW$1,BANCO10[[#This Row],[STATUS DA ETAPA]],"")</f>
        <v/>
      </c>
      <c r="CX806" s="42" t="str">
        <f>IF(BANCO10[[#This Row],[SOLUÇÃO]]=CX$1,BANCO10[[#This Row],[STATUS DA ETAPA]],"")</f>
        <v/>
      </c>
      <c r="CY806" s="42" t="str">
        <f>IF(BANCO10[[#This Row],[SOLUÇÃO]]=CY$1,BANCO10[[#This Row],[STATUS DA ETAPA]],"")</f>
        <v/>
      </c>
      <c r="CZ806" s="42" t="str">
        <f>IF(BANCO10[[#This Row],[SOLUÇÃO]]=CZ$1,BANCO10[[#This Row],[STATUS DA ETAPA]],"")</f>
        <v/>
      </c>
      <c r="DA806" s="42" t="str">
        <f>IF(BANCO10[[#This Row],[SOLUÇÃO]]=DA$1,BANCO10[[#This Row],[STATUS DA ETAPA]],"")</f>
        <v/>
      </c>
      <c r="DB806" s="42" t="str">
        <f>IF(BANCO10[[#This Row],[SOLUÇÃO]]=DB$1,BANCO10[[#This Row],[STATUS DA ETAPA]],"")</f>
        <v/>
      </c>
      <c r="DC806" s="63" t="str">
        <f>IF(BANCO10[[#This Row],[SOLUÇÃO]]=DC$1,BANCO10[[#This Row],[STATUS DA ETAPA]],"")</f>
        <v/>
      </c>
      <c r="DD806" s="65" t="str">
        <f>IF(BANCO10[[#This Row],[SOLUÇÃO]]=DD$1,BANCO10[[#This Row],[STATUS DA ETAPA]],"")</f>
        <v/>
      </c>
      <c r="DE806" s="65" t="str">
        <f>IF(BANCO10[[#This Row],[SOLUÇÃO]]=DE$1,BANCO10[[#This Row],[STATUS DA ETAPA]],"")</f>
        <v/>
      </c>
      <c r="DF806" s="65" t="str">
        <f>IF(BANCO10[[#This Row],[SOLUÇÃO]]=DF$1,BANCO10[[#This Row],[STATUS DA ETAPA]],"")</f>
        <v/>
      </c>
      <c r="DG806" s="65" t="str">
        <f>IF(BANCO10[[#This Row],[SOLUÇÃO]]=DG$1,BANCO10[[#This Row],[STATUS DA ETAPA]],"")</f>
        <v/>
      </c>
      <c r="DH806" s="65" t="str">
        <f>IF(BANCO10[[#This Row],[SOLUÇÃO]]=DH$1,BANCO10[[#This Row],[STATUS DA ETAPA]],"")</f>
        <v/>
      </c>
      <c r="DI806" s="65" t="str">
        <f>IF(BANCO10[[#This Row],[SOLUÇÃO]]=DI$1,BANCO10[[#This Row],[STATUS DA ETAPA]],"")</f>
        <v/>
      </c>
      <c r="DJ806" s="65" t="str">
        <f>IF(BANCO10[[#This Row],[SOLUÇÃO]]=DJ$1,BANCO10[[#This Row],[STATUS DA ETAPA]],"")</f>
        <v/>
      </c>
      <c r="DK806" s="65" t="str">
        <f>IF(BANCO10[[#This Row],[SOLUÇÃO]]=DK$1,BANCO10[[#This Row],[STATUS DA ETAPA]],"")</f>
        <v/>
      </c>
      <c r="DL806" s="65" t="str">
        <f>IF(BANCO10[[#This Row],[SOLUÇÃO]]=DL$1,BANCO10[[#This Row],[STATUS DA ETAPA]],"")</f>
        <v/>
      </c>
      <c r="DM806" s="65" t="str">
        <f>IF(BANCO10[[#This Row],[SOLUÇÃO]]=DM$1,BANCO10[[#This Row],[STATUS DA ETAPA]],"")</f>
        <v/>
      </c>
    </row>
    <row r="807" spans="1:117" ht="12" x14ac:dyDescent="0.25">
      <c r="A807" s="38" t="s">
        <v>118</v>
      </c>
      <c r="B807" s="39" t="s">
        <v>119</v>
      </c>
      <c r="C807" s="40" t="str">
        <f>IFERROR(VLOOKUP(BANCO10[[#This Row],[EMPRESA]],[1]!DADOS[#Data],2,FALSE),"")</f>
        <v>64.824.444/0001-24</v>
      </c>
      <c r="D807" s="42" t="s">
        <v>2002</v>
      </c>
      <c r="E807" s="42" t="str">
        <f>IFERROR(VLOOKUP(BANCO10[[#This Row],[EMPRESA]],[1]!DADOS[#Data],5,FALSE),"")</f>
        <v>EPP</v>
      </c>
      <c r="F807" s="40" t="str">
        <f>IFERROR(IF(VLOOKUP(BANCO10[[#This Row],[EMPRESA]],[1]!DADOS[#Data],6,0)="","",(VLOOKUP(BANCO10[[#This Row],[EMPRESA]],[1]!DADOS[#Data],6,0))),"")</f>
        <v>CAPITAL LESTE 1</v>
      </c>
      <c r="G807" s="40" t="str">
        <f>IFERROR(IF(VLOOKUP(BANCO10[[#This Row],[EMPRESA]],[1]!DADOS[#Data],4)="","",(VLOOKUP($D807,[1]!DADOS[#Data],4,0))),"")</f>
        <v/>
      </c>
      <c r="H807" s="43" t="s">
        <v>7</v>
      </c>
      <c r="I807" s="43" t="s">
        <v>145</v>
      </c>
      <c r="J807" s="44" t="s">
        <v>123</v>
      </c>
      <c r="K807" s="44" t="s">
        <v>2004</v>
      </c>
      <c r="L807" s="44" t="s">
        <v>2005</v>
      </c>
      <c r="M807" s="44">
        <v>103</v>
      </c>
      <c r="N807" s="42" t="s">
        <v>123</v>
      </c>
      <c r="O807" s="42" t="s">
        <v>95</v>
      </c>
      <c r="P807" s="42">
        <v>100</v>
      </c>
      <c r="Q807" s="42" t="s">
        <v>236</v>
      </c>
      <c r="R807" s="45" t="s">
        <v>123</v>
      </c>
      <c r="S807" s="45"/>
      <c r="T807" s="45" t="s">
        <v>123</v>
      </c>
      <c r="U807" s="45"/>
      <c r="V807" s="45" t="s">
        <v>123</v>
      </c>
      <c r="W807" s="45"/>
      <c r="X807" s="45" t="s">
        <v>123</v>
      </c>
      <c r="Y807" s="45"/>
      <c r="Z807" s="46" t="s">
        <v>123</v>
      </c>
      <c r="AA807" s="47"/>
      <c r="AB807" s="46" t="s">
        <v>123</v>
      </c>
      <c r="AC807" s="48"/>
      <c r="AD807" s="46" t="s">
        <v>123</v>
      </c>
      <c r="AE807" s="48"/>
      <c r="AF807" s="45" t="s">
        <v>27</v>
      </c>
      <c r="AG807" s="45">
        <v>44974</v>
      </c>
      <c r="AH807" s="45" t="s">
        <v>27</v>
      </c>
      <c r="AI807" s="45">
        <v>44976</v>
      </c>
      <c r="AJ807" s="45" t="s">
        <v>27</v>
      </c>
      <c r="AK807" s="45">
        <v>44993</v>
      </c>
      <c r="AL807" s="45" t="s">
        <v>27</v>
      </c>
      <c r="AM807" s="45">
        <v>44993</v>
      </c>
      <c r="AN807" s="45" t="s">
        <v>27</v>
      </c>
      <c r="AO807" s="45"/>
      <c r="AP807" s="45" t="s">
        <v>27</v>
      </c>
      <c r="AQ807" s="45">
        <v>45002</v>
      </c>
      <c r="AR807" s="45" t="s">
        <v>27</v>
      </c>
      <c r="AS807" s="45"/>
      <c r="AT807" s="133">
        <v>45126</v>
      </c>
      <c r="AU807" s="99">
        <v>45210</v>
      </c>
      <c r="AV807" s="51" t="s">
        <v>27</v>
      </c>
      <c r="AW807" s="51" t="s">
        <v>27</v>
      </c>
      <c r="AX807" s="51" t="s">
        <v>49</v>
      </c>
      <c r="AY807" s="52" t="s">
        <v>126</v>
      </c>
      <c r="AZ807" s="53">
        <v>0</v>
      </c>
      <c r="BA807" s="52"/>
      <c r="BB807" s="81"/>
      <c r="BC807" s="52" t="s">
        <v>474</v>
      </c>
      <c r="BD807" s="52" t="s">
        <v>123</v>
      </c>
      <c r="BE807" s="55" t="s">
        <v>123</v>
      </c>
      <c r="BF807" s="55" t="s">
        <v>123</v>
      </c>
      <c r="BG807" s="55" t="s">
        <v>27</v>
      </c>
      <c r="BH807" s="55" t="s">
        <v>123</v>
      </c>
      <c r="BI807" s="68" t="s">
        <v>123</v>
      </c>
      <c r="BJ807" s="47"/>
      <c r="BK807" s="74"/>
      <c r="BL807" s="75"/>
      <c r="BM807" s="74"/>
      <c r="BN807" s="75"/>
      <c r="BO807" s="74" t="s">
        <v>27</v>
      </c>
      <c r="BP807" s="75">
        <v>45210</v>
      </c>
      <c r="BQ807" s="74" t="s">
        <v>27</v>
      </c>
      <c r="BR807" s="217"/>
      <c r="BS807" s="70"/>
      <c r="BT807" s="38"/>
      <c r="BU807" s="61" t="s">
        <v>129</v>
      </c>
      <c r="BV807" s="61" t="s">
        <v>129</v>
      </c>
      <c r="BW807" s="84" t="s">
        <v>150</v>
      </c>
      <c r="BX807" s="84" t="s">
        <v>663</v>
      </c>
      <c r="BY807" s="85" t="s">
        <v>539</v>
      </c>
      <c r="BZ807" s="84"/>
      <c r="CA807" s="86" t="s">
        <v>129</v>
      </c>
      <c r="CB807" s="87" t="s">
        <v>129</v>
      </c>
      <c r="CC807" s="88">
        <v>45393</v>
      </c>
      <c r="CD807" s="87" t="s">
        <v>158</v>
      </c>
      <c r="CE807" s="87" t="s">
        <v>170</v>
      </c>
      <c r="CF807" s="87"/>
      <c r="CG807" s="87" t="s">
        <v>2006</v>
      </c>
      <c r="CH807" s="42">
        <f>YEAR(BANCO10[[#This Row],[DATA INÍCIO]])</f>
        <v>2023</v>
      </c>
      <c r="CI807" s="42">
        <f>MONTH(BANCO10[[#This Row],[DATA INÍCIO]])</f>
        <v>7</v>
      </c>
      <c r="CJ807" s="42" t="str">
        <f t="shared" si="14"/>
        <v>VALFLANGE INDUSTRIA E COMERCIO DE ACESSORIOS INDUSTRIAIS LTDA64.824.444/0001-24</v>
      </c>
      <c r="CK807" s="42"/>
      <c r="CL807" s="42" t="s">
        <v>2004</v>
      </c>
      <c r="CM807" s="42" t="str">
        <f>IF(BANCO10[[#This Row],[SOLUÇÃO]]=CM$1,BANCO10[[#This Row],[STATUS DA ETAPA]],"")</f>
        <v/>
      </c>
      <c r="CN807" s="42" t="str">
        <f>IF(BANCO10[[#This Row],[SOLUÇÃO]]=CN$1,BANCO10[[#This Row],[STATUS DA ETAPA]],"")</f>
        <v/>
      </c>
      <c r="CO807" s="42" t="str">
        <f>IF(BANCO10[[#This Row],[SOLUÇÃO]]=CO$1,BANCO10[[#This Row],[STATUS DA ETAPA]],"")</f>
        <v/>
      </c>
      <c r="CP807" s="42" t="str">
        <f>IF(BANCO10[[#This Row],[SOLUÇÃO]]=CP$1,BANCO10[[#This Row],[STATUS DA ETAPA]],"")</f>
        <v/>
      </c>
      <c r="CQ807" s="42" t="str">
        <f>IF(BANCO10[[#This Row],[SOLUÇÃO]]=CQ$1,BANCO10[[#This Row],[STATUS DA ETAPA]],"")</f>
        <v/>
      </c>
      <c r="CR807" s="42" t="str">
        <f>IF(BANCO10[[#This Row],[SOLUÇÃO]]=CR$1,BANCO10[[#This Row],[STATUS DA ETAPA]],"")</f>
        <v>CONCLUÍDO</v>
      </c>
      <c r="CS807" s="42" t="str">
        <f>IF(BANCO10[[#This Row],[SOLUÇÃO]]=CS$1,BANCO10[[#This Row],[STATUS DA ETAPA]],"")</f>
        <v/>
      </c>
      <c r="CT807" s="42" t="str">
        <f>IF(BANCO10[[#This Row],[SOLUÇÃO]]=CT$1,BANCO10[[#This Row],[STATUS DA ETAPA]],"")</f>
        <v/>
      </c>
      <c r="CU807" s="42" t="str">
        <f>IF(BANCO10[[#This Row],[SOLUÇÃO]]=CU$1,BANCO10[[#This Row],[STATUS DA ETAPA]],"")</f>
        <v/>
      </c>
      <c r="CV807" s="42" t="str">
        <f>IF(BANCO10[[#This Row],[SOLUÇÃO]]=CV$1,BANCO10[[#This Row],[STATUS DA ETAPA]],"")</f>
        <v/>
      </c>
      <c r="CW807" s="42" t="str">
        <f>IF(BANCO10[[#This Row],[SOLUÇÃO]]=CW$1,BANCO10[[#This Row],[STATUS DA ETAPA]],"")</f>
        <v/>
      </c>
      <c r="CX807" s="42" t="str">
        <f>IF(BANCO10[[#This Row],[SOLUÇÃO]]=CX$1,BANCO10[[#This Row],[STATUS DA ETAPA]],"")</f>
        <v/>
      </c>
      <c r="CY807" s="42" t="str">
        <f>IF(BANCO10[[#This Row],[SOLUÇÃO]]=CY$1,BANCO10[[#This Row],[STATUS DA ETAPA]],"")</f>
        <v/>
      </c>
      <c r="CZ807" s="42" t="str">
        <f>IF(BANCO10[[#This Row],[SOLUÇÃO]]=CZ$1,BANCO10[[#This Row],[STATUS DA ETAPA]],"")</f>
        <v/>
      </c>
      <c r="DA807" s="42" t="str">
        <f>IF(BANCO10[[#This Row],[SOLUÇÃO]]=DA$1,BANCO10[[#This Row],[STATUS DA ETAPA]],"")</f>
        <v/>
      </c>
      <c r="DB807" s="42" t="str">
        <f>IF(BANCO10[[#This Row],[SOLUÇÃO]]=DB$1,BANCO10[[#This Row],[STATUS DA ETAPA]],"")</f>
        <v/>
      </c>
      <c r="DC807" s="63" t="str">
        <f>IF(BANCO10[[#This Row],[SOLUÇÃO]]=DC$1,BANCO10[[#This Row],[STATUS DA ETAPA]],"")</f>
        <v/>
      </c>
      <c r="DD807" s="65" t="str">
        <f>IF(BANCO10[[#This Row],[SOLUÇÃO]]=DD$1,BANCO10[[#This Row],[STATUS DA ETAPA]],"")</f>
        <v/>
      </c>
      <c r="DE807" s="65" t="str">
        <f>IF(BANCO10[[#This Row],[SOLUÇÃO]]=DE$1,BANCO10[[#This Row],[STATUS DA ETAPA]],"")</f>
        <v/>
      </c>
      <c r="DF807" s="65" t="str">
        <f>IF(BANCO10[[#This Row],[SOLUÇÃO]]=DF$1,BANCO10[[#This Row],[STATUS DA ETAPA]],"")</f>
        <v/>
      </c>
      <c r="DG807" s="65" t="str">
        <f>IF(BANCO10[[#This Row],[SOLUÇÃO]]=DG$1,BANCO10[[#This Row],[STATUS DA ETAPA]],"")</f>
        <v/>
      </c>
      <c r="DH807" s="65" t="str">
        <f>IF(BANCO10[[#This Row],[SOLUÇÃO]]=DH$1,BANCO10[[#This Row],[STATUS DA ETAPA]],"")</f>
        <v/>
      </c>
      <c r="DI807" s="65" t="str">
        <f>IF(BANCO10[[#This Row],[SOLUÇÃO]]=DI$1,BANCO10[[#This Row],[STATUS DA ETAPA]],"")</f>
        <v/>
      </c>
      <c r="DJ807" s="65" t="str">
        <f>IF(BANCO10[[#This Row],[SOLUÇÃO]]=DJ$1,BANCO10[[#This Row],[STATUS DA ETAPA]],"")</f>
        <v/>
      </c>
      <c r="DK807" s="65" t="str">
        <f>IF(BANCO10[[#This Row],[SOLUÇÃO]]=DK$1,BANCO10[[#This Row],[STATUS DA ETAPA]],"")</f>
        <v/>
      </c>
      <c r="DL807" s="65" t="str">
        <f>IF(BANCO10[[#This Row],[SOLUÇÃO]]=DL$1,BANCO10[[#This Row],[STATUS DA ETAPA]],"")</f>
        <v/>
      </c>
      <c r="DM807" s="65" t="str">
        <f>IF(BANCO10[[#This Row],[SOLUÇÃO]]=DM$1,BANCO10[[#This Row],[STATUS DA ETAPA]],"")</f>
        <v/>
      </c>
    </row>
    <row r="808" spans="1:117" ht="10.5" x14ac:dyDescent="0.25">
      <c r="A808" s="38" t="s">
        <v>118</v>
      </c>
      <c r="B808" s="39" t="s">
        <v>131</v>
      </c>
      <c r="C808" s="40" t="str">
        <f>IFERROR(VLOOKUP(BANCO10[[#This Row],[EMPRESA]],[1]!DADOS[#Data],2,FALSE),"")</f>
        <v>64.824.444/0001-24</v>
      </c>
      <c r="D808" s="42" t="s">
        <v>2002</v>
      </c>
      <c r="E808" s="42" t="str">
        <f>IFERROR(VLOOKUP(BANCO10[[#This Row],[EMPRESA]],[1]!DADOS[#Data],5,FALSE),"")</f>
        <v>EPP</v>
      </c>
      <c r="F808" s="40" t="str">
        <f>IFERROR(IF(VLOOKUP(BANCO10[[#This Row],[EMPRESA]],[1]!DADOS[#Data],6,0)="","",(VLOOKUP(BANCO10[[#This Row],[EMPRESA]],[1]!DADOS[#Data],6,0))),"")</f>
        <v>CAPITAL LESTE 1</v>
      </c>
      <c r="G808" s="40" t="str">
        <f>IFERROR(IF(VLOOKUP(BANCO10[[#This Row],[EMPRESA]],[1]!DADOS[#Data],4)="","",(VLOOKUP($D808,[1]!DADOS[#Data],4,0))),"")</f>
        <v/>
      </c>
      <c r="H808" s="43" t="s">
        <v>7</v>
      </c>
      <c r="I808" s="43" t="s">
        <v>853</v>
      </c>
      <c r="J808" s="43" t="s">
        <v>123</v>
      </c>
      <c r="K808" s="44" t="s">
        <v>136</v>
      </c>
      <c r="L808" s="44" t="s">
        <v>136</v>
      </c>
      <c r="M808" s="44" t="s">
        <v>137</v>
      </c>
      <c r="N808" s="44" t="s">
        <v>123</v>
      </c>
      <c r="O808" s="42" t="s">
        <v>164</v>
      </c>
      <c r="P808" s="42">
        <v>106</v>
      </c>
      <c r="Q808" s="39"/>
      <c r="R808" s="45" t="s">
        <v>126</v>
      </c>
      <c r="S808" s="45"/>
      <c r="T808" s="45" t="s">
        <v>126</v>
      </c>
      <c r="U808" s="45"/>
      <c r="V808" s="45" t="s">
        <v>126</v>
      </c>
      <c r="W808" s="45"/>
      <c r="X808" s="45" t="s">
        <v>126</v>
      </c>
      <c r="Y808" s="45"/>
      <c r="Z808" s="46" t="s">
        <v>126</v>
      </c>
      <c r="AA808" s="47"/>
      <c r="AB808" s="46" t="s">
        <v>126</v>
      </c>
      <c r="AC808" s="48"/>
      <c r="AD808" s="46" t="s">
        <v>126</v>
      </c>
      <c r="AE808" s="48"/>
      <c r="AF808" s="45" t="s">
        <v>126</v>
      </c>
      <c r="AG808" s="45"/>
      <c r="AH808" s="45" t="s">
        <v>27</v>
      </c>
      <c r="AI808" s="45">
        <v>45918</v>
      </c>
      <c r="AJ808" s="45" t="s">
        <v>126</v>
      </c>
      <c r="AK808" s="45"/>
      <c r="AL808" s="45" t="s">
        <v>123</v>
      </c>
      <c r="AM808" s="45"/>
      <c r="AN808" s="45" t="s">
        <v>123</v>
      </c>
      <c r="AO808" s="45"/>
      <c r="AP808" s="45" t="s">
        <v>123</v>
      </c>
      <c r="AQ808" s="45"/>
      <c r="AR808" s="45" t="s">
        <v>123</v>
      </c>
      <c r="AS808" s="45"/>
      <c r="AT808" s="49">
        <v>46022</v>
      </c>
      <c r="AU808" s="50">
        <v>46022</v>
      </c>
      <c r="AV808" s="66" t="s">
        <v>126</v>
      </c>
      <c r="AW808" s="66" t="s">
        <v>126</v>
      </c>
      <c r="AX808" s="51" t="s">
        <v>49</v>
      </c>
      <c r="AY808" s="52" t="s">
        <v>126</v>
      </c>
      <c r="AZ808" s="53">
        <v>14440</v>
      </c>
      <c r="BA808" s="52"/>
      <c r="BB808" s="42" t="s">
        <v>123</v>
      </c>
      <c r="BC808" s="52" t="s">
        <v>123</v>
      </c>
      <c r="BD808" s="52" t="s">
        <v>123</v>
      </c>
      <c r="BE808" s="55" t="s">
        <v>126</v>
      </c>
      <c r="BF808" s="55" t="s">
        <v>126</v>
      </c>
      <c r="BG808" s="55" t="s">
        <v>126</v>
      </c>
      <c r="BH808" s="55" t="s">
        <v>126</v>
      </c>
      <c r="BI808" s="48" t="s">
        <v>126</v>
      </c>
      <c r="BJ808" s="48"/>
      <c r="BK808" s="58" t="s">
        <v>126</v>
      </c>
      <c r="BL808" s="59"/>
      <c r="BM808" s="58" t="s">
        <v>126</v>
      </c>
      <c r="BN808" s="59"/>
      <c r="BO808" s="58" t="s">
        <v>126</v>
      </c>
      <c r="BP808" s="59"/>
      <c r="BQ808" s="58" t="s">
        <v>126</v>
      </c>
      <c r="BR808" s="140"/>
      <c r="BS808" s="69"/>
      <c r="BT808" s="38"/>
      <c r="BU808" s="61"/>
      <c r="BV808" s="61"/>
      <c r="BW808" s="61"/>
      <c r="BX808" s="61"/>
      <c r="BY808" s="61"/>
      <c r="BZ808" s="61"/>
      <c r="CA808" s="61"/>
      <c r="CB808" s="61"/>
      <c r="CC808" s="61"/>
      <c r="CD808" s="61"/>
      <c r="CE808" s="61"/>
      <c r="CF808" s="61"/>
      <c r="CG808" s="61"/>
      <c r="CH808" s="63">
        <f>YEAR(BANCO10[[#This Row],[DATA INÍCIO]])</f>
        <v>2025</v>
      </c>
      <c r="CI808" s="63">
        <f>MONTH(BANCO10[[#This Row],[DATA INÍCIO]])</f>
        <v>12</v>
      </c>
      <c r="CJ808" s="71" t="str">
        <f t="shared" si="14"/>
        <v>VALFLANGE INDUSTRIA E COMERCIO DE ACESSORIOS INDUSTRIAIS LTDA64.824.444/0001-24</v>
      </c>
      <c r="CK808" s="63"/>
      <c r="CL808" s="63"/>
      <c r="CM808" s="42" t="str">
        <f>IF(BANCO10[[#This Row],[SOLUÇÃO]]=CM$1,BANCO10[[#This Row],[STATUS DA ETAPA]],"")</f>
        <v/>
      </c>
      <c r="CN808" s="42" t="str">
        <f>IF(BANCO10[[#This Row],[SOLUÇÃO]]=CN$1,BANCO10[[#This Row],[STATUS DA ETAPA]],"")</f>
        <v/>
      </c>
      <c r="CO808" s="42" t="str">
        <f>IF(BANCO10[[#This Row],[SOLUÇÃO]]=CO$1,BANCO10[[#This Row],[STATUS DA ETAPA]],"")</f>
        <v/>
      </c>
      <c r="CP808" s="42" t="str">
        <f>IF(BANCO10[[#This Row],[SOLUÇÃO]]=CP$1,BANCO10[[#This Row],[STATUS DA ETAPA]],"")</f>
        <v/>
      </c>
      <c r="CQ808" s="42" t="str">
        <f>IF(BANCO10[[#This Row],[SOLUÇÃO]]=CQ$1,BANCO10[[#This Row],[STATUS DA ETAPA]],"")</f>
        <v/>
      </c>
      <c r="CR808" s="42" t="str">
        <f>IF(BANCO10[[#This Row],[SOLUÇÃO]]=CR$1,BANCO10[[#This Row],[STATUS DA ETAPA]],"")</f>
        <v/>
      </c>
      <c r="CS808" s="42" t="str">
        <f>IF(BANCO10[[#This Row],[SOLUÇÃO]]=CS$1,BANCO10[[#This Row],[STATUS DA ETAPA]],"")</f>
        <v/>
      </c>
      <c r="CT808" s="42" t="str">
        <f>IF(BANCO10[[#This Row],[SOLUÇÃO]]=CT$1,BANCO10[[#This Row],[STATUS DA ETAPA]],"")</f>
        <v/>
      </c>
      <c r="CU808" s="42" t="str">
        <f>IF(BANCO10[[#This Row],[SOLUÇÃO]]=CU$1,BANCO10[[#This Row],[STATUS DA ETAPA]],"")</f>
        <v/>
      </c>
      <c r="CV808" s="42" t="str">
        <f>IF(BANCO10[[#This Row],[SOLUÇÃO]]=CV$1,BANCO10[[#This Row],[STATUS DA ETAPA]],"")</f>
        <v/>
      </c>
      <c r="CW808" s="42" t="str">
        <f>IF(BANCO10[[#This Row],[SOLUÇÃO]]=CW$1,BANCO10[[#This Row],[STATUS DA ETAPA]],"")</f>
        <v/>
      </c>
      <c r="CX808" s="42" t="str">
        <f>IF(BANCO10[[#This Row],[SOLUÇÃO]]=CX$1,BANCO10[[#This Row],[STATUS DA ETAPA]],"")</f>
        <v/>
      </c>
      <c r="CY808" s="42" t="str">
        <f>IF(BANCO10[[#This Row],[SOLUÇÃO]]=CY$1,BANCO10[[#This Row],[STATUS DA ETAPA]],"")</f>
        <v/>
      </c>
      <c r="CZ808" s="42" t="str">
        <f>IF(BANCO10[[#This Row],[SOLUÇÃO]]=CZ$1,BANCO10[[#This Row],[STATUS DA ETAPA]],"")</f>
        <v/>
      </c>
      <c r="DA808" s="42" t="str">
        <f>IF(BANCO10[[#This Row],[SOLUÇÃO]]=DA$1,BANCO10[[#This Row],[STATUS DA ETAPA]],"")</f>
        <v/>
      </c>
      <c r="DB808" s="42" t="str">
        <f>IF(BANCO10[[#This Row],[SOLUÇÃO]]=DB$1,BANCO10[[#This Row],[STATUS DA ETAPA]],"")</f>
        <v/>
      </c>
      <c r="DC808" s="42" t="str">
        <f>IF(BANCO10[[#This Row],[SOLUÇÃO]]=DC$1,BANCO10[[#This Row],[STATUS DA ETAPA]],"")</f>
        <v/>
      </c>
      <c r="DD808" s="42" t="str">
        <f>IF(BANCO10[[#This Row],[SOLUÇÃO]]=DD$1,BANCO10[[#This Row],[STATUS DA ETAPA]],"")</f>
        <v/>
      </c>
      <c r="DE808" s="42" t="str">
        <f>IF(BANCO10[[#This Row],[SOLUÇÃO]]=DE$1,BANCO10[[#This Row],[STATUS DA ETAPA]],"")</f>
        <v/>
      </c>
      <c r="DF808" s="42" t="str">
        <f>IF(BANCO10[[#This Row],[SOLUÇÃO]]=DF$1,BANCO10[[#This Row],[STATUS DA ETAPA]],"")</f>
        <v/>
      </c>
      <c r="DG808" s="42" t="str">
        <f>IF(BANCO10[[#This Row],[SOLUÇÃO]]=DG$1,BANCO10[[#This Row],[STATUS DA ETAPA]],"")</f>
        <v/>
      </c>
      <c r="DH808" s="42" t="str">
        <f>IF(BANCO10[[#This Row],[SOLUÇÃO]]=DH$1,BANCO10[[#This Row],[STATUS DA ETAPA]],"")</f>
        <v/>
      </c>
      <c r="DI808" s="42" t="str">
        <f>IF(BANCO10[[#This Row],[SOLUÇÃO]]=DI$1,BANCO10[[#This Row],[STATUS DA ETAPA]],"")</f>
        <v/>
      </c>
      <c r="DJ808" s="42" t="str">
        <f>IF(BANCO10[[#This Row],[SOLUÇÃO]]=DJ$1,BANCO10[[#This Row],[STATUS DA ETAPA]],"")</f>
        <v/>
      </c>
      <c r="DK808" s="42" t="str">
        <f>IF(BANCO10[[#This Row],[SOLUÇÃO]]=DK$1,BANCO10[[#This Row],[STATUS DA ETAPA]],"")</f>
        <v/>
      </c>
      <c r="DL808" s="42" t="str">
        <f>IF(BANCO10[[#This Row],[SOLUÇÃO]]=DL$1,BANCO10[[#This Row],[STATUS DA ETAPA]],"")</f>
        <v/>
      </c>
      <c r="DM808" s="42" t="str">
        <f>IF(BANCO10[[#This Row],[SOLUÇÃO]]=DM$1,BANCO10[[#This Row],[STATUS DA ETAPA]],"")</f>
        <v/>
      </c>
    </row>
    <row r="809" spans="1:117" ht="12" x14ac:dyDescent="0.25">
      <c r="A809" s="38" t="s">
        <v>118</v>
      </c>
      <c r="B809" s="39" t="s">
        <v>119</v>
      </c>
      <c r="C809" s="40" t="str">
        <f>IFERROR(VLOOKUP(BANCO10[[#This Row],[EMPRESA]],[1]!DADOS[#Data],2,FALSE),"")</f>
        <v>22.069.668/0001-28</v>
      </c>
      <c r="D809" s="42" t="s">
        <v>2007</v>
      </c>
      <c r="E809" s="42" t="str">
        <f>IFERROR(VLOOKUP(BANCO10[[#This Row],[EMPRESA]],[1]!DADOS[#Data],5,FALSE),"")</f>
        <v>ME</v>
      </c>
      <c r="F809" s="40" t="str">
        <f>IFERROR(IF(VLOOKUP(BANCO10[[#This Row],[EMPRESA]],[1]!DADOS[#Data],6,0)="","",(VLOOKUP(BANCO10[[#This Row],[EMPRESA]],[1]!DADOS[#Data],6,0))),"")</f>
        <v>CAPITAL LESTE 2</v>
      </c>
      <c r="G809" s="40" t="str">
        <f>IFERROR(IF(VLOOKUP(BANCO10[[#This Row],[EMPRESA]],[1]!DADOS[#Data],4)="","",(VLOOKUP($D809,[1]!DADOS[#Data],4,0))),"")</f>
        <v/>
      </c>
      <c r="H809" s="43" t="s">
        <v>7</v>
      </c>
      <c r="I809" s="43" t="s">
        <v>145</v>
      </c>
      <c r="J809" s="44" t="s">
        <v>123</v>
      </c>
      <c r="K809" s="44" t="s">
        <v>2008</v>
      </c>
      <c r="L809" s="44" t="s">
        <v>2009</v>
      </c>
      <c r="M809" s="44">
        <v>103</v>
      </c>
      <c r="N809" s="42" t="s">
        <v>123</v>
      </c>
      <c r="O809" s="42" t="s">
        <v>95</v>
      </c>
      <c r="P809" s="42">
        <v>60</v>
      </c>
      <c r="Q809" s="42" t="s">
        <v>236</v>
      </c>
      <c r="R809" s="45" t="s">
        <v>123</v>
      </c>
      <c r="S809" s="45"/>
      <c r="T809" s="45" t="s">
        <v>123</v>
      </c>
      <c r="U809" s="45"/>
      <c r="V809" s="45" t="s">
        <v>123</v>
      </c>
      <c r="W809" s="45"/>
      <c r="X809" s="45" t="s">
        <v>123</v>
      </c>
      <c r="Y809" s="45"/>
      <c r="Z809" s="46" t="s">
        <v>123</v>
      </c>
      <c r="AA809" s="47"/>
      <c r="AB809" s="46" t="s">
        <v>123</v>
      </c>
      <c r="AC809" s="48"/>
      <c r="AD809" s="46" t="s">
        <v>123</v>
      </c>
      <c r="AE809" s="48"/>
      <c r="AF809" s="45" t="s">
        <v>27</v>
      </c>
      <c r="AG809" s="45">
        <v>44927</v>
      </c>
      <c r="AH809" s="45" t="s">
        <v>123</v>
      </c>
      <c r="AI809" s="45"/>
      <c r="AJ809" s="45" t="s">
        <v>27</v>
      </c>
      <c r="AK809" s="45">
        <v>45159</v>
      </c>
      <c r="AL809" s="45" t="s">
        <v>27</v>
      </c>
      <c r="AM809" s="45">
        <v>45158</v>
      </c>
      <c r="AN809" s="45" t="s">
        <v>27</v>
      </c>
      <c r="AO809" s="45">
        <v>45158</v>
      </c>
      <c r="AP809" s="45" t="s">
        <v>27</v>
      </c>
      <c r="AQ809" s="45">
        <v>45158</v>
      </c>
      <c r="AR809" s="45" t="s">
        <v>27</v>
      </c>
      <c r="AS809" s="45"/>
      <c r="AT809" s="133">
        <v>45181</v>
      </c>
      <c r="AU809" s="99">
        <v>45253</v>
      </c>
      <c r="AV809" s="51" t="s">
        <v>27</v>
      </c>
      <c r="AW809" s="51" t="s">
        <v>27</v>
      </c>
      <c r="AX809" s="51" t="s">
        <v>49</v>
      </c>
      <c r="AY809" s="52" t="s">
        <v>126</v>
      </c>
      <c r="AZ809" s="53">
        <v>0</v>
      </c>
      <c r="BA809" s="52" t="s">
        <v>153</v>
      </c>
      <c r="BB809" s="81"/>
      <c r="BC809" s="52" t="s">
        <v>666</v>
      </c>
      <c r="BD809" s="52"/>
      <c r="BE809" s="55" t="s">
        <v>123</v>
      </c>
      <c r="BF809" s="55" t="s">
        <v>123</v>
      </c>
      <c r="BG809" s="55" t="s">
        <v>27</v>
      </c>
      <c r="BH809" s="55" t="s">
        <v>123</v>
      </c>
      <c r="BI809" s="68" t="s">
        <v>123</v>
      </c>
      <c r="BJ809" s="47"/>
      <c r="BK809" s="74"/>
      <c r="BL809" s="75"/>
      <c r="BM809" s="74"/>
      <c r="BN809" s="75"/>
      <c r="BO809" s="74" t="s">
        <v>27</v>
      </c>
      <c r="BP809" s="75">
        <v>45620</v>
      </c>
      <c r="BQ809" s="74" t="s">
        <v>27</v>
      </c>
      <c r="BR809" s="75">
        <v>45253</v>
      </c>
      <c r="BS809" s="70" t="s">
        <v>2010</v>
      </c>
      <c r="BT809" s="38"/>
      <c r="BU809" s="61" t="s">
        <v>129</v>
      </c>
      <c r="BV809" s="61" t="s">
        <v>129</v>
      </c>
      <c r="BW809" s="84" t="s">
        <v>129</v>
      </c>
      <c r="BX809" s="84" t="s">
        <v>129</v>
      </c>
      <c r="BY809" s="85" t="s">
        <v>129</v>
      </c>
      <c r="BZ809" s="84"/>
      <c r="CA809" s="86" t="s">
        <v>129</v>
      </c>
      <c r="CB809" s="87" t="s">
        <v>129</v>
      </c>
      <c r="CC809" s="88" t="s">
        <v>129</v>
      </c>
      <c r="CD809" s="87" t="s">
        <v>129</v>
      </c>
      <c r="CE809" s="87" t="s">
        <v>129</v>
      </c>
      <c r="CF809" s="87" t="s">
        <v>129</v>
      </c>
      <c r="CG809" s="87" t="s">
        <v>129</v>
      </c>
      <c r="CH809" s="42">
        <f>YEAR(BANCO10[[#This Row],[DATA INÍCIO]])</f>
        <v>2023</v>
      </c>
      <c r="CI809" s="42">
        <f>MONTH(BANCO10[[#This Row],[DATA INÍCIO]])</f>
        <v>9</v>
      </c>
      <c r="CJ809" s="42" t="str">
        <f t="shared" si="14"/>
        <v>VENDA NOVA PETS DISTRIBUIDORA LTDA22.069.668/0001-28</v>
      </c>
      <c r="CK809" s="42"/>
      <c r="CL809" s="42" t="s">
        <v>2008</v>
      </c>
      <c r="CM809" s="42" t="str">
        <f>IF(BANCO10[[#This Row],[SOLUÇÃO]]=CM$1,BANCO10[[#This Row],[STATUS DA ETAPA]],"")</f>
        <v/>
      </c>
      <c r="CN809" s="42" t="str">
        <f>IF(BANCO10[[#This Row],[SOLUÇÃO]]=CN$1,BANCO10[[#This Row],[STATUS DA ETAPA]],"")</f>
        <v/>
      </c>
      <c r="CO809" s="42" t="str">
        <f>IF(BANCO10[[#This Row],[SOLUÇÃO]]=CO$1,BANCO10[[#This Row],[STATUS DA ETAPA]],"")</f>
        <v/>
      </c>
      <c r="CP809" s="42" t="str">
        <f>IF(BANCO10[[#This Row],[SOLUÇÃO]]=CP$1,BANCO10[[#This Row],[STATUS DA ETAPA]],"")</f>
        <v/>
      </c>
      <c r="CQ809" s="42" t="str">
        <f>IF(BANCO10[[#This Row],[SOLUÇÃO]]=CQ$1,BANCO10[[#This Row],[STATUS DA ETAPA]],"")</f>
        <v/>
      </c>
      <c r="CR809" s="42" t="str">
        <f>IF(BANCO10[[#This Row],[SOLUÇÃO]]=CR$1,BANCO10[[#This Row],[STATUS DA ETAPA]],"")</f>
        <v>CONCLUÍDO</v>
      </c>
      <c r="CS809" s="42" t="str">
        <f>IF(BANCO10[[#This Row],[SOLUÇÃO]]=CS$1,BANCO10[[#This Row],[STATUS DA ETAPA]],"")</f>
        <v/>
      </c>
      <c r="CT809" s="42" t="str">
        <f>IF(BANCO10[[#This Row],[SOLUÇÃO]]=CT$1,BANCO10[[#This Row],[STATUS DA ETAPA]],"")</f>
        <v/>
      </c>
      <c r="CU809" s="42" t="str">
        <f>IF(BANCO10[[#This Row],[SOLUÇÃO]]=CU$1,BANCO10[[#This Row],[STATUS DA ETAPA]],"")</f>
        <v/>
      </c>
      <c r="CV809" s="42" t="str">
        <f>IF(BANCO10[[#This Row],[SOLUÇÃO]]=CV$1,BANCO10[[#This Row],[STATUS DA ETAPA]],"")</f>
        <v/>
      </c>
      <c r="CW809" s="42" t="str">
        <f>IF(BANCO10[[#This Row],[SOLUÇÃO]]=CW$1,BANCO10[[#This Row],[STATUS DA ETAPA]],"")</f>
        <v/>
      </c>
      <c r="CX809" s="42" t="str">
        <f>IF(BANCO10[[#This Row],[SOLUÇÃO]]=CX$1,BANCO10[[#This Row],[STATUS DA ETAPA]],"")</f>
        <v/>
      </c>
      <c r="CY809" s="42" t="str">
        <f>IF(BANCO10[[#This Row],[SOLUÇÃO]]=CY$1,BANCO10[[#This Row],[STATUS DA ETAPA]],"")</f>
        <v/>
      </c>
      <c r="CZ809" s="42" t="str">
        <f>IF(BANCO10[[#This Row],[SOLUÇÃO]]=CZ$1,BANCO10[[#This Row],[STATUS DA ETAPA]],"")</f>
        <v/>
      </c>
      <c r="DA809" s="42" t="str">
        <f>IF(BANCO10[[#This Row],[SOLUÇÃO]]=DA$1,BANCO10[[#This Row],[STATUS DA ETAPA]],"")</f>
        <v/>
      </c>
      <c r="DB809" s="42" t="str">
        <f>IF(BANCO10[[#This Row],[SOLUÇÃO]]=DB$1,BANCO10[[#This Row],[STATUS DA ETAPA]],"")</f>
        <v/>
      </c>
      <c r="DC809" s="63" t="str">
        <f>IF(BANCO10[[#This Row],[SOLUÇÃO]]=DC$1,BANCO10[[#This Row],[STATUS DA ETAPA]],"")</f>
        <v/>
      </c>
      <c r="DD809" s="65" t="str">
        <f>IF(BANCO10[[#This Row],[SOLUÇÃO]]=DD$1,BANCO10[[#This Row],[STATUS DA ETAPA]],"")</f>
        <v/>
      </c>
      <c r="DE809" s="65" t="str">
        <f>IF(BANCO10[[#This Row],[SOLUÇÃO]]=DE$1,BANCO10[[#This Row],[STATUS DA ETAPA]],"")</f>
        <v/>
      </c>
      <c r="DF809" s="65" t="str">
        <f>IF(BANCO10[[#This Row],[SOLUÇÃO]]=DF$1,BANCO10[[#This Row],[STATUS DA ETAPA]],"")</f>
        <v/>
      </c>
      <c r="DG809" s="65" t="str">
        <f>IF(BANCO10[[#This Row],[SOLUÇÃO]]=DG$1,BANCO10[[#This Row],[STATUS DA ETAPA]],"")</f>
        <v/>
      </c>
      <c r="DH809" s="65" t="str">
        <f>IF(BANCO10[[#This Row],[SOLUÇÃO]]=DH$1,BANCO10[[#This Row],[STATUS DA ETAPA]],"")</f>
        <v/>
      </c>
      <c r="DI809" s="65" t="str">
        <f>IF(BANCO10[[#This Row],[SOLUÇÃO]]=DI$1,BANCO10[[#This Row],[STATUS DA ETAPA]],"")</f>
        <v/>
      </c>
      <c r="DJ809" s="65" t="str">
        <f>IF(BANCO10[[#This Row],[SOLUÇÃO]]=DJ$1,BANCO10[[#This Row],[STATUS DA ETAPA]],"")</f>
        <v/>
      </c>
      <c r="DK809" s="65" t="str">
        <f>IF(BANCO10[[#This Row],[SOLUÇÃO]]=DK$1,BANCO10[[#This Row],[STATUS DA ETAPA]],"")</f>
        <v/>
      </c>
      <c r="DL809" s="65" t="str">
        <f>IF(BANCO10[[#This Row],[SOLUÇÃO]]=DL$1,BANCO10[[#This Row],[STATUS DA ETAPA]],"")</f>
        <v/>
      </c>
      <c r="DM809" s="65" t="str">
        <f>IF(BANCO10[[#This Row],[SOLUÇÃO]]=DM$1,BANCO10[[#This Row],[STATUS DA ETAPA]],"")</f>
        <v/>
      </c>
    </row>
    <row r="810" spans="1:117" ht="12" x14ac:dyDescent="0.25">
      <c r="A810" s="38" t="s">
        <v>118</v>
      </c>
      <c r="B810" s="39" t="s">
        <v>119</v>
      </c>
      <c r="C810" s="40" t="str">
        <f>IFERROR(VLOOKUP(BANCO10[[#This Row],[EMPRESA]],[1]!DADOS[#Data],2,FALSE),"")</f>
        <v>22.069.668/0001-28</v>
      </c>
      <c r="D810" s="42" t="s">
        <v>2007</v>
      </c>
      <c r="E810" s="42" t="str">
        <f>IFERROR(VLOOKUP(BANCO10[[#This Row],[EMPRESA]],[1]!DADOS[#Data],5,FALSE),"")</f>
        <v>ME</v>
      </c>
      <c r="F810" s="40" t="str">
        <f>IFERROR(IF(VLOOKUP(BANCO10[[#This Row],[EMPRESA]],[1]!DADOS[#Data],6,0)="","",(VLOOKUP(BANCO10[[#This Row],[EMPRESA]],[1]!DADOS[#Data],6,0))),"")</f>
        <v>CAPITAL LESTE 2</v>
      </c>
      <c r="G810" s="40" t="s">
        <v>2011</v>
      </c>
      <c r="H810" s="43" t="s">
        <v>121</v>
      </c>
      <c r="I810" s="43" t="s">
        <v>122</v>
      </c>
      <c r="J810" s="44" t="s">
        <v>123</v>
      </c>
      <c r="K810" s="44" t="s">
        <v>123</v>
      </c>
      <c r="L810" s="44" t="s">
        <v>123</v>
      </c>
      <c r="M810" s="44">
        <v>103</v>
      </c>
      <c r="N810" s="42" t="s">
        <v>123</v>
      </c>
      <c r="O810" s="42" t="s">
        <v>90</v>
      </c>
      <c r="P810" s="42">
        <v>4</v>
      </c>
      <c r="Q810" s="42"/>
      <c r="R810" s="45" t="s">
        <v>123</v>
      </c>
      <c r="S810" s="45"/>
      <c r="T810" s="45" t="s">
        <v>123</v>
      </c>
      <c r="U810" s="45"/>
      <c r="V810" s="45" t="s">
        <v>123</v>
      </c>
      <c r="W810" s="45"/>
      <c r="X810" s="45" t="s">
        <v>123</v>
      </c>
      <c r="Y810" s="45"/>
      <c r="Z810" s="46" t="s">
        <v>123</v>
      </c>
      <c r="AA810" s="47"/>
      <c r="AB810" s="46" t="s">
        <v>123</v>
      </c>
      <c r="AC810" s="48"/>
      <c r="AD810" s="46" t="s">
        <v>123</v>
      </c>
      <c r="AE810" s="48"/>
      <c r="AF810" s="45" t="s">
        <v>123</v>
      </c>
      <c r="AG810" s="45"/>
      <c r="AH810" s="45" t="s">
        <v>123</v>
      </c>
      <c r="AI810" s="45"/>
      <c r="AJ810" s="45" t="s">
        <v>123</v>
      </c>
      <c r="AK810" s="45"/>
      <c r="AL810" s="45" t="s">
        <v>123</v>
      </c>
      <c r="AM810" s="45"/>
      <c r="AN810" s="45" t="s">
        <v>123</v>
      </c>
      <c r="AO810" s="45"/>
      <c r="AP810" s="45" t="s">
        <v>123</v>
      </c>
      <c r="AQ810" s="45"/>
      <c r="AR810" s="45" t="s">
        <v>123</v>
      </c>
      <c r="AS810" s="45"/>
      <c r="AT810" s="49">
        <v>45963</v>
      </c>
      <c r="AU810" s="50">
        <v>45963</v>
      </c>
      <c r="AV810" s="51" t="s">
        <v>123</v>
      </c>
      <c r="AW810" s="51" t="s">
        <v>123</v>
      </c>
      <c r="AX810" s="51" t="s">
        <v>123</v>
      </c>
      <c r="AY810" s="52" t="s">
        <v>123</v>
      </c>
      <c r="AZ810" s="53">
        <v>0</v>
      </c>
      <c r="BA810" s="52" t="s">
        <v>123</v>
      </c>
      <c r="BB810" s="81" t="s">
        <v>123</v>
      </c>
      <c r="BC810" s="52" t="s">
        <v>123</v>
      </c>
      <c r="BD810" s="52" t="s">
        <v>123</v>
      </c>
      <c r="BE810" s="55" t="s">
        <v>123</v>
      </c>
      <c r="BF810" s="55" t="s">
        <v>123</v>
      </c>
      <c r="BG810" s="55" t="s">
        <v>123</v>
      </c>
      <c r="BH810" s="55" t="s">
        <v>123</v>
      </c>
      <c r="BI810" s="68" t="s">
        <v>123</v>
      </c>
      <c r="BJ810" s="48"/>
      <c r="BK810" s="58"/>
      <c r="BL810" s="59"/>
      <c r="BM810" s="58"/>
      <c r="BN810" s="59"/>
      <c r="BO810" s="74" t="s">
        <v>123</v>
      </c>
      <c r="BP810" s="77"/>
      <c r="BQ810" s="78" t="s">
        <v>123</v>
      </c>
      <c r="BR810" s="79"/>
      <c r="BS810" s="70" t="s">
        <v>2010</v>
      </c>
      <c r="BT810" s="38"/>
      <c r="BU810" s="61" t="s">
        <v>129</v>
      </c>
      <c r="BV810" s="61" t="s">
        <v>129</v>
      </c>
      <c r="BW810" s="84" t="s">
        <v>129</v>
      </c>
      <c r="BX810" s="84" t="s">
        <v>129</v>
      </c>
      <c r="BY810" s="85" t="s">
        <v>129</v>
      </c>
      <c r="BZ810" s="84"/>
      <c r="CA810" s="86" t="s">
        <v>129</v>
      </c>
      <c r="CB810" s="87" t="s">
        <v>129</v>
      </c>
      <c r="CC810" s="88" t="s">
        <v>129</v>
      </c>
      <c r="CD810" s="87" t="s">
        <v>129</v>
      </c>
      <c r="CE810" s="87" t="s">
        <v>129</v>
      </c>
      <c r="CF810" s="87" t="s">
        <v>129</v>
      </c>
      <c r="CG810" s="87" t="s">
        <v>129</v>
      </c>
      <c r="CH810" s="42">
        <f>YEAR(BANCO10[[#This Row],[DATA INÍCIO]])</f>
        <v>2025</v>
      </c>
      <c r="CI810" s="42">
        <f>MONTH(BANCO10[[#This Row],[DATA INÍCIO]])</f>
        <v>11</v>
      </c>
      <c r="CJ810" s="42" t="str">
        <f t="shared" si="14"/>
        <v>VENDA NOVA PETS DISTRIBUIDORA LTDA22.069.668/0001-28</v>
      </c>
      <c r="CK810" s="42"/>
      <c r="CL810" s="42" t="s">
        <v>123</v>
      </c>
      <c r="CM810" s="42" t="str">
        <f>IF(BANCO10[[#This Row],[SOLUÇÃO]]=CM$1,BANCO10[[#This Row],[STATUS DA ETAPA]],"")</f>
        <v>CANCELADO</v>
      </c>
      <c r="CN810" s="42" t="str">
        <f>IF(BANCO10[[#This Row],[SOLUÇÃO]]=CN$1,BANCO10[[#This Row],[STATUS DA ETAPA]],"")</f>
        <v/>
      </c>
      <c r="CO810" s="42" t="str">
        <f>IF(BANCO10[[#This Row],[SOLUÇÃO]]=CO$1,BANCO10[[#This Row],[STATUS DA ETAPA]],"")</f>
        <v/>
      </c>
      <c r="CP810" s="42" t="str">
        <f>IF(BANCO10[[#This Row],[SOLUÇÃO]]=CP$1,BANCO10[[#This Row],[STATUS DA ETAPA]],"")</f>
        <v/>
      </c>
      <c r="CQ810" s="42" t="str">
        <f>IF(BANCO10[[#This Row],[SOLUÇÃO]]=CQ$1,BANCO10[[#This Row],[STATUS DA ETAPA]],"")</f>
        <v/>
      </c>
      <c r="CR810" s="42" t="str">
        <f>IF(BANCO10[[#This Row],[SOLUÇÃO]]=CR$1,BANCO10[[#This Row],[STATUS DA ETAPA]],"")</f>
        <v/>
      </c>
      <c r="CS810" s="42" t="str">
        <f>IF(BANCO10[[#This Row],[SOLUÇÃO]]=CS$1,BANCO10[[#This Row],[STATUS DA ETAPA]],"")</f>
        <v/>
      </c>
      <c r="CT810" s="42" t="str">
        <f>IF(BANCO10[[#This Row],[SOLUÇÃO]]=CT$1,BANCO10[[#This Row],[STATUS DA ETAPA]],"")</f>
        <v/>
      </c>
      <c r="CU810" s="42" t="str">
        <f>IF(BANCO10[[#This Row],[SOLUÇÃO]]=CU$1,BANCO10[[#This Row],[STATUS DA ETAPA]],"")</f>
        <v/>
      </c>
      <c r="CV810" s="42" t="str">
        <f>IF(BANCO10[[#This Row],[SOLUÇÃO]]=CV$1,BANCO10[[#This Row],[STATUS DA ETAPA]],"")</f>
        <v/>
      </c>
      <c r="CW810" s="42" t="str">
        <f>IF(BANCO10[[#This Row],[SOLUÇÃO]]=CW$1,BANCO10[[#This Row],[STATUS DA ETAPA]],"")</f>
        <v/>
      </c>
      <c r="CX810" s="42" t="str">
        <f>IF(BANCO10[[#This Row],[SOLUÇÃO]]=CX$1,BANCO10[[#This Row],[STATUS DA ETAPA]],"")</f>
        <v/>
      </c>
      <c r="CY810" s="42" t="str">
        <f>IF(BANCO10[[#This Row],[SOLUÇÃO]]=CY$1,BANCO10[[#This Row],[STATUS DA ETAPA]],"")</f>
        <v/>
      </c>
      <c r="CZ810" s="42" t="str">
        <f>IF(BANCO10[[#This Row],[SOLUÇÃO]]=CZ$1,BANCO10[[#This Row],[STATUS DA ETAPA]],"")</f>
        <v/>
      </c>
      <c r="DA810" s="42" t="str">
        <f>IF(BANCO10[[#This Row],[SOLUÇÃO]]=DA$1,BANCO10[[#This Row],[STATUS DA ETAPA]],"")</f>
        <v/>
      </c>
      <c r="DB810" s="42" t="str">
        <f>IF(BANCO10[[#This Row],[SOLUÇÃO]]=DB$1,BANCO10[[#This Row],[STATUS DA ETAPA]],"")</f>
        <v/>
      </c>
      <c r="DC810" s="63" t="str">
        <f>IF(BANCO10[[#This Row],[SOLUÇÃO]]=DC$1,BANCO10[[#This Row],[STATUS DA ETAPA]],"")</f>
        <v/>
      </c>
      <c r="DD810" s="65" t="str">
        <f>IF(BANCO10[[#This Row],[SOLUÇÃO]]=DD$1,BANCO10[[#This Row],[STATUS DA ETAPA]],"")</f>
        <v/>
      </c>
      <c r="DE810" s="65" t="str">
        <f>IF(BANCO10[[#This Row],[SOLUÇÃO]]=DE$1,BANCO10[[#This Row],[STATUS DA ETAPA]],"")</f>
        <v/>
      </c>
      <c r="DF810" s="65" t="str">
        <f>IF(BANCO10[[#This Row],[SOLUÇÃO]]=DF$1,BANCO10[[#This Row],[STATUS DA ETAPA]],"")</f>
        <v/>
      </c>
      <c r="DG810" s="65" t="str">
        <f>IF(BANCO10[[#This Row],[SOLUÇÃO]]=DG$1,BANCO10[[#This Row],[STATUS DA ETAPA]],"")</f>
        <v/>
      </c>
      <c r="DH810" s="65" t="str">
        <f>IF(BANCO10[[#This Row],[SOLUÇÃO]]=DH$1,BANCO10[[#This Row],[STATUS DA ETAPA]],"")</f>
        <v/>
      </c>
      <c r="DI810" s="65" t="str">
        <f>IF(BANCO10[[#This Row],[SOLUÇÃO]]=DI$1,BANCO10[[#This Row],[STATUS DA ETAPA]],"")</f>
        <v/>
      </c>
      <c r="DJ810" s="65" t="str">
        <f>IF(BANCO10[[#This Row],[SOLUÇÃO]]=DJ$1,BANCO10[[#This Row],[STATUS DA ETAPA]],"")</f>
        <v/>
      </c>
      <c r="DK810" s="65" t="str">
        <f>IF(BANCO10[[#This Row],[SOLUÇÃO]]=DK$1,BANCO10[[#This Row],[STATUS DA ETAPA]],"")</f>
        <v/>
      </c>
      <c r="DL810" s="65" t="str">
        <f>IF(BANCO10[[#This Row],[SOLUÇÃO]]=DL$1,BANCO10[[#This Row],[STATUS DA ETAPA]],"")</f>
        <v/>
      </c>
      <c r="DM810" s="65" t="str">
        <f>IF(BANCO10[[#This Row],[SOLUÇÃO]]=DM$1,BANCO10[[#This Row],[STATUS DA ETAPA]],"")</f>
        <v/>
      </c>
    </row>
    <row r="811" spans="1:117" ht="12" x14ac:dyDescent="0.25">
      <c r="A811" s="38" t="s">
        <v>118</v>
      </c>
      <c r="B811" s="39" t="s">
        <v>119</v>
      </c>
      <c r="C811" s="40" t="str">
        <f>IFERROR(VLOOKUP(BANCO10[[#This Row],[EMPRESA]],[1]!DADOS[#Data],2,FALSE),"")</f>
        <v>07.339.738/0001-27</v>
      </c>
      <c r="D811" s="42" t="s">
        <v>2012</v>
      </c>
      <c r="E811" s="42" t="str">
        <f>IFERROR(VLOOKUP(BANCO10[[#This Row],[EMPRESA]],[1]!DADOS[#Data],5,FALSE),"")</f>
        <v>EPP</v>
      </c>
      <c r="F811" s="40" t="str">
        <f>IFERROR(IF(VLOOKUP(BANCO10[[#This Row],[EMPRESA]],[1]!DADOS[#Data],6,0)="","",(VLOOKUP(BANCO10[[#This Row],[EMPRESA]],[1]!DADOS[#Data],6,0))),"")</f>
        <v>CAPITAL LESTE 2</v>
      </c>
      <c r="G811" s="40"/>
      <c r="H811" s="43" t="s">
        <v>121</v>
      </c>
      <c r="I811" s="43" t="s">
        <v>145</v>
      </c>
      <c r="J811" s="44" t="s">
        <v>146</v>
      </c>
      <c r="K811" s="44" t="s">
        <v>2013</v>
      </c>
      <c r="L811" s="44" t="s">
        <v>123</v>
      </c>
      <c r="M811" s="44">
        <v>103</v>
      </c>
      <c r="N811" s="42" t="s">
        <v>123</v>
      </c>
      <c r="O811" s="42" t="s">
        <v>90</v>
      </c>
      <c r="P811" s="42">
        <v>4</v>
      </c>
      <c r="Q811" s="42" t="s">
        <v>205</v>
      </c>
      <c r="R811" s="45" t="s">
        <v>123</v>
      </c>
      <c r="S811" s="45"/>
      <c r="T811" s="45" t="s">
        <v>123</v>
      </c>
      <c r="U811" s="45"/>
      <c r="V811" s="45" t="s">
        <v>123</v>
      </c>
      <c r="W811" s="45"/>
      <c r="X811" s="45" t="s">
        <v>123</v>
      </c>
      <c r="Y811" s="45"/>
      <c r="Z811" s="46" t="s">
        <v>123</v>
      </c>
      <c r="AA811" s="47"/>
      <c r="AB811" s="46" t="s">
        <v>123</v>
      </c>
      <c r="AC811" s="48"/>
      <c r="AD811" s="46" t="s">
        <v>123</v>
      </c>
      <c r="AE811" s="48"/>
      <c r="AF811" s="45" t="s">
        <v>27</v>
      </c>
      <c r="AG811" s="45">
        <v>44887</v>
      </c>
      <c r="AH811" s="45" t="s">
        <v>126</v>
      </c>
      <c r="AI811" s="45"/>
      <c r="AJ811" s="45" t="s">
        <v>123</v>
      </c>
      <c r="AK811" s="45"/>
      <c r="AL811" s="45" t="s">
        <v>123</v>
      </c>
      <c r="AM811" s="45"/>
      <c r="AN811" s="45" t="s">
        <v>123</v>
      </c>
      <c r="AO811" s="45"/>
      <c r="AP811" s="45" t="s">
        <v>123</v>
      </c>
      <c r="AQ811" s="45"/>
      <c r="AR811" s="45" t="s">
        <v>123</v>
      </c>
      <c r="AS811" s="45"/>
      <c r="AT811" s="133">
        <v>44886</v>
      </c>
      <c r="AU811" s="99">
        <v>44886</v>
      </c>
      <c r="AV811" s="51" t="s">
        <v>123</v>
      </c>
      <c r="AW811" s="51" t="s">
        <v>123</v>
      </c>
      <c r="AX811" s="51" t="s">
        <v>49</v>
      </c>
      <c r="AY811" s="52" t="s">
        <v>123</v>
      </c>
      <c r="AZ811" s="53">
        <v>0</v>
      </c>
      <c r="BA811" s="52" t="s">
        <v>123</v>
      </c>
      <c r="BB811" s="81" t="s">
        <v>123</v>
      </c>
      <c r="BC811" s="52" t="s">
        <v>123</v>
      </c>
      <c r="BD811" s="52" t="s">
        <v>123</v>
      </c>
      <c r="BE811" s="55" t="s">
        <v>123</v>
      </c>
      <c r="BF811" s="55" t="s">
        <v>123</v>
      </c>
      <c r="BG811" s="55" t="s">
        <v>123</v>
      </c>
      <c r="BH811" s="55" t="s">
        <v>123</v>
      </c>
      <c r="BI811" s="56" t="s">
        <v>123</v>
      </c>
      <c r="BJ811" s="47"/>
      <c r="BK811" s="74"/>
      <c r="BL811" s="75"/>
      <c r="BM811" s="74"/>
      <c r="BN811" s="75"/>
      <c r="BO811" s="74" t="s">
        <v>123</v>
      </c>
      <c r="BP811" s="75"/>
      <c r="BQ811" s="74" t="s">
        <v>123</v>
      </c>
      <c r="BR811" s="217"/>
      <c r="BS811" s="70" t="s">
        <v>2014</v>
      </c>
      <c r="BT811" s="38"/>
      <c r="BU811" s="61" t="s">
        <v>170</v>
      </c>
      <c r="BV811" s="61" t="s">
        <v>170</v>
      </c>
      <c r="BW811" s="84" t="s">
        <v>171</v>
      </c>
      <c r="BX811" s="84" t="s">
        <v>129</v>
      </c>
      <c r="BY811" s="85" t="s">
        <v>170</v>
      </c>
      <c r="BZ811" s="84"/>
      <c r="CA811" s="86" t="s">
        <v>129</v>
      </c>
      <c r="CB811" s="87" t="s">
        <v>129</v>
      </c>
      <c r="CC811" s="88" t="s">
        <v>129</v>
      </c>
      <c r="CD811" s="87" t="s">
        <v>129</v>
      </c>
      <c r="CE811" s="87" t="s">
        <v>129</v>
      </c>
      <c r="CF811" s="87" t="s">
        <v>129</v>
      </c>
      <c r="CG811" s="87" t="s">
        <v>129</v>
      </c>
      <c r="CH811" s="42">
        <f>YEAR(BANCO10[[#This Row],[DATA INÍCIO]])</f>
        <v>2022</v>
      </c>
      <c r="CI811" s="42">
        <f>MONTH(BANCO10[[#This Row],[DATA INÍCIO]])</f>
        <v>11</v>
      </c>
      <c r="CJ811" s="42" t="str">
        <f t="shared" si="14"/>
        <v>VETHERM INDUSTRIA E COMERCIO DE VEDACOES EIRELI07.339.738/0001-27</v>
      </c>
      <c r="CK811" s="42"/>
      <c r="CL811" s="42" t="s">
        <v>2013</v>
      </c>
      <c r="CM811" s="42" t="str">
        <f>IF(BANCO10[[#This Row],[SOLUÇÃO]]=CM$1,BANCO10[[#This Row],[STATUS DA ETAPA]],"")</f>
        <v>CONCLUÍDO</v>
      </c>
      <c r="CN811" s="42" t="str">
        <f>IF(BANCO10[[#This Row],[SOLUÇÃO]]=CN$1,BANCO10[[#This Row],[STATUS DA ETAPA]],"")</f>
        <v/>
      </c>
      <c r="CO811" s="42" t="str">
        <f>IF(BANCO10[[#This Row],[SOLUÇÃO]]=CO$1,BANCO10[[#This Row],[STATUS DA ETAPA]],"")</f>
        <v/>
      </c>
      <c r="CP811" s="42" t="str">
        <f>IF(BANCO10[[#This Row],[SOLUÇÃO]]=CP$1,BANCO10[[#This Row],[STATUS DA ETAPA]],"")</f>
        <v/>
      </c>
      <c r="CQ811" s="42" t="str">
        <f>IF(BANCO10[[#This Row],[SOLUÇÃO]]=CQ$1,BANCO10[[#This Row],[STATUS DA ETAPA]],"")</f>
        <v/>
      </c>
      <c r="CR811" s="42" t="str">
        <f>IF(BANCO10[[#This Row],[SOLUÇÃO]]=CR$1,BANCO10[[#This Row],[STATUS DA ETAPA]],"")</f>
        <v/>
      </c>
      <c r="CS811" s="42" t="str">
        <f>IF(BANCO10[[#This Row],[SOLUÇÃO]]=CS$1,BANCO10[[#This Row],[STATUS DA ETAPA]],"")</f>
        <v/>
      </c>
      <c r="CT811" s="42" t="str">
        <f>IF(BANCO10[[#This Row],[SOLUÇÃO]]=CT$1,BANCO10[[#This Row],[STATUS DA ETAPA]],"")</f>
        <v/>
      </c>
      <c r="CU811" s="42" t="str">
        <f>IF(BANCO10[[#This Row],[SOLUÇÃO]]=CU$1,BANCO10[[#This Row],[STATUS DA ETAPA]],"")</f>
        <v/>
      </c>
      <c r="CV811" s="42" t="str">
        <f>IF(BANCO10[[#This Row],[SOLUÇÃO]]=CV$1,BANCO10[[#This Row],[STATUS DA ETAPA]],"")</f>
        <v/>
      </c>
      <c r="CW811" s="42" t="str">
        <f>IF(BANCO10[[#This Row],[SOLUÇÃO]]=CW$1,BANCO10[[#This Row],[STATUS DA ETAPA]],"")</f>
        <v/>
      </c>
      <c r="CX811" s="42" t="str">
        <f>IF(BANCO10[[#This Row],[SOLUÇÃO]]=CX$1,BANCO10[[#This Row],[STATUS DA ETAPA]],"")</f>
        <v/>
      </c>
      <c r="CY811" s="42" t="str">
        <f>IF(BANCO10[[#This Row],[SOLUÇÃO]]=CY$1,BANCO10[[#This Row],[STATUS DA ETAPA]],"")</f>
        <v/>
      </c>
      <c r="CZ811" s="42" t="str">
        <f>IF(BANCO10[[#This Row],[SOLUÇÃO]]=CZ$1,BANCO10[[#This Row],[STATUS DA ETAPA]],"")</f>
        <v/>
      </c>
      <c r="DA811" s="42" t="str">
        <f>IF(BANCO10[[#This Row],[SOLUÇÃO]]=DA$1,BANCO10[[#This Row],[STATUS DA ETAPA]],"")</f>
        <v/>
      </c>
      <c r="DB811" s="42" t="str">
        <f>IF(BANCO10[[#This Row],[SOLUÇÃO]]=DB$1,BANCO10[[#This Row],[STATUS DA ETAPA]],"")</f>
        <v/>
      </c>
      <c r="DC811" s="63" t="str">
        <f>IF(BANCO10[[#This Row],[SOLUÇÃO]]=DC$1,BANCO10[[#This Row],[STATUS DA ETAPA]],"")</f>
        <v/>
      </c>
      <c r="DD811" s="65" t="str">
        <f>IF(BANCO10[[#This Row],[SOLUÇÃO]]=DD$1,BANCO10[[#This Row],[STATUS DA ETAPA]],"")</f>
        <v/>
      </c>
      <c r="DE811" s="65" t="str">
        <f>IF(BANCO10[[#This Row],[SOLUÇÃO]]=DE$1,BANCO10[[#This Row],[STATUS DA ETAPA]],"")</f>
        <v/>
      </c>
      <c r="DF811" s="65" t="str">
        <f>IF(BANCO10[[#This Row],[SOLUÇÃO]]=DF$1,BANCO10[[#This Row],[STATUS DA ETAPA]],"")</f>
        <v/>
      </c>
      <c r="DG811" s="65" t="str">
        <f>IF(BANCO10[[#This Row],[SOLUÇÃO]]=DG$1,BANCO10[[#This Row],[STATUS DA ETAPA]],"")</f>
        <v/>
      </c>
      <c r="DH811" s="65" t="str">
        <f>IF(BANCO10[[#This Row],[SOLUÇÃO]]=DH$1,BANCO10[[#This Row],[STATUS DA ETAPA]],"")</f>
        <v/>
      </c>
      <c r="DI811" s="65" t="str">
        <f>IF(BANCO10[[#This Row],[SOLUÇÃO]]=DI$1,BANCO10[[#This Row],[STATUS DA ETAPA]],"")</f>
        <v/>
      </c>
      <c r="DJ811" s="65" t="str">
        <f>IF(BANCO10[[#This Row],[SOLUÇÃO]]=DJ$1,BANCO10[[#This Row],[STATUS DA ETAPA]],"")</f>
        <v/>
      </c>
      <c r="DK811" s="65" t="str">
        <f>IF(BANCO10[[#This Row],[SOLUÇÃO]]=DK$1,BANCO10[[#This Row],[STATUS DA ETAPA]],"")</f>
        <v/>
      </c>
      <c r="DL811" s="65" t="str">
        <f>IF(BANCO10[[#This Row],[SOLUÇÃO]]=DL$1,BANCO10[[#This Row],[STATUS DA ETAPA]],"")</f>
        <v/>
      </c>
      <c r="DM811" s="65" t="str">
        <f>IF(BANCO10[[#This Row],[SOLUÇÃO]]=DM$1,BANCO10[[#This Row],[STATUS DA ETAPA]],"")</f>
        <v/>
      </c>
    </row>
    <row r="812" spans="1:117" ht="12" x14ac:dyDescent="0.25">
      <c r="A812" s="38" t="s">
        <v>118</v>
      </c>
      <c r="B812" s="39" t="s">
        <v>119</v>
      </c>
      <c r="C812" s="40" t="str">
        <f>IFERROR(VLOOKUP(BANCO10[[#This Row],[EMPRESA]],[1]!DADOS[#Data],2,FALSE),"")</f>
        <v>07.339.738/0001-27</v>
      </c>
      <c r="D812" s="42" t="s">
        <v>2012</v>
      </c>
      <c r="E812" s="42" t="str">
        <f>IFERROR(VLOOKUP(BANCO10[[#This Row],[EMPRESA]],[1]!DADOS[#Data],5,FALSE),"")</f>
        <v>EPP</v>
      </c>
      <c r="F812" s="40" t="str">
        <f>IFERROR(IF(VLOOKUP(BANCO10[[#This Row],[EMPRESA]],[1]!DADOS[#Data],6,0)="","",(VLOOKUP(BANCO10[[#This Row],[EMPRESA]],[1]!DADOS[#Data],6,0))),"")</f>
        <v>CAPITAL LESTE 2</v>
      </c>
      <c r="G812" s="40" t="str">
        <f>IFERROR(IF(VLOOKUP(BANCO10[[#This Row],[EMPRESA]],[1]!DADOS[#Data],4)="","",(VLOOKUP($D812,[1]!DADOS[#Data],4,0))),"")</f>
        <v/>
      </c>
      <c r="H812" s="43" t="s">
        <v>7</v>
      </c>
      <c r="I812" s="42" t="s">
        <v>267</v>
      </c>
      <c r="J812" s="44" t="s">
        <v>136</v>
      </c>
      <c r="K812" s="44" t="s">
        <v>136</v>
      </c>
      <c r="L812" s="44" t="s">
        <v>136</v>
      </c>
      <c r="M812" s="44">
        <v>103</v>
      </c>
      <c r="N812" s="42" t="s">
        <v>123</v>
      </c>
      <c r="O812" s="42" t="s">
        <v>95</v>
      </c>
      <c r="P812" s="42">
        <v>100</v>
      </c>
      <c r="Q812" s="42"/>
      <c r="R812" s="45" t="s">
        <v>123</v>
      </c>
      <c r="S812" s="45"/>
      <c r="T812" s="45" t="s">
        <v>123</v>
      </c>
      <c r="U812" s="45"/>
      <c r="V812" s="45" t="s">
        <v>123</v>
      </c>
      <c r="W812" s="45"/>
      <c r="X812" s="45" t="s">
        <v>123</v>
      </c>
      <c r="Y812" s="45"/>
      <c r="Z812" s="46" t="s">
        <v>123</v>
      </c>
      <c r="AA812" s="47"/>
      <c r="AB812" s="46" t="s">
        <v>123</v>
      </c>
      <c r="AC812" s="48"/>
      <c r="AD812" s="46" t="s">
        <v>123</v>
      </c>
      <c r="AE812" s="48"/>
      <c r="AF812" s="45" t="s">
        <v>27</v>
      </c>
      <c r="AG812" s="45">
        <v>44887</v>
      </c>
      <c r="AH812" s="45" t="s">
        <v>27</v>
      </c>
      <c r="AI812" s="45">
        <v>45204</v>
      </c>
      <c r="AJ812" s="45" t="s">
        <v>27</v>
      </c>
      <c r="AK812" s="45"/>
      <c r="AL812" s="45" t="s">
        <v>27</v>
      </c>
      <c r="AM812" s="45"/>
      <c r="AN812" s="45"/>
      <c r="AO812" s="45"/>
      <c r="AP812" s="45"/>
      <c r="AQ812" s="45"/>
      <c r="AR812" s="45" t="s">
        <v>123</v>
      </c>
      <c r="AS812" s="45"/>
      <c r="AT812" s="49">
        <v>45963</v>
      </c>
      <c r="AU812" s="50">
        <v>45963</v>
      </c>
      <c r="AV812" s="66" t="s">
        <v>123</v>
      </c>
      <c r="AW812" s="66" t="s">
        <v>123</v>
      </c>
      <c r="AX812" s="51" t="s">
        <v>49</v>
      </c>
      <c r="AY812" s="52" t="s">
        <v>126</v>
      </c>
      <c r="AZ812" s="53">
        <v>0</v>
      </c>
      <c r="BA812" s="52"/>
      <c r="BB812" s="81" t="s">
        <v>136</v>
      </c>
      <c r="BC812" s="52" t="s">
        <v>136</v>
      </c>
      <c r="BD812" s="52" t="s">
        <v>136</v>
      </c>
      <c r="BE812" s="55" t="s">
        <v>123</v>
      </c>
      <c r="BF812" s="55" t="s">
        <v>123</v>
      </c>
      <c r="BG812" s="55"/>
      <c r="BH812" s="55" t="s">
        <v>123</v>
      </c>
      <c r="BI812" s="68" t="s">
        <v>123</v>
      </c>
      <c r="BJ812" s="48"/>
      <c r="BK812" s="58"/>
      <c r="BL812" s="59"/>
      <c r="BM812" s="58"/>
      <c r="BN812" s="59"/>
      <c r="BO812" s="74" t="s">
        <v>126</v>
      </c>
      <c r="BP812" s="77"/>
      <c r="BQ812" s="78" t="s">
        <v>126</v>
      </c>
      <c r="BR812" s="79"/>
      <c r="BS812" s="70" t="s">
        <v>2014</v>
      </c>
      <c r="BT812" s="38"/>
      <c r="BU812" s="61" t="s">
        <v>170</v>
      </c>
      <c r="BV812" s="61" t="s">
        <v>170</v>
      </c>
      <c r="BW812" s="84" t="s">
        <v>171</v>
      </c>
      <c r="BX812" s="84" t="s">
        <v>129</v>
      </c>
      <c r="BY812" s="85" t="s">
        <v>170</v>
      </c>
      <c r="BZ812" s="84"/>
      <c r="CA812" s="86" t="s">
        <v>129</v>
      </c>
      <c r="CB812" s="87" t="s">
        <v>129</v>
      </c>
      <c r="CC812" s="88">
        <v>45412</v>
      </c>
      <c r="CD812" s="87" t="s">
        <v>158</v>
      </c>
      <c r="CE812" s="87" t="s">
        <v>129</v>
      </c>
      <c r="CF812" s="87"/>
      <c r="CG812" s="87" t="s">
        <v>2015</v>
      </c>
      <c r="CH812" s="42">
        <f>YEAR(BANCO10[[#This Row],[DATA INÍCIO]])</f>
        <v>2025</v>
      </c>
      <c r="CI812" s="42">
        <f>MONTH(BANCO10[[#This Row],[DATA INÍCIO]])</f>
        <v>11</v>
      </c>
      <c r="CJ812" s="42" t="str">
        <f t="shared" si="14"/>
        <v>VETHERM INDUSTRIA E COMERCIO DE VEDACOES EIRELI07.339.738/0001-27</v>
      </c>
      <c r="CK812" s="42"/>
      <c r="CL812" s="42" t="s">
        <v>136</v>
      </c>
      <c r="CM812" s="42" t="str">
        <f>IF(BANCO10[[#This Row],[SOLUÇÃO]]=CM$1,BANCO10[[#This Row],[STATUS DA ETAPA]],"")</f>
        <v/>
      </c>
      <c r="CN812" s="42" t="str">
        <f>IF(BANCO10[[#This Row],[SOLUÇÃO]]=CN$1,BANCO10[[#This Row],[STATUS DA ETAPA]],"")</f>
        <v/>
      </c>
      <c r="CO812" s="42" t="str">
        <f>IF(BANCO10[[#This Row],[SOLUÇÃO]]=CO$1,BANCO10[[#This Row],[STATUS DA ETAPA]],"")</f>
        <v/>
      </c>
      <c r="CP812" s="42" t="str">
        <f>IF(BANCO10[[#This Row],[SOLUÇÃO]]=CP$1,BANCO10[[#This Row],[STATUS DA ETAPA]],"")</f>
        <v/>
      </c>
      <c r="CQ812" s="42" t="str">
        <f>IF(BANCO10[[#This Row],[SOLUÇÃO]]=CQ$1,BANCO10[[#This Row],[STATUS DA ETAPA]],"")</f>
        <v/>
      </c>
      <c r="CR812" s="42" t="str">
        <f>IF(BANCO10[[#This Row],[SOLUÇÃO]]=CR$1,BANCO10[[#This Row],[STATUS DA ETAPA]],"")</f>
        <v>PROSPECÇÃO</v>
      </c>
      <c r="CS812" s="42" t="str">
        <f>IF(BANCO10[[#This Row],[SOLUÇÃO]]=CS$1,BANCO10[[#This Row],[STATUS DA ETAPA]],"")</f>
        <v/>
      </c>
      <c r="CT812" s="42" t="str">
        <f>IF(BANCO10[[#This Row],[SOLUÇÃO]]=CT$1,BANCO10[[#This Row],[STATUS DA ETAPA]],"")</f>
        <v/>
      </c>
      <c r="CU812" s="42" t="str">
        <f>IF(BANCO10[[#This Row],[SOLUÇÃO]]=CU$1,BANCO10[[#This Row],[STATUS DA ETAPA]],"")</f>
        <v/>
      </c>
      <c r="CV812" s="42" t="str">
        <f>IF(BANCO10[[#This Row],[SOLUÇÃO]]=CV$1,BANCO10[[#This Row],[STATUS DA ETAPA]],"")</f>
        <v/>
      </c>
      <c r="CW812" s="42" t="str">
        <f>IF(BANCO10[[#This Row],[SOLUÇÃO]]=CW$1,BANCO10[[#This Row],[STATUS DA ETAPA]],"")</f>
        <v/>
      </c>
      <c r="CX812" s="42" t="str">
        <f>IF(BANCO10[[#This Row],[SOLUÇÃO]]=CX$1,BANCO10[[#This Row],[STATUS DA ETAPA]],"")</f>
        <v/>
      </c>
      <c r="CY812" s="42" t="str">
        <f>IF(BANCO10[[#This Row],[SOLUÇÃO]]=CY$1,BANCO10[[#This Row],[STATUS DA ETAPA]],"")</f>
        <v/>
      </c>
      <c r="CZ812" s="42" t="str">
        <f>IF(BANCO10[[#This Row],[SOLUÇÃO]]=CZ$1,BANCO10[[#This Row],[STATUS DA ETAPA]],"")</f>
        <v/>
      </c>
      <c r="DA812" s="42" t="str">
        <f>IF(BANCO10[[#This Row],[SOLUÇÃO]]=DA$1,BANCO10[[#This Row],[STATUS DA ETAPA]],"")</f>
        <v/>
      </c>
      <c r="DB812" s="42" t="str">
        <f>IF(BANCO10[[#This Row],[SOLUÇÃO]]=DB$1,BANCO10[[#This Row],[STATUS DA ETAPA]],"")</f>
        <v/>
      </c>
      <c r="DC812" s="63" t="str">
        <f>IF(BANCO10[[#This Row],[SOLUÇÃO]]=DC$1,BANCO10[[#This Row],[STATUS DA ETAPA]],"")</f>
        <v/>
      </c>
      <c r="DD812" s="65" t="str">
        <f>IF(BANCO10[[#This Row],[SOLUÇÃO]]=DD$1,BANCO10[[#This Row],[STATUS DA ETAPA]],"")</f>
        <v/>
      </c>
      <c r="DE812" s="65" t="str">
        <f>IF(BANCO10[[#This Row],[SOLUÇÃO]]=DE$1,BANCO10[[#This Row],[STATUS DA ETAPA]],"")</f>
        <v/>
      </c>
      <c r="DF812" s="65" t="str">
        <f>IF(BANCO10[[#This Row],[SOLUÇÃO]]=DF$1,BANCO10[[#This Row],[STATUS DA ETAPA]],"")</f>
        <v/>
      </c>
      <c r="DG812" s="65" t="str">
        <f>IF(BANCO10[[#This Row],[SOLUÇÃO]]=DG$1,BANCO10[[#This Row],[STATUS DA ETAPA]],"")</f>
        <v/>
      </c>
      <c r="DH812" s="65" t="str">
        <f>IF(BANCO10[[#This Row],[SOLUÇÃO]]=DH$1,BANCO10[[#This Row],[STATUS DA ETAPA]],"")</f>
        <v/>
      </c>
      <c r="DI812" s="65" t="str">
        <f>IF(BANCO10[[#This Row],[SOLUÇÃO]]=DI$1,BANCO10[[#This Row],[STATUS DA ETAPA]],"")</f>
        <v/>
      </c>
      <c r="DJ812" s="65" t="str">
        <f>IF(BANCO10[[#This Row],[SOLUÇÃO]]=DJ$1,BANCO10[[#This Row],[STATUS DA ETAPA]],"")</f>
        <v/>
      </c>
      <c r="DK812" s="65" t="str">
        <f>IF(BANCO10[[#This Row],[SOLUÇÃO]]=DK$1,BANCO10[[#This Row],[STATUS DA ETAPA]],"")</f>
        <v/>
      </c>
      <c r="DL812" s="65" t="str">
        <f>IF(BANCO10[[#This Row],[SOLUÇÃO]]=DL$1,BANCO10[[#This Row],[STATUS DA ETAPA]],"")</f>
        <v/>
      </c>
      <c r="DM812" s="65" t="str">
        <f>IF(BANCO10[[#This Row],[SOLUÇÃO]]=DM$1,BANCO10[[#This Row],[STATUS DA ETAPA]],"")</f>
        <v/>
      </c>
    </row>
    <row r="813" spans="1:117" ht="12" x14ac:dyDescent="0.25">
      <c r="A813" s="38" t="s">
        <v>118</v>
      </c>
      <c r="B813" s="39" t="s">
        <v>119</v>
      </c>
      <c r="C813" s="40" t="str">
        <f>IFERROR(VLOOKUP(BANCO10[[#This Row],[EMPRESA]],[1]!DADOS[#Data],2,FALSE),"")</f>
        <v/>
      </c>
      <c r="D813" s="42" t="s">
        <v>2016</v>
      </c>
      <c r="E813" s="42" t="str">
        <f>IFERROR(VLOOKUP(BANCO10[[#This Row],[EMPRESA]],[1]!DADOS[#Data],5,FALSE),"")</f>
        <v/>
      </c>
      <c r="F813" s="40" t="str">
        <f>IFERROR(IF(VLOOKUP(BANCO10[[#This Row],[EMPRESA]],[1]!DADOS[#Data],6,0)="","",(VLOOKUP(BANCO10[[#This Row],[EMPRESA]],[1]!DADOS[#Data],6,0))),"")</f>
        <v/>
      </c>
      <c r="G813" s="40"/>
      <c r="H813" s="43" t="s">
        <v>121</v>
      </c>
      <c r="I813" s="43" t="s">
        <v>145</v>
      </c>
      <c r="J813" s="43" t="s">
        <v>146</v>
      </c>
      <c r="K813" s="44" t="s">
        <v>2017</v>
      </c>
      <c r="L813" s="44" t="s">
        <v>123</v>
      </c>
      <c r="M813" s="44">
        <v>103</v>
      </c>
      <c r="N813" s="42" t="s">
        <v>123</v>
      </c>
      <c r="O813" s="42" t="s">
        <v>90</v>
      </c>
      <c r="P813" s="42">
        <v>4</v>
      </c>
      <c r="Q813" s="42" t="s">
        <v>236</v>
      </c>
      <c r="R813" s="45" t="s">
        <v>123</v>
      </c>
      <c r="S813" s="45"/>
      <c r="T813" s="45" t="s">
        <v>123</v>
      </c>
      <c r="U813" s="45"/>
      <c r="V813" s="45" t="s">
        <v>123</v>
      </c>
      <c r="W813" s="45"/>
      <c r="X813" s="45" t="s">
        <v>123</v>
      </c>
      <c r="Y813" s="45"/>
      <c r="Z813" s="46" t="s">
        <v>123</v>
      </c>
      <c r="AA813" s="47"/>
      <c r="AB813" s="46" t="s">
        <v>123</v>
      </c>
      <c r="AC813" s="48"/>
      <c r="AD813" s="46" t="s">
        <v>123</v>
      </c>
      <c r="AE813" s="48"/>
      <c r="AF813" s="45" t="s">
        <v>123</v>
      </c>
      <c r="AG813" s="45"/>
      <c r="AH813" s="45" t="s">
        <v>123</v>
      </c>
      <c r="AI813" s="45"/>
      <c r="AJ813" s="45" t="s">
        <v>123</v>
      </c>
      <c r="AK813" s="45"/>
      <c r="AL813" s="45" t="s">
        <v>123</v>
      </c>
      <c r="AM813" s="45"/>
      <c r="AN813" s="45" t="s">
        <v>123</v>
      </c>
      <c r="AO813" s="45"/>
      <c r="AP813" s="45" t="s">
        <v>123</v>
      </c>
      <c r="AQ813" s="45"/>
      <c r="AR813" s="45" t="s">
        <v>123</v>
      </c>
      <c r="AS813" s="45"/>
      <c r="AT813" s="133">
        <v>45392</v>
      </c>
      <c r="AU813" s="99">
        <v>45392</v>
      </c>
      <c r="AV813" s="51" t="s">
        <v>123</v>
      </c>
      <c r="AW813" s="51" t="s">
        <v>123</v>
      </c>
      <c r="AX813" s="73" t="s">
        <v>49</v>
      </c>
      <c r="AY813" s="52" t="s">
        <v>123</v>
      </c>
      <c r="AZ813" s="53">
        <v>0</v>
      </c>
      <c r="BA813" s="52" t="s">
        <v>123</v>
      </c>
      <c r="BB813" s="81" t="s">
        <v>123</v>
      </c>
      <c r="BC813" s="52" t="s">
        <v>123</v>
      </c>
      <c r="BD813" s="52" t="s">
        <v>123</v>
      </c>
      <c r="BE813" s="55" t="s">
        <v>123</v>
      </c>
      <c r="BF813" s="55" t="s">
        <v>123</v>
      </c>
      <c r="BG813" s="55" t="s">
        <v>123</v>
      </c>
      <c r="BH813" s="55" t="s">
        <v>123</v>
      </c>
      <c r="BI813" s="56" t="s">
        <v>123</v>
      </c>
      <c r="BJ813" s="48"/>
      <c r="BK813" s="74"/>
      <c r="BL813" s="75"/>
      <c r="BM813" s="74"/>
      <c r="BN813" s="75"/>
      <c r="BO813" s="74" t="s">
        <v>123</v>
      </c>
      <c r="BP813" s="75"/>
      <c r="BQ813" s="74" t="s">
        <v>123</v>
      </c>
      <c r="BR813" s="75"/>
      <c r="BS813" s="70"/>
      <c r="BT813" s="38"/>
      <c r="BU813" s="61"/>
      <c r="BV813" s="61"/>
      <c r="BW813" s="84"/>
      <c r="BX813" s="84"/>
      <c r="BY813" s="85"/>
      <c r="BZ813" s="84"/>
      <c r="CA813" s="86"/>
      <c r="CB813" s="87"/>
      <c r="CC813" s="88"/>
      <c r="CD813" s="87"/>
      <c r="CE813" s="87"/>
      <c r="CF813" s="87"/>
      <c r="CG813" s="87"/>
      <c r="CH813" s="42">
        <f>YEAR(BANCO10[[#This Row],[DATA INÍCIO]])</f>
        <v>2024</v>
      </c>
      <c r="CI813" s="42">
        <f>MONTH(BANCO10[[#This Row],[DATA INÍCIO]])</f>
        <v>4</v>
      </c>
      <c r="CJ813" s="42" t="str">
        <f t="shared" si="14"/>
        <v>VIBRANIHIL COM E IND DE AMORTECEDORES DE VIBRACAO LTDA -</v>
      </c>
      <c r="CK813" s="42"/>
      <c r="CL813" s="42" t="s">
        <v>2017</v>
      </c>
      <c r="CM813" s="42" t="str">
        <f>IF(BANCO10[[#This Row],[SOLUÇÃO]]=CM$1,BANCO10[[#This Row],[STATUS DA ETAPA]],"")</f>
        <v>CONCLUÍDO</v>
      </c>
      <c r="CN813" s="42" t="str">
        <f>IF(BANCO10[[#This Row],[SOLUÇÃO]]=CN$1,BANCO10[[#This Row],[STATUS DA ETAPA]],"")</f>
        <v/>
      </c>
      <c r="CO813" s="42" t="str">
        <f>IF(BANCO10[[#This Row],[SOLUÇÃO]]=CO$1,BANCO10[[#This Row],[STATUS DA ETAPA]],"")</f>
        <v/>
      </c>
      <c r="CP813" s="42" t="str">
        <f>IF(BANCO10[[#This Row],[SOLUÇÃO]]=CP$1,BANCO10[[#This Row],[STATUS DA ETAPA]],"")</f>
        <v/>
      </c>
      <c r="CQ813" s="42" t="str">
        <f>IF(BANCO10[[#This Row],[SOLUÇÃO]]=CQ$1,BANCO10[[#This Row],[STATUS DA ETAPA]],"")</f>
        <v/>
      </c>
      <c r="CR813" s="42" t="str">
        <f>IF(BANCO10[[#This Row],[SOLUÇÃO]]=CR$1,BANCO10[[#This Row],[STATUS DA ETAPA]],"")</f>
        <v/>
      </c>
      <c r="CS813" s="42" t="str">
        <f>IF(BANCO10[[#This Row],[SOLUÇÃO]]=CS$1,BANCO10[[#This Row],[STATUS DA ETAPA]],"")</f>
        <v/>
      </c>
      <c r="CT813" s="42" t="str">
        <f>IF(BANCO10[[#This Row],[SOLUÇÃO]]=CT$1,BANCO10[[#This Row],[STATUS DA ETAPA]],"")</f>
        <v/>
      </c>
      <c r="CU813" s="42" t="str">
        <f>IF(BANCO10[[#This Row],[SOLUÇÃO]]=CU$1,BANCO10[[#This Row],[STATUS DA ETAPA]],"")</f>
        <v/>
      </c>
      <c r="CV813" s="42" t="str">
        <f>IF(BANCO10[[#This Row],[SOLUÇÃO]]=CV$1,BANCO10[[#This Row],[STATUS DA ETAPA]],"")</f>
        <v/>
      </c>
      <c r="CW813" s="42" t="str">
        <f>IF(BANCO10[[#This Row],[SOLUÇÃO]]=CW$1,BANCO10[[#This Row],[STATUS DA ETAPA]],"")</f>
        <v/>
      </c>
      <c r="CX813" s="42" t="str">
        <f>IF(BANCO10[[#This Row],[SOLUÇÃO]]=CX$1,BANCO10[[#This Row],[STATUS DA ETAPA]],"")</f>
        <v/>
      </c>
      <c r="CY813" s="42" t="str">
        <f>IF(BANCO10[[#This Row],[SOLUÇÃO]]=CY$1,BANCO10[[#This Row],[STATUS DA ETAPA]],"")</f>
        <v/>
      </c>
      <c r="CZ813" s="42" t="str">
        <f>IF(BANCO10[[#This Row],[SOLUÇÃO]]=CZ$1,BANCO10[[#This Row],[STATUS DA ETAPA]],"")</f>
        <v/>
      </c>
      <c r="DA813" s="42" t="str">
        <f>IF(BANCO10[[#This Row],[SOLUÇÃO]]=DA$1,BANCO10[[#This Row],[STATUS DA ETAPA]],"")</f>
        <v/>
      </c>
      <c r="DB813" s="42" t="str">
        <f>IF(BANCO10[[#This Row],[SOLUÇÃO]]=DB$1,BANCO10[[#This Row],[STATUS DA ETAPA]],"")</f>
        <v/>
      </c>
      <c r="DC813" s="63" t="str">
        <f>IF(BANCO10[[#This Row],[SOLUÇÃO]]=DC$1,BANCO10[[#This Row],[STATUS DA ETAPA]],"")</f>
        <v/>
      </c>
      <c r="DD813" s="65" t="str">
        <f>IF(BANCO10[[#This Row],[SOLUÇÃO]]=DD$1,BANCO10[[#This Row],[STATUS DA ETAPA]],"")</f>
        <v/>
      </c>
      <c r="DE813" s="65" t="str">
        <f>IF(BANCO10[[#This Row],[SOLUÇÃO]]=DE$1,BANCO10[[#This Row],[STATUS DA ETAPA]],"")</f>
        <v/>
      </c>
      <c r="DF813" s="65" t="str">
        <f>IF(BANCO10[[#This Row],[SOLUÇÃO]]=DF$1,BANCO10[[#This Row],[STATUS DA ETAPA]],"")</f>
        <v/>
      </c>
      <c r="DG813" s="65" t="str">
        <f>IF(BANCO10[[#This Row],[SOLUÇÃO]]=DG$1,BANCO10[[#This Row],[STATUS DA ETAPA]],"")</f>
        <v/>
      </c>
      <c r="DH813" s="65" t="str">
        <f>IF(BANCO10[[#This Row],[SOLUÇÃO]]=DH$1,BANCO10[[#This Row],[STATUS DA ETAPA]],"")</f>
        <v/>
      </c>
      <c r="DI813" s="65" t="str">
        <f>IF(BANCO10[[#This Row],[SOLUÇÃO]]=DI$1,BANCO10[[#This Row],[STATUS DA ETAPA]],"")</f>
        <v/>
      </c>
      <c r="DJ813" s="65" t="str">
        <f>IF(BANCO10[[#This Row],[SOLUÇÃO]]=DJ$1,BANCO10[[#This Row],[STATUS DA ETAPA]],"")</f>
        <v/>
      </c>
      <c r="DK813" s="65" t="str">
        <f>IF(BANCO10[[#This Row],[SOLUÇÃO]]=DK$1,BANCO10[[#This Row],[STATUS DA ETAPA]],"")</f>
        <v/>
      </c>
      <c r="DL813" s="65" t="str">
        <f>IF(BANCO10[[#This Row],[SOLUÇÃO]]=DL$1,BANCO10[[#This Row],[STATUS DA ETAPA]],"")</f>
        <v/>
      </c>
      <c r="DM813" s="65" t="str">
        <f>IF(BANCO10[[#This Row],[SOLUÇÃO]]=DM$1,BANCO10[[#This Row],[STATUS DA ETAPA]],"")</f>
        <v/>
      </c>
    </row>
    <row r="814" spans="1:117" ht="12" x14ac:dyDescent="0.25">
      <c r="A814" s="38" t="s">
        <v>118</v>
      </c>
      <c r="B814" s="39" t="s">
        <v>119</v>
      </c>
      <c r="C814" s="40" t="str">
        <f>IFERROR(VLOOKUP(BANCO10[[#This Row],[EMPRESA]],[1]!DADOS[#Data],2,FALSE),"")</f>
        <v>96.515.218/0001-58</v>
      </c>
      <c r="D814" s="42" t="s">
        <v>2018</v>
      </c>
      <c r="E814" s="42" t="str">
        <f>IFERROR(VLOOKUP(BANCO10[[#This Row],[EMPRESA]],[1]!DADOS[#Data],5,FALSE),"")</f>
        <v>ME</v>
      </c>
      <c r="F814" s="40" t="str">
        <f>IFERROR(IF(VLOOKUP(BANCO10[[#This Row],[EMPRESA]],[1]!DADOS[#Data],6,0)="","",(VLOOKUP(BANCO10[[#This Row],[EMPRESA]],[1]!DADOS[#Data],6,0))),"")</f>
        <v>CAPITAL LESTE 1</v>
      </c>
      <c r="G814" s="40" t="str">
        <f>IFERROR(IF(VLOOKUP(BANCO10[[#This Row],[EMPRESA]],[1]!DADOS[#Data],4)="","",(VLOOKUP($D814,[1]!DADOS[#Data],4,0))),"")</f>
        <v/>
      </c>
      <c r="H814" s="43" t="s">
        <v>7</v>
      </c>
      <c r="I814" s="43" t="s">
        <v>145</v>
      </c>
      <c r="J814" s="44" t="s">
        <v>123</v>
      </c>
      <c r="K814" s="44" t="s">
        <v>2019</v>
      </c>
      <c r="L814" s="44" t="s">
        <v>2020</v>
      </c>
      <c r="M814" s="44">
        <v>103</v>
      </c>
      <c r="N814" s="42" t="s">
        <v>341</v>
      </c>
      <c r="O814" s="42" t="s">
        <v>95</v>
      </c>
      <c r="P814" s="42">
        <v>60</v>
      </c>
      <c r="Q814" s="42" t="s">
        <v>168</v>
      </c>
      <c r="R814" s="45" t="s">
        <v>123</v>
      </c>
      <c r="S814" s="45"/>
      <c r="T814" s="45" t="s">
        <v>123</v>
      </c>
      <c r="U814" s="45"/>
      <c r="V814" s="45" t="s">
        <v>123</v>
      </c>
      <c r="W814" s="45"/>
      <c r="X814" s="45" t="s">
        <v>123</v>
      </c>
      <c r="Y814" s="45"/>
      <c r="Z814" s="46" t="s">
        <v>123</v>
      </c>
      <c r="AA814" s="47"/>
      <c r="AB814" s="46" t="s">
        <v>123</v>
      </c>
      <c r="AC814" s="48"/>
      <c r="AD814" s="46" t="s">
        <v>123</v>
      </c>
      <c r="AE814" s="48"/>
      <c r="AF814" s="45" t="s">
        <v>27</v>
      </c>
      <c r="AG814" s="45">
        <v>45310</v>
      </c>
      <c r="AH814" s="45"/>
      <c r="AI814" s="45"/>
      <c r="AJ814" s="45"/>
      <c r="AK814" s="45"/>
      <c r="AL814" s="45" t="s">
        <v>123</v>
      </c>
      <c r="AM814" s="45"/>
      <c r="AN814" s="45" t="s">
        <v>123</v>
      </c>
      <c r="AO814" s="45"/>
      <c r="AP814" s="45" t="s">
        <v>123</v>
      </c>
      <c r="AQ814" s="45"/>
      <c r="AR814" s="45" t="s">
        <v>123</v>
      </c>
      <c r="AS814" s="45"/>
      <c r="AT814" s="133">
        <v>45322</v>
      </c>
      <c r="AU814" s="99">
        <v>45390</v>
      </c>
      <c r="AV814" s="51" t="s">
        <v>27</v>
      </c>
      <c r="AW814" s="51" t="s">
        <v>27</v>
      </c>
      <c r="AX814" s="51" t="s">
        <v>49</v>
      </c>
      <c r="AY814" s="52" t="s">
        <v>27</v>
      </c>
      <c r="AZ814" s="53">
        <v>0</v>
      </c>
      <c r="BA814" s="52" t="s">
        <v>123</v>
      </c>
      <c r="BB814" s="81" t="s">
        <v>123</v>
      </c>
      <c r="BC814" s="52" t="s">
        <v>123</v>
      </c>
      <c r="BD814" s="52" t="s">
        <v>123</v>
      </c>
      <c r="BE814" s="55" t="s">
        <v>123</v>
      </c>
      <c r="BF814" s="55" t="s">
        <v>123</v>
      </c>
      <c r="BG814" s="55" t="s">
        <v>27</v>
      </c>
      <c r="BH814" s="55" t="s">
        <v>123</v>
      </c>
      <c r="BI814" s="68" t="s">
        <v>123</v>
      </c>
      <c r="BJ814" s="48"/>
      <c r="BK814" s="74"/>
      <c r="BL814" s="75"/>
      <c r="BM814" s="74"/>
      <c r="BN814" s="75"/>
      <c r="BO814" s="74" t="s">
        <v>27</v>
      </c>
      <c r="BP814" s="75">
        <v>45390</v>
      </c>
      <c r="BQ814" s="74" t="s">
        <v>27</v>
      </c>
      <c r="BR814" s="75">
        <v>45390</v>
      </c>
      <c r="BS814" s="70" t="s">
        <v>342</v>
      </c>
      <c r="BT814" s="38"/>
      <c r="BU814" s="61"/>
      <c r="BV814" s="61"/>
      <c r="BW814" s="84"/>
      <c r="BX814" s="84"/>
      <c r="BY814" s="85"/>
      <c r="BZ814" s="84"/>
      <c r="CA814" s="86"/>
      <c r="CB814" s="87"/>
      <c r="CC814" s="88">
        <v>45391</v>
      </c>
      <c r="CD814" s="87"/>
      <c r="CE814" s="87"/>
      <c r="CF814" s="87"/>
      <c r="CG814" s="87" t="s">
        <v>2021</v>
      </c>
      <c r="CH814" s="42">
        <f>YEAR(BANCO10[[#This Row],[DATA INÍCIO]])</f>
        <v>2024</v>
      </c>
      <c r="CI814" s="42">
        <f>MONTH(BANCO10[[#This Row],[DATA INÍCIO]])</f>
        <v>1</v>
      </c>
      <c r="CJ814" s="42" t="str">
        <f t="shared" si="14"/>
        <v>VITORAUTO PECAS E SERVICOS LTDA96.515.218/0001-58</v>
      </c>
      <c r="CK814" s="42"/>
      <c r="CL814" s="42" t="s">
        <v>2019</v>
      </c>
      <c r="CM814" s="42" t="str">
        <f>IF(BANCO10[[#This Row],[SOLUÇÃO]]=CM$1,BANCO10[[#This Row],[STATUS DA ETAPA]],"")</f>
        <v/>
      </c>
      <c r="CN814" s="42" t="str">
        <f>IF(BANCO10[[#This Row],[SOLUÇÃO]]=CN$1,BANCO10[[#This Row],[STATUS DA ETAPA]],"")</f>
        <v/>
      </c>
      <c r="CO814" s="42" t="str">
        <f>IF(BANCO10[[#This Row],[SOLUÇÃO]]=CO$1,BANCO10[[#This Row],[STATUS DA ETAPA]],"")</f>
        <v/>
      </c>
      <c r="CP814" s="42" t="str">
        <f>IF(BANCO10[[#This Row],[SOLUÇÃO]]=CP$1,BANCO10[[#This Row],[STATUS DA ETAPA]],"")</f>
        <v/>
      </c>
      <c r="CQ814" s="42" t="str">
        <f>IF(BANCO10[[#This Row],[SOLUÇÃO]]=CQ$1,BANCO10[[#This Row],[STATUS DA ETAPA]],"")</f>
        <v/>
      </c>
      <c r="CR814" s="42" t="str">
        <f>IF(BANCO10[[#This Row],[SOLUÇÃO]]=CR$1,BANCO10[[#This Row],[STATUS DA ETAPA]],"")</f>
        <v>CONCLUÍDO</v>
      </c>
      <c r="CS814" s="42" t="str">
        <f>IF(BANCO10[[#This Row],[SOLUÇÃO]]=CS$1,BANCO10[[#This Row],[STATUS DA ETAPA]],"")</f>
        <v/>
      </c>
      <c r="CT814" s="42" t="str">
        <f>IF(BANCO10[[#This Row],[SOLUÇÃO]]=CT$1,BANCO10[[#This Row],[STATUS DA ETAPA]],"")</f>
        <v/>
      </c>
      <c r="CU814" s="42" t="str">
        <f>IF(BANCO10[[#This Row],[SOLUÇÃO]]=CU$1,BANCO10[[#This Row],[STATUS DA ETAPA]],"")</f>
        <v/>
      </c>
      <c r="CV814" s="42" t="str">
        <f>IF(BANCO10[[#This Row],[SOLUÇÃO]]=CV$1,BANCO10[[#This Row],[STATUS DA ETAPA]],"")</f>
        <v/>
      </c>
      <c r="CW814" s="42" t="str">
        <f>IF(BANCO10[[#This Row],[SOLUÇÃO]]=CW$1,BANCO10[[#This Row],[STATUS DA ETAPA]],"")</f>
        <v/>
      </c>
      <c r="CX814" s="42" t="str">
        <f>IF(BANCO10[[#This Row],[SOLUÇÃO]]=CX$1,BANCO10[[#This Row],[STATUS DA ETAPA]],"")</f>
        <v/>
      </c>
      <c r="CY814" s="42" t="str">
        <f>IF(BANCO10[[#This Row],[SOLUÇÃO]]=CY$1,BANCO10[[#This Row],[STATUS DA ETAPA]],"")</f>
        <v/>
      </c>
      <c r="CZ814" s="42" t="str">
        <f>IF(BANCO10[[#This Row],[SOLUÇÃO]]=CZ$1,BANCO10[[#This Row],[STATUS DA ETAPA]],"")</f>
        <v/>
      </c>
      <c r="DA814" s="42" t="str">
        <f>IF(BANCO10[[#This Row],[SOLUÇÃO]]=DA$1,BANCO10[[#This Row],[STATUS DA ETAPA]],"")</f>
        <v/>
      </c>
      <c r="DB814" s="42" t="str">
        <f>IF(BANCO10[[#This Row],[SOLUÇÃO]]=DB$1,BANCO10[[#This Row],[STATUS DA ETAPA]],"")</f>
        <v/>
      </c>
      <c r="DC814" s="63" t="str">
        <f>IF(BANCO10[[#This Row],[SOLUÇÃO]]=DC$1,BANCO10[[#This Row],[STATUS DA ETAPA]],"")</f>
        <v/>
      </c>
      <c r="DD814" s="65" t="str">
        <f>IF(BANCO10[[#This Row],[SOLUÇÃO]]=DD$1,BANCO10[[#This Row],[STATUS DA ETAPA]],"")</f>
        <v/>
      </c>
      <c r="DE814" s="65" t="str">
        <f>IF(BANCO10[[#This Row],[SOLUÇÃO]]=DE$1,BANCO10[[#This Row],[STATUS DA ETAPA]],"")</f>
        <v/>
      </c>
      <c r="DF814" s="65" t="str">
        <f>IF(BANCO10[[#This Row],[SOLUÇÃO]]=DF$1,BANCO10[[#This Row],[STATUS DA ETAPA]],"")</f>
        <v/>
      </c>
      <c r="DG814" s="65" t="str">
        <f>IF(BANCO10[[#This Row],[SOLUÇÃO]]=DG$1,BANCO10[[#This Row],[STATUS DA ETAPA]],"")</f>
        <v/>
      </c>
      <c r="DH814" s="65" t="str">
        <f>IF(BANCO10[[#This Row],[SOLUÇÃO]]=DH$1,BANCO10[[#This Row],[STATUS DA ETAPA]],"")</f>
        <v/>
      </c>
      <c r="DI814" s="65" t="str">
        <f>IF(BANCO10[[#This Row],[SOLUÇÃO]]=DI$1,BANCO10[[#This Row],[STATUS DA ETAPA]],"")</f>
        <v/>
      </c>
      <c r="DJ814" s="65" t="str">
        <f>IF(BANCO10[[#This Row],[SOLUÇÃO]]=DJ$1,BANCO10[[#This Row],[STATUS DA ETAPA]],"")</f>
        <v/>
      </c>
      <c r="DK814" s="65" t="str">
        <f>IF(BANCO10[[#This Row],[SOLUÇÃO]]=DK$1,BANCO10[[#This Row],[STATUS DA ETAPA]],"")</f>
        <v/>
      </c>
      <c r="DL814" s="65" t="str">
        <f>IF(BANCO10[[#This Row],[SOLUÇÃO]]=DL$1,BANCO10[[#This Row],[STATUS DA ETAPA]],"")</f>
        <v/>
      </c>
      <c r="DM814" s="65" t="str">
        <f>IF(BANCO10[[#This Row],[SOLUÇÃO]]=DM$1,BANCO10[[#This Row],[STATUS DA ETAPA]],"")</f>
        <v/>
      </c>
    </row>
    <row r="815" spans="1:117" ht="12" x14ac:dyDescent="0.25">
      <c r="A815" s="38" t="s">
        <v>118</v>
      </c>
      <c r="B815" s="39" t="s">
        <v>143</v>
      </c>
      <c r="C815" s="40" t="str">
        <f>IFERROR(VLOOKUP(BANCO10[[#This Row],[EMPRESA]],[1]!DADOS[#Data],2,FALSE),"")</f>
        <v>19.531.749/0001-93</v>
      </c>
      <c r="D815" s="42" t="s">
        <v>2022</v>
      </c>
      <c r="E815" s="42" t="str">
        <f>IFERROR(VLOOKUP(BANCO10[[#This Row],[EMPRESA]],[1]!DADOS[#Data],5,FALSE),"")</f>
        <v>DEMAIS</v>
      </c>
      <c r="F815" s="40" t="str">
        <f>IFERROR(IF(VLOOKUP(BANCO10[[#This Row],[EMPRESA]],[1]!DADOS[#Data],6,0)="","",(VLOOKUP(BANCO10[[#This Row],[EMPRESA]],[1]!DADOS[#Data],6,0))),"")</f>
        <v>N/A</v>
      </c>
      <c r="G815" s="40"/>
      <c r="H815" s="43" t="s">
        <v>121</v>
      </c>
      <c r="I815" s="43" t="s">
        <v>145</v>
      </c>
      <c r="J815" s="43" t="s">
        <v>146</v>
      </c>
      <c r="K815" s="42" t="s">
        <v>2023</v>
      </c>
      <c r="L815" s="44" t="s">
        <v>123</v>
      </c>
      <c r="M815" s="44">
        <v>103</v>
      </c>
      <c r="N815" s="42" t="s">
        <v>123</v>
      </c>
      <c r="O815" s="42" t="s">
        <v>90</v>
      </c>
      <c r="P815" s="42">
        <v>4</v>
      </c>
      <c r="Q815" s="42" t="s">
        <v>125</v>
      </c>
      <c r="R815" s="45" t="s">
        <v>123</v>
      </c>
      <c r="S815" s="45"/>
      <c r="T815" s="45" t="s">
        <v>123</v>
      </c>
      <c r="U815" s="45"/>
      <c r="V815" s="45" t="s">
        <v>123</v>
      </c>
      <c r="W815" s="45"/>
      <c r="X815" s="45" t="s">
        <v>123</v>
      </c>
      <c r="Y815" s="45"/>
      <c r="Z815" s="46" t="s">
        <v>123</v>
      </c>
      <c r="AA815" s="47"/>
      <c r="AB815" s="46" t="s">
        <v>123</v>
      </c>
      <c r="AC815" s="48"/>
      <c r="AD815" s="46" t="s">
        <v>123</v>
      </c>
      <c r="AE815" s="48"/>
      <c r="AF815" s="45" t="s">
        <v>123</v>
      </c>
      <c r="AG815" s="45"/>
      <c r="AH815" s="45" t="s">
        <v>123</v>
      </c>
      <c r="AI815" s="45"/>
      <c r="AJ815" s="45" t="s">
        <v>123</v>
      </c>
      <c r="AK815" s="45"/>
      <c r="AL815" s="45" t="s">
        <v>123</v>
      </c>
      <c r="AM815" s="45"/>
      <c r="AN815" s="45" t="s">
        <v>123</v>
      </c>
      <c r="AO815" s="45"/>
      <c r="AP815" s="45" t="s">
        <v>123</v>
      </c>
      <c r="AQ815" s="45"/>
      <c r="AR815" s="45" t="s">
        <v>123</v>
      </c>
      <c r="AS815" s="45"/>
      <c r="AT815" s="133">
        <v>45209</v>
      </c>
      <c r="AU815" s="99">
        <v>45209</v>
      </c>
      <c r="AV815" s="51" t="s">
        <v>123</v>
      </c>
      <c r="AW815" s="51" t="s">
        <v>123</v>
      </c>
      <c r="AX815" s="73" t="s">
        <v>49</v>
      </c>
      <c r="AY815" s="52" t="s">
        <v>123</v>
      </c>
      <c r="AZ815" s="53">
        <v>0</v>
      </c>
      <c r="BA815" s="52" t="s">
        <v>123</v>
      </c>
      <c r="BB815" s="81" t="s">
        <v>123</v>
      </c>
      <c r="BC815" s="52" t="s">
        <v>123</v>
      </c>
      <c r="BD815" s="52" t="s">
        <v>123</v>
      </c>
      <c r="BE815" s="55" t="s">
        <v>123</v>
      </c>
      <c r="BF815" s="55" t="s">
        <v>123</v>
      </c>
      <c r="BG815" s="55" t="s">
        <v>123</v>
      </c>
      <c r="BH815" s="55" t="s">
        <v>123</v>
      </c>
      <c r="BI815" s="56" t="s">
        <v>123</v>
      </c>
      <c r="BJ815" s="47"/>
      <c r="BK815" s="74"/>
      <c r="BL815" s="75"/>
      <c r="BM815" s="74"/>
      <c r="BN815" s="75"/>
      <c r="BO815" s="74" t="s">
        <v>123</v>
      </c>
      <c r="BP815" s="75"/>
      <c r="BQ815" s="74" t="s">
        <v>123</v>
      </c>
      <c r="BR815" s="75"/>
      <c r="BS815" s="70"/>
      <c r="BT815" s="38"/>
      <c r="BU815" s="61" t="s">
        <v>129</v>
      </c>
      <c r="BV815" s="61" t="s">
        <v>129</v>
      </c>
      <c r="BW815" s="84" t="s">
        <v>171</v>
      </c>
      <c r="BX815" s="84" t="s">
        <v>129</v>
      </c>
      <c r="BY815" s="85" t="s">
        <v>1182</v>
      </c>
      <c r="BZ815" s="84"/>
      <c r="CA815" s="86" t="s">
        <v>129</v>
      </c>
      <c r="CB815" s="87" t="s">
        <v>129</v>
      </c>
      <c r="CC815" s="88" t="s">
        <v>129</v>
      </c>
      <c r="CD815" s="87" t="s">
        <v>129</v>
      </c>
      <c r="CE815" s="87" t="s">
        <v>129</v>
      </c>
      <c r="CF815" s="87" t="s">
        <v>129</v>
      </c>
      <c r="CG815" s="87" t="s">
        <v>129</v>
      </c>
      <c r="CH815" s="42">
        <f>YEAR(BANCO10[[#This Row],[DATA INÍCIO]])</f>
        <v>2023</v>
      </c>
      <c r="CI815" s="42">
        <f>MONTH(BANCO10[[#This Row],[DATA INÍCIO]])</f>
        <v>10</v>
      </c>
      <c r="CJ815" s="42" t="str">
        <f t="shared" si="14"/>
        <v>VONIN MAQUINAS INDUSTRIA E COMERCIO LTDA19.531.749/0001-93</v>
      </c>
      <c r="CK815" s="42"/>
      <c r="CL815" s="42" t="s">
        <v>2023</v>
      </c>
      <c r="CM815" s="42" t="str">
        <f>IF(BANCO10[[#This Row],[SOLUÇÃO]]=CM$1,BANCO10[[#This Row],[STATUS DA ETAPA]],"")</f>
        <v>CONCLUÍDO</v>
      </c>
      <c r="CN815" s="42" t="str">
        <f>IF(BANCO10[[#This Row],[SOLUÇÃO]]=CN$1,BANCO10[[#This Row],[STATUS DA ETAPA]],"")</f>
        <v/>
      </c>
      <c r="CO815" s="42" t="str">
        <f>IF(BANCO10[[#This Row],[SOLUÇÃO]]=CO$1,BANCO10[[#This Row],[STATUS DA ETAPA]],"")</f>
        <v/>
      </c>
      <c r="CP815" s="42" t="str">
        <f>IF(BANCO10[[#This Row],[SOLUÇÃO]]=CP$1,BANCO10[[#This Row],[STATUS DA ETAPA]],"")</f>
        <v/>
      </c>
      <c r="CQ815" s="42" t="str">
        <f>IF(BANCO10[[#This Row],[SOLUÇÃO]]=CQ$1,BANCO10[[#This Row],[STATUS DA ETAPA]],"")</f>
        <v/>
      </c>
      <c r="CR815" s="42" t="str">
        <f>IF(BANCO10[[#This Row],[SOLUÇÃO]]=CR$1,BANCO10[[#This Row],[STATUS DA ETAPA]],"")</f>
        <v/>
      </c>
      <c r="CS815" s="42" t="str">
        <f>IF(BANCO10[[#This Row],[SOLUÇÃO]]=CS$1,BANCO10[[#This Row],[STATUS DA ETAPA]],"")</f>
        <v/>
      </c>
      <c r="CT815" s="42" t="str">
        <f>IF(BANCO10[[#This Row],[SOLUÇÃO]]=CT$1,BANCO10[[#This Row],[STATUS DA ETAPA]],"")</f>
        <v/>
      </c>
      <c r="CU815" s="42" t="str">
        <f>IF(BANCO10[[#This Row],[SOLUÇÃO]]=CU$1,BANCO10[[#This Row],[STATUS DA ETAPA]],"")</f>
        <v/>
      </c>
      <c r="CV815" s="42" t="str">
        <f>IF(BANCO10[[#This Row],[SOLUÇÃO]]=CV$1,BANCO10[[#This Row],[STATUS DA ETAPA]],"")</f>
        <v/>
      </c>
      <c r="CW815" s="42" t="str">
        <f>IF(BANCO10[[#This Row],[SOLUÇÃO]]=CW$1,BANCO10[[#This Row],[STATUS DA ETAPA]],"")</f>
        <v/>
      </c>
      <c r="CX815" s="42" t="str">
        <f>IF(BANCO10[[#This Row],[SOLUÇÃO]]=CX$1,BANCO10[[#This Row],[STATUS DA ETAPA]],"")</f>
        <v/>
      </c>
      <c r="CY815" s="42" t="str">
        <f>IF(BANCO10[[#This Row],[SOLUÇÃO]]=CY$1,BANCO10[[#This Row],[STATUS DA ETAPA]],"")</f>
        <v/>
      </c>
      <c r="CZ815" s="42" t="str">
        <f>IF(BANCO10[[#This Row],[SOLUÇÃO]]=CZ$1,BANCO10[[#This Row],[STATUS DA ETAPA]],"")</f>
        <v/>
      </c>
      <c r="DA815" s="42" t="str">
        <f>IF(BANCO10[[#This Row],[SOLUÇÃO]]=DA$1,BANCO10[[#This Row],[STATUS DA ETAPA]],"")</f>
        <v/>
      </c>
      <c r="DB815" s="42" t="str">
        <f>IF(BANCO10[[#This Row],[SOLUÇÃO]]=DB$1,BANCO10[[#This Row],[STATUS DA ETAPA]],"")</f>
        <v/>
      </c>
      <c r="DC815" s="63" t="str">
        <f>IF(BANCO10[[#This Row],[SOLUÇÃO]]=DC$1,BANCO10[[#This Row],[STATUS DA ETAPA]],"")</f>
        <v/>
      </c>
      <c r="DD815" s="65" t="str">
        <f>IF(BANCO10[[#This Row],[SOLUÇÃO]]=DD$1,BANCO10[[#This Row],[STATUS DA ETAPA]],"")</f>
        <v/>
      </c>
      <c r="DE815" s="65" t="str">
        <f>IF(BANCO10[[#This Row],[SOLUÇÃO]]=DE$1,BANCO10[[#This Row],[STATUS DA ETAPA]],"")</f>
        <v/>
      </c>
      <c r="DF815" s="65" t="str">
        <f>IF(BANCO10[[#This Row],[SOLUÇÃO]]=DF$1,BANCO10[[#This Row],[STATUS DA ETAPA]],"")</f>
        <v/>
      </c>
      <c r="DG815" s="65" t="str">
        <f>IF(BANCO10[[#This Row],[SOLUÇÃO]]=DG$1,BANCO10[[#This Row],[STATUS DA ETAPA]],"")</f>
        <v/>
      </c>
      <c r="DH815" s="65" t="str">
        <f>IF(BANCO10[[#This Row],[SOLUÇÃO]]=DH$1,BANCO10[[#This Row],[STATUS DA ETAPA]],"")</f>
        <v/>
      </c>
      <c r="DI815" s="65" t="str">
        <f>IF(BANCO10[[#This Row],[SOLUÇÃO]]=DI$1,BANCO10[[#This Row],[STATUS DA ETAPA]],"")</f>
        <v/>
      </c>
      <c r="DJ815" s="65" t="str">
        <f>IF(BANCO10[[#This Row],[SOLUÇÃO]]=DJ$1,BANCO10[[#This Row],[STATUS DA ETAPA]],"")</f>
        <v/>
      </c>
      <c r="DK815" s="65" t="str">
        <f>IF(BANCO10[[#This Row],[SOLUÇÃO]]=DK$1,BANCO10[[#This Row],[STATUS DA ETAPA]],"")</f>
        <v/>
      </c>
      <c r="DL815" s="65" t="str">
        <f>IF(BANCO10[[#This Row],[SOLUÇÃO]]=DL$1,BANCO10[[#This Row],[STATUS DA ETAPA]],"")</f>
        <v/>
      </c>
      <c r="DM815" s="65" t="str">
        <f>IF(BANCO10[[#This Row],[SOLUÇÃO]]=DM$1,BANCO10[[#This Row],[STATUS DA ETAPA]],"")</f>
        <v/>
      </c>
    </row>
    <row r="816" spans="1:117" ht="12" x14ac:dyDescent="0.25">
      <c r="A816" s="38" t="s">
        <v>118</v>
      </c>
      <c r="B816" s="39" t="s">
        <v>143</v>
      </c>
      <c r="C816" s="40" t="str">
        <f>IFERROR(VLOOKUP(BANCO10[[#This Row],[EMPRESA]],[1]!DADOS[#Data],2,FALSE),"")</f>
        <v>19.531.749/0001-93</v>
      </c>
      <c r="D816" s="42" t="s">
        <v>2022</v>
      </c>
      <c r="E816" s="42" t="str">
        <f>IFERROR(VLOOKUP(BANCO10[[#This Row],[EMPRESA]],[1]!DADOS[#Data],5,FALSE),"")</f>
        <v>DEMAIS</v>
      </c>
      <c r="F816" s="40" t="str">
        <f>IFERROR(IF(VLOOKUP(BANCO10[[#This Row],[EMPRESA]],[1]!DADOS[#Data],6,0)="","",(VLOOKUP(BANCO10[[#This Row],[EMPRESA]],[1]!DADOS[#Data],6,0))),"")</f>
        <v>N/A</v>
      </c>
      <c r="G816" s="40" t="str">
        <f>IFERROR(IF(VLOOKUP(BANCO10[[#This Row],[EMPRESA]],[1]!DADOS[#Data],4)="","",(VLOOKUP($D816,[1]!DADOS[#Data],4,0))),"")</f>
        <v/>
      </c>
      <c r="H816" s="43" t="s">
        <v>7</v>
      </c>
      <c r="I816" s="43" t="s">
        <v>145</v>
      </c>
      <c r="J816" s="43" t="s">
        <v>123</v>
      </c>
      <c r="K816" s="44" t="s">
        <v>2024</v>
      </c>
      <c r="L816" s="44" t="s">
        <v>2025</v>
      </c>
      <c r="M816" s="44">
        <v>103</v>
      </c>
      <c r="N816" s="42" t="s">
        <v>123</v>
      </c>
      <c r="O816" s="42" t="s">
        <v>95</v>
      </c>
      <c r="P816" s="42">
        <v>140</v>
      </c>
      <c r="Q816" s="42" t="s">
        <v>125</v>
      </c>
      <c r="R816" s="45" t="s">
        <v>123</v>
      </c>
      <c r="S816" s="45"/>
      <c r="T816" s="45" t="s">
        <v>123</v>
      </c>
      <c r="U816" s="45"/>
      <c r="V816" s="45" t="s">
        <v>123</v>
      </c>
      <c r="W816" s="45"/>
      <c r="X816" s="45" t="s">
        <v>123</v>
      </c>
      <c r="Y816" s="45"/>
      <c r="Z816" s="46" t="s">
        <v>123</v>
      </c>
      <c r="AA816" s="47"/>
      <c r="AB816" s="46" t="s">
        <v>123</v>
      </c>
      <c r="AC816" s="48"/>
      <c r="AD816" s="46" t="s">
        <v>123</v>
      </c>
      <c r="AE816" s="48"/>
      <c r="AF816" s="45" t="s">
        <v>27</v>
      </c>
      <c r="AG816" s="45">
        <v>45310</v>
      </c>
      <c r="AH816" s="45" t="s">
        <v>123</v>
      </c>
      <c r="AI816" s="45"/>
      <c r="AJ816" s="45" t="s">
        <v>123</v>
      </c>
      <c r="AK816" s="45"/>
      <c r="AL816" s="45" t="s">
        <v>123</v>
      </c>
      <c r="AM816" s="45"/>
      <c r="AN816" s="45" t="s">
        <v>123</v>
      </c>
      <c r="AO816" s="45"/>
      <c r="AP816" s="45" t="s">
        <v>123</v>
      </c>
      <c r="AQ816" s="45"/>
      <c r="AR816" s="45" t="s">
        <v>123</v>
      </c>
      <c r="AS816" s="45"/>
      <c r="AT816" s="133">
        <v>45399</v>
      </c>
      <c r="AU816" s="99">
        <v>45539</v>
      </c>
      <c r="AV816" s="51" t="s">
        <v>27</v>
      </c>
      <c r="AW816" s="51" t="s">
        <v>27</v>
      </c>
      <c r="AX816" s="51" t="s">
        <v>49</v>
      </c>
      <c r="AY816" s="52" t="s">
        <v>126</v>
      </c>
      <c r="AZ816" s="53">
        <v>0</v>
      </c>
      <c r="BA816" s="52" t="s">
        <v>153</v>
      </c>
      <c r="BB816" s="81">
        <v>0</v>
      </c>
      <c r="BC816" s="52" t="s">
        <v>123</v>
      </c>
      <c r="BD816" s="52">
        <v>0</v>
      </c>
      <c r="BE816" s="55" t="s">
        <v>126</v>
      </c>
      <c r="BF816" s="55" t="s">
        <v>126</v>
      </c>
      <c r="BG816" s="55" t="s">
        <v>27</v>
      </c>
      <c r="BH816" s="55" t="s">
        <v>123</v>
      </c>
      <c r="BI816" s="48" t="s">
        <v>123</v>
      </c>
      <c r="BJ816" s="48"/>
      <c r="BK816" s="74"/>
      <c r="BL816" s="75"/>
      <c r="BM816" s="74"/>
      <c r="BN816" s="75"/>
      <c r="BO816" s="74" t="s">
        <v>27</v>
      </c>
      <c r="BP816" s="75">
        <v>45539</v>
      </c>
      <c r="BQ816" s="74" t="s">
        <v>123</v>
      </c>
      <c r="BR816" s="132"/>
      <c r="BS816" s="70"/>
      <c r="BT816" s="38"/>
      <c r="BU816" s="61" t="s">
        <v>129</v>
      </c>
      <c r="BV816" s="61" t="s">
        <v>129</v>
      </c>
      <c r="BW816" s="84" t="s">
        <v>171</v>
      </c>
      <c r="BX816" s="84" t="s">
        <v>129</v>
      </c>
      <c r="BY816" s="85" t="s">
        <v>1182</v>
      </c>
      <c r="BZ816" s="84"/>
      <c r="CA816" s="86" t="s">
        <v>129</v>
      </c>
      <c r="CB816" s="87" t="s">
        <v>129</v>
      </c>
      <c r="CC816" s="88">
        <v>45391</v>
      </c>
      <c r="CD816" s="87"/>
      <c r="CE816" s="87" t="s">
        <v>129</v>
      </c>
      <c r="CF816" s="87"/>
      <c r="CG816" s="87" t="s">
        <v>2026</v>
      </c>
      <c r="CH816" s="42">
        <f>YEAR(BANCO10[[#This Row],[DATA INÍCIO]])</f>
        <v>2024</v>
      </c>
      <c r="CI816" s="42">
        <f>MONTH(BANCO10[[#This Row],[DATA INÍCIO]])</f>
        <v>4</v>
      </c>
      <c r="CJ816" s="42" t="str">
        <f t="shared" si="14"/>
        <v>VONIN MAQUINAS INDUSTRIA E COMERCIO LTDA19.531.749/0001-93</v>
      </c>
      <c r="CK816" s="42"/>
      <c r="CL816" s="42" t="s">
        <v>2024</v>
      </c>
      <c r="CM816" s="42" t="str">
        <f>IF(BANCO10[[#This Row],[SOLUÇÃO]]=CM$1,BANCO10[[#This Row],[STATUS DA ETAPA]],"")</f>
        <v/>
      </c>
      <c r="CN816" s="42" t="str">
        <f>IF(BANCO10[[#This Row],[SOLUÇÃO]]=CN$1,BANCO10[[#This Row],[STATUS DA ETAPA]],"")</f>
        <v/>
      </c>
      <c r="CO816" s="42" t="str">
        <f>IF(BANCO10[[#This Row],[SOLUÇÃO]]=CO$1,BANCO10[[#This Row],[STATUS DA ETAPA]],"")</f>
        <v/>
      </c>
      <c r="CP816" s="42" t="str">
        <f>IF(BANCO10[[#This Row],[SOLUÇÃO]]=CP$1,BANCO10[[#This Row],[STATUS DA ETAPA]],"")</f>
        <v/>
      </c>
      <c r="CQ816" s="42" t="str">
        <f>IF(BANCO10[[#This Row],[SOLUÇÃO]]=CQ$1,BANCO10[[#This Row],[STATUS DA ETAPA]],"")</f>
        <v/>
      </c>
      <c r="CR816" s="42" t="str">
        <f>IF(BANCO10[[#This Row],[SOLUÇÃO]]=CR$1,BANCO10[[#This Row],[STATUS DA ETAPA]],"")</f>
        <v>CONCLUÍDO</v>
      </c>
      <c r="CS816" s="42" t="str">
        <f>IF(BANCO10[[#This Row],[SOLUÇÃO]]=CS$1,BANCO10[[#This Row],[STATUS DA ETAPA]],"")</f>
        <v/>
      </c>
      <c r="CT816" s="42" t="str">
        <f>IF(BANCO10[[#This Row],[SOLUÇÃO]]=CT$1,BANCO10[[#This Row],[STATUS DA ETAPA]],"")</f>
        <v/>
      </c>
      <c r="CU816" s="42" t="str">
        <f>IF(BANCO10[[#This Row],[SOLUÇÃO]]=CU$1,BANCO10[[#This Row],[STATUS DA ETAPA]],"")</f>
        <v/>
      </c>
      <c r="CV816" s="42" t="str">
        <f>IF(BANCO10[[#This Row],[SOLUÇÃO]]=CV$1,BANCO10[[#This Row],[STATUS DA ETAPA]],"")</f>
        <v/>
      </c>
      <c r="CW816" s="42" t="str">
        <f>IF(BANCO10[[#This Row],[SOLUÇÃO]]=CW$1,BANCO10[[#This Row],[STATUS DA ETAPA]],"")</f>
        <v/>
      </c>
      <c r="CX816" s="42" t="str">
        <f>IF(BANCO10[[#This Row],[SOLUÇÃO]]=CX$1,BANCO10[[#This Row],[STATUS DA ETAPA]],"")</f>
        <v/>
      </c>
      <c r="CY816" s="42" t="str">
        <f>IF(BANCO10[[#This Row],[SOLUÇÃO]]=CY$1,BANCO10[[#This Row],[STATUS DA ETAPA]],"")</f>
        <v/>
      </c>
      <c r="CZ816" s="42" t="str">
        <f>IF(BANCO10[[#This Row],[SOLUÇÃO]]=CZ$1,BANCO10[[#This Row],[STATUS DA ETAPA]],"")</f>
        <v/>
      </c>
      <c r="DA816" s="42" t="str">
        <f>IF(BANCO10[[#This Row],[SOLUÇÃO]]=DA$1,BANCO10[[#This Row],[STATUS DA ETAPA]],"")</f>
        <v/>
      </c>
      <c r="DB816" s="42" t="str">
        <f>IF(BANCO10[[#This Row],[SOLUÇÃO]]=DB$1,BANCO10[[#This Row],[STATUS DA ETAPA]],"")</f>
        <v/>
      </c>
      <c r="DC816" s="63" t="str">
        <f>IF(BANCO10[[#This Row],[SOLUÇÃO]]=DC$1,BANCO10[[#This Row],[STATUS DA ETAPA]],"")</f>
        <v/>
      </c>
      <c r="DD816" s="65" t="str">
        <f>IF(BANCO10[[#This Row],[SOLUÇÃO]]=DD$1,BANCO10[[#This Row],[STATUS DA ETAPA]],"")</f>
        <v/>
      </c>
      <c r="DE816" s="65" t="str">
        <f>IF(BANCO10[[#This Row],[SOLUÇÃO]]=DE$1,BANCO10[[#This Row],[STATUS DA ETAPA]],"")</f>
        <v/>
      </c>
      <c r="DF816" s="65" t="str">
        <f>IF(BANCO10[[#This Row],[SOLUÇÃO]]=DF$1,BANCO10[[#This Row],[STATUS DA ETAPA]],"")</f>
        <v/>
      </c>
      <c r="DG816" s="65" t="str">
        <f>IF(BANCO10[[#This Row],[SOLUÇÃO]]=DG$1,BANCO10[[#This Row],[STATUS DA ETAPA]],"")</f>
        <v/>
      </c>
      <c r="DH816" s="65" t="str">
        <f>IF(BANCO10[[#This Row],[SOLUÇÃO]]=DH$1,BANCO10[[#This Row],[STATUS DA ETAPA]],"")</f>
        <v/>
      </c>
      <c r="DI816" s="65" t="str">
        <f>IF(BANCO10[[#This Row],[SOLUÇÃO]]=DI$1,BANCO10[[#This Row],[STATUS DA ETAPA]],"")</f>
        <v/>
      </c>
      <c r="DJ816" s="65" t="str">
        <f>IF(BANCO10[[#This Row],[SOLUÇÃO]]=DJ$1,BANCO10[[#This Row],[STATUS DA ETAPA]],"")</f>
        <v/>
      </c>
      <c r="DK816" s="65" t="str">
        <f>IF(BANCO10[[#This Row],[SOLUÇÃO]]=DK$1,BANCO10[[#This Row],[STATUS DA ETAPA]],"")</f>
        <v/>
      </c>
      <c r="DL816" s="65" t="str">
        <f>IF(BANCO10[[#This Row],[SOLUÇÃO]]=DL$1,BANCO10[[#This Row],[STATUS DA ETAPA]],"")</f>
        <v/>
      </c>
      <c r="DM816" s="65" t="str">
        <f>IF(BANCO10[[#This Row],[SOLUÇÃO]]=DM$1,BANCO10[[#This Row],[STATUS DA ETAPA]],"")</f>
        <v/>
      </c>
    </row>
    <row r="817" spans="1:117" ht="12" x14ac:dyDescent="0.25">
      <c r="A817" s="38" t="s">
        <v>118</v>
      </c>
      <c r="B817" s="39" t="s">
        <v>131</v>
      </c>
      <c r="C817" s="40" t="str">
        <f>IFERROR(VLOOKUP(BANCO10[[#This Row],[EMPRESA]],[1]!DADOS[#Data],2,FALSE),"")</f>
        <v>19.531.749/0001-93</v>
      </c>
      <c r="D817" s="42" t="s">
        <v>2022</v>
      </c>
      <c r="E817" s="42" t="str">
        <f>IFERROR(VLOOKUP(BANCO10[[#This Row],[EMPRESA]],[1]!DADOS[#Data],5,FALSE),"")</f>
        <v>DEMAIS</v>
      </c>
      <c r="F817" s="40" t="str">
        <f>IFERROR(IF(VLOOKUP(BANCO10[[#This Row],[EMPRESA]],[1]!DADOS[#Data],6,0)="","",(VLOOKUP(BANCO10[[#This Row],[EMPRESA]],[1]!DADOS[#Data],6,0))),"")</f>
        <v>N/A</v>
      </c>
      <c r="G817" s="40"/>
      <c r="H817" s="43" t="s">
        <v>121</v>
      </c>
      <c r="I817" s="43" t="s">
        <v>145</v>
      </c>
      <c r="J817" s="43" t="s">
        <v>146</v>
      </c>
      <c r="K817" s="42" t="s">
        <v>2027</v>
      </c>
      <c r="L817" s="44" t="s">
        <v>123</v>
      </c>
      <c r="M817" s="44">
        <v>103</v>
      </c>
      <c r="N817" s="42" t="s">
        <v>123</v>
      </c>
      <c r="O817" s="42" t="s">
        <v>90</v>
      </c>
      <c r="P817" s="42">
        <v>4</v>
      </c>
      <c r="Q817" s="42" t="s">
        <v>125</v>
      </c>
      <c r="R817" s="45" t="s">
        <v>123</v>
      </c>
      <c r="S817" s="45"/>
      <c r="T817" s="45" t="s">
        <v>123</v>
      </c>
      <c r="U817" s="45"/>
      <c r="V817" s="45" t="s">
        <v>123</v>
      </c>
      <c r="W817" s="45"/>
      <c r="X817" s="45" t="s">
        <v>123</v>
      </c>
      <c r="Y817" s="45"/>
      <c r="Z817" s="46" t="s">
        <v>123</v>
      </c>
      <c r="AA817" s="47"/>
      <c r="AB817" s="46" t="s">
        <v>123</v>
      </c>
      <c r="AC817" s="48"/>
      <c r="AD817" s="46" t="s">
        <v>123</v>
      </c>
      <c r="AE817" s="48"/>
      <c r="AF817" s="45" t="s">
        <v>123</v>
      </c>
      <c r="AG817" s="45"/>
      <c r="AH817" s="45" t="s">
        <v>123</v>
      </c>
      <c r="AI817" s="45"/>
      <c r="AJ817" s="45" t="s">
        <v>123</v>
      </c>
      <c r="AK817" s="45"/>
      <c r="AL817" s="45" t="s">
        <v>123</v>
      </c>
      <c r="AM817" s="45"/>
      <c r="AN817" s="45" t="s">
        <v>123</v>
      </c>
      <c r="AO817" s="45"/>
      <c r="AP817" s="45" t="s">
        <v>123</v>
      </c>
      <c r="AQ817" s="45"/>
      <c r="AR817" s="45" t="s">
        <v>123</v>
      </c>
      <c r="AS817" s="45"/>
      <c r="AT817" s="133">
        <v>45536</v>
      </c>
      <c r="AU817" s="99">
        <v>45536</v>
      </c>
      <c r="AV817" s="66" t="s">
        <v>123</v>
      </c>
      <c r="AW817" s="66" t="s">
        <v>123</v>
      </c>
      <c r="AX817" s="51" t="s">
        <v>49</v>
      </c>
      <c r="AY817" s="52" t="s">
        <v>123</v>
      </c>
      <c r="AZ817" s="53">
        <v>0</v>
      </c>
      <c r="BA817" s="52" t="s">
        <v>123</v>
      </c>
      <c r="BB817" s="81" t="s">
        <v>123</v>
      </c>
      <c r="BC817" s="52" t="s">
        <v>123</v>
      </c>
      <c r="BD817" s="52" t="s">
        <v>123</v>
      </c>
      <c r="BE817" s="55" t="s">
        <v>123</v>
      </c>
      <c r="BF817" s="55" t="s">
        <v>123</v>
      </c>
      <c r="BG817" s="55" t="s">
        <v>123</v>
      </c>
      <c r="BH817" s="55" t="s">
        <v>123</v>
      </c>
      <c r="BI817" s="138" t="s">
        <v>123</v>
      </c>
      <c r="BJ817" s="48"/>
      <c r="BK817" s="74"/>
      <c r="BL817" s="75"/>
      <c r="BM817" s="74"/>
      <c r="BN817" s="75"/>
      <c r="BO817" s="74" t="s">
        <v>123</v>
      </c>
      <c r="BP817" s="75"/>
      <c r="BQ817" s="74" t="s">
        <v>123</v>
      </c>
      <c r="BR817" s="132"/>
      <c r="BS817" s="70" t="s">
        <v>2028</v>
      </c>
      <c r="BT817" s="38" t="s">
        <v>131</v>
      </c>
      <c r="BU817" s="61"/>
      <c r="BV817" s="61"/>
      <c r="BW817" s="84"/>
      <c r="BX817" s="84"/>
      <c r="BY817" s="85"/>
      <c r="BZ817" s="84"/>
      <c r="CA817" s="86"/>
      <c r="CB817" s="87"/>
      <c r="CC817" s="88">
        <v>45390</v>
      </c>
      <c r="CD817" s="87"/>
      <c r="CE817" s="87" t="s">
        <v>129</v>
      </c>
      <c r="CF817" s="87"/>
      <c r="CG817" s="87" t="s">
        <v>430</v>
      </c>
      <c r="CH817" s="42">
        <f>YEAR(BANCO10[[#This Row],[DATA INÍCIO]])</f>
        <v>2024</v>
      </c>
      <c r="CI817" s="42">
        <f>MONTH(BANCO10[[#This Row],[DATA INÍCIO]])</f>
        <v>9</v>
      </c>
      <c r="CJ817" s="42" t="str">
        <f t="shared" si="14"/>
        <v>VONIN MAQUINAS INDUSTRIA E COMERCIO LTDA19.531.749/0001-93</v>
      </c>
      <c r="CK817" s="42"/>
      <c r="CL817" s="42" t="s">
        <v>2027</v>
      </c>
      <c r="CM817" s="42" t="str">
        <f>IF(BANCO10[[#This Row],[SOLUÇÃO]]=CM$1,BANCO10[[#This Row],[STATUS DA ETAPA]],"")</f>
        <v>CONCLUÍDO</v>
      </c>
      <c r="CN817" s="42" t="str">
        <f>IF(BANCO10[[#This Row],[SOLUÇÃO]]=CN$1,BANCO10[[#This Row],[STATUS DA ETAPA]],"")</f>
        <v/>
      </c>
      <c r="CO817" s="42" t="str">
        <f>IF(BANCO10[[#This Row],[SOLUÇÃO]]=CO$1,BANCO10[[#This Row],[STATUS DA ETAPA]],"")</f>
        <v/>
      </c>
      <c r="CP817" s="42" t="str">
        <f>IF(BANCO10[[#This Row],[SOLUÇÃO]]=CP$1,BANCO10[[#This Row],[STATUS DA ETAPA]],"")</f>
        <v/>
      </c>
      <c r="CQ817" s="42" t="str">
        <f>IF(BANCO10[[#This Row],[SOLUÇÃO]]=CQ$1,BANCO10[[#This Row],[STATUS DA ETAPA]],"")</f>
        <v/>
      </c>
      <c r="CR817" s="42" t="str">
        <f>IF(BANCO10[[#This Row],[SOLUÇÃO]]=CR$1,BANCO10[[#This Row],[STATUS DA ETAPA]],"")</f>
        <v/>
      </c>
      <c r="CS817" s="42" t="str">
        <f>IF(BANCO10[[#This Row],[SOLUÇÃO]]=CS$1,BANCO10[[#This Row],[STATUS DA ETAPA]],"")</f>
        <v/>
      </c>
      <c r="CT817" s="42" t="str">
        <f>IF(BANCO10[[#This Row],[SOLUÇÃO]]=CT$1,BANCO10[[#This Row],[STATUS DA ETAPA]],"")</f>
        <v/>
      </c>
      <c r="CU817" s="42" t="str">
        <f>IF(BANCO10[[#This Row],[SOLUÇÃO]]=CU$1,BANCO10[[#This Row],[STATUS DA ETAPA]],"")</f>
        <v/>
      </c>
      <c r="CV817" s="42" t="str">
        <f>IF(BANCO10[[#This Row],[SOLUÇÃO]]=CV$1,BANCO10[[#This Row],[STATUS DA ETAPA]],"")</f>
        <v/>
      </c>
      <c r="CW817" s="42" t="str">
        <f>IF(BANCO10[[#This Row],[SOLUÇÃO]]=CW$1,BANCO10[[#This Row],[STATUS DA ETAPA]],"")</f>
        <v/>
      </c>
      <c r="CX817" s="42" t="str">
        <f>IF(BANCO10[[#This Row],[SOLUÇÃO]]=CX$1,BANCO10[[#This Row],[STATUS DA ETAPA]],"")</f>
        <v/>
      </c>
      <c r="CY817" s="42" t="str">
        <f>IF(BANCO10[[#This Row],[SOLUÇÃO]]=CY$1,BANCO10[[#This Row],[STATUS DA ETAPA]],"")</f>
        <v/>
      </c>
      <c r="CZ817" s="42" t="str">
        <f>IF(BANCO10[[#This Row],[SOLUÇÃO]]=CZ$1,BANCO10[[#This Row],[STATUS DA ETAPA]],"")</f>
        <v/>
      </c>
      <c r="DA817" s="42" t="str">
        <f>IF(BANCO10[[#This Row],[SOLUÇÃO]]=DA$1,BANCO10[[#This Row],[STATUS DA ETAPA]],"")</f>
        <v/>
      </c>
      <c r="DB817" s="42" t="str">
        <f>IF(BANCO10[[#This Row],[SOLUÇÃO]]=DB$1,BANCO10[[#This Row],[STATUS DA ETAPA]],"")</f>
        <v/>
      </c>
      <c r="DC817" s="63" t="str">
        <f>IF(BANCO10[[#This Row],[SOLUÇÃO]]=DC$1,BANCO10[[#This Row],[STATUS DA ETAPA]],"")</f>
        <v/>
      </c>
      <c r="DD817" s="65" t="str">
        <f>IF(BANCO10[[#This Row],[SOLUÇÃO]]=DD$1,BANCO10[[#This Row],[STATUS DA ETAPA]],"")</f>
        <v/>
      </c>
      <c r="DE817" s="65" t="str">
        <f>IF(BANCO10[[#This Row],[SOLUÇÃO]]=DE$1,BANCO10[[#This Row],[STATUS DA ETAPA]],"")</f>
        <v/>
      </c>
      <c r="DF817" s="65" t="str">
        <f>IF(BANCO10[[#This Row],[SOLUÇÃO]]=DF$1,BANCO10[[#This Row],[STATUS DA ETAPA]],"")</f>
        <v/>
      </c>
      <c r="DG817" s="65" t="str">
        <f>IF(BANCO10[[#This Row],[SOLUÇÃO]]=DG$1,BANCO10[[#This Row],[STATUS DA ETAPA]],"")</f>
        <v/>
      </c>
      <c r="DH817" s="65" t="str">
        <f>IF(BANCO10[[#This Row],[SOLUÇÃO]]=DH$1,BANCO10[[#This Row],[STATUS DA ETAPA]],"")</f>
        <v/>
      </c>
      <c r="DI817" s="65" t="str">
        <f>IF(BANCO10[[#This Row],[SOLUÇÃO]]=DI$1,BANCO10[[#This Row],[STATUS DA ETAPA]],"")</f>
        <v/>
      </c>
      <c r="DJ817" s="65" t="str">
        <f>IF(BANCO10[[#This Row],[SOLUÇÃO]]=DJ$1,BANCO10[[#This Row],[STATUS DA ETAPA]],"")</f>
        <v/>
      </c>
      <c r="DK817" s="65" t="str">
        <f>IF(BANCO10[[#This Row],[SOLUÇÃO]]=DK$1,BANCO10[[#This Row],[STATUS DA ETAPA]],"")</f>
        <v/>
      </c>
      <c r="DL817" s="65" t="str">
        <f>IF(BANCO10[[#This Row],[SOLUÇÃO]]=DL$1,BANCO10[[#This Row],[STATUS DA ETAPA]],"")</f>
        <v/>
      </c>
      <c r="DM817" s="65" t="str">
        <f>IF(BANCO10[[#This Row],[SOLUÇÃO]]=DM$1,BANCO10[[#This Row],[STATUS DA ETAPA]],"")</f>
        <v/>
      </c>
    </row>
    <row r="818" spans="1:117" ht="12" x14ac:dyDescent="0.25">
      <c r="A818" s="38" t="s">
        <v>118</v>
      </c>
      <c r="B818" s="39" t="s">
        <v>131</v>
      </c>
      <c r="C818" s="40" t="str">
        <f>IFERROR(VLOOKUP(BANCO10[[#This Row],[EMPRESA]],[1]!DADOS[#Data],2,FALSE),"")</f>
        <v>19.531.749/0001-93</v>
      </c>
      <c r="D818" s="42" t="s">
        <v>2022</v>
      </c>
      <c r="E818" s="42" t="str">
        <f>IFERROR(VLOOKUP(BANCO10[[#This Row],[EMPRESA]],[1]!DADOS[#Data],5,FALSE),"")</f>
        <v>DEMAIS</v>
      </c>
      <c r="F818" s="40" t="str">
        <f>IFERROR(IF(VLOOKUP(BANCO10[[#This Row],[EMPRESA]],[1]!DADOS[#Data],6,0)="","",(VLOOKUP(BANCO10[[#This Row],[EMPRESA]],[1]!DADOS[#Data],6,0))),"")</f>
        <v>N/A</v>
      </c>
      <c r="G818" s="40" t="s">
        <v>2029</v>
      </c>
      <c r="H818" s="43" t="s">
        <v>7</v>
      </c>
      <c r="I818" s="43" t="s">
        <v>145</v>
      </c>
      <c r="J818" s="43" t="s">
        <v>123</v>
      </c>
      <c r="K818" s="42" t="s">
        <v>2030</v>
      </c>
      <c r="L818" s="44" t="s">
        <v>2031</v>
      </c>
      <c r="M818" s="44">
        <v>103</v>
      </c>
      <c r="N818" s="42" t="s">
        <v>123</v>
      </c>
      <c r="O818" s="42" t="s">
        <v>96</v>
      </c>
      <c r="P818" s="42">
        <v>58</v>
      </c>
      <c r="Q818" s="42" t="s">
        <v>205</v>
      </c>
      <c r="R818" s="45" t="s">
        <v>123</v>
      </c>
      <c r="S818" s="45"/>
      <c r="T818" s="45" t="s">
        <v>123</v>
      </c>
      <c r="U818" s="45"/>
      <c r="V818" s="45" t="s">
        <v>123</v>
      </c>
      <c r="W818" s="45"/>
      <c r="X818" s="45" t="s">
        <v>123</v>
      </c>
      <c r="Y818" s="45"/>
      <c r="Z818" s="46" t="s">
        <v>123</v>
      </c>
      <c r="AA818" s="47"/>
      <c r="AB818" s="46" t="s">
        <v>123</v>
      </c>
      <c r="AC818" s="48"/>
      <c r="AD818" s="46" t="s">
        <v>123</v>
      </c>
      <c r="AE818" s="48"/>
      <c r="AF818" s="45" t="s">
        <v>27</v>
      </c>
      <c r="AG818" s="45">
        <v>45506</v>
      </c>
      <c r="AH818" s="45" t="s">
        <v>27</v>
      </c>
      <c r="AI818" s="45">
        <v>45509</v>
      </c>
      <c r="AJ818" s="45" t="s">
        <v>27</v>
      </c>
      <c r="AK818" s="45">
        <v>45536</v>
      </c>
      <c r="AL818" s="45" t="s">
        <v>123</v>
      </c>
      <c r="AM818" s="45"/>
      <c r="AN818" s="45" t="s">
        <v>123</v>
      </c>
      <c r="AO818" s="45"/>
      <c r="AP818" s="45" t="s">
        <v>123</v>
      </c>
      <c r="AQ818" s="45"/>
      <c r="AR818" s="45" t="s">
        <v>123</v>
      </c>
      <c r="AS818" s="45"/>
      <c r="AT818" s="133">
        <v>45589</v>
      </c>
      <c r="AU818" s="99">
        <v>45636</v>
      </c>
      <c r="AV818" s="66" t="s">
        <v>27</v>
      </c>
      <c r="AW818" s="66" t="s">
        <v>27</v>
      </c>
      <c r="AX818" s="51" t="s">
        <v>49</v>
      </c>
      <c r="AY818" s="52" t="s">
        <v>126</v>
      </c>
      <c r="AZ818" s="53">
        <v>0</v>
      </c>
      <c r="BA818" s="52" t="s">
        <v>153</v>
      </c>
      <c r="BB818" s="81">
        <v>564855</v>
      </c>
      <c r="BC818" s="52" t="s">
        <v>123</v>
      </c>
      <c r="BD818" s="52" t="s">
        <v>123</v>
      </c>
      <c r="BE818" s="55" t="s">
        <v>27</v>
      </c>
      <c r="BF818" s="55" t="s">
        <v>27</v>
      </c>
      <c r="BG818" s="55" t="s">
        <v>27</v>
      </c>
      <c r="BH818" s="55" t="s">
        <v>27</v>
      </c>
      <c r="BI818" s="46" t="s">
        <v>27</v>
      </c>
      <c r="BJ818" s="47">
        <v>45646</v>
      </c>
      <c r="BK818" s="74" t="s">
        <v>123</v>
      </c>
      <c r="BL818" s="59"/>
      <c r="BM818" s="74" t="s">
        <v>123</v>
      </c>
      <c r="BN818" s="59"/>
      <c r="BO818" s="74" t="s">
        <v>27</v>
      </c>
      <c r="BP818" s="59">
        <v>45649</v>
      </c>
      <c r="BQ818" s="74" t="s">
        <v>126</v>
      </c>
      <c r="BR818" s="132"/>
      <c r="BS818" s="70"/>
      <c r="BT818" s="38" t="s">
        <v>176</v>
      </c>
      <c r="BU818" s="61"/>
      <c r="BV818" s="61"/>
      <c r="BW818" s="84"/>
      <c r="BX818" s="84"/>
      <c r="BY818" s="85"/>
      <c r="BZ818" s="84"/>
      <c r="CA818" s="86"/>
      <c r="CB818" s="87"/>
      <c r="CC818" s="88">
        <v>45390</v>
      </c>
      <c r="CD818" s="87"/>
      <c r="CE818" s="87" t="s">
        <v>129</v>
      </c>
      <c r="CF818" s="87"/>
      <c r="CG818" s="87" t="s">
        <v>430</v>
      </c>
      <c r="CH818" s="42">
        <f>YEAR(BANCO10[[#This Row],[DATA INÍCIO]])</f>
        <v>2024</v>
      </c>
      <c r="CI818" s="42">
        <f>MONTH(BANCO10[[#This Row],[DATA INÍCIO]])</f>
        <v>10</v>
      </c>
      <c r="CJ818" s="42" t="str">
        <f t="shared" si="14"/>
        <v>VONIN MAQUINAS INDUSTRIA E COMERCIO LTDA19.531.749/0001-93</v>
      </c>
      <c r="CK818" s="42"/>
      <c r="CL818" s="42" t="s">
        <v>2032</v>
      </c>
      <c r="CM818" s="42" t="str">
        <f>IF(BANCO10[[#This Row],[SOLUÇÃO]]=CM$1,BANCO10[[#This Row],[STATUS DA ETAPA]],"")</f>
        <v/>
      </c>
      <c r="CN818" s="42" t="str">
        <f>IF(BANCO10[[#This Row],[SOLUÇÃO]]=CN$1,BANCO10[[#This Row],[STATUS DA ETAPA]],"")</f>
        <v/>
      </c>
      <c r="CO818" s="42" t="str">
        <f>IF(BANCO10[[#This Row],[SOLUÇÃO]]=CO$1,BANCO10[[#This Row],[STATUS DA ETAPA]],"")</f>
        <v/>
      </c>
      <c r="CP818" s="42" t="str">
        <f>IF(BANCO10[[#This Row],[SOLUÇÃO]]=CP$1,BANCO10[[#This Row],[STATUS DA ETAPA]],"")</f>
        <v/>
      </c>
      <c r="CQ818" s="42" t="str">
        <f>IF(BANCO10[[#This Row],[SOLUÇÃO]]=CQ$1,BANCO10[[#This Row],[STATUS DA ETAPA]],"")</f>
        <v/>
      </c>
      <c r="CR818" s="42" t="str">
        <f>IF(BANCO10[[#This Row],[SOLUÇÃO]]=CR$1,BANCO10[[#This Row],[STATUS DA ETAPA]],"")</f>
        <v/>
      </c>
      <c r="CS818" s="42" t="str">
        <f>IF(BANCO10[[#This Row],[SOLUÇÃO]]=CS$1,BANCO10[[#This Row],[STATUS DA ETAPA]],"")</f>
        <v>CONCLUÍDO</v>
      </c>
      <c r="CT818" s="42" t="str">
        <f>IF(BANCO10[[#This Row],[SOLUÇÃO]]=CT$1,BANCO10[[#This Row],[STATUS DA ETAPA]],"")</f>
        <v/>
      </c>
      <c r="CU818" s="42" t="str">
        <f>IF(BANCO10[[#This Row],[SOLUÇÃO]]=CU$1,BANCO10[[#This Row],[STATUS DA ETAPA]],"")</f>
        <v/>
      </c>
      <c r="CV818" s="42" t="str">
        <f>IF(BANCO10[[#This Row],[SOLUÇÃO]]=CV$1,BANCO10[[#This Row],[STATUS DA ETAPA]],"")</f>
        <v/>
      </c>
      <c r="CW818" s="42" t="str">
        <f>IF(BANCO10[[#This Row],[SOLUÇÃO]]=CW$1,BANCO10[[#This Row],[STATUS DA ETAPA]],"")</f>
        <v/>
      </c>
      <c r="CX818" s="42" t="str">
        <f>IF(BANCO10[[#This Row],[SOLUÇÃO]]=CX$1,BANCO10[[#This Row],[STATUS DA ETAPA]],"")</f>
        <v/>
      </c>
      <c r="CY818" s="42" t="str">
        <f>IF(BANCO10[[#This Row],[SOLUÇÃO]]=CY$1,BANCO10[[#This Row],[STATUS DA ETAPA]],"")</f>
        <v/>
      </c>
      <c r="CZ818" s="42" t="str">
        <f>IF(BANCO10[[#This Row],[SOLUÇÃO]]=CZ$1,BANCO10[[#This Row],[STATUS DA ETAPA]],"")</f>
        <v/>
      </c>
      <c r="DA818" s="42" t="str">
        <f>IF(BANCO10[[#This Row],[SOLUÇÃO]]=DA$1,BANCO10[[#This Row],[STATUS DA ETAPA]],"")</f>
        <v/>
      </c>
      <c r="DB818" s="42" t="str">
        <f>IF(BANCO10[[#This Row],[SOLUÇÃO]]=DB$1,BANCO10[[#This Row],[STATUS DA ETAPA]],"")</f>
        <v/>
      </c>
      <c r="DC818" s="63" t="str">
        <f>IF(BANCO10[[#This Row],[SOLUÇÃO]]=DC$1,BANCO10[[#This Row],[STATUS DA ETAPA]],"")</f>
        <v/>
      </c>
      <c r="DD818" s="65" t="str">
        <f>IF(BANCO10[[#This Row],[SOLUÇÃO]]=DD$1,BANCO10[[#This Row],[STATUS DA ETAPA]],"")</f>
        <v/>
      </c>
      <c r="DE818" s="65" t="str">
        <f>IF(BANCO10[[#This Row],[SOLUÇÃO]]=DE$1,BANCO10[[#This Row],[STATUS DA ETAPA]],"")</f>
        <v/>
      </c>
      <c r="DF818" s="65" t="str">
        <f>IF(BANCO10[[#This Row],[SOLUÇÃO]]=DF$1,BANCO10[[#This Row],[STATUS DA ETAPA]],"")</f>
        <v/>
      </c>
      <c r="DG818" s="65" t="str">
        <f>IF(BANCO10[[#This Row],[SOLUÇÃO]]=DG$1,BANCO10[[#This Row],[STATUS DA ETAPA]],"")</f>
        <v/>
      </c>
      <c r="DH818" s="65" t="str">
        <f>IF(BANCO10[[#This Row],[SOLUÇÃO]]=DH$1,BANCO10[[#This Row],[STATUS DA ETAPA]],"")</f>
        <v/>
      </c>
      <c r="DI818" s="65" t="str">
        <f>IF(BANCO10[[#This Row],[SOLUÇÃO]]=DI$1,BANCO10[[#This Row],[STATUS DA ETAPA]],"")</f>
        <v/>
      </c>
      <c r="DJ818" s="65" t="str">
        <f>IF(BANCO10[[#This Row],[SOLUÇÃO]]=DJ$1,BANCO10[[#This Row],[STATUS DA ETAPA]],"")</f>
        <v/>
      </c>
      <c r="DK818" s="65" t="str">
        <f>IF(BANCO10[[#This Row],[SOLUÇÃO]]=DK$1,BANCO10[[#This Row],[STATUS DA ETAPA]],"")</f>
        <v/>
      </c>
      <c r="DL818" s="65" t="str">
        <f>IF(BANCO10[[#This Row],[SOLUÇÃO]]=DL$1,BANCO10[[#This Row],[STATUS DA ETAPA]],"")</f>
        <v/>
      </c>
      <c r="DM818" s="65" t="str">
        <f>IF(BANCO10[[#This Row],[SOLUÇÃO]]=DM$1,BANCO10[[#This Row],[STATUS DA ETAPA]],"")</f>
        <v/>
      </c>
    </row>
    <row r="819" spans="1:117" ht="14.25" customHeight="1" x14ac:dyDescent="0.25">
      <c r="A819" s="38" t="s">
        <v>118</v>
      </c>
      <c r="B819" s="39" t="s">
        <v>131</v>
      </c>
      <c r="C819" s="40" t="str">
        <f>IFERROR(VLOOKUP(BANCO10[[#This Row],[EMPRESA]],[1]!DADOS[#Data],2,FALSE),"")</f>
        <v>19.531.749/0001-93</v>
      </c>
      <c r="D819" s="42" t="s">
        <v>2022</v>
      </c>
      <c r="E819" s="42" t="str">
        <f>IFERROR(VLOOKUP(BANCO10[[#This Row],[EMPRESA]],[1]!DADOS[#Data],5,FALSE),"")</f>
        <v>DEMAIS</v>
      </c>
      <c r="F819" s="40" t="str">
        <f>IFERROR(IF(VLOOKUP(BANCO10[[#This Row],[EMPRESA]],[1]!DADOS[#Data],6,0)="","",(VLOOKUP(BANCO10[[#This Row],[EMPRESA]],[1]!DADOS[#Data],6,0))),"")</f>
        <v>N/A</v>
      </c>
      <c r="G819" s="40" t="s">
        <v>2033</v>
      </c>
      <c r="H819" s="43" t="s">
        <v>7</v>
      </c>
      <c r="I819" s="43" t="s">
        <v>145</v>
      </c>
      <c r="J819" s="43" t="s">
        <v>123</v>
      </c>
      <c r="K819" s="42" t="s">
        <v>2034</v>
      </c>
      <c r="L819" s="44" t="s">
        <v>2031</v>
      </c>
      <c r="M819" s="44">
        <v>103</v>
      </c>
      <c r="N819" s="42" t="s">
        <v>123</v>
      </c>
      <c r="O819" s="42" t="s">
        <v>96</v>
      </c>
      <c r="P819" s="42">
        <v>58</v>
      </c>
      <c r="Q819" s="42" t="s">
        <v>188</v>
      </c>
      <c r="R819" s="45" t="s">
        <v>123</v>
      </c>
      <c r="S819" s="45"/>
      <c r="T819" s="45" t="s">
        <v>123</v>
      </c>
      <c r="U819" s="45"/>
      <c r="V819" s="45" t="s">
        <v>123</v>
      </c>
      <c r="W819" s="45"/>
      <c r="X819" s="45" t="s">
        <v>123</v>
      </c>
      <c r="Y819" s="45"/>
      <c r="Z819" s="46" t="s">
        <v>123</v>
      </c>
      <c r="AA819" s="47"/>
      <c r="AB819" s="46" t="s">
        <v>123</v>
      </c>
      <c r="AC819" s="48"/>
      <c r="AD819" s="46" t="s">
        <v>123</v>
      </c>
      <c r="AE819" s="48"/>
      <c r="AF819" s="45" t="s">
        <v>27</v>
      </c>
      <c r="AG819" s="45">
        <v>45506</v>
      </c>
      <c r="AH819" s="45" t="s">
        <v>27</v>
      </c>
      <c r="AI819" s="45">
        <v>45509</v>
      </c>
      <c r="AJ819" s="45" t="s">
        <v>27</v>
      </c>
      <c r="AK819" s="45">
        <v>45536</v>
      </c>
      <c r="AL819" s="45" t="s">
        <v>123</v>
      </c>
      <c r="AM819" s="45"/>
      <c r="AN819" s="45" t="s">
        <v>123</v>
      </c>
      <c r="AO819" s="45"/>
      <c r="AP819" s="45" t="s">
        <v>123</v>
      </c>
      <c r="AQ819" s="45"/>
      <c r="AR819" s="45" t="s">
        <v>123</v>
      </c>
      <c r="AS819" s="45"/>
      <c r="AT819" s="133">
        <v>45589</v>
      </c>
      <c r="AU819" s="99">
        <v>45636</v>
      </c>
      <c r="AV819" s="66" t="s">
        <v>27</v>
      </c>
      <c r="AW819" s="66" t="s">
        <v>27</v>
      </c>
      <c r="AX819" s="51" t="s">
        <v>49</v>
      </c>
      <c r="AY819" s="52" t="s">
        <v>126</v>
      </c>
      <c r="AZ819" s="53">
        <v>0</v>
      </c>
      <c r="BA819" s="52" t="s">
        <v>153</v>
      </c>
      <c r="BB819" s="81">
        <v>564855</v>
      </c>
      <c r="BC819" s="52" t="s">
        <v>123</v>
      </c>
      <c r="BD819" s="52" t="s">
        <v>123</v>
      </c>
      <c r="BE819" s="55" t="s">
        <v>27</v>
      </c>
      <c r="BF819" s="55" t="s">
        <v>27</v>
      </c>
      <c r="BG819" s="55" t="s">
        <v>27</v>
      </c>
      <c r="BH819" s="55" t="s">
        <v>27</v>
      </c>
      <c r="BI819" s="68" t="s">
        <v>27</v>
      </c>
      <c r="BJ819" s="47">
        <v>45646</v>
      </c>
      <c r="BK819" s="74" t="s">
        <v>123</v>
      </c>
      <c r="BL819" s="59"/>
      <c r="BM819" s="74" t="s">
        <v>123</v>
      </c>
      <c r="BN819" s="59"/>
      <c r="BO819" s="74" t="s">
        <v>27</v>
      </c>
      <c r="BP819" s="59">
        <v>45649</v>
      </c>
      <c r="BQ819" s="74" t="s">
        <v>123</v>
      </c>
      <c r="BR819" s="75"/>
      <c r="BS819" s="69"/>
      <c r="BT819" s="38" t="s">
        <v>176</v>
      </c>
      <c r="BU819" s="61"/>
      <c r="BV819" s="61"/>
      <c r="BW819" s="84"/>
      <c r="BX819" s="84"/>
      <c r="BY819" s="85"/>
      <c r="BZ819" s="84"/>
      <c r="CA819" s="86"/>
      <c r="CB819" s="87"/>
      <c r="CC819" s="88">
        <v>45390</v>
      </c>
      <c r="CD819" s="87"/>
      <c r="CE819" s="87" t="s">
        <v>129</v>
      </c>
      <c r="CF819" s="87"/>
      <c r="CG819" s="87" t="s">
        <v>430</v>
      </c>
      <c r="CH819" s="42">
        <f>YEAR(BANCO10[[#This Row],[DATA INÍCIO]])</f>
        <v>2024</v>
      </c>
      <c r="CI819" s="42">
        <f>MONTH(BANCO10[[#This Row],[DATA INÍCIO]])</f>
        <v>10</v>
      </c>
      <c r="CJ819" s="42" t="str">
        <f t="shared" si="14"/>
        <v>VONIN MAQUINAS INDUSTRIA E COMERCIO LTDA19.531.749/0001-93</v>
      </c>
      <c r="CK819" s="42"/>
      <c r="CL819" s="42" t="s">
        <v>2032</v>
      </c>
      <c r="CM819" s="42" t="str">
        <f>IF(BANCO10[[#This Row],[SOLUÇÃO]]=CM$1,BANCO10[[#This Row],[STATUS DA ETAPA]],"")</f>
        <v/>
      </c>
      <c r="CN819" s="42" t="str">
        <f>IF(BANCO10[[#This Row],[SOLUÇÃO]]=CN$1,BANCO10[[#This Row],[STATUS DA ETAPA]],"")</f>
        <v/>
      </c>
      <c r="CO819" s="42" t="str">
        <f>IF(BANCO10[[#This Row],[SOLUÇÃO]]=CO$1,BANCO10[[#This Row],[STATUS DA ETAPA]],"")</f>
        <v/>
      </c>
      <c r="CP819" s="42" t="str">
        <f>IF(BANCO10[[#This Row],[SOLUÇÃO]]=CP$1,BANCO10[[#This Row],[STATUS DA ETAPA]],"")</f>
        <v/>
      </c>
      <c r="CQ819" s="42" t="str">
        <f>IF(BANCO10[[#This Row],[SOLUÇÃO]]=CQ$1,BANCO10[[#This Row],[STATUS DA ETAPA]],"")</f>
        <v/>
      </c>
      <c r="CR819" s="42" t="str">
        <f>IF(BANCO10[[#This Row],[SOLUÇÃO]]=CR$1,BANCO10[[#This Row],[STATUS DA ETAPA]],"")</f>
        <v/>
      </c>
      <c r="CS819" s="42" t="str">
        <f>IF(BANCO10[[#This Row],[SOLUÇÃO]]=CS$1,BANCO10[[#This Row],[STATUS DA ETAPA]],"")</f>
        <v>CONCLUÍDO</v>
      </c>
      <c r="CT819" s="42" t="str">
        <f>IF(BANCO10[[#This Row],[SOLUÇÃO]]=CT$1,BANCO10[[#This Row],[STATUS DA ETAPA]],"")</f>
        <v/>
      </c>
      <c r="CU819" s="42" t="str">
        <f>IF(BANCO10[[#This Row],[SOLUÇÃO]]=CU$1,BANCO10[[#This Row],[STATUS DA ETAPA]],"")</f>
        <v/>
      </c>
      <c r="CV819" s="42" t="str">
        <f>IF(BANCO10[[#This Row],[SOLUÇÃO]]=CV$1,BANCO10[[#This Row],[STATUS DA ETAPA]],"")</f>
        <v/>
      </c>
      <c r="CW819" s="42" t="str">
        <f>IF(BANCO10[[#This Row],[SOLUÇÃO]]=CW$1,BANCO10[[#This Row],[STATUS DA ETAPA]],"")</f>
        <v/>
      </c>
      <c r="CX819" s="42" t="str">
        <f>IF(BANCO10[[#This Row],[SOLUÇÃO]]=CX$1,BANCO10[[#This Row],[STATUS DA ETAPA]],"")</f>
        <v/>
      </c>
      <c r="CY819" s="42" t="str">
        <f>IF(BANCO10[[#This Row],[SOLUÇÃO]]=CY$1,BANCO10[[#This Row],[STATUS DA ETAPA]],"")</f>
        <v/>
      </c>
      <c r="CZ819" s="42" t="str">
        <f>IF(BANCO10[[#This Row],[SOLUÇÃO]]=CZ$1,BANCO10[[#This Row],[STATUS DA ETAPA]],"")</f>
        <v/>
      </c>
      <c r="DA819" s="42" t="str">
        <f>IF(BANCO10[[#This Row],[SOLUÇÃO]]=DA$1,BANCO10[[#This Row],[STATUS DA ETAPA]],"")</f>
        <v/>
      </c>
      <c r="DB819" s="42" t="str">
        <f>IF(BANCO10[[#This Row],[SOLUÇÃO]]=DB$1,BANCO10[[#This Row],[STATUS DA ETAPA]],"")</f>
        <v/>
      </c>
      <c r="DC819" s="63" t="str">
        <f>IF(BANCO10[[#This Row],[SOLUÇÃO]]=DC$1,BANCO10[[#This Row],[STATUS DA ETAPA]],"")</f>
        <v/>
      </c>
      <c r="DD819" s="65" t="str">
        <f>IF(BANCO10[[#This Row],[SOLUÇÃO]]=DD$1,BANCO10[[#This Row],[STATUS DA ETAPA]],"")</f>
        <v/>
      </c>
      <c r="DE819" s="65" t="str">
        <f>IF(BANCO10[[#This Row],[SOLUÇÃO]]=DE$1,BANCO10[[#This Row],[STATUS DA ETAPA]],"")</f>
        <v/>
      </c>
      <c r="DF819" s="65" t="str">
        <f>IF(BANCO10[[#This Row],[SOLUÇÃO]]=DF$1,BANCO10[[#This Row],[STATUS DA ETAPA]],"")</f>
        <v/>
      </c>
      <c r="DG819" s="65" t="str">
        <f>IF(BANCO10[[#This Row],[SOLUÇÃO]]=DG$1,BANCO10[[#This Row],[STATUS DA ETAPA]],"")</f>
        <v/>
      </c>
      <c r="DH819" s="65" t="str">
        <f>IF(BANCO10[[#This Row],[SOLUÇÃO]]=DH$1,BANCO10[[#This Row],[STATUS DA ETAPA]],"")</f>
        <v/>
      </c>
      <c r="DI819" s="65" t="str">
        <f>IF(BANCO10[[#This Row],[SOLUÇÃO]]=DI$1,BANCO10[[#This Row],[STATUS DA ETAPA]],"")</f>
        <v/>
      </c>
      <c r="DJ819" s="65" t="str">
        <f>IF(BANCO10[[#This Row],[SOLUÇÃO]]=DJ$1,BANCO10[[#This Row],[STATUS DA ETAPA]],"")</f>
        <v/>
      </c>
      <c r="DK819" s="65" t="str">
        <f>IF(BANCO10[[#This Row],[SOLUÇÃO]]=DK$1,BANCO10[[#This Row],[STATUS DA ETAPA]],"")</f>
        <v/>
      </c>
      <c r="DL819" s="65" t="str">
        <f>IF(BANCO10[[#This Row],[SOLUÇÃO]]=DL$1,BANCO10[[#This Row],[STATUS DA ETAPA]],"")</f>
        <v/>
      </c>
      <c r="DM819" s="65" t="str">
        <f>IF(BANCO10[[#This Row],[SOLUÇÃO]]=DM$1,BANCO10[[#This Row],[STATUS DA ETAPA]],"")</f>
        <v/>
      </c>
    </row>
    <row r="820" spans="1:117" ht="12" x14ac:dyDescent="0.25">
      <c r="A820" s="38" t="s">
        <v>118</v>
      </c>
      <c r="B820" s="39" t="s">
        <v>131</v>
      </c>
      <c r="C820" s="40" t="str">
        <f>IFERROR(VLOOKUP(BANCO10[[#This Row],[EMPRESA]],[1]!DADOS[#Data],2,FALSE),"")</f>
        <v>19.531.749/0001-93</v>
      </c>
      <c r="D820" s="40" t="s">
        <v>2022</v>
      </c>
      <c r="E820" s="42" t="str">
        <f>IFERROR(VLOOKUP(BANCO10[[#This Row],[EMPRESA]],[1]!DADOS[#Data],5,FALSE),"")</f>
        <v>DEMAIS</v>
      </c>
      <c r="F820" s="40" t="str">
        <f>IFERROR(IF(VLOOKUP(BANCO10[[#This Row],[EMPRESA]],[1]!DADOS[#Data],6,0)="","",(VLOOKUP(BANCO10[[#This Row],[EMPRESA]],[1]!DADOS[#Data],6,0))),"")</f>
        <v>N/A</v>
      </c>
      <c r="G820" s="40"/>
      <c r="H820" s="43" t="s">
        <v>121</v>
      </c>
      <c r="I820" s="43" t="s">
        <v>145</v>
      </c>
      <c r="J820" s="43" t="s">
        <v>146</v>
      </c>
      <c r="K820" s="44" t="s">
        <v>2035</v>
      </c>
      <c r="L820" s="44" t="s">
        <v>123</v>
      </c>
      <c r="M820" s="44" t="s">
        <v>137</v>
      </c>
      <c r="N820" s="44" t="s">
        <v>123</v>
      </c>
      <c r="O820" s="42" t="s">
        <v>90</v>
      </c>
      <c r="P820" s="42">
        <v>4</v>
      </c>
      <c r="Q820" s="42" t="s">
        <v>148</v>
      </c>
      <c r="R820" s="45" t="s">
        <v>123</v>
      </c>
      <c r="S820" s="45"/>
      <c r="T820" s="45" t="s">
        <v>123</v>
      </c>
      <c r="U820" s="45"/>
      <c r="V820" s="45" t="s">
        <v>123</v>
      </c>
      <c r="W820" s="45"/>
      <c r="X820" s="45" t="s">
        <v>123</v>
      </c>
      <c r="Y820" s="45"/>
      <c r="Z820" s="46" t="s">
        <v>123</v>
      </c>
      <c r="AA820" s="47"/>
      <c r="AB820" s="46" t="s">
        <v>123</v>
      </c>
      <c r="AC820" s="48"/>
      <c r="AD820" s="46" t="s">
        <v>123</v>
      </c>
      <c r="AE820" s="48"/>
      <c r="AF820" s="45" t="s">
        <v>123</v>
      </c>
      <c r="AG820" s="45"/>
      <c r="AH820" s="45" t="s">
        <v>123</v>
      </c>
      <c r="AI820" s="45"/>
      <c r="AJ820" s="45" t="s">
        <v>123</v>
      </c>
      <c r="AK820" s="45"/>
      <c r="AL820" s="45" t="s">
        <v>123</v>
      </c>
      <c r="AM820" s="45"/>
      <c r="AN820" s="45" t="s">
        <v>123</v>
      </c>
      <c r="AO820" s="45"/>
      <c r="AP820" s="45" t="s">
        <v>123</v>
      </c>
      <c r="AQ820" s="45"/>
      <c r="AR820" s="45" t="s">
        <v>123</v>
      </c>
      <c r="AS820" s="45"/>
      <c r="AT820" s="133">
        <v>45577</v>
      </c>
      <c r="AU820" s="99">
        <v>45577</v>
      </c>
      <c r="AV820" s="66" t="s">
        <v>123</v>
      </c>
      <c r="AW820" s="66" t="s">
        <v>123</v>
      </c>
      <c r="AX820" s="51" t="s">
        <v>49</v>
      </c>
      <c r="AY820" s="52" t="s">
        <v>123</v>
      </c>
      <c r="AZ820" s="53">
        <v>0</v>
      </c>
      <c r="BA820" s="52" t="s">
        <v>123</v>
      </c>
      <c r="BB820" s="81" t="s">
        <v>123</v>
      </c>
      <c r="BC820" s="52" t="s">
        <v>123</v>
      </c>
      <c r="BD820" s="52" t="s">
        <v>123</v>
      </c>
      <c r="BE820" s="55" t="s">
        <v>123</v>
      </c>
      <c r="BF820" s="55" t="s">
        <v>123</v>
      </c>
      <c r="BG820" s="55" t="s">
        <v>123</v>
      </c>
      <c r="BH820" s="55" t="s">
        <v>123</v>
      </c>
      <c r="BI820" s="118" t="s">
        <v>123</v>
      </c>
      <c r="BJ820" s="119"/>
      <c r="BK820" s="103"/>
      <c r="BL820" s="38"/>
      <c r="BM820" s="103"/>
      <c r="BN820" s="38"/>
      <c r="BO820" s="103" t="s">
        <v>123</v>
      </c>
      <c r="BP820" s="38"/>
      <c r="BQ820" s="103" t="s">
        <v>123</v>
      </c>
      <c r="BR820" s="221"/>
      <c r="BS820" s="69"/>
      <c r="BT820" s="110"/>
      <c r="BU820" s="61"/>
      <c r="BV820" s="61"/>
      <c r="BW820" s="61"/>
      <c r="BX820" s="61"/>
      <c r="BY820" s="61"/>
      <c r="BZ820" s="61"/>
      <c r="CA820" s="61"/>
      <c r="CB820" s="61"/>
      <c r="CC820" s="61"/>
      <c r="CD820" s="61"/>
      <c r="CE820" s="61"/>
      <c r="CF820" s="61"/>
      <c r="CG820" s="61"/>
      <c r="CH820" s="63">
        <f>YEAR(BANCO10[[#This Row],[DATA INÍCIO]])</f>
        <v>2024</v>
      </c>
      <c r="CI820" s="63">
        <f>MONTH(BANCO10[[#This Row],[DATA INÍCIO]])</f>
        <v>10</v>
      </c>
      <c r="CJ820" s="71" t="str">
        <f t="shared" si="14"/>
        <v>VONIN MAQUINAS INDUSTRIA E COMERCIO LTDA19.531.749/0001-93</v>
      </c>
      <c r="CK820" s="63"/>
      <c r="CL820" s="63"/>
      <c r="CM820" s="42" t="str">
        <f>IF(BANCO10[[#This Row],[SOLUÇÃO]]=CM$1,BANCO10[[#This Row],[STATUS DA ETAPA]],"")</f>
        <v>CONCLUÍDO</v>
      </c>
      <c r="CN820" s="42" t="str">
        <f>IF(BANCO10[[#This Row],[SOLUÇÃO]]=CN$1,BANCO10[[#This Row],[STATUS DA ETAPA]],"")</f>
        <v/>
      </c>
      <c r="CO820" s="42" t="str">
        <f>IF(BANCO10[[#This Row],[SOLUÇÃO]]=CO$1,BANCO10[[#This Row],[STATUS DA ETAPA]],"")</f>
        <v/>
      </c>
      <c r="CP820" s="42" t="str">
        <f>IF(BANCO10[[#This Row],[SOLUÇÃO]]=CP$1,BANCO10[[#This Row],[STATUS DA ETAPA]],"")</f>
        <v/>
      </c>
      <c r="CQ820" s="42" t="str">
        <f>IF(BANCO10[[#This Row],[SOLUÇÃO]]=CQ$1,BANCO10[[#This Row],[STATUS DA ETAPA]],"")</f>
        <v/>
      </c>
      <c r="CR820" s="42" t="str">
        <f>IF(BANCO10[[#This Row],[SOLUÇÃO]]=CR$1,BANCO10[[#This Row],[STATUS DA ETAPA]],"")</f>
        <v/>
      </c>
      <c r="CS820" s="42" t="str">
        <f>IF(BANCO10[[#This Row],[SOLUÇÃO]]=CS$1,BANCO10[[#This Row],[STATUS DA ETAPA]],"")</f>
        <v/>
      </c>
      <c r="CT820" s="42" t="str">
        <f>IF(BANCO10[[#This Row],[SOLUÇÃO]]=CT$1,BANCO10[[#This Row],[STATUS DA ETAPA]],"")</f>
        <v/>
      </c>
      <c r="CU820" s="42" t="str">
        <f>IF(BANCO10[[#This Row],[SOLUÇÃO]]=CU$1,BANCO10[[#This Row],[STATUS DA ETAPA]],"")</f>
        <v/>
      </c>
      <c r="CV820" s="42" t="str">
        <f>IF(BANCO10[[#This Row],[SOLUÇÃO]]=CV$1,BANCO10[[#This Row],[STATUS DA ETAPA]],"")</f>
        <v/>
      </c>
      <c r="CW820" s="42" t="str">
        <f>IF(BANCO10[[#This Row],[SOLUÇÃO]]=CW$1,BANCO10[[#This Row],[STATUS DA ETAPA]],"")</f>
        <v/>
      </c>
      <c r="CX820" s="42" t="str">
        <f>IF(BANCO10[[#This Row],[SOLUÇÃO]]=CX$1,BANCO10[[#This Row],[STATUS DA ETAPA]],"")</f>
        <v/>
      </c>
      <c r="CY820" s="42" t="str">
        <f>IF(BANCO10[[#This Row],[SOLUÇÃO]]=CY$1,BANCO10[[#This Row],[STATUS DA ETAPA]],"")</f>
        <v/>
      </c>
      <c r="CZ820" s="42" t="str">
        <f>IF(BANCO10[[#This Row],[SOLUÇÃO]]=CZ$1,BANCO10[[#This Row],[STATUS DA ETAPA]],"")</f>
        <v/>
      </c>
      <c r="DA820" s="42" t="str">
        <f>IF(BANCO10[[#This Row],[SOLUÇÃO]]=DA$1,BANCO10[[#This Row],[STATUS DA ETAPA]],"")</f>
        <v/>
      </c>
      <c r="DB820" s="42" t="str">
        <f>IF(BANCO10[[#This Row],[SOLUÇÃO]]=DB$1,BANCO10[[#This Row],[STATUS DA ETAPA]],"")</f>
        <v/>
      </c>
      <c r="DC820" s="42" t="str">
        <f>IF(BANCO10[[#This Row],[SOLUÇÃO]]=DC$1,BANCO10[[#This Row],[STATUS DA ETAPA]],"")</f>
        <v/>
      </c>
      <c r="DD820" s="42" t="str">
        <f>IF(BANCO10[[#This Row],[SOLUÇÃO]]=DD$1,BANCO10[[#This Row],[STATUS DA ETAPA]],"")</f>
        <v/>
      </c>
      <c r="DE820" s="42" t="str">
        <f>IF(BANCO10[[#This Row],[SOLUÇÃO]]=DE$1,BANCO10[[#This Row],[STATUS DA ETAPA]],"")</f>
        <v/>
      </c>
      <c r="DF820" s="42" t="str">
        <f>IF(BANCO10[[#This Row],[SOLUÇÃO]]=DF$1,BANCO10[[#This Row],[STATUS DA ETAPA]],"")</f>
        <v/>
      </c>
      <c r="DG820" s="42" t="str">
        <f>IF(BANCO10[[#This Row],[SOLUÇÃO]]=DG$1,BANCO10[[#This Row],[STATUS DA ETAPA]],"")</f>
        <v/>
      </c>
      <c r="DH820" s="42" t="str">
        <f>IF(BANCO10[[#This Row],[SOLUÇÃO]]=DH$1,BANCO10[[#This Row],[STATUS DA ETAPA]],"")</f>
        <v/>
      </c>
      <c r="DI820" s="42" t="str">
        <f>IF(BANCO10[[#This Row],[SOLUÇÃO]]=DI$1,BANCO10[[#This Row],[STATUS DA ETAPA]],"")</f>
        <v/>
      </c>
      <c r="DJ820" s="42" t="str">
        <f>IF(BANCO10[[#This Row],[SOLUÇÃO]]=DJ$1,BANCO10[[#This Row],[STATUS DA ETAPA]],"")</f>
        <v/>
      </c>
      <c r="DK820" s="42" t="str">
        <f>IF(BANCO10[[#This Row],[SOLUÇÃO]]=DK$1,BANCO10[[#This Row],[STATUS DA ETAPA]],"")</f>
        <v/>
      </c>
      <c r="DL820" s="42" t="str">
        <f>IF(BANCO10[[#This Row],[SOLUÇÃO]]=DL$1,BANCO10[[#This Row],[STATUS DA ETAPA]],"")</f>
        <v/>
      </c>
      <c r="DM820" s="42" t="str">
        <f>IF(BANCO10[[#This Row],[SOLUÇÃO]]=DM$1,BANCO10[[#This Row],[STATUS DA ETAPA]],"")</f>
        <v/>
      </c>
    </row>
    <row r="821" spans="1:117" ht="12" x14ac:dyDescent="0.25">
      <c r="A821" s="38" t="s">
        <v>118</v>
      </c>
      <c r="B821" s="39" t="s">
        <v>131</v>
      </c>
      <c r="C821" s="40" t="str">
        <f>IFERROR(VLOOKUP(BANCO10[[#This Row],[EMPRESA]],[1]!DADOS[#Data],2,FALSE),"")</f>
        <v>19.531.749/0001-93</v>
      </c>
      <c r="D821" s="40" t="s">
        <v>2022</v>
      </c>
      <c r="E821" s="42" t="str">
        <f>IFERROR(VLOOKUP(BANCO10[[#This Row],[EMPRESA]],[1]!DADOS[#Data],5,FALSE),"")</f>
        <v>DEMAIS</v>
      </c>
      <c r="F821" s="40" t="str">
        <f>IFERROR(IF(VLOOKUP(BANCO10[[#This Row],[EMPRESA]],[1]!DADOS[#Data],6,0)="","",(VLOOKUP(BANCO10[[#This Row],[EMPRESA]],[1]!DADOS[#Data],6,0))),"")</f>
        <v>N/A</v>
      </c>
      <c r="G821" s="40" t="str">
        <f>IFERROR(IF(VLOOKUP(BANCO10[[#This Row],[EMPRESA]],[1]!DADOS[#Data],4)="","",(VLOOKUP($D821,[1]!DADOS[#Data],4,0))),"")</f>
        <v/>
      </c>
      <c r="H821" s="43" t="s">
        <v>178</v>
      </c>
      <c r="I821" s="43" t="s">
        <v>145</v>
      </c>
      <c r="J821" s="44" t="s">
        <v>123</v>
      </c>
      <c r="K821" s="44" t="s">
        <v>2036</v>
      </c>
      <c r="L821" s="44" t="s">
        <v>123</v>
      </c>
      <c r="M821" s="44" t="s">
        <v>137</v>
      </c>
      <c r="N821" s="44" t="s">
        <v>123</v>
      </c>
      <c r="O821" s="42" t="s">
        <v>180</v>
      </c>
      <c r="P821" s="42">
        <v>4</v>
      </c>
      <c r="Q821" s="39" t="s">
        <v>181</v>
      </c>
      <c r="R821" s="45" t="s">
        <v>123</v>
      </c>
      <c r="S821" s="45"/>
      <c r="T821" s="45" t="s">
        <v>123</v>
      </c>
      <c r="U821" s="45"/>
      <c r="V821" s="45" t="s">
        <v>123</v>
      </c>
      <c r="W821" s="45"/>
      <c r="X821" s="45" t="s">
        <v>123</v>
      </c>
      <c r="Y821" s="45"/>
      <c r="Z821" s="46" t="s">
        <v>123</v>
      </c>
      <c r="AA821" s="47"/>
      <c r="AB821" s="46" t="s">
        <v>123</v>
      </c>
      <c r="AC821" s="48"/>
      <c r="AD821" s="46" t="s">
        <v>123</v>
      </c>
      <c r="AE821" s="48"/>
      <c r="AF821" s="45"/>
      <c r="AG821" s="45"/>
      <c r="AH821" s="45" t="s">
        <v>123</v>
      </c>
      <c r="AI821" s="45"/>
      <c r="AJ821" s="45"/>
      <c r="AK821" s="45"/>
      <c r="AL821" s="45"/>
      <c r="AM821" s="45"/>
      <c r="AN821" s="45"/>
      <c r="AO821" s="45"/>
      <c r="AP821" s="45"/>
      <c r="AQ821" s="45"/>
      <c r="AR821" s="45"/>
      <c r="AS821" s="45"/>
      <c r="AT821" s="133">
        <v>45636</v>
      </c>
      <c r="AU821" s="99">
        <v>45636</v>
      </c>
      <c r="AV821" s="66" t="s">
        <v>123</v>
      </c>
      <c r="AW821" s="66" t="s">
        <v>123</v>
      </c>
      <c r="AX821" s="51" t="s">
        <v>182</v>
      </c>
      <c r="AY821" s="52" t="s">
        <v>126</v>
      </c>
      <c r="AZ821" s="53">
        <v>0</v>
      </c>
      <c r="BA821" s="52" t="s">
        <v>123</v>
      </c>
      <c r="BB821" s="81" t="s">
        <v>123</v>
      </c>
      <c r="BC821" s="52" t="s">
        <v>123</v>
      </c>
      <c r="BD821" s="52" t="s">
        <v>123</v>
      </c>
      <c r="BE821" s="55" t="s">
        <v>123</v>
      </c>
      <c r="BF821" s="55" t="s">
        <v>123</v>
      </c>
      <c r="BG821" s="55" t="s">
        <v>123</v>
      </c>
      <c r="BH821" s="55" t="s">
        <v>27</v>
      </c>
      <c r="BI821" s="68" t="s">
        <v>126</v>
      </c>
      <c r="BJ821" s="48"/>
      <c r="BK821" s="74" t="s">
        <v>126</v>
      </c>
      <c r="BL821" s="59"/>
      <c r="BM821" s="74" t="s">
        <v>126</v>
      </c>
      <c r="BN821" s="59"/>
      <c r="BO821" s="74" t="s">
        <v>126</v>
      </c>
      <c r="BP821" s="77"/>
      <c r="BQ821" s="78" t="s">
        <v>126</v>
      </c>
      <c r="BR821" s="131"/>
      <c r="BS821" s="69"/>
      <c r="BT821" s="38"/>
      <c r="BU821" s="61"/>
      <c r="BV821" s="61"/>
      <c r="BW821" s="61"/>
      <c r="BX821" s="61"/>
      <c r="BY821" s="61"/>
      <c r="BZ821" s="61"/>
      <c r="CA821" s="61"/>
      <c r="CB821" s="61"/>
      <c r="CC821" s="61"/>
      <c r="CD821" s="61"/>
      <c r="CE821" s="61"/>
      <c r="CF821" s="61"/>
      <c r="CG821" s="61"/>
      <c r="CH821" s="63">
        <f>YEAR(BANCO10[[#This Row],[DATA INÍCIO]])</f>
        <v>2024</v>
      </c>
      <c r="CI821" s="63">
        <f>MONTH(BANCO10[[#This Row],[DATA INÍCIO]])</f>
        <v>12</v>
      </c>
      <c r="CJ821" s="71" t="str">
        <f t="shared" si="14"/>
        <v>VONIN MAQUINAS INDUSTRIA E COMERCIO LTDA19.531.749/0001-93</v>
      </c>
      <c r="CK821" s="63"/>
      <c r="CL821" s="63"/>
      <c r="CM821" s="42" t="str">
        <f>IF(BANCO10[[#This Row],[SOLUÇÃO]]=CM$1,BANCO10[[#This Row],[STATUS DA ETAPA]],"")</f>
        <v/>
      </c>
      <c r="CN821" s="42" t="str">
        <f>IF(BANCO10[[#This Row],[SOLUÇÃO]]=CN$1,BANCO10[[#This Row],[STATUS DA ETAPA]],"")</f>
        <v/>
      </c>
      <c r="CO821" s="42" t="str">
        <f>IF(BANCO10[[#This Row],[SOLUÇÃO]]=CO$1,BANCO10[[#This Row],[STATUS DA ETAPA]],"")</f>
        <v/>
      </c>
      <c r="CP821" s="42" t="str">
        <f>IF(BANCO10[[#This Row],[SOLUÇÃO]]=CP$1,BANCO10[[#This Row],[STATUS DA ETAPA]],"")</f>
        <v/>
      </c>
      <c r="CQ821" s="42" t="str">
        <f>IF(BANCO10[[#This Row],[SOLUÇÃO]]=CQ$1,BANCO10[[#This Row],[STATUS DA ETAPA]],"")</f>
        <v/>
      </c>
      <c r="CR821" s="42" t="str">
        <f>IF(BANCO10[[#This Row],[SOLUÇÃO]]=CR$1,BANCO10[[#This Row],[STATUS DA ETAPA]],"")</f>
        <v/>
      </c>
      <c r="CS821" s="42" t="str">
        <f>IF(BANCO10[[#This Row],[SOLUÇÃO]]=CS$1,BANCO10[[#This Row],[STATUS DA ETAPA]],"")</f>
        <v/>
      </c>
      <c r="CT821" s="42" t="str">
        <f>IF(BANCO10[[#This Row],[SOLUÇÃO]]=CT$1,BANCO10[[#This Row],[STATUS DA ETAPA]],"")</f>
        <v/>
      </c>
      <c r="CU821" s="42" t="str">
        <f>IF(BANCO10[[#This Row],[SOLUÇÃO]]=CU$1,BANCO10[[#This Row],[STATUS DA ETAPA]],"")</f>
        <v/>
      </c>
      <c r="CV821" s="42" t="str">
        <f>IF(BANCO10[[#This Row],[SOLUÇÃO]]=CV$1,BANCO10[[#This Row],[STATUS DA ETAPA]],"")</f>
        <v/>
      </c>
      <c r="CW821" s="42" t="str">
        <f>IF(BANCO10[[#This Row],[SOLUÇÃO]]=CW$1,BANCO10[[#This Row],[STATUS DA ETAPA]],"")</f>
        <v/>
      </c>
      <c r="CX821" s="42" t="str">
        <f>IF(BANCO10[[#This Row],[SOLUÇÃO]]=CX$1,BANCO10[[#This Row],[STATUS DA ETAPA]],"")</f>
        <v/>
      </c>
      <c r="CY821" s="42" t="str">
        <f>IF(BANCO10[[#This Row],[SOLUÇÃO]]=CY$1,BANCO10[[#This Row],[STATUS DA ETAPA]],"")</f>
        <v/>
      </c>
      <c r="CZ821" s="42" t="str">
        <f>IF(BANCO10[[#This Row],[SOLUÇÃO]]=CZ$1,BANCO10[[#This Row],[STATUS DA ETAPA]],"")</f>
        <v/>
      </c>
      <c r="DA821" s="42" t="str">
        <f>IF(BANCO10[[#This Row],[SOLUÇÃO]]=DA$1,BANCO10[[#This Row],[STATUS DA ETAPA]],"")</f>
        <v/>
      </c>
      <c r="DB821" s="42" t="str">
        <f>IF(BANCO10[[#This Row],[SOLUÇÃO]]=DB$1,BANCO10[[#This Row],[STATUS DA ETAPA]],"")</f>
        <v/>
      </c>
      <c r="DC821" s="42" t="str">
        <f>IF(BANCO10[[#This Row],[SOLUÇÃO]]=DC$1,BANCO10[[#This Row],[STATUS DA ETAPA]],"")</f>
        <v/>
      </c>
      <c r="DD821" s="42" t="str">
        <f>IF(BANCO10[[#This Row],[SOLUÇÃO]]=DD$1,BANCO10[[#This Row],[STATUS DA ETAPA]],"")</f>
        <v/>
      </c>
      <c r="DE821" s="42" t="str">
        <f>IF(BANCO10[[#This Row],[SOLUÇÃO]]=DE$1,BANCO10[[#This Row],[STATUS DA ETAPA]],"")</f>
        <v/>
      </c>
      <c r="DF821" s="42" t="str">
        <f>IF(BANCO10[[#This Row],[SOLUÇÃO]]=DF$1,BANCO10[[#This Row],[STATUS DA ETAPA]],"")</f>
        <v/>
      </c>
      <c r="DG821" s="42" t="str">
        <f>IF(BANCO10[[#This Row],[SOLUÇÃO]]=DG$1,BANCO10[[#This Row],[STATUS DA ETAPA]],"")</f>
        <v/>
      </c>
      <c r="DH821" s="42" t="str">
        <f>IF(BANCO10[[#This Row],[SOLUÇÃO]]=DH$1,BANCO10[[#This Row],[STATUS DA ETAPA]],"")</f>
        <v/>
      </c>
      <c r="DI821" s="42" t="str">
        <f>IF(BANCO10[[#This Row],[SOLUÇÃO]]=DI$1,BANCO10[[#This Row],[STATUS DA ETAPA]],"")</f>
        <v/>
      </c>
      <c r="DJ821" s="42" t="str">
        <f>IF(BANCO10[[#This Row],[SOLUÇÃO]]=DJ$1,BANCO10[[#This Row],[STATUS DA ETAPA]],"")</f>
        <v/>
      </c>
      <c r="DK821" s="42" t="str">
        <f>IF(BANCO10[[#This Row],[SOLUÇÃO]]=DK$1,BANCO10[[#This Row],[STATUS DA ETAPA]],"")</f>
        <v/>
      </c>
      <c r="DL821" s="42" t="str">
        <f>IF(BANCO10[[#This Row],[SOLUÇÃO]]=DL$1,BANCO10[[#This Row],[STATUS DA ETAPA]],"")</f>
        <v/>
      </c>
      <c r="DM821" s="42" t="str">
        <f>IF(BANCO10[[#This Row],[SOLUÇÃO]]=DM$1,BANCO10[[#This Row],[STATUS DA ETAPA]],"")</f>
        <v/>
      </c>
    </row>
    <row r="822" spans="1:117" ht="12" x14ac:dyDescent="0.25">
      <c r="A822" s="38" t="s">
        <v>118</v>
      </c>
      <c r="B822" s="39" t="s">
        <v>131</v>
      </c>
      <c r="C822" s="40" t="str">
        <f>IFERROR(VLOOKUP(BANCO10[[#This Row],[EMPRESA]],[1]!DADOS[#Data],2,FALSE),"")</f>
        <v>19.531.749/0001-93</v>
      </c>
      <c r="D822" s="40" t="s">
        <v>2022</v>
      </c>
      <c r="E822" s="42" t="str">
        <f>IFERROR(VLOOKUP(BANCO10[[#This Row],[EMPRESA]],[1]!DADOS[#Data],5,FALSE),"")</f>
        <v>DEMAIS</v>
      </c>
      <c r="F822" s="40" t="str">
        <f>IFERROR(IF(VLOOKUP(BANCO10[[#This Row],[EMPRESA]],[1]!DADOS[#Data],6,0)="","",(VLOOKUP(BANCO10[[#This Row],[EMPRESA]],[1]!DADOS[#Data],6,0))),"")</f>
        <v>N/A</v>
      </c>
      <c r="G822" s="40" t="s">
        <v>2037</v>
      </c>
      <c r="H822" s="43" t="s">
        <v>154</v>
      </c>
      <c r="I822" s="43" t="s">
        <v>145</v>
      </c>
      <c r="J822" s="43" t="s">
        <v>123</v>
      </c>
      <c r="K822" s="44" t="s">
        <v>2038</v>
      </c>
      <c r="L822" s="44" t="s">
        <v>2039</v>
      </c>
      <c r="M822" s="44" t="s">
        <v>137</v>
      </c>
      <c r="N822" s="44" t="s">
        <v>123</v>
      </c>
      <c r="O822" s="42" t="s">
        <v>336</v>
      </c>
      <c r="P822" s="42">
        <v>64</v>
      </c>
      <c r="Q822" s="42" t="s">
        <v>337</v>
      </c>
      <c r="R822" s="45" t="s">
        <v>123</v>
      </c>
      <c r="S822" s="45"/>
      <c r="T822" s="45" t="s">
        <v>123</v>
      </c>
      <c r="U822" s="45"/>
      <c r="V822" s="45" t="s">
        <v>123</v>
      </c>
      <c r="W822" s="45"/>
      <c r="X822" s="45" t="s">
        <v>123</v>
      </c>
      <c r="Y822" s="45"/>
      <c r="Z822" s="46" t="s">
        <v>123</v>
      </c>
      <c r="AA822" s="47"/>
      <c r="AB822" s="46" t="s">
        <v>123</v>
      </c>
      <c r="AC822" s="48"/>
      <c r="AD822" s="46" t="s">
        <v>123</v>
      </c>
      <c r="AE822" s="48"/>
      <c r="AF822" s="45" t="s">
        <v>123</v>
      </c>
      <c r="AG822" s="45"/>
      <c r="AH822" s="45" t="s">
        <v>27</v>
      </c>
      <c r="AI822" s="45">
        <v>45610</v>
      </c>
      <c r="AJ822" s="45" t="s">
        <v>27</v>
      </c>
      <c r="AK822" s="45">
        <v>45610</v>
      </c>
      <c r="AL822" s="45" t="s">
        <v>123</v>
      </c>
      <c r="AM822" s="45"/>
      <c r="AN822" s="45" t="s">
        <v>123</v>
      </c>
      <c r="AO822" s="45"/>
      <c r="AP822" s="45" t="s">
        <v>123</v>
      </c>
      <c r="AQ822" s="45"/>
      <c r="AR822" s="45" t="s">
        <v>123</v>
      </c>
      <c r="AS822" s="45"/>
      <c r="AT822" s="49">
        <v>45671</v>
      </c>
      <c r="AU822" s="50">
        <v>45783</v>
      </c>
      <c r="AV822" s="66" t="s">
        <v>27</v>
      </c>
      <c r="AW822" s="66" t="s">
        <v>27</v>
      </c>
      <c r="AX822" s="51" t="s">
        <v>49</v>
      </c>
      <c r="AY822" s="52" t="s">
        <v>126</v>
      </c>
      <c r="AZ822" s="53">
        <v>0</v>
      </c>
      <c r="BA822" s="52" t="s">
        <v>153</v>
      </c>
      <c r="BB822" s="81">
        <v>564855</v>
      </c>
      <c r="BC822" s="52" t="s">
        <v>123</v>
      </c>
      <c r="BD822" s="52" t="s">
        <v>123</v>
      </c>
      <c r="BE822" s="55" t="s">
        <v>123</v>
      </c>
      <c r="BF822" s="55" t="s">
        <v>123</v>
      </c>
      <c r="BG822" s="55" t="s">
        <v>123</v>
      </c>
      <c r="BH822" s="55" t="s">
        <v>123</v>
      </c>
      <c r="BI822" s="48" t="s">
        <v>27</v>
      </c>
      <c r="BJ822" s="48">
        <v>45814</v>
      </c>
      <c r="BK822" s="58" t="s">
        <v>123</v>
      </c>
      <c r="BL822" s="59"/>
      <c r="BM822" s="58" t="s">
        <v>123</v>
      </c>
      <c r="BN822" s="59"/>
      <c r="BO822" s="74" t="s">
        <v>27</v>
      </c>
      <c r="BP822" s="77">
        <v>45814</v>
      </c>
      <c r="BQ822" s="78" t="s">
        <v>126</v>
      </c>
      <c r="BR822" s="131"/>
      <c r="BS822" s="60" t="s">
        <v>338</v>
      </c>
      <c r="BT822" s="38" t="s">
        <v>131</v>
      </c>
      <c r="BU822" s="61"/>
      <c r="BV822" s="61"/>
      <c r="BW822" s="61"/>
      <c r="BX822" s="61"/>
      <c r="BY822" s="61"/>
      <c r="BZ822" s="61"/>
      <c r="CA822" s="61"/>
      <c r="CB822" s="61"/>
      <c r="CC822" s="61"/>
      <c r="CD822" s="61"/>
      <c r="CE822" s="61"/>
      <c r="CF822" s="61"/>
      <c r="CG822" s="61"/>
      <c r="CH822" s="63">
        <f>YEAR(BANCO10[[#This Row],[DATA INÍCIO]])</f>
        <v>2025</v>
      </c>
      <c r="CI822" s="63">
        <f>MONTH(BANCO10[[#This Row],[DATA INÍCIO]])</f>
        <v>1</v>
      </c>
      <c r="CJ822" s="71" t="str">
        <f t="shared" si="14"/>
        <v>VONIN MAQUINAS INDUSTRIA E COMERCIO LTDA19.531.749/0001-93</v>
      </c>
      <c r="CK822" s="63"/>
      <c r="CL822" s="63"/>
      <c r="CM822" s="42" t="str">
        <f>IF(BANCO10[[#This Row],[SOLUÇÃO]]=CM$1,BANCO10[[#This Row],[STATUS DA ETAPA]],"")</f>
        <v/>
      </c>
      <c r="CN822" s="42" t="str">
        <f>IF(BANCO10[[#This Row],[SOLUÇÃO]]=CN$1,BANCO10[[#This Row],[STATUS DA ETAPA]],"")</f>
        <v/>
      </c>
      <c r="CO822" s="42" t="str">
        <f>IF(BANCO10[[#This Row],[SOLUÇÃO]]=CO$1,BANCO10[[#This Row],[STATUS DA ETAPA]],"")</f>
        <v/>
      </c>
      <c r="CP822" s="42" t="str">
        <f>IF(BANCO10[[#This Row],[SOLUÇÃO]]=CP$1,BANCO10[[#This Row],[STATUS DA ETAPA]],"")</f>
        <v/>
      </c>
      <c r="CQ822" s="42" t="str">
        <f>IF(BANCO10[[#This Row],[SOLUÇÃO]]=CQ$1,BANCO10[[#This Row],[STATUS DA ETAPA]],"")</f>
        <v/>
      </c>
      <c r="CR822" s="42" t="str">
        <f>IF(BANCO10[[#This Row],[SOLUÇÃO]]=CR$1,BANCO10[[#This Row],[STATUS DA ETAPA]],"")</f>
        <v/>
      </c>
      <c r="CS822" s="42" t="str">
        <f>IF(BANCO10[[#This Row],[SOLUÇÃO]]=CS$1,BANCO10[[#This Row],[STATUS DA ETAPA]],"")</f>
        <v/>
      </c>
      <c r="CT822" s="42" t="str">
        <f>IF(BANCO10[[#This Row],[SOLUÇÃO]]=CT$1,BANCO10[[#This Row],[STATUS DA ETAPA]],"")</f>
        <v/>
      </c>
      <c r="CU822" s="42" t="str">
        <f>IF(BANCO10[[#This Row],[SOLUÇÃO]]=CU$1,BANCO10[[#This Row],[STATUS DA ETAPA]],"")</f>
        <v/>
      </c>
      <c r="CV822" s="42" t="str">
        <f>IF(BANCO10[[#This Row],[SOLUÇÃO]]=CV$1,BANCO10[[#This Row],[STATUS DA ETAPA]],"")</f>
        <v/>
      </c>
      <c r="CW822" s="42" t="str">
        <f>IF(BANCO10[[#This Row],[SOLUÇÃO]]=CW$1,BANCO10[[#This Row],[STATUS DA ETAPA]],"")</f>
        <v/>
      </c>
      <c r="CX822" s="42" t="str">
        <f>IF(BANCO10[[#This Row],[SOLUÇÃO]]=CX$1,BANCO10[[#This Row],[STATUS DA ETAPA]],"")</f>
        <v/>
      </c>
      <c r="CY822" s="42" t="str">
        <f>IF(BANCO10[[#This Row],[SOLUÇÃO]]=CY$1,BANCO10[[#This Row],[STATUS DA ETAPA]],"")</f>
        <v/>
      </c>
      <c r="CZ822" s="42" t="str">
        <f>IF(BANCO10[[#This Row],[SOLUÇÃO]]=CZ$1,BANCO10[[#This Row],[STATUS DA ETAPA]],"")</f>
        <v/>
      </c>
      <c r="DA822" s="42" t="str">
        <f>IF(BANCO10[[#This Row],[SOLUÇÃO]]=DA$1,BANCO10[[#This Row],[STATUS DA ETAPA]],"")</f>
        <v/>
      </c>
      <c r="DB822" s="42" t="str">
        <f>IF(BANCO10[[#This Row],[SOLUÇÃO]]=DB$1,BANCO10[[#This Row],[STATUS DA ETAPA]],"")</f>
        <v/>
      </c>
      <c r="DC822" s="42" t="str">
        <f>IF(BANCO10[[#This Row],[SOLUÇÃO]]=DC$1,BANCO10[[#This Row],[STATUS DA ETAPA]],"")</f>
        <v/>
      </c>
      <c r="DD822" s="42" t="str">
        <f>IF(BANCO10[[#This Row],[SOLUÇÃO]]=DD$1,BANCO10[[#This Row],[STATUS DA ETAPA]],"")</f>
        <v/>
      </c>
      <c r="DE822" s="42" t="str">
        <f>IF(BANCO10[[#This Row],[SOLUÇÃO]]=DE$1,BANCO10[[#This Row],[STATUS DA ETAPA]],"")</f>
        <v/>
      </c>
      <c r="DF822" s="42" t="str">
        <f>IF(BANCO10[[#This Row],[SOLUÇÃO]]=DF$1,BANCO10[[#This Row],[STATUS DA ETAPA]],"")</f>
        <v/>
      </c>
      <c r="DG822" s="42" t="str">
        <f>IF(BANCO10[[#This Row],[SOLUÇÃO]]=DG$1,BANCO10[[#This Row],[STATUS DA ETAPA]],"")</f>
        <v/>
      </c>
      <c r="DH822" s="42" t="str">
        <f>IF(BANCO10[[#This Row],[SOLUÇÃO]]=DH$1,BANCO10[[#This Row],[STATUS DA ETAPA]],"")</f>
        <v/>
      </c>
      <c r="DI822" s="42" t="str">
        <f>IF(BANCO10[[#This Row],[SOLUÇÃO]]=DI$1,BANCO10[[#This Row],[STATUS DA ETAPA]],"")</f>
        <v/>
      </c>
      <c r="DJ822" s="42" t="str">
        <f>IF(BANCO10[[#This Row],[SOLUÇÃO]]=DJ$1,BANCO10[[#This Row],[STATUS DA ETAPA]],"")</f>
        <v/>
      </c>
      <c r="DK822" s="42" t="str">
        <f>IF(BANCO10[[#This Row],[SOLUÇÃO]]=DK$1,BANCO10[[#This Row],[STATUS DA ETAPA]],"")</f>
        <v/>
      </c>
      <c r="DL822" s="42" t="str">
        <f>IF(BANCO10[[#This Row],[SOLUÇÃO]]=DL$1,BANCO10[[#This Row],[STATUS DA ETAPA]],"")</f>
        <v/>
      </c>
      <c r="DM822" s="42" t="str">
        <f>IF(BANCO10[[#This Row],[SOLUÇÃO]]=DM$1,BANCO10[[#This Row],[STATUS DA ETAPA]],"")</f>
        <v/>
      </c>
    </row>
    <row r="823" spans="1:117" ht="12" x14ac:dyDescent="0.25">
      <c r="A823" s="38" t="s">
        <v>118</v>
      </c>
      <c r="B823" s="39" t="s">
        <v>119</v>
      </c>
      <c r="C823" s="40" t="str">
        <f>IFERROR(VLOOKUP(BANCO10[[#This Row],[EMPRESA]],[1]!DADOS[#Data],2,FALSE),"")</f>
        <v>12.001.348/0001-82</v>
      </c>
      <c r="D823" s="42" t="s">
        <v>2040</v>
      </c>
      <c r="E823" s="42" t="str">
        <f>IFERROR(VLOOKUP(BANCO10[[#This Row],[EMPRESA]],[1]!DADOS[#Data],5,FALSE),"")</f>
        <v>ME</v>
      </c>
      <c r="F823" s="40" t="str">
        <f>IFERROR(IF(VLOOKUP(BANCO10[[#This Row],[EMPRESA]],[1]!DADOS[#Data],6,0)="","",(VLOOKUP(BANCO10[[#This Row],[EMPRESA]],[1]!DADOS[#Data],6,0))),"")</f>
        <v>CAPITAL LESTE 2</v>
      </c>
      <c r="G823" s="40" t="str">
        <f>IFERROR(IF(VLOOKUP(BANCO10[[#This Row],[EMPRESA]],[1]!DADOS[#Data],4)="","",(VLOOKUP($D823,[1]!DADOS[#Data],4,0))),"")</f>
        <v/>
      </c>
      <c r="H823" s="43" t="s">
        <v>196</v>
      </c>
      <c r="I823" s="43" t="s">
        <v>122</v>
      </c>
      <c r="J823" s="43" t="s">
        <v>123</v>
      </c>
      <c r="K823" s="42" t="s">
        <v>123</v>
      </c>
      <c r="L823" s="42" t="s">
        <v>123</v>
      </c>
      <c r="M823" s="44" t="s">
        <v>137</v>
      </c>
      <c r="N823" s="44" t="s">
        <v>123</v>
      </c>
      <c r="O823" s="42" t="s">
        <v>94</v>
      </c>
      <c r="P823" s="42">
        <v>60</v>
      </c>
      <c r="Q823" s="42"/>
      <c r="R823" s="45" t="s">
        <v>123</v>
      </c>
      <c r="S823" s="45"/>
      <c r="T823" s="45" t="s">
        <v>123</v>
      </c>
      <c r="U823" s="45"/>
      <c r="V823" s="45" t="s">
        <v>123</v>
      </c>
      <c r="W823" s="45"/>
      <c r="X823" s="45" t="s">
        <v>123</v>
      </c>
      <c r="Y823" s="45"/>
      <c r="Z823" s="46" t="s">
        <v>123</v>
      </c>
      <c r="AA823" s="47"/>
      <c r="AB823" s="46" t="s">
        <v>123</v>
      </c>
      <c r="AC823" s="48"/>
      <c r="AD823" s="46" t="s">
        <v>123</v>
      </c>
      <c r="AE823" s="48"/>
      <c r="AF823" s="45" t="s">
        <v>123</v>
      </c>
      <c r="AG823" s="45"/>
      <c r="AH823" s="45" t="s">
        <v>123</v>
      </c>
      <c r="AI823" s="45"/>
      <c r="AJ823" s="45" t="s">
        <v>123</v>
      </c>
      <c r="AK823" s="45"/>
      <c r="AL823" s="45" t="s">
        <v>123</v>
      </c>
      <c r="AM823" s="45"/>
      <c r="AN823" s="45" t="s">
        <v>123</v>
      </c>
      <c r="AO823" s="45"/>
      <c r="AP823" s="45" t="s">
        <v>123</v>
      </c>
      <c r="AQ823" s="45"/>
      <c r="AR823" s="45" t="s">
        <v>123</v>
      </c>
      <c r="AS823" s="45"/>
      <c r="AT823" s="49">
        <v>45963</v>
      </c>
      <c r="AU823" s="50">
        <v>45963</v>
      </c>
      <c r="AV823" s="66" t="s">
        <v>123</v>
      </c>
      <c r="AW823" s="66" t="s">
        <v>123</v>
      </c>
      <c r="AX823" s="51" t="s">
        <v>123</v>
      </c>
      <c r="AY823" s="52" t="s">
        <v>123</v>
      </c>
      <c r="AZ823" s="53">
        <v>0</v>
      </c>
      <c r="BA823" s="52" t="s">
        <v>123</v>
      </c>
      <c r="BB823" s="81" t="s">
        <v>123</v>
      </c>
      <c r="BC823" s="52" t="s">
        <v>123</v>
      </c>
      <c r="BD823" s="52" t="s">
        <v>123</v>
      </c>
      <c r="BE823" s="55" t="s">
        <v>123</v>
      </c>
      <c r="BF823" s="55" t="s">
        <v>123</v>
      </c>
      <c r="BG823" s="55" t="s">
        <v>123</v>
      </c>
      <c r="BH823" s="55" t="s">
        <v>123</v>
      </c>
      <c r="BI823" s="68" t="s">
        <v>123</v>
      </c>
      <c r="BJ823" s="57"/>
      <c r="BK823" s="58" t="s">
        <v>123</v>
      </c>
      <c r="BL823" s="59"/>
      <c r="BM823" s="58" t="s">
        <v>123</v>
      </c>
      <c r="BN823" s="59"/>
      <c r="BO823" s="58" t="s">
        <v>123</v>
      </c>
      <c r="BP823" s="59"/>
      <c r="BQ823" s="58" t="s">
        <v>123</v>
      </c>
      <c r="BR823" s="140"/>
      <c r="BS823" s="70" t="s">
        <v>2041</v>
      </c>
      <c r="BT823" s="38"/>
      <c r="BU823" s="61"/>
      <c r="BV823" s="61"/>
      <c r="BW823" s="84"/>
      <c r="BX823" s="84"/>
      <c r="BY823" s="85"/>
      <c r="BZ823" s="84"/>
      <c r="CA823" s="86"/>
      <c r="CB823" s="87"/>
      <c r="CC823" s="88"/>
      <c r="CD823" s="87"/>
      <c r="CE823" s="87"/>
      <c r="CF823" s="87"/>
      <c r="CG823" s="87"/>
      <c r="CH823" s="42">
        <f>YEAR(BANCO10[[#This Row],[DATA INÍCIO]])</f>
        <v>2025</v>
      </c>
      <c r="CI823" s="42">
        <f>MONTH(BANCO10[[#This Row],[DATA INÍCIO]])</f>
        <v>11</v>
      </c>
      <c r="CJ823" s="42" t="str">
        <f t="shared" si="14"/>
        <v>W. E. VIDROS, PROMOTORA DE EVENTOS, LOGISTICA E MARKETING LTDA12.001.348/0001-82</v>
      </c>
      <c r="CK823" s="42"/>
      <c r="CL823" s="42"/>
      <c r="CM823" s="42" t="str">
        <f>IF(BANCO10[[#This Row],[SOLUÇÃO]]=CM$1,BANCO10[[#This Row],[STATUS DA ETAPA]],"")</f>
        <v/>
      </c>
      <c r="CN823" s="42" t="str">
        <f>IF(BANCO10[[#This Row],[SOLUÇÃO]]=CN$1,BANCO10[[#This Row],[STATUS DA ETAPA]],"")</f>
        <v/>
      </c>
      <c r="CO823" s="42" t="str">
        <f>IF(BANCO10[[#This Row],[SOLUÇÃO]]=CO$1,BANCO10[[#This Row],[STATUS DA ETAPA]],"")</f>
        <v/>
      </c>
      <c r="CP823" s="42" t="str">
        <f>IF(BANCO10[[#This Row],[SOLUÇÃO]]=CP$1,BANCO10[[#This Row],[STATUS DA ETAPA]],"")</f>
        <v/>
      </c>
      <c r="CQ823" s="42" t="str">
        <f>IF(BANCO10[[#This Row],[SOLUÇÃO]]=CQ$1,BANCO10[[#This Row],[STATUS DA ETAPA]],"")</f>
        <v>CANCELADO</v>
      </c>
      <c r="CR823" s="42" t="str">
        <f>IF(BANCO10[[#This Row],[SOLUÇÃO]]=CR$1,BANCO10[[#This Row],[STATUS DA ETAPA]],"")</f>
        <v/>
      </c>
      <c r="CS823" s="42" t="str">
        <f>IF(BANCO10[[#This Row],[SOLUÇÃO]]=CS$1,BANCO10[[#This Row],[STATUS DA ETAPA]],"")</f>
        <v/>
      </c>
      <c r="CT823" s="42" t="str">
        <f>IF(BANCO10[[#This Row],[SOLUÇÃO]]=CT$1,BANCO10[[#This Row],[STATUS DA ETAPA]],"")</f>
        <v/>
      </c>
      <c r="CU823" s="42" t="str">
        <f>IF(BANCO10[[#This Row],[SOLUÇÃO]]=CU$1,BANCO10[[#This Row],[STATUS DA ETAPA]],"")</f>
        <v/>
      </c>
      <c r="CV823" s="42" t="str">
        <f>IF(BANCO10[[#This Row],[SOLUÇÃO]]=CV$1,BANCO10[[#This Row],[STATUS DA ETAPA]],"")</f>
        <v/>
      </c>
      <c r="CW823" s="42" t="str">
        <f>IF(BANCO10[[#This Row],[SOLUÇÃO]]=CW$1,BANCO10[[#This Row],[STATUS DA ETAPA]],"")</f>
        <v/>
      </c>
      <c r="CX823" s="42" t="str">
        <f>IF(BANCO10[[#This Row],[SOLUÇÃO]]=CX$1,BANCO10[[#This Row],[STATUS DA ETAPA]],"")</f>
        <v/>
      </c>
      <c r="CY823" s="42" t="str">
        <f>IF(BANCO10[[#This Row],[SOLUÇÃO]]=CY$1,BANCO10[[#This Row],[STATUS DA ETAPA]],"")</f>
        <v/>
      </c>
      <c r="CZ823" s="42" t="str">
        <f>IF(BANCO10[[#This Row],[SOLUÇÃO]]=CZ$1,BANCO10[[#This Row],[STATUS DA ETAPA]],"")</f>
        <v/>
      </c>
      <c r="DA823" s="42" t="str">
        <f>IF(BANCO10[[#This Row],[SOLUÇÃO]]=DA$1,BANCO10[[#This Row],[STATUS DA ETAPA]],"")</f>
        <v/>
      </c>
      <c r="DB823" s="42" t="str">
        <f>IF(BANCO10[[#This Row],[SOLUÇÃO]]=DB$1,BANCO10[[#This Row],[STATUS DA ETAPA]],"")</f>
        <v/>
      </c>
      <c r="DC823" s="63" t="str">
        <f>IF(BANCO10[[#This Row],[SOLUÇÃO]]=DC$1,BANCO10[[#This Row],[STATUS DA ETAPA]],"")</f>
        <v/>
      </c>
      <c r="DD823" s="65" t="str">
        <f>IF(BANCO10[[#This Row],[SOLUÇÃO]]=DD$1,BANCO10[[#This Row],[STATUS DA ETAPA]],"")</f>
        <v/>
      </c>
      <c r="DE823" s="65" t="str">
        <f>IF(BANCO10[[#This Row],[SOLUÇÃO]]=DE$1,BANCO10[[#This Row],[STATUS DA ETAPA]],"")</f>
        <v/>
      </c>
      <c r="DF823" s="65" t="str">
        <f>IF(BANCO10[[#This Row],[SOLUÇÃO]]=DF$1,BANCO10[[#This Row],[STATUS DA ETAPA]],"")</f>
        <v/>
      </c>
      <c r="DG823" s="65" t="str">
        <f>IF(BANCO10[[#This Row],[SOLUÇÃO]]=DG$1,BANCO10[[#This Row],[STATUS DA ETAPA]],"")</f>
        <v/>
      </c>
      <c r="DH823" s="65" t="str">
        <f>IF(BANCO10[[#This Row],[SOLUÇÃO]]=DH$1,BANCO10[[#This Row],[STATUS DA ETAPA]],"")</f>
        <v/>
      </c>
      <c r="DI823" s="65" t="str">
        <f>IF(BANCO10[[#This Row],[SOLUÇÃO]]=DI$1,BANCO10[[#This Row],[STATUS DA ETAPA]],"")</f>
        <v/>
      </c>
      <c r="DJ823" s="65" t="str">
        <f>IF(BANCO10[[#This Row],[SOLUÇÃO]]=DJ$1,BANCO10[[#This Row],[STATUS DA ETAPA]],"")</f>
        <v/>
      </c>
      <c r="DK823" s="65" t="str">
        <f>IF(BANCO10[[#This Row],[SOLUÇÃO]]=DK$1,BANCO10[[#This Row],[STATUS DA ETAPA]],"")</f>
        <v/>
      </c>
      <c r="DL823" s="65" t="str">
        <f>IF(BANCO10[[#This Row],[SOLUÇÃO]]=DL$1,BANCO10[[#This Row],[STATUS DA ETAPA]],"")</f>
        <v/>
      </c>
      <c r="DM823" s="65" t="str">
        <f>IF(BANCO10[[#This Row],[SOLUÇÃO]]=DM$1,BANCO10[[#This Row],[STATUS DA ETAPA]],"")</f>
        <v/>
      </c>
    </row>
    <row r="824" spans="1:117" ht="12" x14ac:dyDescent="0.25">
      <c r="A824" s="38" t="s">
        <v>118</v>
      </c>
      <c r="B824" s="39" t="s">
        <v>119</v>
      </c>
      <c r="C824" s="40" t="str">
        <f>IFERROR(VLOOKUP(BANCO10[[#This Row],[EMPRESA]],[1]!DADOS[#Data],2,FALSE),"")</f>
        <v>61.454.971/0001-04</v>
      </c>
      <c r="D824" s="42" t="s">
        <v>2042</v>
      </c>
      <c r="E824" s="42" t="str">
        <f>IFERROR(VLOOKUP(BANCO10[[#This Row],[EMPRESA]],[1]!DADOS[#Data],5,FALSE),"")</f>
        <v>EPP</v>
      </c>
      <c r="F824" s="40" t="str">
        <f>IFERROR(IF(VLOOKUP(BANCO10[[#This Row],[EMPRESA]],[1]!DADOS[#Data],6,0)="","",(VLOOKUP(BANCO10[[#This Row],[EMPRESA]],[1]!DADOS[#Data],6,0))),"")</f>
        <v>CAPITAL LESTE 1</v>
      </c>
      <c r="G824" s="40"/>
      <c r="H824" s="43" t="s">
        <v>121</v>
      </c>
      <c r="I824" s="43" t="s">
        <v>145</v>
      </c>
      <c r="J824" s="44" t="s">
        <v>146</v>
      </c>
      <c r="K824" s="44" t="s">
        <v>2043</v>
      </c>
      <c r="L824" s="44" t="s">
        <v>123</v>
      </c>
      <c r="M824" s="44">
        <v>103</v>
      </c>
      <c r="N824" s="42" t="s">
        <v>123</v>
      </c>
      <c r="O824" s="42" t="s">
        <v>90</v>
      </c>
      <c r="P824" s="42">
        <v>4</v>
      </c>
      <c r="Q824" s="42" t="s">
        <v>205</v>
      </c>
      <c r="R824" s="45" t="s">
        <v>123</v>
      </c>
      <c r="S824" s="45"/>
      <c r="T824" s="45" t="s">
        <v>123</v>
      </c>
      <c r="U824" s="45"/>
      <c r="V824" s="45" t="s">
        <v>123</v>
      </c>
      <c r="W824" s="45"/>
      <c r="X824" s="45" t="s">
        <v>123</v>
      </c>
      <c r="Y824" s="45"/>
      <c r="Z824" s="46" t="s">
        <v>123</v>
      </c>
      <c r="AA824" s="47"/>
      <c r="AB824" s="46" t="s">
        <v>123</v>
      </c>
      <c r="AC824" s="48"/>
      <c r="AD824" s="46" t="s">
        <v>123</v>
      </c>
      <c r="AE824" s="48"/>
      <c r="AF824" s="45" t="s">
        <v>27</v>
      </c>
      <c r="AG824" s="45">
        <v>44715</v>
      </c>
      <c r="AH824" s="45" t="s">
        <v>126</v>
      </c>
      <c r="AI824" s="45"/>
      <c r="AJ824" s="45" t="s">
        <v>123</v>
      </c>
      <c r="AK824" s="45"/>
      <c r="AL824" s="45" t="s">
        <v>123</v>
      </c>
      <c r="AM824" s="45"/>
      <c r="AN824" s="45" t="s">
        <v>123</v>
      </c>
      <c r="AO824" s="45"/>
      <c r="AP824" s="45" t="s">
        <v>123</v>
      </c>
      <c r="AQ824" s="45"/>
      <c r="AR824" s="45" t="s">
        <v>123</v>
      </c>
      <c r="AS824" s="45"/>
      <c r="AT824" s="49">
        <v>44713</v>
      </c>
      <c r="AU824" s="50">
        <v>44713</v>
      </c>
      <c r="AV824" s="51" t="s">
        <v>123</v>
      </c>
      <c r="AW824" s="51" t="s">
        <v>123</v>
      </c>
      <c r="AX824" s="51" t="s">
        <v>49</v>
      </c>
      <c r="AY824" s="52" t="s">
        <v>123</v>
      </c>
      <c r="AZ824" s="53">
        <v>0</v>
      </c>
      <c r="BA824" s="52" t="s">
        <v>123</v>
      </c>
      <c r="BB824" s="81" t="s">
        <v>123</v>
      </c>
      <c r="BC824" s="52" t="s">
        <v>123</v>
      </c>
      <c r="BD824" s="52" t="s">
        <v>123</v>
      </c>
      <c r="BE824" s="55" t="s">
        <v>123</v>
      </c>
      <c r="BF824" s="55" t="s">
        <v>123</v>
      </c>
      <c r="BG824" s="55" t="s">
        <v>123</v>
      </c>
      <c r="BH824" s="55" t="s">
        <v>123</v>
      </c>
      <c r="BI824" s="68" t="s">
        <v>123</v>
      </c>
      <c r="BJ824" s="57"/>
      <c r="BK824" s="58" t="s">
        <v>123</v>
      </c>
      <c r="BL824" s="59"/>
      <c r="BM824" s="58" t="s">
        <v>123</v>
      </c>
      <c r="BN824" s="59"/>
      <c r="BO824" s="58" t="s">
        <v>123</v>
      </c>
      <c r="BP824" s="75"/>
      <c r="BQ824" s="74" t="s">
        <v>123</v>
      </c>
      <c r="BR824" s="217"/>
      <c r="BS824" s="70" t="s">
        <v>2044</v>
      </c>
      <c r="BT824" s="38"/>
      <c r="BU824" s="61" t="s">
        <v>129</v>
      </c>
      <c r="BV824" s="61" t="s">
        <v>129</v>
      </c>
      <c r="BW824" s="84" t="s">
        <v>129</v>
      </c>
      <c r="BX824" s="84" t="s">
        <v>129</v>
      </c>
      <c r="BY824" s="85" t="s">
        <v>129</v>
      </c>
      <c r="BZ824" s="84"/>
      <c r="CA824" s="86" t="s">
        <v>129</v>
      </c>
      <c r="CB824" s="87" t="s">
        <v>129</v>
      </c>
      <c r="CC824" s="88" t="s">
        <v>129</v>
      </c>
      <c r="CD824" s="87" t="s">
        <v>129</v>
      </c>
      <c r="CE824" s="87" t="s">
        <v>129</v>
      </c>
      <c r="CF824" s="87" t="s">
        <v>129</v>
      </c>
      <c r="CG824" s="87" t="s">
        <v>129</v>
      </c>
      <c r="CH824" s="42">
        <f>YEAR(BANCO10[[#This Row],[DATA INÍCIO]])</f>
        <v>2022</v>
      </c>
      <c r="CI824" s="42">
        <f>MONTH(BANCO10[[#This Row],[DATA INÍCIO]])</f>
        <v>6</v>
      </c>
      <c r="CJ824" s="42" t="str">
        <f t="shared" si="14"/>
        <v>WADYCLOR CROMADORA DE PECAS PLASTICAS LTDA61.454.971/0001-04</v>
      </c>
      <c r="CK824" s="42"/>
      <c r="CL824" s="42" t="s">
        <v>2043</v>
      </c>
      <c r="CM824" s="42" t="str">
        <f>IF(BANCO10[[#This Row],[SOLUÇÃO]]=CM$1,BANCO10[[#This Row],[STATUS DA ETAPA]],"")</f>
        <v>CONCLUÍDO</v>
      </c>
      <c r="CN824" s="42" t="str">
        <f>IF(BANCO10[[#This Row],[SOLUÇÃO]]=CN$1,BANCO10[[#This Row],[STATUS DA ETAPA]],"")</f>
        <v/>
      </c>
      <c r="CO824" s="42" t="str">
        <f>IF(BANCO10[[#This Row],[SOLUÇÃO]]=CO$1,BANCO10[[#This Row],[STATUS DA ETAPA]],"")</f>
        <v/>
      </c>
      <c r="CP824" s="42" t="str">
        <f>IF(BANCO10[[#This Row],[SOLUÇÃO]]=CP$1,BANCO10[[#This Row],[STATUS DA ETAPA]],"")</f>
        <v/>
      </c>
      <c r="CQ824" s="42" t="str">
        <f>IF(BANCO10[[#This Row],[SOLUÇÃO]]=CQ$1,BANCO10[[#This Row],[STATUS DA ETAPA]],"")</f>
        <v/>
      </c>
      <c r="CR824" s="42" t="str">
        <f>IF(BANCO10[[#This Row],[SOLUÇÃO]]=CR$1,BANCO10[[#This Row],[STATUS DA ETAPA]],"")</f>
        <v/>
      </c>
      <c r="CS824" s="42" t="str">
        <f>IF(BANCO10[[#This Row],[SOLUÇÃO]]=CS$1,BANCO10[[#This Row],[STATUS DA ETAPA]],"")</f>
        <v/>
      </c>
      <c r="CT824" s="42" t="str">
        <f>IF(BANCO10[[#This Row],[SOLUÇÃO]]=CT$1,BANCO10[[#This Row],[STATUS DA ETAPA]],"")</f>
        <v/>
      </c>
      <c r="CU824" s="42" t="str">
        <f>IF(BANCO10[[#This Row],[SOLUÇÃO]]=CU$1,BANCO10[[#This Row],[STATUS DA ETAPA]],"")</f>
        <v/>
      </c>
      <c r="CV824" s="42" t="str">
        <f>IF(BANCO10[[#This Row],[SOLUÇÃO]]=CV$1,BANCO10[[#This Row],[STATUS DA ETAPA]],"")</f>
        <v/>
      </c>
      <c r="CW824" s="42" t="str">
        <f>IF(BANCO10[[#This Row],[SOLUÇÃO]]=CW$1,BANCO10[[#This Row],[STATUS DA ETAPA]],"")</f>
        <v/>
      </c>
      <c r="CX824" s="42" t="str">
        <f>IF(BANCO10[[#This Row],[SOLUÇÃO]]=CX$1,BANCO10[[#This Row],[STATUS DA ETAPA]],"")</f>
        <v/>
      </c>
      <c r="CY824" s="42" t="str">
        <f>IF(BANCO10[[#This Row],[SOLUÇÃO]]=CY$1,BANCO10[[#This Row],[STATUS DA ETAPA]],"")</f>
        <v/>
      </c>
      <c r="CZ824" s="42" t="str">
        <f>IF(BANCO10[[#This Row],[SOLUÇÃO]]=CZ$1,BANCO10[[#This Row],[STATUS DA ETAPA]],"")</f>
        <v/>
      </c>
      <c r="DA824" s="42" t="str">
        <f>IF(BANCO10[[#This Row],[SOLUÇÃO]]=DA$1,BANCO10[[#This Row],[STATUS DA ETAPA]],"")</f>
        <v/>
      </c>
      <c r="DB824" s="42" t="str">
        <f>IF(BANCO10[[#This Row],[SOLUÇÃO]]=DB$1,BANCO10[[#This Row],[STATUS DA ETAPA]],"")</f>
        <v/>
      </c>
      <c r="DC824" s="63" t="str">
        <f>IF(BANCO10[[#This Row],[SOLUÇÃO]]=DC$1,BANCO10[[#This Row],[STATUS DA ETAPA]],"")</f>
        <v/>
      </c>
      <c r="DD824" s="65" t="str">
        <f>IF(BANCO10[[#This Row],[SOLUÇÃO]]=DD$1,BANCO10[[#This Row],[STATUS DA ETAPA]],"")</f>
        <v/>
      </c>
      <c r="DE824" s="65" t="str">
        <f>IF(BANCO10[[#This Row],[SOLUÇÃO]]=DE$1,BANCO10[[#This Row],[STATUS DA ETAPA]],"")</f>
        <v/>
      </c>
      <c r="DF824" s="65" t="str">
        <f>IF(BANCO10[[#This Row],[SOLUÇÃO]]=DF$1,BANCO10[[#This Row],[STATUS DA ETAPA]],"")</f>
        <v/>
      </c>
      <c r="DG824" s="65" t="str">
        <f>IF(BANCO10[[#This Row],[SOLUÇÃO]]=DG$1,BANCO10[[#This Row],[STATUS DA ETAPA]],"")</f>
        <v/>
      </c>
      <c r="DH824" s="65" t="str">
        <f>IF(BANCO10[[#This Row],[SOLUÇÃO]]=DH$1,BANCO10[[#This Row],[STATUS DA ETAPA]],"")</f>
        <v/>
      </c>
      <c r="DI824" s="65" t="str">
        <f>IF(BANCO10[[#This Row],[SOLUÇÃO]]=DI$1,BANCO10[[#This Row],[STATUS DA ETAPA]],"")</f>
        <v/>
      </c>
      <c r="DJ824" s="65" t="str">
        <f>IF(BANCO10[[#This Row],[SOLUÇÃO]]=DJ$1,BANCO10[[#This Row],[STATUS DA ETAPA]],"")</f>
        <v/>
      </c>
      <c r="DK824" s="65" t="str">
        <f>IF(BANCO10[[#This Row],[SOLUÇÃO]]=DK$1,BANCO10[[#This Row],[STATUS DA ETAPA]],"")</f>
        <v/>
      </c>
      <c r="DL824" s="65" t="str">
        <f>IF(BANCO10[[#This Row],[SOLUÇÃO]]=DL$1,BANCO10[[#This Row],[STATUS DA ETAPA]],"")</f>
        <v/>
      </c>
      <c r="DM824" s="65" t="str">
        <f>IF(BANCO10[[#This Row],[SOLUÇÃO]]=DM$1,BANCO10[[#This Row],[STATUS DA ETAPA]],"")</f>
        <v/>
      </c>
    </row>
    <row r="825" spans="1:117" ht="12" x14ac:dyDescent="0.25">
      <c r="A825" s="38" t="s">
        <v>118</v>
      </c>
      <c r="B825" s="39" t="s">
        <v>119</v>
      </c>
      <c r="C825" s="40" t="str">
        <f>IFERROR(VLOOKUP(BANCO10[[#This Row],[EMPRESA]],[1]!DADOS[#Data],2,FALSE),"")</f>
        <v>61.454.971/0001-04</v>
      </c>
      <c r="D825" s="42" t="s">
        <v>2042</v>
      </c>
      <c r="E825" s="42" t="str">
        <f>IFERROR(VLOOKUP(BANCO10[[#This Row],[EMPRESA]],[1]!DADOS[#Data],5,FALSE),"")</f>
        <v>EPP</v>
      </c>
      <c r="F825" s="40" t="str">
        <f>IFERROR(IF(VLOOKUP(BANCO10[[#This Row],[EMPRESA]],[1]!DADOS[#Data],6,0)="","",(VLOOKUP(BANCO10[[#This Row],[EMPRESA]],[1]!DADOS[#Data],6,0))),"")</f>
        <v>CAPITAL LESTE 1</v>
      </c>
      <c r="G825" s="40" t="str">
        <f>IFERROR(IF(VLOOKUP(BANCO10[[#This Row],[EMPRESA]],[1]!DADOS[#Data],4)="","",(VLOOKUP($D825,[1]!DADOS[#Data],4,0))),"")</f>
        <v/>
      </c>
      <c r="H825" s="43" t="s">
        <v>7</v>
      </c>
      <c r="I825" s="43" t="s">
        <v>145</v>
      </c>
      <c r="J825" s="44" t="s">
        <v>123</v>
      </c>
      <c r="K825" s="44" t="s">
        <v>2045</v>
      </c>
      <c r="L825" s="44">
        <v>13157557</v>
      </c>
      <c r="M825" s="44">
        <v>103</v>
      </c>
      <c r="N825" s="42" t="s">
        <v>123</v>
      </c>
      <c r="O825" s="42" t="s">
        <v>95</v>
      </c>
      <c r="P825" s="42">
        <v>100</v>
      </c>
      <c r="Q825" s="42" t="s">
        <v>188</v>
      </c>
      <c r="R825" s="45" t="s">
        <v>123</v>
      </c>
      <c r="S825" s="45"/>
      <c r="T825" s="45" t="s">
        <v>123</v>
      </c>
      <c r="U825" s="45"/>
      <c r="V825" s="45" t="s">
        <v>123</v>
      </c>
      <c r="W825" s="45"/>
      <c r="X825" s="45" t="s">
        <v>123</v>
      </c>
      <c r="Y825" s="45"/>
      <c r="Z825" s="46" t="s">
        <v>123</v>
      </c>
      <c r="AA825" s="47"/>
      <c r="AB825" s="46" t="s">
        <v>123</v>
      </c>
      <c r="AC825" s="48"/>
      <c r="AD825" s="46" t="s">
        <v>123</v>
      </c>
      <c r="AE825" s="48"/>
      <c r="AF825" s="45" t="s">
        <v>27</v>
      </c>
      <c r="AG825" s="45">
        <v>44715</v>
      </c>
      <c r="AH825" s="45" t="s">
        <v>27</v>
      </c>
      <c r="AI825" s="45">
        <v>44775</v>
      </c>
      <c r="AJ825" s="45" t="s">
        <v>27</v>
      </c>
      <c r="AK825" s="45">
        <v>44931</v>
      </c>
      <c r="AL825" s="45"/>
      <c r="AM825" s="45"/>
      <c r="AN825" s="45" t="s">
        <v>27</v>
      </c>
      <c r="AO825" s="45"/>
      <c r="AP825" s="45" t="s">
        <v>27</v>
      </c>
      <c r="AQ825" s="45">
        <v>44949</v>
      </c>
      <c r="AR825" s="45" t="s">
        <v>27</v>
      </c>
      <c r="AS825" s="45"/>
      <c r="AT825" s="49">
        <v>44950</v>
      </c>
      <c r="AU825" s="50">
        <v>45062</v>
      </c>
      <c r="AV825" s="51" t="s">
        <v>27</v>
      </c>
      <c r="AW825" s="51" t="s">
        <v>27</v>
      </c>
      <c r="AX825" s="51" t="s">
        <v>49</v>
      </c>
      <c r="AY825" s="52" t="s">
        <v>126</v>
      </c>
      <c r="AZ825" s="53">
        <v>0</v>
      </c>
      <c r="BA825" s="52"/>
      <c r="BB825" s="81"/>
      <c r="BC825" s="52" t="s">
        <v>474</v>
      </c>
      <c r="BD825" s="52" t="s">
        <v>123</v>
      </c>
      <c r="BE825" s="55" t="s">
        <v>123</v>
      </c>
      <c r="BF825" s="55" t="s">
        <v>123</v>
      </c>
      <c r="BG825" s="55" t="s">
        <v>27</v>
      </c>
      <c r="BH825" s="55" t="s">
        <v>123</v>
      </c>
      <c r="BI825" s="68" t="s">
        <v>123</v>
      </c>
      <c r="BJ825" s="57"/>
      <c r="BK825" s="58" t="s">
        <v>123</v>
      </c>
      <c r="BL825" s="59"/>
      <c r="BM825" s="58" t="s">
        <v>123</v>
      </c>
      <c r="BN825" s="59"/>
      <c r="BO825" s="58" t="s">
        <v>123</v>
      </c>
      <c r="BP825" s="75">
        <v>45062</v>
      </c>
      <c r="BQ825" s="74" t="s">
        <v>27</v>
      </c>
      <c r="BR825" s="217"/>
      <c r="BS825" s="70" t="s">
        <v>2044</v>
      </c>
      <c r="BT825" s="38"/>
      <c r="BU825" s="61" t="s">
        <v>129</v>
      </c>
      <c r="BV825" s="61" t="s">
        <v>129</v>
      </c>
      <c r="BW825" s="84" t="s">
        <v>129</v>
      </c>
      <c r="BX825" s="84" t="s">
        <v>129</v>
      </c>
      <c r="BY825" s="85" t="s">
        <v>129</v>
      </c>
      <c r="BZ825" s="84"/>
      <c r="CA825" s="86" t="s">
        <v>248</v>
      </c>
      <c r="CB825" s="87" t="s">
        <v>158</v>
      </c>
      <c r="CC825" s="88">
        <v>45393</v>
      </c>
      <c r="CD825" s="87" t="s">
        <v>158</v>
      </c>
      <c r="CE825" s="87" t="s">
        <v>129</v>
      </c>
      <c r="CF825" s="87"/>
      <c r="CG825" s="87" t="s">
        <v>2046</v>
      </c>
      <c r="CH825" s="42">
        <f>YEAR(BANCO10[[#This Row],[DATA INÍCIO]])</f>
        <v>2023</v>
      </c>
      <c r="CI825" s="42">
        <f>MONTH(BANCO10[[#This Row],[DATA INÍCIO]])</f>
        <v>1</v>
      </c>
      <c r="CJ825" s="42" t="str">
        <f t="shared" si="14"/>
        <v>WADYCLOR CROMADORA DE PECAS PLASTICAS LTDA61.454.971/0001-04</v>
      </c>
      <c r="CK825" s="42"/>
      <c r="CL825" s="42" t="s">
        <v>2045</v>
      </c>
      <c r="CM825" s="42" t="str">
        <f>IF(BANCO10[[#This Row],[SOLUÇÃO]]=CM$1,BANCO10[[#This Row],[STATUS DA ETAPA]],"")</f>
        <v/>
      </c>
      <c r="CN825" s="42" t="str">
        <f>IF(BANCO10[[#This Row],[SOLUÇÃO]]=CN$1,BANCO10[[#This Row],[STATUS DA ETAPA]],"")</f>
        <v/>
      </c>
      <c r="CO825" s="42" t="str">
        <f>IF(BANCO10[[#This Row],[SOLUÇÃO]]=CO$1,BANCO10[[#This Row],[STATUS DA ETAPA]],"")</f>
        <v/>
      </c>
      <c r="CP825" s="42" t="str">
        <f>IF(BANCO10[[#This Row],[SOLUÇÃO]]=CP$1,BANCO10[[#This Row],[STATUS DA ETAPA]],"")</f>
        <v/>
      </c>
      <c r="CQ825" s="42" t="str">
        <f>IF(BANCO10[[#This Row],[SOLUÇÃO]]=CQ$1,BANCO10[[#This Row],[STATUS DA ETAPA]],"")</f>
        <v/>
      </c>
      <c r="CR825" s="42" t="str">
        <f>IF(BANCO10[[#This Row],[SOLUÇÃO]]=CR$1,BANCO10[[#This Row],[STATUS DA ETAPA]],"")</f>
        <v>CONCLUÍDO</v>
      </c>
      <c r="CS825" s="42" t="str">
        <f>IF(BANCO10[[#This Row],[SOLUÇÃO]]=CS$1,BANCO10[[#This Row],[STATUS DA ETAPA]],"")</f>
        <v/>
      </c>
      <c r="CT825" s="42" t="str">
        <f>IF(BANCO10[[#This Row],[SOLUÇÃO]]=CT$1,BANCO10[[#This Row],[STATUS DA ETAPA]],"")</f>
        <v/>
      </c>
      <c r="CU825" s="42" t="str">
        <f>IF(BANCO10[[#This Row],[SOLUÇÃO]]=CU$1,BANCO10[[#This Row],[STATUS DA ETAPA]],"")</f>
        <v/>
      </c>
      <c r="CV825" s="42" t="str">
        <f>IF(BANCO10[[#This Row],[SOLUÇÃO]]=CV$1,BANCO10[[#This Row],[STATUS DA ETAPA]],"")</f>
        <v/>
      </c>
      <c r="CW825" s="42" t="str">
        <f>IF(BANCO10[[#This Row],[SOLUÇÃO]]=CW$1,BANCO10[[#This Row],[STATUS DA ETAPA]],"")</f>
        <v/>
      </c>
      <c r="CX825" s="42" t="str">
        <f>IF(BANCO10[[#This Row],[SOLUÇÃO]]=CX$1,BANCO10[[#This Row],[STATUS DA ETAPA]],"")</f>
        <v/>
      </c>
      <c r="CY825" s="42" t="str">
        <f>IF(BANCO10[[#This Row],[SOLUÇÃO]]=CY$1,BANCO10[[#This Row],[STATUS DA ETAPA]],"")</f>
        <v/>
      </c>
      <c r="CZ825" s="42" t="str">
        <f>IF(BANCO10[[#This Row],[SOLUÇÃO]]=CZ$1,BANCO10[[#This Row],[STATUS DA ETAPA]],"")</f>
        <v/>
      </c>
      <c r="DA825" s="42" t="str">
        <f>IF(BANCO10[[#This Row],[SOLUÇÃO]]=DA$1,BANCO10[[#This Row],[STATUS DA ETAPA]],"")</f>
        <v/>
      </c>
      <c r="DB825" s="42" t="str">
        <f>IF(BANCO10[[#This Row],[SOLUÇÃO]]=DB$1,BANCO10[[#This Row],[STATUS DA ETAPA]],"")</f>
        <v/>
      </c>
      <c r="DC825" s="63" t="str">
        <f>IF(BANCO10[[#This Row],[SOLUÇÃO]]=DC$1,BANCO10[[#This Row],[STATUS DA ETAPA]],"")</f>
        <v/>
      </c>
      <c r="DD825" s="65" t="str">
        <f>IF(BANCO10[[#This Row],[SOLUÇÃO]]=DD$1,BANCO10[[#This Row],[STATUS DA ETAPA]],"")</f>
        <v/>
      </c>
      <c r="DE825" s="65" t="str">
        <f>IF(BANCO10[[#This Row],[SOLUÇÃO]]=DE$1,BANCO10[[#This Row],[STATUS DA ETAPA]],"")</f>
        <v/>
      </c>
      <c r="DF825" s="65" t="str">
        <f>IF(BANCO10[[#This Row],[SOLUÇÃO]]=DF$1,BANCO10[[#This Row],[STATUS DA ETAPA]],"")</f>
        <v/>
      </c>
      <c r="DG825" s="65" t="str">
        <f>IF(BANCO10[[#This Row],[SOLUÇÃO]]=DG$1,BANCO10[[#This Row],[STATUS DA ETAPA]],"")</f>
        <v/>
      </c>
      <c r="DH825" s="65" t="str">
        <f>IF(BANCO10[[#This Row],[SOLUÇÃO]]=DH$1,BANCO10[[#This Row],[STATUS DA ETAPA]],"")</f>
        <v/>
      </c>
      <c r="DI825" s="65" t="str">
        <f>IF(BANCO10[[#This Row],[SOLUÇÃO]]=DI$1,BANCO10[[#This Row],[STATUS DA ETAPA]],"")</f>
        <v/>
      </c>
      <c r="DJ825" s="65" t="str">
        <f>IF(BANCO10[[#This Row],[SOLUÇÃO]]=DJ$1,BANCO10[[#This Row],[STATUS DA ETAPA]],"")</f>
        <v/>
      </c>
      <c r="DK825" s="65" t="str">
        <f>IF(BANCO10[[#This Row],[SOLUÇÃO]]=DK$1,BANCO10[[#This Row],[STATUS DA ETAPA]],"")</f>
        <v/>
      </c>
      <c r="DL825" s="65" t="str">
        <f>IF(BANCO10[[#This Row],[SOLUÇÃO]]=DL$1,BANCO10[[#This Row],[STATUS DA ETAPA]],"")</f>
        <v/>
      </c>
      <c r="DM825" s="65" t="str">
        <f>IF(BANCO10[[#This Row],[SOLUÇÃO]]=DM$1,BANCO10[[#This Row],[STATUS DA ETAPA]],"")</f>
        <v/>
      </c>
    </row>
    <row r="826" spans="1:117" ht="12" customHeight="1" x14ac:dyDescent="0.25">
      <c r="A826" s="38" t="s">
        <v>118</v>
      </c>
      <c r="B826" s="39" t="s">
        <v>119</v>
      </c>
      <c r="C826" s="40" t="str">
        <f>IFERROR(VLOOKUP(BANCO10[[#This Row],[EMPRESA]],[1]!DADOS[#Data],2,FALSE),"")</f>
        <v>35.834.481/0001-15</v>
      </c>
      <c r="D826" s="42" t="s">
        <v>2047</v>
      </c>
      <c r="E826" s="42" t="str">
        <f>IFERROR(VLOOKUP(BANCO10[[#This Row],[EMPRESA]],[1]!DADOS[#Data],5,FALSE),"")</f>
        <v>ME</v>
      </c>
      <c r="F826" s="40" t="str">
        <f>IFERROR(IF(VLOOKUP(BANCO10[[#This Row],[EMPRESA]],[1]!DADOS[#Data],6,0)="","",(VLOOKUP(BANCO10[[#This Row],[EMPRESA]],[1]!DADOS[#Data],6,0))),"")</f>
        <v>CAPITAL NORTE</v>
      </c>
      <c r="G826" s="40" t="str">
        <f>IFERROR(IF(VLOOKUP(BANCO10[[#This Row],[EMPRESA]],[1]!DADOS[#Data],4)="","",(VLOOKUP($D826,[1]!DADOS[#Data],4,0))),"")</f>
        <v/>
      </c>
      <c r="H826" s="43" t="s">
        <v>7</v>
      </c>
      <c r="I826" s="43" t="s">
        <v>145</v>
      </c>
      <c r="J826" s="44" t="s">
        <v>123</v>
      </c>
      <c r="K826" s="44" t="s">
        <v>2048</v>
      </c>
      <c r="L826" s="44" t="s">
        <v>2049</v>
      </c>
      <c r="M826" s="44">
        <v>103</v>
      </c>
      <c r="N826" s="42" t="s">
        <v>341</v>
      </c>
      <c r="O826" s="42" t="s">
        <v>95</v>
      </c>
      <c r="P826" s="42">
        <v>60</v>
      </c>
      <c r="Q826" s="42" t="s">
        <v>216</v>
      </c>
      <c r="R826" s="45" t="s">
        <v>123</v>
      </c>
      <c r="S826" s="45"/>
      <c r="T826" s="45" t="s">
        <v>123</v>
      </c>
      <c r="U826" s="45"/>
      <c r="V826" s="45" t="s">
        <v>123</v>
      </c>
      <c r="W826" s="45"/>
      <c r="X826" s="45" t="s">
        <v>123</v>
      </c>
      <c r="Y826" s="45"/>
      <c r="Z826" s="46" t="s">
        <v>123</v>
      </c>
      <c r="AA826" s="47"/>
      <c r="AB826" s="46" t="s">
        <v>123</v>
      </c>
      <c r="AC826" s="48"/>
      <c r="AD826" s="46" t="s">
        <v>123</v>
      </c>
      <c r="AE826" s="48"/>
      <c r="AF826" s="45" t="s">
        <v>27</v>
      </c>
      <c r="AG826" s="45">
        <v>44927</v>
      </c>
      <c r="AH826" s="45"/>
      <c r="AI826" s="45"/>
      <c r="AJ826" s="45"/>
      <c r="AK826" s="45"/>
      <c r="AL826" s="45" t="s">
        <v>123</v>
      </c>
      <c r="AM826" s="45"/>
      <c r="AN826" s="45" t="s">
        <v>123</v>
      </c>
      <c r="AO826" s="45"/>
      <c r="AP826" s="45" t="s">
        <v>123</v>
      </c>
      <c r="AQ826" s="45"/>
      <c r="AR826" s="45" t="s">
        <v>123</v>
      </c>
      <c r="AS826" s="45"/>
      <c r="AT826" s="133">
        <v>45274</v>
      </c>
      <c r="AU826" s="99">
        <v>45365</v>
      </c>
      <c r="AV826" s="51" t="s">
        <v>27</v>
      </c>
      <c r="AW826" s="51" t="s">
        <v>27</v>
      </c>
      <c r="AX826" s="51" t="s">
        <v>49</v>
      </c>
      <c r="AY826" s="52" t="s">
        <v>27</v>
      </c>
      <c r="AZ826" s="53">
        <v>0</v>
      </c>
      <c r="BA826" s="52" t="s">
        <v>123</v>
      </c>
      <c r="BB826" s="81" t="s">
        <v>123</v>
      </c>
      <c r="BC826" s="52" t="s">
        <v>123</v>
      </c>
      <c r="BD826" s="52" t="s">
        <v>123</v>
      </c>
      <c r="BE826" s="55" t="s">
        <v>123</v>
      </c>
      <c r="BF826" s="55" t="s">
        <v>123</v>
      </c>
      <c r="BG826" s="55" t="s">
        <v>27</v>
      </c>
      <c r="BH826" s="55" t="s">
        <v>123</v>
      </c>
      <c r="BI826" s="68" t="s">
        <v>123</v>
      </c>
      <c r="BJ826" s="48"/>
      <c r="BK826" s="74"/>
      <c r="BL826" s="75"/>
      <c r="BM826" s="74"/>
      <c r="BN826" s="75"/>
      <c r="BO826" s="74" t="s">
        <v>27</v>
      </c>
      <c r="BP826" s="75">
        <v>45365</v>
      </c>
      <c r="BQ826" s="74" t="s">
        <v>123</v>
      </c>
      <c r="BR826" s="75"/>
      <c r="BS826" s="70" t="s">
        <v>342</v>
      </c>
      <c r="BT826" s="38"/>
      <c r="BU826" s="61" t="s">
        <v>129</v>
      </c>
      <c r="BV826" s="61" t="s">
        <v>129</v>
      </c>
      <c r="BW826" s="84" t="s">
        <v>129</v>
      </c>
      <c r="BX826" s="84" t="s">
        <v>129</v>
      </c>
      <c r="BY826" s="85" t="s">
        <v>129</v>
      </c>
      <c r="BZ826" s="84"/>
      <c r="CA826" s="86" t="s">
        <v>129</v>
      </c>
      <c r="CB826" s="87" t="s">
        <v>129</v>
      </c>
      <c r="CC826" s="88" t="s">
        <v>129</v>
      </c>
      <c r="CD826" s="87" t="s">
        <v>129</v>
      </c>
      <c r="CE826" s="87" t="s">
        <v>129</v>
      </c>
      <c r="CF826" s="87" t="s">
        <v>129</v>
      </c>
      <c r="CG826" s="87" t="s">
        <v>129</v>
      </c>
      <c r="CH826" s="42">
        <f>YEAR(BANCO10[[#This Row],[DATA INÍCIO]])</f>
        <v>2023</v>
      </c>
      <c r="CI826" s="42">
        <f>MONTH(BANCO10[[#This Row],[DATA INÍCIO]])</f>
        <v>12</v>
      </c>
      <c r="CJ826" s="42" t="str">
        <f t="shared" si="14"/>
        <v>WILLIAN DE FREITAS MOURA MECANICA35.834.481/0001-15</v>
      </c>
      <c r="CK826" s="42"/>
      <c r="CL826" s="42" t="s">
        <v>2048</v>
      </c>
      <c r="CM826" s="42" t="str">
        <f>IF(BANCO10[[#This Row],[SOLUÇÃO]]=CM$1,BANCO10[[#This Row],[STATUS DA ETAPA]],"")</f>
        <v/>
      </c>
      <c r="CN826" s="42" t="str">
        <f>IF(BANCO10[[#This Row],[SOLUÇÃO]]=CN$1,BANCO10[[#This Row],[STATUS DA ETAPA]],"")</f>
        <v/>
      </c>
      <c r="CO826" s="42" t="str">
        <f>IF(BANCO10[[#This Row],[SOLUÇÃO]]=CO$1,BANCO10[[#This Row],[STATUS DA ETAPA]],"")</f>
        <v/>
      </c>
      <c r="CP826" s="42" t="str">
        <f>IF(BANCO10[[#This Row],[SOLUÇÃO]]=CP$1,BANCO10[[#This Row],[STATUS DA ETAPA]],"")</f>
        <v/>
      </c>
      <c r="CQ826" s="42" t="str">
        <f>IF(BANCO10[[#This Row],[SOLUÇÃO]]=CQ$1,BANCO10[[#This Row],[STATUS DA ETAPA]],"")</f>
        <v/>
      </c>
      <c r="CR826" s="42" t="str">
        <f>IF(BANCO10[[#This Row],[SOLUÇÃO]]=CR$1,BANCO10[[#This Row],[STATUS DA ETAPA]],"")</f>
        <v>CONCLUÍDO</v>
      </c>
      <c r="CS826" s="42" t="str">
        <f>IF(BANCO10[[#This Row],[SOLUÇÃO]]=CS$1,BANCO10[[#This Row],[STATUS DA ETAPA]],"")</f>
        <v/>
      </c>
      <c r="CT826" s="42" t="str">
        <f>IF(BANCO10[[#This Row],[SOLUÇÃO]]=CT$1,BANCO10[[#This Row],[STATUS DA ETAPA]],"")</f>
        <v/>
      </c>
      <c r="CU826" s="42" t="str">
        <f>IF(BANCO10[[#This Row],[SOLUÇÃO]]=CU$1,BANCO10[[#This Row],[STATUS DA ETAPA]],"")</f>
        <v/>
      </c>
      <c r="CV826" s="42" t="str">
        <f>IF(BANCO10[[#This Row],[SOLUÇÃO]]=CV$1,BANCO10[[#This Row],[STATUS DA ETAPA]],"")</f>
        <v/>
      </c>
      <c r="CW826" s="42" t="str">
        <f>IF(BANCO10[[#This Row],[SOLUÇÃO]]=CW$1,BANCO10[[#This Row],[STATUS DA ETAPA]],"")</f>
        <v/>
      </c>
      <c r="CX826" s="42" t="str">
        <f>IF(BANCO10[[#This Row],[SOLUÇÃO]]=CX$1,BANCO10[[#This Row],[STATUS DA ETAPA]],"")</f>
        <v/>
      </c>
      <c r="CY826" s="42" t="str">
        <f>IF(BANCO10[[#This Row],[SOLUÇÃO]]=CY$1,BANCO10[[#This Row],[STATUS DA ETAPA]],"")</f>
        <v/>
      </c>
      <c r="CZ826" s="42" t="str">
        <f>IF(BANCO10[[#This Row],[SOLUÇÃO]]=CZ$1,BANCO10[[#This Row],[STATUS DA ETAPA]],"")</f>
        <v/>
      </c>
      <c r="DA826" s="42" t="str">
        <f>IF(BANCO10[[#This Row],[SOLUÇÃO]]=DA$1,BANCO10[[#This Row],[STATUS DA ETAPA]],"")</f>
        <v/>
      </c>
      <c r="DB826" s="42" t="str">
        <f>IF(BANCO10[[#This Row],[SOLUÇÃO]]=DB$1,BANCO10[[#This Row],[STATUS DA ETAPA]],"")</f>
        <v/>
      </c>
      <c r="DC826" s="63" t="str">
        <f>IF(BANCO10[[#This Row],[SOLUÇÃO]]=DC$1,BANCO10[[#This Row],[STATUS DA ETAPA]],"")</f>
        <v/>
      </c>
      <c r="DD826" s="65" t="str">
        <f>IF(BANCO10[[#This Row],[SOLUÇÃO]]=DD$1,BANCO10[[#This Row],[STATUS DA ETAPA]],"")</f>
        <v/>
      </c>
      <c r="DE826" s="65" t="str">
        <f>IF(BANCO10[[#This Row],[SOLUÇÃO]]=DE$1,BANCO10[[#This Row],[STATUS DA ETAPA]],"")</f>
        <v/>
      </c>
      <c r="DF826" s="65" t="str">
        <f>IF(BANCO10[[#This Row],[SOLUÇÃO]]=DF$1,BANCO10[[#This Row],[STATUS DA ETAPA]],"")</f>
        <v/>
      </c>
      <c r="DG826" s="65" t="str">
        <f>IF(BANCO10[[#This Row],[SOLUÇÃO]]=DG$1,BANCO10[[#This Row],[STATUS DA ETAPA]],"")</f>
        <v/>
      </c>
      <c r="DH826" s="65" t="str">
        <f>IF(BANCO10[[#This Row],[SOLUÇÃO]]=DH$1,BANCO10[[#This Row],[STATUS DA ETAPA]],"")</f>
        <v/>
      </c>
      <c r="DI826" s="65" t="str">
        <f>IF(BANCO10[[#This Row],[SOLUÇÃO]]=DI$1,BANCO10[[#This Row],[STATUS DA ETAPA]],"")</f>
        <v/>
      </c>
      <c r="DJ826" s="65" t="str">
        <f>IF(BANCO10[[#This Row],[SOLUÇÃO]]=DJ$1,BANCO10[[#This Row],[STATUS DA ETAPA]],"")</f>
        <v/>
      </c>
      <c r="DK826" s="65" t="str">
        <f>IF(BANCO10[[#This Row],[SOLUÇÃO]]=DK$1,BANCO10[[#This Row],[STATUS DA ETAPA]],"")</f>
        <v/>
      </c>
      <c r="DL826" s="65" t="str">
        <f>IF(BANCO10[[#This Row],[SOLUÇÃO]]=DL$1,BANCO10[[#This Row],[STATUS DA ETAPA]],"")</f>
        <v/>
      </c>
      <c r="DM826" s="65" t="str">
        <f>IF(BANCO10[[#This Row],[SOLUÇÃO]]=DM$1,BANCO10[[#This Row],[STATUS DA ETAPA]],"")</f>
        <v/>
      </c>
    </row>
    <row r="827" spans="1:117" ht="12" x14ac:dyDescent="0.25">
      <c r="A827" s="38" t="s">
        <v>118</v>
      </c>
      <c r="B827" s="39" t="s">
        <v>119</v>
      </c>
      <c r="C827" s="40" t="str">
        <f>IFERROR(VLOOKUP(BANCO10[[#This Row],[EMPRESA]],[1]!DADOS[#Data],2,FALSE),"")</f>
        <v>35.834.481/0001-15</v>
      </c>
      <c r="D827" s="42" t="s">
        <v>2047</v>
      </c>
      <c r="E827" s="42" t="str">
        <f>IFERROR(VLOOKUP(BANCO10[[#This Row],[EMPRESA]],[1]!DADOS[#Data],5,FALSE),"")</f>
        <v>ME</v>
      </c>
      <c r="F827" s="40" t="str">
        <f>IFERROR(IF(VLOOKUP(BANCO10[[#This Row],[EMPRESA]],[1]!DADOS[#Data],6,0)="","",(VLOOKUP(BANCO10[[#This Row],[EMPRESA]],[1]!DADOS[#Data],6,0))),"")</f>
        <v>CAPITAL NORTE</v>
      </c>
      <c r="G827" s="40" t="s">
        <v>2050</v>
      </c>
      <c r="H827" s="43" t="s">
        <v>196</v>
      </c>
      <c r="I827" s="43" t="s">
        <v>145</v>
      </c>
      <c r="J827" s="44" t="s">
        <v>123</v>
      </c>
      <c r="K827" s="44" t="s">
        <v>2051</v>
      </c>
      <c r="L827" s="44" t="s">
        <v>123</v>
      </c>
      <c r="M827" s="44">
        <v>604</v>
      </c>
      <c r="N827" s="42">
        <v>103</v>
      </c>
      <c r="O827" s="42" t="s">
        <v>92</v>
      </c>
      <c r="P827" s="42">
        <v>32</v>
      </c>
      <c r="Q827" s="42" t="s">
        <v>536</v>
      </c>
      <c r="R827" s="45" t="s">
        <v>123</v>
      </c>
      <c r="S827" s="45"/>
      <c r="T827" s="45" t="s">
        <v>123</v>
      </c>
      <c r="U827" s="45"/>
      <c r="V827" s="45" t="s">
        <v>123</v>
      </c>
      <c r="W827" s="45"/>
      <c r="X827" s="45" t="s">
        <v>123</v>
      </c>
      <c r="Y827" s="45"/>
      <c r="Z827" s="46" t="s">
        <v>123</v>
      </c>
      <c r="AA827" s="47"/>
      <c r="AB827" s="46" t="s">
        <v>123</v>
      </c>
      <c r="AC827" s="48"/>
      <c r="AD827" s="46" t="s">
        <v>123</v>
      </c>
      <c r="AE827" s="48"/>
      <c r="AF827" s="45" t="s">
        <v>27</v>
      </c>
      <c r="AG827" s="45">
        <v>45310</v>
      </c>
      <c r="AH827" s="45" t="s">
        <v>27</v>
      </c>
      <c r="AI827" s="45">
        <v>45378</v>
      </c>
      <c r="AJ827" s="45" t="s">
        <v>27</v>
      </c>
      <c r="AK827" s="45">
        <v>45378</v>
      </c>
      <c r="AL827" s="45" t="s">
        <v>27</v>
      </c>
      <c r="AM827" s="45">
        <v>45379</v>
      </c>
      <c r="AN827" s="45" t="s">
        <v>27</v>
      </c>
      <c r="AO827" s="45"/>
      <c r="AP827" s="45" t="s">
        <v>27</v>
      </c>
      <c r="AQ827" s="45">
        <v>45402</v>
      </c>
      <c r="AR827" s="45" t="s">
        <v>27</v>
      </c>
      <c r="AS827" s="45"/>
      <c r="AT827" s="133">
        <v>45462</v>
      </c>
      <c r="AU827" s="99">
        <v>45643</v>
      </c>
      <c r="AV827" s="51" t="s">
        <v>27</v>
      </c>
      <c r="AW827" s="66" t="s">
        <v>126</v>
      </c>
      <c r="AX827" s="51" t="s">
        <v>182</v>
      </c>
      <c r="AY827" s="52" t="s">
        <v>126</v>
      </c>
      <c r="AZ827" s="53">
        <v>0</v>
      </c>
      <c r="BA827" s="52" t="s">
        <v>153</v>
      </c>
      <c r="BB827" s="81" t="s">
        <v>136</v>
      </c>
      <c r="BC827" s="52">
        <v>4702</v>
      </c>
      <c r="BD827" s="52" t="s">
        <v>136</v>
      </c>
      <c r="BE827" s="55" t="s">
        <v>123</v>
      </c>
      <c r="BF827" s="55" t="s">
        <v>123</v>
      </c>
      <c r="BG827" s="55" t="s">
        <v>27</v>
      </c>
      <c r="BH827" s="55" t="s">
        <v>123</v>
      </c>
      <c r="BI827" s="68" t="s">
        <v>123</v>
      </c>
      <c r="BJ827" s="48"/>
      <c r="BK827" s="78"/>
      <c r="BL827" s="75"/>
      <c r="BM827" s="78"/>
      <c r="BN827" s="75"/>
      <c r="BO827" s="78" t="s">
        <v>27</v>
      </c>
      <c r="BP827" s="75">
        <v>45643</v>
      </c>
      <c r="BQ827" s="74" t="s">
        <v>126</v>
      </c>
      <c r="BR827" s="75"/>
      <c r="BS827" s="70" t="s">
        <v>551</v>
      </c>
      <c r="BT827" s="38" t="s">
        <v>552</v>
      </c>
      <c r="BU827" s="61" t="s">
        <v>136</v>
      </c>
      <c r="BV827" s="61" t="s">
        <v>136</v>
      </c>
      <c r="BW827" s="84" t="s">
        <v>136</v>
      </c>
      <c r="BX827" s="84" t="s">
        <v>129</v>
      </c>
      <c r="BY827" s="85" t="s">
        <v>129</v>
      </c>
      <c r="BZ827" s="84"/>
      <c r="CA827" s="86" t="s">
        <v>129</v>
      </c>
      <c r="CB827" s="87" t="s">
        <v>129</v>
      </c>
      <c r="CC827" s="88">
        <v>45392</v>
      </c>
      <c r="CD827" s="87" t="s">
        <v>129</v>
      </c>
      <c r="CE827" s="87" t="s">
        <v>129</v>
      </c>
      <c r="CF827" s="87" t="s">
        <v>129</v>
      </c>
      <c r="CG827" s="87" t="s">
        <v>2052</v>
      </c>
      <c r="CH827" s="42">
        <f>YEAR(BANCO10[[#This Row],[DATA INÍCIO]])</f>
        <v>2024</v>
      </c>
      <c r="CI827" s="42">
        <f>MONTH(BANCO10[[#This Row],[DATA INÍCIO]])</f>
        <v>6</v>
      </c>
      <c r="CJ827" s="42" t="str">
        <f t="shared" si="14"/>
        <v>WILLIAN DE FREITAS MOURA MECANICA35.834.481/0001-15</v>
      </c>
      <c r="CK827" s="42"/>
      <c r="CL827" s="42" t="s">
        <v>2053</v>
      </c>
      <c r="CM827" s="42" t="str">
        <f>IF(BANCO10[[#This Row],[SOLUÇÃO]]=CM$1,BANCO10[[#This Row],[STATUS DA ETAPA]],"")</f>
        <v/>
      </c>
      <c r="CN827" s="42" t="str">
        <f>IF(BANCO10[[#This Row],[SOLUÇÃO]]=CN$1,BANCO10[[#This Row],[STATUS DA ETAPA]],"")</f>
        <v/>
      </c>
      <c r="CO827" s="42" t="str">
        <f>IF(BANCO10[[#This Row],[SOLUÇÃO]]=CO$1,BANCO10[[#This Row],[STATUS DA ETAPA]],"")</f>
        <v>CONCLUÍDO</v>
      </c>
      <c r="CP827" s="42" t="str">
        <f>IF(BANCO10[[#This Row],[SOLUÇÃO]]=CP$1,BANCO10[[#This Row],[STATUS DA ETAPA]],"")</f>
        <v/>
      </c>
      <c r="CQ827" s="42" t="str">
        <f>IF(BANCO10[[#This Row],[SOLUÇÃO]]=CQ$1,BANCO10[[#This Row],[STATUS DA ETAPA]],"")</f>
        <v/>
      </c>
      <c r="CR827" s="42" t="str">
        <f>IF(BANCO10[[#This Row],[SOLUÇÃO]]=CR$1,BANCO10[[#This Row],[STATUS DA ETAPA]],"")</f>
        <v/>
      </c>
      <c r="CS827" s="42" t="str">
        <f>IF(BANCO10[[#This Row],[SOLUÇÃO]]=CS$1,BANCO10[[#This Row],[STATUS DA ETAPA]],"")</f>
        <v/>
      </c>
      <c r="CT827" s="42" t="str">
        <f>IF(BANCO10[[#This Row],[SOLUÇÃO]]=CT$1,BANCO10[[#This Row],[STATUS DA ETAPA]],"")</f>
        <v/>
      </c>
      <c r="CU827" s="42" t="str">
        <f>IF(BANCO10[[#This Row],[SOLUÇÃO]]=CU$1,BANCO10[[#This Row],[STATUS DA ETAPA]],"")</f>
        <v/>
      </c>
      <c r="CV827" s="42" t="str">
        <f>IF(BANCO10[[#This Row],[SOLUÇÃO]]=CV$1,BANCO10[[#This Row],[STATUS DA ETAPA]],"")</f>
        <v/>
      </c>
      <c r="CW827" s="42" t="str">
        <f>IF(BANCO10[[#This Row],[SOLUÇÃO]]=CW$1,BANCO10[[#This Row],[STATUS DA ETAPA]],"")</f>
        <v/>
      </c>
      <c r="CX827" s="42" t="str">
        <f>IF(BANCO10[[#This Row],[SOLUÇÃO]]=CX$1,BANCO10[[#This Row],[STATUS DA ETAPA]],"")</f>
        <v/>
      </c>
      <c r="CY827" s="42" t="str">
        <f>IF(BANCO10[[#This Row],[SOLUÇÃO]]=CY$1,BANCO10[[#This Row],[STATUS DA ETAPA]],"")</f>
        <v/>
      </c>
      <c r="CZ827" s="42" t="str">
        <f>IF(BANCO10[[#This Row],[SOLUÇÃO]]=CZ$1,BANCO10[[#This Row],[STATUS DA ETAPA]],"")</f>
        <v/>
      </c>
      <c r="DA827" s="42" t="str">
        <f>IF(BANCO10[[#This Row],[SOLUÇÃO]]=DA$1,BANCO10[[#This Row],[STATUS DA ETAPA]],"")</f>
        <v/>
      </c>
      <c r="DB827" s="42" t="str">
        <f>IF(BANCO10[[#This Row],[SOLUÇÃO]]=DB$1,BANCO10[[#This Row],[STATUS DA ETAPA]],"")</f>
        <v/>
      </c>
      <c r="DC827" s="63" t="str">
        <f>IF(BANCO10[[#This Row],[SOLUÇÃO]]=DC$1,BANCO10[[#This Row],[STATUS DA ETAPA]],"")</f>
        <v/>
      </c>
      <c r="DD827" s="65" t="str">
        <f>IF(BANCO10[[#This Row],[SOLUÇÃO]]=DD$1,BANCO10[[#This Row],[STATUS DA ETAPA]],"")</f>
        <v/>
      </c>
      <c r="DE827" s="65" t="str">
        <f>IF(BANCO10[[#This Row],[SOLUÇÃO]]=DE$1,BANCO10[[#This Row],[STATUS DA ETAPA]],"")</f>
        <v/>
      </c>
      <c r="DF827" s="65" t="str">
        <f>IF(BANCO10[[#This Row],[SOLUÇÃO]]=DF$1,BANCO10[[#This Row],[STATUS DA ETAPA]],"")</f>
        <v/>
      </c>
      <c r="DG827" s="65" t="str">
        <f>IF(BANCO10[[#This Row],[SOLUÇÃO]]=DG$1,BANCO10[[#This Row],[STATUS DA ETAPA]],"")</f>
        <v/>
      </c>
      <c r="DH827" s="65" t="str">
        <f>IF(BANCO10[[#This Row],[SOLUÇÃO]]=DH$1,BANCO10[[#This Row],[STATUS DA ETAPA]],"")</f>
        <v/>
      </c>
      <c r="DI827" s="65" t="str">
        <f>IF(BANCO10[[#This Row],[SOLUÇÃO]]=DI$1,BANCO10[[#This Row],[STATUS DA ETAPA]],"")</f>
        <v/>
      </c>
      <c r="DJ827" s="65" t="str">
        <f>IF(BANCO10[[#This Row],[SOLUÇÃO]]=DJ$1,BANCO10[[#This Row],[STATUS DA ETAPA]],"")</f>
        <v/>
      </c>
      <c r="DK827" s="65" t="str">
        <f>IF(BANCO10[[#This Row],[SOLUÇÃO]]=DK$1,BANCO10[[#This Row],[STATUS DA ETAPA]],"")</f>
        <v/>
      </c>
      <c r="DL827" s="65" t="str">
        <f>IF(BANCO10[[#This Row],[SOLUÇÃO]]=DL$1,BANCO10[[#This Row],[STATUS DA ETAPA]],"")</f>
        <v/>
      </c>
      <c r="DM827" s="65" t="str">
        <f>IF(BANCO10[[#This Row],[SOLUÇÃO]]=DM$1,BANCO10[[#This Row],[STATUS DA ETAPA]],"")</f>
        <v/>
      </c>
    </row>
    <row r="828" spans="1:117" ht="12" x14ac:dyDescent="0.25">
      <c r="A828" s="38" t="s">
        <v>118</v>
      </c>
      <c r="B828" s="39" t="s">
        <v>119</v>
      </c>
      <c r="C828" s="40" t="str">
        <f>IFERROR(VLOOKUP(BANCO10[[#This Row],[EMPRESA]],[1]!DADOS[#Data],2,FALSE),"")</f>
        <v>03.173.854/0001-68</v>
      </c>
      <c r="D828" s="42" t="s">
        <v>2054</v>
      </c>
      <c r="E828" s="42" t="str">
        <f>IFERROR(VLOOKUP(BANCO10[[#This Row],[EMPRESA]],[1]!DADOS[#Data],5,FALSE),"")</f>
        <v>EPP</v>
      </c>
      <c r="F828" s="40" t="str">
        <f>IFERROR(IF(VLOOKUP(BANCO10[[#This Row],[EMPRESA]],[1]!DADOS[#Data],6,0)="","",(VLOOKUP(BANCO10[[#This Row],[EMPRESA]],[1]!DADOS[#Data],6,0))),"")</f>
        <v>CAPITAL LESTE 1</v>
      </c>
      <c r="G828" s="40"/>
      <c r="H828" s="43" t="s">
        <v>121</v>
      </c>
      <c r="I828" s="43" t="s">
        <v>145</v>
      </c>
      <c r="J828" s="44" t="s">
        <v>146</v>
      </c>
      <c r="K828" s="44" t="s">
        <v>2055</v>
      </c>
      <c r="L828" s="44" t="s">
        <v>123</v>
      </c>
      <c r="M828" s="44">
        <v>103</v>
      </c>
      <c r="N828" s="42" t="s">
        <v>123</v>
      </c>
      <c r="O828" s="42" t="s">
        <v>90</v>
      </c>
      <c r="P828" s="42">
        <v>4</v>
      </c>
      <c r="Q828" s="42" t="s">
        <v>205</v>
      </c>
      <c r="R828" s="45" t="s">
        <v>123</v>
      </c>
      <c r="S828" s="45"/>
      <c r="T828" s="45" t="s">
        <v>123</v>
      </c>
      <c r="U828" s="45"/>
      <c r="V828" s="45" t="s">
        <v>123</v>
      </c>
      <c r="W828" s="45"/>
      <c r="X828" s="45" t="s">
        <v>123</v>
      </c>
      <c r="Y828" s="45"/>
      <c r="Z828" s="46" t="s">
        <v>123</v>
      </c>
      <c r="AA828" s="47"/>
      <c r="AB828" s="46" t="s">
        <v>123</v>
      </c>
      <c r="AC828" s="48"/>
      <c r="AD828" s="46" t="s">
        <v>123</v>
      </c>
      <c r="AE828" s="48"/>
      <c r="AF828" s="45" t="s">
        <v>27</v>
      </c>
      <c r="AG828" s="45">
        <v>44704</v>
      </c>
      <c r="AH828" s="45" t="s">
        <v>126</v>
      </c>
      <c r="AI828" s="45"/>
      <c r="AJ828" s="45" t="s">
        <v>123</v>
      </c>
      <c r="AK828" s="45"/>
      <c r="AL828" s="45" t="s">
        <v>123</v>
      </c>
      <c r="AM828" s="45"/>
      <c r="AN828" s="45" t="s">
        <v>123</v>
      </c>
      <c r="AO828" s="45"/>
      <c r="AP828" s="45" t="s">
        <v>123</v>
      </c>
      <c r="AQ828" s="45"/>
      <c r="AR828" s="45" t="s">
        <v>123</v>
      </c>
      <c r="AS828" s="45"/>
      <c r="AT828" s="133">
        <v>44701</v>
      </c>
      <c r="AU828" s="99">
        <v>44706</v>
      </c>
      <c r="AV828" s="51" t="s">
        <v>123</v>
      </c>
      <c r="AW828" s="51" t="s">
        <v>123</v>
      </c>
      <c r="AX828" s="51" t="s">
        <v>49</v>
      </c>
      <c r="AY828" s="52" t="s">
        <v>123</v>
      </c>
      <c r="AZ828" s="53">
        <v>0</v>
      </c>
      <c r="BA828" s="52" t="s">
        <v>123</v>
      </c>
      <c r="BB828" s="81" t="s">
        <v>123</v>
      </c>
      <c r="BC828" s="52" t="s">
        <v>123</v>
      </c>
      <c r="BD828" s="52" t="s">
        <v>123</v>
      </c>
      <c r="BE828" s="55" t="s">
        <v>123</v>
      </c>
      <c r="BF828" s="55" t="s">
        <v>123</v>
      </c>
      <c r="BG828" s="55" t="s">
        <v>123</v>
      </c>
      <c r="BH828" s="55" t="s">
        <v>123</v>
      </c>
      <c r="BI828" s="138" t="s">
        <v>123</v>
      </c>
      <c r="BJ828" s="48"/>
      <c r="BK828" s="74"/>
      <c r="BL828" s="75"/>
      <c r="BM828" s="74"/>
      <c r="BN828" s="75"/>
      <c r="BO828" s="74" t="s">
        <v>123</v>
      </c>
      <c r="BP828" s="75"/>
      <c r="BQ828" s="74" t="s">
        <v>123</v>
      </c>
      <c r="BR828" s="232"/>
      <c r="BS828" s="70"/>
      <c r="BT828" s="38"/>
      <c r="BU828" s="61" t="s">
        <v>129</v>
      </c>
      <c r="BV828" s="61" t="s">
        <v>129</v>
      </c>
      <c r="BW828" s="84" t="s">
        <v>129</v>
      </c>
      <c r="BX828" s="84" t="s">
        <v>129</v>
      </c>
      <c r="BY828" s="85" t="s">
        <v>129</v>
      </c>
      <c r="BZ828" s="84"/>
      <c r="CA828" s="86" t="s">
        <v>129</v>
      </c>
      <c r="CB828" s="87" t="s">
        <v>129</v>
      </c>
      <c r="CC828" s="88" t="s">
        <v>129</v>
      </c>
      <c r="CD828" s="87" t="s">
        <v>129</v>
      </c>
      <c r="CE828" s="87" t="s">
        <v>129</v>
      </c>
      <c r="CF828" s="87" t="s">
        <v>129</v>
      </c>
      <c r="CG828" s="87" t="s">
        <v>129</v>
      </c>
      <c r="CH828" s="42">
        <f>YEAR(BANCO10[[#This Row],[DATA INÍCIO]])</f>
        <v>2022</v>
      </c>
      <c r="CI828" s="42">
        <f>MONTH(BANCO10[[#This Row],[DATA INÍCIO]])</f>
        <v>5</v>
      </c>
      <c r="CJ828" s="42" t="str">
        <f t="shared" si="14"/>
        <v>WR - STEEL INDUSTRIA E COMERCIO EIRELI03.173.854/0001-68</v>
      </c>
      <c r="CK828" s="42"/>
      <c r="CL828" s="42" t="s">
        <v>2055</v>
      </c>
      <c r="CM828" s="42" t="str">
        <f>IF(BANCO10[[#This Row],[SOLUÇÃO]]=CM$1,BANCO10[[#This Row],[STATUS DA ETAPA]],"")</f>
        <v>CONCLUÍDO</v>
      </c>
      <c r="CN828" s="42" t="str">
        <f>IF(BANCO10[[#This Row],[SOLUÇÃO]]=CN$1,BANCO10[[#This Row],[STATUS DA ETAPA]],"")</f>
        <v/>
      </c>
      <c r="CO828" s="42" t="str">
        <f>IF(BANCO10[[#This Row],[SOLUÇÃO]]=CO$1,BANCO10[[#This Row],[STATUS DA ETAPA]],"")</f>
        <v/>
      </c>
      <c r="CP828" s="42" t="str">
        <f>IF(BANCO10[[#This Row],[SOLUÇÃO]]=CP$1,BANCO10[[#This Row],[STATUS DA ETAPA]],"")</f>
        <v/>
      </c>
      <c r="CQ828" s="42" t="str">
        <f>IF(BANCO10[[#This Row],[SOLUÇÃO]]=CQ$1,BANCO10[[#This Row],[STATUS DA ETAPA]],"")</f>
        <v/>
      </c>
      <c r="CR828" s="42" t="str">
        <f>IF(BANCO10[[#This Row],[SOLUÇÃO]]=CR$1,BANCO10[[#This Row],[STATUS DA ETAPA]],"")</f>
        <v/>
      </c>
      <c r="CS828" s="42" t="str">
        <f>IF(BANCO10[[#This Row],[SOLUÇÃO]]=CS$1,BANCO10[[#This Row],[STATUS DA ETAPA]],"")</f>
        <v/>
      </c>
      <c r="CT828" s="42" t="str">
        <f>IF(BANCO10[[#This Row],[SOLUÇÃO]]=CT$1,BANCO10[[#This Row],[STATUS DA ETAPA]],"")</f>
        <v/>
      </c>
      <c r="CU828" s="42" t="str">
        <f>IF(BANCO10[[#This Row],[SOLUÇÃO]]=CU$1,BANCO10[[#This Row],[STATUS DA ETAPA]],"")</f>
        <v/>
      </c>
      <c r="CV828" s="42" t="str">
        <f>IF(BANCO10[[#This Row],[SOLUÇÃO]]=CV$1,BANCO10[[#This Row],[STATUS DA ETAPA]],"")</f>
        <v/>
      </c>
      <c r="CW828" s="42" t="str">
        <f>IF(BANCO10[[#This Row],[SOLUÇÃO]]=CW$1,BANCO10[[#This Row],[STATUS DA ETAPA]],"")</f>
        <v/>
      </c>
      <c r="CX828" s="42" t="str">
        <f>IF(BANCO10[[#This Row],[SOLUÇÃO]]=CX$1,BANCO10[[#This Row],[STATUS DA ETAPA]],"")</f>
        <v/>
      </c>
      <c r="CY828" s="42" t="str">
        <f>IF(BANCO10[[#This Row],[SOLUÇÃO]]=CY$1,BANCO10[[#This Row],[STATUS DA ETAPA]],"")</f>
        <v/>
      </c>
      <c r="CZ828" s="42" t="str">
        <f>IF(BANCO10[[#This Row],[SOLUÇÃO]]=CZ$1,BANCO10[[#This Row],[STATUS DA ETAPA]],"")</f>
        <v/>
      </c>
      <c r="DA828" s="42" t="str">
        <f>IF(BANCO10[[#This Row],[SOLUÇÃO]]=DA$1,BANCO10[[#This Row],[STATUS DA ETAPA]],"")</f>
        <v/>
      </c>
      <c r="DB828" s="42" t="str">
        <f>IF(BANCO10[[#This Row],[SOLUÇÃO]]=DB$1,BANCO10[[#This Row],[STATUS DA ETAPA]],"")</f>
        <v/>
      </c>
      <c r="DC828" s="63" t="str">
        <f>IF(BANCO10[[#This Row],[SOLUÇÃO]]=DC$1,BANCO10[[#This Row],[STATUS DA ETAPA]],"")</f>
        <v/>
      </c>
      <c r="DD828" s="65" t="str">
        <f>IF(BANCO10[[#This Row],[SOLUÇÃO]]=DD$1,BANCO10[[#This Row],[STATUS DA ETAPA]],"")</f>
        <v/>
      </c>
      <c r="DE828" s="65" t="str">
        <f>IF(BANCO10[[#This Row],[SOLUÇÃO]]=DE$1,BANCO10[[#This Row],[STATUS DA ETAPA]],"")</f>
        <v/>
      </c>
      <c r="DF828" s="65" t="str">
        <f>IF(BANCO10[[#This Row],[SOLUÇÃO]]=DF$1,BANCO10[[#This Row],[STATUS DA ETAPA]],"")</f>
        <v/>
      </c>
      <c r="DG828" s="65" t="str">
        <f>IF(BANCO10[[#This Row],[SOLUÇÃO]]=DG$1,BANCO10[[#This Row],[STATUS DA ETAPA]],"")</f>
        <v/>
      </c>
      <c r="DH828" s="65" t="str">
        <f>IF(BANCO10[[#This Row],[SOLUÇÃO]]=DH$1,BANCO10[[#This Row],[STATUS DA ETAPA]],"")</f>
        <v/>
      </c>
      <c r="DI828" s="65" t="str">
        <f>IF(BANCO10[[#This Row],[SOLUÇÃO]]=DI$1,BANCO10[[#This Row],[STATUS DA ETAPA]],"")</f>
        <v/>
      </c>
      <c r="DJ828" s="65" t="str">
        <f>IF(BANCO10[[#This Row],[SOLUÇÃO]]=DJ$1,BANCO10[[#This Row],[STATUS DA ETAPA]],"")</f>
        <v/>
      </c>
      <c r="DK828" s="65" t="str">
        <f>IF(BANCO10[[#This Row],[SOLUÇÃO]]=DK$1,BANCO10[[#This Row],[STATUS DA ETAPA]],"")</f>
        <v/>
      </c>
      <c r="DL828" s="65" t="str">
        <f>IF(BANCO10[[#This Row],[SOLUÇÃO]]=DL$1,BANCO10[[#This Row],[STATUS DA ETAPA]],"")</f>
        <v/>
      </c>
      <c r="DM828" s="65" t="str">
        <f>IF(BANCO10[[#This Row],[SOLUÇÃO]]=DM$1,BANCO10[[#This Row],[STATUS DA ETAPA]],"")</f>
        <v/>
      </c>
    </row>
    <row r="829" spans="1:117" ht="12" customHeight="1" x14ac:dyDescent="0.25">
      <c r="A829" s="38" t="s">
        <v>118</v>
      </c>
      <c r="B829" s="39" t="s">
        <v>119</v>
      </c>
      <c r="C829" s="40" t="str">
        <f>IFERROR(VLOOKUP(BANCO10[[#This Row],[EMPRESA]],[1]!DADOS[#Data],2,FALSE),"")</f>
        <v>03.173.854/0001-68</v>
      </c>
      <c r="D829" s="42" t="s">
        <v>2054</v>
      </c>
      <c r="E829" s="42" t="str">
        <f>IFERROR(VLOOKUP(BANCO10[[#This Row],[EMPRESA]],[1]!DADOS[#Data],5,FALSE),"")</f>
        <v>EPP</v>
      </c>
      <c r="F829" s="40" t="str">
        <f>IFERROR(IF(VLOOKUP(BANCO10[[#This Row],[EMPRESA]],[1]!DADOS[#Data],6,0)="","",(VLOOKUP(BANCO10[[#This Row],[EMPRESA]],[1]!DADOS[#Data],6,0))),"")</f>
        <v>CAPITAL LESTE 1</v>
      </c>
      <c r="G829" s="40" t="s">
        <v>2056</v>
      </c>
      <c r="H829" s="43" t="s">
        <v>7</v>
      </c>
      <c r="I829" s="43" t="s">
        <v>145</v>
      </c>
      <c r="J829" s="44" t="s">
        <v>123</v>
      </c>
      <c r="K829" s="44" t="s">
        <v>2057</v>
      </c>
      <c r="L829" s="44" t="s">
        <v>136</v>
      </c>
      <c r="M829" s="44">
        <v>103</v>
      </c>
      <c r="N829" s="42" t="s">
        <v>123</v>
      </c>
      <c r="O829" s="42" t="s">
        <v>95</v>
      </c>
      <c r="P829" s="42">
        <v>100</v>
      </c>
      <c r="Q829" s="42" t="s">
        <v>148</v>
      </c>
      <c r="R829" s="45" t="s">
        <v>123</v>
      </c>
      <c r="S829" s="45"/>
      <c r="T829" s="45" t="s">
        <v>123</v>
      </c>
      <c r="U829" s="45"/>
      <c r="V829" s="45" t="s">
        <v>123</v>
      </c>
      <c r="W829" s="45"/>
      <c r="X829" s="45" t="s">
        <v>123</v>
      </c>
      <c r="Y829" s="45"/>
      <c r="Z829" s="46" t="s">
        <v>123</v>
      </c>
      <c r="AA829" s="47"/>
      <c r="AB829" s="46" t="s">
        <v>123</v>
      </c>
      <c r="AC829" s="48"/>
      <c r="AD829" s="46" t="s">
        <v>123</v>
      </c>
      <c r="AE829" s="48"/>
      <c r="AF829" s="45" t="s">
        <v>27</v>
      </c>
      <c r="AG829" s="45">
        <v>44704</v>
      </c>
      <c r="AH829" s="45" t="s">
        <v>27</v>
      </c>
      <c r="AI829" s="45">
        <v>44706</v>
      </c>
      <c r="AJ829" s="45" t="s">
        <v>27</v>
      </c>
      <c r="AK829" s="45">
        <v>44792</v>
      </c>
      <c r="AL829" s="45" t="s">
        <v>27</v>
      </c>
      <c r="AM829" s="45">
        <v>44792</v>
      </c>
      <c r="AN829" s="45" t="s">
        <v>27</v>
      </c>
      <c r="AO829" s="45"/>
      <c r="AP829" s="45" t="s">
        <v>27</v>
      </c>
      <c r="AQ829" s="45">
        <v>44793</v>
      </c>
      <c r="AR829" s="45" t="s">
        <v>27</v>
      </c>
      <c r="AS829" s="45"/>
      <c r="AT829" s="133">
        <v>44831</v>
      </c>
      <c r="AU829" s="99">
        <v>44916</v>
      </c>
      <c r="AV829" s="51" t="s">
        <v>27</v>
      </c>
      <c r="AW829" s="51" t="s">
        <v>27</v>
      </c>
      <c r="AX829" s="51" t="s">
        <v>49</v>
      </c>
      <c r="AY829" s="52" t="s">
        <v>27</v>
      </c>
      <c r="AZ829" s="53">
        <v>0</v>
      </c>
      <c r="BA829" s="52" t="s">
        <v>123</v>
      </c>
      <c r="BB829" s="81" t="s">
        <v>123</v>
      </c>
      <c r="BC829" s="52" t="s">
        <v>123</v>
      </c>
      <c r="BD829" s="52" t="s">
        <v>123</v>
      </c>
      <c r="BE829" s="55" t="s">
        <v>123</v>
      </c>
      <c r="BF829" s="55" t="s">
        <v>123</v>
      </c>
      <c r="BG829" s="55" t="s">
        <v>27</v>
      </c>
      <c r="BH829" s="55" t="s">
        <v>123</v>
      </c>
      <c r="BI829" s="68" t="s">
        <v>123</v>
      </c>
      <c r="BJ829" s="48"/>
      <c r="BK829" s="74"/>
      <c r="BL829" s="75"/>
      <c r="BM829" s="74"/>
      <c r="BN829" s="75"/>
      <c r="BO829" s="74" t="s">
        <v>27</v>
      </c>
      <c r="BP829" s="75">
        <v>44916</v>
      </c>
      <c r="BQ829" s="74" t="s">
        <v>126</v>
      </c>
      <c r="BR829" s="232"/>
      <c r="BS829" s="60" t="s">
        <v>586</v>
      </c>
      <c r="BT829" s="38"/>
      <c r="BU829" s="61" t="s">
        <v>129</v>
      </c>
      <c r="BV829" s="61" t="s">
        <v>129</v>
      </c>
      <c r="BW829" s="84" t="s">
        <v>129</v>
      </c>
      <c r="BX829" s="84" t="s">
        <v>129</v>
      </c>
      <c r="BY829" s="85" t="s">
        <v>129</v>
      </c>
      <c r="BZ829" s="84"/>
      <c r="CA829" s="86" t="s">
        <v>129</v>
      </c>
      <c r="CB829" s="87" t="s">
        <v>129</v>
      </c>
      <c r="CC829" s="88" t="s">
        <v>129</v>
      </c>
      <c r="CD829" s="87" t="s">
        <v>129</v>
      </c>
      <c r="CE829" s="87" t="s">
        <v>129</v>
      </c>
      <c r="CF829" s="87" t="s">
        <v>129</v>
      </c>
      <c r="CG829" s="87" t="s">
        <v>129</v>
      </c>
      <c r="CH829" s="42">
        <f>YEAR(BANCO10[[#This Row],[DATA INÍCIO]])</f>
        <v>2022</v>
      </c>
      <c r="CI829" s="42">
        <f>MONTH(BANCO10[[#This Row],[DATA INÍCIO]])</f>
        <v>9</v>
      </c>
      <c r="CJ829" s="42" t="str">
        <f t="shared" si="14"/>
        <v>WR - STEEL INDUSTRIA E COMERCIO EIRELI03.173.854/0001-68</v>
      </c>
      <c r="CK829" s="42"/>
      <c r="CL829" s="42" t="s">
        <v>2057</v>
      </c>
      <c r="CM829" s="42" t="str">
        <f>IF(BANCO10[[#This Row],[SOLUÇÃO]]=CM$1,BANCO10[[#This Row],[STATUS DA ETAPA]],"")</f>
        <v/>
      </c>
      <c r="CN829" s="42" t="str">
        <f>IF(BANCO10[[#This Row],[SOLUÇÃO]]=CN$1,BANCO10[[#This Row],[STATUS DA ETAPA]],"")</f>
        <v/>
      </c>
      <c r="CO829" s="42" t="str">
        <f>IF(BANCO10[[#This Row],[SOLUÇÃO]]=CO$1,BANCO10[[#This Row],[STATUS DA ETAPA]],"")</f>
        <v/>
      </c>
      <c r="CP829" s="42" t="str">
        <f>IF(BANCO10[[#This Row],[SOLUÇÃO]]=CP$1,BANCO10[[#This Row],[STATUS DA ETAPA]],"")</f>
        <v/>
      </c>
      <c r="CQ829" s="42" t="str">
        <f>IF(BANCO10[[#This Row],[SOLUÇÃO]]=CQ$1,BANCO10[[#This Row],[STATUS DA ETAPA]],"")</f>
        <v/>
      </c>
      <c r="CR829" s="42" t="str">
        <f>IF(BANCO10[[#This Row],[SOLUÇÃO]]=CR$1,BANCO10[[#This Row],[STATUS DA ETAPA]],"")</f>
        <v>CONCLUÍDO</v>
      </c>
      <c r="CS829" s="42" t="str">
        <f>IF(BANCO10[[#This Row],[SOLUÇÃO]]=CS$1,BANCO10[[#This Row],[STATUS DA ETAPA]],"")</f>
        <v/>
      </c>
      <c r="CT829" s="42" t="str">
        <f>IF(BANCO10[[#This Row],[SOLUÇÃO]]=CT$1,BANCO10[[#This Row],[STATUS DA ETAPA]],"")</f>
        <v/>
      </c>
      <c r="CU829" s="42" t="str">
        <f>IF(BANCO10[[#This Row],[SOLUÇÃO]]=CU$1,BANCO10[[#This Row],[STATUS DA ETAPA]],"")</f>
        <v/>
      </c>
      <c r="CV829" s="42" t="str">
        <f>IF(BANCO10[[#This Row],[SOLUÇÃO]]=CV$1,BANCO10[[#This Row],[STATUS DA ETAPA]],"")</f>
        <v/>
      </c>
      <c r="CW829" s="42" t="str">
        <f>IF(BANCO10[[#This Row],[SOLUÇÃO]]=CW$1,BANCO10[[#This Row],[STATUS DA ETAPA]],"")</f>
        <v/>
      </c>
      <c r="CX829" s="42" t="str">
        <f>IF(BANCO10[[#This Row],[SOLUÇÃO]]=CX$1,BANCO10[[#This Row],[STATUS DA ETAPA]],"")</f>
        <v/>
      </c>
      <c r="CY829" s="42" t="str">
        <f>IF(BANCO10[[#This Row],[SOLUÇÃO]]=CY$1,BANCO10[[#This Row],[STATUS DA ETAPA]],"")</f>
        <v/>
      </c>
      <c r="CZ829" s="42" t="str">
        <f>IF(BANCO10[[#This Row],[SOLUÇÃO]]=CZ$1,BANCO10[[#This Row],[STATUS DA ETAPA]],"")</f>
        <v/>
      </c>
      <c r="DA829" s="42" t="str">
        <f>IF(BANCO10[[#This Row],[SOLUÇÃO]]=DA$1,BANCO10[[#This Row],[STATUS DA ETAPA]],"")</f>
        <v/>
      </c>
      <c r="DB829" s="42" t="str">
        <f>IF(BANCO10[[#This Row],[SOLUÇÃO]]=DB$1,BANCO10[[#This Row],[STATUS DA ETAPA]],"")</f>
        <v/>
      </c>
      <c r="DC829" s="63" t="str">
        <f>IF(BANCO10[[#This Row],[SOLUÇÃO]]=DC$1,BANCO10[[#This Row],[STATUS DA ETAPA]],"")</f>
        <v/>
      </c>
      <c r="DD829" s="65" t="str">
        <f>IF(BANCO10[[#This Row],[SOLUÇÃO]]=DD$1,BANCO10[[#This Row],[STATUS DA ETAPA]],"")</f>
        <v/>
      </c>
      <c r="DE829" s="65" t="str">
        <f>IF(BANCO10[[#This Row],[SOLUÇÃO]]=DE$1,BANCO10[[#This Row],[STATUS DA ETAPA]],"")</f>
        <v/>
      </c>
      <c r="DF829" s="65" t="str">
        <f>IF(BANCO10[[#This Row],[SOLUÇÃO]]=DF$1,BANCO10[[#This Row],[STATUS DA ETAPA]],"")</f>
        <v/>
      </c>
      <c r="DG829" s="65" t="str">
        <f>IF(BANCO10[[#This Row],[SOLUÇÃO]]=DG$1,BANCO10[[#This Row],[STATUS DA ETAPA]],"")</f>
        <v/>
      </c>
      <c r="DH829" s="65" t="str">
        <f>IF(BANCO10[[#This Row],[SOLUÇÃO]]=DH$1,BANCO10[[#This Row],[STATUS DA ETAPA]],"")</f>
        <v/>
      </c>
      <c r="DI829" s="65" t="str">
        <f>IF(BANCO10[[#This Row],[SOLUÇÃO]]=DI$1,BANCO10[[#This Row],[STATUS DA ETAPA]],"")</f>
        <v/>
      </c>
      <c r="DJ829" s="65" t="str">
        <f>IF(BANCO10[[#This Row],[SOLUÇÃO]]=DJ$1,BANCO10[[#This Row],[STATUS DA ETAPA]],"")</f>
        <v/>
      </c>
      <c r="DK829" s="65" t="str">
        <f>IF(BANCO10[[#This Row],[SOLUÇÃO]]=DK$1,BANCO10[[#This Row],[STATUS DA ETAPA]],"")</f>
        <v/>
      </c>
      <c r="DL829" s="65" t="str">
        <f>IF(BANCO10[[#This Row],[SOLUÇÃO]]=DL$1,BANCO10[[#This Row],[STATUS DA ETAPA]],"")</f>
        <v/>
      </c>
      <c r="DM829" s="65" t="str">
        <f>IF(BANCO10[[#This Row],[SOLUÇÃO]]=DM$1,BANCO10[[#This Row],[STATUS DA ETAPA]],"")</f>
        <v/>
      </c>
    </row>
    <row r="830" spans="1:117" ht="12" x14ac:dyDescent="0.25">
      <c r="A830" s="38" t="s">
        <v>118</v>
      </c>
      <c r="B830" s="39" t="s">
        <v>119</v>
      </c>
      <c r="C830" s="40" t="str">
        <f>IFERROR(VLOOKUP(BANCO10[[#This Row],[EMPRESA]],[1]!DADOS[#Data],2,FALSE),"")</f>
        <v>03.173.854/0001-68</v>
      </c>
      <c r="D830" s="263" t="s">
        <v>2054</v>
      </c>
      <c r="E830" s="42" t="str">
        <f>IFERROR(VLOOKUP(BANCO10[[#This Row],[EMPRESA]],[1]!DADOS[#Data],5,FALSE),"")</f>
        <v>EPP</v>
      </c>
      <c r="F830" s="40" t="str">
        <f>IFERROR(IF(VLOOKUP(BANCO10[[#This Row],[EMPRESA]],[1]!DADOS[#Data],6,0)="","",(VLOOKUP(BANCO10[[#This Row],[EMPRESA]],[1]!DADOS[#Data],6,0))),"")</f>
        <v>CAPITAL LESTE 1</v>
      </c>
      <c r="G830" s="40" t="s">
        <v>2058</v>
      </c>
      <c r="H830" s="43" t="s">
        <v>196</v>
      </c>
      <c r="I830" s="43" t="s">
        <v>145</v>
      </c>
      <c r="J830" s="44" t="s">
        <v>123</v>
      </c>
      <c r="K830" s="44" t="s">
        <v>2059</v>
      </c>
      <c r="L830" s="44">
        <v>13685720</v>
      </c>
      <c r="M830" s="44">
        <v>103</v>
      </c>
      <c r="N830" s="42" t="s">
        <v>123</v>
      </c>
      <c r="O830" s="42" t="s">
        <v>93</v>
      </c>
      <c r="P830" s="42">
        <v>100</v>
      </c>
      <c r="Q830" s="42" t="s">
        <v>148</v>
      </c>
      <c r="R830" s="45" t="s">
        <v>123</v>
      </c>
      <c r="S830" s="45"/>
      <c r="T830" s="45" t="s">
        <v>123</v>
      </c>
      <c r="U830" s="45"/>
      <c r="V830" s="45" t="s">
        <v>123</v>
      </c>
      <c r="W830" s="45"/>
      <c r="X830" s="45" t="s">
        <v>123</v>
      </c>
      <c r="Y830" s="45"/>
      <c r="Z830" s="46" t="s">
        <v>123</v>
      </c>
      <c r="AA830" s="47"/>
      <c r="AB830" s="46" t="s">
        <v>123</v>
      </c>
      <c r="AC830" s="48"/>
      <c r="AD830" s="46" t="s">
        <v>123</v>
      </c>
      <c r="AE830" s="48"/>
      <c r="AF830" s="45" t="s">
        <v>27</v>
      </c>
      <c r="AG830" s="45">
        <v>45069</v>
      </c>
      <c r="AH830" s="45" t="s">
        <v>27</v>
      </c>
      <c r="AI830" s="45">
        <v>44706</v>
      </c>
      <c r="AJ830" s="45" t="s">
        <v>27</v>
      </c>
      <c r="AK830" s="45">
        <v>44981</v>
      </c>
      <c r="AL830" s="45" t="s">
        <v>27</v>
      </c>
      <c r="AM830" s="45">
        <v>44981</v>
      </c>
      <c r="AN830" s="45" t="s">
        <v>27</v>
      </c>
      <c r="AO830" s="45"/>
      <c r="AP830" s="45" t="s">
        <v>27</v>
      </c>
      <c r="AQ830" s="45">
        <v>45015</v>
      </c>
      <c r="AR830" s="45" t="s">
        <v>27</v>
      </c>
      <c r="AS830" s="45"/>
      <c r="AT830" s="133">
        <v>44967</v>
      </c>
      <c r="AU830" s="99">
        <v>45187</v>
      </c>
      <c r="AV830" s="61" t="s">
        <v>27</v>
      </c>
      <c r="AW830" s="51" t="s">
        <v>27</v>
      </c>
      <c r="AX830" s="51" t="s">
        <v>49</v>
      </c>
      <c r="AY830" s="52" t="s">
        <v>126</v>
      </c>
      <c r="AZ830" s="53">
        <v>0</v>
      </c>
      <c r="BA830" s="52"/>
      <c r="BB830" s="54">
        <v>0</v>
      </c>
      <c r="BC830" s="52">
        <v>4719</v>
      </c>
      <c r="BD830" s="52" t="s">
        <v>123</v>
      </c>
      <c r="BE830" s="55" t="s">
        <v>123</v>
      </c>
      <c r="BF830" s="55" t="s">
        <v>123</v>
      </c>
      <c r="BG830" s="55" t="s">
        <v>27</v>
      </c>
      <c r="BH830" s="55" t="s">
        <v>123</v>
      </c>
      <c r="BI830" s="48" t="s">
        <v>123</v>
      </c>
      <c r="BJ830" s="48"/>
      <c r="BK830" s="74"/>
      <c r="BL830" s="75"/>
      <c r="BM830" s="74"/>
      <c r="BN830" s="75"/>
      <c r="BO830" s="74" t="s">
        <v>27</v>
      </c>
      <c r="BP830" s="75">
        <v>45187</v>
      </c>
      <c r="BQ830" s="74" t="s">
        <v>27</v>
      </c>
      <c r="BR830" s="232"/>
      <c r="BS830" s="70"/>
      <c r="BT830" s="38"/>
      <c r="BU830" s="61" t="s">
        <v>129</v>
      </c>
      <c r="BV830" s="61" t="s">
        <v>129</v>
      </c>
      <c r="BW830" s="84" t="s">
        <v>129</v>
      </c>
      <c r="BX830" s="84" t="s">
        <v>129</v>
      </c>
      <c r="BY830" s="85" t="s">
        <v>129</v>
      </c>
      <c r="BZ830" s="84"/>
      <c r="CA830" s="86" t="s">
        <v>129</v>
      </c>
      <c r="CB830" s="87" t="s">
        <v>129</v>
      </c>
      <c r="CC830" s="88" t="s">
        <v>129</v>
      </c>
      <c r="CD830" s="87" t="s">
        <v>129</v>
      </c>
      <c r="CE830" s="87" t="s">
        <v>129</v>
      </c>
      <c r="CF830" s="87" t="s">
        <v>129</v>
      </c>
      <c r="CG830" s="87" t="s">
        <v>129</v>
      </c>
      <c r="CH830" s="42">
        <f>YEAR(BANCO10[[#This Row],[DATA INÍCIO]])</f>
        <v>2023</v>
      </c>
      <c r="CI830" s="42">
        <f>MONTH(BANCO10[[#This Row],[DATA INÍCIO]])</f>
        <v>2</v>
      </c>
      <c r="CJ830" s="42" t="str">
        <f t="shared" si="14"/>
        <v>WR - STEEL INDUSTRIA E COMERCIO EIRELI03.173.854/0001-68</v>
      </c>
      <c r="CK830" s="42"/>
      <c r="CL830" s="42" t="s">
        <v>2059</v>
      </c>
      <c r="CM830" s="42" t="str">
        <f>IF(BANCO10[[#This Row],[SOLUÇÃO]]=CM$1,BANCO10[[#This Row],[STATUS DA ETAPA]],"")</f>
        <v/>
      </c>
      <c r="CN830" s="42" t="str">
        <f>IF(BANCO10[[#This Row],[SOLUÇÃO]]=CN$1,BANCO10[[#This Row],[STATUS DA ETAPA]],"")</f>
        <v/>
      </c>
      <c r="CO830" s="42" t="str">
        <f>IF(BANCO10[[#This Row],[SOLUÇÃO]]=CO$1,BANCO10[[#This Row],[STATUS DA ETAPA]],"")</f>
        <v/>
      </c>
      <c r="CP830" s="42" t="str">
        <f>IF(BANCO10[[#This Row],[SOLUÇÃO]]=CP$1,BANCO10[[#This Row],[STATUS DA ETAPA]],"")</f>
        <v>CONCLUÍDO</v>
      </c>
      <c r="CQ830" s="42" t="str">
        <f>IF(BANCO10[[#This Row],[SOLUÇÃO]]=CQ$1,BANCO10[[#This Row],[STATUS DA ETAPA]],"")</f>
        <v/>
      </c>
      <c r="CR830" s="42" t="str">
        <f>IF(BANCO10[[#This Row],[SOLUÇÃO]]=CR$1,BANCO10[[#This Row],[STATUS DA ETAPA]],"")</f>
        <v/>
      </c>
      <c r="CS830" s="42" t="str">
        <f>IF(BANCO10[[#This Row],[SOLUÇÃO]]=CS$1,BANCO10[[#This Row],[STATUS DA ETAPA]],"")</f>
        <v/>
      </c>
      <c r="CT830" s="42" t="str">
        <f>IF(BANCO10[[#This Row],[SOLUÇÃO]]=CT$1,BANCO10[[#This Row],[STATUS DA ETAPA]],"")</f>
        <v/>
      </c>
      <c r="CU830" s="42" t="str">
        <f>IF(BANCO10[[#This Row],[SOLUÇÃO]]=CU$1,BANCO10[[#This Row],[STATUS DA ETAPA]],"")</f>
        <v/>
      </c>
      <c r="CV830" s="42" t="str">
        <f>IF(BANCO10[[#This Row],[SOLUÇÃO]]=CV$1,BANCO10[[#This Row],[STATUS DA ETAPA]],"")</f>
        <v/>
      </c>
      <c r="CW830" s="42" t="str">
        <f>IF(BANCO10[[#This Row],[SOLUÇÃO]]=CW$1,BANCO10[[#This Row],[STATUS DA ETAPA]],"")</f>
        <v/>
      </c>
      <c r="CX830" s="42" t="str">
        <f>IF(BANCO10[[#This Row],[SOLUÇÃO]]=CX$1,BANCO10[[#This Row],[STATUS DA ETAPA]],"")</f>
        <v/>
      </c>
      <c r="CY830" s="42" t="str">
        <f>IF(BANCO10[[#This Row],[SOLUÇÃO]]=CY$1,BANCO10[[#This Row],[STATUS DA ETAPA]],"")</f>
        <v/>
      </c>
      <c r="CZ830" s="42" t="str">
        <f>IF(BANCO10[[#This Row],[SOLUÇÃO]]=CZ$1,BANCO10[[#This Row],[STATUS DA ETAPA]],"")</f>
        <v/>
      </c>
      <c r="DA830" s="42" t="str">
        <f>IF(BANCO10[[#This Row],[SOLUÇÃO]]=DA$1,BANCO10[[#This Row],[STATUS DA ETAPA]],"")</f>
        <v/>
      </c>
      <c r="DB830" s="42" t="str">
        <f>IF(BANCO10[[#This Row],[SOLUÇÃO]]=DB$1,BANCO10[[#This Row],[STATUS DA ETAPA]],"")</f>
        <v/>
      </c>
      <c r="DC830" s="63" t="str">
        <f>IF(BANCO10[[#This Row],[SOLUÇÃO]]=DC$1,BANCO10[[#This Row],[STATUS DA ETAPA]],"")</f>
        <v/>
      </c>
      <c r="DD830" s="65" t="str">
        <f>IF(BANCO10[[#This Row],[SOLUÇÃO]]=DD$1,BANCO10[[#This Row],[STATUS DA ETAPA]],"")</f>
        <v/>
      </c>
      <c r="DE830" s="65" t="str">
        <f>IF(BANCO10[[#This Row],[SOLUÇÃO]]=DE$1,BANCO10[[#This Row],[STATUS DA ETAPA]],"")</f>
        <v/>
      </c>
      <c r="DF830" s="65" t="str">
        <f>IF(BANCO10[[#This Row],[SOLUÇÃO]]=DF$1,BANCO10[[#This Row],[STATUS DA ETAPA]],"")</f>
        <v/>
      </c>
      <c r="DG830" s="65" t="str">
        <f>IF(BANCO10[[#This Row],[SOLUÇÃO]]=DG$1,BANCO10[[#This Row],[STATUS DA ETAPA]],"")</f>
        <v/>
      </c>
      <c r="DH830" s="65" t="str">
        <f>IF(BANCO10[[#This Row],[SOLUÇÃO]]=DH$1,BANCO10[[#This Row],[STATUS DA ETAPA]],"")</f>
        <v/>
      </c>
      <c r="DI830" s="65" t="str">
        <f>IF(BANCO10[[#This Row],[SOLUÇÃO]]=DI$1,BANCO10[[#This Row],[STATUS DA ETAPA]],"")</f>
        <v/>
      </c>
      <c r="DJ830" s="65" t="str">
        <f>IF(BANCO10[[#This Row],[SOLUÇÃO]]=DJ$1,BANCO10[[#This Row],[STATUS DA ETAPA]],"")</f>
        <v/>
      </c>
      <c r="DK830" s="65" t="str">
        <f>IF(BANCO10[[#This Row],[SOLUÇÃO]]=DK$1,BANCO10[[#This Row],[STATUS DA ETAPA]],"")</f>
        <v/>
      </c>
      <c r="DL830" s="65" t="str">
        <f>IF(BANCO10[[#This Row],[SOLUÇÃO]]=DL$1,BANCO10[[#This Row],[STATUS DA ETAPA]],"")</f>
        <v/>
      </c>
      <c r="DM830" s="65" t="str">
        <f>IF(BANCO10[[#This Row],[SOLUÇÃO]]=DM$1,BANCO10[[#This Row],[STATUS DA ETAPA]],"")</f>
        <v/>
      </c>
    </row>
    <row r="831" spans="1:117" ht="12" x14ac:dyDescent="0.25">
      <c r="A831" s="38" t="s">
        <v>118</v>
      </c>
      <c r="B831" s="39" t="s">
        <v>119</v>
      </c>
      <c r="C831" s="40" t="str">
        <f>IFERROR(VLOOKUP(BANCO10[[#This Row],[EMPRESA]],[1]!DADOS[#Data],2,FALSE),"")</f>
        <v>05.925.314/0001-19</v>
      </c>
      <c r="D831" s="42" t="s">
        <v>2060</v>
      </c>
      <c r="E831" s="42" t="str">
        <f>IFERROR(VLOOKUP(BANCO10[[#This Row],[EMPRESA]],[1]!DADOS[#Data],5,FALSE),"")</f>
        <v>EPP</v>
      </c>
      <c r="F831" s="40" t="str">
        <f>IFERROR(IF(VLOOKUP(BANCO10[[#This Row],[EMPRESA]],[1]!DADOS[#Data],6,0)="","",(VLOOKUP(BANCO10[[#This Row],[EMPRESA]],[1]!DADOS[#Data],6,0))),"")</f>
        <v>CAPITAL LESTE 2</v>
      </c>
      <c r="G831" s="40"/>
      <c r="H831" s="43" t="s">
        <v>121</v>
      </c>
      <c r="I831" s="43" t="s">
        <v>145</v>
      </c>
      <c r="J831" s="44" t="s">
        <v>146</v>
      </c>
      <c r="K831" s="44" t="s">
        <v>2061</v>
      </c>
      <c r="L831" s="44" t="s">
        <v>123</v>
      </c>
      <c r="M831" s="44">
        <v>103</v>
      </c>
      <c r="N831" s="42" t="s">
        <v>123</v>
      </c>
      <c r="O831" s="42" t="s">
        <v>90</v>
      </c>
      <c r="P831" s="42">
        <v>4</v>
      </c>
      <c r="Q831" s="42" t="s">
        <v>125</v>
      </c>
      <c r="R831" s="45" t="s">
        <v>123</v>
      </c>
      <c r="S831" s="45"/>
      <c r="T831" s="45" t="s">
        <v>123</v>
      </c>
      <c r="U831" s="45"/>
      <c r="V831" s="45" t="s">
        <v>123</v>
      </c>
      <c r="W831" s="45"/>
      <c r="X831" s="45" t="s">
        <v>123</v>
      </c>
      <c r="Y831" s="45"/>
      <c r="Z831" s="46" t="s">
        <v>123</v>
      </c>
      <c r="AA831" s="47"/>
      <c r="AB831" s="46" t="s">
        <v>123</v>
      </c>
      <c r="AC831" s="48"/>
      <c r="AD831" s="46" t="s">
        <v>123</v>
      </c>
      <c r="AE831" s="48"/>
      <c r="AF831" s="45" t="s">
        <v>27</v>
      </c>
      <c r="AG831" s="45">
        <v>44994</v>
      </c>
      <c r="AH831" s="45" t="s">
        <v>126</v>
      </c>
      <c r="AI831" s="45"/>
      <c r="AJ831" s="45" t="s">
        <v>123</v>
      </c>
      <c r="AK831" s="45"/>
      <c r="AL831" s="45" t="s">
        <v>123</v>
      </c>
      <c r="AM831" s="45"/>
      <c r="AN831" s="45" t="s">
        <v>123</v>
      </c>
      <c r="AO831" s="45"/>
      <c r="AP831" s="45" t="s">
        <v>123</v>
      </c>
      <c r="AQ831" s="45"/>
      <c r="AR831" s="45" t="s">
        <v>123</v>
      </c>
      <c r="AS831" s="45"/>
      <c r="AT831" s="133">
        <v>44987</v>
      </c>
      <c r="AU831" s="99">
        <v>44987</v>
      </c>
      <c r="AV831" s="51" t="s">
        <v>123</v>
      </c>
      <c r="AW831" s="51" t="s">
        <v>123</v>
      </c>
      <c r="AX831" s="51" t="s">
        <v>49</v>
      </c>
      <c r="AY831" s="52" t="s">
        <v>123</v>
      </c>
      <c r="AZ831" s="53">
        <v>0</v>
      </c>
      <c r="BA831" s="52" t="s">
        <v>123</v>
      </c>
      <c r="BB831" s="54" t="s">
        <v>123</v>
      </c>
      <c r="BC831" s="52" t="s">
        <v>123</v>
      </c>
      <c r="BD831" s="52" t="s">
        <v>123</v>
      </c>
      <c r="BE831" s="55" t="s">
        <v>123</v>
      </c>
      <c r="BF831" s="55" t="s">
        <v>123</v>
      </c>
      <c r="BG831" s="55" t="s">
        <v>123</v>
      </c>
      <c r="BH831" s="55" t="s">
        <v>123</v>
      </c>
      <c r="BI831" s="56" t="s">
        <v>123</v>
      </c>
      <c r="BJ831" s="48"/>
      <c r="BK831" s="74"/>
      <c r="BL831" s="75"/>
      <c r="BM831" s="74"/>
      <c r="BN831" s="75"/>
      <c r="BO831" s="74" t="s">
        <v>123</v>
      </c>
      <c r="BP831" s="75"/>
      <c r="BQ831" s="74" t="s">
        <v>123</v>
      </c>
      <c r="BR831" s="217"/>
      <c r="BS831" s="70"/>
      <c r="BT831" s="38"/>
      <c r="BU831" s="61" t="s">
        <v>129</v>
      </c>
      <c r="BV831" s="61" t="s">
        <v>129</v>
      </c>
      <c r="BW831" s="84" t="s">
        <v>150</v>
      </c>
      <c r="BX831" s="84" t="s">
        <v>245</v>
      </c>
      <c r="BY831" s="85" t="s">
        <v>170</v>
      </c>
      <c r="BZ831" s="84"/>
      <c r="CA831" s="86" t="s">
        <v>129</v>
      </c>
      <c r="CB831" s="87" t="s">
        <v>129</v>
      </c>
      <c r="CC831" s="88" t="s">
        <v>129</v>
      </c>
      <c r="CD831" s="87" t="s">
        <v>129</v>
      </c>
      <c r="CE831" s="87" t="s">
        <v>129</v>
      </c>
      <c r="CF831" s="87" t="s">
        <v>129</v>
      </c>
      <c r="CG831" s="87" t="s">
        <v>129</v>
      </c>
      <c r="CH831" s="42">
        <f>YEAR(BANCO10[[#This Row],[DATA INÍCIO]])</f>
        <v>2023</v>
      </c>
      <c r="CI831" s="42">
        <f>MONTH(BANCO10[[#This Row],[DATA INÍCIO]])</f>
        <v>3</v>
      </c>
      <c r="CJ831" s="42" t="str">
        <f t="shared" si="14"/>
        <v>WT INDUSTRIA E COMERCIO DE EMBALAGENS LTDA05.925.314/0001-19</v>
      </c>
      <c r="CK831" s="42"/>
      <c r="CL831" s="42" t="s">
        <v>2061</v>
      </c>
      <c r="CM831" s="42" t="str">
        <f>IF(BANCO10[[#This Row],[SOLUÇÃO]]=CM$1,BANCO10[[#This Row],[STATUS DA ETAPA]],"")</f>
        <v>CONCLUÍDO</v>
      </c>
      <c r="CN831" s="42" t="str">
        <f>IF(BANCO10[[#This Row],[SOLUÇÃO]]=CN$1,BANCO10[[#This Row],[STATUS DA ETAPA]],"")</f>
        <v/>
      </c>
      <c r="CO831" s="42" t="str">
        <f>IF(BANCO10[[#This Row],[SOLUÇÃO]]=CO$1,BANCO10[[#This Row],[STATUS DA ETAPA]],"")</f>
        <v/>
      </c>
      <c r="CP831" s="42" t="str">
        <f>IF(BANCO10[[#This Row],[SOLUÇÃO]]=CP$1,BANCO10[[#This Row],[STATUS DA ETAPA]],"")</f>
        <v/>
      </c>
      <c r="CQ831" s="42" t="str">
        <f>IF(BANCO10[[#This Row],[SOLUÇÃO]]=CQ$1,BANCO10[[#This Row],[STATUS DA ETAPA]],"")</f>
        <v/>
      </c>
      <c r="CR831" s="42" t="str">
        <f>IF(BANCO10[[#This Row],[SOLUÇÃO]]=CR$1,BANCO10[[#This Row],[STATUS DA ETAPA]],"")</f>
        <v/>
      </c>
      <c r="CS831" s="42" t="str">
        <f>IF(BANCO10[[#This Row],[SOLUÇÃO]]=CS$1,BANCO10[[#This Row],[STATUS DA ETAPA]],"")</f>
        <v/>
      </c>
      <c r="CT831" s="42" t="str">
        <f>IF(BANCO10[[#This Row],[SOLUÇÃO]]=CT$1,BANCO10[[#This Row],[STATUS DA ETAPA]],"")</f>
        <v/>
      </c>
      <c r="CU831" s="42" t="str">
        <f>IF(BANCO10[[#This Row],[SOLUÇÃO]]=CU$1,BANCO10[[#This Row],[STATUS DA ETAPA]],"")</f>
        <v/>
      </c>
      <c r="CV831" s="42" t="str">
        <f>IF(BANCO10[[#This Row],[SOLUÇÃO]]=CV$1,BANCO10[[#This Row],[STATUS DA ETAPA]],"")</f>
        <v/>
      </c>
      <c r="CW831" s="42" t="str">
        <f>IF(BANCO10[[#This Row],[SOLUÇÃO]]=CW$1,BANCO10[[#This Row],[STATUS DA ETAPA]],"")</f>
        <v/>
      </c>
      <c r="CX831" s="42" t="str">
        <f>IF(BANCO10[[#This Row],[SOLUÇÃO]]=CX$1,BANCO10[[#This Row],[STATUS DA ETAPA]],"")</f>
        <v/>
      </c>
      <c r="CY831" s="42" t="str">
        <f>IF(BANCO10[[#This Row],[SOLUÇÃO]]=CY$1,BANCO10[[#This Row],[STATUS DA ETAPA]],"")</f>
        <v/>
      </c>
      <c r="CZ831" s="42" t="str">
        <f>IF(BANCO10[[#This Row],[SOLUÇÃO]]=CZ$1,BANCO10[[#This Row],[STATUS DA ETAPA]],"")</f>
        <v/>
      </c>
      <c r="DA831" s="42" t="str">
        <f>IF(BANCO10[[#This Row],[SOLUÇÃO]]=DA$1,BANCO10[[#This Row],[STATUS DA ETAPA]],"")</f>
        <v/>
      </c>
      <c r="DB831" s="42" t="str">
        <f>IF(BANCO10[[#This Row],[SOLUÇÃO]]=DB$1,BANCO10[[#This Row],[STATUS DA ETAPA]],"")</f>
        <v/>
      </c>
      <c r="DC831" s="63" t="str">
        <f>IF(BANCO10[[#This Row],[SOLUÇÃO]]=DC$1,BANCO10[[#This Row],[STATUS DA ETAPA]],"")</f>
        <v/>
      </c>
      <c r="DD831" s="65" t="str">
        <f>IF(BANCO10[[#This Row],[SOLUÇÃO]]=DD$1,BANCO10[[#This Row],[STATUS DA ETAPA]],"")</f>
        <v/>
      </c>
      <c r="DE831" s="65" t="str">
        <f>IF(BANCO10[[#This Row],[SOLUÇÃO]]=DE$1,BANCO10[[#This Row],[STATUS DA ETAPA]],"")</f>
        <v/>
      </c>
      <c r="DF831" s="65" t="str">
        <f>IF(BANCO10[[#This Row],[SOLUÇÃO]]=DF$1,BANCO10[[#This Row],[STATUS DA ETAPA]],"")</f>
        <v/>
      </c>
      <c r="DG831" s="65" t="str">
        <f>IF(BANCO10[[#This Row],[SOLUÇÃO]]=DG$1,BANCO10[[#This Row],[STATUS DA ETAPA]],"")</f>
        <v/>
      </c>
      <c r="DH831" s="65" t="str">
        <f>IF(BANCO10[[#This Row],[SOLUÇÃO]]=DH$1,BANCO10[[#This Row],[STATUS DA ETAPA]],"")</f>
        <v/>
      </c>
      <c r="DI831" s="65" t="str">
        <f>IF(BANCO10[[#This Row],[SOLUÇÃO]]=DI$1,BANCO10[[#This Row],[STATUS DA ETAPA]],"")</f>
        <v/>
      </c>
      <c r="DJ831" s="65" t="str">
        <f>IF(BANCO10[[#This Row],[SOLUÇÃO]]=DJ$1,BANCO10[[#This Row],[STATUS DA ETAPA]],"")</f>
        <v/>
      </c>
      <c r="DK831" s="65" t="str">
        <f>IF(BANCO10[[#This Row],[SOLUÇÃO]]=DK$1,BANCO10[[#This Row],[STATUS DA ETAPA]],"")</f>
        <v/>
      </c>
      <c r="DL831" s="65" t="str">
        <f>IF(BANCO10[[#This Row],[SOLUÇÃO]]=DL$1,BANCO10[[#This Row],[STATUS DA ETAPA]],"")</f>
        <v/>
      </c>
      <c r="DM831" s="65" t="str">
        <f>IF(BANCO10[[#This Row],[SOLUÇÃO]]=DM$1,BANCO10[[#This Row],[STATUS DA ETAPA]],"")</f>
        <v/>
      </c>
    </row>
    <row r="832" spans="1:117" ht="12" x14ac:dyDescent="0.25">
      <c r="A832" s="38" t="s">
        <v>118</v>
      </c>
      <c r="B832" s="39" t="s">
        <v>119</v>
      </c>
      <c r="C832" s="40" t="str">
        <f>IFERROR(VLOOKUP(BANCO10[[#This Row],[EMPRESA]],[1]!DADOS[#Data],2,FALSE),"")</f>
        <v>05.925.314/0001-19</v>
      </c>
      <c r="D832" s="42" t="s">
        <v>2060</v>
      </c>
      <c r="E832" s="42" t="str">
        <f>IFERROR(VLOOKUP(BANCO10[[#This Row],[EMPRESA]],[1]!DADOS[#Data],5,FALSE),"")</f>
        <v>EPP</v>
      </c>
      <c r="F832" s="40" t="str">
        <f>IFERROR(IF(VLOOKUP(BANCO10[[#This Row],[EMPRESA]],[1]!DADOS[#Data],6,0)="","",(VLOOKUP(BANCO10[[#This Row],[EMPRESA]],[1]!DADOS[#Data],6,0))),"")</f>
        <v>CAPITAL LESTE 2</v>
      </c>
      <c r="G832" s="40" t="str">
        <f>IFERROR(IF(VLOOKUP(BANCO10[[#This Row],[EMPRESA]],[1]!DADOS[#Data],4)="","",(VLOOKUP($D832,[1]!DADOS[#Data],4,0))),"")</f>
        <v/>
      </c>
      <c r="H832" s="43" t="s">
        <v>7</v>
      </c>
      <c r="I832" s="43" t="s">
        <v>145</v>
      </c>
      <c r="J832" s="44" t="s">
        <v>123</v>
      </c>
      <c r="K832" s="44" t="s">
        <v>161</v>
      </c>
      <c r="L832" s="44" t="s">
        <v>2062</v>
      </c>
      <c r="M832" s="44">
        <v>103</v>
      </c>
      <c r="N832" s="42" t="s">
        <v>123</v>
      </c>
      <c r="O832" s="42" t="s">
        <v>95</v>
      </c>
      <c r="P832" s="42">
        <v>100</v>
      </c>
      <c r="Q832" s="42" t="s">
        <v>282</v>
      </c>
      <c r="R832" s="45" t="s">
        <v>123</v>
      </c>
      <c r="S832" s="45"/>
      <c r="T832" s="45" t="s">
        <v>123</v>
      </c>
      <c r="U832" s="45"/>
      <c r="V832" s="45" t="s">
        <v>123</v>
      </c>
      <c r="W832" s="45"/>
      <c r="X832" s="45" t="s">
        <v>123</v>
      </c>
      <c r="Y832" s="45"/>
      <c r="Z832" s="46" t="s">
        <v>123</v>
      </c>
      <c r="AA832" s="47"/>
      <c r="AB832" s="46" t="s">
        <v>123</v>
      </c>
      <c r="AC832" s="48"/>
      <c r="AD832" s="46" t="s">
        <v>123</v>
      </c>
      <c r="AE832" s="48"/>
      <c r="AF832" s="45" t="s">
        <v>27</v>
      </c>
      <c r="AG832" s="45">
        <v>44994</v>
      </c>
      <c r="AH832" s="45" t="s">
        <v>27</v>
      </c>
      <c r="AI832" s="45">
        <v>44997</v>
      </c>
      <c r="AJ832" s="45" t="s">
        <v>27</v>
      </c>
      <c r="AK832" s="45">
        <v>44995</v>
      </c>
      <c r="AL832" s="45"/>
      <c r="AM832" s="45"/>
      <c r="AN832" s="45" t="s">
        <v>27</v>
      </c>
      <c r="AO832" s="45"/>
      <c r="AP832" s="45" t="s">
        <v>27</v>
      </c>
      <c r="AQ832" s="45">
        <v>45016</v>
      </c>
      <c r="AR832" s="45" t="s">
        <v>27</v>
      </c>
      <c r="AS832" s="45"/>
      <c r="AT832" s="133">
        <v>45043</v>
      </c>
      <c r="AU832" s="99">
        <v>45135</v>
      </c>
      <c r="AV832" s="51" t="s">
        <v>27</v>
      </c>
      <c r="AW832" s="51" t="s">
        <v>27</v>
      </c>
      <c r="AX832" s="51" t="s">
        <v>49</v>
      </c>
      <c r="AY832" s="52" t="s">
        <v>126</v>
      </c>
      <c r="AZ832" s="53">
        <v>0</v>
      </c>
      <c r="BA832" s="52"/>
      <c r="BB832" s="54">
        <v>0</v>
      </c>
      <c r="BC832" s="52" t="s">
        <v>474</v>
      </c>
      <c r="BD832" s="52" t="s">
        <v>123</v>
      </c>
      <c r="BE832" s="55" t="s">
        <v>123</v>
      </c>
      <c r="BF832" s="55" t="s">
        <v>123</v>
      </c>
      <c r="BG832" s="55" t="s">
        <v>27</v>
      </c>
      <c r="BH832" s="55" t="s">
        <v>123</v>
      </c>
      <c r="BI832" s="68" t="s">
        <v>123</v>
      </c>
      <c r="BJ832" s="48"/>
      <c r="BK832" s="74"/>
      <c r="BL832" s="75"/>
      <c r="BM832" s="74"/>
      <c r="BN832" s="75"/>
      <c r="BO832" s="74" t="s">
        <v>27</v>
      </c>
      <c r="BP832" s="75">
        <v>45141</v>
      </c>
      <c r="BQ832" s="74" t="s">
        <v>27</v>
      </c>
      <c r="BR832" s="217"/>
      <c r="BS832" s="70"/>
      <c r="BT832" s="38"/>
      <c r="BU832" s="61" t="s">
        <v>129</v>
      </c>
      <c r="BV832" s="61" t="s">
        <v>129</v>
      </c>
      <c r="BW832" s="84" t="s">
        <v>150</v>
      </c>
      <c r="BX832" s="84" t="s">
        <v>245</v>
      </c>
      <c r="BY832" s="85" t="s">
        <v>170</v>
      </c>
      <c r="BZ832" s="84"/>
      <c r="CA832" s="86" t="s">
        <v>129</v>
      </c>
      <c r="CB832" s="87" t="s">
        <v>129</v>
      </c>
      <c r="CC832" s="88">
        <v>45391</v>
      </c>
      <c r="CD832" s="87" t="s">
        <v>158</v>
      </c>
      <c r="CE832" s="87" t="s">
        <v>129</v>
      </c>
      <c r="CF832" s="87"/>
      <c r="CG832" s="87" t="s">
        <v>2006</v>
      </c>
      <c r="CH832" s="42">
        <f>YEAR(BANCO10[[#This Row],[DATA INÍCIO]])</f>
        <v>2023</v>
      </c>
      <c r="CI832" s="42">
        <f>MONTH(BANCO10[[#This Row],[DATA INÍCIO]])</f>
        <v>4</v>
      </c>
      <c r="CJ832" s="42" t="str">
        <f t="shared" si="14"/>
        <v>WT INDUSTRIA E COMERCIO DE EMBALAGENS LTDA05.925.314/0001-19</v>
      </c>
      <c r="CK832" s="42"/>
      <c r="CL832" s="42" t="s">
        <v>161</v>
      </c>
      <c r="CM832" s="42" t="str">
        <f>IF(BANCO10[[#This Row],[SOLUÇÃO]]=CM$1,BANCO10[[#This Row],[STATUS DA ETAPA]],"")</f>
        <v/>
      </c>
      <c r="CN832" s="42" t="str">
        <f>IF(BANCO10[[#This Row],[SOLUÇÃO]]=CN$1,BANCO10[[#This Row],[STATUS DA ETAPA]],"")</f>
        <v/>
      </c>
      <c r="CO832" s="42" t="str">
        <f>IF(BANCO10[[#This Row],[SOLUÇÃO]]=CO$1,BANCO10[[#This Row],[STATUS DA ETAPA]],"")</f>
        <v/>
      </c>
      <c r="CP832" s="42" t="str">
        <f>IF(BANCO10[[#This Row],[SOLUÇÃO]]=CP$1,BANCO10[[#This Row],[STATUS DA ETAPA]],"")</f>
        <v/>
      </c>
      <c r="CQ832" s="42" t="str">
        <f>IF(BANCO10[[#This Row],[SOLUÇÃO]]=CQ$1,BANCO10[[#This Row],[STATUS DA ETAPA]],"")</f>
        <v/>
      </c>
      <c r="CR832" s="42" t="str">
        <f>IF(BANCO10[[#This Row],[SOLUÇÃO]]=CR$1,BANCO10[[#This Row],[STATUS DA ETAPA]],"")</f>
        <v>CONCLUÍDO</v>
      </c>
      <c r="CS832" s="42" t="str">
        <f>IF(BANCO10[[#This Row],[SOLUÇÃO]]=CS$1,BANCO10[[#This Row],[STATUS DA ETAPA]],"")</f>
        <v/>
      </c>
      <c r="CT832" s="42" t="str">
        <f>IF(BANCO10[[#This Row],[SOLUÇÃO]]=CT$1,BANCO10[[#This Row],[STATUS DA ETAPA]],"")</f>
        <v/>
      </c>
      <c r="CU832" s="42" t="str">
        <f>IF(BANCO10[[#This Row],[SOLUÇÃO]]=CU$1,BANCO10[[#This Row],[STATUS DA ETAPA]],"")</f>
        <v/>
      </c>
      <c r="CV832" s="42" t="str">
        <f>IF(BANCO10[[#This Row],[SOLUÇÃO]]=CV$1,BANCO10[[#This Row],[STATUS DA ETAPA]],"")</f>
        <v/>
      </c>
      <c r="CW832" s="42" t="str">
        <f>IF(BANCO10[[#This Row],[SOLUÇÃO]]=CW$1,BANCO10[[#This Row],[STATUS DA ETAPA]],"")</f>
        <v/>
      </c>
      <c r="CX832" s="42" t="str">
        <f>IF(BANCO10[[#This Row],[SOLUÇÃO]]=CX$1,BANCO10[[#This Row],[STATUS DA ETAPA]],"")</f>
        <v/>
      </c>
      <c r="CY832" s="42" t="str">
        <f>IF(BANCO10[[#This Row],[SOLUÇÃO]]=CY$1,BANCO10[[#This Row],[STATUS DA ETAPA]],"")</f>
        <v/>
      </c>
      <c r="CZ832" s="42" t="str">
        <f>IF(BANCO10[[#This Row],[SOLUÇÃO]]=CZ$1,BANCO10[[#This Row],[STATUS DA ETAPA]],"")</f>
        <v/>
      </c>
      <c r="DA832" s="42" t="str">
        <f>IF(BANCO10[[#This Row],[SOLUÇÃO]]=DA$1,BANCO10[[#This Row],[STATUS DA ETAPA]],"")</f>
        <v/>
      </c>
      <c r="DB832" s="42" t="str">
        <f>IF(BANCO10[[#This Row],[SOLUÇÃO]]=DB$1,BANCO10[[#This Row],[STATUS DA ETAPA]],"")</f>
        <v/>
      </c>
      <c r="DC832" s="63" t="str">
        <f>IF(BANCO10[[#This Row],[SOLUÇÃO]]=DC$1,BANCO10[[#This Row],[STATUS DA ETAPA]],"")</f>
        <v/>
      </c>
      <c r="DD832" s="65" t="str">
        <f>IF(BANCO10[[#This Row],[SOLUÇÃO]]=DD$1,BANCO10[[#This Row],[STATUS DA ETAPA]],"")</f>
        <v/>
      </c>
      <c r="DE832" s="65" t="str">
        <f>IF(BANCO10[[#This Row],[SOLUÇÃO]]=DE$1,BANCO10[[#This Row],[STATUS DA ETAPA]],"")</f>
        <v/>
      </c>
      <c r="DF832" s="65" t="str">
        <f>IF(BANCO10[[#This Row],[SOLUÇÃO]]=DF$1,BANCO10[[#This Row],[STATUS DA ETAPA]],"")</f>
        <v/>
      </c>
      <c r="DG832" s="65" t="str">
        <f>IF(BANCO10[[#This Row],[SOLUÇÃO]]=DG$1,BANCO10[[#This Row],[STATUS DA ETAPA]],"")</f>
        <v/>
      </c>
      <c r="DH832" s="65" t="str">
        <f>IF(BANCO10[[#This Row],[SOLUÇÃO]]=DH$1,BANCO10[[#This Row],[STATUS DA ETAPA]],"")</f>
        <v/>
      </c>
      <c r="DI832" s="65" t="str">
        <f>IF(BANCO10[[#This Row],[SOLUÇÃO]]=DI$1,BANCO10[[#This Row],[STATUS DA ETAPA]],"")</f>
        <v/>
      </c>
      <c r="DJ832" s="65" t="str">
        <f>IF(BANCO10[[#This Row],[SOLUÇÃO]]=DJ$1,BANCO10[[#This Row],[STATUS DA ETAPA]],"")</f>
        <v/>
      </c>
      <c r="DK832" s="65" t="str">
        <f>IF(BANCO10[[#This Row],[SOLUÇÃO]]=DK$1,BANCO10[[#This Row],[STATUS DA ETAPA]],"")</f>
        <v/>
      </c>
      <c r="DL832" s="65" t="str">
        <f>IF(BANCO10[[#This Row],[SOLUÇÃO]]=DL$1,BANCO10[[#This Row],[STATUS DA ETAPA]],"")</f>
        <v/>
      </c>
      <c r="DM832" s="65" t="str">
        <f>IF(BANCO10[[#This Row],[SOLUÇÃO]]=DM$1,BANCO10[[#This Row],[STATUS DA ETAPA]],"")</f>
        <v/>
      </c>
    </row>
    <row r="833" spans="1:339" ht="12" x14ac:dyDescent="0.25">
      <c r="A833" s="38" t="s">
        <v>118</v>
      </c>
      <c r="B833" s="39" t="s">
        <v>119</v>
      </c>
      <c r="C833" s="40" t="str">
        <f>IFERROR(VLOOKUP(BANCO10[[#This Row],[EMPRESA]],[1]!DADOS[#Data],2,FALSE),"")</f>
        <v>05.506.490/0001-16</v>
      </c>
      <c r="D833" s="42" t="s">
        <v>2063</v>
      </c>
      <c r="E833" s="42" t="str">
        <f>IFERROR(VLOOKUP(BANCO10[[#This Row],[EMPRESA]],[1]!DADOS[#Data],5,FALSE),"")</f>
        <v>ME</v>
      </c>
      <c r="F833" s="40" t="str">
        <f>IFERROR(IF(VLOOKUP(BANCO10[[#This Row],[EMPRESA]],[1]!DADOS[#Data],6,0)="","",(VLOOKUP(BANCO10[[#This Row],[EMPRESA]],[1]!DADOS[#Data],6,0))),"")</f>
        <v>CAPITAL LESTE 1</v>
      </c>
      <c r="G833" s="40"/>
      <c r="H833" s="43" t="s">
        <v>121</v>
      </c>
      <c r="I833" s="43" t="s">
        <v>145</v>
      </c>
      <c r="J833" s="43" t="s">
        <v>146</v>
      </c>
      <c r="K833" s="44" t="s">
        <v>2064</v>
      </c>
      <c r="L833" s="44" t="s">
        <v>123</v>
      </c>
      <c r="M833" s="44">
        <v>107</v>
      </c>
      <c r="N833" s="42">
        <v>103</v>
      </c>
      <c r="O833" s="42" t="s">
        <v>90</v>
      </c>
      <c r="P833" s="42">
        <v>4</v>
      </c>
      <c r="Q833" s="42" t="s">
        <v>173</v>
      </c>
      <c r="R833" s="45" t="s">
        <v>123</v>
      </c>
      <c r="S833" s="45"/>
      <c r="T833" s="45" t="s">
        <v>123</v>
      </c>
      <c r="U833" s="45"/>
      <c r="V833" s="45" t="s">
        <v>123</v>
      </c>
      <c r="W833" s="45"/>
      <c r="X833" s="45" t="s">
        <v>123</v>
      </c>
      <c r="Y833" s="45"/>
      <c r="Z833" s="46" t="s">
        <v>123</v>
      </c>
      <c r="AA833" s="47"/>
      <c r="AB833" s="46" t="s">
        <v>123</v>
      </c>
      <c r="AC833" s="48"/>
      <c r="AD833" s="46" t="s">
        <v>123</v>
      </c>
      <c r="AE833" s="48"/>
      <c r="AF833" s="45" t="s">
        <v>123</v>
      </c>
      <c r="AG833" s="45"/>
      <c r="AH833" s="45" t="s">
        <v>123</v>
      </c>
      <c r="AI833" s="45"/>
      <c r="AJ833" s="45" t="s">
        <v>123</v>
      </c>
      <c r="AK833" s="45"/>
      <c r="AL833" s="45" t="s">
        <v>123</v>
      </c>
      <c r="AM833" s="45"/>
      <c r="AN833" s="45" t="s">
        <v>123</v>
      </c>
      <c r="AO833" s="45"/>
      <c r="AP833" s="45" t="s">
        <v>123</v>
      </c>
      <c r="AQ833" s="45"/>
      <c r="AR833" s="45" t="s">
        <v>123</v>
      </c>
      <c r="AS833" s="45"/>
      <c r="AT833" s="133">
        <v>45307</v>
      </c>
      <c r="AU833" s="99">
        <v>45307</v>
      </c>
      <c r="AV833" s="51" t="s">
        <v>123</v>
      </c>
      <c r="AW833" s="51" t="s">
        <v>123</v>
      </c>
      <c r="AX833" s="51" t="s">
        <v>49</v>
      </c>
      <c r="AY833" s="52" t="s">
        <v>123</v>
      </c>
      <c r="AZ833" s="53">
        <v>0</v>
      </c>
      <c r="BA833" s="52" t="s">
        <v>123</v>
      </c>
      <c r="BB833" s="54" t="s">
        <v>123</v>
      </c>
      <c r="BC833" s="52" t="s">
        <v>123</v>
      </c>
      <c r="BD833" s="52" t="s">
        <v>123</v>
      </c>
      <c r="BE833" s="55" t="s">
        <v>123</v>
      </c>
      <c r="BF833" s="55" t="s">
        <v>123</v>
      </c>
      <c r="BG833" s="55" t="s">
        <v>123</v>
      </c>
      <c r="BH833" s="55" t="s">
        <v>123</v>
      </c>
      <c r="BI833" s="56" t="s">
        <v>123</v>
      </c>
      <c r="BJ833" s="48"/>
      <c r="BK833" s="74"/>
      <c r="BL833" s="75"/>
      <c r="BM833" s="74"/>
      <c r="BN833" s="75"/>
      <c r="BO833" s="74" t="s">
        <v>123</v>
      </c>
      <c r="BP833" s="75"/>
      <c r="BQ833" s="74" t="s">
        <v>123</v>
      </c>
      <c r="BR833" s="75"/>
      <c r="BS833" s="70" t="s">
        <v>127</v>
      </c>
      <c r="BT833" s="38" t="s">
        <v>128</v>
      </c>
      <c r="BU833" s="61"/>
      <c r="BV833" s="61"/>
      <c r="BW833" s="84"/>
      <c r="BX833" s="84"/>
      <c r="BY833" s="85" t="s">
        <v>129</v>
      </c>
      <c r="BZ833" s="84"/>
      <c r="CA833" s="86" t="s">
        <v>129</v>
      </c>
      <c r="CB833" s="87" t="s">
        <v>129</v>
      </c>
      <c r="CC833" s="88" t="s">
        <v>129</v>
      </c>
      <c r="CD833" s="87" t="s">
        <v>129</v>
      </c>
      <c r="CE833" s="87" t="s">
        <v>129</v>
      </c>
      <c r="CF833" s="87" t="s">
        <v>129</v>
      </c>
      <c r="CG833" s="87" t="s">
        <v>129</v>
      </c>
      <c r="CH833" s="42">
        <f>YEAR(BANCO10[[#This Row],[DATA INÍCIO]])</f>
        <v>2024</v>
      </c>
      <c r="CI833" s="42">
        <f>MONTH(BANCO10[[#This Row],[DATA INÍCIO]])</f>
        <v>1</v>
      </c>
      <c r="CJ833" s="42" t="str">
        <f t="shared" si="14"/>
        <v>XAMPOOL NEW LTDA05.506.490/0001-16</v>
      </c>
      <c r="CK833" s="42"/>
      <c r="CL833" s="42" t="s">
        <v>2065</v>
      </c>
      <c r="CM833" s="42" t="str">
        <f>IF(BANCO10[[#This Row],[SOLUÇÃO]]=CM$1,BANCO10[[#This Row],[STATUS DA ETAPA]],"")</f>
        <v>CONCLUÍDO</v>
      </c>
      <c r="CN833" s="42" t="str">
        <f>IF(BANCO10[[#This Row],[SOLUÇÃO]]=CN$1,BANCO10[[#This Row],[STATUS DA ETAPA]],"")</f>
        <v/>
      </c>
      <c r="CO833" s="42" t="str">
        <f>IF(BANCO10[[#This Row],[SOLUÇÃO]]=CO$1,BANCO10[[#This Row],[STATUS DA ETAPA]],"")</f>
        <v/>
      </c>
      <c r="CP833" s="42" t="str">
        <f>IF(BANCO10[[#This Row],[SOLUÇÃO]]=CP$1,BANCO10[[#This Row],[STATUS DA ETAPA]],"")</f>
        <v/>
      </c>
      <c r="CQ833" s="42" t="str">
        <f>IF(BANCO10[[#This Row],[SOLUÇÃO]]=CQ$1,BANCO10[[#This Row],[STATUS DA ETAPA]],"")</f>
        <v/>
      </c>
      <c r="CR833" s="42" t="str">
        <f>IF(BANCO10[[#This Row],[SOLUÇÃO]]=CR$1,BANCO10[[#This Row],[STATUS DA ETAPA]],"")</f>
        <v/>
      </c>
      <c r="CS833" s="42" t="str">
        <f>IF(BANCO10[[#This Row],[SOLUÇÃO]]=CS$1,BANCO10[[#This Row],[STATUS DA ETAPA]],"")</f>
        <v/>
      </c>
      <c r="CT833" s="42" t="str">
        <f>IF(BANCO10[[#This Row],[SOLUÇÃO]]=CT$1,BANCO10[[#This Row],[STATUS DA ETAPA]],"")</f>
        <v/>
      </c>
      <c r="CU833" s="42" t="str">
        <f>IF(BANCO10[[#This Row],[SOLUÇÃO]]=CU$1,BANCO10[[#This Row],[STATUS DA ETAPA]],"")</f>
        <v/>
      </c>
      <c r="CV833" s="42" t="str">
        <f>IF(BANCO10[[#This Row],[SOLUÇÃO]]=CV$1,BANCO10[[#This Row],[STATUS DA ETAPA]],"")</f>
        <v/>
      </c>
      <c r="CW833" s="42" t="str">
        <f>IF(BANCO10[[#This Row],[SOLUÇÃO]]=CW$1,BANCO10[[#This Row],[STATUS DA ETAPA]],"")</f>
        <v/>
      </c>
      <c r="CX833" s="42" t="str">
        <f>IF(BANCO10[[#This Row],[SOLUÇÃO]]=CX$1,BANCO10[[#This Row],[STATUS DA ETAPA]],"")</f>
        <v/>
      </c>
      <c r="CY833" s="42" t="str">
        <f>IF(BANCO10[[#This Row],[SOLUÇÃO]]=CY$1,BANCO10[[#This Row],[STATUS DA ETAPA]],"")</f>
        <v/>
      </c>
      <c r="CZ833" s="42" t="str">
        <f>IF(BANCO10[[#This Row],[SOLUÇÃO]]=CZ$1,BANCO10[[#This Row],[STATUS DA ETAPA]],"")</f>
        <v/>
      </c>
      <c r="DA833" s="42" t="str">
        <f>IF(BANCO10[[#This Row],[SOLUÇÃO]]=DA$1,BANCO10[[#This Row],[STATUS DA ETAPA]],"")</f>
        <v/>
      </c>
      <c r="DB833" s="42" t="str">
        <f>IF(BANCO10[[#This Row],[SOLUÇÃO]]=DB$1,BANCO10[[#This Row],[STATUS DA ETAPA]],"")</f>
        <v/>
      </c>
      <c r="DC833" s="63" t="str">
        <f>IF(BANCO10[[#This Row],[SOLUÇÃO]]=DC$1,BANCO10[[#This Row],[STATUS DA ETAPA]],"")</f>
        <v/>
      </c>
      <c r="DD833" s="65" t="str">
        <f>IF(BANCO10[[#This Row],[SOLUÇÃO]]=DD$1,BANCO10[[#This Row],[STATUS DA ETAPA]],"")</f>
        <v/>
      </c>
      <c r="DE833" s="65" t="str">
        <f>IF(BANCO10[[#This Row],[SOLUÇÃO]]=DE$1,BANCO10[[#This Row],[STATUS DA ETAPA]],"")</f>
        <v/>
      </c>
      <c r="DF833" s="65" t="str">
        <f>IF(BANCO10[[#This Row],[SOLUÇÃO]]=DF$1,BANCO10[[#This Row],[STATUS DA ETAPA]],"")</f>
        <v/>
      </c>
      <c r="DG833" s="65" t="str">
        <f>IF(BANCO10[[#This Row],[SOLUÇÃO]]=DG$1,BANCO10[[#This Row],[STATUS DA ETAPA]],"")</f>
        <v/>
      </c>
      <c r="DH833" s="65" t="str">
        <f>IF(BANCO10[[#This Row],[SOLUÇÃO]]=DH$1,BANCO10[[#This Row],[STATUS DA ETAPA]],"")</f>
        <v/>
      </c>
      <c r="DI833" s="65" t="str">
        <f>IF(BANCO10[[#This Row],[SOLUÇÃO]]=DI$1,BANCO10[[#This Row],[STATUS DA ETAPA]],"")</f>
        <v/>
      </c>
      <c r="DJ833" s="65" t="str">
        <f>IF(BANCO10[[#This Row],[SOLUÇÃO]]=DJ$1,BANCO10[[#This Row],[STATUS DA ETAPA]],"")</f>
        <v/>
      </c>
      <c r="DK833" s="65" t="str">
        <f>IF(BANCO10[[#This Row],[SOLUÇÃO]]=DK$1,BANCO10[[#This Row],[STATUS DA ETAPA]],"")</f>
        <v/>
      </c>
      <c r="DL833" s="65" t="str">
        <f>IF(BANCO10[[#This Row],[SOLUÇÃO]]=DL$1,BANCO10[[#This Row],[STATUS DA ETAPA]],"")</f>
        <v/>
      </c>
      <c r="DM833" s="65" t="str">
        <f>IF(BANCO10[[#This Row],[SOLUÇÃO]]=DM$1,BANCO10[[#This Row],[STATUS DA ETAPA]],"")</f>
        <v/>
      </c>
    </row>
    <row r="834" spans="1:339" ht="10.5" x14ac:dyDescent="0.25">
      <c r="A834" s="38" t="s">
        <v>118</v>
      </c>
      <c r="B834" s="39" t="s">
        <v>131</v>
      </c>
      <c r="C834" s="40" t="str">
        <f>IFERROR(VLOOKUP(BANCO10[[#This Row],[EMPRESA]],[1]!DADOS[#Data],2,FALSE),"")</f>
        <v>49.243.106/0001-05</v>
      </c>
      <c r="D834" s="40" t="s">
        <v>2066</v>
      </c>
      <c r="E834" s="42" t="str">
        <f>IFERROR(VLOOKUP(BANCO10[[#This Row],[EMPRESA]],[1]!DADOS[#Data],5,FALSE),"")</f>
        <v>EPP</v>
      </c>
      <c r="F834" s="40" t="str">
        <f>IFERROR(IF(VLOOKUP(BANCO10[[#This Row],[EMPRESA]],[1]!DADOS[#Data],6,0)="","",(VLOOKUP(BANCO10[[#This Row],[EMPRESA]],[1]!DADOS[#Data],6,0))),"")</f>
        <v>CAPITAL LESTE 1</v>
      </c>
      <c r="G834" s="40" t="str">
        <f>IFERROR(IF(VLOOKUP(BANCO10[[#This Row],[EMPRESA]],[1]!DADOS[#Data],4)="","",(VLOOKUP($D834,[1]!DADOS[#Data],4,0))),"")</f>
        <v/>
      </c>
      <c r="H834" s="43" t="s">
        <v>7</v>
      </c>
      <c r="I834" s="43" t="s">
        <v>134</v>
      </c>
      <c r="J834" s="43" t="s">
        <v>123</v>
      </c>
      <c r="K834" s="44" t="s">
        <v>2067</v>
      </c>
      <c r="L834" s="44" t="s">
        <v>136</v>
      </c>
      <c r="M834" s="44" t="s">
        <v>137</v>
      </c>
      <c r="N834" s="44" t="s">
        <v>123</v>
      </c>
      <c r="O834" s="42" t="s">
        <v>96</v>
      </c>
      <c r="P834" s="42">
        <v>106</v>
      </c>
      <c r="Q834" s="39"/>
      <c r="R834" s="45" t="s">
        <v>27</v>
      </c>
      <c r="S834" s="45">
        <v>45713</v>
      </c>
      <c r="T834" s="45" t="s">
        <v>27</v>
      </c>
      <c r="U834" s="45">
        <v>45713</v>
      </c>
      <c r="V834" s="45" t="s">
        <v>27</v>
      </c>
      <c r="W834" s="45">
        <v>45713</v>
      </c>
      <c r="X834" s="45" t="s">
        <v>27</v>
      </c>
      <c r="Y834" s="45">
        <v>45713</v>
      </c>
      <c r="Z834" s="46" t="s">
        <v>27</v>
      </c>
      <c r="AA834" s="47">
        <v>45715</v>
      </c>
      <c r="AB834" s="46" t="s">
        <v>27</v>
      </c>
      <c r="AC834" s="48">
        <v>45712</v>
      </c>
      <c r="AD834" s="46" t="s">
        <v>27</v>
      </c>
      <c r="AE834" s="48">
        <v>45713</v>
      </c>
      <c r="AF834" s="45" t="s">
        <v>123</v>
      </c>
      <c r="AG834" s="45"/>
      <c r="AH834" s="45" t="s">
        <v>123</v>
      </c>
      <c r="AI834" s="45"/>
      <c r="AJ834" s="45" t="s">
        <v>27</v>
      </c>
      <c r="AK834" s="45">
        <v>45708</v>
      </c>
      <c r="AL834" s="45" t="s">
        <v>123</v>
      </c>
      <c r="AM834" s="45"/>
      <c r="AN834" s="45" t="s">
        <v>123</v>
      </c>
      <c r="AO834" s="45"/>
      <c r="AP834" s="45" t="s">
        <v>123</v>
      </c>
      <c r="AQ834" s="45"/>
      <c r="AR834" s="45" t="s">
        <v>123</v>
      </c>
      <c r="AS834" s="45"/>
      <c r="AT834" s="49">
        <v>46022</v>
      </c>
      <c r="AU834" s="50">
        <v>46022</v>
      </c>
      <c r="AV834" s="66" t="s">
        <v>126</v>
      </c>
      <c r="AW834" s="66" t="s">
        <v>126</v>
      </c>
      <c r="AX834" s="51" t="s">
        <v>49</v>
      </c>
      <c r="AY834" s="52" t="s">
        <v>126</v>
      </c>
      <c r="AZ834" s="53">
        <v>20140</v>
      </c>
      <c r="BA834" s="52" t="s">
        <v>138</v>
      </c>
      <c r="BB834" s="42">
        <v>675783</v>
      </c>
      <c r="BC834" s="52" t="s">
        <v>123</v>
      </c>
      <c r="BD834" s="52" t="s">
        <v>123</v>
      </c>
      <c r="BE834" s="55" t="s">
        <v>126</v>
      </c>
      <c r="BF834" s="55" t="s">
        <v>126</v>
      </c>
      <c r="BG834" s="55" t="s">
        <v>126</v>
      </c>
      <c r="BH834" s="55" t="s">
        <v>126</v>
      </c>
      <c r="BI834" s="68" t="s">
        <v>126</v>
      </c>
      <c r="BJ834" s="48"/>
      <c r="BK834" s="58" t="s">
        <v>126</v>
      </c>
      <c r="BL834" s="59"/>
      <c r="BM834" s="58" t="s">
        <v>126</v>
      </c>
      <c r="BN834" s="59"/>
      <c r="BO834" s="58" t="s">
        <v>126</v>
      </c>
      <c r="BP834" s="59"/>
      <c r="BQ834" s="58" t="s">
        <v>126</v>
      </c>
      <c r="BR834" s="59"/>
      <c r="BS834" s="69" t="s">
        <v>185</v>
      </c>
      <c r="BT834" s="38"/>
      <c r="BU834" s="61"/>
      <c r="BV834" s="61"/>
      <c r="BW834" s="61"/>
      <c r="BX834" s="61"/>
      <c r="BY834" s="61"/>
      <c r="BZ834" s="61"/>
      <c r="CA834" s="61"/>
      <c r="CB834" s="61"/>
      <c r="CC834" s="61"/>
      <c r="CD834" s="61"/>
      <c r="CE834" s="61"/>
      <c r="CF834" s="61"/>
      <c r="CG834" s="61"/>
      <c r="CH834" s="63">
        <f>YEAR(BANCO10[[#This Row],[DATA INÍCIO]])</f>
        <v>2025</v>
      </c>
      <c r="CI834" s="63">
        <f>MONTH(BANCO10[[#This Row],[DATA INÍCIO]])</f>
        <v>12</v>
      </c>
      <c r="CJ834" s="71" t="str">
        <f t="shared" si="14"/>
        <v>YINPACK INDUSTRIA E COMERCIO DE EMBALAGENS LTDA49.243.106/0001-05</v>
      </c>
      <c r="CK834" s="63"/>
      <c r="CL834" s="63"/>
      <c r="CM834" s="42" t="str">
        <f>IF(BANCO10[[#This Row],[SOLUÇÃO]]=CM$1,BANCO10[[#This Row],[STATUS DA ETAPA]],"")</f>
        <v/>
      </c>
      <c r="CN834" s="42" t="str">
        <f>IF(BANCO10[[#This Row],[SOLUÇÃO]]=CN$1,BANCO10[[#This Row],[STATUS DA ETAPA]],"")</f>
        <v/>
      </c>
      <c r="CO834" s="42" t="str">
        <f>IF(BANCO10[[#This Row],[SOLUÇÃO]]=CO$1,BANCO10[[#This Row],[STATUS DA ETAPA]],"")</f>
        <v/>
      </c>
      <c r="CP834" s="42" t="str">
        <f>IF(BANCO10[[#This Row],[SOLUÇÃO]]=CP$1,BANCO10[[#This Row],[STATUS DA ETAPA]],"")</f>
        <v/>
      </c>
      <c r="CQ834" s="42" t="str">
        <f>IF(BANCO10[[#This Row],[SOLUÇÃO]]=CQ$1,BANCO10[[#This Row],[STATUS DA ETAPA]],"")</f>
        <v/>
      </c>
      <c r="CR834" s="42" t="str">
        <f>IF(BANCO10[[#This Row],[SOLUÇÃO]]=CR$1,BANCO10[[#This Row],[STATUS DA ETAPA]],"")</f>
        <v/>
      </c>
      <c r="CS834" s="42" t="str">
        <f>IF(BANCO10[[#This Row],[SOLUÇÃO]]=CS$1,BANCO10[[#This Row],[STATUS DA ETAPA]],"")</f>
        <v>AGUARDANDO SALDO</v>
      </c>
      <c r="CT834" s="42" t="str">
        <f>IF(BANCO10[[#This Row],[SOLUÇÃO]]=CT$1,BANCO10[[#This Row],[STATUS DA ETAPA]],"")</f>
        <v/>
      </c>
      <c r="CU834" s="42" t="str">
        <f>IF(BANCO10[[#This Row],[SOLUÇÃO]]=CU$1,BANCO10[[#This Row],[STATUS DA ETAPA]],"")</f>
        <v/>
      </c>
      <c r="CV834" s="42" t="str">
        <f>IF(BANCO10[[#This Row],[SOLUÇÃO]]=CV$1,BANCO10[[#This Row],[STATUS DA ETAPA]],"")</f>
        <v/>
      </c>
      <c r="CW834" s="42" t="str">
        <f>IF(BANCO10[[#This Row],[SOLUÇÃO]]=CW$1,BANCO10[[#This Row],[STATUS DA ETAPA]],"")</f>
        <v/>
      </c>
      <c r="CX834" s="42" t="str">
        <f>IF(BANCO10[[#This Row],[SOLUÇÃO]]=CX$1,BANCO10[[#This Row],[STATUS DA ETAPA]],"")</f>
        <v/>
      </c>
      <c r="CY834" s="42" t="str">
        <f>IF(BANCO10[[#This Row],[SOLUÇÃO]]=CY$1,BANCO10[[#This Row],[STATUS DA ETAPA]],"")</f>
        <v/>
      </c>
      <c r="CZ834" s="42" t="str">
        <f>IF(BANCO10[[#This Row],[SOLUÇÃO]]=CZ$1,BANCO10[[#This Row],[STATUS DA ETAPA]],"")</f>
        <v/>
      </c>
      <c r="DA834" s="42" t="str">
        <f>IF(BANCO10[[#This Row],[SOLUÇÃO]]=DA$1,BANCO10[[#This Row],[STATUS DA ETAPA]],"")</f>
        <v/>
      </c>
      <c r="DB834" s="42" t="str">
        <f>IF(BANCO10[[#This Row],[SOLUÇÃO]]=DB$1,BANCO10[[#This Row],[STATUS DA ETAPA]],"")</f>
        <v/>
      </c>
      <c r="DC834" s="42" t="str">
        <f>IF(BANCO10[[#This Row],[SOLUÇÃO]]=DC$1,BANCO10[[#This Row],[STATUS DA ETAPA]],"")</f>
        <v/>
      </c>
      <c r="DD834" s="42" t="str">
        <f>IF(BANCO10[[#This Row],[SOLUÇÃO]]=DD$1,BANCO10[[#This Row],[STATUS DA ETAPA]],"")</f>
        <v/>
      </c>
      <c r="DE834" s="42" t="str">
        <f>IF(BANCO10[[#This Row],[SOLUÇÃO]]=DE$1,BANCO10[[#This Row],[STATUS DA ETAPA]],"")</f>
        <v/>
      </c>
      <c r="DF834" s="42" t="str">
        <f>IF(BANCO10[[#This Row],[SOLUÇÃO]]=DF$1,BANCO10[[#This Row],[STATUS DA ETAPA]],"")</f>
        <v/>
      </c>
      <c r="DG834" s="42" t="str">
        <f>IF(BANCO10[[#This Row],[SOLUÇÃO]]=DG$1,BANCO10[[#This Row],[STATUS DA ETAPA]],"")</f>
        <v/>
      </c>
      <c r="DH834" s="42" t="str">
        <f>IF(BANCO10[[#This Row],[SOLUÇÃO]]=DH$1,BANCO10[[#This Row],[STATUS DA ETAPA]],"")</f>
        <v/>
      </c>
      <c r="DI834" s="42" t="str">
        <f>IF(BANCO10[[#This Row],[SOLUÇÃO]]=DI$1,BANCO10[[#This Row],[STATUS DA ETAPA]],"")</f>
        <v/>
      </c>
      <c r="DJ834" s="42" t="str">
        <f>IF(BANCO10[[#This Row],[SOLUÇÃO]]=DJ$1,BANCO10[[#This Row],[STATUS DA ETAPA]],"")</f>
        <v/>
      </c>
      <c r="DK834" s="42" t="str">
        <f>IF(BANCO10[[#This Row],[SOLUÇÃO]]=DK$1,BANCO10[[#This Row],[STATUS DA ETAPA]],"")</f>
        <v/>
      </c>
      <c r="DL834" s="42" t="str">
        <f>IF(BANCO10[[#This Row],[SOLUÇÃO]]=DL$1,BANCO10[[#This Row],[STATUS DA ETAPA]],"")</f>
        <v/>
      </c>
      <c r="DM834" s="42" t="str">
        <f>IF(BANCO10[[#This Row],[SOLUÇÃO]]=DM$1,BANCO10[[#This Row],[STATUS DA ETAPA]],"")</f>
        <v/>
      </c>
    </row>
    <row r="835" spans="1:339" ht="12" x14ac:dyDescent="0.25">
      <c r="A835" s="38" t="s">
        <v>118</v>
      </c>
      <c r="B835" s="39" t="s">
        <v>131</v>
      </c>
      <c r="C835" s="40" t="str">
        <f>IFERROR(VLOOKUP(BANCO10[[#This Row],[EMPRESA]],[1]!DADOS[#Data],2,FALSE),"")</f>
        <v>65.912.123/0003-06</v>
      </c>
      <c r="D835" s="40" t="s">
        <v>2068</v>
      </c>
      <c r="E835" s="42" t="str">
        <f>IFERROR(VLOOKUP(BANCO10[[#This Row],[EMPRESA]],[1]!DADOS[#Data],5,FALSE),"")</f>
        <v>DEMAIS</v>
      </c>
      <c r="F835" s="40" t="str">
        <f>IFERROR(IF(VLOOKUP(BANCO10[[#This Row],[EMPRESA]],[1]!DADOS[#Data],6,0)="","",(VLOOKUP(BANCO10[[#This Row],[EMPRESA]],[1]!DADOS[#Data],6,0))),"")</f>
        <v>N/A</v>
      </c>
      <c r="G835" s="40" t="str">
        <f>IFERROR(IF(VLOOKUP(BANCO10[[#This Row],[EMPRESA]],[1]!DADOS[#Data],4)="","",(VLOOKUP($D835,[1]!DADOS[#Data],4,0))),"")</f>
        <v/>
      </c>
      <c r="H835" s="43" t="s">
        <v>121</v>
      </c>
      <c r="I835" s="43" t="s">
        <v>145</v>
      </c>
      <c r="J835" s="43" t="s">
        <v>146</v>
      </c>
      <c r="K835" s="44" t="s">
        <v>2069</v>
      </c>
      <c r="L835" s="44" t="s">
        <v>123</v>
      </c>
      <c r="M835" s="44" t="s">
        <v>137</v>
      </c>
      <c r="N835" s="44" t="s">
        <v>1890</v>
      </c>
      <c r="O835" s="42" t="s">
        <v>90</v>
      </c>
      <c r="P835" s="42">
        <v>4</v>
      </c>
      <c r="Q835" s="39" t="s">
        <v>337</v>
      </c>
      <c r="R835" s="45" t="s">
        <v>123</v>
      </c>
      <c r="S835" s="45"/>
      <c r="T835" s="45" t="s">
        <v>123</v>
      </c>
      <c r="U835" s="45"/>
      <c r="V835" s="45" t="s">
        <v>123</v>
      </c>
      <c r="W835" s="45"/>
      <c r="X835" s="45" t="s">
        <v>123</v>
      </c>
      <c r="Y835" s="45"/>
      <c r="Z835" s="46" t="s">
        <v>123</v>
      </c>
      <c r="AA835" s="47"/>
      <c r="AB835" s="46" t="s">
        <v>123</v>
      </c>
      <c r="AC835" s="48"/>
      <c r="AD835" s="46" t="s">
        <v>123</v>
      </c>
      <c r="AE835" s="48"/>
      <c r="AF835" s="45" t="s">
        <v>123</v>
      </c>
      <c r="AG835" s="45"/>
      <c r="AH835" s="45" t="s">
        <v>123</v>
      </c>
      <c r="AI835" s="45"/>
      <c r="AJ835" s="45" t="s">
        <v>123</v>
      </c>
      <c r="AK835" s="45"/>
      <c r="AL835" s="45" t="s">
        <v>123</v>
      </c>
      <c r="AM835" s="45"/>
      <c r="AN835" s="45" t="s">
        <v>123</v>
      </c>
      <c r="AO835" s="45"/>
      <c r="AP835" s="45" t="s">
        <v>123</v>
      </c>
      <c r="AQ835" s="45"/>
      <c r="AR835" s="45" t="s">
        <v>123</v>
      </c>
      <c r="AS835" s="45"/>
      <c r="AT835" s="49">
        <v>45890</v>
      </c>
      <c r="AU835" s="50">
        <v>45890</v>
      </c>
      <c r="AV835" s="66" t="s">
        <v>126</v>
      </c>
      <c r="AW835" s="66" t="s">
        <v>126</v>
      </c>
      <c r="AX835" s="51" t="s">
        <v>49</v>
      </c>
      <c r="AY835" s="52" t="s">
        <v>123</v>
      </c>
      <c r="AZ835" s="53">
        <v>0</v>
      </c>
      <c r="BA835" s="52" t="s">
        <v>123</v>
      </c>
      <c r="BB835" s="54"/>
      <c r="BC835" s="52"/>
      <c r="BD835" s="52"/>
      <c r="BE835" s="55" t="s">
        <v>123</v>
      </c>
      <c r="BF835" s="55" t="s">
        <v>123</v>
      </c>
      <c r="BG835" s="55" t="s">
        <v>123</v>
      </c>
      <c r="BH835" s="55" t="s">
        <v>123</v>
      </c>
      <c r="BI835" s="48" t="s">
        <v>123</v>
      </c>
      <c r="BJ835" s="48"/>
      <c r="BK835" s="58" t="s">
        <v>126</v>
      </c>
      <c r="BL835" s="59"/>
      <c r="BM835" s="58" t="s">
        <v>126</v>
      </c>
      <c r="BN835" s="59"/>
      <c r="BO835" s="74" t="s">
        <v>123</v>
      </c>
      <c r="BP835" s="77"/>
      <c r="BQ835" s="78" t="s">
        <v>123</v>
      </c>
      <c r="BR835" s="131"/>
      <c r="BS835" s="69"/>
      <c r="BT835" s="38"/>
      <c r="BU835" s="61"/>
      <c r="BV835" s="61"/>
      <c r="BW835" s="61"/>
      <c r="BX835" s="61"/>
      <c r="BY835" s="61"/>
      <c r="BZ835" s="61"/>
      <c r="CA835" s="61"/>
      <c r="CB835" s="61"/>
      <c r="CC835" s="61"/>
      <c r="CD835" s="61"/>
      <c r="CE835" s="61"/>
      <c r="CF835" s="61"/>
      <c r="CG835" s="61"/>
      <c r="CH835" s="63">
        <f>YEAR(BANCO10[[#This Row],[DATA INÍCIO]])</f>
        <v>2025</v>
      </c>
      <c r="CI835" s="63">
        <f>MONTH(BANCO10[[#This Row],[DATA INÍCIO]])</f>
        <v>8</v>
      </c>
      <c r="CJ835" s="71" t="str">
        <f t="shared" si="14"/>
        <v>YKZ CONFECCOES LTDA65.912.123/0003-06</v>
      </c>
      <c r="CK835" s="63"/>
      <c r="CL835" s="63"/>
      <c r="CM835" s="42" t="str">
        <f>IF(BANCO10[[#This Row],[SOLUÇÃO]]=CM$1,BANCO10[[#This Row],[STATUS DA ETAPA]],"")</f>
        <v>CONCLUÍDO</v>
      </c>
      <c r="CN835" s="42" t="str">
        <f>IF(BANCO10[[#This Row],[SOLUÇÃO]]=CN$1,BANCO10[[#This Row],[STATUS DA ETAPA]],"")</f>
        <v/>
      </c>
      <c r="CO835" s="42" t="str">
        <f>IF(BANCO10[[#This Row],[SOLUÇÃO]]=CO$1,BANCO10[[#This Row],[STATUS DA ETAPA]],"")</f>
        <v/>
      </c>
      <c r="CP835" s="42" t="str">
        <f>IF(BANCO10[[#This Row],[SOLUÇÃO]]=CP$1,BANCO10[[#This Row],[STATUS DA ETAPA]],"")</f>
        <v/>
      </c>
      <c r="CQ835" s="42" t="str">
        <f>IF(BANCO10[[#This Row],[SOLUÇÃO]]=CQ$1,BANCO10[[#This Row],[STATUS DA ETAPA]],"")</f>
        <v/>
      </c>
      <c r="CR835" s="42" t="str">
        <f>IF(BANCO10[[#This Row],[SOLUÇÃO]]=CR$1,BANCO10[[#This Row],[STATUS DA ETAPA]],"")</f>
        <v/>
      </c>
      <c r="CS835" s="42" t="str">
        <f>IF(BANCO10[[#This Row],[SOLUÇÃO]]=CS$1,BANCO10[[#This Row],[STATUS DA ETAPA]],"")</f>
        <v/>
      </c>
      <c r="CT835" s="42" t="str">
        <f>IF(BANCO10[[#This Row],[SOLUÇÃO]]=CT$1,BANCO10[[#This Row],[STATUS DA ETAPA]],"")</f>
        <v/>
      </c>
      <c r="CU835" s="42" t="str">
        <f>IF(BANCO10[[#This Row],[SOLUÇÃO]]=CU$1,BANCO10[[#This Row],[STATUS DA ETAPA]],"")</f>
        <v/>
      </c>
      <c r="CV835" s="42" t="str">
        <f>IF(BANCO10[[#This Row],[SOLUÇÃO]]=CV$1,BANCO10[[#This Row],[STATUS DA ETAPA]],"")</f>
        <v/>
      </c>
      <c r="CW835" s="42" t="str">
        <f>IF(BANCO10[[#This Row],[SOLUÇÃO]]=CW$1,BANCO10[[#This Row],[STATUS DA ETAPA]],"")</f>
        <v/>
      </c>
      <c r="CX835" s="42" t="str">
        <f>IF(BANCO10[[#This Row],[SOLUÇÃO]]=CX$1,BANCO10[[#This Row],[STATUS DA ETAPA]],"")</f>
        <v/>
      </c>
      <c r="CY835" s="42" t="str">
        <f>IF(BANCO10[[#This Row],[SOLUÇÃO]]=CY$1,BANCO10[[#This Row],[STATUS DA ETAPA]],"")</f>
        <v/>
      </c>
      <c r="CZ835" s="42" t="str">
        <f>IF(BANCO10[[#This Row],[SOLUÇÃO]]=CZ$1,BANCO10[[#This Row],[STATUS DA ETAPA]],"")</f>
        <v/>
      </c>
      <c r="DA835" s="42" t="str">
        <f>IF(BANCO10[[#This Row],[SOLUÇÃO]]=DA$1,BANCO10[[#This Row],[STATUS DA ETAPA]],"")</f>
        <v/>
      </c>
      <c r="DB835" s="42" t="str">
        <f>IF(BANCO10[[#This Row],[SOLUÇÃO]]=DB$1,BANCO10[[#This Row],[STATUS DA ETAPA]],"")</f>
        <v/>
      </c>
      <c r="DC835" s="42" t="str">
        <f>IF(BANCO10[[#This Row],[SOLUÇÃO]]=DC$1,BANCO10[[#This Row],[STATUS DA ETAPA]],"")</f>
        <v/>
      </c>
      <c r="DD835" s="42" t="str">
        <f>IF(BANCO10[[#This Row],[SOLUÇÃO]]=DD$1,BANCO10[[#This Row],[STATUS DA ETAPA]],"")</f>
        <v/>
      </c>
      <c r="DE835" s="42" t="str">
        <f>IF(BANCO10[[#This Row],[SOLUÇÃO]]=DE$1,BANCO10[[#This Row],[STATUS DA ETAPA]],"")</f>
        <v/>
      </c>
      <c r="DF835" s="42" t="str">
        <f>IF(BANCO10[[#This Row],[SOLUÇÃO]]=DF$1,BANCO10[[#This Row],[STATUS DA ETAPA]],"")</f>
        <v/>
      </c>
      <c r="DG835" s="42" t="str">
        <f>IF(BANCO10[[#This Row],[SOLUÇÃO]]=DG$1,BANCO10[[#This Row],[STATUS DA ETAPA]],"")</f>
        <v/>
      </c>
      <c r="DH835" s="42" t="str">
        <f>IF(BANCO10[[#This Row],[SOLUÇÃO]]=DH$1,BANCO10[[#This Row],[STATUS DA ETAPA]],"")</f>
        <v/>
      </c>
      <c r="DI835" s="42" t="str">
        <f>IF(BANCO10[[#This Row],[SOLUÇÃO]]=DI$1,BANCO10[[#This Row],[STATUS DA ETAPA]],"")</f>
        <v/>
      </c>
      <c r="DJ835" s="42" t="str">
        <f>IF(BANCO10[[#This Row],[SOLUÇÃO]]=DJ$1,BANCO10[[#This Row],[STATUS DA ETAPA]],"")</f>
        <v/>
      </c>
      <c r="DK835" s="42" t="str">
        <f>IF(BANCO10[[#This Row],[SOLUÇÃO]]=DK$1,BANCO10[[#This Row],[STATUS DA ETAPA]],"")</f>
        <v/>
      </c>
      <c r="DL835" s="42" t="str">
        <f>IF(BANCO10[[#This Row],[SOLUÇÃO]]=DL$1,BANCO10[[#This Row],[STATUS DA ETAPA]],"")</f>
        <v/>
      </c>
      <c r="DM835" s="42" t="str">
        <f>IF(BANCO10[[#This Row],[SOLUÇÃO]]=DM$1,BANCO10[[#This Row],[STATUS DA ETAPA]],"")</f>
        <v/>
      </c>
    </row>
    <row r="836" spans="1:339" ht="12" x14ac:dyDescent="0.25">
      <c r="A836" s="38" t="s">
        <v>118</v>
      </c>
      <c r="B836" s="39" t="s">
        <v>131</v>
      </c>
      <c r="C836" s="40" t="str">
        <f>IFERROR(VLOOKUP(BANCO10[[#This Row],[EMPRESA]],[1]!DADOS[#Data],2,FALSE),"")</f>
        <v>65.912.123/0003-06</v>
      </c>
      <c r="D836" s="40" t="s">
        <v>2068</v>
      </c>
      <c r="E836" s="42" t="str">
        <f>IFERROR(VLOOKUP(BANCO10[[#This Row],[EMPRESA]],[1]!DADOS[#Data],5,FALSE),"")</f>
        <v>DEMAIS</v>
      </c>
      <c r="F836" s="40" t="str">
        <f>IFERROR(IF(VLOOKUP(BANCO10[[#This Row],[EMPRESA]],[1]!DADOS[#Data],6,0)="","",(VLOOKUP(BANCO10[[#This Row],[EMPRESA]],[1]!DADOS[#Data],6,0))),"")</f>
        <v>N/A</v>
      </c>
      <c r="G836" s="40" t="str">
        <f>IFERROR(IF(VLOOKUP(BANCO10[[#This Row],[EMPRESA]],[1]!DADOS[#Data],4)="","",(VLOOKUP($D836,[1]!DADOS[#Data],4,0))),"")</f>
        <v/>
      </c>
      <c r="H836" s="43" t="s">
        <v>196</v>
      </c>
      <c r="I836" s="43" t="s">
        <v>306</v>
      </c>
      <c r="J836" s="43" t="s">
        <v>123</v>
      </c>
      <c r="K836" s="44" t="s">
        <v>2070</v>
      </c>
      <c r="L836" s="44" t="s">
        <v>136</v>
      </c>
      <c r="M836" s="44" t="s">
        <v>137</v>
      </c>
      <c r="N836" s="44" t="s">
        <v>1890</v>
      </c>
      <c r="O836" s="42" t="s">
        <v>336</v>
      </c>
      <c r="P836" s="42">
        <v>64</v>
      </c>
      <c r="Q836" s="39" t="s">
        <v>337</v>
      </c>
      <c r="R836" s="45" t="s">
        <v>27</v>
      </c>
      <c r="S836" s="45">
        <v>45890</v>
      </c>
      <c r="T836" s="45" t="s">
        <v>27</v>
      </c>
      <c r="U836" s="45">
        <v>45890</v>
      </c>
      <c r="V836" s="45" t="s">
        <v>27</v>
      </c>
      <c r="W836" s="45">
        <v>45890</v>
      </c>
      <c r="X836" s="45" t="s">
        <v>27</v>
      </c>
      <c r="Y836" s="45">
        <v>45890</v>
      </c>
      <c r="Z836" s="46" t="s">
        <v>27</v>
      </c>
      <c r="AA836" s="47">
        <v>45898</v>
      </c>
      <c r="AB836" s="46" t="s">
        <v>27</v>
      </c>
      <c r="AC836" s="48">
        <v>45898</v>
      </c>
      <c r="AD836" s="46" t="s">
        <v>27</v>
      </c>
      <c r="AE836" s="48">
        <v>45898</v>
      </c>
      <c r="AF836" s="45" t="s">
        <v>27</v>
      </c>
      <c r="AG836" s="45"/>
      <c r="AH836" s="45" t="s">
        <v>27</v>
      </c>
      <c r="AI836" s="45">
        <v>45891</v>
      </c>
      <c r="AJ836" s="45" t="s">
        <v>126</v>
      </c>
      <c r="AK836" s="45"/>
      <c r="AL836" s="45" t="s">
        <v>123</v>
      </c>
      <c r="AM836" s="45"/>
      <c r="AN836" s="45" t="s">
        <v>123</v>
      </c>
      <c r="AO836" s="45"/>
      <c r="AP836" s="45" t="s">
        <v>123</v>
      </c>
      <c r="AQ836" s="45"/>
      <c r="AR836" s="45" t="s">
        <v>123</v>
      </c>
      <c r="AS836" s="45"/>
      <c r="AT836" s="49">
        <v>45930</v>
      </c>
      <c r="AU836" s="50">
        <v>45991</v>
      </c>
      <c r="AV836" s="66" t="s">
        <v>27</v>
      </c>
      <c r="AW836" s="66" t="s">
        <v>126</v>
      </c>
      <c r="AX836" s="51" t="s">
        <v>49</v>
      </c>
      <c r="AY836" s="52" t="s">
        <v>126</v>
      </c>
      <c r="AZ836" s="53">
        <v>17000</v>
      </c>
      <c r="BA836" s="42" t="s">
        <v>153</v>
      </c>
      <c r="BB836" s="81">
        <v>710341</v>
      </c>
      <c r="BC836" s="52" t="s">
        <v>123</v>
      </c>
      <c r="BD836" s="52" t="s">
        <v>123</v>
      </c>
      <c r="BE836" s="55" t="s">
        <v>126</v>
      </c>
      <c r="BF836" s="55" t="s">
        <v>126</v>
      </c>
      <c r="BG836" s="55" t="s">
        <v>126</v>
      </c>
      <c r="BH836" s="55" t="s">
        <v>126</v>
      </c>
      <c r="BI836" s="68" t="s">
        <v>126</v>
      </c>
      <c r="BJ836" s="48"/>
      <c r="BK836" s="58" t="s">
        <v>123</v>
      </c>
      <c r="BL836" s="59"/>
      <c r="BM836" s="58" t="s">
        <v>123</v>
      </c>
      <c r="BN836" s="59"/>
      <c r="BO836" s="74" t="s">
        <v>126</v>
      </c>
      <c r="BP836" s="77"/>
      <c r="BQ836" s="78" t="s">
        <v>126</v>
      </c>
      <c r="BR836" s="131"/>
      <c r="BS836" s="69"/>
      <c r="BT836" s="38"/>
      <c r="BU836" s="61"/>
      <c r="BV836" s="61"/>
      <c r="BW836" s="61"/>
      <c r="BX836" s="61"/>
      <c r="BY836" s="61"/>
      <c r="BZ836" s="61"/>
      <c r="CA836" s="61"/>
      <c r="CB836" s="61"/>
      <c r="CC836" s="61"/>
      <c r="CD836" s="61"/>
      <c r="CE836" s="61"/>
      <c r="CF836" s="61"/>
      <c r="CG836" s="61"/>
      <c r="CH836" s="63">
        <f>YEAR(BANCO10[[#This Row],[DATA INÍCIO]])</f>
        <v>2025</v>
      </c>
      <c r="CI836" s="63">
        <f>MONTH(BANCO10[[#This Row],[DATA INÍCIO]])</f>
        <v>9</v>
      </c>
      <c r="CJ836" s="71" t="str">
        <f t="shared" si="14"/>
        <v>YKZ CONFECCOES LTDA65.912.123/0003-06</v>
      </c>
      <c r="CK836" s="63"/>
      <c r="CL836" s="63"/>
      <c r="CM836" s="42" t="str">
        <f>IF(BANCO10[[#This Row],[SOLUÇÃO]]=CM$1,BANCO10[[#This Row],[STATUS DA ETAPA]],"")</f>
        <v/>
      </c>
      <c r="CN836" s="42" t="str">
        <f>IF(BANCO10[[#This Row],[SOLUÇÃO]]=CN$1,BANCO10[[#This Row],[STATUS DA ETAPA]],"")</f>
        <v/>
      </c>
      <c r="CO836" s="42" t="str">
        <f>IF(BANCO10[[#This Row],[SOLUÇÃO]]=CO$1,BANCO10[[#This Row],[STATUS DA ETAPA]],"")</f>
        <v/>
      </c>
      <c r="CP836" s="42" t="str">
        <f>IF(BANCO10[[#This Row],[SOLUÇÃO]]=CP$1,BANCO10[[#This Row],[STATUS DA ETAPA]],"")</f>
        <v/>
      </c>
      <c r="CQ836" s="42" t="str">
        <f>IF(BANCO10[[#This Row],[SOLUÇÃO]]=CQ$1,BANCO10[[#This Row],[STATUS DA ETAPA]],"")</f>
        <v/>
      </c>
      <c r="CR836" s="42" t="str">
        <f>IF(BANCO10[[#This Row],[SOLUÇÃO]]=CR$1,BANCO10[[#This Row],[STATUS DA ETAPA]],"")</f>
        <v/>
      </c>
      <c r="CS836" s="42" t="str">
        <f>IF(BANCO10[[#This Row],[SOLUÇÃO]]=CS$1,BANCO10[[#This Row],[STATUS DA ETAPA]],"")</f>
        <v/>
      </c>
      <c r="CT836" s="42" t="str">
        <f>IF(BANCO10[[#This Row],[SOLUÇÃO]]=CT$1,BANCO10[[#This Row],[STATUS DA ETAPA]],"")</f>
        <v/>
      </c>
      <c r="CU836" s="42" t="str">
        <f>IF(BANCO10[[#This Row],[SOLUÇÃO]]=CU$1,BANCO10[[#This Row],[STATUS DA ETAPA]],"")</f>
        <v/>
      </c>
      <c r="CV836" s="42" t="str">
        <f>IF(BANCO10[[#This Row],[SOLUÇÃO]]=CV$1,BANCO10[[#This Row],[STATUS DA ETAPA]],"")</f>
        <v/>
      </c>
      <c r="CW836" s="42" t="str">
        <f>IF(BANCO10[[#This Row],[SOLUÇÃO]]=CW$1,BANCO10[[#This Row],[STATUS DA ETAPA]],"")</f>
        <v/>
      </c>
      <c r="CX836" s="42" t="str">
        <f>IF(BANCO10[[#This Row],[SOLUÇÃO]]=CX$1,BANCO10[[#This Row],[STATUS DA ETAPA]],"")</f>
        <v/>
      </c>
      <c r="CY836" s="42" t="str">
        <f>IF(BANCO10[[#This Row],[SOLUÇÃO]]=CY$1,BANCO10[[#This Row],[STATUS DA ETAPA]],"")</f>
        <v/>
      </c>
      <c r="CZ836" s="42" t="str">
        <f>IF(BANCO10[[#This Row],[SOLUÇÃO]]=CZ$1,BANCO10[[#This Row],[STATUS DA ETAPA]],"")</f>
        <v/>
      </c>
      <c r="DA836" s="42" t="str">
        <f>IF(BANCO10[[#This Row],[SOLUÇÃO]]=DA$1,BANCO10[[#This Row],[STATUS DA ETAPA]],"")</f>
        <v/>
      </c>
      <c r="DB836" s="42" t="str">
        <f>IF(BANCO10[[#This Row],[SOLUÇÃO]]=DB$1,BANCO10[[#This Row],[STATUS DA ETAPA]],"")</f>
        <v/>
      </c>
      <c r="DC836" s="42" t="str">
        <f>IF(BANCO10[[#This Row],[SOLUÇÃO]]=DC$1,BANCO10[[#This Row],[STATUS DA ETAPA]],"")</f>
        <v/>
      </c>
      <c r="DD836" s="42" t="str">
        <f>IF(BANCO10[[#This Row],[SOLUÇÃO]]=DD$1,BANCO10[[#This Row],[STATUS DA ETAPA]],"")</f>
        <v/>
      </c>
      <c r="DE836" s="42" t="str">
        <f>IF(BANCO10[[#This Row],[SOLUÇÃO]]=DE$1,BANCO10[[#This Row],[STATUS DA ETAPA]],"")</f>
        <v/>
      </c>
      <c r="DF836" s="42" t="str">
        <f>IF(BANCO10[[#This Row],[SOLUÇÃO]]=DF$1,BANCO10[[#This Row],[STATUS DA ETAPA]],"")</f>
        <v/>
      </c>
      <c r="DG836" s="42" t="str">
        <f>IF(BANCO10[[#This Row],[SOLUÇÃO]]=DG$1,BANCO10[[#This Row],[STATUS DA ETAPA]],"")</f>
        <v/>
      </c>
      <c r="DH836" s="42" t="str">
        <f>IF(BANCO10[[#This Row],[SOLUÇÃO]]=DH$1,BANCO10[[#This Row],[STATUS DA ETAPA]],"")</f>
        <v/>
      </c>
      <c r="DI836" s="42" t="str">
        <f>IF(BANCO10[[#This Row],[SOLUÇÃO]]=DI$1,BANCO10[[#This Row],[STATUS DA ETAPA]],"")</f>
        <v/>
      </c>
      <c r="DJ836" s="42" t="str">
        <f>IF(BANCO10[[#This Row],[SOLUÇÃO]]=DJ$1,BANCO10[[#This Row],[STATUS DA ETAPA]],"")</f>
        <v/>
      </c>
      <c r="DK836" s="42" t="str">
        <f>IF(BANCO10[[#This Row],[SOLUÇÃO]]=DK$1,BANCO10[[#This Row],[STATUS DA ETAPA]],"")</f>
        <v/>
      </c>
      <c r="DL836" s="42" t="str">
        <f>IF(BANCO10[[#This Row],[SOLUÇÃO]]=DL$1,BANCO10[[#This Row],[STATUS DA ETAPA]],"")</f>
        <v/>
      </c>
      <c r="DM836" s="42" t="str">
        <f>IF(BANCO10[[#This Row],[SOLUÇÃO]]=DM$1,BANCO10[[#This Row],[STATUS DA ETAPA]],"")</f>
        <v/>
      </c>
    </row>
    <row r="837" spans="1:339" ht="12" x14ac:dyDescent="0.25">
      <c r="A837" s="38" t="s">
        <v>118</v>
      </c>
      <c r="B837" s="39" t="s">
        <v>119</v>
      </c>
      <c r="C837" s="40" t="str">
        <f>IFERROR(VLOOKUP(BANCO10[[#This Row],[EMPRESA]],[1]!DADOS[#Data],2,FALSE),"")</f>
        <v>18.370.575/0001-61</v>
      </c>
      <c r="D837" s="42" t="s">
        <v>2071</v>
      </c>
      <c r="E837" s="42" t="str">
        <f>IFERROR(VLOOKUP(BANCO10[[#This Row],[EMPRESA]],[1]!DADOS[#Data],5,FALSE),"")</f>
        <v>ME</v>
      </c>
      <c r="F837" s="40" t="str">
        <f>IFERROR(IF(VLOOKUP(BANCO10[[#This Row],[EMPRESA]],[1]!DADOS[#Data],6,0)="","",(VLOOKUP(BANCO10[[#This Row],[EMPRESA]],[1]!DADOS[#Data],6,0))),"")</f>
        <v>CAPITAL NORTE</v>
      </c>
      <c r="G837" s="40"/>
      <c r="H837" s="43" t="s">
        <v>121</v>
      </c>
      <c r="I837" s="43" t="s">
        <v>122</v>
      </c>
      <c r="J837" s="44" t="s">
        <v>740</v>
      </c>
      <c r="K837" s="44" t="s">
        <v>123</v>
      </c>
      <c r="L837" s="44" t="s">
        <v>123</v>
      </c>
      <c r="M837" s="44">
        <v>107</v>
      </c>
      <c r="N837" s="42">
        <v>103</v>
      </c>
      <c r="O837" s="42" t="s">
        <v>90</v>
      </c>
      <c r="P837" s="42">
        <v>4</v>
      </c>
      <c r="Q837" s="42" t="s">
        <v>188</v>
      </c>
      <c r="R837" s="45" t="s">
        <v>123</v>
      </c>
      <c r="S837" s="45"/>
      <c r="T837" s="45" t="s">
        <v>123</v>
      </c>
      <c r="U837" s="45"/>
      <c r="V837" s="45" t="s">
        <v>123</v>
      </c>
      <c r="W837" s="45"/>
      <c r="X837" s="45" t="s">
        <v>123</v>
      </c>
      <c r="Y837" s="45"/>
      <c r="Z837" s="46" t="s">
        <v>123</v>
      </c>
      <c r="AA837" s="47"/>
      <c r="AB837" s="46" t="s">
        <v>123</v>
      </c>
      <c r="AC837" s="48"/>
      <c r="AD837" s="46" t="s">
        <v>123</v>
      </c>
      <c r="AE837" s="48"/>
      <c r="AF837" s="45" t="s">
        <v>123</v>
      </c>
      <c r="AG837" s="75"/>
      <c r="AH837" s="75" t="s">
        <v>123</v>
      </c>
      <c r="AI837" s="75"/>
      <c r="AJ837" s="45" t="s">
        <v>123</v>
      </c>
      <c r="AK837" s="75"/>
      <c r="AL837" s="75" t="s">
        <v>123</v>
      </c>
      <c r="AM837" s="75"/>
      <c r="AN837" s="75" t="s">
        <v>123</v>
      </c>
      <c r="AO837" s="75"/>
      <c r="AP837" s="75" t="s">
        <v>123</v>
      </c>
      <c r="AQ837" s="75"/>
      <c r="AR837" s="75" t="s">
        <v>123</v>
      </c>
      <c r="AS837" s="75"/>
      <c r="AT837" s="49">
        <v>45963</v>
      </c>
      <c r="AU837" s="50">
        <v>45963</v>
      </c>
      <c r="AV837" s="61" t="s">
        <v>123</v>
      </c>
      <c r="AW837" s="51" t="s">
        <v>123</v>
      </c>
      <c r="AX837" s="51" t="s">
        <v>123</v>
      </c>
      <c r="AY837" s="52" t="s">
        <v>123</v>
      </c>
      <c r="AZ837" s="53">
        <v>0</v>
      </c>
      <c r="BA837" s="42" t="s">
        <v>123</v>
      </c>
      <c r="BB837" s="81" t="s">
        <v>123</v>
      </c>
      <c r="BC837" s="42" t="s">
        <v>123</v>
      </c>
      <c r="BD837" s="42" t="s">
        <v>123</v>
      </c>
      <c r="BE837" s="264" t="s">
        <v>123</v>
      </c>
      <c r="BF837" s="264" t="s">
        <v>123</v>
      </c>
      <c r="BG837" s="264" t="s">
        <v>123</v>
      </c>
      <c r="BH837" s="55" t="s">
        <v>123</v>
      </c>
      <c r="BI837" s="138" t="s">
        <v>123</v>
      </c>
      <c r="BJ837" s="57"/>
      <c r="BK837" s="58" t="s">
        <v>123</v>
      </c>
      <c r="BL837" s="59"/>
      <c r="BM837" s="58" t="s">
        <v>123</v>
      </c>
      <c r="BN837" s="59"/>
      <c r="BO837" s="58" t="s">
        <v>123</v>
      </c>
      <c r="BP837" s="59"/>
      <c r="BQ837" s="58" t="s">
        <v>123</v>
      </c>
      <c r="BR837" s="140"/>
      <c r="BS837" s="70" t="s">
        <v>2072</v>
      </c>
      <c r="BT837" s="38"/>
      <c r="BU837" s="61" t="s">
        <v>129</v>
      </c>
      <c r="BV837" s="61" t="s">
        <v>129</v>
      </c>
      <c r="BW837" s="84" t="s">
        <v>129</v>
      </c>
      <c r="BX837" s="84" t="s">
        <v>129</v>
      </c>
      <c r="BY837" s="85" t="s">
        <v>129</v>
      </c>
      <c r="BZ837" s="84"/>
      <c r="CA837" s="86" t="s">
        <v>129</v>
      </c>
      <c r="CB837" s="87" t="s">
        <v>129</v>
      </c>
      <c r="CC837" s="88" t="s">
        <v>129</v>
      </c>
      <c r="CD837" s="87" t="s">
        <v>129</v>
      </c>
      <c r="CE837" s="87" t="s">
        <v>129</v>
      </c>
      <c r="CF837" s="87" t="s">
        <v>129</v>
      </c>
      <c r="CG837" s="87" t="s">
        <v>129</v>
      </c>
      <c r="CH837" s="42">
        <f>YEAR(BANCO10[[#This Row],[DATA INÍCIO]])</f>
        <v>2025</v>
      </c>
      <c r="CI837" s="42">
        <f>MONTH(BANCO10[[#This Row],[DATA INÍCIO]])</f>
        <v>11</v>
      </c>
      <c r="CJ837" s="42" t="str">
        <f t="shared" si="14"/>
        <v>YOUNIVERSE CONFECCAO LTDA18.370.575/0001-61</v>
      </c>
      <c r="CK837" s="42"/>
      <c r="CL837" s="42" t="s">
        <v>123</v>
      </c>
      <c r="CM837" s="42" t="str">
        <f>IF(BANCO10[[#This Row],[SOLUÇÃO]]=CM$1,BANCO10[[#This Row],[STATUS DA ETAPA]],"")</f>
        <v>CANCELADO</v>
      </c>
      <c r="CN837" s="42" t="str">
        <f>IF(BANCO10[[#This Row],[SOLUÇÃO]]=CN$1,BANCO10[[#This Row],[STATUS DA ETAPA]],"")</f>
        <v/>
      </c>
      <c r="CO837" s="42" t="str">
        <f>IF(BANCO10[[#This Row],[SOLUÇÃO]]=CO$1,BANCO10[[#This Row],[STATUS DA ETAPA]],"")</f>
        <v/>
      </c>
      <c r="CP837" s="42" t="str">
        <f>IF(BANCO10[[#This Row],[SOLUÇÃO]]=CP$1,BANCO10[[#This Row],[STATUS DA ETAPA]],"")</f>
        <v/>
      </c>
      <c r="CQ837" s="42" t="str">
        <f>IF(BANCO10[[#This Row],[SOLUÇÃO]]=CQ$1,BANCO10[[#This Row],[STATUS DA ETAPA]],"")</f>
        <v/>
      </c>
      <c r="CR837" s="42" t="str">
        <f>IF(BANCO10[[#This Row],[SOLUÇÃO]]=CR$1,BANCO10[[#This Row],[STATUS DA ETAPA]],"")</f>
        <v/>
      </c>
      <c r="CS837" s="42" t="str">
        <f>IF(BANCO10[[#This Row],[SOLUÇÃO]]=CS$1,BANCO10[[#This Row],[STATUS DA ETAPA]],"")</f>
        <v/>
      </c>
      <c r="CT837" s="42" t="str">
        <f>IF(BANCO10[[#This Row],[SOLUÇÃO]]=CT$1,BANCO10[[#This Row],[STATUS DA ETAPA]],"")</f>
        <v/>
      </c>
      <c r="CU837" s="42" t="str">
        <f>IF(BANCO10[[#This Row],[SOLUÇÃO]]=CU$1,BANCO10[[#This Row],[STATUS DA ETAPA]],"")</f>
        <v/>
      </c>
      <c r="CV837" s="42" t="str">
        <f>IF(BANCO10[[#This Row],[SOLUÇÃO]]=CV$1,BANCO10[[#This Row],[STATUS DA ETAPA]],"")</f>
        <v/>
      </c>
      <c r="CW837" s="42" t="str">
        <f>IF(BANCO10[[#This Row],[SOLUÇÃO]]=CW$1,BANCO10[[#This Row],[STATUS DA ETAPA]],"")</f>
        <v/>
      </c>
      <c r="CX837" s="42" t="str">
        <f>IF(BANCO10[[#This Row],[SOLUÇÃO]]=CX$1,BANCO10[[#This Row],[STATUS DA ETAPA]],"")</f>
        <v/>
      </c>
      <c r="CY837" s="42" t="str">
        <f>IF(BANCO10[[#This Row],[SOLUÇÃO]]=CY$1,BANCO10[[#This Row],[STATUS DA ETAPA]],"")</f>
        <v/>
      </c>
      <c r="CZ837" s="42" t="str">
        <f>IF(BANCO10[[#This Row],[SOLUÇÃO]]=CZ$1,BANCO10[[#This Row],[STATUS DA ETAPA]],"")</f>
        <v/>
      </c>
      <c r="DA837" s="42" t="str">
        <f>IF(BANCO10[[#This Row],[SOLUÇÃO]]=DA$1,BANCO10[[#This Row],[STATUS DA ETAPA]],"")</f>
        <v/>
      </c>
      <c r="DB837" s="42" t="str">
        <f>IF(BANCO10[[#This Row],[SOLUÇÃO]]=DB$1,BANCO10[[#This Row],[STATUS DA ETAPA]],"")</f>
        <v/>
      </c>
      <c r="DC837" s="63" t="str">
        <f>IF(BANCO10[[#This Row],[SOLUÇÃO]]=DC$1,BANCO10[[#This Row],[STATUS DA ETAPA]],"")</f>
        <v/>
      </c>
      <c r="DD837" s="65" t="str">
        <f>IF(BANCO10[[#This Row],[SOLUÇÃO]]=DD$1,BANCO10[[#This Row],[STATUS DA ETAPA]],"")</f>
        <v/>
      </c>
      <c r="DE837" s="65" t="str">
        <f>IF(BANCO10[[#This Row],[SOLUÇÃO]]=DE$1,BANCO10[[#This Row],[STATUS DA ETAPA]],"")</f>
        <v/>
      </c>
      <c r="DF837" s="65" t="str">
        <f>IF(BANCO10[[#This Row],[SOLUÇÃO]]=DF$1,BANCO10[[#This Row],[STATUS DA ETAPA]],"")</f>
        <v/>
      </c>
      <c r="DG837" s="65" t="str">
        <f>IF(BANCO10[[#This Row],[SOLUÇÃO]]=DG$1,BANCO10[[#This Row],[STATUS DA ETAPA]],"")</f>
        <v/>
      </c>
      <c r="DH837" s="65" t="str">
        <f>IF(BANCO10[[#This Row],[SOLUÇÃO]]=DH$1,BANCO10[[#This Row],[STATUS DA ETAPA]],"")</f>
        <v/>
      </c>
      <c r="DI837" s="65" t="str">
        <f>IF(BANCO10[[#This Row],[SOLUÇÃO]]=DI$1,BANCO10[[#This Row],[STATUS DA ETAPA]],"")</f>
        <v/>
      </c>
      <c r="DJ837" s="65" t="str">
        <f>IF(BANCO10[[#This Row],[SOLUÇÃO]]=DJ$1,BANCO10[[#This Row],[STATUS DA ETAPA]],"")</f>
        <v/>
      </c>
      <c r="DK837" s="65" t="str">
        <f>IF(BANCO10[[#This Row],[SOLUÇÃO]]=DK$1,BANCO10[[#This Row],[STATUS DA ETAPA]],"")</f>
        <v/>
      </c>
      <c r="DL837" s="65" t="str">
        <f>IF(BANCO10[[#This Row],[SOLUÇÃO]]=DL$1,BANCO10[[#This Row],[STATUS DA ETAPA]],"")</f>
        <v/>
      </c>
      <c r="DM837" s="65" t="str">
        <f>IF(BANCO10[[#This Row],[SOLUÇÃO]]=DM$1,BANCO10[[#This Row],[STATUS DA ETAPA]],"")</f>
        <v/>
      </c>
    </row>
    <row r="838" spans="1:339" ht="10.5" x14ac:dyDescent="0.25">
      <c r="A838" s="38" t="s">
        <v>118</v>
      </c>
      <c r="B838" s="39" t="s">
        <v>131</v>
      </c>
      <c r="C838" s="40" t="str">
        <f>IFERROR(VLOOKUP(BANCO10[[#This Row],[EMPRESA]],[1]!DADOS[#Data],2,FALSE),"")</f>
        <v>03.424.939/0001-71</v>
      </c>
      <c r="D838" s="40" t="s">
        <v>2073</v>
      </c>
      <c r="E838" s="42" t="str">
        <f>IFERROR(VLOOKUP(BANCO10[[#This Row],[EMPRESA]],[1]!DADOS[#Data],5,FALSE),"")</f>
        <v>EPP</v>
      </c>
      <c r="F838" s="40" t="str">
        <f>IFERROR(IF(VLOOKUP(BANCO10[[#This Row],[EMPRESA]],[1]!DADOS[#Data],6,0)="","",(VLOOKUP(BANCO10[[#This Row],[EMPRESA]],[1]!DADOS[#Data],6,0))),"")</f>
        <v>CAPITAL LESTE 2</v>
      </c>
      <c r="G838" s="40" t="str">
        <f>IFERROR(IF(VLOOKUP(BANCO10[[#This Row],[EMPRESA]],[1]!DADOS[#Data],4)="","",(VLOOKUP($D838,[1]!DADOS[#Data],4,0))),"")</f>
        <v/>
      </c>
      <c r="H838" s="43" t="s">
        <v>7</v>
      </c>
      <c r="I838" s="43" t="s">
        <v>134</v>
      </c>
      <c r="J838" s="43" t="s">
        <v>123</v>
      </c>
      <c r="K838" s="44" t="s">
        <v>2074</v>
      </c>
      <c r="L838" s="44" t="s">
        <v>136</v>
      </c>
      <c r="M838" s="44" t="s">
        <v>137</v>
      </c>
      <c r="N838" s="44" t="s">
        <v>123</v>
      </c>
      <c r="O838" s="42" t="s">
        <v>96</v>
      </c>
      <c r="P838" s="42">
        <v>106</v>
      </c>
      <c r="Q838" s="39"/>
      <c r="R838" s="45" t="s">
        <v>27</v>
      </c>
      <c r="S838" s="45">
        <v>45708</v>
      </c>
      <c r="T838" s="45" t="s">
        <v>27</v>
      </c>
      <c r="U838" s="45">
        <v>45709</v>
      </c>
      <c r="V838" s="45" t="s">
        <v>27</v>
      </c>
      <c r="W838" s="45">
        <v>45712</v>
      </c>
      <c r="X838" s="45" t="s">
        <v>27</v>
      </c>
      <c r="Y838" s="45">
        <v>45712</v>
      </c>
      <c r="Z838" s="46" t="s">
        <v>27</v>
      </c>
      <c r="AA838" s="47">
        <v>45771</v>
      </c>
      <c r="AB838" s="46" t="s">
        <v>126</v>
      </c>
      <c r="AC838" s="48"/>
      <c r="AD838" s="46" t="s">
        <v>126</v>
      </c>
      <c r="AE838" s="48"/>
      <c r="AF838" s="45" t="s">
        <v>123</v>
      </c>
      <c r="AG838" s="75"/>
      <c r="AH838" s="75" t="s">
        <v>123</v>
      </c>
      <c r="AI838" s="75"/>
      <c r="AJ838" s="45"/>
      <c r="AK838" s="75"/>
      <c r="AL838" s="75" t="s">
        <v>123</v>
      </c>
      <c r="AM838" s="75"/>
      <c r="AN838" s="75" t="s">
        <v>123</v>
      </c>
      <c r="AO838" s="75"/>
      <c r="AP838" s="75" t="s">
        <v>123</v>
      </c>
      <c r="AQ838" s="75"/>
      <c r="AR838" s="75" t="s">
        <v>123</v>
      </c>
      <c r="AS838" s="75"/>
      <c r="AT838" s="49">
        <v>46022</v>
      </c>
      <c r="AU838" s="50">
        <v>46022</v>
      </c>
      <c r="AV838" s="86" t="s">
        <v>126</v>
      </c>
      <c r="AW838" s="66" t="s">
        <v>126</v>
      </c>
      <c r="AX838" s="51" t="s">
        <v>49</v>
      </c>
      <c r="AY838" s="52" t="s">
        <v>126</v>
      </c>
      <c r="AZ838" s="53">
        <v>20140</v>
      </c>
      <c r="BA838" s="42" t="s">
        <v>138</v>
      </c>
      <c r="BB838" s="42">
        <v>668395</v>
      </c>
      <c r="BC838" s="42" t="s">
        <v>123</v>
      </c>
      <c r="BD838" s="42" t="s">
        <v>123</v>
      </c>
      <c r="BE838" s="264" t="s">
        <v>126</v>
      </c>
      <c r="BF838" s="264" t="s">
        <v>126</v>
      </c>
      <c r="BG838" s="264" t="s">
        <v>126</v>
      </c>
      <c r="BH838" s="55" t="s">
        <v>126</v>
      </c>
      <c r="BI838" s="48" t="s">
        <v>126</v>
      </c>
      <c r="BJ838" s="48"/>
      <c r="BK838" s="58" t="s">
        <v>126</v>
      </c>
      <c r="BL838" s="59"/>
      <c r="BM838" s="58" t="s">
        <v>126</v>
      </c>
      <c r="BN838" s="59"/>
      <c r="BO838" s="58" t="s">
        <v>126</v>
      </c>
      <c r="BP838" s="59"/>
      <c r="BQ838" s="58" t="s">
        <v>126</v>
      </c>
      <c r="BR838" s="140"/>
      <c r="BS838" s="69" t="s">
        <v>185</v>
      </c>
      <c r="BT838" s="38"/>
      <c r="BU838" s="61"/>
      <c r="BV838" s="61"/>
      <c r="BW838" s="61"/>
      <c r="BX838" s="61"/>
      <c r="BY838" s="61"/>
      <c r="BZ838" s="61"/>
      <c r="CA838" s="61"/>
      <c r="CB838" s="61"/>
      <c r="CC838" s="61"/>
      <c r="CD838" s="61"/>
      <c r="CE838" s="61"/>
      <c r="CF838" s="61"/>
      <c r="CG838" s="61"/>
      <c r="CH838" s="63">
        <f>YEAR(BANCO10[[#This Row],[DATA INÍCIO]])</f>
        <v>2025</v>
      </c>
      <c r="CI838" s="63">
        <f>MONTH(BANCO10[[#This Row],[DATA INÍCIO]])</f>
        <v>12</v>
      </c>
      <c r="CJ838" s="71" t="str">
        <f t="shared" si="14"/>
        <v>ZAMKPLAS INDUSTRIA E COMERCIO LTDA03.424.939/0001-71</v>
      </c>
      <c r="CK838" s="63"/>
      <c r="CL838" s="63"/>
      <c r="CM838" s="42" t="str">
        <f>IF(BANCO10[[#This Row],[SOLUÇÃO]]=CM$1,BANCO10[[#This Row],[STATUS DA ETAPA]],"")</f>
        <v/>
      </c>
      <c r="CN838" s="42" t="str">
        <f>IF(BANCO10[[#This Row],[SOLUÇÃO]]=CN$1,BANCO10[[#This Row],[STATUS DA ETAPA]],"")</f>
        <v/>
      </c>
      <c r="CO838" s="42" t="str">
        <f>IF(BANCO10[[#This Row],[SOLUÇÃO]]=CO$1,BANCO10[[#This Row],[STATUS DA ETAPA]],"")</f>
        <v/>
      </c>
      <c r="CP838" s="42" t="str">
        <f>IF(BANCO10[[#This Row],[SOLUÇÃO]]=CP$1,BANCO10[[#This Row],[STATUS DA ETAPA]],"")</f>
        <v/>
      </c>
      <c r="CQ838" s="42" t="str">
        <f>IF(BANCO10[[#This Row],[SOLUÇÃO]]=CQ$1,BANCO10[[#This Row],[STATUS DA ETAPA]],"")</f>
        <v/>
      </c>
      <c r="CR838" s="42" t="str">
        <f>IF(BANCO10[[#This Row],[SOLUÇÃO]]=CR$1,BANCO10[[#This Row],[STATUS DA ETAPA]],"")</f>
        <v/>
      </c>
      <c r="CS838" s="42" t="str">
        <f>IF(BANCO10[[#This Row],[SOLUÇÃO]]=CS$1,BANCO10[[#This Row],[STATUS DA ETAPA]],"")</f>
        <v>AGUARDANDO SALDO</v>
      </c>
      <c r="CT838" s="42" t="str">
        <f>IF(BANCO10[[#This Row],[SOLUÇÃO]]=CT$1,BANCO10[[#This Row],[STATUS DA ETAPA]],"")</f>
        <v/>
      </c>
      <c r="CU838" s="42" t="str">
        <f>IF(BANCO10[[#This Row],[SOLUÇÃO]]=CU$1,BANCO10[[#This Row],[STATUS DA ETAPA]],"")</f>
        <v/>
      </c>
      <c r="CV838" s="42" t="str">
        <f>IF(BANCO10[[#This Row],[SOLUÇÃO]]=CV$1,BANCO10[[#This Row],[STATUS DA ETAPA]],"")</f>
        <v/>
      </c>
      <c r="CW838" s="42" t="str">
        <f>IF(BANCO10[[#This Row],[SOLUÇÃO]]=CW$1,BANCO10[[#This Row],[STATUS DA ETAPA]],"")</f>
        <v/>
      </c>
      <c r="CX838" s="42" t="str">
        <f>IF(BANCO10[[#This Row],[SOLUÇÃO]]=CX$1,BANCO10[[#This Row],[STATUS DA ETAPA]],"")</f>
        <v/>
      </c>
      <c r="CY838" s="42" t="str">
        <f>IF(BANCO10[[#This Row],[SOLUÇÃO]]=CY$1,BANCO10[[#This Row],[STATUS DA ETAPA]],"")</f>
        <v/>
      </c>
      <c r="CZ838" s="42" t="str">
        <f>IF(BANCO10[[#This Row],[SOLUÇÃO]]=CZ$1,BANCO10[[#This Row],[STATUS DA ETAPA]],"")</f>
        <v/>
      </c>
      <c r="DA838" s="42" t="str">
        <f>IF(BANCO10[[#This Row],[SOLUÇÃO]]=DA$1,BANCO10[[#This Row],[STATUS DA ETAPA]],"")</f>
        <v/>
      </c>
      <c r="DB838" s="42" t="str">
        <f>IF(BANCO10[[#This Row],[SOLUÇÃO]]=DB$1,BANCO10[[#This Row],[STATUS DA ETAPA]],"")</f>
        <v/>
      </c>
      <c r="DC838" s="42" t="str">
        <f>IF(BANCO10[[#This Row],[SOLUÇÃO]]=DC$1,BANCO10[[#This Row],[STATUS DA ETAPA]],"")</f>
        <v/>
      </c>
      <c r="DD838" s="42" t="str">
        <f>IF(BANCO10[[#This Row],[SOLUÇÃO]]=DD$1,BANCO10[[#This Row],[STATUS DA ETAPA]],"")</f>
        <v/>
      </c>
      <c r="DE838" s="42" t="str">
        <f>IF(BANCO10[[#This Row],[SOLUÇÃO]]=DE$1,BANCO10[[#This Row],[STATUS DA ETAPA]],"")</f>
        <v/>
      </c>
      <c r="DF838" s="42" t="str">
        <f>IF(BANCO10[[#This Row],[SOLUÇÃO]]=DF$1,BANCO10[[#This Row],[STATUS DA ETAPA]],"")</f>
        <v/>
      </c>
      <c r="DG838" s="42" t="str">
        <f>IF(BANCO10[[#This Row],[SOLUÇÃO]]=DG$1,BANCO10[[#This Row],[STATUS DA ETAPA]],"")</f>
        <v/>
      </c>
      <c r="DH838" s="42" t="str">
        <f>IF(BANCO10[[#This Row],[SOLUÇÃO]]=DH$1,BANCO10[[#This Row],[STATUS DA ETAPA]],"")</f>
        <v/>
      </c>
      <c r="DI838" s="42" t="str">
        <f>IF(BANCO10[[#This Row],[SOLUÇÃO]]=DI$1,BANCO10[[#This Row],[STATUS DA ETAPA]],"")</f>
        <v/>
      </c>
      <c r="DJ838" s="42" t="str">
        <f>IF(BANCO10[[#This Row],[SOLUÇÃO]]=DJ$1,BANCO10[[#This Row],[STATUS DA ETAPA]],"")</f>
        <v/>
      </c>
      <c r="DK838" s="42" t="str">
        <f>IF(BANCO10[[#This Row],[SOLUÇÃO]]=DK$1,BANCO10[[#This Row],[STATUS DA ETAPA]],"")</f>
        <v/>
      </c>
      <c r="DL838" s="42" t="str">
        <f>IF(BANCO10[[#This Row],[SOLUÇÃO]]=DL$1,BANCO10[[#This Row],[STATUS DA ETAPA]],"")</f>
        <v/>
      </c>
      <c r="DM838" s="42" t="str">
        <f>IF(BANCO10[[#This Row],[SOLUÇÃO]]=DM$1,BANCO10[[#This Row],[STATUS DA ETAPA]],"")</f>
        <v/>
      </c>
    </row>
    <row r="839" spans="1:339" ht="12" x14ac:dyDescent="0.25">
      <c r="A839" s="38" t="s">
        <v>118</v>
      </c>
      <c r="B839" s="39" t="s">
        <v>131</v>
      </c>
      <c r="C839" s="40" t="str">
        <f>IFERROR(VLOOKUP(BANCO10[[#This Row],[EMPRESA]],[1]!DADOS[#Data],2,FALSE),"")</f>
        <v>43.346.964/0001-07</v>
      </c>
      <c r="D839" s="40" t="s">
        <v>2075</v>
      </c>
      <c r="E839" s="42" t="str">
        <f>IFERROR(VLOOKUP(BANCO10[[#This Row],[EMPRESA]],[1]!DADOS[#Data],5,FALSE),"")</f>
        <v>EPP</v>
      </c>
      <c r="F839" s="40" t="str">
        <f>IFERROR(IF(VLOOKUP(BANCO10[[#This Row],[EMPRESA]],[1]!DADOS[#Data],6,0)="","",(VLOOKUP(BANCO10[[#This Row],[EMPRESA]],[1]!DADOS[#Data],6,0))),"")</f>
        <v>CAPITAL LESTE 1</v>
      </c>
      <c r="G839" s="40" t="str">
        <f>IFERROR(IF(VLOOKUP(BANCO10[[#This Row],[EMPRESA]],[1]!DADOS[#Data],4)="","",(VLOOKUP($D839,[1]!DADOS[#Data],4,0))),"")</f>
        <v>PAEM</v>
      </c>
      <c r="H839" s="43" t="s">
        <v>7</v>
      </c>
      <c r="I839" s="43" t="s">
        <v>134</v>
      </c>
      <c r="J839" s="43" t="s">
        <v>123</v>
      </c>
      <c r="K839" s="44" t="s">
        <v>2076</v>
      </c>
      <c r="L839" s="44"/>
      <c r="M839" s="44" t="s">
        <v>137</v>
      </c>
      <c r="N839" s="44" t="s">
        <v>2077</v>
      </c>
      <c r="O839" s="42" t="s">
        <v>96</v>
      </c>
      <c r="P839" s="42">
        <v>106</v>
      </c>
      <c r="Q839" s="42"/>
      <c r="R839" s="265" t="s">
        <v>2078</v>
      </c>
      <c r="S839" s="266">
        <v>45923</v>
      </c>
      <c r="T839" s="265" t="s">
        <v>27</v>
      </c>
      <c r="U839" s="266">
        <v>45932</v>
      </c>
      <c r="V839" s="265" t="s">
        <v>126</v>
      </c>
      <c r="W839" s="266"/>
      <c r="X839" s="265" t="s">
        <v>126</v>
      </c>
      <c r="Y839" s="266"/>
      <c r="Z839" s="38" t="s">
        <v>126</v>
      </c>
      <c r="AA839" s="111"/>
      <c r="AB839" s="38" t="s">
        <v>126</v>
      </c>
      <c r="AC839" s="57"/>
      <c r="AD839" s="38" t="s">
        <v>126</v>
      </c>
      <c r="AE839" s="111"/>
      <c r="AF839" s="154" t="s">
        <v>126</v>
      </c>
      <c r="AG839" s="267"/>
      <c r="AH839" s="154" t="s">
        <v>126</v>
      </c>
      <c r="AI839" s="267"/>
      <c r="AJ839" s="154" t="s">
        <v>126</v>
      </c>
      <c r="AK839" s="94"/>
      <c r="AL839" s="154" t="s">
        <v>126</v>
      </c>
      <c r="AM839" s="94"/>
      <c r="AN839" s="154" t="s">
        <v>126</v>
      </c>
      <c r="AO839" s="94"/>
      <c r="AP839" s="154" t="s">
        <v>126</v>
      </c>
      <c r="AQ839" s="38"/>
      <c r="AR839" s="154" t="s">
        <v>126</v>
      </c>
      <c r="AS839" s="38"/>
      <c r="AT839" s="49">
        <v>46022</v>
      </c>
      <c r="AU839" s="50">
        <v>46022</v>
      </c>
      <c r="AV839" s="88" t="s">
        <v>27</v>
      </c>
      <c r="AW839" s="66" t="s">
        <v>126</v>
      </c>
      <c r="AX839" s="73" t="s">
        <v>49</v>
      </c>
      <c r="AY839" s="70" t="s">
        <v>126</v>
      </c>
      <c r="AZ839" s="143">
        <v>20140</v>
      </c>
      <c r="BA839" s="144"/>
      <c r="BB839" s="81"/>
      <c r="BC839" s="145" t="s">
        <v>123</v>
      </c>
      <c r="BD839" s="145" t="s">
        <v>123</v>
      </c>
      <c r="BE839" s="268"/>
      <c r="BF839" s="268"/>
      <c r="BG839" s="268"/>
      <c r="BH839" s="67"/>
      <c r="BI839" s="68" t="s">
        <v>126</v>
      </c>
      <c r="BJ839" s="47"/>
      <c r="BK839" s="154" t="s">
        <v>126</v>
      </c>
      <c r="BL839" s="59"/>
      <c r="BM839" s="154" t="s">
        <v>126</v>
      </c>
      <c r="BN839" s="59"/>
      <c r="BO839" s="78" t="s">
        <v>126</v>
      </c>
      <c r="BP839" s="59"/>
      <c r="BQ839" s="58" t="s">
        <v>126</v>
      </c>
      <c r="BR839" s="59"/>
      <c r="BS839" s="60" t="s">
        <v>2079</v>
      </c>
      <c r="BT839" s="38"/>
      <c r="BU839" s="61"/>
      <c r="BV839" s="61"/>
      <c r="BW839" s="61"/>
      <c r="BX839" s="61"/>
      <c r="BY839" s="61"/>
      <c r="BZ839" s="61"/>
      <c r="CA839" s="61"/>
      <c r="CB839" s="61"/>
      <c r="CC839" s="61"/>
      <c r="CD839" s="61"/>
      <c r="CE839" s="61"/>
      <c r="CF839" s="61"/>
      <c r="CG839" s="61"/>
      <c r="CH839" s="63">
        <f>YEAR(BANCO10[[#This Row],[DATA INÍCIO]])</f>
        <v>2025</v>
      </c>
      <c r="CI839" s="63">
        <f>MONTH(BANCO10[[#This Row],[DATA INÍCIO]])</f>
        <v>12</v>
      </c>
      <c r="CJ839" s="71" t="str">
        <f>CONCATENATE(D839,C839)</f>
        <v>PAEM INDUSTRIA MECANOGRAFICA LTDA43.346.964/0001-07</v>
      </c>
      <c r="CK839" s="63"/>
      <c r="CL839" s="63"/>
      <c r="CM839" s="42" t="str">
        <f>IF(BANCO10[[#This Row],[SOLUÇÃO]]=CM$1,BANCO10[[#This Row],[STATUS DA ETAPA]],"")</f>
        <v/>
      </c>
      <c r="CN839" s="42" t="str">
        <f>IF(BANCO10[[#This Row],[SOLUÇÃO]]=CN$1,BANCO10[[#This Row],[STATUS DA ETAPA]],"")</f>
        <v/>
      </c>
      <c r="CO839" s="42" t="str">
        <f>IF(BANCO10[[#This Row],[SOLUÇÃO]]=CO$1,BANCO10[[#This Row],[STATUS DA ETAPA]],"")</f>
        <v/>
      </c>
      <c r="CP839" s="42" t="str">
        <f>IF(BANCO10[[#This Row],[SOLUÇÃO]]=CP$1,BANCO10[[#This Row],[STATUS DA ETAPA]],"")</f>
        <v/>
      </c>
      <c r="CQ839" s="42" t="str">
        <f>IF(BANCO10[[#This Row],[SOLUÇÃO]]=CQ$1,BANCO10[[#This Row],[STATUS DA ETAPA]],"")</f>
        <v/>
      </c>
      <c r="CR839" s="42" t="str">
        <f>IF(BANCO10[[#This Row],[SOLUÇÃO]]=CR$1,BANCO10[[#This Row],[STATUS DA ETAPA]],"")</f>
        <v/>
      </c>
      <c r="CS839" s="42" t="str">
        <f>IF(BANCO10[[#This Row],[SOLUÇÃO]]=CS$1,BANCO10[[#This Row],[STATUS DA ETAPA]],"")</f>
        <v>AGUARDANDO SALDO</v>
      </c>
      <c r="CT839" s="42" t="str">
        <f>IF(BANCO10[[#This Row],[SOLUÇÃO]]=CT$1,BANCO10[[#This Row],[STATUS DA ETAPA]],"")</f>
        <v/>
      </c>
      <c r="CU839" s="42" t="str">
        <f>IF(BANCO10[[#This Row],[SOLUÇÃO]]=CU$1,BANCO10[[#This Row],[STATUS DA ETAPA]],"")</f>
        <v/>
      </c>
      <c r="CV839" s="42" t="str">
        <f>IF(BANCO10[[#This Row],[SOLUÇÃO]]=CV$1,BANCO10[[#This Row],[STATUS DA ETAPA]],"")</f>
        <v/>
      </c>
      <c r="CW839" s="42" t="str">
        <f>IF(BANCO10[[#This Row],[SOLUÇÃO]]=CW$1,BANCO10[[#This Row],[STATUS DA ETAPA]],"")</f>
        <v/>
      </c>
      <c r="CX839" s="42" t="str">
        <f>IF(BANCO10[[#This Row],[SOLUÇÃO]]=CX$1,BANCO10[[#This Row],[STATUS DA ETAPA]],"")</f>
        <v/>
      </c>
      <c r="CY839" s="42" t="str">
        <f>IF(BANCO10[[#This Row],[SOLUÇÃO]]=CY$1,BANCO10[[#This Row],[STATUS DA ETAPA]],"")</f>
        <v/>
      </c>
      <c r="CZ839" s="42" t="str">
        <f>IF(BANCO10[[#This Row],[SOLUÇÃO]]=CZ$1,BANCO10[[#This Row],[STATUS DA ETAPA]],"")</f>
        <v/>
      </c>
      <c r="DA839" s="42" t="str">
        <f>IF(BANCO10[[#This Row],[SOLUÇÃO]]=DA$1,BANCO10[[#This Row],[STATUS DA ETAPA]],"")</f>
        <v/>
      </c>
      <c r="DB839" s="42" t="str">
        <f>IF(BANCO10[[#This Row],[SOLUÇÃO]]=DB$1,BANCO10[[#This Row],[STATUS DA ETAPA]],"")</f>
        <v/>
      </c>
      <c r="DC839" s="42" t="str">
        <f>IF(BANCO10[[#This Row],[SOLUÇÃO]]=DC$1,BANCO10[[#This Row],[STATUS DA ETAPA]],"")</f>
        <v/>
      </c>
      <c r="DD839" s="42" t="str">
        <f>IF(BANCO10[[#This Row],[SOLUÇÃO]]=DD$1,BANCO10[[#This Row],[STATUS DA ETAPA]],"")</f>
        <v/>
      </c>
      <c r="DE839" s="42" t="str">
        <f>IF(BANCO10[[#This Row],[SOLUÇÃO]]=DE$1,BANCO10[[#This Row],[STATUS DA ETAPA]],"")</f>
        <v/>
      </c>
      <c r="DF839" s="42" t="str">
        <f>IF(BANCO10[[#This Row],[SOLUÇÃO]]=DF$1,BANCO10[[#This Row],[STATUS DA ETAPA]],"")</f>
        <v/>
      </c>
      <c r="DG839" s="42" t="str">
        <f>IF(BANCO10[[#This Row],[SOLUÇÃO]]=DG$1,BANCO10[[#This Row],[STATUS DA ETAPA]],"")</f>
        <v/>
      </c>
      <c r="DH839" s="42" t="str">
        <f>IF(BANCO10[[#This Row],[SOLUÇÃO]]=DH$1,BANCO10[[#This Row],[STATUS DA ETAPA]],"")</f>
        <v/>
      </c>
      <c r="DI839" s="42" t="str">
        <f>IF(BANCO10[[#This Row],[SOLUÇÃO]]=DI$1,BANCO10[[#This Row],[STATUS DA ETAPA]],"")</f>
        <v/>
      </c>
      <c r="DJ839" s="42" t="str">
        <f>IF(BANCO10[[#This Row],[SOLUÇÃO]]=DJ$1,BANCO10[[#This Row],[STATUS DA ETAPA]],"")</f>
        <v/>
      </c>
      <c r="DK839" s="42" t="str">
        <f>IF(BANCO10[[#This Row],[SOLUÇÃO]]=DK$1,BANCO10[[#This Row],[STATUS DA ETAPA]],"")</f>
        <v/>
      </c>
      <c r="DL839" s="42" t="str">
        <f>IF(BANCO10[[#This Row],[SOLUÇÃO]]=DL$1,BANCO10[[#This Row],[STATUS DA ETAPA]],"")</f>
        <v/>
      </c>
      <c r="DM839" s="42" t="str">
        <f>IF(BANCO10[[#This Row],[SOLUÇÃO]]=DM$1,BANCO10[[#This Row],[STATUS DA ETAPA]],"")</f>
        <v/>
      </c>
    </row>
    <row r="840" spans="1:339" ht="12" x14ac:dyDescent="0.25">
      <c r="A840" s="38" t="s">
        <v>118</v>
      </c>
      <c r="B840" s="39" t="s">
        <v>2080</v>
      </c>
      <c r="C840" s="40" t="str">
        <f>IFERROR(VLOOKUP(BANCO10[[#This Row],[EMPRESA]],[1]!DADOS[#Data],2,FALSE),"")</f>
        <v>61.074.266/0001-73</v>
      </c>
      <c r="D840" s="40" t="s">
        <v>303</v>
      </c>
      <c r="E840" s="42" t="str">
        <f>IFERROR(VLOOKUP(BANCO10[[#This Row],[EMPRESA]],[1]!DADOS[#Data],5,FALSE),"")</f>
        <v>DEMAIS</v>
      </c>
      <c r="F840" s="40" t="str">
        <f>IFERROR(IF(VLOOKUP(BANCO10[[#This Row],[EMPRESA]],[1]!DADOS[#Data],6,0)="","",(VLOOKUP(BANCO10[[#This Row],[EMPRESA]],[1]!DADOS[#Data],6,0))),"")</f>
        <v>N/A</v>
      </c>
      <c r="G840" s="40" t="s">
        <v>2081</v>
      </c>
      <c r="H840" s="43" t="s">
        <v>121</v>
      </c>
      <c r="I840" s="43" t="s">
        <v>1296</v>
      </c>
      <c r="J840" s="43" t="s">
        <v>123</v>
      </c>
      <c r="K840" s="44" t="s">
        <v>2082</v>
      </c>
      <c r="L840" s="44" t="s">
        <v>136</v>
      </c>
      <c r="M840" s="44" t="s">
        <v>2083</v>
      </c>
      <c r="N840" s="44" t="s">
        <v>137</v>
      </c>
      <c r="O840" s="42" t="s">
        <v>2084</v>
      </c>
      <c r="P840" s="42">
        <v>116</v>
      </c>
      <c r="Q840" s="39" t="s">
        <v>2085</v>
      </c>
      <c r="R840" s="45"/>
      <c r="S840" s="45"/>
      <c r="T840" s="45"/>
      <c r="U840" s="45"/>
      <c r="V840" s="45"/>
      <c r="W840" s="45"/>
      <c r="X840" s="45"/>
      <c r="Y840" s="45"/>
      <c r="Z840" s="46"/>
      <c r="AA840" s="47"/>
      <c r="AB840" s="46"/>
      <c r="AC840" s="48"/>
      <c r="AD840" s="46"/>
      <c r="AE840" s="48"/>
      <c r="AF840" s="45"/>
      <c r="AG840" s="45"/>
      <c r="AH840" s="45"/>
      <c r="AI840" s="45"/>
      <c r="AJ840" s="45"/>
      <c r="AK840" s="45"/>
      <c r="AL840" s="45"/>
      <c r="AM840" s="45"/>
      <c r="AN840" s="45"/>
      <c r="AO840" s="45"/>
      <c r="AP840" s="45"/>
      <c r="AQ840" s="45"/>
      <c r="AR840" s="45"/>
      <c r="AS840" s="45"/>
      <c r="AT840" s="49">
        <v>45968</v>
      </c>
      <c r="AU840" s="50">
        <v>46180</v>
      </c>
      <c r="AV840" s="86" t="s">
        <v>27</v>
      </c>
      <c r="AW840" s="66" t="s">
        <v>126</v>
      </c>
      <c r="AX840" s="51" t="s">
        <v>49</v>
      </c>
      <c r="AY840" s="52" t="s">
        <v>126</v>
      </c>
      <c r="AZ840" s="53">
        <v>27724</v>
      </c>
      <c r="BA840" s="52" t="s">
        <v>138</v>
      </c>
      <c r="BB840" s="81"/>
      <c r="BC840" s="52"/>
      <c r="BD840" s="52"/>
      <c r="BE840" s="55"/>
      <c r="BF840" s="55"/>
      <c r="BG840" s="55"/>
      <c r="BH840" s="55"/>
      <c r="BI840" s="46" t="s">
        <v>126</v>
      </c>
      <c r="BJ840" s="47"/>
      <c r="BK840" s="58" t="s">
        <v>126</v>
      </c>
      <c r="BL840" s="59"/>
      <c r="BM840" s="58" t="s">
        <v>126</v>
      </c>
      <c r="BN840" s="59"/>
      <c r="BO840" s="58" t="s">
        <v>126</v>
      </c>
      <c r="BP840" s="59"/>
      <c r="BQ840" s="58" t="s">
        <v>126</v>
      </c>
      <c r="BR840" s="59"/>
      <c r="BS840" s="60" t="s">
        <v>2086</v>
      </c>
      <c r="BT840" s="38"/>
      <c r="BU840" s="61"/>
      <c r="BV840" s="61"/>
      <c r="BW840" s="61"/>
      <c r="BX840" s="61"/>
      <c r="BY840" s="61"/>
      <c r="BZ840" s="61"/>
      <c r="CA840" s="61"/>
      <c r="CB840" s="61"/>
      <c r="CC840" s="61"/>
      <c r="CD840" s="61"/>
      <c r="CE840" s="61"/>
      <c r="CF840" s="61"/>
      <c r="CG840" s="61"/>
      <c r="CH840" s="63">
        <f>YEAR(BANCO10[[#This Row],[DATA INÍCIO]])</f>
        <v>2025</v>
      </c>
      <c r="CI840" s="63">
        <f>MONTH(BANCO10[[#This Row],[DATA INÍCIO]])</f>
        <v>11</v>
      </c>
      <c r="CJ840" s="71" t="str">
        <f>CONCATENATE(D840,C840)</f>
        <v>ANROI INDUSTRIA E COMERCIO LTDA61.074.266/0001-73</v>
      </c>
      <c r="CK840" s="63"/>
      <c r="CL840" s="63"/>
      <c r="CM840" s="42" t="str">
        <f>IF(BANCO10[[#This Row],[SOLUÇÃO]]=CM$1,BANCO10[[#This Row],[STATUS DA ETAPA]],"")</f>
        <v/>
      </c>
      <c r="CN840" s="42" t="str">
        <f>IF(BANCO10[[#This Row],[SOLUÇÃO]]=CN$1,BANCO10[[#This Row],[STATUS DA ETAPA]],"")</f>
        <v/>
      </c>
      <c r="CO840" s="42" t="str">
        <f>IF(BANCO10[[#This Row],[SOLUÇÃO]]=CO$1,BANCO10[[#This Row],[STATUS DA ETAPA]],"")</f>
        <v/>
      </c>
      <c r="CP840" s="42" t="str">
        <f>IF(BANCO10[[#This Row],[SOLUÇÃO]]=CP$1,BANCO10[[#This Row],[STATUS DA ETAPA]],"")</f>
        <v/>
      </c>
      <c r="CQ840" s="42" t="str">
        <f>IF(BANCO10[[#This Row],[SOLUÇÃO]]=CQ$1,BANCO10[[#This Row],[STATUS DA ETAPA]],"")</f>
        <v/>
      </c>
      <c r="CR840" s="42" t="str">
        <f>IF(BANCO10[[#This Row],[SOLUÇÃO]]=CR$1,BANCO10[[#This Row],[STATUS DA ETAPA]],"")</f>
        <v/>
      </c>
      <c r="CS840" s="42" t="str">
        <f>IF(BANCO10[[#This Row],[SOLUÇÃO]]=CS$1,BANCO10[[#This Row],[STATUS DA ETAPA]],"")</f>
        <v/>
      </c>
      <c r="CT840" s="42" t="str">
        <f>IF(BANCO10[[#This Row],[SOLUÇÃO]]=CT$1,BANCO10[[#This Row],[STATUS DA ETAPA]],"")</f>
        <v/>
      </c>
      <c r="CU840" s="42" t="str">
        <f>IF(BANCO10[[#This Row],[SOLUÇÃO]]=CU$1,BANCO10[[#This Row],[STATUS DA ETAPA]],"")</f>
        <v/>
      </c>
      <c r="CV840" s="42" t="str">
        <f>IF(BANCO10[[#This Row],[SOLUÇÃO]]=CV$1,BANCO10[[#This Row],[STATUS DA ETAPA]],"")</f>
        <v/>
      </c>
      <c r="CW840" s="42" t="str">
        <f>IF(BANCO10[[#This Row],[SOLUÇÃO]]=CW$1,BANCO10[[#This Row],[STATUS DA ETAPA]],"")</f>
        <v/>
      </c>
      <c r="CX840" s="42" t="str">
        <f>IF(BANCO10[[#This Row],[SOLUÇÃO]]=CX$1,BANCO10[[#This Row],[STATUS DA ETAPA]],"")</f>
        <v/>
      </c>
      <c r="CY840" s="42" t="str">
        <f>IF(BANCO10[[#This Row],[SOLUÇÃO]]=CY$1,BANCO10[[#This Row],[STATUS DA ETAPA]],"")</f>
        <v/>
      </c>
      <c r="CZ840" s="42" t="str">
        <f>IF(BANCO10[[#This Row],[SOLUÇÃO]]=CZ$1,BANCO10[[#This Row],[STATUS DA ETAPA]],"")</f>
        <v/>
      </c>
      <c r="DA840" s="42" t="str">
        <f>IF(BANCO10[[#This Row],[SOLUÇÃO]]=DA$1,BANCO10[[#This Row],[STATUS DA ETAPA]],"")</f>
        <v/>
      </c>
      <c r="DB840" s="42" t="str">
        <f>IF(BANCO10[[#This Row],[SOLUÇÃO]]=DB$1,BANCO10[[#This Row],[STATUS DA ETAPA]],"")</f>
        <v/>
      </c>
      <c r="DC840" s="42" t="str">
        <f>IF(BANCO10[[#This Row],[SOLUÇÃO]]=DC$1,BANCO10[[#This Row],[STATUS DA ETAPA]],"")</f>
        <v/>
      </c>
      <c r="DD840" s="42" t="str">
        <f>IF(BANCO10[[#This Row],[SOLUÇÃO]]=DD$1,BANCO10[[#This Row],[STATUS DA ETAPA]],"")</f>
        <v/>
      </c>
      <c r="DE840" s="42" t="str">
        <f>IF(BANCO10[[#This Row],[SOLUÇÃO]]=DE$1,BANCO10[[#This Row],[STATUS DA ETAPA]],"")</f>
        <v/>
      </c>
      <c r="DF840" s="42" t="str">
        <f>IF(BANCO10[[#This Row],[SOLUÇÃO]]=DF$1,BANCO10[[#This Row],[STATUS DA ETAPA]],"")</f>
        <v/>
      </c>
      <c r="DG840" s="42" t="str">
        <f>IF(BANCO10[[#This Row],[SOLUÇÃO]]=DG$1,BANCO10[[#This Row],[STATUS DA ETAPA]],"")</f>
        <v/>
      </c>
      <c r="DH840" s="42" t="str">
        <f>IF(BANCO10[[#This Row],[SOLUÇÃO]]=DH$1,BANCO10[[#This Row],[STATUS DA ETAPA]],"")</f>
        <v/>
      </c>
      <c r="DI840" s="42" t="str">
        <f>IF(BANCO10[[#This Row],[SOLUÇÃO]]=DI$1,BANCO10[[#This Row],[STATUS DA ETAPA]],"")</f>
        <v/>
      </c>
      <c r="DJ840" s="42" t="str">
        <f>IF(BANCO10[[#This Row],[SOLUÇÃO]]=DJ$1,BANCO10[[#This Row],[STATUS DA ETAPA]],"")</f>
        <v/>
      </c>
      <c r="DK840" s="42" t="str">
        <f>IF(BANCO10[[#This Row],[SOLUÇÃO]]=DK$1,BANCO10[[#This Row],[STATUS DA ETAPA]],"")</f>
        <v/>
      </c>
      <c r="DL840" s="42" t="str">
        <f>IF(BANCO10[[#This Row],[SOLUÇÃO]]=DL$1,BANCO10[[#This Row],[STATUS DA ETAPA]],"")</f>
        <v/>
      </c>
      <c r="DM840" s="42" t="str">
        <f>IF(BANCO10[[#This Row],[SOLUÇÃO]]=DM$1,BANCO10[[#This Row],[STATUS DA ETAPA]],"")</f>
        <v/>
      </c>
      <c r="DN840" s="63"/>
      <c r="DO840" s="65"/>
      <c r="DP840" s="65"/>
      <c r="DQ840" s="65"/>
      <c r="DR840" s="65"/>
      <c r="DS840" s="65"/>
      <c r="DT840" s="65"/>
      <c r="DU840" s="65"/>
      <c r="DV840" s="65"/>
      <c r="DW840" s="65"/>
      <c r="DX840" s="65"/>
      <c r="DY840" s="65"/>
      <c r="DZ840" s="65"/>
      <c r="EA840" s="65"/>
      <c r="EB840" s="65"/>
      <c r="EC840" s="65"/>
      <c r="ED840" s="65"/>
      <c r="EE840" s="65"/>
      <c r="EF840" s="65"/>
      <c r="EG840" s="65"/>
      <c r="EH840" s="65"/>
      <c r="EI840" s="65"/>
      <c r="EJ840" s="65"/>
      <c r="EK840" s="65"/>
      <c r="EL840" s="65"/>
      <c r="EM840" s="65"/>
      <c r="EN840" s="65"/>
      <c r="EO840" s="65"/>
      <c r="EP840" s="65"/>
      <c r="EQ840" s="65"/>
      <c r="ER840" s="65"/>
      <c r="ES840" s="65"/>
      <c r="ET840" s="65"/>
      <c r="EU840" s="65"/>
      <c r="EV840" s="65"/>
      <c r="EW840" s="65"/>
      <c r="EX840" s="65"/>
      <c r="EY840" s="65"/>
      <c r="EZ840" s="65"/>
      <c r="FA840" s="65"/>
      <c r="FB840" s="65"/>
      <c r="FC840" s="65"/>
      <c r="FD840" s="65"/>
      <c r="FE840" s="65"/>
      <c r="FF840" s="65"/>
      <c r="FG840" s="65"/>
      <c r="FH840" s="65"/>
      <c r="FI840" s="65"/>
      <c r="FJ840" s="65"/>
      <c r="FK840" s="65"/>
      <c r="FL840" s="65"/>
      <c r="FM840" s="65"/>
      <c r="FN840" s="65"/>
      <c r="FO840" s="65"/>
      <c r="FP840" s="65"/>
      <c r="FQ840" s="65"/>
      <c r="FR840" s="65"/>
      <c r="FS840" s="65"/>
      <c r="FT840" s="65"/>
      <c r="FU840" s="65"/>
      <c r="FV840" s="65"/>
      <c r="FW840" s="65"/>
      <c r="FX840" s="65"/>
      <c r="FY840" s="65"/>
      <c r="FZ840" s="65"/>
      <c r="GA840" s="65"/>
      <c r="GB840" s="65"/>
      <c r="GC840" s="65"/>
      <c r="GD840" s="65"/>
      <c r="GE840" s="65"/>
      <c r="GF840" s="65"/>
      <c r="GG840" s="65"/>
      <c r="GH840" s="65"/>
      <c r="GI840" s="65"/>
      <c r="GJ840" s="65"/>
      <c r="GK840" s="65"/>
      <c r="GL840" s="65"/>
      <c r="GM840" s="65"/>
      <c r="GN840" s="65"/>
      <c r="GO840" s="65"/>
      <c r="GP840" s="65"/>
      <c r="GQ840" s="65"/>
      <c r="GR840" s="65"/>
      <c r="GS840" s="65"/>
      <c r="GT840" s="65"/>
      <c r="GU840" s="65"/>
      <c r="GV840" s="65"/>
      <c r="GW840" s="65"/>
      <c r="GX840" s="65"/>
      <c r="GY840" s="65"/>
      <c r="GZ840" s="65"/>
      <c r="HA840" s="65"/>
      <c r="HB840" s="65"/>
      <c r="HC840" s="65"/>
      <c r="HD840" s="65"/>
      <c r="HE840" s="65"/>
      <c r="HF840" s="65"/>
      <c r="HG840" s="65"/>
      <c r="HH840" s="65"/>
      <c r="HI840" s="65"/>
      <c r="HJ840" s="65"/>
      <c r="HK840" s="65"/>
      <c r="HL840" s="65"/>
      <c r="HM840" s="65"/>
      <c r="HN840" s="65"/>
      <c r="HO840" s="65"/>
      <c r="HP840" s="65"/>
      <c r="HQ840" s="65"/>
      <c r="HR840" s="65"/>
      <c r="HS840" s="65"/>
      <c r="HT840" s="65"/>
      <c r="HU840" s="65"/>
      <c r="HV840" s="65"/>
      <c r="HW840" s="65"/>
      <c r="HX840" s="65"/>
      <c r="HY840" s="65"/>
      <c r="HZ840" s="65"/>
      <c r="IA840" s="65"/>
      <c r="IB840" s="65"/>
      <c r="IC840" s="65"/>
      <c r="ID840" s="65"/>
      <c r="IE840" s="65"/>
      <c r="IF840" s="65"/>
      <c r="IG840" s="65"/>
      <c r="IH840" s="65"/>
      <c r="II840" s="65"/>
      <c r="IJ840" s="65"/>
      <c r="IK840" s="65"/>
      <c r="IL840" s="65"/>
      <c r="IM840" s="65"/>
      <c r="IN840" s="65"/>
      <c r="IO840" s="65"/>
      <c r="IP840" s="65"/>
      <c r="IQ840" s="65"/>
      <c r="IR840" s="65"/>
      <c r="IS840" s="65"/>
      <c r="IT840" s="65"/>
      <c r="IU840" s="65"/>
      <c r="IV840" s="65"/>
      <c r="IW840" s="65"/>
      <c r="IX840" s="65"/>
      <c r="IY840" s="65"/>
      <c r="IZ840" s="65"/>
      <c r="JA840" s="65"/>
      <c r="JB840" s="65"/>
      <c r="JC840" s="65"/>
      <c r="JD840" s="65"/>
      <c r="JE840" s="65"/>
      <c r="JF840" s="65"/>
      <c r="JG840" s="65"/>
      <c r="JH840" s="65"/>
      <c r="JI840" s="65"/>
      <c r="JJ840" s="65"/>
      <c r="JK840" s="65"/>
      <c r="JL840" s="65"/>
      <c r="JM840" s="65"/>
      <c r="JN840" s="65"/>
      <c r="JO840" s="65"/>
      <c r="JP840" s="65"/>
      <c r="JQ840" s="65"/>
      <c r="JR840" s="65"/>
      <c r="JS840" s="65"/>
      <c r="JT840" s="65"/>
      <c r="JU840" s="65"/>
      <c r="JV840" s="65"/>
      <c r="JW840" s="65"/>
      <c r="JX840" s="65"/>
      <c r="JY840" s="65"/>
      <c r="JZ840" s="65"/>
      <c r="KA840" s="65"/>
      <c r="KB840" s="65"/>
      <c r="KC840" s="65"/>
      <c r="KD840" s="65"/>
      <c r="KE840" s="65"/>
      <c r="KF840" s="65"/>
      <c r="KG840" s="65"/>
      <c r="KH840" s="65"/>
      <c r="KI840" s="65"/>
      <c r="KJ840" s="65"/>
      <c r="KK840" s="65"/>
      <c r="KL840" s="65"/>
      <c r="KM840" s="65"/>
      <c r="KN840" s="65"/>
      <c r="KO840" s="65"/>
      <c r="KP840" s="65"/>
      <c r="KQ840" s="65"/>
      <c r="KR840" s="65"/>
      <c r="KS840" s="65"/>
      <c r="KT840" s="65"/>
      <c r="KU840" s="65"/>
      <c r="KV840" s="65"/>
      <c r="KW840" s="65"/>
      <c r="KX840" s="65"/>
      <c r="KY840" s="65"/>
      <c r="KZ840" s="65"/>
      <c r="LA840" s="65"/>
      <c r="LB840" s="65"/>
      <c r="LC840" s="65"/>
      <c r="LD840" s="65"/>
      <c r="LE840" s="65"/>
      <c r="LF840" s="65"/>
      <c r="LG840" s="65"/>
      <c r="LH840" s="65"/>
      <c r="LI840" s="65"/>
      <c r="LJ840" s="65"/>
      <c r="LK840" s="65"/>
      <c r="LL840" s="65"/>
      <c r="LM840" s="65"/>
      <c r="LN840" s="65"/>
      <c r="LO840" s="65"/>
      <c r="LP840" s="65"/>
      <c r="LQ840" s="65"/>
      <c r="LR840" s="65"/>
      <c r="LS840" s="65"/>
      <c r="LT840" s="65"/>
      <c r="LU840" s="65"/>
      <c r="LV840" s="65"/>
      <c r="LW840" s="65"/>
      <c r="LX840" s="65"/>
      <c r="LY840" s="65"/>
      <c r="LZ840" s="65"/>
      <c r="MA840" s="65"/>
    </row>
    <row r="841" spans="1:339" ht="12" x14ac:dyDescent="0.25">
      <c r="A841" s="38" t="s">
        <v>118</v>
      </c>
      <c r="B841" s="39" t="s">
        <v>131</v>
      </c>
      <c r="C841" s="40" t="str">
        <f>IFERROR(VLOOKUP(BANCO10[[#This Row],[EMPRESA]],[1]!DADOS[#Data],2,FALSE),"")</f>
        <v>61.074.266/0001-73</v>
      </c>
      <c r="D841" s="40" t="s">
        <v>303</v>
      </c>
      <c r="E841" s="42" t="str">
        <f>IFERROR(VLOOKUP(BANCO10[[#This Row],[EMPRESA]],[1]!DADOS[#Data],5,FALSE),"")</f>
        <v>DEMAIS</v>
      </c>
      <c r="F841" s="40" t="str">
        <f>IFERROR(IF(VLOOKUP(BANCO10[[#This Row],[EMPRESA]],[1]!DADOS[#Data],6,0)="","",(VLOOKUP(BANCO10[[#This Row],[EMPRESA]],[1]!DADOS[#Data],6,0))),"")</f>
        <v>N/A</v>
      </c>
      <c r="G841" s="40" t="s">
        <v>305</v>
      </c>
      <c r="H841" s="43" t="s">
        <v>178</v>
      </c>
      <c r="I841" s="43" t="s">
        <v>306</v>
      </c>
      <c r="J841" s="43" t="s">
        <v>123</v>
      </c>
      <c r="K841" s="44" t="s">
        <v>2087</v>
      </c>
      <c r="L841" s="44" t="s">
        <v>2088</v>
      </c>
      <c r="M841" s="44" t="s">
        <v>137</v>
      </c>
      <c r="N841" s="44" t="s">
        <v>123</v>
      </c>
      <c r="O841" s="42" t="s">
        <v>180</v>
      </c>
      <c r="P841" s="42">
        <v>4</v>
      </c>
      <c r="Q841" s="39" t="s">
        <v>181</v>
      </c>
      <c r="R841" s="45" t="s">
        <v>27</v>
      </c>
      <c r="S841" s="45">
        <v>45889</v>
      </c>
      <c r="T841" s="45" t="s">
        <v>27</v>
      </c>
      <c r="U841" s="45">
        <v>45889</v>
      </c>
      <c r="V841" s="45" t="s">
        <v>27</v>
      </c>
      <c r="W841" s="45">
        <v>45910</v>
      </c>
      <c r="X841" s="45" t="s">
        <v>27</v>
      </c>
      <c r="Y841" s="45">
        <v>45910</v>
      </c>
      <c r="Z841" s="46" t="s">
        <v>27</v>
      </c>
      <c r="AA841" s="47">
        <v>45902</v>
      </c>
      <c r="AB841" s="46" t="s">
        <v>27</v>
      </c>
      <c r="AC841" s="48">
        <v>45902</v>
      </c>
      <c r="AD841" s="46" t="s">
        <v>27</v>
      </c>
      <c r="AE841" s="48">
        <v>45902</v>
      </c>
      <c r="AF841" s="45" t="s">
        <v>123</v>
      </c>
      <c r="AG841" s="45"/>
      <c r="AH841" s="45" t="s">
        <v>126</v>
      </c>
      <c r="AI841" s="45">
        <v>45796</v>
      </c>
      <c r="AJ841" s="45"/>
      <c r="AK841" s="45"/>
      <c r="AL841" s="45" t="s">
        <v>123</v>
      </c>
      <c r="AM841" s="45"/>
      <c r="AN841" s="45" t="s">
        <v>126</v>
      </c>
      <c r="AO841" s="45"/>
      <c r="AP841" s="45" t="s">
        <v>126</v>
      </c>
      <c r="AQ841" s="45"/>
      <c r="AR841" s="45" t="s">
        <v>126</v>
      </c>
      <c r="AS841" s="45"/>
      <c r="AT841" s="49">
        <v>45932</v>
      </c>
      <c r="AU841" s="50">
        <v>45981</v>
      </c>
      <c r="AV841" s="86" t="s">
        <v>27</v>
      </c>
      <c r="AW841" s="66" t="s">
        <v>126</v>
      </c>
      <c r="AX841" s="51" t="s">
        <v>49</v>
      </c>
      <c r="AY841" s="52" t="s">
        <v>126</v>
      </c>
      <c r="AZ841" s="53">
        <v>760</v>
      </c>
      <c r="BA841" s="52" t="s">
        <v>153</v>
      </c>
      <c r="BB841" s="81">
        <v>710781</v>
      </c>
      <c r="BC841" s="52" t="s">
        <v>123</v>
      </c>
      <c r="BD841" s="52" t="s">
        <v>123</v>
      </c>
      <c r="BE841" s="55" t="s">
        <v>126</v>
      </c>
      <c r="BF841" s="55" t="s">
        <v>126</v>
      </c>
      <c r="BG841" s="55" t="s">
        <v>126</v>
      </c>
      <c r="BH841" s="55" t="s">
        <v>126</v>
      </c>
      <c r="BI841" s="46" t="s">
        <v>126</v>
      </c>
      <c r="BJ841" s="47"/>
      <c r="BK841" s="58" t="s">
        <v>126</v>
      </c>
      <c r="BL841" s="59"/>
      <c r="BM841" s="58" t="s">
        <v>126</v>
      </c>
      <c r="BN841" s="59"/>
      <c r="BO841" s="58" t="s">
        <v>126</v>
      </c>
      <c r="BP841" s="59"/>
      <c r="BQ841" s="58" t="s">
        <v>126</v>
      </c>
      <c r="BR841" s="59"/>
      <c r="BS841" s="60" t="s">
        <v>185</v>
      </c>
      <c r="BT841" s="38"/>
      <c r="BU841" s="61"/>
      <c r="BV841" s="61"/>
      <c r="BW841" s="61"/>
      <c r="BX841" s="61"/>
      <c r="BY841" s="61"/>
      <c r="BZ841" s="61"/>
      <c r="CA841" s="61"/>
      <c r="CB841" s="61"/>
      <c r="CC841" s="61"/>
      <c r="CD841" s="61"/>
      <c r="CE841" s="61"/>
      <c r="CF841" s="61"/>
      <c r="CG841" s="61"/>
      <c r="CH841" s="63">
        <f>YEAR(BANCO10[[#This Row],[DATA INÍCIO]])</f>
        <v>2025</v>
      </c>
      <c r="CI841" s="63">
        <f>MONTH(BANCO10[[#This Row],[DATA INÍCIO]])</f>
        <v>10</v>
      </c>
      <c r="CJ841" s="71" t="str">
        <f>CONCATENATE(D841,C841)</f>
        <v>ANROI INDUSTRIA E COMERCIO LTDA61.074.266/0001-73</v>
      </c>
      <c r="CK841" s="63"/>
      <c r="CL841" s="63"/>
      <c r="CM841" s="42" t="str">
        <f>IF(BANCO10[[#This Row],[SOLUÇÃO]]=CM$1,BANCO10[[#This Row],[STATUS DA ETAPA]],"")</f>
        <v/>
      </c>
      <c r="CN841" s="42" t="str">
        <f>IF(BANCO10[[#This Row],[SOLUÇÃO]]=CN$1,BANCO10[[#This Row],[STATUS DA ETAPA]],"")</f>
        <v/>
      </c>
      <c r="CO841" s="42" t="str">
        <f>IF(BANCO10[[#This Row],[SOLUÇÃO]]=CO$1,BANCO10[[#This Row],[STATUS DA ETAPA]],"")</f>
        <v/>
      </c>
      <c r="CP841" s="42" t="str">
        <f>IF(BANCO10[[#This Row],[SOLUÇÃO]]=CP$1,BANCO10[[#This Row],[STATUS DA ETAPA]],"")</f>
        <v/>
      </c>
      <c r="CQ841" s="42" t="str">
        <f>IF(BANCO10[[#This Row],[SOLUÇÃO]]=CQ$1,BANCO10[[#This Row],[STATUS DA ETAPA]],"")</f>
        <v/>
      </c>
      <c r="CR841" s="42" t="str">
        <f>IF(BANCO10[[#This Row],[SOLUÇÃO]]=CR$1,BANCO10[[#This Row],[STATUS DA ETAPA]],"")</f>
        <v/>
      </c>
      <c r="CS841" s="42" t="str">
        <f>IF(BANCO10[[#This Row],[SOLUÇÃO]]=CS$1,BANCO10[[#This Row],[STATUS DA ETAPA]],"")</f>
        <v/>
      </c>
      <c r="CT841" s="42" t="str">
        <f>IF(BANCO10[[#This Row],[SOLUÇÃO]]=CT$1,BANCO10[[#This Row],[STATUS DA ETAPA]],"")</f>
        <v/>
      </c>
      <c r="CU841" s="42" t="str">
        <f>IF(BANCO10[[#This Row],[SOLUÇÃO]]=CU$1,BANCO10[[#This Row],[STATUS DA ETAPA]],"")</f>
        <v/>
      </c>
      <c r="CV841" s="42" t="str">
        <f>IF(BANCO10[[#This Row],[SOLUÇÃO]]=CV$1,BANCO10[[#This Row],[STATUS DA ETAPA]],"")</f>
        <v/>
      </c>
      <c r="CW841" s="42" t="str">
        <f>IF(BANCO10[[#This Row],[SOLUÇÃO]]=CW$1,BANCO10[[#This Row],[STATUS DA ETAPA]],"")</f>
        <v/>
      </c>
      <c r="CX841" s="42" t="str">
        <f>IF(BANCO10[[#This Row],[SOLUÇÃO]]=CX$1,BANCO10[[#This Row],[STATUS DA ETAPA]],"")</f>
        <v/>
      </c>
      <c r="CY841" s="42" t="str">
        <f>IF(BANCO10[[#This Row],[SOLUÇÃO]]=CY$1,BANCO10[[#This Row],[STATUS DA ETAPA]],"")</f>
        <v/>
      </c>
      <c r="CZ841" s="42" t="str">
        <f>IF(BANCO10[[#This Row],[SOLUÇÃO]]=CZ$1,BANCO10[[#This Row],[STATUS DA ETAPA]],"")</f>
        <v/>
      </c>
      <c r="DA841" s="42" t="str">
        <f>IF(BANCO10[[#This Row],[SOLUÇÃO]]=DA$1,BANCO10[[#This Row],[STATUS DA ETAPA]],"")</f>
        <v/>
      </c>
      <c r="DB841" s="42" t="str">
        <f>IF(BANCO10[[#This Row],[SOLUÇÃO]]=DB$1,BANCO10[[#This Row],[STATUS DA ETAPA]],"")</f>
        <v/>
      </c>
      <c r="DC841" s="42" t="str">
        <f>IF(BANCO10[[#This Row],[SOLUÇÃO]]=DC$1,BANCO10[[#This Row],[STATUS DA ETAPA]],"")</f>
        <v/>
      </c>
      <c r="DD841" s="42" t="str">
        <f>IF(BANCO10[[#This Row],[SOLUÇÃO]]=DD$1,BANCO10[[#This Row],[STATUS DA ETAPA]],"")</f>
        <v/>
      </c>
      <c r="DE841" s="42" t="str">
        <f>IF(BANCO10[[#This Row],[SOLUÇÃO]]=DE$1,BANCO10[[#This Row],[STATUS DA ETAPA]],"")</f>
        <v/>
      </c>
      <c r="DF841" s="42" t="str">
        <f>IF(BANCO10[[#This Row],[SOLUÇÃO]]=DF$1,BANCO10[[#This Row],[STATUS DA ETAPA]],"")</f>
        <v/>
      </c>
      <c r="DG841" s="42" t="str">
        <f>IF(BANCO10[[#This Row],[SOLUÇÃO]]=DG$1,BANCO10[[#This Row],[STATUS DA ETAPA]],"")</f>
        <v/>
      </c>
      <c r="DH841" s="42" t="str">
        <f>IF(BANCO10[[#This Row],[SOLUÇÃO]]=DH$1,BANCO10[[#This Row],[STATUS DA ETAPA]],"")</f>
        <v/>
      </c>
      <c r="DI841" s="42" t="str">
        <f>IF(BANCO10[[#This Row],[SOLUÇÃO]]=DI$1,BANCO10[[#This Row],[STATUS DA ETAPA]],"")</f>
        <v/>
      </c>
      <c r="DJ841" s="42" t="str">
        <f>IF(BANCO10[[#This Row],[SOLUÇÃO]]=DJ$1,BANCO10[[#This Row],[STATUS DA ETAPA]],"")</f>
        <v/>
      </c>
      <c r="DK841" s="42" t="str">
        <f>IF(BANCO10[[#This Row],[SOLUÇÃO]]=DK$1,BANCO10[[#This Row],[STATUS DA ETAPA]],"")</f>
        <v/>
      </c>
      <c r="DL841" s="42" t="str">
        <f>IF(BANCO10[[#This Row],[SOLUÇÃO]]=DL$1,BANCO10[[#This Row],[STATUS DA ETAPA]],"")</f>
        <v/>
      </c>
      <c r="DM841" s="42" t="str">
        <f>IF(BANCO10[[#This Row],[SOLUÇÃO]]=DM$1,BANCO10[[#This Row],[STATUS DA ETAPA]],"")</f>
        <v/>
      </c>
      <c r="DN841" s="63"/>
      <c r="DO841" s="65"/>
      <c r="DP841" s="65"/>
      <c r="DQ841" s="65"/>
      <c r="DR841" s="65"/>
      <c r="DS841" s="65"/>
      <c r="DT841" s="65"/>
      <c r="DU841" s="65"/>
      <c r="DV841" s="65"/>
      <c r="DW841" s="65"/>
      <c r="DX841" s="65"/>
      <c r="DY841" s="65"/>
      <c r="DZ841" s="65"/>
      <c r="EA841" s="65"/>
      <c r="EB841" s="65"/>
      <c r="EC841" s="65"/>
      <c r="ED841" s="65"/>
      <c r="EE841" s="65"/>
      <c r="EF841" s="65"/>
      <c r="EG841" s="65"/>
      <c r="EH841" s="65"/>
      <c r="EI841" s="65"/>
      <c r="EJ841" s="65"/>
      <c r="EK841" s="65"/>
      <c r="EL841" s="65"/>
      <c r="EM841" s="65"/>
      <c r="EN841" s="65"/>
      <c r="EO841" s="65"/>
      <c r="EP841" s="65"/>
      <c r="EQ841" s="65"/>
      <c r="ER841" s="65"/>
      <c r="ES841" s="65"/>
      <c r="ET841" s="65"/>
      <c r="EU841" s="65"/>
      <c r="EV841" s="65"/>
      <c r="EW841" s="65"/>
      <c r="EX841" s="65"/>
      <c r="EY841" s="65"/>
      <c r="EZ841" s="65"/>
      <c r="FA841" s="65"/>
      <c r="FB841" s="65"/>
      <c r="FC841" s="65"/>
      <c r="FD841" s="65"/>
      <c r="FE841" s="65"/>
      <c r="FF841" s="65"/>
      <c r="FG841" s="65"/>
      <c r="FH841" s="65"/>
      <c r="FI841" s="65"/>
      <c r="FJ841" s="65"/>
      <c r="FK841" s="65"/>
      <c r="FL841" s="65"/>
      <c r="FM841" s="65"/>
      <c r="FN841" s="65"/>
      <c r="FO841" s="65"/>
      <c r="FP841" s="65"/>
      <c r="FQ841" s="65"/>
      <c r="FR841" s="65"/>
      <c r="FS841" s="65"/>
      <c r="FT841" s="65"/>
      <c r="FU841" s="65"/>
      <c r="FV841" s="65"/>
      <c r="FW841" s="65"/>
      <c r="FX841" s="65"/>
      <c r="FY841" s="65"/>
      <c r="FZ841" s="65"/>
      <c r="GA841" s="65"/>
      <c r="GB841" s="65"/>
      <c r="GC841" s="65"/>
      <c r="GD841" s="65"/>
      <c r="GE841" s="65"/>
      <c r="GF841" s="65"/>
      <c r="GG841" s="65"/>
      <c r="GH841" s="65"/>
      <c r="GI841" s="65"/>
      <c r="GJ841" s="65"/>
      <c r="GK841" s="65"/>
      <c r="GL841" s="65"/>
      <c r="GM841" s="65"/>
      <c r="GN841" s="65"/>
      <c r="GO841" s="65"/>
      <c r="GP841" s="65"/>
      <c r="GQ841" s="65"/>
      <c r="GR841" s="65"/>
      <c r="GS841" s="65"/>
      <c r="GT841" s="65"/>
      <c r="GU841" s="65"/>
      <c r="GV841" s="65"/>
      <c r="GW841" s="65"/>
      <c r="GX841" s="65"/>
      <c r="GY841" s="65"/>
      <c r="GZ841" s="65"/>
      <c r="HA841" s="65"/>
      <c r="HB841" s="65"/>
      <c r="HC841" s="65"/>
      <c r="HD841" s="65"/>
      <c r="HE841" s="65"/>
      <c r="HF841" s="65"/>
      <c r="HG841" s="65"/>
      <c r="HH841" s="65"/>
      <c r="HI841" s="65"/>
      <c r="HJ841" s="65"/>
      <c r="HK841" s="65"/>
      <c r="HL841" s="65"/>
      <c r="HM841" s="65"/>
      <c r="HN841" s="65"/>
      <c r="HO841" s="65"/>
      <c r="HP841" s="65"/>
      <c r="HQ841" s="65"/>
      <c r="HR841" s="65"/>
      <c r="HS841" s="65"/>
      <c r="HT841" s="65"/>
      <c r="HU841" s="65"/>
      <c r="HV841" s="65"/>
      <c r="HW841" s="65"/>
      <c r="HX841" s="65"/>
      <c r="HY841" s="65"/>
      <c r="HZ841" s="65"/>
      <c r="IA841" s="65"/>
      <c r="IB841" s="65"/>
      <c r="IC841" s="65"/>
      <c r="ID841" s="65"/>
      <c r="IE841" s="65"/>
      <c r="IF841" s="65"/>
      <c r="IG841" s="65"/>
      <c r="IH841" s="65"/>
      <c r="II841" s="65"/>
      <c r="IJ841" s="65"/>
      <c r="IK841" s="65"/>
      <c r="IL841" s="65"/>
      <c r="IM841" s="65"/>
      <c r="IN841" s="65"/>
      <c r="IO841" s="65"/>
      <c r="IP841" s="65"/>
      <c r="IQ841" s="65"/>
      <c r="IR841" s="65"/>
      <c r="IS841" s="65"/>
      <c r="IT841" s="65"/>
      <c r="IU841" s="65"/>
      <c r="IV841" s="65"/>
      <c r="IW841" s="65"/>
      <c r="IX841" s="65"/>
      <c r="IY841" s="65"/>
      <c r="IZ841" s="65"/>
      <c r="JA841" s="65"/>
      <c r="JB841" s="65"/>
      <c r="JC841" s="65"/>
      <c r="JD841" s="65"/>
      <c r="JE841" s="65"/>
      <c r="JF841" s="65"/>
      <c r="JG841" s="65"/>
      <c r="JH841" s="65"/>
      <c r="JI841" s="65"/>
      <c r="JJ841" s="65"/>
      <c r="JK841" s="65"/>
      <c r="JL841" s="65"/>
      <c r="JM841" s="65"/>
      <c r="JN841" s="65"/>
      <c r="JO841" s="65"/>
      <c r="JP841" s="65"/>
      <c r="JQ841" s="65"/>
      <c r="JR841" s="65"/>
      <c r="JS841" s="65"/>
      <c r="JT841" s="65"/>
      <c r="JU841" s="65"/>
      <c r="JV841" s="65"/>
      <c r="JW841" s="65"/>
      <c r="JX841" s="65"/>
      <c r="JY841" s="65"/>
      <c r="JZ841" s="65"/>
      <c r="KA841" s="65"/>
      <c r="KB841" s="65"/>
      <c r="KC841" s="65"/>
      <c r="KD841" s="65"/>
      <c r="KE841" s="65"/>
      <c r="KF841" s="65"/>
      <c r="KG841" s="65"/>
      <c r="KH841" s="65"/>
      <c r="KI841" s="65"/>
      <c r="KJ841" s="65"/>
      <c r="KK841" s="65"/>
      <c r="KL841" s="65"/>
      <c r="KM841" s="65"/>
      <c r="KN841" s="65"/>
      <c r="KO841" s="65"/>
      <c r="KP841" s="65"/>
      <c r="KQ841" s="65"/>
      <c r="KR841" s="65"/>
      <c r="KS841" s="65"/>
      <c r="KT841" s="65"/>
      <c r="KU841" s="65"/>
      <c r="KV841" s="65"/>
      <c r="KW841" s="65"/>
      <c r="KX841" s="65"/>
      <c r="KY841" s="65"/>
      <c r="KZ841" s="65"/>
      <c r="LA841" s="65"/>
      <c r="LB841" s="65"/>
      <c r="LC841" s="65"/>
      <c r="LD841" s="65"/>
      <c r="LE841" s="65"/>
      <c r="LF841" s="65"/>
      <c r="LG841" s="65"/>
      <c r="LH841" s="65"/>
      <c r="LI841" s="65"/>
      <c r="LJ841" s="65"/>
      <c r="LK841" s="65"/>
      <c r="LL841" s="65"/>
      <c r="LM841" s="65"/>
      <c r="LN841" s="65"/>
      <c r="LO841" s="65"/>
      <c r="LP841" s="65"/>
      <c r="LQ841" s="65"/>
      <c r="LR841" s="65"/>
      <c r="LS841" s="65"/>
      <c r="LT841" s="65"/>
      <c r="LU841" s="65"/>
      <c r="LV841" s="65"/>
      <c r="LW841" s="65"/>
      <c r="LX841" s="65"/>
      <c r="LY841" s="65"/>
      <c r="LZ841" s="65"/>
      <c r="MA841" s="65"/>
    </row>
    <row r="842" spans="1:339" ht="12" x14ac:dyDescent="0.25">
      <c r="A842" s="269" t="s">
        <v>118</v>
      </c>
      <c r="B842" s="39" t="s">
        <v>383</v>
      </c>
      <c r="C842" s="40" t="str">
        <f>IFERROR(VLOOKUP(BANCO10[[#This Row],[EMPRESA]],[1]!DADOS[#Data],2,FALSE),"")</f>
        <v>27.637.670/0001-70</v>
      </c>
      <c r="D842" s="72" t="s">
        <v>2089</v>
      </c>
      <c r="E842" s="42" t="str">
        <f>IFERROR(VLOOKUP(BANCO10[[#This Row],[EMPRESA]],[1]!DADOS[#Data],5,FALSE),"")</f>
        <v>ME</v>
      </c>
      <c r="F842" s="40" t="str">
        <f>IFERROR(IF(VLOOKUP(BANCO10[[#This Row],[EMPRESA]],[1]!DADOS[#Data],6,0)="","",(VLOOKUP(BANCO10[[#This Row],[EMPRESA]],[1]!DADOS[#Data],6,0))),"")</f>
        <v>CAPITAL NORTE</v>
      </c>
      <c r="G842" s="40" t="s">
        <v>2090</v>
      </c>
      <c r="H842" s="43" t="s">
        <v>7</v>
      </c>
      <c r="I842" s="43" t="s">
        <v>306</v>
      </c>
      <c r="J842" s="43" t="s">
        <v>123</v>
      </c>
      <c r="K842" s="44" t="s">
        <v>1256</v>
      </c>
      <c r="L842" s="44" t="s">
        <v>123</v>
      </c>
      <c r="M842" s="44" t="s">
        <v>137</v>
      </c>
      <c r="N842" s="44" t="s">
        <v>137</v>
      </c>
      <c r="O842" s="42" t="s">
        <v>99</v>
      </c>
      <c r="P842" s="42">
        <v>160</v>
      </c>
      <c r="Q842" s="270"/>
      <c r="R842" s="160"/>
      <c r="S842" s="45"/>
      <c r="T842" s="45"/>
      <c r="U842" s="45"/>
      <c r="V842" s="160"/>
      <c r="W842" s="45"/>
      <c r="X842" s="160"/>
      <c r="Y842" s="45"/>
      <c r="Z842" s="271"/>
      <c r="AA842" s="111"/>
      <c r="AB842" s="46"/>
      <c r="AC842" s="57"/>
      <c r="AD842" s="46"/>
      <c r="AE842" s="111"/>
      <c r="AF842" s="45"/>
      <c r="AG842" s="155"/>
      <c r="AH842" s="45"/>
      <c r="AI842" s="155"/>
      <c r="AJ842" s="45"/>
      <c r="AK842" s="158"/>
      <c r="AL842" s="45"/>
      <c r="AM842" s="158"/>
      <c r="AN842" s="45"/>
      <c r="AO842" s="158"/>
      <c r="AP842" s="45"/>
      <c r="AQ842" s="160"/>
      <c r="AR842" s="45"/>
      <c r="AS842" s="160"/>
      <c r="AT842" s="49">
        <v>45937</v>
      </c>
      <c r="AU842" s="50">
        <v>46011</v>
      </c>
      <c r="AV842" s="88" t="s">
        <v>27</v>
      </c>
      <c r="AW842" s="105" t="s">
        <v>126</v>
      </c>
      <c r="AX842" s="51" t="s">
        <v>49</v>
      </c>
      <c r="AY842" s="52" t="s">
        <v>126</v>
      </c>
      <c r="AZ842" s="143">
        <v>38000</v>
      </c>
      <c r="BA842" s="153" t="s">
        <v>153</v>
      </c>
      <c r="BB842" s="144" t="s">
        <v>123</v>
      </c>
      <c r="BC842" s="52" t="s">
        <v>123</v>
      </c>
      <c r="BD842" s="52" t="s">
        <v>123</v>
      </c>
      <c r="BE842" s="55"/>
      <c r="BF842" s="55"/>
      <c r="BG842" s="55"/>
      <c r="BH842" s="55"/>
      <c r="BI842" s="68" t="s">
        <v>123</v>
      </c>
      <c r="BJ842" s="57"/>
      <c r="BK842" s="58" t="s">
        <v>123</v>
      </c>
      <c r="BL842" s="59"/>
      <c r="BM842" s="58" t="s">
        <v>123</v>
      </c>
      <c r="BN842" s="59"/>
      <c r="BO842" s="58" t="s">
        <v>126</v>
      </c>
      <c r="BP842" s="75"/>
      <c r="BQ842" s="74" t="s">
        <v>126</v>
      </c>
      <c r="BR842" s="217"/>
      <c r="BS842" s="69"/>
      <c r="BT842" s="38"/>
      <c r="BU842" s="61"/>
      <c r="BV842" s="61"/>
      <c r="BW842" s="61"/>
      <c r="BX842" s="61"/>
      <c r="BY842" s="61"/>
      <c r="BZ842" s="61"/>
      <c r="CA842" s="61"/>
      <c r="CB842" s="61"/>
      <c r="CC842" s="61"/>
      <c r="CD842" s="61"/>
      <c r="CE842" s="61"/>
      <c r="CF842" s="61"/>
      <c r="CG842" s="61"/>
      <c r="CH842" s="63">
        <f>YEAR(BANCO10[[#This Row],[DATA INÍCIO]])</f>
        <v>2025</v>
      </c>
      <c r="CI842" s="63">
        <f>MONTH(BANCO10[[#This Row],[DATA INÍCIO]])</f>
        <v>10</v>
      </c>
      <c r="CJ842" s="71" t="str">
        <f t="shared" ref="CJ842" si="15">CONCATENATE(D842,C842)</f>
        <v>MAD MAIS MADEIRAS E FERRAGENS LTDA27.637.670/0001-70</v>
      </c>
      <c r="CK842" s="63"/>
      <c r="CL842" s="63"/>
      <c r="CM842" s="42" t="str">
        <f>IF(BANCO10[[#This Row],[SOLUÇÃO]]=CM$1,BANCO10[[#This Row],[STATUS DA ETAPA]],"")</f>
        <v/>
      </c>
      <c r="CN842" s="42" t="str">
        <f>IF(BANCO10[[#This Row],[SOLUÇÃO]]=CN$1,BANCO10[[#This Row],[STATUS DA ETAPA]],"")</f>
        <v/>
      </c>
      <c r="CO842" s="42" t="str">
        <f>IF(BANCO10[[#This Row],[SOLUÇÃO]]=CO$1,BANCO10[[#This Row],[STATUS DA ETAPA]],"")</f>
        <v/>
      </c>
      <c r="CP842" s="42" t="str">
        <f>IF(BANCO10[[#This Row],[SOLUÇÃO]]=CP$1,BANCO10[[#This Row],[STATUS DA ETAPA]],"")</f>
        <v/>
      </c>
      <c r="CQ842" s="42" t="str">
        <f>IF(BANCO10[[#This Row],[SOLUÇÃO]]=CQ$1,BANCO10[[#This Row],[STATUS DA ETAPA]],"")</f>
        <v/>
      </c>
      <c r="CR842" s="42" t="str">
        <f>IF(BANCO10[[#This Row],[SOLUÇÃO]]=CR$1,BANCO10[[#This Row],[STATUS DA ETAPA]],"")</f>
        <v/>
      </c>
      <c r="CS842" s="42" t="str">
        <f>IF(BANCO10[[#This Row],[SOLUÇÃO]]=CS$1,BANCO10[[#This Row],[STATUS DA ETAPA]],"")</f>
        <v/>
      </c>
      <c r="CT842" s="42" t="str">
        <f>IF(BANCO10[[#This Row],[SOLUÇÃO]]=CT$1,BANCO10[[#This Row],[STATUS DA ETAPA]],"")</f>
        <v/>
      </c>
      <c r="CU842" s="42" t="str">
        <f>IF(BANCO10[[#This Row],[SOLUÇÃO]]=CU$1,BANCO10[[#This Row],[STATUS DA ETAPA]],"")</f>
        <v/>
      </c>
      <c r="CV842" s="42" t="str">
        <f>IF(BANCO10[[#This Row],[SOLUÇÃO]]=CV$1,BANCO10[[#This Row],[STATUS DA ETAPA]],"")</f>
        <v>EM ANDAMENTO</v>
      </c>
      <c r="CW842" s="42" t="str">
        <f>IF(BANCO10[[#This Row],[SOLUÇÃO]]=CW$1,BANCO10[[#This Row],[STATUS DA ETAPA]],"")</f>
        <v/>
      </c>
      <c r="CX842" s="42" t="str">
        <f>IF(BANCO10[[#This Row],[SOLUÇÃO]]=CX$1,BANCO10[[#This Row],[STATUS DA ETAPA]],"")</f>
        <v/>
      </c>
      <c r="CY842" s="42" t="str">
        <f>IF(BANCO10[[#This Row],[SOLUÇÃO]]=CY$1,BANCO10[[#This Row],[STATUS DA ETAPA]],"")</f>
        <v/>
      </c>
      <c r="CZ842" s="42" t="str">
        <f>IF(BANCO10[[#This Row],[SOLUÇÃO]]=CZ$1,BANCO10[[#This Row],[STATUS DA ETAPA]],"")</f>
        <v/>
      </c>
      <c r="DA842" s="42" t="str">
        <f>IF(BANCO10[[#This Row],[SOLUÇÃO]]=DA$1,BANCO10[[#This Row],[STATUS DA ETAPA]],"")</f>
        <v/>
      </c>
      <c r="DB842" s="42" t="str">
        <f>IF(BANCO10[[#This Row],[SOLUÇÃO]]=DB$1,BANCO10[[#This Row],[STATUS DA ETAPA]],"")</f>
        <v/>
      </c>
      <c r="DC842" s="42" t="str">
        <f>IF(BANCO10[[#This Row],[SOLUÇÃO]]=DC$1,BANCO10[[#This Row],[STATUS DA ETAPA]],"")</f>
        <v/>
      </c>
      <c r="DD842" s="42" t="str">
        <f>IF(BANCO10[[#This Row],[SOLUÇÃO]]=DD$1,BANCO10[[#This Row],[STATUS DA ETAPA]],"")</f>
        <v/>
      </c>
      <c r="DE842" s="42" t="str">
        <f>IF(BANCO10[[#This Row],[SOLUÇÃO]]=DE$1,BANCO10[[#This Row],[STATUS DA ETAPA]],"")</f>
        <v/>
      </c>
      <c r="DF842" s="42" t="str">
        <f>IF(BANCO10[[#This Row],[SOLUÇÃO]]=DF$1,BANCO10[[#This Row],[STATUS DA ETAPA]],"")</f>
        <v/>
      </c>
      <c r="DG842" s="42" t="str">
        <f>IF(BANCO10[[#This Row],[SOLUÇÃO]]=DG$1,BANCO10[[#This Row],[STATUS DA ETAPA]],"")</f>
        <v/>
      </c>
      <c r="DH842" s="42" t="str">
        <f>IF(BANCO10[[#This Row],[SOLUÇÃO]]=DH$1,BANCO10[[#This Row],[STATUS DA ETAPA]],"")</f>
        <v/>
      </c>
      <c r="DI842" s="42" t="str">
        <f>IF(BANCO10[[#This Row],[SOLUÇÃO]]=DI$1,BANCO10[[#This Row],[STATUS DA ETAPA]],"")</f>
        <v/>
      </c>
      <c r="DJ842" s="42" t="str">
        <f>IF(BANCO10[[#This Row],[SOLUÇÃO]]=DJ$1,BANCO10[[#This Row],[STATUS DA ETAPA]],"")</f>
        <v/>
      </c>
      <c r="DK842" s="42" t="str">
        <f>IF(BANCO10[[#This Row],[SOLUÇÃO]]=DK$1,BANCO10[[#This Row],[STATUS DA ETAPA]],"")</f>
        <v/>
      </c>
      <c r="DL842" s="42" t="str">
        <f>IF(BANCO10[[#This Row],[SOLUÇÃO]]=DL$1,BANCO10[[#This Row],[STATUS DA ETAPA]],"")</f>
        <v/>
      </c>
      <c r="DM842" s="42" t="str">
        <f>IF(BANCO10[[#This Row],[SOLUÇÃO]]=DM$1,BANCO10[[#This Row],[STATUS DA ETAPA]],"")</f>
        <v/>
      </c>
      <c r="DN842" s="63"/>
      <c r="DO842" s="65"/>
      <c r="DP842" s="65"/>
      <c r="DQ842" s="65"/>
      <c r="DR842" s="65"/>
      <c r="DS842" s="65"/>
      <c r="DT842" s="65"/>
      <c r="DU842" s="65"/>
      <c r="DV842" s="65"/>
      <c r="DW842" s="65"/>
      <c r="DX842" s="65"/>
      <c r="DY842" s="65"/>
      <c r="DZ842" s="65"/>
      <c r="EA842" s="65"/>
      <c r="EB842" s="65"/>
      <c r="EC842" s="65"/>
      <c r="ED842" s="65"/>
      <c r="EE842" s="65"/>
      <c r="EF842" s="65"/>
      <c r="EG842" s="65"/>
      <c r="EH842" s="65"/>
      <c r="EI842" s="65"/>
      <c r="EJ842" s="65"/>
      <c r="EK842" s="65"/>
      <c r="EL842" s="65"/>
      <c r="EM842" s="65"/>
      <c r="EN842" s="65"/>
      <c r="EO842" s="65"/>
      <c r="EP842" s="65"/>
      <c r="EQ842" s="65"/>
      <c r="ER842" s="65"/>
      <c r="ES842" s="65"/>
      <c r="ET842" s="65"/>
      <c r="EU842" s="65"/>
      <c r="EV842" s="65"/>
      <c r="EW842" s="65"/>
      <c r="EX842" s="65"/>
      <c r="EY842" s="65"/>
      <c r="EZ842" s="65"/>
      <c r="FA842" s="65"/>
      <c r="FB842" s="65"/>
      <c r="FC842" s="65"/>
      <c r="FD842" s="65"/>
      <c r="FE842" s="65"/>
      <c r="FF842" s="65"/>
      <c r="FG842" s="65"/>
      <c r="FH842" s="65"/>
      <c r="FI842" s="65"/>
      <c r="FJ842" s="65"/>
      <c r="FK842" s="65"/>
      <c r="FL842" s="65"/>
      <c r="FM842" s="65"/>
      <c r="FN842" s="65"/>
      <c r="FO842" s="65"/>
      <c r="FP842" s="65"/>
      <c r="FQ842" s="65"/>
      <c r="FR842" s="65"/>
      <c r="FS842" s="65"/>
      <c r="FT842" s="65"/>
      <c r="FU842" s="65"/>
      <c r="FV842" s="65"/>
      <c r="FW842" s="65"/>
      <c r="FX842" s="65"/>
      <c r="FY842" s="65"/>
      <c r="FZ842" s="65"/>
      <c r="GA842" s="65"/>
      <c r="GB842" s="65"/>
      <c r="GC842" s="65"/>
      <c r="GD842" s="65"/>
      <c r="GE842" s="65"/>
      <c r="GF842" s="65"/>
      <c r="GG842" s="65"/>
      <c r="GH842" s="65"/>
      <c r="GI842" s="65"/>
      <c r="GJ842" s="65"/>
      <c r="GK842" s="65"/>
      <c r="GL842" s="65"/>
      <c r="GM842" s="65"/>
      <c r="GN842" s="65"/>
      <c r="GO842" s="65"/>
      <c r="GP842" s="65"/>
      <c r="GQ842" s="65"/>
      <c r="GR842" s="65"/>
      <c r="GS842" s="65"/>
      <c r="GT842" s="65"/>
      <c r="GU842" s="65"/>
      <c r="GV842" s="65"/>
      <c r="GW842" s="65"/>
      <c r="GX842" s="65"/>
      <c r="GY842" s="65"/>
      <c r="GZ842" s="65"/>
      <c r="HA842" s="65"/>
      <c r="HB842" s="65"/>
      <c r="HC842" s="65"/>
      <c r="HD842" s="65"/>
      <c r="HE842" s="65"/>
      <c r="HF842" s="65"/>
      <c r="HG842" s="65"/>
      <c r="HH842" s="65"/>
      <c r="HI842" s="65"/>
      <c r="HJ842" s="65"/>
      <c r="HK842" s="65"/>
      <c r="HL842" s="65"/>
      <c r="HM842" s="65"/>
      <c r="HN842" s="65"/>
      <c r="HO842" s="65"/>
      <c r="HP842" s="65"/>
      <c r="HQ842" s="65"/>
      <c r="HR842" s="65"/>
      <c r="HS842" s="65"/>
      <c r="HT842" s="65"/>
      <c r="HU842" s="65"/>
      <c r="HV842" s="65"/>
      <c r="HW842" s="65"/>
      <c r="HX842" s="65"/>
      <c r="HY842" s="65"/>
      <c r="HZ842" s="65"/>
      <c r="IA842" s="65"/>
      <c r="IB842" s="65"/>
      <c r="IC842" s="65"/>
      <c r="ID842" s="65"/>
      <c r="IE842" s="65"/>
      <c r="IF842" s="65"/>
      <c r="IG842" s="65"/>
      <c r="IH842" s="65"/>
      <c r="II842" s="65"/>
      <c r="IJ842" s="65"/>
      <c r="IK842" s="65"/>
      <c r="IL842" s="65"/>
      <c r="IM842" s="65"/>
      <c r="IN842" s="65"/>
      <c r="IO842" s="65"/>
      <c r="IP842" s="65"/>
      <c r="IQ842" s="65"/>
      <c r="IR842" s="65"/>
      <c r="IS842" s="65"/>
      <c r="IT842" s="65"/>
      <c r="IU842" s="65"/>
      <c r="IV842" s="65"/>
      <c r="IW842" s="65"/>
      <c r="IX842" s="65"/>
      <c r="IY842" s="65"/>
      <c r="IZ842" s="65"/>
      <c r="JA842" s="65"/>
      <c r="JB842" s="65"/>
      <c r="JC842" s="65"/>
      <c r="JD842" s="65"/>
      <c r="JE842" s="65"/>
      <c r="JF842" s="65"/>
      <c r="JG842" s="65"/>
      <c r="JH842" s="65"/>
      <c r="JI842" s="65"/>
      <c r="JJ842" s="65"/>
      <c r="JK842" s="65"/>
      <c r="JL842" s="65"/>
      <c r="JM842" s="65"/>
      <c r="JN842" s="65"/>
      <c r="JO842" s="65"/>
      <c r="JP842" s="65"/>
      <c r="JQ842" s="65"/>
      <c r="JR842" s="65"/>
      <c r="JS842" s="65"/>
      <c r="JT842" s="65"/>
      <c r="JU842" s="65"/>
      <c r="JV842" s="65"/>
      <c r="JW842" s="65"/>
      <c r="JX842" s="65"/>
      <c r="JY842" s="65"/>
      <c r="JZ842" s="65"/>
      <c r="KA842" s="65"/>
      <c r="KB842" s="65"/>
      <c r="KC842" s="65"/>
      <c r="KD842" s="65"/>
      <c r="KE842" s="65"/>
      <c r="KF842" s="65"/>
      <c r="KG842" s="65"/>
      <c r="KH842" s="65"/>
      <c r="KI842" s="65"/>
      <c r="KJ842" s="65"/>
      <c r="KK842" s="65"/>
      <c r="KL842" s="65"/>
      <c r="KM842" s="65"/>
      <c r="KN842" s="65"/>
      <c r="KO842" s="65"/>
      <c r="KP842" s="65"/>
      <c r="KQ842" s="65"/>
      <c r="KR842" s="65"/>
      <c r="KS842" s="65"/>
      <c r="KT842" s="65"/>
      <c r="KU842" s="65"/>
      <c r="KV842" s="65"/>
      <c r="KW842" s="65"/>
      <c r="KX842" s="65"/>
      <c r="KY842" s="65"/>
      <c r="KZ842" s="65"/>
      <c r="LA842" s="65"/>
      <c r="LB842" s="65"/>
      <c r="LC842" s="65"/>
      <c r="LD842" s="65"/>
      <c r="LE842" s="65"/>
      <c r="LF842" s="65"/>
      <c r="LG842" s="65"/>
      <c r="LH842" s="65"/>
      <c r="LI842" s="65"/>
      <c r="LJ842" s="65"/>
      <c r="LK842" s="65"/>
      <c r="LL842" s="65"/>
      <c r="LM842" s="65"/>
      <c r="LN842" s="65"/>
      <c r="LO842" s="65"/>
      <c r="LP842" s="65"/>
      <c r="LQ842" s="65"/>
      <c r="LR842" s="65"/>
      <c r="LS842" s="65"/>
      <c r="LT842" s="65"/>
      <c r="LU842" s="65"/>
      <c r="LV842" s="65"/>
      <c r="LW842" s="65"/>
      <c r="LX842" s="65"/>
      <c r="LY842" s="65"/>
      <c r="LZ842" s="65"/>
      <c r="MA842" s="65"/>
    </row>
    <row r="843" spans="1:339" ht="12" x14ac:dyDescent="0.25">
      <c r="A843" s="38" t="s">
        <v>118</v>
      </c>
      <c r="B843" s="39" t="s">
        <v>131</v>
      </c>
      <c r="C843" s="40" t="str">
        <f>IFERROR(VLOOKUP(BANCO10[[#This Row],[EMPRESA]],[1]!DADOS[#Data],2,FALSE),"")</f>
        <v>49.031.776/0001-68</v>
      </c>
      <c r="D843" s="40" t="s">
        <v>1269</v>
      </c>
      <c r="E843" s="42" t="str">
        <f>IFERROR(VLOOKUP(BANCO10[[#This Row],[EMPRESA]],[1]!DADOS[#Data],5,FALSE),"")</f>
        <v>DEMAIS</v>
      </c>
      <c r="F843" s="40" t="str">
        <f>IFERROR(IF(VLOOKUP(BANCO10[[#This Row],[EMPRESA]],[1]!DADOS[#Data],6,0)="","",(VLOOKUP(BANCO10[[#This Row],[EMPRESA]],[1]!DADOS[#Data],6,0))),"")</f>
        <v>N/A</v>
      </c>
      <c r="G843" s="40" t="str">
        <f>IFERROR(IF(VLOOKUP(BANCO10[[#This Row],[EMPRESA]],[1]!DADOS[#Data],4)="","",(VLOOKUP($D843,[1]!DADOS[#Data],4,0))),"")</f>
        <v>MECALOR</v>
      </c>
      <c r="H843" s="43" t="s">
        <v>178</v>
      </c>
      <c r="I843" s="43" t="s">
        <v>306</v>
      </c>
      <c r="J843" s="43" t="s">
        <v>123</v>
      </c>
      <c r="K843" s="44" t="s">
        <v>2091</v>
      </c>
      <c r="L843" s="44" t="s">
        <v>2092</v>
      </c>
      <c r="M843" s="44" t="s">
        <v>137</v>
      </c>
      <c r="N843" s="44" t="s">
        <v>123</v>
      </c>
      <c r="O843" s="42" t="s">
        <v>180</v>
      </c>
      <c r="P843" s="42">
        <v>4</v>
      </c>
      <c r="Q843" s="39" t="s">
        <v>181</v>
      </c>
      <c r="R843" s="63"/>
      <c r="S843" s="226"/>
      <c r="T843" s="265"/>
      <c r="U843" s="226"/>
      <c r="V843" s="63"/>
      <c r="W843" s="226"/>
      <c r="X843" s="38"/>
      <c r="Y843" s="266"/>
      <c r="Z843" s="38"/>
      <c r="AA843" s="111"/>
      <c r="AB843" s="65"/>
      <c r="AC843" s="57"/>
      <c r="AD843" s="272"/>
      <c r="AE843" s="111"/>
      <c r="AF843" s="154"/>
      <c r="AG843" s="267"/>
      <c r="AH843" s="218"/>
      <c r="AI843" s="267"/>
      <c r="AJ843" s="157"/>
      <c r="AK843" s="94"/>
      <c r="AL843" s="266"/>
      <c r="AM843" s="94"/>
      <c r="AN843" s="75"/>
      <c r="AO843" s="94"/>
      <c r="AP843" s="75"/>
      <c r="AQ843" s="38"/>
      <c r="AR843" s="75"/>
      <c r="AS843" s="38"/>
      <c r="AT843" s="49">
        <v>45896</v>
      </c>
      <c r="AU843" s="50">
        <v>45980</v>
      </c>
      <c r="AV843" s="86" t="s">
        <v>27</v>
      </c>
      <c r="AW843" s="66" t="s">
        <v>126</v>
      </c>
      <c r="AX843" s="51" t="s">
        <v>49</v>
      </c>
      <c r="AY843" s="52" t="s">
        <v>126</v>
      </c>
      <c r="AZ843" s="53">
        <v>760</v>
      </c>
      <c r="BA843" s="52" t="s">
        <v>153</v>
      </c>
      <c r="BB843" s="81">
        <v>678856</v>
      </c>
      <c r="BC843" s="52" t="s">
        <v>123</v>
      </c>
      <c r="BD843" s="52" t="s">
        <v>123</v>
      </c>
      <c r="BE843" s="268"/>
      <c r="BF843" s="268"/>
      <c r="BG843" s="268"/>
      <c r="BH843" s="67"/>
      <c r="BI843" s="46" t="s">
        <v>126</v>
      </c>
      <c r="BJ843" s="47"/>
      <c r="BK843" s="58" t="s">
        <v>126</v>
      </c>
      <c r="BL843" s="59"/>
      <c r="BM843" s="58" t="s">
        <v>126</v>
      </c>
      <c r="BN843" s="59"/>
      <c r="BO843" s="58" t="s">
        <v>126</v>
      </c>
      <c r="BP843" s="59"/>
      <c r="BQ843" s="58" t="s">
        <v>126</v>
      </c>
      <c r="BR843" s="59"/>
      <c r="BS843" s="69"/>
      <c r="BT843" s="38"/>
      <c r="BU843" s="61"/>
      <c r="BV843" s="61"/>
      <c r="BW843" s="61"/>
      <c r="BX843" s="61"/>
      <c r="BY843" s="61"/>
      <c r="BZ843" s="61"/>
      <c r="CA843" s="61"/>
      <c r="CB843" s="61"/>
      <c r="CC843" s="61"/>
      <c r="CD843" s="61"/>
      <c r="CE843" s="61"/>
      <c r="CF843" s="61"/>
      <c r="CG843" s="61"/>
      <c r="CH843" s="63">
        <f>YEAR(BANCO10[[#This Row],[DATA INÍCIO]])</f>
        <v>2025</v>
      </c>
      <c r="CI843" s="63">
        <f>MONTH(BANCO10[[#This Row],[DATA INÍCIO]])</f>
        <v>8</v>
      </c>
      <c r="CJ843" s="71" t="str">
        <f>CONCATENATE(D843,C843)</f>
        <v>MECALOR SOLUCOES EM ENGENHARIA TERMICA S.A.49.031.776/0001-68</v>
      </c>
      <c r="CK843" s="63"/>
      <c r="CL843" s="63"/>
      <c r="CM843" s="42" t="str">
        <f>IF(BANCO10[[#This Row],[SOLUÇÃO]]=CM$1,BANCO10[[#This Row],[STATUS DA ETAPA]],"")</f>
        <v/>
      </c>
      <c r="CN843" s="42" t="str">
        <f>IF(BANCO10[[#This Row],[SOLUÇÃO]]=CN$1,BANCO10[[#This Row],[STATUS DA ETAPA]],"")</f>
        <v/>
      </c>
      <c r="CO843" s="42" t="str">
        <f>IF(BANCO10[[#This Row],[SOLUÇÃO]]=CO$1,BANCO10[[#This Row],[STATUS DA ETAPA]],"")</f>
        <v/>
      </c>
      <c r="CP843" s="42" t="str">
        <f>IF(BANCO10[[#This Row],[SOLUÇÃO]]=CP$1,BANCO10[[#This Row],[STATUS DA ETAPA]],"")</f>
        <v/>
      </c>
      <c r="CQ843" s="42" t="str">
        <f>IF(BANCO10[[#This Row],[SOLUÇÃO]]=CQ$1,BANCO10[[#This Row],[STATUS DA ETAPA]],"")</f>
        <v/>
      </c>
      <c r="CR843" s="42" t="str">
        <f>IF(BANCO10[[#This Row],[SOLUÇÃO]]=CR$1,BANCO10[[#This Row],[STATUS DA ETAPA]],"")</f>
        <v/>
      </c>
      <c r="CS843" s="42" t="str">
        <f>IF(BANCO10[[#This Row],[SOLUÇÃO]]=CS$1,BANCO10[[#This Row],[STATUS DA ETAPA]],"")</f>
        <v/>
      </c>
      <c r="CT843" s="42" t="str">
        <f>IF(BANCO10[[#This Row],[SOLUÇÃO]]=CT$1,BANCO10[[#This Row],[STATUS DA ETAPA]],"")</f>
        <v/>
      </c>
      <c r="CU843" s="42" t="str">
        <f>IF(BANCO10[[#This Row],[SOLUÇÃO]]=CU$1,BANCO10[[#This Row],[STATUS DA ETAPA]],"")</f>
        <v/>
      </c>
      <c r="CV843" s="42" t="str">
        <f>IF(BANCO10[[#This Row],[SOLUÇÃO]]=CV$1,BANCO10[[#This Row],[STATUS DA ETAPA]],"")</f>
        <v/>
      </c>
      <c r="CW843" s="42" t="str">
        <f>IF(BANCO10[[#This Row],[SOLUÇÃO]]=CW$1,BANCO10[[#This Row],[STATUS DA ETAPA]],"")</f>
        <v/>
      </c>
      <c r="CX843" s="42" t="str">
        <f>IF(BANCO10[[#This Row],[SOLUÇÃO]]=CX$1,BANCO10[[#This Row],[STATUS DA ETAPA]],"")</f>
        <v/>
      </c>
      <c r="CY843" s="42" t="str">
        <f>IF(BANCO10[[#This Row],[SOLUÇÃO]]=CY$1,BANCO10[[#This Row],[STATUS DA ETAPA]],"")</f>
        <v/>
      </c>
      <c r="CZ843" s="42" t="str">
        <f>IF(BANCO10[[#This Row],[SOLUÇÃO]]=CZ$1,BANCO10[[#This Row],[STATUS DA ETAPA]],"")</f>
        <v/>
      </c>
      <c r="DA843" s="42" t="str">
        <f>IF(BANCO10[[#This Row],[SOLUÇÃO]]=DA$1,BANCO10[[#This Row],[STATUS DA ETAPA]],"")</f>
        <v/>
      </c>
      <c r="DB843" s="42" t="str">
        <f>IF(BANCO10[[#This Row],[SOLUÇÃO]]=DB$1,BANCO10[[#This Row],[STATUS DA ETAPA]],"")</f>
        <v/>
      </c>
      <c r="DC843" s="42" t="str">
        <f>IF(BANCO10[[#This Row],[SOLUÇÃO]]=DC$1,BANCO10[[#This Row],[STATUS DA ETAPA]],"")</f>
        <v/>
      </c>
      <c r="DD843" s="42" t="str">
        <f>IF(BANCO10[[#This Row],[SOLUÇÃO]]=DD$1,BANCO10[[#This Row],[STATUS DA ETAPA]],"")</f>
        <v/>
      </c>
      <c r="DE843" s="42" t="str">
        <f>IF(BANCO10[[#This Row],[SOLUÇÃO]]=DE$1,BANCO10[[#This Row],[STATUS DA ETAPA]],"")</f>
        <v/>
      </c>
      <c r="DF843" s="42" t="str">
        <f>IF(BANCO10[[#This Row],[SOLUÇÃO]]=DF$1,BANCO10[[#This Row],[STATUS DA ETAPA]],"")</f>
        <v/>
      </c>
      <c r="DG843" s="42" t="str">
        <f>IF(BANCO10[[#This Row],[SOLUÇÃO]]=DG$1,BANCO10[[#This Row],[STATUS DA ETAPA]],"")</f>
        <v/>
      </c>
      <c r="DH843" s="42" t="str">
        <f>IF(BANCO10[[#This Row],[SOLUÇÃO]]=DH$1,BANCO10[[#This Row],[STATUS DA ETAPA]],"")</f>
        <v/>
      </c>
      <c r="DI843" s="42" t="str">
        <f>IF(BANCO10[[#This Row],[SOLUÇÃO]]=DI$1,BANCO10[[#This Row],[STATUS DA ETAPA]],"")</f>
        <v/>
      </c>
      <c r="DJ843" s="42" t="str">
        <f>IF(BANCO10[[#This Row],[SOLUÇÃO]]=DJ$1,BANCO10[[#This Row],[STATUS DA ETAPA]],"")</f>
        <v/>
      </c>
      <c r="DK843" s="42" t="str">
        <f>IF(BANCO10[[#This Row],[SOLUÇÃO]]=DK$1,BANCO10[[#This Row],[STATUS DA ETAPA]],"")</f>
        <v/>
      </c>
      <c r="DL843" s="42" t="str">
        <f>IF(BANCO10[[#This Row],[SOLUÇÃO]]=DL$1,BANCO10[[#This Row],[STATUS DA ETAPA]],"")</f>
        <v/>
      </c>
      <c r="DM843" s="42" t="str">
        <f>IF(BANCO10[[#This Row],[SOLUÇÃO]]=DM$1,BANCO10[[#This Row],[STATUS DA ETAPA]],"")</f>
        <v/>
      </c>
    </row>
    <row r="844" spans="1:339" ht="12" x14ac:dyDescent="0.25">
      <c r="A844" s="38" t="s">
        <v>118</v>
      </c>
      <c r="B844" s="39" t="s">
        <v>131</v>
      </c>
      <c r="C844" s="40" t="str">
        <f>IFERROR(VLOOKUP(BANCO10[[#This Row],[EMPRESA]],[1]!DADOS[#Data],2,FALSE),"")</f>
        <v>03.963.585/0001-33</v>
      </c>
      <c r="D844" s="244" t="s">
        <v>1701</v>
      </c>
      <c r="E844" s="42" t="str">
        <f>IFERROR(VLOOKUP(BANCO10[[#This Row],[EMPRESA]],[1]!DADOS[#Data],5,FALSE),"")</f>
        <v>DEMAIS</v>
      </c>
      <c r="F844" s="40" t="str">
        <f>IFERROR(IF(VLOOKUP(BANCO10[[#This Row],[EMPRESA]],[1]!DADOS[#Data],6,0)="","",(VLOOKUP(BANCO10[[#This Row],[EMPRESA]],[1]!DADOS[#Data],6,0))),"")</f>
        <v>N/A</v>
      </c>
      <c r="G844" s="40" t="str">
        <f>IFERROR(IF(VLOOKUP(BANCO10[[#This Row],[EMPRESA]],[1]!DADOS[#Data],4)="","",(VLOOKUP($D844,[1]!DADOS[#Data],4,0))),"")</f>
        <v>REOBOTE</v>
      </c>
      <c r="H844" s="43" t="s">
        <v>178</v>
      </c>
      <c r="I844" s="43" t="s">
        <v>306</v>
      </c>
      <c r="J844" s="43" t="s">
        <v>123</v>
      </c>
      <c r="K844" s="44" t="s">
        <v>2093</v>
      </c>
      <c r="L844" s="44" t="s">
        <v>2094</v>
      </c>
      <c r="M844" s="44" t="s">
        <v>137</v>
      </c>
      <c r="N844" s="44" t="s">
        <v>123</v>
      </c>
      <c r="O844" s="42" t="s">
        <v>180</v>
      </c>
      <c r="P844" s="42">
        <v>4</v>
      </c>
      <c r="Q844" s="39" t="s">
        <v>181</v>
      </c>
      <c r="R844" s="63"/>
      <c r="S844" s="226"/>
      <c r="T844" s="265"/>
      <c r="U844" s="226"/>
      <c r="V844" s="63"/>
      <c r="W844" s="226"/>
      <c r="X844" s="38"/>
      <c r="Y844" s="266"/>
      <c r="Z844" s="38"/>
      <c r="AA844" s="111"/>
      <c r="AB844" s="65"/>
      <c r="AC844" s="57"/>
      <c r="AD844" s="272"/>
      <c r="AE844" s="111"/>
      <c r="AF844" s="154"/>
      <c r="AG844" s="267"/>
      <c r="AH844" s="218"/>
      <c r="AI844" s="267"/>
      <c r="AJ844" s="157"/>
      <c r="AK844" s="94"/>
      <c r="AL844" s="266"/>
      <c r="AM844" s="94"/>
      <c r="AN844" s="75"/>
      <c r="AO844" s="94"/>
      <c r="AP844" s="75"/>
      <c r="AQ844" s="38"/>
      <c r="AR844" s="75"/>
      <c r="AS844" s="38"/>
      <c r="AT844" s="49">
        <v>45932</v>
      </c>
      <c r="AU844" s="50">
        <v>46022</v>
      </c>
      <c r="AV844" s="86" t="s">
        <v>27</v>
      </c>
      <c r="AW844" s="66" t="s">
        <v>126</v>
      </c>
      <c r="AX844" s="51" t="s">
        <v>49</v>
      </c>
      <c r="AY844" s="52" t="s">
        <v>126</v>
      </c>
      <c r="AZ844" s="53">
        <v>760</v>
      </c>
      <c r="BA844" s="52" t="s">
        <v>153</v>
      </c>
      <c r="BB844" s="81">
        <v>678870</v>
      </c>
      <c r="BC844" s="52" t="s">
        <v>123</v>
      </c>
      <c r="BD844" s="52" t="s">
        <v>123</v>
      </c>
      <c r="BE844" s="268"/>
      <c r="BF844" s="268"/>
      <c r="BG844" s="268"/>
      <c r="BH844" s="67"/>
      <c r="BI844" s="46" t="s">
        <v>126</v>
      </c>
      <c r="BJ844" s="47"/>
      <c r="BK844" s="58" t="s">
        <v>126</v>
      </c>
      <c r="BL844" s="59"/>
      <c r="BM844" s="58" t="s">
        <v>126</v>
      </c>
      <c r="BN844" s="59"/>
      <c r="BO844" s="58" t="s">
        <v>126</v>
      </c>
      <c r="BP844" s="59"/>
      <c r="BQ844" s="58" t="s">
        <v>126</v>
      </c>
      <c r="BR844" s="59"/>
      <c r="BS844" s="69"/>
      <c r="BT844" s="38"/>
      <c r="BU844" s="61"/>
      <c r="BV844" s="61"/>
      <c r="BW844" s="61"/>
      <c r="BX844" s="61"/>
      <c r="BY844" s="61"/>
      <c r="BZ844" s="61"/>
      <c r="CA844" s="61"/>
      <c r="CB844" s="61"/>
      <c r="CC844" s="61"/>
      <c r="CD844" s="61"/>
      <c r="CE844" s="61"/>
      <c r="CF844" s="61"/>
      <c r="CG844" s="61"/>
      <c r="CH844" s="63">
        <f>YEAR(BANCO10[[#This Row],[DATA INÍCIO]])</f>
        <v>2025</v>
      </c>
      <c r="CI844" s="63">
        <f>MONTH(BANCO10[[#This Row],[DATA INÍCIO]])</f>
        <v>10</v>
      </c>
      <c r="CJ844" s="71" t="str">
        <f>CONCATENATE(D844,C844)</f>
        <v>REOBOTE LTDA03.963.585/0001-33</v>
      </c>
      <c r="CK844" s="63"/>
      <c r="CL844" s="63"/>
      <c r="CM844" s="42" t="str">
        <f>IF(BANCO10[[#This Row],[SOLUÇÃO]]=CM$1,BANCO10[[#This Row],[STATUS DA ETAPA]],"")</f>
        <v/>
      </c>
      <c r="CN844" s="42" t="str">
        <f>IF(BANCO10[[#This Row],[SOLUÇÃO]]=CN$1,BANCO10[[#This Row],[STATUS DA ETAPA]],"")</f>
        <v/>
      </c>
      <c r="CO844" s="42" t="str">
        <f>IF(BANCO10[[#This Row],[SOLUÇÃO]]=CO$1,BANCO10[[#This Row],[STATUS DA ETAPA]],"")</f>
        <v/>
      </c>
      <c r="CP844" s="42" t="str">
        <f>IF(BANCO10[[#This Row],[SOLUÇÃO]]=CP$1,BANCO10[[#This Row],[STATUS DA ETAPA]],"")</f>
        <v/>
      </c>
      <c r="CQ844" s="42" t="str">
        <f>IF(BANCO10[[#This Row],[SOLUÇÃO]]=CQ$1,BANCO10[[#This Row],[STATUS DA ETAPA]],"")</f>
        <v/>
      </c>
      <c r="CR844" s="42" t="str">
        <f>IF(BANCO10[[#This Row],[SOLUÇÃO]]=CR$1,BANCO10[[#This Row],[STATUS DA ETAPA]],"")</f>
        <v/>
      </c>
      <c r="CS844" s="42" t="str">
        <f>IF(BANCO10[[#This Row],[SOLUÇÃO]]=CS$1,BANCO10[[#This Row],[STATUS DA ETAPA]],"")</f>
        <v/>
      </c>
      <c r="CT844" s="42" t="str">
        <f>IF(BANCO10[[#This Row],[SOLUÇÃO]]=CT$1,BANCO10[[#This Row],[STATUS DA ETAPA]],"")</f>
        <v/>
      </c>
      <c r="CU844" s="42" t="str">
        <f>IF(BANCO10[[#This Row],[SOLUÇÃO]]=CU$1,BANCO10[[#This Row],[STATUS DA ETAPA]],"")</f>
        <v/>
      </c>
      <c r="CV844" s="42" t="str">
        <f>IF(BANCO10[[#This Row],[SOLUÇÃO]]=CV$1,BANCO10[[#This Row],[STATUS DA ETAPA]],"")</f>
        <v/>
      </c>
      <c r="CW844" s="42" t="str">
        <f>IF(BANCO10[[#This Row],[SOLUÇÃO]]=CW$1,BANCO10[[#This Row],[STATUS DA ETAPA]],"")</f>
        <v/>
      </c>
      <c r="CX844" s="42" t="str">
        <f>IF(BANCO10[[#This Row],[SOLUÇÃO]]=CX$1,BANCO10[[#This Row],[STATUS DA ETAPA]],"")</f>
        <v/>
      </c>
      <c r="CY844" s="42" t="str">
        <f>IF(BANCO10[[#This Row],[SOLUÇÃO]]=CY$1,BANCO10[[#This Row],[STATUS DA ETAPA]],"")</f>
        <v/>
      </c>
      <c r="CZ844" s="42" t="str">
        <f>IF(BANCO10[[#This Row],[SOLUÇÃO]]=CZ$1,BANCO10[[#This Row],[STATUS DA ETAPA]],"")</f>
        <v/>
      </c>
      <c r="DA844" s="42" t="str">
        <f>IF(BANCO10[[#This Row],[SOLUÇÃO]]=DA$1,BANCO10[[#This Row],[STATUS DA ETAPA]],"")</f>
        <v/>
      </c>
      <c r="DB844" s="42" t="str">
        <f>IF(BANCO10[[#This Row],[SOLUÇÃO]]=DB$1,BANCO10[[#This Row],[STATUS DA ETAPA]],"")</f>
        <v/>
      </c>
      <c r="DC844" s="42" t="str">
        <f>IF(BANCO10[[#This Row],[SOLUÇÃO]]=DC$1,BANCO10[[#This Row],[STATUS DA ETAPA]],"")</f>
        <v/>
      </c>
      <c r="DD844" s="42" t="str">
        <f>IF(BANCO10[[#This Row],[SOLUÇÃO]]=DD$1,BANCO10[[#This Row],[STATUS DA ETAPA]],"")</f>
        <v/>
      </c>
      <c r="DE844" s="42" t="str">
        <f>IF(BANCO10[[#This Row],[SOLUÇÃO]]=DE$1,BANCO10[[#This Row],[STATUS DA ETAPA]],"")</f>
        <v/>
      </c>
      <c r="DF844" s="42" t="str">
        <f>IF(BANCO10[[#This Row],[SOLUÇÃO]]=DF$1,BANCO10[[#This Row],[STATUS DA ETAPA]],"")</f>
        <v/>
      </c>
      <c r="DG844" s="42" t="str">
        <f>IF(BANCO10[[#This Row],[SOLUÇÃO]]=DG$1,BANCO10[[#This Row],[STATUS DA ETAPA]],"")</f>
        <v/>
      </c>
      <c r="DH844" s="42" t="str">
        <f>IF(BANCO10[[#This Row],[SOLUÇÃO]]=DH$1,BANCO10[[#This Row],[STATUS DA ETAPA]],"")</f>
        <v/>
      </c>
      <c r="DI844" s="42" t="str">
        <f>IF(BANCO10[[#This Row],[SOLUÇÃO]]=DI$1,BANCO10[[#This Row],[STATUS DA ETAPA]],"")</f>
        <v/>
      </c>
      <c r="DJ844" s="42" t="str">
        <f>IF(BANCO10[[#This Row],[SOLUÇÃO]]=DJ$1,BANCO10[[#This Row],[STATUS DA ETAPA]],"")</f>
        <v/>
      </c>
      <c r="DK844" s="42" t="str">
        <f>IF(BANCO10[[#This Row],[SOLUÇÃO]]=DK$1,BANCO10[[#This Row],[STATUS DA ETAPA]],"")</f>
        <v/>
      </c>
      <c r="DL844" s="42" t="str">
        <f>IF(BANCO10[[#This Row],[SOLUÇÃO]]=DL$1,BANCO10[[#This Row],[STATUS DA ETAPA]],"")</f>
        <v/>
      </c>
      <c r="DM844" s="42" t="str">
        <f>IF(BANCO10[[#This Row],[SOLUÇÃO]]=DM$1,BANCO10[[#This Row],[STATUS DA ETAPA]],"")</f>
        <v/>
      </c>
    </row>
    <row r="845" spans="1:339" x14ac:dyDescent="0.35">
      <c r="A845" s="38" t="s">
        <v>118</v>
      </c>
      <c r="B845" s="39" t="s">
        <v>131</v>
      </c>
      <c r="C845" s="40" t="str">
        <f>IFERROR(VLOOKUP(BANCO10[[#This Row],[EMPRESA]],[1]!DADOS[#Data],2,FALSE),"")</f>
        <v>11.242.093/0001-87</v>
      </c>
      <c r="D845" s="40" t="s">
        <v>1710</v>
      </c>
      <c r="E845" s="42" t="str">
        <f>IFERROR(VLOOKUP(BANCO10[[#This Row],[EMPRESA]],[1]!DADOS[#Data],5,FALSE),"")</f>
        <v>ME</v>
      </c>
      <c r="F845" s="40" t="str">
        <f>IFERROR(IF(VLOOKUP(BANCO10[[#This Row],[EMPRESA]],[1]!DADOS[#Data],6,0)="","",(VLOOKUP(BANCO10[[#This Row],[EMPRESA]],[1]!DADOS[#Data],6,0))),"")</f>
        <v>CAPITAL LESTE 2</v>
      </c>
      <c r="G845" s="40"/>
      <c r="H845" s="43" t="s">
        <v>178</v>
      </c>
      <c r="I845" s="43" t="s">
        <v>145</v>
      </c>
      <c r="J845" s="43" t="s">
        <v>123</v>
      </c>
      <c r="K845" s="44" t="s">
        <v>2095</v>
      </c>
      <c r="L845" s="44" t="s">
        <v>2096</v>
      </c>
      <c r="M845" s="44" t="s">
        <v>137</v>
      </c>
      <c r="N845" s="44" t="s">
        <v>123</v>
      </c>
      <c r="O845" s="42" t="s">
        <v>2097</v>
      </c>
      <c r="P845" s="42">
        <v>4</v>
      </c>
      <c r="Q845" s="273" t="s">
        <v>181</v>
      </c>
      <c r="R845" s="45" t="s">
        <v>123</v>
      </c>
      <c r="S845" s="45"/>
      <c r="T845" s="45" t="s">
        <v>123</v>
      </c>
      <c r="U845" s="45"/>
      <c r="V845" s="45" t="s">
        <v>123</v>
      </c>
      <c r="W845" s="45"/>
      <c r="X845" s="45" t="s">
        <v>123</v>
      </c>
      <c r="Y845" s="45"/>
      <c r="Z845" s="46" t="s">
        <v>123</v>
      </c>
      <c r="AA845" s="47"/>
      <c r="AB845" s="46" t="s">
        <v>123</v>
      </c>
      <c r="AC845" s="48"/>
      <c r="AD845" s="46" t="s">
        <v>123</v>
      </c>
      <c r="AE845" s="48"/>
      <c r="AF845" s="45" t="s">
        <v>123</v>
      </c>
      <c r="AG845" s="45"/>
      <c r="AH845" s="45" t="s">
        <v>123</v>
      </c>
      <c r="AI845" s="45" t="s">
        <v>123</v>
      </c>
      <c r="AJ845" s="45" t="s">
        <v>123</v>
      </c>
      <c r="AK845" s="45"/>
      <c r="AL845" s="45" t="s">
        <v>123</v>
      </c>
      <c r="AM845" s="45"/>
      <c r="AN845" s="45" t="s">
        <v>123</v>
      </c>
      <c r="AO845" s="45"/>
      <c r="AP845" s="45" t="s">
        <v>123</v>
      </c>
      <c r="AQ845" s="45"/>
      <c r="AR845" s="45" t="s">
        <v>123</v>
      </c>
      <c r="AS845" s="45"/>
      <c r="AT845" s="49">
        <v>45936</v>
      </c>
      <c r="AU845" s="50">
        <v>45936</v>
      </c>
      <c r="AV845" s="66" t="s">
        <v>123</v>
      </c>
      <c r="AW845" s="66" t="s">
        <v>123</v>
      </c>
      <c r="AX845" s="51" t="s">
        <v>49</v>
      </c>
      <c r="AY845" s="52" t="s">
        <v>27</v>
      </c>
      <c r="AZ845" s="53">
        <v>0</v>
      </c>
      <c r="BA845" s="52" t="s">
        <v>123</v>
      </c>
      <c r="BB845" s="81" t="s">
        <v>123</v>
      </c>
      <c r="BC845" s="52" t="s">
        <v>123</v>
      </c>
      <c r="BD845" s="52" t="s">
        <v>123</v>
      </c>
      <c r="BE845" s="55" t="s">
        <v>123</v>
      </c>
      <c r="BF845" s="55" t="s">
        <v>123</v>
      </c>
      <c r="BG845" s="55" t="s">
        <v>123</v>
      </c>
      <c r="BH845" s="55" t="s">
        <v>123</v>
      </c>
      <c r="BI845" s="138" t="s">
        <v>123</v>
      </c>
      <c r="BJ845" s="48"/>
      <c r="BK845" s="58" t="s">
        <v>123</v>
      </c>
      <c r="BL845" s="59"/>
      <c r="BM845" s="58" t="s">
        <v>123</v>
      </c>
      <c r="BN845" s="59"/>
      <c r="BO845" s="58" t="s">
        <v>123</v>
      </c>
      <c r="BP845" s="59"/>
      <c r="BQ845" s="58" t="s">
        <v>123</v>
      </c>
      <c r="BR845" s="140"/>
      <c r="BS845" s="69"/>
      <c r="BT845" s="70"/>
      <c r="BU845" s="61"/>
      <c r="BV845" s="61"/>
      <c r="BW845" s="61"/>
      <c r="BX845" s="61"/>
      <c r="BY845" s="61"/>
      <c r="BZ845" s="61"/>
      <c r="CA845" s="61"/>
      <c r="CB845" s="61"/>
      <c r="CC845" s="61"/>
      <c r="CD845" s="61"/>
      <c r="CE845" s="61"/>
      <c r="CF845" s="61"/>
      <c r="CG845" s="61"/>
      <c r="CH845" s="63">
        <f>YEAR(BANCO10[[#This Row],[DATA INÍCIO]])</f>
        <v>2025</v>
      </c>
      <c r="CI845" s="63">
        <f>MONTH(BANCO10[[#This Row],[DATA INÍCIO]])</f>
        <v>10</v>
      </c>
      <c r="CJ845" s="71" t="str">
        <f t="shared" ref="CJ845" si="16">CONCATENATE(D845,C845)</f>
        <v>RESTEEL EQUIPAMENTOS EM INOX LTDA11.242.093/0001-87</v>
      </c>
      <c r="CK845" s="63"/>
      <c r="CL845" s="63"/>
      <c r="CM845" s="42" t="str">
        <f>IF(BANCO10[[#This Row],[SOLUÇÃO]]=CM$1,BANCO10[[#This Row],[STATUS DA ETAPA]],"")</f>
        <v/>
      </c>
      <c r="CN845" s="42" t="str">
        <f>IF(BANCO10[[#This Row],[SOLUÇÃO]]=CN$1,BANCO10[[#This Row],[STATUS DA ETAPA]],"")</f>
        <v/>
      </c>
      <c r="CO845" s="42" t="str">
        <f>IF(BANCO10[[#This Row],[SOLUÇÃO]]=CO$1,BANCO10[[#This Row],[STATUS DA ETAPA]],"")</f>
        <v/>
      </c>
      <c r="CP845" s="42" t="str">
        <f>IF(BANCO10[[#This Row],[SOLUÇÃO]]=CP$1,BANCO10[[#This Row],[STATUS DA ETAPA]],"")</f>
        <v/>
      </c>
      <c r="CQ845" s="42" t="str">
        <f>IF(BANCO10[[#This Row],[SOLUÇÃO]]=CQ$1,BANCO10[[#This Row],[STATUS DA ETAPA]],"")</f>
        <v/>
      </c>
      <c r="CR845" s="42" t="str">
        <f>IF(BANCO10[[#This Row],[SOLUÇÃO]]=CR$1,BANCO10[[#This Row],[STATUS DA ETAPA]],"")</f>
        <v/>
      </c>
      <c r="CS845" s="42" t="str">
        <f>IF(BANCO10[[#This Row],[SOLUÇÃO]]=CS$1,BANCO10[[#This Row],[STATUS DA ETAPA]],"")</f>
        <v/>
      </c>
      <c r="CT845" s="42" t="str">
        <f>IF(BANCO10[[#This Row],[SOLUÇÃO]]=CT$1,BANCO10[[#This Row],[STATUS DA ETAPA]],"")</f>
        <v/>
      </c>
      <c r="CU845" s="42" t="str">
        <f>IF(BANCO10[[#This Row],[SOLUÇÃO]]=CU$1,BANCO10[[#This Row],[STATUS DA ETAPA]],"")</f>
        <v/>
      </c>
      <c r="CV845" s="42" t="str">
        <f>IF(BANCO10[[#This Row],[SOLUÇÃO]]=CV$1,BANCO10[[#This Row],[STATUS DA ETAPA]],"")</f>
        <v/>
      </c>
      <c r="CW845" s="42" t="str">
        <f>IF(BANCO10[[#This Row],[SOLUÇÃO]]=CW$1,BANCO10[[#This Row],[STATUS DA ETAPA]],"")</f>
        <v/>
      </c>
      <c r="CX845" s="42" t="str">
        <f>IF(BANCO10[[#This Row],[SOLUÇÃO]]=CX$1,BANCO10[[#This Row],[STATUS DA ETAPA]],"")</f>
        <v/>
      </c>
      <c r="CY845" s="42" t="str">
        <f>IF(BANCO10[[#This Row],[SOLUÇÃO]]=CY$1,BANCO10[[#This Row],[STATUS DA ETAPA]],"")</f>
        <v/>
      </c>
      <c r="CZ845" s="42" t="str">
        <f>IF(BANCO10[[#This Row],[SOLUÇÃO]]=CZ$1,BANCO10[[#This Row],[STATUS DA ETAPA]],"")</f>
        <v/>
      </c>
      <c r="DA845" s="42" t="str">
        <f>IF(BANCO10[[#This Row],[SOLUÇÃO]]=DA$1,BANCO10[[#This Row],[STATUS DA ETAPA]],"")</f>
        <v/>
      </c>
      <c r="DB845" s="42" t="str">
        <f>IF(BANCO10[[#This Row],[SOLUÇÃO]]=DB$1,BANCO10[[#This Row],[STATUS DA ETAPA]],"")</f>
        <v/>
      </c>
      <c r="DC845" s="42" t="str">
        <f>IF(BANCO10[[#This Row],[SOLUÇÃO]]=DC$1,BANCO10[[#This Row],[STATUS DA ETAPA]],"")</f>
        <v/>
      </c>
      <c r="DD845" s="42" t="str">
        <f>IF(BANCO10[[#This Row],[SOLUÇÃO]]=DD$1,BANCO10[[#This Row],[STATUS DA ETAPA]],"")</f>
        <v/>
      </c>
      <c r="DE845" s="42" t="str">
        <f>IF(BANCO10[[#This Row],[SOLUÇÃO]]=DE$1,BANCO10[[#This Row],[STATUS DA ETAPA]],"")</f>
        <v/>
      </c>
      <c r="DF845" s="42" t="str">
        <f>IF(BANCO10[[#This Row],[SOLUÇÃO]]=DF$1,BANCO10[[#This Row],[STATUS DA ETAPA]],"")</f>
        <v/>
      </c>
      <c r="DG845" s="42" t="str">
        <f>IF(BANCO10[[#This Row],[SOLUÇÃO]]=DG$1,BANCO10[[#This Row],[STATUS DA ETAPA]],"")</f>
        <v/>
      </c>
      <c r="DH845" s="42" t="str">
        <f>IF(BANCO10[[#This Row],[SOLUÇÃO]]=DH$1,BANCO10[[#This Row],[STATUS DA ETAPA]],"")</f>
        <v/>
      </c>
      <c r="DI845" s="42" t="str">
        <f>IF(BANCO10[[#This Row],[SOLUÇÃO]]=DI$1,BANCO10[[#This Row],[STATUS DA ETAPA]],"")</f>
        <v/>
      </c>
      <c r="DJ845" s="42" t="str">
        <f>IF(BANCO10[[#This Row],[SOLUÇÃO]]=DJ$1,BANCO10[[#This Row],[STATUS DA ETAPA]],"")</f>
        <v/>
      </c>
      <c r="DK845" s="42" t="str">
        <f>IF(BANCO10[[#This Row],[SOLUÇÃO]]=DK$1,BANCO10[[#This Row],[STATUS DA ETAPA]],"")</f>
        <v/>
      </c>
      <c r="DL845" s="42" t="str">
        <f>IF(BANCO10[[#This Row],[SOLUÇÃO]]=DL$1,BANCO10[[#This Row],[STATUS DA ETAPA]],"")</f>
        <v/>
      </c>
      <c r="DM845" s="42" t="str">
        <f>IF(BANCO10[[#This Row],[SOLUÇÃO]]=DM$1,BANCO10[[#This Row],[STATUS DA ETAPA]],"")</f>
        <v/>
      </c>
    </row>
    <row r="846" spans="1:339" ht="12" x14ac:dyDescent="0.25">
      <c r="A846" s="38" t="s">
        <v>118</v>
      </c>
      <c r="B846" s="39" t="s">
        <v>383</v>
      </c>
      <c r="C846" s="40" t="str">
        <f>IFERROR(VLOOKUP(BANCO10[[#This Row],[EMPRESA]],[1]!DADOS[#Data],2,FALSE),"")</f>
        <v>58.007.709/0001-07</v>
      </c>
      <c r="D846" s="40" t="s">
        <v>1326</v>
      </c>
      <c r="E846" s="42" t="str">
        <f>IFERROR(VLOOKUP(BANCO10[[#This Row],[EMPRESA]],[1]!DADOS[#Data],5,FALSE),"")</f>
        <v>EPP</v>
      </c>
      <c r="F846" s="40" t="str">
        <f>IFERROR(IF(VLOOKUP(BANCO10[[#This Row],[EMPRESA]],[1]!DADOS[#Data],6,0)="","",(VLOOKUP(BANCO10[[#This Row],[EMPRESA]],[1]!DADOS[#Data],6,0))),"")</f>
        <v>CAPITAL SUL</v>
      </c>
      <c r="G846" s="40" t="str">
        <f>IFERROR(IF(VLOOKUP(BANCO10[[#This Row],[EMPRESA]],[1]!DADOS[#Data],4)="","",(VLOOKUP($D846,[1]!DADOS[#Data],4,0))),"")</f>
        <v>MPT QUIMICA</v>
      </c>
      <c r="H846" s="43" t="s">
        <v>196</v>
      </c>
      <c r="I846" s="43" t="s">
        <v>222</v>
      </c>
      <c r="J846" s="43" t="s">
        <v>123</v>
      </c>
      <c r="K846" s="44" t="s">
        <v>2098</v>
      </c>
      <c r="L846" s="44"/>
      <c r="M846" s="44" t="s">
        <v>137</v>
      </c>
      <c r="N846" s="44" t="s">
        <v>482</v>
      </c>
      <c r="O846" s="42" t="s">
        <v>2099</v>
      </c>
      <c r="P846" s="42">
        <v>45</v>
      </c>
      <c r="Q846" s="42"/>
      <c r="R846" s="45" t="s">
        <v>27</v>
      </c>
      <c r="S846" s="45">
        <v>45943</v>
      </c>
      <c r="T846" s="45" t="s">
        <v>27</v>
      </c>
      <c r="U846" s="45">
        <v>45943</v>
      </c>
      <c r="V846" s="45" t="s">
        <v>123</v>
      </c>
      <c r="W846" s="45"/>
      <c r="X846" s="45" t="s">
        <v>123</v>
      </c>
      <c r="Y846" s="45"/>
      <c r="Z846" s="46" t="s">
        <v>123</v>
      </c>
      <c r="AA846" s="47"/>
      <c r="AB846" s="46" t="s">
        <v>123</v>
      </c>
      <c r="AC846" s="48"/>
      <c r="AD846" s="46" t="s">
        <v>123</v>
      </c>
      <c r="AE846" s="48"/>
      <c r="AF846" s="45" t="s">
        <v>123</v>
      </c>
      <c r="AG846" s="45"/>
      <c r="AH846" s="45" t="s">
        <v>123</v>
      </c>
      <c r="AI846" s="45"/>
      <c r="AJ846" s="45" t="s">
        <v>123</v>
      </c>
      <c r="AK846" s="45"/>
      <c r="AL846" s="45" t="s">
        <v>123</v>
      </c>
      <c r="AM846" s="45"/>
      <c r="AN846" s="45" t="s">
        <v>123</v>
      </c>
      <c r="AO846" s="45"/>
      <c r="AP846" s="45" t="s">
        <v>123</v>
      </c>
      <c r="AQ846" s="45"/>
      <c r="AR846" s="45" t="s">
        <v>123</v>
      </c>
      <c r="AS846" s="45"/>
      <c r="AT846" s="231">
        <v>45950</v>
      </c>
      <c r="AU846" s="192">
        <v>45967</v>
      </c>
      <c r="AV846" s="66" t="s">
        <v>123</v>
      </c>
      <c r="AW846" s="66" t="s">
        <v>123</v>
      </c>
      <c r="AX846" s="51" t="s">
        <v>182</v>
      </c>
      <c r="AY846" s="70" t="s">
        <v>126</v>
      </c>
      <c r="AZ846" s="143">
        <v>11250</v>
      </c>
      <c r="BA846" s="144" t="s">
        <v>138</v>
      </c>
      <c r="BB846" s="81" t="s">
        <v>123</v>
      </c>
      <c r="BC846" s="52" t="s">
        <v>123</v>
      </c>
      <c r="BD846" s="52" t="s">
        <v>123</v>
      </c>
      <c r="BE846" s="55" t="s">
        <v>123</v>
      </c>
      <c r="BF846" s="55" t="s">
        <v>123</v>
      </c>
      <c r="BG846" s="55" t="s">
        <v>123</v>
      </c>
      <c r="BH846" s="55" t="s">
        <v>27</v>
      </c>
      <c r="BI846" s="68" t="s">
        <v>123</v>
      </c>
      <c r="BJ846" s="48"/>
      <c r="BK846" s="58" t="s">
        <v>123</v>
      </c>
      <c r="BL846" s="59"/>
      <c r="BM846" s="58" t="s">
        <v>123</v>
      </c>
      <c r="BN846" s="59"/>
      <c r="BO846" s="74" t="s">
        <v>126</v>
      </c>
      <c r="BP846" s="77"/>
      <c r="BQ846" s="78" t="s">
        <v>126</v>
      </c>
      <c r="BR846" s="79"/>
      <c r="BS846" s="69"/>
      <c r="BT846" s="38"/>
      <c r="BU846" s="61"/>
      <c r="BV846" s="61"/>
      <c r="BW846" s="61"/>
      <c r="BX846" s="61"/>
      <c r="BY846" s="61"/>
      <c r="BZ846" s="61"/>
      <c r="CA846" s="61"/>
      <c r="CB846" s="61"/>
      <c r="CC846" s="61"/>
      <c r="CD846" s="61"/>
      <c r="CE846" s="61"/>
      <c r="CF846" s="61"/>
      <c r="CG846" s="61"/>
      <c r="CH846" s="63">
        <f>YEAR(BANCO10[[#This Row],[DATA INÍCIO]])</f>
        <v>2025</v>
      </c>
      <c r="CI846" s="63">
        <f>MONTH(BANCO10[[#This Row],[DATA INÍCIO]])</f>
        <v>10</v>
      </c>
      <c r="CJ846" s="71" t="str">
        <f>CONCATENATE(D846,C846)</f>
        <v>MPT QUIMICA LTDA58.007.709/0001-07</v>
      </c>
      <c r="CK846" s="63"/>
      <c r="CL846" s="63"/>
      <c r="CM846" s="42" t="str">
        <f>IF(BANCO10[[#This Row],[SOLUÇÃO]]=CM$1,BANCO10[[#This Row],[STATUS DA ETAPA]],"")</f>
        <v/>
      </c>
      <c r="CN846" s="42" t="str">
        <f>IF(BANCO10[[#This Row],[SOLUÇÃO]]=CN$1,BANCO10[[#This Row],[STATUS DA ETAPA]],"")</f>
        <v/>
      </c>
      <c r="CO846" s="42" t="str">
        <f>IF(BANCO10[[#This Row],[SOLUÇÃO]]=CO$1,BANCO10[[#This Row],[STATUS DA ETAPA]],"")</f>
        <v/>
      </c>
      <c r="CP846" s="42" t="str">
        <f>IF(BANCO10[[#This Row],[SOLUÇÃO]]=CP$1,BANCO10[[#This Row],[STATUS DA ETAPA]],"")</f>
        <v/>
      </c>
      <c r="CQ846" s="42" t="str">
        <f>IF(BANCO10[[#This Row],[SOLUÇÃO]]=CQ$1,BANCO10[[#This Row],[STATUS DA ETAPA]],"")</f>
        <v/>
      </c>
      <c r="CR846" s="42" t="str">
        <f>IF(BANCO10[[#This Row],[SOLUÇÃO]]=CR$1,BANCO10[[#This Row],[STATUS DA ETAPA]],"")</f>
        <v/>
      </c>
      <c r="CS846" s="42" t="str">
        <f>IF(BANCO10[[#This Row],[SOLUÇÃO]]=CS$1,BANCO10[[#This Row],[STATUS DA ETAPA]],"")</f>
        <v/>
      </c>
      <c r="CT846" s="42" t="str">
        <f>IF(BANCO10[[#This Row],[SOLUÇÃO]]=CT$1,BANCO10[[#This Row],[STATUS DA ETAPA]],"")</f>
        <v/>
      </c>
      <c r="CU846" s="42" t="str">
        <f>IF(BANCO10[[#This Row],[SOLUÇÃO]]=CU$1,BANCO10[[#This Row],[STATUS DA ETAPA]],"")</f>
        <v/>
      </c>
      <c r="CV846" s="42" t="str">
        <f>IF(BANCO10[[#This Row],[SOLUÇÃO]]=CV$1,BANCO10[[#This Row],[STATUS DA ETAPA]],"")</f>
        <v/>
      </c>
      <c r="CW846" s="42" t="str">
        <f>IF(BANCO10[[#This Row],[SOLUÇÃO]]=CW$1,BANCO10[[#This Row],[STATUS DA ETAPA]],"")</f>
        <v/>
      </c>
      <c r="CX846" s="42" t="str">
        <f>IF(BANCO10[[#This Row],[SOLUÇÃO]]=CX$1,BANCO10[[#This Row],[STATUS DA ETAPA]],"")</f>
        <v/>
      </c>
      <c r="CY846" s="42" t="str">
        <f>IF(BANCO10[[#This Row],[SOLUÇÃO]]=CY$1,BANCO10[[#This Row],[STATUS DA ETAPA]],"")</f>
        <v/>
      </c>
      <c r="CZ846" s="42" t="str">
        <f>IF(BANCO10[[#This Row],[SOLUÇÃO]]=CZ$1,BANCO10[[#This Row],[STATUS DA ETAPA]],"")</f>
        <v/>
      </c>
      <c r="DA846" s="42" t="str">
        <f>IF(BANCO10[[#This Row],[SOLUÇÃO]]=DA$1,BANCO10[[#This Row],[STATUS DA ETAPA]],"")</f>
        <v/>
      </c>
      <c r="DB846" s="42" t="str">
        <f>IF(BANCO10[[#This Row],[SOLUÇÃO]]=DB$1,BANCO10[[#This Row],[STATUS DA ETAPA]],"")</f>
        <v/>
      </c>
      <c r="DC846" s="42" t="str">
        <f>IF(BANCO10[[#This Row],[SOLUÇÃO]]=DC$1,BANCO10[[#This Row],[STATUS DA ETAPA]],"")</f>
        <v/>
      </c>
      <c r="DD846" s="42" t="str">
        <f>IF(BANCO10[[#This Row],[SOLUÇÃO]]=DD$1,BANCO10[[#This Row],[STATUS DA ETAPA]],"")</f>
        <v/>
      </c>
      <c r="DE846" s="42" t="str">
        <f>IF(BANCO10[[#This Row],[SOLUÇÃO]]=DE$1,BANCO10[[#This Row],[STATUS DA ETAPA]],"")</f>
        <v/>
      </c>
      <c r="DF846" s="42" t="str">
        <f>IF(BANCO10[[#This Row],[SOLUÇÃO]]=DF$1,BANCO10[[#This Row],[STATUS DA ETAPA]],"")</f>
        <v/>
      </c>
      <c r="DG846" s="42" t="str">
        <f>IF(BANCO10[[#This Row],[SOLUÇÃO]]=DG$1,BANCO10[[#This Row],[STATUS DA ETAPA]],"")</f>
        <v/>
      </c>
      <c r="DH846" s="42" t="str">
        <f>IF(BANCO10[[#This Row],[SOLUÇÃO]]=DH$1,BANCO10[[#This Row],[STATUS DA ETAPA]],"")</f>
        <v/>
      </c>
      <c r="DI846" s="42" t="str">
        <f>IF(BANCO10[[#This Row],[SOLUÇÃO]]=DI$1,BANCO10[[#This Row],[STATUS DA ETAPA]],"")</f>
        <v/>
      </c>
      <c r="DJ846" s="42" t="str">
        <f>IF(BANCO10[[#This Row],[SOLUÇÃO]]=DJ$1,BANCO10[[#This Row],[STATUS DA ETAPA]],"")</f>
        <v/>
      </c>
      <c r="DK846" s="42" t="str">
        <f>IF(BANCO10[[#This Row],[SOLUÇÃO]]=DK$1,BANCO10[[#This Row],[STATUS DA ETAPA]],"")</f>
        <v/>
      </c>
      <c r="DL846" s="42" t="str">
        <f>IF(BANCO10[[#This Row],[SOLUÇÃO]]=DL$1,BANCO10[[#This Row],[STATUS DA ETAPA]],"")</f>
        <v/>
      </c>
      <c r="DM846" s="42" t="str">
        <f>IF(BANCO10[[#This Row],[SOLUÇÃO]]=DM$1,BANCO10[[#This Row],[STATUS DA ETAPA]],"")</f>
        <v/>
      </c>
    </row>
    <row r="847" spans="1:339" x14ac:dyDescent="0.35">
      <c r="Q847" s="218"/>
      <c r="R847" s="218"/>
      <c r="S847" s="226"/>
      <c r="T847" s="218"/>
      <c r="U847" s="226"/>
      <c r="V847" s="218"/>
      <c r="W847" s="226"/>
      <c r="X847" s="218"/>
      <c r="Y847" s="226"/>
      <c r="Z847" s="218"/>
      <c r="AA847" s="218"/>
      <c r="AB847" s="218"/>
      <c r="AC847" s="218"/>
      <c r="AD847" s="218"/>
      <c r="AE847" s="218"/>
      <c r="AF847" s="218"/>
      <c r="AG847" s="218"/>
      <c r="AH847" s="218"/>
      <c r="AI847" s="218"/>
    </row>
    <row r="848" spans="1:339" x14ac:dyDescent="0.35">
      <c r="Q848" s="218"/>
      <c r="R848" s="218"/>
      <c r="S848" s="226"/>
      <c r="T848" s="218"/>
      <c r="U848" s="226"/>
      <c r="V848" s="218"/>
      <c r="W848" s="226"/>
      <c r="X848" s="218"/>
      <c r="Y848" s="226"/>
      <c r="Z848" s="218"/>
      <c r="AA848" s="218"/>
      <c r="AB848" s="218"/>
      <c r="AC848" s="218"/>
      <c r="AD848" s="218"/>
      <c r="AE848" s="218"/>
      <c r="AF848" s="218"/>
      <c r="AG848" s="218"/>
      <c r="AH848" s="218"/>
      <c r="AI848" s="218"/>
    </row>
    <row r="849" spans="10:35" ht="12" x14ac:dyDescent="0.3">
      <c r="J849" s="218"/>
      <c r="K849" s="191"/>
      <c r="Q849" s="218"/>
      <c r="R849" s="218"/>
      <c r="S849" s="226"/>
      <c r="T849" s="218"/>
      <c r="U849" s="226"/>
      <c r="V849" s="218"/>
      <c r="W849" s="226"/>
      <c r="X849" s="218"/>
      <c r="Y849" s="226"/>
      <c r="Z849" s="218"/>
      <c r="AA849" s="218"/>
      <c r="AB849" s="218"/>
      <c r="AC849" s="218"/>
      <c r="AD849" s="218"/>
      <c r="AE849" s="218"/>
      <c r="AF849" s="218"/>
      <c r="AG849" s="218"/>
      <c r="AH849" s="218"/>
      <c r="AI849" s="218"/>
    </row>
    <row r="850" spans="10:35" ht="12" x14ac:dyDescent="0.3">
      <c r="J850" s="218"/>
      <c r="K850" s="191"/>
      <c r="Q850" s="218"/>
      <c r="R850" s="218"/>
      <c r="S850" s="226"/>
      <c r="T850" s="218"/>
      <c r="U850" s="226"/>
      <c r="V850" s="218"/>
      <c r="W850" s="226"/>
      <c r="X850" s="218"/>
      <c r="Y850" s="226"/>
      <c r="Z850" s="218"/>
      <c r="AA850" s="218"/>
      <c r="AB850" s="218"/>
      <c r="AC850" s="218"/>
      <c r="AD850" s="218"/>
      <c r="AE850" s="218"/>
      <c r="AF850" s="218"/>
      <c r="AG850" s="218"/>
      <c r="AH850" s="218"/>
      <c r="AI850" s="218"/>
    </row>
    <row r="2941" spans="1:1" x14ac:dyDescent="0.35">
      <c r="A2941" s="295" t="s">
        <v>118</v>
      </c>
    </row>
  </sheetData>
  <protectedRanges>
    <protectedRange sqref="L133" name="Range1_2"/>
    <protectedRange sqref="L58" name="Range1_3"/>
    <protectedRange sqref="L68" name="Range1_6"/>
    <protectedRange sqref="L127" name="Range1_7"/>
    <protectedRange sqref="L86" name="Range3"/>
    <protectedRange sqref="L508" name="Range2"/>
    <protectedRange sqref="L774" name="Intervalo3_7"/>
    <protectedRange sqref="L781" name="Range2_1"/>
    <protectedRange sqref="L791" name="Range2_3"/>
  </protectedRanges>
  <conditionalFormatting sqref="D37">
    <cfRule type="containsBlanks" dxfId="451" priority="74">
      <formula>LEN(TRIM(D37))=0</formula>
    </cfRule>
    <cfRule type="duplicateValues" dxfId="450" priority="75"/>
  </conditionalFormatting>
  <conditionalFormatting sqref="D102">
    <cfRule type="containsBlanks" dxfId="448" priority="83">
      <formula>LEN(TRIM(D102))=0</formula>
    </cfRule>
    <cfRule type="duplicateValues" dxfId="449" priority="84"/>
  </conditionalFormatting>
  <conditionalFormatting sqref="D795">
    <cfRule type="containsBlanks" dxfId="447" priority="81">
      <formula>LEN(TRIM(D795))=0</formula>
    </cfRule>
    <cfRule type="duplicateValues" dxfId="446" priority="82"/>
  </conditionalFormatting>
  <conditionalFormatting sqref="D800">
    <cfRule type="duplicateValues" dxfId="445" priority="102"/>
  </conditionalFormatting>
  <conditionalFormatting sqref="D807">
    <cfRule type="containsBlanks" dxfId="443" priority="100">
      <formula>LEN(TRIM(D807))=0</formula>
    </cfRule>
    <cfRule type="duplicateValues" dxfId="444" priority="101"/>
  </conditionalFormatting>
  <conditionalFormatting sqref="D822">
    <cfRule type="duplicateValues" dxfId="442" priority="92"/>
  </conditionalFormatting>
  <conditionalFormatting sqref="D825">
    <cfRule type="duplicateValues" dxfId="441" priority="89"/>
  </conditionalFormatting>
  <conditionalFormatting sqref="D842">
    <cfRule type="containsBlanks" dxfId="440" priority="13">
      <formula>LEN(TRIM(D842))=0</formula>
    </cfRule>
    <cfRule type="duplicateValues" dxfId="439" priority="14"/>
  </conditionalFormatting>
  <conditionalFormatting sqref="D846">
    <cfRule type="containsBlanks" dxfId="438" priority="10">
      <formula>LEN(TRIM(D846))=0</formula>
    </cfRule>
    <cfRule type="duplicateValues" dxfId="437" priority="11"/>
  </conditionalFormatting>
  <conditionalFormatting sqref="G37">
    <cfRule type="containsBlanks" dxfId="436" priority="73">
      <formula>LEN(TRIM(G37))=0</formula>
    </cfRule>
  </conditionalFormatting>
  <conditionalFormatting sqref="AV12 BL527:BL610 AK847:AS1048576 AV847:AW1048576 BC847:BR1048576">
    <cfRule type="expression" dxfId="435" priority="65">
      <formula>AND($H12="T0")</formula>
    </cfRule>
  </conditionalFormatting>
  <conditionalFormatting sqref="AV54">
    <cfRule type="expression" dxfId="434" priority="31">
      <formula>AND($H54="T0")</formula>
    </cfRule>
  </conditionalFormatting>
  <conditionalFormatting sqref="AV115 AV122 AV126 AV133 AV212 AV237 AV254">
    <cfRule type="expression" dxfId="433" priority="169">
      <formula>AND($H115="T0")</formula>
    </cfRule>
  </conditionalFormatting>
  <conditionalFormatting sqref="AV333 AV429 AV444">
    <cfRule type="expression" dxfId="432" priority="192">
      <formula>AND($H333="T0")</formula>
    </cfRule>
  </conditionalFormatting>
  <conditionalFormatting sqref="AV393:AV395 AV430:AW430 AV493:AW493 AV501:AW501 AV516:AW517">
    <cfRule type="expression" dxfId="431" priority="183">
      <formula>AND($H393="T0")</formula>
    </cfRule>
  </conditionalFormatting>
  <conditionalFormatting sqref="AV470">
    <cfRule type="expression" dxfId="430" priority="30">
      <formula>AND($H470="T0")</formula>
    </cfRule>
  </conditionalFormatting>
  <conditionalFormatting sqref="AV839">
    <cfRule type="expression" dxfId="429" priority="216">
      <formula>AND($H838="T0")</formula>
    </cfRule>
  </conditionalFormatting>
  <conditionalFormatting sqref="AV840:AV844">
    <cfRule type="expression" dxfId="428" priority="23">
      <formula>AND($H840="T0")</formula>
    </cfRule>
  </conditionalFormatting>
  <conditionalFormatting sqref="AV42:AW44 AV46:AW53 AV55:AW57 AV62:AW63 AV68:AW69 AV72:AW72 AV74:AW74 AV76:AW76 AV83:AW83 AV88:AW88 AV91:AW91 AV94:AW98 AV110:AW110 AV112:AW114 AV142:AW146 AV150:AW159 AV161:AW167 AV175:AW178 AV180:AW180 AV182:AW188 AV190:AW190 AV193:AW197 AV203:AW211 AV214:AW223 AV225:AW234 AV238:AW239 AV273:AW279 AV282:AW283 AV286:AW290 AV295:AW296 AV298:AW299 AV301:AW305 AV315:AW315 AV319:AW319 AV340:AW340 AV342:AW342 AV344:AW345 AV349:AW349 AV351:AW352 AV358:AW360 AV372:AW373 AV375:AW375 AV388:AW390 AV411:AW415 AV421:AW423 AV434:AW436 AV438:AW439 AV441:AW443 AV453:AW454 AV465:AW465 AW470 AV471:AW471 AV473:AW474 AV476:AW478 AV505:AW505 AV507:AW511 AV520:AW525 AV545:AW548 AV555:AW555 AV560:AW564 AV573:AW576 AV584:AW584 AV586:AW587 AV590:AW591 AV599:AW602 AV650:AW661 AV663:AW671 AV673:AW755 AV773:AW773 AV776:AW776">
    <cfRule type="expression" dxfId="427" priority="91">
      <formula>AND($H42="T0")</formula>
    </cfRule>
  </conditionalFormatting>
  <conditionalFormatting sqref="AV59:AW59 AV330:AW330 AV337:AW338 AV385:AW386 AV397 AV427:AW428 AV462:AW463 AV662">
    <cfRule type="expression" dxfId="426" priority="120">
      <formula>AND($H59="T0")</formula>
    </cfRule>
  </conditionalFormatting>
  <conditionalFormatting sqref="AV103:AW108 AV760:AW763 AV766:AW766 AV787:AW787 AV793:AW793">
    <cfRule type="expression" dxfId="425" priority="87">
      <formula>AND($H103="T0")</formula>
    </cfRule>
  </conditionalFormatting>
  <conditionalFormatting sqref="AV132:AW132 AV134:AW135 AV309:AW309 AV313:AW313 AV480:AW480">
    <cfRule type="expression" dxfId="424" priority="184">
      <formula>AND($H132="T0")</formula>
    </cfRule>
  </conditionalFormatting>
  <conditionalFormatting sqref="AV169:AW173 AV255:AW258 AV398:AW407 AV489:AW489 AV566:AW570 AV612:AW648 AV795:AW795">
    <cfRule type="expression" dxfId="423" priority="27">
      <formula>AND($H169="T0")</formula>
    </cfRule>
  </conditionalFormatting>
  <conditionalFormatting sqref="AV325:AW325 AV334:AW334 AV356:AW356">
    <cfRule type="expression" dxfId="422" priority="131">
      <formula>AND($H325="T0")</formula>
    </cfRule>
  </conditionalFormatting>
  <conditionalFormatting sqref="AV370:AW370 BC837:BR838 BC839:BH839 BO839 BQ839 AK843:AS844 BE843:BH844 BL843:BL844 BN843:BN844">
    <cfRule type="expression" dxfId="421" priority="172">
      <formula>AND($H370="T0")</formula>
    </cfRule>
  </conditionalFormatting>
  <conditionalFormatting sqref="AV383:AW383 AV417:AW417 AV445:AW446 AV483:AW483 AV486:AW486">
    <cfRule type="expression" dxfId="420" priority="166">
      <formula>AND($H383="T0")</formula>
    </cfRule>
  </conditionalFormatting>
  <conditionalFormatting sqref="AV527:AW527 AV529:AW529 AV531:AW531 AV535:AW535 AV537:AW537 AV539:AW539 AV541:AW541 AV543:AW543 AV550:AW551 AV553:AW553 AV558:AW558 AV580:AW580 AV582:AW582 AV593:AW593 AV597:AW597 AV610:AW610">
    <cfRule type="expression" dxfId="419" priority="157">
      <formula>AND($H527="T0")</formula>
    </cfRule>
  </conditionalFormatting>
  <conditionalFormatting sqref="AV533:AW533 AV604:AW605">
    <cfRule type="expression" dxfId="418" priority="134">
      <formula>AND($H533="T0")</formula>
    </cfRule>
  </conditionalFormatting>
  <conditionalFormatting sqref="AV769:AW771 AX775">
    <cfRule type="expression" dxfId="417" priority="106">
      <formula>AND($H769="T0")</formula>
    </cfRule>
  </conditionalFormatting>
  <conditionalFormatting sqref="AV803:AW837">
    <cfRule type="expression" dxfId="416" priority="62">
      <formula>AND($H803="T0")</formula>
    </cfRule>
  </conditionalFormatting>
  <conditionalFormatting sqref="AV845:AW846">
    <cfRule type="expression" dxfId="415" priority="8">
      <formula>AND($H845="T0")</formula>
    </cfRule>
  </conditionalFormatting>
  <conditionalFormatting sqref="AV609:AX609 DM41 BJ165 DM179 AT608:AU608 BI613:BR614 BI615:BL615 BN615:BR616 BL616 BK617:BR617 BN618:BR618 BI620:BR620 BL621 BN621:BR621 BI622:BR622 BL623 BN623:BR623 BI624:BR624 BL625 BN625 BR625 BL627 BN627:BR627 BK628:BR628 BN629:BR629 BP631:BR631 BP633:BR633 BR634 BK636:BN636 BP636:BR636 BP640 BR640 BR642 BP644 BR644 BI645:BR645 BR646 AV649:AX649 BR652 AV672 BI675:BL675 BP675:BR675 BI677:BL677 BP677:BR677 BI679:BL679 BP679:BR679 BI681:BL681 BP681:BR681 BI683:BL683 BP683:BR683 BI685:BL686 BP685:BR686 BI688:BL689 BP688:BR689 BI691:BL691 BP691:BR691 BI693:BL696 BP693:BR696 BI698:BL698 BP698:BR698 BI700:BL750 BP700:BR750 BU701:CA701 BK756:BL756 BP756:BR759 BI757:BL759 BI762:BL762 BP762:BR762 BK764:BL764 BP764:BR768 BI765:BL768 BI772:BL772 BP772:BR772 BI774:BL775 BP774:BR775 BI777:BL794 BP777:BR802 BJ795:BL795 BI796:BL803 BI805:BL805 BP805:BR805 BI808:BL808 BP808:BR808 BI816:BL817 BP816:BR818 BP820:BR821 BP823:BR823 BI828:BL828 BP828:BR830 BI830:BL830 BI835:BL835 BP835:BR835">
    <cfRule type="expression" dxfId="414" priority="189">
      <formula>AND($H41="T0")</formula>
    </cfRule>
  </conditionalFormatting>
  <conditionalFormatting sqref="AW115 AW122 AW126 AW133 AW212 AW237 AW254">
    <cfRule type="expression" dxfId="413" priority="168">
      <formula>AND($H115="T0")</formula>
    </cfRule>
  </conditionalFormatting>
  <conditionalFormatting sqref="AW147 AW198 AW246 AW285 HF300:HU599 BS302:BS305 BU302:BX324 BU326:BX333 BU335:BX355 AW339 BU357:BX387 AX370 BS370 BU389:BX406 BU408:BX422 BU425:BX427 BU429:BX458 AW432 BU460:BX554 AW503 BS504:BS505 AX517:AX518 AW518:AW519 BT551 BU556:BX568 BT562:BT564 BU570:BX586 BU588:BX601 CC796:CC839 CC846:CC1048576">
    <cfRule type="cellIs" dxfId="412" priority="194" operator="equal">
      <formula>"NA"</formula>
    </cfRule>
  </conditionalFormatting>
  <conditionalFormatting sqref="AW333 AW429 AW444">
    <cfRule type="expression" dxfId="411" priority="191">
      <formula>AND($H333="T0")</formula>
    </cfRule>
  </conditionalFormatting>
  <conditionalFormatting sqref="AW662 AW672">
    <cfRule type="expression" dxfId="410" priority="111">
      <formula>AND($H662="T0")</formula>
    </cfRule>
  </conditionalFormatting>
  <conditionalFormatting sqref="AW838:AW839">
    <cfRule type="expression" dxfId="409" priority="26">
      <formula>AND($H838="T0")</formula>
    </cfRule>
  </conditionalFormatting>
  <conditionalFormatting sqref="AX42:AX44 AX46:AX53 AX55:AX57 AX62:AX63 AX69 AX72 AX74 AX76 AX83 AX88 AX91 AX94:AX96 AX106:AX107 AX113:AX114 AX142 AX146 AX151:AX153 AX156:AX159 AX164:AX167 AX175:AX177 AX182 AX184:AX186 AX190 AX194:AX196 AX207 AX214 AX216:AX217 AX228:AX234 AX239 AX275 AX282 AX286:AX288 AX295 AX299 AX302:AX304 AX315 AX319 AX338:AX342 AX344:AX346 AX351:AX352 AX357:AX360 AX372:AX373 AX375 AX388:AX392 AX398 AX400:AX403 AX405:AX406 AX411:AX415 AX421:AX423 AX432:AX436 AX438:AX439 AX441:AX443 AX453:AX454 AX465 AX469:AX471 AX473:AX474 AX476:AX479 AX505 AX509:AX511 AX521:AX525 AX547:AX548 AX555 AX562 AX574:AX577 AX586:AX590 AX600 AX615:AX619 AX631:AX644 AX646:AX647 AX650:AX653 AX655:AX661 AX663:AX664 AX667:AX671 AX673:AX678 AX682:AX684 AX686:AX687 AX689:AX692 AX694:AX700 AX749:AX755 AX760:AX763 AX769:AX771 AX773 AX776 AX803:AX804 AX831:AX833">
    <cfRule type="cellIs" dxfId="408" priority="85" operator="equal">
      <formula>"NA"</formula>
    </cfRule>
  </conditionalFormatting>
  <conditionalFormatting sqref="AX59 AX68 AX137 AX143 AX150 AX161:AX162 AX170 AX218 AX289 AX330 AX337 AX385 AX397 AX427 AX462 AX507:AX508 AX560 AX572:AX573 AX601 AX621 AX623 AX625 AX648 AX665 AX679 AX681 AX739">
    <cfRule type="expression" dxfId="407" priority="121">
      <formula>AND($H59="T0")</formula>
    </cfRule>
  </conditionalFormatting>
  <conditionalFormatting sqref="AX100 AX135 AX245 AX251 AX258 AX276">
    <cfRule type="expression" dxfId="406" priority="204">
      <formula>AND($H100="T0")</formula>
    </cfRule>
  </conditionalFormatting>
  <conditionalFormatting sqref="AX110 AX180 AX349 AX570 AX583:AX584 AX602 AX680">
    <cfRule type="cellIs" dxfId="405" priority="90" operator="equal">
      <formula>"NA"</formula>
    </cfRule>
  </conditionalFormatting>
  <conditionalFormatting sqref="AX115 AX122 AX126 AX133 AX178 AX237 AX253:AX254 AX333 AX394 AX429 AX444">
    <cfRule type="expression" dxfId="404" priority="190">
      <formula>AND($H115="T0")</formula>
    </cfRule>
  </conditionalFormatting>
  <conditionalFormatting sqref="AX154">
    <cfRule type="expression" dxfId="403" priority="205">
      <formula>AND($H154="T0")</formula>
    </cfRule>
  </conditionalFormatting>
  <conditionalFormatting sqref="AX520 AX527 AX529 AX531 AX535 AX537 AX539 AX541 AX543 AX545:AX546 AX550:AX551 AX553 AX558 AX563:AX564 AX566:AX568 AX580 AX582 AX591 AX593 AX597 AX599 AX605 AX610">
    <cfRule type="expression" dxfId="402" priority="158">
      <formula>AND($H520="T0")</formula>
    </cfRule>
  </conditionalFormatting>
  <conditionalFormatting sqref="AX565 AX579 AX581 AX592 AX594:AX596 AX598">
    <cfRule type="cellIs" dxfId="401" priority="164" operator="equal">
      <formula>"NA"</formula>
    </cfRule>
  </conditionalFormatting>
  <conditionalFormatting sqref="AX630 AX654 AX685 AX688">
    <cfRule type="expression" dxfId="400" priority="99">
      <formula>AND($H630="T0")</formula>
    </cfRule>
  </conditionalFormatting>
  <conditionalFormatting sqref="AX685 AM837:AS838 BC837:BO838 AM839 AO839 AQ839 AS839 BC839:BH839 BO839 AM843:AS844 BE843:BH844 AM847:AS1048576 BC847:BO1048576">
    <cfRule type="expression" dxfId="399" priority="128">
      <formula>AND($E685="DEMAIS")</formula>
    </cfRule>
  </conditionalFormatting>
  <conditionalFormatting sqref="AX766 AX787 AX793">
    <cfRule type="cellIs" dxfId="398" priority="86" operator="equal">
      <formula>"NA"</formula>
    </cfRule>
  </conditionalFormatting>
  <conditionalFormatting sqref="AX836">
    <cfRule type="cellIs" dxfId="397" priority="61" operator="equal">
      <formula>"NA"</formula>
    </cfRule>
  </conditionalFormatting>
  <conditionalFormatting sqref="AX845">
    <cfRule type="cellIs" dxfId="396" priority="20" operator="equal">
      <formula>"NA"</formula>
    </cfRule>
  </conditionalFormatting>
  <conditionalFormatting sqref="AX846">
    <cfRule type="expression" dxfId="395" priority="9">
      <formula>AND($H846="T0")</formula>
    </cfRule>
  </conditionalFormatting>
  <conditionalFormatting sqref="BB12:BB13 BB16:BB168 BB170:BB255 BB257:BB405 BB407:BB488 BB490:BB569 BB571:BB635 BB637:BB763 BB765:BB766 BB768:BB773 BB775:BB791 BB793:BB794 BB796:BB829">
    <cfRule type="expression" dxfId="394" priority="63">
      <formula>AND($E12="DEMAIS")</formula>
    </cfRule>
    <cfRule type="expression" dxfId="393" priority="64">
      <formula>AND($H12="T0")</formula>
    </cfRule>
  </conditionalFormatting>
  <conditionalFormatting sqref="BB834">
    <cfRule type="expression" dxfId="392" priority="28">
      <formula>AND($E834="DEMAIS")</formula>
    </cfRule>
    <cfRule type="expression" dxfId="391" priority="29">
      <formula>AND($H834="T0")</formula>
    </cfRule>
  </conditionalFormatting>
  <conditionalFormatting sqref="BB836">
    <cfRule type="expression" dxfId="390" priority="59">
      <formula>AND($E836="DEMAIS")</formula>
    </cfRule>
    <cfRule type="expression" dxfId="389" priority="60">
      <formula>AND($H836="T0")</formula>
    </cfRule>
  </conditionalFormatting>
  <conditionalFormatting sqref="BB838:BB846">
    <cfRule type="expression" dxfId="387" priority="6">
      <formula>AND($E838="DEMAIS")</formula>
    </cfRule>
    <cfRule type="expression" dxfId="388" priority="7">
      <formula>AND($H838="T0")</formula>
    </cfRule>
  </conditionalFormatting>
  <conditionalFormatting sqref="BC803">
    <cfRule type="expression" dxfId="385" priority="55">
      <formula>AND($E803="DEMAIS")</formula>
    </cfRule>
    <cfRule type="expression" dxfId="386" priority="56">
      <formula>AND($H803="T0")</formula>
    </cfRule>
  </conditionalFormatting>
  <conditionalFormatting sqref="BD803">
    <cfRule type="expression" dxfId="383" priority="53">
      <formula>AND($E803="DEMAIS")</formula>
    </cfRule>
    <cfRule type="expression" dxfId="384" priority="54">
      <formula>AND($H803="T0")</formula>
    </cfRule>
  </conditionalFormatting>
  <conditionalFormatting sqref="BI45:BJ45 BI370:BJ370">
    <cfRule type="expression" dxfId="381" priority="78">
      <formula>AND($H45="T0")</formula>
    </cfRule>
    <cfRule type="expression" dxfId="382" priority="79">
      <formula>AND($E45="DEMAIS")</formula>
    </cfRule>
  </conditionalFormatting>
  <conditionalFormatting sqref="BI159:BJ159 BI166:BJ166 BI180:BJ180 BI186:BJ186 BI195:BJ195 BI230:BJ231 BI234:BJ234 BI288:BJ288 BI302:BJ302 BI340:BJ340 BI349:BJ349 BI402:BJ402 BI414:BJ414 BI422:BJ422 BI424:BJ424 BI443:BJ443 BI478:BJ478 BI524:BJ524 BI548:BJ548 BJ566:BJ574 BI584:BJ584 BI602:BJ602 BI619:BJ619 BI635:BJ635 BJ636 BI637:BJ637 BI639:BJ639 BI643:BJ643 BI651:BJ651 BI653:BJ653 BI655:BJ656 BI658:BJ659 BI661:BJ661 BI671:BJ671 BI674:BJ674">
    <cfRule type="expression" dxfId="380" priority="96">
      <formula>AND($H159="T0")</formula>
    </cfRule>
  </conditionalFormatting>
  <conditionalFormatting sqref="BI159:BJ159 BI166:BJ166 BI180:BJ180 BI186:BJ186 BI195:BJ195 BI230:BJ231 BI234:BJ234 BI288:BJ288 BI302:BJ302 BI340:BJ340 BI349:BJ349 BI402:BJ402 BI414:BJ414 BI422:BJ422 BI424:BJ424 BI443:BJ443 BI478:BJ478 BI524:BJ524 BI548:BJ548 BJ570 BI584:BJ584 BI602:BJ602 BI619:BJ619 BI635:BJ635 BJ636 BI637:BJ637 BI639:BJ639 BI643:BJ643 BI651:BJ651 BI653:BJ653 BI655:BJ656 BI658:BJ659 BI661:BJ661 BI671:BJ671 BI674:BJ674">
    <cfRule type="expression" dxfId="379" priority="97">
      <formula>AND($E159="DEMAIS")</formula>
    </cfRule>
  </conditionalFormatting>
  <conditionalFormatting sqref="BI260:BJ260 BI267:BJ267 BI419:BJ419 BI459:BJ459 BI495:BJ495">
    <cfRule type="expression" dxfId="378" priority="123">
      <formula>AND($H260="T0")</formula>
    </cfRule>
    <cfRule type="expression" dxfId="377" priority="124">
      <formula>AND($E260="DEMAIS")</formula>
    </cfRule>
  </conditionalFormatting>
  <conditionalFormatting sqref="BI343:BJ343">
    <cfRule type="expression" dxfId="376" priority="126">
      <formula>AND($H343="T0")</formula>
    </cfRule>
    <cfRule type="expression" dxfId="375" priority="127">
      <formula>AND($E343="DEMAIS")</formula>
    </cfRule>
  </conditionalFormatting>
  <conditionalFormatting sqref="BI433:BJ433 BI435:BJ435">
    <cfRule type="expression" dxfId="374" priority="112">
      <formula>AND($H433="T0")</formula>
    </cfRule>
  </conditionalFormatting>
  <conditionalFormatting sqref="BI435:BJ435">
    <cfRule type="expression" dxfId="373" priority="113">
      <formula>AND($E435="DEMAIS")</formula>
    </cfRule>
  </conditionalFormatting>
  <conditionalFormatting sqref="BI632:BJ632 BI641:BJ641 BI647:BJ647 BI667:BJ669 BI676:BJ676 BI678:BJ678 BI680:BJ680 BI682:BJ682 BI684:BJ684 BI687:BJ687 BI692:BJ692 BI697:BJ697 BI699:BJ699 BI769:BJ771 BI773:BJ773 BI776:BJ776">
    <cfRule type="expression" dxfId="372" priority="44">
      <formula>AND($H632="T0")</formula>
    </cfRule>
    <cfRule type="expression" dxfId="371" priority="45">
      <formula>AND($E632="DEMAIS")</formula>
    </cfRule>
  </conditionalFormatting>
  <conditionalFormatting sqref="BI664:BJ664">
    <cfRule type="expression" dxfId="369" priority="137">
      <formula>AND($H664="T0")</formula>
    </cfRule>
    <cfRule type="expression" dxfId="370" priority="138">
      <formula>AND($E664="DEMAIS")</formula>
    </cfRule>
  </conditionalFormatting>
  <conditionalFormatting sqref="BI822:BJ822">
    <cfRule type="expression" dxfId="368" priority="39">
      <formula>AND($H822="T0")</formula>
    </cfRule>
    <cfRule type="expression" dxfId="367" priority="40">
      <formula>AND($E822="DEMAIS")</formula>
    </cfRule>
  </conditionalFormatting>
  <conditionalFormatting sqref="BI845:BJ845">
    <cfRule type="expression" dxfId="366" priority="18">
      <formula>AND($H845="T0")</formula>
    </cfRule>
    <cfRule type="expression" dxfId="365" priority="19">
      <formula>AND($E845="DEMAIS")</formula>
    </cfRule>
  </conditionalFormatting>
  <conditionalFormatting sqref="BJ28 BJ34:BJ35">
    <cfRule type="expression" dxfId="364" priority="98">
      <formula>AND($H28="T0")</formula>
    </cfRule>
  </conditionalFormatting>
  <conditionalFormatting sqref="BJ48 BJ59 BJ68 BJ137:BJ138 BJ142:BJ144 BJ150:BJ151 BJ161:BJ162 BJ170:BJ171 BJ215:BJ216 BJ218:BJ219 BJ324:BJ330 BJ336:BJ337 BJ358:BJ359 BJ374:BJ382 BJ384:BJ387 BJ425:BJ427 BJ460:BJ463 BJ506:BJ508 BJ560:BJ564 BJ599:BJ601 BJ603:BJ605 BJ616:BJ618 BJ621 BJ623 BJ625:BJ631 BJ638 BJ640 BJ642 BJ646 BJ654 BJ657 BJ662:BJ663 BJ665:BJ666 BJ672:BJ673">
    <cfRule type="expression" dxfId="363" priority="119">
      <formula>AND($H48="T0")</formula>
    </cfRule>
  </conditionalFormatting>
  <conditionalFormatting sqref="BJ100">
    <cfRule type="expression" dxfId="362" priority="175">
      <formula>AND($H100="T0")</formula>
    </cfRule>
  </conditionalFormatting>
  <conditionalFormatting sqref="BJ294">
    <cfRule type="expression" dxfId="361" priority="176">
      <formula>AND($H294="T0")</formula>
    </cfRule>
  </conditionalFormatting>
  <conditionalFormatting sqref="BJ306:BJ308 BJ310 BI311:BJ312 BJ314 BJ317:BJ322 BJ332 BJ339 BJ341:BJ342 BJ344 BJ347 BJ351:BJ352 BI357:BJ357 BJ364:BJ369 BJ371:BJ372 BJ409:BJ411 BJ413 BJ416 BJ418 BJ420:BJ421 BJ432 BJ440:BJ442 BJ448:BJ452 BJ454 BJ456:BJ458 BI464:BJ464 BJ465 BJ467:BJ472 BJ475:BJ476 BJ479 BJ481:BJ482 BJ484:BJ485 BJ487:BJ489 BI490:BJ490 BJ491:BJ492 BJ496 BJ498:BJ499 BJ503 BJ512:BJ514 BJ518">
    <cfRule type="expression" dxfId="360" priority="193">
      <formula>AND($H306="T0")</formula>
    </cfRule>
  </conditionalFormatting>
  <conditionalFormatting sqref="BJ391:BJ397 BJ399">
    <cfRule type="expression" dxfId="359" priority="80">
      <formula>AND($H391="T0")</formula>
    </cfRule>
  </conditionalFormatting>
  <conditionalFormatting sqref="BJ401 BJ403">
    <cfRule type="expression" dxfId="358" priority="165">
      <formula>AND($H401="T0")</formula>
    </cfRule>
  </conditionalFormatting>
  <conditionalFormatting sqref="BJ520:BJ521 BJ523 BJ527 BJ529 BJ531 BJ535 BJ537 BJ539 BJ541 BJ543 BJ553 BJ558 BJ580 BJ582 BJ593 BJ597 BJ607:BJ612">
    <cfRule type="expression" dxfId="357" priority="159">
      <formula>AND($H520="T0")</formula>
    </cfRule>
  </conditionalFormatting>
  <conditionalFormatting sqref="BJ545:BJ546 BJ550">
    <cfRule type="expression" dxfId="356" priority="162">
      <formula>AND($H545="T0")</formula>
    </cfRule>
  </conditionalFormatting>
  <conditionalFormatting sqref="BJ633:BJ634 BJ644">
    <cfRule type="expression" dxfId="355" priority="110">
      <formula>AND($H633="T0")</formula>
    </cfRule>
  </conditionalFormatting>
  <conditionalFormatting sqref="BJ648:BJ650">
    <cfRule type="expression" dxfId="354" priority="88">
      <formula>AND($H648="T0")</formula>
    </cfRule>
  </conditionalFormatting>
  <conditionalFormatting sqref="BJ652">
    <cfRule type="expression" dxfId="353" priority="117">
      <formula>AND($H652="T0")</formula>
    </cfRule>
  </conditionalFormatting>
  <conditionalFormatting sqref="BJ810 BJ812:BJ814 BJ826:BJ827 BJ831:BJ834">
    <cfRule type="expression" dxfId="352" priority="70">
      <formula>AND($H810="T0")</formula>
    </cfRule>
  </conditionalFormatting>
  <conditionalFormatting sqref="BJ846">
    <cfRule type="expression" dxfId="351" priority="5">
      <formula>AND($H846="T0")</formula>
    </cfRule>
  </conditionalFormatting>
  <conditionalFormatting sqref="BK48 BK810 BK812:BK814 BK826:BK827 BK831:BK834">
    <cfRule type="expression" dxfId="349" priority="71">
      <formula>AND($H48="T0")</formula>
    </cfRule>
    <cfRule type="expression" dxfId="350" priority="72">
      <formula>AND($E48="DEMAIS")</formula>
    </cfRule>
  </conditionalFormatting>
  <conditionalFormatting sqref="BK153">
    <cfRule type="expression" dxfId="348" priority="51">
      <formula>AND($H153="T0")</formula>
    </cfRule>
    <cfRule type="expression" dxfId="347" priority="52">
      <formula>AND($E153="DEMAIS")</formula>
    </cfRule>
  </conditionalFormatting>
  <conditionalFormatting sqref="BK159 BK166 BK180 BK186 BK195 BK230:BK231 BK234 BK288 BK302 BK340 BK349 BK370 BK402 BK414 BK422 BK443 BK478 BK524 BK548 BK570 BK584 BK602 BK619 BK632 BK635 BK637 BK639 BK641 BK643 BK647 BK651 BK653 BK656 BK658:BK659 BK661 BK668 BK671 BK674 BK676 BK678 BK680 BK682 BK684 BK687 BK690 BK692 BK697 BK699 BK769:BK771 BK773 BK776">
    <cfRule type="expression" dxfId="346" priority="47">
      <formula>AND($H159="T0")</formula>
    </cfRule>
    <cfRule type="expression" dxfId="345" priority="48">
      <formula>AND($E159="DEMAIS")</formula>
    </cfRule>
  </conditionalFormatting>
  <conditionalFormatting sqref="BK822">
    <cfRule type="expression" dxfId="343" priority="33">
      <formula>AND($H822="T0")</formula>
    </cfRule>
    <cfRule type="expression" dxfId="344" priority="34">
      <formula>AND($E822="DEMAIS")</formula>
    </cfRule>
  </conditionalFormatting>
  <conditionalFormatting sqref="BK626:BO626 BK628:BO628 BK636:BN636 BK655:BN655 BK664:BO664 BK669:BO669">
    <cfRule type="expression" dxfId="342" priority="136">
      <formula>AND($E626="DEMAIS")</formula>
    </cfRule>
  </conditionalFormatting>
  <conditionalFormatting sqref="BK626:BR626 BQ638:BR638 BK655:BN655 BP655:BR655 BK664:BR664 BK669:BR669">
    <cfRule type="expression" dxfId="341" priority="135">
      <formula>AND($H626="T0")</formula>
    </cfRule>
  </conditionalFormatting>
  <conditionalFormatting sqref="BL2:BL4 BN2:BN4 BR2:BR4 AV2:AW11 BJ2:BJ21 BP2:BP152 BR6:BR152 AW12 AV13:AW40 BJ40:BJ42 AX41 AV799:AW800 BL809:BL815 BP809:BP815 BR809:BR815 BL831:BL834 BP831:BP834 BR831:BR834">
    <cfRule type="expression" dxfId="340" priority="188">
      <formula>AND($H2="T0")</formula>
    </cfRule>
  </conditionalFormatting>
  <conditionalFormatting sqref="BL6:BL9 BN6:BN9 AV100:AW101 AX103 AV116:AW119 AV121:AW121 AV123:AW125 AV129:AW130 AV137:AW138 AV140:AW140 AV147 AV148:AW148 BP154:BP158 BR154:BR158 BP160:BP165 BR160:BR165 BP167:BP179 BR167:BR179 AV174 BP181:BP185 BR181:BR185 BP187:BP194 BR187:BR194 AV189 BP196:BP208 BR196:BR208 AV198 AV200:AW200 AV236:AW236 AV242:AW242 AV243 AV244:AW245 AV246 AV249:AW249 AV250:AV251 AV252:AW253 AV263:AW263 AV265:AW266 AV269:AW270 AV285 AV293:AW293 AV294 AT305:AU305 AT309:AU309 AT311:AU312 AT316 AT320:AU322 AT323 AT324:AU324 AT327:AU327 AT330:AU330 AT332:AU332 AT336:AU338 AT341:AU341 AT350:AU350 AT353 AT354:AU355 AT357:AU357 AT360:AU360 AT364:AU364 AT366:AU368 AT376:AU383 AT387:AU387 AT392:AU393 AT396:AU397 AT408:AU408 AT415:AU417 AT420:AU421 AT425:AU426 AT431:AU431 AT433:AU433 AT440:AU440 AT445:AU445 AT451:AU453 AT456:AU457 AT460:AU462 AT467:AU468 AT469 AT475:AU475 AT483:AU483 AT485:AU488 AT491:AU491 AT497:AU500 AT503:AU503 BP504:BP505 BR504:BR505 AT506:AU508 AT511:AU512 AT514:AU514 AT517:AU517 AT519:AU519 AT530:AU530 AT532:AU532 AT534:AU534 AT542:AU542 AT552:AU552 AT556:AU557 AT565:AU565 AT572:AW572 AT579:AU579 AT583:AU583 AT588:AU589 AT594:AU595 AV798:AX798">
    <cfRule type="expression" dxfId="339" priority="203">
      <formula>AND($H6="T0")</formula>
    </cfRule>
  </conditionalFormatting>
  <conditionalFormatting sqref="BL11:BL302 BN11:BN302 BL305:BL314 BN305:BN314 BL316:BL318 BN316:BN318 BL320 BN320 BL324:BL341 BN324:BN341 BL343 BN343 BL346:BL350 BN346:BN350 BL353:BL357 BN353:BN357 BL361:BL368 BN361:BN368">
    <cfRule type="expression" dxfId="338" priority="32">
      <formula>AND($H11="T0")</formula>
    </cfRule>
  </conditionalFormatting>
  <conditionalFormatting sqref="BL303:BL304 BL315 BL319 BL321:BL323 BL342 BL344:BL345 BL351:BL352 BL358:BL360 BL369 BL371:BL372 BL374:BL385 BL387 BL389:BL390 BL398 BL400:BL401 BL403:BL404 BL406 BL409:BL413 BL415:BL421 BL423:BL427 BL430 BL432:BL434 BL436:BL442 BL445:BL462 BL465 BL467:BL472 BL475:BL476 BL479 BL481:BL496 BL498:BL499 BL501 BL503">
    <cfRule type="cellIs" dxfId="337" priority="149" operator="equal">
      <formula>"NA"</formula>
    </cfRule>
  </conditionalFormatting>
  <conditionalFormatting sqref="BL370 BN370 BL402 BN402 BL414 BN414 BL422 BN422 BL443:BL444 BN443:BN444 BL477:BL478 BN477:BN478 BL519:BL524 BN519:BN524 BN526:BN610 BL618:BL619 BN619 BL629:BL635 BN630:BN635 BL637:BL644 BN637:BN644 BL646:BL651 BN646:BN651 BL653:BL654 BN653:BN654 BL656:BL659 BN656:BN659 BL661:BL663 BN661:BN663 BL668 BN668 BL671:BL674 BL676 BL678 BL680 BL682 BL684 BL687 BL690 BL692 BL697 BL699 BL769:BL771 BL773 BL776">
    <cfRule type="expression" dxfId="336" priority="46">
      <formula>AND($H370="T0")</formula>
    </cfRule>
  </conditionalFormatting>
  <conditionalFormatting sqref="BL373 BN373 BP373 BR373">
    <cfRule type="expression" dxfId="335" priority="132">
      <formula>AND($H373="T0")</formula>
    </cfRule>
  </conditionalFormatting>
  <conditionalFormatting sqref="BL388 BN388">
    <cfRule type="expression" dxfId="334" priority="130">
      <formula>AND($H388="T0")</formula>
    </cfRule>
  </conditionalFormatting>
  <conditionalFormatting sqref="BL405 BN405">
    <cfRule type="expression" dxfId="333" priority="105">
      <formula>AND($H405="T0")</formula>
    </cfRule>
  </conditionalFormatting>
  <conditionalFormatting sqref="BL431 BL435 BL466 BL480 BL497 BL500 BL502 BL515:BL516">
    <cfRule type="expression" dxfId="332" priority="145">
      <formula>AND($H431="T0")</formula>
    </cfRule>
  </conditionalFormatting>
  <conditionalFormatting sqref="BL473:BL474">
    <cfRule type="expression" dxfId="331" priority="148">
      <formula>AND($H473="T0")</formula>
    </cfRule>
  </conditionalFormatting>
  <conditionalFormatting sqref="BL504:BL505">
    <cfRule type="expression" dxfId="330" priority="147">
      <formula>AND($H504="T0")</formula>
    </cfRule>
  </conditionalFormatting>
  <conditionalFormatting sqref="BL506:BL508 BL510:BL514 BL517:BL518">
    <cfRule type="cellIs" dxfId="329" priority="146" operator="equal">
      <formula>"NA"</formula>
    </cfRule>
  </conditionalFormatting>
  <conditionalFormatting sqref="BL611">
    <cfRule type="cellIs" dxfId="328" priority="144" operator="equal">
      <formula>"NA"</formula>
    </cfRule>
  </conditionalFormatting>
  <conditionalFormatting sqref="BL612">
    <cfRule type="expression" dxfId="327" priority="143">
      <formula>AND($H612="T0")</formula>
    </cfRule>
  </conditionalFormatting>
  <conditionalFormatting sqref="BL665:BL666">
    <cfRule type="expression" dxfId="326" priority="77">
      <formula>AND($H665="T0")</formula>
    </cfRule>
  </conditionalFormatting>
  <conditionalFormatting sqref="BL751:BL755 BP751:BP755 BR751:BR755 BL760:BL761 BP760:BP761 BR760:BR761 BL763 BP763 BR763 BP803:BP804 BR803:BR804 BL804 BL806:BL807 BP806:BP807 BR806:BR807 BP819 BR819 BP824:BP827 BR824:BR827">
    <cfRule type="expression" dxfId="325" priority="67">
      <formula>AND($H751="T0")</formula>
    </cfRule>
  </conditionalFormatting>
  <conditionalFormatting sqref="BL824:BL825 BL842">
    <cfRule type="cellIs" dxfId="324" priority="16" operator="equal">
      <formula>"NA"</formula>
    </cfRule>
  </conditionalFormatting>
  <conditionalFormatting sqref="BL829">
    <cfRule type="expression" dxfId="323" priority="66">
      <formula>AND($H829="T0")</formula>
    </cfRule>
  </conditionalFormatting>
  <conditionalFormatting sqref="BL836">
    <cfRule type="expression" dxfId="322" priority="58">
      <formula>AND($H836="T0")</formula>
    </cfRule>
  </conditionalFormatting>
  <conditionalFormatting sqref="BL839:BL841 BN839:BN841">
    <cfRule type="expression" dxfId="321" priority="24">
      <formula>AND($H839="T0")</formula>
    </cfRule>
  </conditionalFormatting>
  <conditionalFormatting sqref="BL846 BN846">
    <cfRule type="expression" dxfId="320" priority="3">
      <formula>AND($H846="T0")</formula>
    </cfRule>
  </conditionalFormatting>
  <conditionalFormatting sqref="BM48 BM810 BM812:BM814 BM826:BM827 BM831:BM834">
    <cfRule type="expression" dxfId="318" priority="68">
      <formula>AND($H48="T0")</formula>
    </cfRule>
    <cfRule type="expression" dxfId="319" priority="69">
      <formula>AND($E48="DEMAIS")</formula>
    </cfRule>
  </conditionalFormatting>
  <conditionalFormatting sqref="BM159 BM166 BM180 BM186 BM195 BM230:BM231 BM234 BM288 BM302 BM340 BM349 BM370 BM402 BM414 BM422 BM443 BM478 BM524 BM548 BM570 BM584 BM602 BM619 BM632 BM635 BM637 BM639 BM641 BM643 BM647 BM651 BM653 BM656 BM658:BM659 BM661 BM668 BM671 BM674 BM676 BM678 BM680 BM682 BM684 BM687 BM692 BM697 BM699 BM769:BM771 BM773 BM776">
    <cfRule type="expression" dxfId="316" priority="49">
      <formula>AND($H159="T0")</formula>
    </cfRule>
    <cfRule type="expression" dxfId="317" priority="50">
      <formula>AND($E159="DEMAIS")</formula>
    </cfRule>
  </conditionalFormatting>
  <conditionalFormatting sqref="BM822">
    <cfRule type="expression" dxfId="314" priority="35">
      <formula>AND($H822="T0")</formula>
    </cfRule>
    <cfRule type="expression" dxfId="315" priority="36">
      <formula>AND($E822="DEMAIS")</formula>
    </cfRule>
  </conditionalFormatting>
  <conditionalFormatting sqref="BN303:BN304 BN315 BN319 BN321:BN323 BN342 BN344:BN345 BN351:BN352 BN358:BN360 BN369 BN371:BN372 BN374:BN385 BN387 BN389:BN390 BN392 BN395:BN398 BN400:BN401 BN403:BN404 BN406 BN409:BN413 BN415:BN421 BN423:BN427 BN430 BN432:BN434 BN436:BN442 BN445:BN462 BN465 BN467:BN472 BN475:BN476 BN479 BN481:BN496 BN498:BN499 BN501 BN503">
    <cfRule type="cellIs" dxfId="313" priority="156" operator="equal">
      <formula>"NA"</formula>
    </cfRule>
  </conditionalFormatting>
  <conditionalFormatting sqref="BN391 BP391 BL391:BL397">
    <cfRule type="expression" dxfId="312" priority="103">
      <formula>AND($H391="T0")</formula>
    </cfRule>
  </conditionalFormatting>
  <conditionalFormatting sqref="BN393:BN394 BN431 BN435 BN466 BN480 BN497 BN500 BN502 BN515:BN516">
    <cfRule type="expression" dxfId="311" priority="152">
      <formula>AND($H393="T0")</formula>
    </cfRule>
  </conditionalFormatting>
  <conditionalFormatting sqref="BN473:BN474">
    <cfRule type="expression" dxfId="310" priority="155">
      <formula>AND($H473="T0")</formula>
    </cfRule>
  </conditionalFormatting>
  <conditionalFormatting sqref="BN504:BN505">
    <cfRule type="expression" dxfId="309" priority="154">
      <formula>AND($H504="T0")</formula>
    </cfRule>
  </conditionalFormatting>
  <conditionalFormatting sqref="BN506:BN514 BN517:BN518">
    <cfRule type="cellIs" dxfId="308" priority="153" operator="equal">
      <formula>"NA"</formula>
    </cfRule>
  </conditionalFormatting>
  <conditionalFormatting sqref="BN525">
    <cfRule type="cellIs" dxfId="307" priority="1" operator="equal">
      <formula>"NA"</formula>
    </cfRule>
  </conditionalFormatting>
  <conditionalFormatting sqref="BN611">
    <cfRule type="cellIs" dxfId="306" priority="151" operator="equal">
      <formula>"NA"</formula>
    </cfRule>
  </conditionalFormatting>
  <conditionalFormatting sqref="BN612">
    <cfRule type="expression" dxfId="305" priority="150">
      <formula>AND($H612="T0")</formula>
    </cfRule>
  </conditionalFormatting>
  <conditionalFormatting sqref="BN671:BN823 BL818:BL823 BL826:BL827 BN826:BN836">
    <cfRule type="expression" dxfId="304" priority="41">
      <formula>AND($H671="T0")</formula>
    </cfRule>
  </conditionalFormatting>
  <conditionalFormatting sqref="BN824:BN825 BN842">
    <cfRule type="cellIs" dxfId="303" priority="17" operator="equal">
      <formula>"NA"</formula>
    </cfRule>
  </conditionalFormatting>
  <conditionalFormatting sqref="BO153 BO159 BO166 BO180 BO186 BO195 BO230:BO231 BO234 BO288 BO302 BO340 BO349 BO370 BO402 BO414 BO422:BO423 BO443 BO478 BO524 BO548 BO570 BO584 BO602 BO632 BO639 BO641 BO643 BO647 BO651 BO653 BO656 BO658:BO659 BO661 BO668 BO671">
    <cfRule type="expression" dxfId="302" priority="95">
      <formula>AND($E153="DEMAIS")</formula>
    </cfRule>
  </conditionalFormatting>
  <conditionalFormatting sqref="BO616">
    <cfRule type="expression" dxfId="301" priority="210">
      <formula>AND(#REF!="DEMAIS")</formula>
    </cfRule>
  </conditionalFormatting>
  <conditionalFormatting sqref="BO618:BO619 BO635 BO637 BO674 BO676 BO678 BO680 BO682 BO684 BO687 BO690 BO692 BO697 BO699 BO769:BO771 BO773 BO776">
    <cfRule type="expression" dxfId="300" priority="43">
      <formula>AND($E618="DEMAIS")</formula>
    </cfRule>
  </conditionalFormatting>
  <conditionalFormatting sqref="BO822">
    <cfRule type="expression" dxfId="299" priority="38">
      <formula>AND($E822="DEMAIS")</formula>
    </cfRule>
  </conditionalFormatting>
  <conditionalFormatting sqref="BO836 BQ836:BR836 AK837:AS838 AK839 AM839 AO839 AQ839 AS839">
    <cfRule type="expression" dxfId="298" priority="187">
      <formula>AND($H836="T0")</formula>
    </cfRule>
  </conditionalFormatting>
  <conditionalFormatting sqref="BO836">
    <cfRule type="expression" dxfId="297" priority="93">
      <formula>AND($E836="DEMAIS")</formula>
    </cfRule>
  </conditionalFormatting>
  <conditionalFormatting sqref="BO423:BP423">
    <cfRule type="expression" dxfId="296" priority="108">
      <formula>AND($H423="T0")</formula>
    </cfRule>
  </conditionalFormatting>
  <conditionalFormatting sqref="BO153:BR153 BO159:BR159 BO166:BR166 BO180:BR180 BO186:BR186 BO195:BR195 BO230:BR231 BO234:BR234 BO288:BR288 BO302:BR302 BO340:BR340 BO349:BR349 BO370:BR370 BO402:BR402 BO414:BR414 BO422:BR422 BO443:BR443 BO478:BR478 BO524:BR524 BO548:BR548 BO570:BR570 BP576:BR576 BO584:BR584 BO602:BR602 BO643:BR643 BO651:BR651 BO656:BR656 BO658:BR659">
    <cfRule type="expression" dxfId="295" priority="94">
      <formula>AND($H153="T0")</formula>
    </cfRule>
  </conditionalFormatting>
  <conditionalFormatting sqref="BO619:BR619 BO632:BR632 BO635:BR635 BO637:BR637 BO639:BR639 BO641:BR641 BO647:BR647 BO653:BR653 BO661:BR661 BO668:BR668 BO671:BR671 BO674:BR674 BO676:BR676 BO678:BR678 BO680:BR680 BO682:BR682 BO684:BR684 BO687:BR687 BO690:BR690 BO692:BR692 BO697:BR697 BO699:BR699 BO769:BR771 BO773:BR773 BO776:BR776">
    <cfRule type="expression" dxfId="294" priority="42">
      <formula>AND($H619="T0")</formula>
    </cfRule>
  </conditionalFormatting>
  <conditionalFormatting sqref="BO822:BR822">
    <cfRule type="expression" dxfId="293" priority="37">
      <formula>AND($H822="T0")</formula>
    </cfRule>
  </conditionalFormatting>
  <conditionalFormatting sqref="BP210:BP229 BR210:BR229 BP232:BP233 BR232:BR233 BP235:BP259 BR235:BR259 BP268:BP287 BR268:BR287 BJ273 BJ287 BJ289 BP289:BP301 BR289:BR301 BR303:BR305 BP325 BR325:BR326 BP330:BP335 BR330:BR335 BJ334 BJ354:BJ356 BP356 BR356 BL386 BN386 BP386 BR386 BP388 BR388 BL399 BN399 BP399 BR399 BP404:BP405 BR404:BR408 BJ406:BJ407 BL407:BL408 BN407:BN408 BP407:BP408 BL428:BL429 BN428:BN429 BP428:BP429 BR428:BR432 BP434:BP435 BR434:BR435 BP438:BP439 BR438:BR439 BL463:BL464 BN463:BN464 BP463:BP464 BR463:BR464 BP473:BP474 BR473:BR474 BL509 BP509:BP510 BR509:BR510 BR518:BR523 BP519:BP523 BP526:BP547 BR526:BR547 BJ533 BP549:BP569 BR549:BR569 BJ555 BP571:BP575 BR571:BR575 BP577:BP583 BR577:BR583 BP585:BP601 BR585:BR601 BJ586:BJ587 BP603:BP610 BR603:BR610">
    <cfRule type="expression" dxfId="292" priority="133">
      <formula>AND($H210="T0")</formula>
    </cfRule>
  </conditionalFormatting>
  <conditionalFormatting sqref="BP260 BR260 BP267 BR267 BR657">
    <cfRule type="cellIs" dxfId="291" priority="125" operator="equal">
      <formula>"NA"</formula>
    </cfRule>
  </conditionalFormatting>
  <conditionalFormatting sqref="BP261:BP266 BR261:BR266 BP305 BP309 BR309 BP313 BR313 BP350 BR350 BP393:BP394 BR393:BR394 BR421 BP431 BP444 BR444 BP466 BR466 BP477 BR477 BP480 BR480 BP497 BR497 BP500 BR500 BP502 BR502 BP515:BP516 BR515:BR516">
    <cfRule type="expression" dxfId="290" priority="185">
      <formula>AND($H261="T0")</formula>
    </cfRule>
  </conditionalFormatting>
  <conditionalFormatting sqref="BP361:BP363">
    <cfRule type="expression" dxfId="289" priority="206">
      <formula>AND($H361="T0")</formula>
    </cfRule>
  </conditionalFormatting>
  <conditionalFormatting sqref="BP506:BP508 BP511:BP514 BP517:BP518">
    <cfRule type="cellIs" dxfId="288" priority="195" operator="equal">
      <formula>"NA"</formula>
    </cfRule>
  </conditionalFormatting>
  <conditionalFormatting sqref="BP525 BR525">
    <cfRule type="cellIs" dxfId="287" priority="2" operator="equal">
      <formula>"NA"</formula>
    </cfRule>
  </conditionalFormatting>
  <conditionalFormatting sqref="BP611">
    <cfRule type="cellIs" dxfId="286" priority="12" operator="equal">
      <formula>"NA"</formula>
    </cfRule>
  </conditionalFormatting>
  <conditionalFormatting sqref="BP612 BR612">
    <cfRule type="expression" dxfId="285" priority="160">
      <formula>AND($H612="T0")</formula>
    </cfRule>
  </conditionalFormatting>
  <conditionalFormatting sqref="BP630 BR630 BP648:BP650 BR648:BR650 BP654 BR654 BR662 BP662:BP663 BN665:BN666 BR665:BR666 BP665:BP667 BR672 BP672:BP673">
    <cfRule type="expression" dxfId="284" priority="76">
      <formula>AND($H630="T0")</formula>
    </cfRule>
  </conditionalFormatting>
  <conditionalFormatting sqref="BP634 BP638 BP652 BP657">
    <cfRule type="expression" dxfId="283" priority="115">
      <formula>AND($H634="T0")</formula>
    </cfRule>
  </conditionalFormatting>
  <conditionalFormatting sqref="BP660">
    <cfRule type="expression" dxfId="282" priority="116">
      <formula>AND($H660="T0")</formula>
    </cfRule>
  </conditionalFormatting>
  <conditionalFormatting sqref="BP836">
    <cfRule type="expression" dxfId="281" priority="57">
      <formula>AND($H836="T0")</formula>
    </cfRule>
  </conditionalFormatting>
  <conditionalFormatting sqref="BP839:BP846 BR846">
    <cfRule type="expression" dxfId="280" priority="4">
      <formula>AND($H839="T0")</formula>
    </cfRule>
  </conditionalFormatting>
  <conditionalFormatting sqref="BR316 BR323 BR353 BR361:BR363 BR376 BR412:BR413 BR417 BR441 BR448 BR455:BR456 BR483 BR486">
    <cfRule type="expression" dxfId="279" priority="208">
      <formula>AND($H316="T0")</formula>
    </cfRule>
  </conditionalFormatting>
  <conditionalFormatting sqref="BR345:BR346">
    <cfRule type="expression" dxfId="278" priority="186">
      <formula>AND($H345="T0")</formula>
    </cfRule>
  </conditionalFormatting>
  <conditionalFormatting sqref="BR359">
    <cfRule type="expression" dxfId="277" priority="161">
      <formula>AND($H359="T0")</formula>
    </cfRule>
  </conditionalFormatting>
  <conditionalFormatting sqref="BR391">
    <cfRule type="expression" dxfId="276" priority="104">
      <formula>AND($H391="T0")</formula>
    </cfRule>
  </conditionalFormatting>
  <conditionalFormatting sqref="BR423">
    <cfRule type="expression" dxfId="275" priority="107">
      <formula>AND($H422="T0")</formula>
    </cfRule>
  </conditionalFormatting>
  <conditionalFormatting sqref="BR458">
    <cfRule type="expression" dxfId="274" priority="167">
      <formula>AND($H458="T0")</formula>
    </cfRule>
  </conditionalFormatting>
  <conditionalFormatting sqref="BR611">
    <cfRule type="cellIs" dxfId="273" priority="163" operator="equal">
      <formula>"NA"</formula>
    </cfRule>
  </conditionalFormatting>
  <conditionalFormatting sqref="BR660 BR667 BR670">
    <cfRule type="expression" dxfId="272" priority="142">
      <formula>AND($H659="T0")</formula>
    </cfRule>
  </conditionalFormatting>
  <conditionalFormatting sqref="BR663">
    <cfRule type="expression" dxfId="271" priority="211">
      <formula>AND(#REF!="T0")</formula>
    </cfRule>
  </conditionalFormatting>
  <conditionalFormatting sqref="BR673">
    <cfRule type="expression" dxfId="270" priority="122">
      <formula>AND($H672="T0")</formula>
    </cfRule>
  </conditionalFormatting>
  <conditionalFormatting sqref="BR839:BR844">
    <cfRule type="expression" dxfId="269" priority="15">
      <formula>AND($H839="T0")</formula>
    </cfRule>
  </conditionalFormatting>
  <conditionalFormatting sqref="BR845">
    <cfRule type="expression" dxfId="268" priority="21">
      <formula>AND($H844="T0")</formula>
    </cfRule>
  </conditionalFormatting>
  <conditionalFormatting sqref="BS85">
    <cfRule type="cellIs" dxfId="267" priority="178" operator="equal">
      <formula>"NA"</formula>
    </cfRule>
  </conditionalFormatting>
  <conditionalFormatting sqref="BS233">
    <cfRule type="cellIs" dxfId="266" priority="181" operator="equal">
      <formula>"NA"</formula>
    </cfRule>
  </conditionalFormatting>
  <conditionalFormatting sqref="BS251">
    <cfRule type="cellIs" dxfId="265" priority="179" operator="equal">
      <formula>"NA"</formula>
    </cfRule>
  </conditionalFormatting>
  <conditionalFormatting sqref="BS288">
    <cfRule type="cellIs" dxfId="264" priority="177" operator="equal">
      <formula>"NA"</formula>
    </cfRule>
  </conditionalFormatting>
  <conditionalFormatting sqref="BT603">
    <cfRule type="cellIs" dxfId="263" priority="180" operator="equal">
      <formula>"NA"</formula>
    </cfRule>
  </conditionalFormatting>
  <conditionalFormatting sqref="BT611:BT612">
    <cfRule type="cellIs" dxfId="262" priority="174" operator="equal">
      <formula>"NA"</formula>
    </cfRule>
  </conditionalFormatting>
  <conditionalFormatting sqref="BU617:BX617 BU620:BX620 BU622:BX622 BU624:BX624 BU626:BX626 BU628:BX628 BU632:BX632 BU636:BX636 BU638:BX638 BU641:BX641 BU643:BX643">
    <cfRule type="cellIs" dxfId="261" priority="139" operator="equal">
      <formula>"NA"</formula>
    </cfRule>
  </conditionalFormatting>
  <conditionalFormatting sqref="BU41:BY41 BS179 BU179:BY179 AW240 AW261 AW281 AW291 BP303:BP304 AV306:AX308 BP306:BP308 BR306:BS308 BS309 AV310:AX310 BP310:BP312 BR310:BS312 AX311:AX312 BS313 AV314:AX314 BR314:BS315 BP314:BP324 BS316 AV316:AX318 BR317:BS318 BR319 BR320:BS322 AV320:AX324 BS323 BR324:BS324 AV326:AX326 BS326 BP326:BP329 BR327:BS329 AV328 AX328 BS330:BS333 AV332:AX332 AV335:AW335 BS335 BP336:BP339 BR336:BS339 AV339 BS340 BR341:BS344 BP341:BP348 BS345 AV346 AV347:AX348 BR347:BS348 BS349:BS350 AV350:AW350 BR351:BS352 BP351:BP355 AV353 AV354:AX354 BR354:BS355 BR357:BS357 BP357:BP360 BR358 BS359 BR360:BS360 BS361:BS363 AW362 AV364:AX367 BP364:BP369 BR364:BS369 AV368 AX368 AV369:AX369 AV371:AX371 BP371:BP372 BR371:BS372 BS373 BR374:BS375 BP374:BP385 BS376 AV376:AX381 BR377:BS383 AX383 BR384 BR385:BS385 BP387 BR387:BS387 BP389:BP390 BR389:BS390 BS391 BP392 BR392:BS392 BS393:BS394 AX395 BR395:BS395 BP395:BP398 BR396:BR397 BR398:BS398 BP400:BP401 BR400:BS401 BS402 BP403 BR403:BS403 BS404:BS406 BP406 BS408 BR409:BS411 BP409:BP413 AV410:AX410 BS412:BS414 BR415:BR416 BP415:BP421 AV416:AW416 AX417 BS417 AV418:AX418 BR418:BS420 BS421:BS422 BR424 BP424:BP427 AV425:AX425 BR425:BS426 BR427 BS429:BS432 AX430 BP430 AV431:AW431 AV432 BP432:BP433 BR433:BS433 BS434:BS435 BR436 BP436:BP437 AV437:AX437 BR437:BS437 BS438 AV440:AX440 BR440:BS440 BP440:BP442 BS441 BR442 BS443:BS444 BR445 BP445:BP462 AX446 BR446:BS447 AV447:AX447 AV448 AX448 BS448 AV449:AX449 BR449:BS454 AX451 AV452:AX452 BS455:BS456 AV457:AX457 BR457:BS457 BS458 BR459 AV460:AX460 BR460:BS462 BS464 BP465 BR465:BS465 AV466:AW466 BS466 AV467:AX468 BP467:BP472 BR467:BS472 AV469 AV472:AX472 BS473:BS474 AV475:AX475 BP475:BP476 BR475:BS476 BS477 AV479 BP479 BR479:BS479 BS480 AV481:AX482 BR481:BS482 BP481:BP496 AX483 BS483 AV484:AX485 BR484:BS485 AX486 BS486 AV487:AX487 BR487:BS496 AX488:AX489 AV491:AX492 AX493 AV496:AX496 AV497:AW497 BS497 AV498:AX498 BP498:BP499 BR498:BS499 AX499 AV500:AW500 BS500 BP501 BR501 AV502:AW502 BS502 AV503 AX503 BP503 BR503:BS503 AV504:AW504 BR506:BS508 BS510 BR511 AV512:AX514 BR512:BS514 AV515:AW515 BS515:BS516 BR517:BS517 AV518">
    <cfRule type="cellIs" dxfId="260" priority="207" operator="equal">
      <formula>"NA"</formula>
    </cfRule>
  </conditionalFormatting>
  <conditionalFormatting sqref="BU325:CG325 BU334:CG334 BU356:CG356 BU388:CG388 BU407:CG407 BU423:CG424 BU428:CG428 BU459:CG459 BU555:CG555 BU569:CG569 BU587:CG587">
    <cfRule type="cellIs" dxfId="259" priority="129" operator="equal">
      <formula>"NA"</formula>
    </cfRule>
  </conditionalFormatting>
  <conditionalFormatting sqref="BU2:CI29 AX2:AX40 BU31:CI40 BU42:CI178 CC742:CC794 BU795:CI795 AX806:AX829">
    <cfRule type="cellIs" dxfId="258" priority="109" operator="equal">
      <formula>"NA"</formula>
    </cfRule>
  </conditionalFormatting>
  <conditionalFormatting sqref="BU180:CI301 BS518:BS527 BS529:BS532 BS534:BS548 BS550:BS554 BS556:BS560 BS562:BS568 BS570:BS577 BS579:BS586 BS588:BS599 BT600 CC607:CC616 CC618:CC619 CC621 CC623 CC625 CC627 CC629:CC631 CC633:CC635 CC637 CC639:CC640 CC642 CC644:CC705">
    <cfRule type="cellIs" dxfId="257" priority="173" operator="equal">
      <formula>"NA"</formula>
    </cfRule>
  </conditionalFormatting>
  <conditionalFormatting sqref="BU840:CI842">
    <cfRule type="cellIs" dxfId="256" priority="25" operator="equal">
      <formula>"NA"</formula>
    </cfRule>
  </conditionalFormatting>
  <conditionalFormatting sqref="BZ706:CC706 CF706:CG706 CM706:DB706">
    <cfRule type="expression" dxfId="255" priority="141">
      <formula>AND($H706="T0")</formula>
    </cfRule>
  </conditionalFormatting>
  <conditionalFormatting sqref="CB706:CC706 CM706:CY706">
    <cfRule type="expression" dxfId="254" priority="140">
      <formula>AND($E706="DEMAIS")</formula>
    </cfRule>
  </conditionalFormatting>
  <conditionalFormatting sqref="CC602:CC605">
    <cfRule type="cellIs" dxfId="253" priority="182" operator="equal">
      <formula>"NA"</formula>
    </cfRule>
  </conditionalFormatting>
  <conditionalFormatting sqref="CC707:CC740">
    <cfRule type="cellIs" dxfId="252" priority="114" operator="equal">
      <formula>"NA"</formula>
    </cfRule>
  </conditionalFormatting>
  <conditionalFormatting sqref="CC843:CC845">
    <cfRule type="cellIs" dxfId="251" priority="22" operator="equal">
      <formula>"NA"</formula>
    </cfRule>
  </conditionalFormatting>
  <conditionalFormatting sqref="CH741">
    <cfRule type="cellIs" dxfId="250" priority="118" operator="equal">
      <formula>"NA"</formula>
    </cfRule>
  </conditionalFormatting>
  <conditionalFormatting sqref="DM41 DM179 BM613:BM614 BI613:BK615 BO613:BO615 BL615 BK617:BO617 BI620:BO620 BO621 BI622:BO622 BO623 BI624:BO624 BO627 BO629 BI645:BO645 BI675:BL675 BN675 BI677:BL677 BN677 BI679:BL679 BN679 BI681:BL681 BN681 BI683:BL683 BN683 BI685:BL686 BN685:BN686 BI688:BL689 BN688:BN689 BI691:BL691 BN691 BI693:BL696 BN693:BN696 BI698:BL698 BN698 BI700:BL750 BN700:BN750 BU701:CA701 BK756:BL756 BN756:BN759 BI757:BL759 BI762:BL762 BN762 BK764:BL764 BN764:BN768 BI765:BL768 BI772:BL772 BN772 BI774:BL775 BN774:BN775 BI777:BL794 BN777:BN803 BJ795:BL795 BI796:BL803 BI805:BL805 BN805 BI808:BL808 BN808 BI816:BL817 BN816:BN817 BI828:BL828 BN828 BI830:BL830 BN830 BI835:BL835 BN835">
    <cfRule type="expression" dxfId="249" priority="209">
      <formula>AND($E41="DEMAIS")</formula>
    </cfRule>
  </conditionalFormatting>
  <conditionalFormatting sqref="DN40 DS40 EB40 EI40:EJ40 GF369:GG369 GK369 GT369 HA369:HB369">
    <cfRule type="expression" dxfId="248" priority="215">
      <formula>AND($E41="DEMAIS")</formula>
    </cfRule>
  </conditionalFormatting>
  <conditionalFormatting sqref="DN40 DS40 EH40:EL40 GF369:GG369 GK369 GT369:GV369 HA369:HD369 BL525:BL526">
    <cfRule type="expression" dxfId="247" priority="212">
      <formula>AND($H41="T0")</formula>
    </cfRule>
  </conditionalFormatting>
  <conditionalFormatting sqref="DN177 EB177 EI177:EJ177 GF300:GG367 GK300:GK367 GT300:GT367 HA300:HB367 GF370:GG388 GK370:GK388 GT370:GT388 HA370:HB388 GF392:GG599 GK392:GK599 GT392:GT599 HA392:HB599 GK604 GT604 HA604:HB604">
    <cfRule type="expression" dxfId="246" priority="198">
      <formula>AND($E179="DEMAIS")</formula>
    </cfRule>
  </conditionalFormatting>
  <conditionalFormatting sqref="DN177 EB177:ED177 EI177:EL177 GF300:GG367 GK300:GK367 GT300:GV367 HA300:HD367 GF370:GG388 GK370:GK388 GT370:GV388 HA370:HD388 GF392:GG599 GK392:GK599 GT392:GV599 HA392:HD599 GF604:GG604 GK604 GT604:GV604 HA604:HD604">
    <cfRule type="expression" dxfId="245" priority="199">
      <formula>AND($H179="T0")</formula>
    </cfRule>
  </conditionalFormatting>
  <conditionalFormatting sqref="DS177">
    <cfRule type="expression" dxfId="243" priority="201">
      <formula>AND($E179="DEMAIS")</formula>
    </cfRule>
    <cfRule type="expression" dxfId="244" priority="202">
      <formula>AND($H179="T0")</formula>
    </cfRule>
  </conditionalFormatting>
  <conditionalFormatting sqref="EB40:ED40">
    <cfRule type="expression" dxfId="242" priority="197">
      <formula>AND($H41="T0")</formula>
    </cfRule>
  </conditionalFormatting>
  <conditionalFormatting sqref="EN40:FC40">
    <cfRule type="cellIs" dxfId="241" priority="196" operator="equal">
      <formula>"NA"</formula>
    </cfRule>
  </conditionalFormatting>
  <conditionalFormatting sqref="EN177:FC177">
    <cfRule type="cellIs" dxfId="240" priority="200" operator="equal">
      <formula>"NA"</formula>
    </cfRule>
  </conditionalFormatting>
  <conditionalFormatting sqref="GF368:GG368 GK368 GT368 HA368:HB368">
    <cfRule type="expression" dxfId="239" priority="217">
      <formula>AND(#REF!="DEMAIS")</formula>
    </cfRule>
  </conditionalFormatting>
  <conditionalFormatting sqref="GF368:GG368 GK368 GT368:GV368 HA368:HD368">
    <cfRule type="expression" dxfId="238" priority="218">
      <formula>AND(#REF!="T0")</formula>
    </cfRule>
  </conditionalFormatting>
  <conditionalFormatting sqref="GF389:GG391 GK389:GK391 GT389:GT391 HA389:HB391">
    <cfRule type="expression" dxfId="237" priority="213">
      <formula>AND($E392="DEMAIS")</formula>
    </cfRule>
  </conditionalFormatting>
  <conditionalFormatting sqref="GF389:GG391 GK389:GK391 GT389:GV391 HA389:HD391">
    <cfRule type="expression" dxfId="236" priority="214">
      <formula>AND($H392="T0")</formula>
    </cfRule>
  </conditionalFormatting>
  <conditionalFormatting sqref="GF604:GG604">
    <cfRule type="expression" dxfId="235" priority="171">
      <formula>AND($E606="DEMAIS")</formula>
    </cfRule>
  </conditionalFormatting>
  <conditionalFormatting sqref="HF604:HU604 BT606:BX606 AX608:AX609">
    <cfRule type="cellIs" dxfId="234" priority="170" operator="equal">
      <formula>"NA"</formula>
    </cfRule>
  </conditionalFormatting>
  <dataValidations count="11">
    <dataValidation type="list" allowBlank="1" showInputMessage="1" showErrorMessage="1" errorTitle="ERRO" error="Insira APENAS datas!" sqref="BK623 BM623 BK629:BK631 BM629:BM631 BK670 BM648:BM650 BK685:BK686 BK648:BK650 BK616:BK618 BK644 BK403:BK406 BM646 BM686 BK646 BK660 BK640 BK657 BK663 BM663 BK654 BK652 BM640 BK520:BK523 BK139:BK150 BM167:BM179 BM160:BM164 BK154:BK158 BK118:BK137 BM235:BM270 BM154:BM158 BM371:BM385 BM456:BM462 BM495:BM523 BK215 BO398 BM403:BM406 BK562:BK568 BM562:BM568 BK585:BK586 BK529:BK532 BK556:BK560 BM556:BM560 BM390:BM398 BK423:BK427 BM603 BM638 BM187:BM194 BM387 BK387 BK341:BK348 BK633:BK634 BK603 BK621 BM621 BK625 BM625 BK627 BM627 BM633:BM634 BM616:BM618 BK673 BM673 BM642 BM670 BK679 BM679 BK681 BM681 BK642 BM644 BK688 BM660 BK638 BK289:BK301 BK479:BK508 BK828:BK830 BM585:BM586 BK605:BK614 BM578:BM583 BQ63:BQ69 BK371:BK385 BM657 BM652 BM552:BM554 BM350:BM369 BM46 BK835 BQ71:BQ73 BQ75 BQ77 BQ79:BQ80 BQ82:BQ84 BQ86:BQ87 BQ93:BQ94 BQ96 BQ98:BQ100 BQ103:BQ104 BQ106:BQ107 BQ762 BQ766 BQ787 BQ57:BQ58 BM529:BM532 BK577:BK583 BM296:BM300 BK316:BK339 BK571:BK575 BQ60:BQ61 BM7:BM13 BQ793 BM41 BK7:BK13 BQ44 BQ46 BK766 BM766 BK787 BM787 BK793 BM793 BK46 BK41 BM217:BM229 BO44 BO46 BO55 BO57:BO58 BO60:BO61 BO63:BO69 BO71:BO73 BO75 BO77 BO79:BO80 BO82:BO84 BO86:BO87 BO93:BO94 BO96 BO98:BO100 BO103:BO104 BO106:BO107 BQ55 BO766 BO787 BO793 BM43:BM44 BK43:BK44 BM835 BK23:BK27 BM22:BM27 BK444:BK462 BM29:BM39 BK29:BK39 BM820:BM821 BK820:BK821 BM438:BM442 BM828:BM830 BK152 BM131:BM137 BM139:BM150 BK167:BK179 BM181:BM185 BK217:BK229 BK552:BK554 BM232:BM233 BK232:BK233 BK275:BK286 BM275:BM285 BK256:BK270 BM196:BM215 BK400:BK401 BM400:BM401 BK408:BK413 BM408:BM413 BM415:BM421 BK415:BK421 BM423:BM427 BK429:BK442 BM464:BM477 BK464:BK477 BK391:BK398 BM534:BM547 BK534:BK547 BK592:BK601 BK160:BK164 BK181:BK185 BK187:BK194 BM605:BM614 BM341:BM348 BK350:BK369 BK588:BK590 BK54:BK61 BK63:BK116 BK235:BK254 BK303:BK314 BK549:BK550 BK196:BK213 BK510:BK518 BM841:BM844 BM592:BM601 BM588:BM590 BM571:BM575 BM549:BM550 BK823:BK825 BK841:BK844 BM823:BM825 BM54:BM116 BM316:BM339 BM118:BM129 BM152 BM289:BM294 BM303:BM314 BM429:BM435 BM444:BM454 BM479:BM493 BK846 BM846 BM525:BM527 BK525:BK527" xr:uid="{66D66BE0-0304-4BF8-A053-70B4F6012709}">
      <formula1>"SIM;NÃO;N/A"</formula1>
    </dataValidation>
    <dataValidation type="list" allowBlank="1" showInputMessage="1" showErrorMessage="1" sqref="BC101:BD101 AY468 BC183:BD183 BC225:BD225 BC258:BD258 BC157:BD158 BC327:BD327 BA818:BA819 BC358:BD358 BC468:BD468 AY663 BC500:BD500 BC236:BC239 BD497 BC519:BD519 BC522:BD522 BC526:BD526 BC528:BD528 BC530:BD530 BC532:BD534 BC513 BC538:BD538 BC542:BD542 BC536 BC332:BD333 BC215:BD217 AY670 BC269 AY225 AY258:AY259 AY269 AY296 AY686 BC799:BD800 AY327 AY358 AY276 AY665 BC515:BD516 AY500 AY504 BC210:BC213 BD210 AY526 BC144:BC145 AY530 BC547:BD547 AY536 AY538 AY534 AY513:AY515 AY544 BC390:BD397 AY547 AY667 AQ642 BA10:BA11 BC293 BA455 AY634 BC289:BC290 BA427 BC151:BD151 AY108 AY644 AY112 AY119 AY121:AY124 AY129 AY47:AY53 AY154 AY132:AY134 AY144:AY145 AY163 BC165:BD165 AY167 AY161 BC190:BD190 AY173 AY187:AY188 AY192 AY181:AY183 AY197 AY199 BC296:BD296 AY206 AY776 AY157:AY158 AY203:AY204 AY223 AY232 AY236:AY240 AY244 AY219:AY220 AY261 AY265 AY293 BC324:BD324 AY255:AY256 AY201 AY308:AY310 AY319 AY321:AY322 BC603:BC604 AY281 AY342 AY344 AY347 AY336 AY350:AY351 AY364 AY366:AY369 AY371 AY648 AY375 AY317 BC497:BC498 BC386:BC387 AY384 BC41:BD41 BC308:BC310 AY410 AY289:AY291 AY418 BC431:BD431 AY377 AY386 AY440 AY447:AY448 AY452:AY453 BC472 AY475 AY472:AY473 AY462:AY463 AY484 AY487:AY490 AY480:AY481 AY679 AY494 BC502:BD502 BC13:BD13 AY506 AY271 AY497:AY498 BC591:BD592 BC6:BD6 AY31 AY646 BC610:BD610 BA13:BA34 BC115:BC117 BC11:BD11 AI673 BC98:BD98 BA36:BA37 AY598 AY623 AY618 BC110:BD110 BC112:BD112 BC119:BD119 BC129:BD129 BC137:BD138 BD603 BD117 BC154:BD154 AY141 BC148:BC149 BC163:BD163 BC167:BD167 AY151 BC161 BC173:BD173 AY165 BC177:BD177 BC187:BD187 BD145 AY171 BA525:BA547 AY185 BC185:BD185 BC197:BD197 BC199:BD199 BC204 AY190 BC208:BD208 BC223:BD223 AY305 BD212 BC228:BD229 BC179:BD179 BC244:BD244 BD239 BC240:BD240 BC261:BD261 BC263 BC291:BD291 AY273:AY274 BD289 BC298:BD299 BC305:BD306 BC319:BD319 BC807 BD308:BD309 BC322:BD322 BC192 BC329:BD330 BC342:BD342 BC344:BD344 BC347:BD347 BC354:BD354 BC350:BD351 AY333:AY334 BC364:BD364 BC367:BD367 BC369:BD369 BC371:BD371 BC373:BD373 BC375:BD375 BC317 BC379:BD379 BC381:BD381 BC384:BD384 BC377 BC410:BD410 BC418:BD418 BA777:BA807 BD387 AY650 AY431:AY432 BC440:BD440 BC447:BD447 BC449:BD450 BC452:BD452 BC457:BD457 BC465:BD466 AY391:AY397 BC475:BD475 BC473:BD473 BC484:BD484 BC487:BD487 BC252:BD255 BC480:BC481 BC492 AY681 BC506:BD506 AY502 BC504 BC544 BC408:BD408 BD130:BD131 BA625 AI670 BA232:BA233 BA261:BA263 AY836 BC105:BD106 AY549 BA201 AY640 BC2:BD2 BC108:BD108 BC248:BD249 AY115:AY117 AY707:AY761 AY361 AY148:AY149 AY228:AY229 AY126:AY127 AY208:AY213 AY248:AY249 BC242 BC265 AY263 BC361:BD362 BD275:BD276 AY301 AY329:AY331 AY324:AY325 BC435:BD435 AY252:AY253 AY313 BA772 AY435 BC477:BD477 AY465:AY466 BC549 BD236:BD237 BA415 BC273:BC276 BC565 AY444 AY551 BC575:BD575 AY565 BC577:BD577 BC572 AY577 BC581:BD581 AY572 BC583:BD583 AY581 BC585:BD585 AY299 AY585 BC579 BC805:BD805 AY579 BC141 BC420 BC444:BD444 AY427:AY429 BC460:BD460 BC281 AY803:AY804 BC552:BD552 BD115 BC335:BD336 BA279 AY215:AY217 BC171:BD171 BA425 AY556:AY557 AY845 BD326 BC314:BD314 BA203:BA204 BA313:BA314 BC232:BD232 BA508:BA511 BC589 BA338 AY399 BC181:BD181 BC399:BD399 AY575 BC559:BD561 BA248:BA256 AY169 BC556:BC557 BC121:BD124 BC132:BD134 BC206 BA835 BC219:BC220 BA489 BC429:BD429 AY688 BC126:BD127 AY660 AY806:AY807 AY616 AY608 AY625:AY631 AY673 AY642 AY654 BC103:BD103 BA2:BA7 BA617 BA636 AY830 BA706 BA774:BA775 BC509:BD510 BA442 BC405:BD405 BA823 AY763 AY101 BA741:BA768 BA281:BA282 BC442:BD442 AY809:AY814 AY823:AY825 AY818:AY819 AY110 AY560:AY561 AY33:AY42 AY105 AY2:AY29 AY798 BA100:BA101 BC16:BD16 BC706:BD706 BA829:BA830 AY177:AY179 AY242 AY420 AY425 AY492 AY532 AY541 AY589 AY595 AY604 AY621 AY702:AY705 BA809:BA815 BA219:BA220 BA121:BA127 BA390:BA399 BA181 BA588:BA601 BA171 BA335:BA336 BA460 BA444 BA420:BA421 BA140:BA141 BA556:BA568 BA585:BA586 BA577:BA583 BA570:BA575 BA272:BA277 BA549:BA554 BA477 BA265 BA169 BA504:BA506 BA492:BA493 BA479:BA481 BA403:BA406 BA486:BA487 BA483:BA484 BA457 BA452:BA453 BA447:BA450 BA434:BA440 BA417:BA418 BA408:BA413 BA377 BA383:BA384 BA379:BA381 BA316:BA317 BA375 BA373 BA371 BA369 BA367 BA350:BA351 BA353:BA354 BA344:BA347 BA342 BA192 BA319 BA298:BA299 BA244:BA245 BA179 BA222:BA223 BA206:BA208 BA199 BA197 BA185 BC554:BD554 BA173:BA177 BA167 BA161:BA163 BA154 BA129:BA138 BA119 BA112:BA113 BA103:BA110 BA96:BA98 BA115:BA117 BA470:BA475 BA673 BA429:BA431 BA39:BA53 BA386:BA388 BA496:BA498 BA603:BA612 BA322:BA324 BA187:BA190 BA165 BA148:BA152 BA289:BA296 BA143:BA146 BA210:BA213 BA515:BA517 BA269:BA270 BA215:BA217 BA329:BA333 BA513 BA301:BA310 BA519:BA523 BA236:BA242 BA500:BA502 BA468 BA358:BA364 BA326:BA327 BA157:BA158 BA258 BA225:BA229 BA183 BA462:BA466 BD437" xr:uid="{48A320D3-7095-45E9-A88D-4091943DCD95}">
      <formula1>"FATURADO,PREVISTO,CANCELADO,N/A"</formula1>
    </dataValidation>
    <dataValidation type="date" allowBlank="1" showInputMessage="1" showErrorMessage="1" errorTitle="ERRO" error="Insira APENAS datas!_x000a_" sqref="AS265:AS267 AM265:AM267 AO265:AO267 AO298:AO299 AM579 AM581 AS581 AQ581 AM577 AS127:AS132 AQ127:AQ132 AO127:AO132 AM127:AM132 AM203:AM211 AS203:AS211 AQ203:AQ211 AO203:AO211 AM298:AM299 AS298:AS299 AQ298:AQ299 AM549 AK549 AM551:AM552 AK551:AK552 AM554:AM557 AK554:AK557 AM572 AS572 AQ572 AO572 AK572 AM575 AS575 AQ575 AO575 AK575 AS577 AQ577 AO577 AK577 AO581 AM583 AS583 AQ583 AO583 AM585 AS585 AQ585 AO585 AK585 AQ555:AQ557 AO555:AO557 AS579 AQ579 AO579 AK579 AK581:AK583 AK589 AM562:AM564 AK565 AK559:AK561 AM589 AS589 AQ589 AO589 AS591:AS594 AO591:AO594 AM591:AM594 AK591:AK594 AQ591:AQ594 AM596 AS596 AQ596 AO596 AK596 AM566:AM570 AO567:AO570 AQ567:AQ570 AS567:AS570 AM183:AM201 AQ183:AQ201 AS183:AS201 AO183:AO201 AO213:AO246 AM213:AM246 AS213:AS246 AQ213:AQ246 AM290:AM296 AS290:AS296 AQ290:AQ296 AO290:AO296 AO430:AO443 AM430:AM443 AS430:AS443 AQ430:AQ443 AM602 AS602 AO602 AQ602 AK602 AK567:AK570 AS563:AS564 AS604:AS614 AM604:AM614 AK613:AK614 AQ604:AQ614 AO604:AO614 AK604:AK611 AK624:AK626 AK630 AK643 AK651:AK652 AK634 AQ617 AO617 AM617 AS617 AK617 AQ620 AO620 AM620 AS620 AK620 AQ622 AO622 AM622 AS622 AK622 AQ624 AO624 AM624 AS624 AQ626 AO626 AM626 AS626 AQ628 AO628 AM628 AS628 AK628 AQ632 AO632 AM632 AS632 AK632 AQ636 AO636 AM636 AS636 AK636 AQ638 AO638 AM638 AS638 AK638 AQ641 AO641 AM641 AS641 AK641 AQ489:AQ552 AO489:AO552 AS489:AS552 AM489:AM547 AQ645 AO645 AM645 AS645 AK645 AQ647 AO647 AM647 AS647 AK647 AO643 AM643 AS643 AQ643 AQ655 AO655 AM655 AS655 AO651 AM651 AS651 AQ651 AQ659 AO659 AM659 AS659 AK659 AQ662 AO662 AM662 AS662 AK662 AQ664 AO664 AM664 AS664 AK664 AQ666 AO666 AM666 AS666 AK666 AQ669 AO669 AM669 AS669 AK669 AQ672 AO672 AM672 AS672 AK672 AQ674 AO674 AM674 AS674 AK674 AQ677 AO677 AM677 AS677 AK677 AQ680 AO680 AM680 AS680 AK680 AQ682 AO682 AM682 AS682 AK682 AK655:AK657 AO657 AM657 AS657 AQ657 AQ687 AO687 AM687 AS687 AK687 AQ689 AO689 AM689 AS689 AK689 AK738 AQ738 AO738 AG84 AO116:AO125 AM116:AM125 AS116:AS125 AQ116:AQ125 AS134:AS181 AM134:AM181 AO134:AO181 AQ134:AQ181 AQ301:AQ311 AS301:AS311 AM301:AM311 AO301:AO311 AO598 AM598 AS598 AQ598 AK598 AO634 AM634 AS634 AQ634 AI30 AI32 AI79 AI84 AI760 AG30 AG32 AO587 AO269:AO288 AQ269:AQ288 AS269:AS288 AM269:AM288 AK587 AQ587 AS587 AM587 AK49 AQ265:AQ267 AQ395:AQ428 AS395:AS428 AM395:AM428 AO395:AO428 AS445:AS487 AO445:AO487 AM445:AM487 AQ445:AQ487 AK685 AO685 AM685 AS685 AQ685 AQ248:AQ263 AS248:AS263 AM248:AM263 AO248:AO263 AS555:AS557 AQ804 AO804 AK43:AK47 AO2:AO114 AQ785 AO785 AM785 AS785 AQ767:AQ768 AO767:AO768 AM767:AM768 AS767:AS768 AM796 AS789:AS790 AS2:AS114 AM2:AM114 AQ2:AQ114 AK51:AK119 AQ796:AQ797 AO796:AO797 AS796:AS797 AO806:AO807 AM806:AM807 AS806:AS807 AM804 AK767:AK768 AK775 AK778 AK780 AK782:AK784 AK786 AK789:AK791 AK795:AK797 AK801:AK802 AK2:AK41 AK741:AK765 AQ806:AQ807 AS738:AS763 AQ741:AQ763 AO741:AO763 AM741:AM763 AO819:AO820 AS819:AS820 AM819:AM820 AQ819:AQ820 AS809:AS814 AO809:AO814 AQ809:AQ814 AS804 AM809:AM814 AS826:AS827 AO826:AO827 AQ826:AQ827 AM826:AM827 AS831:AS834 AO831:AO834 AQ831:AQ834 AM831:AM834 AK836 AO836 AQ836 AS836 AM836 AQ313:AQ393 AS313:AS393 AM313:AM393 AO313:AO393 AK121:AK547 AK841:AK842 AQ841:AQ842 AM841:AM842 AS841:AS842 AO841:AO842 AQ846 AO846 AS846 AM846 AK846" xr:uid="{CF9EC2F2-FD68-4EA5-9EA5-AF83EDDA9A50}">
      <formula1>36892</formula1>
      <formula2>55153</formula2>
    </dataValidation>
    <dataValidation type="date" allowBlank="1" showInputMessage="1" showErrorMessage="1" errorTitle="ERRO" error="Insira APENAS datas!" sqref="AM115 AM126 AM133 AM182 AM202 AM212 AM247 AM264 AM268 AM289 AM297 AM300 AM312 AM394 AM429 AM444 AM488 AO115 AO126 AO133 AO182 AO202 AO212 AO247 AO264 AO268 AO289 AO297 AO300 AO312 AO394 AO429 AO444 AO488 AQ115 AQ126 AQ133 AQ182 AQ202 AQ212 AQ247 AQ264 AQ268 AQ289 AQ297 AQ300 AQ312 AQ394 AQ429 AQ444 AQ488 AI85:AI259 AS115 AS126 AS133 AS182 AS202 AS212 AS247 AS264 AS268 AS289 AS297 AS300 AS312 AS394 AS429 AS444 AS488 AC62:AC65 AE62:AE65 AC51:AC59 AI526 AI528 AI530 AI532:AI534 AI536 AI538 AI540 AI542 AI544 AI546:AI547 AI549 AI551:AI552 AE561:AE570 AE392:AE558 AC42:AC44 AS565 AI425:AI427 AI429:AI458 AM559:AM561 AO559:AO561 AQ559:AQ561 AS559:AS561 AM565 AO565 AQ565 BJ268:BJ287 AK612 AQ772 BL623 AK120 AI634 AG11:AG29 BN623 BN792:BN794 AM774 BN629:BN635 AK42 AG741:AG765 AG682 AG666 BJ603:BJ612 BL665 BL670:BL671 DB706 CZ706 AG674 AG647 AI652:AI653 AG664 AG662 AG659 AG651 AG655 AG643:AG645 AG669 AG672 AG680 AG677 AG687 AG657 BN667:BN668 AI638:AI639 AG689 AG738 BJ667 AE74:AE303 S21:S23 S42 BJ594:BJ601 BJ642 BJ646 BN781 BJ549:BJ569 BJ525:BJ547 BJ663 AC21:AC33 BL663 BN663 BN665 AI689 AI620 AI622 AI624 AI626 AI628 AI632 AI636 AI641 AI645 AI647 AI655 AI659 AI662 AI390:AI406 AI666 AI664 AI672 AI674 AI677 AI680 AI682 AI687 BJ575:BJ583 AK50 AC8 AC11 AA392:AA558 AE572:AE599 AC561:AC570 U21 U42 AK48 AC37 AI80:AI83 AG31 AI31 AA572:AA599 AA561:AA570 AC572:AC599 AI268:AI286 AI288:AI324 AI326:AI333 AI556:AI557 AI554 AI588:AI614 AI559:AI568 AI570:AI586 AG685 BJ571:BJ573 AG6 AG8 AC13:AC19 BL616 BN616 BN618:BN619 BL621 BN621 BL625 BN625 BL627 BN627 BL673:BL674 BN673:BN674 BL678:BL682 BN678:BN682 BN684:BN688 BL690 AI261:AI266 AI344:AI355 AI335:AI342 AG811 AI420:AI422 AI408:AI418 AI496:AI522 AI460:AI493 BJ196:BJ229 BJ261:BJ266 BJ341:BJ342 BJ235:BJ259 BJ415:BJ418 BJ420:BJ421 BJ479:BJ494 AO774 BN787:BN788 AQ774 W21 W42 Y21 AI780:AI784 AA62:AA65 BJ617 AQ794 BL766 BN766 BL776:BL777 BJ344:BJ348 AE67:AE72 AM777 AO777 AQ777 AM781 AO781 BL781 BL787:BL788 AI836 BJ673 BJ786:BJ795 BJ774:BJ775 AM772 BL792:BL794 BJ777:BJ778 BJ781:BJ784 BJ9:BJ99 AI767:AI768 AI772 AG772 AG774:AG775 AG767:AG768 AI777:AI778 AI774:AI775 AG777:AG778 AG780:AG784 AG786 AQ781 AM788 AO788 AQ788 AI669 AI741:AI759 AM792 BP781:BP795 AI794:AI797 AI788:AI792 BJ160:BJ165 BJ167:BJ179 BJ181:BJ185 BJ187:BJ194 BJ101:BJ158 BJ232:BJ233 BJ289:BJ293 BJ295:BJ301 BJ303:BJ339 BJ350:BJ369 BJ404:BJ413 BJ423 BJ460:BJ477 BJ496:BJ523 BJ660 BJ670 BJ444:BJ458 AI786 AG788:AG792 AG794:AG797 AI800:AI802 AG800:AG802 AI805 AG804:AG807 AO792 AQ792 AA2:AA3 AC2:AC3 BJ2:BJ7 AI2:AI29 AA604:AA836 AC392:AC558 AE47:AE49 AC47:AC49 AA47:AA49 AI695 Y42 AI761:AI765 AO772 AG33:AG83 AM794 AO794 AA6:AA44 AE51:AE59 AA51:AA59 AC67:AC72 AA67:AA72 AA74:AA303 AC74:AC303 AI33:AI47 AI49:AI78 S815:S816 AE604:AE836 AC604:AC836 BL809:BL815 BN809:BN815 BN763 U819:U821 BL751:BL761 BN751:BN761 BN692 BL763 BN804 BL804 BN806:BN807 BL806:BL807 BL2:BL99 U751:U755 S760:S761 S763 S804 S806:S807 S811 S824:S825 W751:W755 U760:U761 U763 U804 U806:U807 U811 U815 U824:U825 Y824:Y825 W760:W761 W763 W804 W806:W807 W811 W815 W819 W824:W825 Y751:Y755 Y760:Y761 Y763 Y804 Y806:Y807 Y811 Y815 Y819 S751:S755 S819:S821 BR2:BR846 BN2:BN99 BJ425:BJ442 AG836 AE2:AE11 AE13:AE44 BN776:BN777 BJ585:BJ592 BP839:BP846 BN575:BN592 BL575:BL592 BL594:BL612 BN594:BN612 BL618:BL619 BL629:BL635 BL637:BL644 BN637:BN644 BL646:BL654 BN646:BN654 BL656:BL661 BN656:BN661 BL667:BL668 BN670:BN671 BN676 BL676 BL684:BL688 BN690 BL692 BN697 BL697 BN699 BL699 BJ772 BJ749:BJ768 BP797:BP836 BJ797:BJ821 BL769:BL774 BN769:BN774 BP694:BP778 BL101:BL294 BL296:BL402 BN296:BN402 BP2:BP692 AC305:AC390 AE305:AE390 AA305:AA390 AI357:AI387 AG85:AG641 U23 W23 Y23 AI841:AI842 AA841:AA842 AE841:AE842 AG841:AG842 AC841:AC842 BN101:BN294 AE845:AE846 AC845:AC846 AG846 BN818:BN836 BN404:BN573 BJ823:BJ836 BL818:BL836 BL839:BL846 BN839:BN846 BJ371:BJ401 AA845:AA846 BJ839:BJ846 BL404:BL573" xr:uid="{842F0BE4-3690-4F09-9CFD-7F8BF1292027}">
      <formula1>36892</formula1>
      <formula2>55153</formula2>
    </dataValidation>
    <dataValidation type="list" allowBlank="1" showInputMessage="1" showErrorMessage="1" errorTitle="FORMATO DE DADO INCORRETO!" error="Por favor insira apenas datas nos campos, para campos não aplicáveis mantenha a célula vazia." sqref="T79 T90:T92 V273 AP133 AR126 AH680 AR333 AR182 X43 X62:X64 AP182 AH509 R334 X54:X58 AP469 R41 R32:R39 R58 R69 R71 R76:R77 X69:X72 R88 R99 R102 AH682 R118 R120 T131 T136 T152 T180 T84:T86 T260 AH632 R284 R289 R300 AH671:AH672 R271:R273 R287 T337 T359 T373:T374 T382 T385:T386 R388:R389 R355:R356 R419 T439 R458:R459 T490 R382 AH463 X812:X814 AH151 X830:X836 T391 T58 T69 T71 T76:T77 AF820:AF821 T88 T99 T102 AH687 T118 T120 T104:T115 R104:R115 R131 T142:T144 T150 R150 T201:T202 R201:R202 R165 R142:R144 T138 R219 R138 R136 AH677 T94:T96 AH669 R260 T284 T289 T271:T272 T300 AH628 AH165 AH622 T343 X48 R359 R373:R374 T334 AH533 AH559:AH561 T419 T426:T428 R439 T461:T463 T455:T456 R455:R456 R407 T396:T399 R494:R495 T494:T495 R490 AF115 AH171 AF126 AF153 AF158 AF178 AF205 AF212 AF237 AF254 AH180 AF289 AF333 AF400 AF429 AF444 AJ115 AJ122:AJ123 AJ126 AJ153 AJ158 AJ178 AJ205 AJ212 AJ237 AJ254 AH215:AH216 AJ289 AJ333 AJ400 AJ429 AJ444 AH115 AN598 AH126 AH153 AH158 AL634 AH205 AP567:AP568 AH237 AH254 AH219 AH289 AL598 AH399:AH400 T458:T459 AH444 AL567:AL568 AL115 AL122:AL123 AL126 AL153 AL158 AL178 AL205 AL212 AL237 AL254 AH273 AL289 AL333 AL400 AL429 AL444 AN115 AN122:AN123 AN126 AN153 AN158 AN178 AN205 AN212 AN237 AN254 R587 AN289 AN333 AN400 AN429 AN444 AP115 AP122:AP123 AP126 AP153 AP158 AP178 AP205 AP212 AP237 AP254 T587 AP289 AP333 AP400 AP429 AP444 AR115 AR122:AR123 AR153 AR133 AR178 AR205 AR158 AR212 AR237 AR254 T569 AR289 AR400 AR429 AF133 AF182 AH133 AH182 AH386 AJ133 AJ182 AL133 AL182 AN133 AN182 R560:R561 V571 T571 V575 AF574 T555 T507:T508 T560 R600:R601 T287 R571 AJ574 AJ818 R575 T575 R569 AJ551 V600:V601 AR444 AF551 R337 R555 AH674 AH620 T325 R396:R399 AH469 AJ469 AL469 AN469 AR559:AR561 R507:R509 T355:T356 T407 R423:R424 T423:T424 R426:R428 AF559:AF561 AJ559:AJ561 R325 AL559:AL561 AN559:AN561 AP559:AP561 AH429 AL565 AN565 AP565 AR565 V92 V84:V85 V90 AH556 V396 V398 V427 AF501:AF502 AH551 AJ564:AJ566 AR501:AR502 AH653:AH655 AF660:AF661 X826:X828 AF646 AF667:AF668 R461:R463 V391 R391 R12 AH328 AJ256 AF256 T600:T601 AL256 AN256 AP256 AR256 AH644:AH647 AH662:AH666 AF122:AF123 AP634 AR634 AF147 AH640:AH642 AP598 AF642 AF658 AR598 AF665 AH689 R94:R95 T219 AH624:AH626 R7:R8 AH818 R22:R27 AF818 AJ656 AF306 AF392:AF394 AF671 AJ642 AF499 AF563:AF568 AF598 AH638 AJ147 AL147 AJ12 AR567:AR568 AJ640 AF663 AN147 AF644 AF653:AF654 AN567:AN568 AN634 AH658:AH659 AP147 AH138 R152 T165 R343 T388:T389 R385:R386 V560 AH636 AR147 AJ306 AL306 AN306 AP306 AR306 AH604 AJ392:AJ394 AL392:AL394 AN392:AN394 AP392:AP394 AR392:AR394 AJ499 AL499 AN499 AP499 AR499 AJ501:AJ502 AL501:AL502 AN501:AN502 AP501:AP502 AH564:AH566 T81:T82 AL818 R84:R86 X822 AH144 AH391 R79 R81:R82 X67 AN818 AP818 V81 R90:R92 AR818 R29:R30 V79 R267 T267 AJ820:AJ821 X41 X816:X817 R604 R533 R180 X604:X750 X756:X759 X762 X764:X803 X805 X808 X810 X74:X303 X305:X601 X841:X842 AF845 X845:X846" xr:uid="{3B0E49DA-5573-4B2F-8EFE-C3C3F1B7571B}">
      <formula1>"SIM,NÃO,N/A"</formula1>
    </dataValidation>
    <dataValidation type="date" allowBlank="1" showInputMessage="1" showErrorMessage="1" errorTitle="FORMATO DE DADO INCORRETO!" error="Por favor insira apenas datas nos campos, para campos não aplicáveis mantenha a célula vazia." sqref="Y43 Y62:Y64 U38:U41 Y274:Y303 S38:S41 Y305:Y390 U29 Y576:Y599 Y47:Y48 Y51:Y58 W20 Y572:Y574 Y561:Y570 U6 U20 W6 S6 S20 Y67:Y72 Y392:Y559 Y826:Y828 Y6:Y20 Y2 S34:S36 U34:U36 W34:W36 W38:W41 Y830:Y836 Y820:Y822 Y604:Y750 Y756:Y759 Y762 Y764:Y803 Y805 Y808:Y810 Y812:Y814 Y816:Y818 Y24:Y41 W263 U263 S263 Y22 Y74:Y224 Y226:Y272 Y841:Y842 Y845:Y846" xr:uid="{18087AA9-8056-4C15-823D-5218AF00E8AE}">
      <formula1>36892</formula1>
      <formula2>55153</formula2>
    </dataValidation>
    <dataValidation allowBlank="1" showInputMessage="1" showErrorMessage="1" sqref="L88 AT239:AU239 CL69:DM69 AV1:AW1 CL239:DM239 K239 BB3:BB763 BB765:BB766 BB768:BB838 BB841:BB846" xr:uid="{41EBD947-7EA8-4417-B542-61621FD5C8E7}"/>
    <dataValidation type="list" allowBlank="1" showInputMessage="1" showErrorMessage="1" sqref="AY54:AY96 AX420:AX422 AX283:AY283 AX127 AX139:AY139 AX259 AX285:AY285 AX606 BC609:BD609 AX153 AX313 AX246:AX250 AY378 AY98 AX137 AX445 AX556:AX557 AX261:AX265 AX528 AX437 AX443 AX183 AY518 AX159 AX425:AX428 AX540 AX552 AX374:AY374 AX376:AX379 AY456 AX466 AX361:AX363 AX518:AX520 AX511:AX516 AX532 AX534 AX530 AX526 AX179:AX181 AX296 AX307 AX538 AX536 AX504 AX107:AX109 AY200 AX591:AX593 AX756:AX759 AY257 AX393 AY476 AX234:AX236 AX252 AX340 AX123:AX125 AX542 AX544 AX414:AX418 AX334:AX335 AX281 AY320 AX499:AX502 AX101:AX102 AX111:AX112 AX430:AX433 AX305 AX576:AX579 AX478 AX132 AY590 AY278 AX589 AX301:AX302 AY555 AX611:AX612 AY106:AY107 BC818:BD821 AY102:AY104 AY118 AX120:AY120 AX651 AX274 AY147 AX172:AX174 AY172 BC823:BD829 AY191 AX554 AY196 AY193:AY194 AY205 AX497 AY246:AY247 AX480 AY224 AY525 AY235 BC30:BD30 AY198 AX370 BC32:BD32 AX690 AX240:AX244 AY596 AX328:AX331 AX367:AX368 AY372 AY376 AX320:AX326 AX570 AX581 AY202 AY207 AX277:AX279 AX349:AX350 AX489:AX490 AX464 AY426 AY221 AX656 AX397 AX121 AX99:AY99 AX290:AX292 AX356 AX572 AY100 AX309 AY286:AY287 AX692 AX701 AX548:AX549 AX116:AX119 AX255:AX257 AX218:AY218 AX353 AX383:AX384 AX524 AY30 AX569:AY569 AX406:AX410 AX147:AX150 AX166 AX208:AX213 AX268:AX272 BC809:BD816 BC804:BD804 AX687 BC806:BD806 BC760:BD760 AX699 AX741:AX748 AX674 AX619 AY587:AY588 AX632 AX643 AX647 AX661 AX653 AX658:AX659 AX668 AX680 AX678 AX684 AX671 AY164 AX288 AX238 AX440 AX583:AX585 AX602 AY603 AY762 BC42:BC44 AX793:AY793 BC831:BD835 BC54:BD94 AY594 AX766:AY766 AX97 AX697 AY607 AY609 AX676 BD807 AX787:AY787 BC48:BD52 AX682 AY43:AY46 BA55:BA94 AY32 AX104:AX105 AX186:AX189 AX191:AX193 AX195 AX197:AX206 AX220:AX227 AX230:AX231 AX402 AX404 AX635 AX637 AX639 AX641 BC46 BD42:BD46 AY841:AY844 BC841:BD844" xr:uid="{2F59DCE5-0A49-4F9E-A2B8-A75E62517029}">
      <formula1>"REMOTO,PRESENCIAL"</formula1>
    </dataValidation>
    <dataValidation type="list" allowBlank="1" showInputMessage="1" showErrorMessage="1" sqref="BS418:BT418 BC226 AJ148:AJ152 BC218 AX336 BC303:BC304 AT417:AW417 AX84:AX87 BC374 BC376 BQ788:BQ792 BO525:BO545 R70 X59:X61 X73 R3:R6 X66 V73 T103 R40 BC378 AP395:AP399 R13:R21 R534:R554 AF116:AF121 AF159:AF177 AF154:AF157 AN159:AN177 AL154:AL157 AL127:AL132 AN154:AN157 T70 AH152 AP154:AP157 AR116:AR121 AP159 AN148:AN152 AR154:AR157 AP213 AP127 AP169:AP175 AF124:AF125 AJ154:AJ157 AH116:AH125 AP177 AP148:AP152 AL206:AL211 AP197:AP204 AX178 AX89:AX90 AF127:AF132 AF179:AF181 AF395:AF399 AJ395:AJ399 AL395:AL399 AP134:AP138 AN395:AN399 AP129:AP132 AR395:AR399 R103 AF206:AF211 AP236 T57 T75 R78 R80 R83 R87 X42 R97:R98 R72:R73 R116:R117 R119 T137 R63:R68 T335:T336 T338:T342 R383:R384 T387 R420:R422 T491:T493 R357:R358 T72:T73 T63:T68 T78 T80 T83 T87 AX654 T97:T98 R75 T116:T117 T119 R137 T153:T164 BO59 T357:T358 AJ689 T375:T381 T383:T384 T420:T422 AP457 BO640 R572:R574 T572:T574 BI403:BI413 AP806:AP807 AJ652 R576:R586 AN116:AN121 AP116:AP121 AR124:AR125 AP124 AN124:AN125 AL124:AL125 AF599:AF615 AN127:AN132 AH127:AH132 AP140:AP146 AJ127:AJ132 AL116:AL121 AL148:AL152 AR127:AR132 AP161:AP165 AP167 AJ179:AJ181 AR179:AR181 AP179:AP181 AN179:AN181 AL179:AL181 AR159:AR177 AJ124:AJ125 AJ159:AJ177 AP206:AP211 AN206:AN211 AH183:AH204 AJ206:AJ211 AP215 AL159:AL177 AP247:AP253 AP217:AP223 AF183:AF204 AN213:AN236 AS307 AP401:AP405 AR206:AR211 AP445:AP450 AP452:AP455 AH430:AH443 BO248:BO250 AX565 AR569:AR570 BO547 AJ556:AJ558 X45:X47 AR503:AR552 AP564 AH534:AH550 AN564 AF562 AF238:AF253 R59:R61 T59:T61 AJ445:AJ458 AW574 AX128:AY128 AH562:AH563 BQ571:BQ573 AJ562:AJ563 AL562 AJ430:AJ443 AF2:AF114 AR831:AR836 AR575 AR572 AF503:AF550 AP569:AP573 AF569:AF573 AR577 AR579 AR581 AR583 AR585 AR589 AR591:AR594 AR596 AP599:AP614 BE616:BH619 AL183:AL204 AR183:AR204 AN183:AN204 AG670:AH670 AP183:AP195 AJ183:AJ204 AF213:AF236 AL213:AL236 AP225:AP234 AH166:AH170 AR213:AR236 AJ213:AJ236 AL238:AL253 AR238:AR253 AJ238:AJ253 AN238:AN253 AP238:AP245 AH181 AJ261:AJ266 AH220:AH236 AJ326:AJ332 AP407:AP420 AI388:AJ389 AR430:AR443 AP430:AP443 AN430:AN443 AL430:AL443 AF430:AF443 AP459:AP468 AJ460:AJ468 AL503:AL550 AP255 AR602 BQ547 AH464:AH468 AH445:AH462 AX115 AX122 AX126 AX133 AX92:AX93 AX237 AX254 AX289 AX333 AW394:AX394 AX429 AX444 AL569:AL573 AR604:AR614 AL599:AL614 AN599:AN614 AG9:AG10 AJ116:AJ121 BK533 BO698 X3:X40 W11 T602:T836 R93 T3:T36 AJ570:AJ573 BK604 R11:S11 AH741:AH765 BQ767:BQ768 T93 BO62 BQ625 BE628:BG628 BK576 AV625:AX625 AV630:AX630 BM604 BE663:BI663 BE662:BG662 BO625 BO630:BO631 BQ630 BI549:BI583 BQ634 BG649:BH649 AF649 R9:S9 BM569 BO767:BO768 AN777:AN778 AL809:AL815 BO665 AO670:AQ670 AW779:AW782 BO794:BO795 AO673:AS673 BQ673 AF673:AH673 AV651:AV661 BQ667 AN642:AP642 R2:X2 BO70 V59 BO74 V97 AH678 BQ644 W13:W19 U11 W32:W33 R28 BQ646 AP307:AP310 AR587 BQ794:BQ795 AX77:AX82 AF809:AF815 AO668:AQ668 AJ669:AJ670 BO603:BO612 BE646:BI646 BO670 V602:V603 R510:R532 X602:X603 BQ640 T561:T568 BO76 BQ660 BM667 BQ665 BO78 BO81 BO85 BO88:BO92 BQ663 BO657 BO660 BQ654 BO644 BO636 AJ255 AF148:AF152 AH206:AH214 AR148:AR152 AJ288 AI287:AJ287 T588:T599 AH617:AJ617 AP617 AN617 AL617 AF617 AR617 AP620 AN620 AL620 AF620 AR620 AJ620 AP622 AN622 AL622 AF622 AR622 AJ622 AP624 AN624 AL624 AF624 AR624 AJ624 AP626 AN626 AL626 AF626 AR626 AJ626 AP628 AN628 AL628 AF628 AR628 AJ628 AP632 AN632 AL632 AF632:AF634 AR632 AJ632:AJ634 AP636 AN636 AL636 AF636 AR636 AJ636 AP638 AN638 AL638 AF638:AF639 AR638 AJ638:AJ639 AP641 AN641 AL641 AF641 AR641 AP470:AP498 AN470:AN498 AL470:AL498 AR445:AR498 AF445:AF498 AJ496:AJ498 AJ641 AP645 AN645 AL645 AF645 AR645 AJ645 AP647 AN647 AL647 AF647 AR647 AP643 AF643 AR643 AF651:AF652 AL643 AN643 AJ647 AP655 AN655 AL655 AF655 AR655 AH643:AJ643 AI651:AJ651 AP651 AR651 AL651 AN651 AJ655 AP659 AN659 AL659 AF659 AR659 AJ659 AP662 AN662 AL662 AF662 AR662 AJ662 AP664 AN664 AL664 AF664 AR664 AJ664 AP666 AN666 AL666 AF666 AR666 AJ666 AP669 AN669 AL669 AF669:AF670 AR669 AH668 AP672 AN672 AL672 AF672 AR672 AJ672 AP674 AN674 AL674 AF674 AR674 AJ674 AP677 AN677 AL677 AF677:AF678 AR677 AJ677:AJ678 AP680 AN680 AL680 AF680 AR680 AJ680 AP682 AN682 AL682 AF682 AR682 AH657:AJ657 AP657 AF657 AR657 AL657 AN657 AJ682 AP687 AN687 AL687 AF687 AR687 AJ687 AP689 AN689 AL689 AF689 AR689 AJ738 AP738 AN738 AH738 AF738 AV663:AW663 BE634:BH641 AV418:AW418 AF767:AF768 AR772 AR819:AR821 AR774:AR775 AP819:AP821 AN819:AN821 AX41 AP831:AP836 AL2:AL114 AP741:AP765 AN741:AN765 AP774:AP775 AN774:AN775 AL774:AL775 BK767:BK768 AV634:AW644 AR804 AL741:AL765 AP804 AR809:AR814 AP809:AP814 AV822:AW829 AJ809:AJ815 AH134:AH137 R602:R603 AH139:AH143 AH159:AH164 AH154:AH157 AH172:AH179 AH217:AH218 AH238:AH253 AH557:AH558 AH552:AH555 AH510:AH532 AH567:AH573 AH649 AX559:AX560 BM138 BK138 BQ809:BQ821 BQ126:BQ146 BQ823:BQ835 BK151 BM151 BK165 BM165 BO774:BO775 BO167:BO175 BO809:BO821 BE769:BH771 BE773:BH773 BM216 BO772 BQ235:BQ245 BQ167:BQ175 BQ772 BK216 AV809:AW820 AV821 BK287 BM286:BM287 BK386 BM386 BK399 BM399 BK463 BM463 BK509 BM533 BK561 BM561 BO571:BO573 AV631:AW631 AW395:AW403 AV420:AW422 BO696 BM665 R121:R130 T121:T130 R132:R135 T132:T135 T139:T141 R139:R141 T145:T149 R145:R149 R151 T166:T179 T181:T200 T203:T218 R268:R270 R274:R279 T273:T279 R281:R283 T281:T283 R285:R286 T290:T299 R290:R299 X304 R301:R324 R326:R333 R335:R336 R338:R342 T344:T354 R344:R354 R375:R381 T392:T395 R400:R406 T400:T406 T408:T418 R408:R418 T425 R425 R429:R438 T429:T438 R440:R454 T440:T454 T457 R457 T460 R460 R464:R489 T464:T489 R491:R493 R496:R506 T496:T506 R556:R559 R562:R568 T570 R570 R588:R599 BO95 AF819 AH819:AH821 AP780:AP786 BO97 AH290:AH327 AH274:AH288 AF290:AF305 AL290:AL305 AR290:AR305 AJ290:AJ305 AN290:AN305 AP290:AP305 AF134:AF146 AF255 AF500 AL134:AL146 AN134:AN146 AJ134:AJ146 AR134:AR146 AR255 AL255 AN255 AN401:AN428 AR500 AP500 AN500 AJ500 AL500 AI555:AJ555 AJ588:AJ615 AH145:AH150 AF630 AH575:AH603 AH605:AH615 AH630 AH633:AH634 AH639 AH651:AH652 AJ503:AJ550 AI569:AJ569 AJ630 AJ649 BE642:BI642 S79 S81 W79 S84 W81 W84 S92 BQ701 W92 BI786:BI795 S24:S30 S32:S33 U79 U81 U84 U92 BO101:BO102 AN685 AV804:AW804 BO105 AP371:AP384 AI325:AJ325 AV425:AW458 AW2:AW259 T285:T286 T326:T333 T301:T324 R387 T556:T559 T509:T554 T576:T586 AJ268:AJ286 AP280:AP288 T268:T270 AP312:AP332 AF307:AF332 AL307:AL332 AR307:AR332 AJ307:AJ324 AN307:AN332 AI334:AJ334 AJ344:AJ355 AI356:AJ356 AI267:AJ267 AJ401:AJ406 AI407:AJ407 AJ390:AJ391 AJ425:AJ427 AI428:AJ428 AL552:AL558 AJ552:AJ554 AF552:AF558 AJ567:AJ568 AN569:AN573 AJ575:AJ586 AL575:AL597 AN575:AN597 AF575:AF597 AP575:AP597 AI587:AJ587 BQ774:BQ775 BQ777:BQ778 BI749:BI768 BK772 BM794:BM819 BK794:BK819 AW460:AW493 BM388:BM389 BK388:BK390 BM407 BK407 BM428 BK428 BI496:BI523 BK555 BM555 BQ525:BQ545 BK569 BQ603:BQ612 BQ577 BK587 BM587 X68 V47 V68 U13:U19 S13:S19 BE459:BG494 BE622:BG622 BE627:BH627 BE696:BH697 BO667 AV617:AW617 BG648 BI667 AJ257:AJ259 AI260:AJ260 AP257:AP278 AR257:AR288 AL257:AL288 AN257:AN288 AF257:AF288 AI343:AJ343 AJ335:AJ342 AP334:AP369 AH392:AH398 AP386:AP391 AI419:AJ419 AJ408:AJ418 AJ420:AJ422 AI423:AJ424 AP422:AP428 AF401:AF428 AR401:AR428 AL401:AL428 AH401:AH428 AI459:AJ459 AN445:AN468 AL445:AL468 AJ470:AJ493 AI494:AJ495 AH470:AH508 AH685:AJ685 AP685 AF685 AR685 AL685 BI415:BI418 AV261:AW266 AV696:AW698 BE260:BG260 BO341:BO345 BO691 BE261:BI266 BI420:BI421 BO423:BO426 BQ444:BQ457 BQ685 BO685:BO686 BO303:BO315 AH255:AH272 BM683 BO677 BO786 BO788:BO792 S37:U37 BQ45 AV665:AX665 AL801:AL802 AN801:AN802 AP801:AP802 BM826:BM827 R89 T89 U30 U32:U33 R31 AN503:AN558 AP503:AP558 AR555:AR557 BM615 S7 BM675 BK271:BK274 BQ56 BQ59 BQ62 BI617 BM836 BK667 BE686:BH692 BK665 BE776:BH776 AX649 AW670:AW674 BO646 BE673:BI673 BI670 BQ670 BE665:BH668 BE629:BH632 BE625:BH625 AW651:AW662 BO479:BO523 AW632:AW633 AH831:AH836 BO694 AW699:AW700 BO663 AF831:AF836 AN831:AN836 BM772 AL788:AL792 AL780:AL784 AP788:AP792 AN788:AN792 BQ70 BE694:BH694 AF800:AF802 AW783:AX783 BQ74 BI341:BI342 W7:W9 U7:U9 AG7 BE699:BH699 AV268:AW342 AW390:AW393 AX73 BO235:BO246 BO350:BO352 BI235:BI259 BO675 BO689 AV699 AX778:AX780 AV741:AW768 AV774:AW775 AV784:AW784 AJ831:AJ836 AN780:AN786 AR780:AR797 BE685:BG685 AL804 AR806:AR807 AN806:AN807 AN804 AH387:AH390 BE390:BH418 BE579:BH612 T390 R390 AH809:AH814 AR738:AR765 BE621:BH621 BE626:BG626 BQ76 BQ78 BE623:BH623 R392:R395 AF804:AF807 AN809:AN814 BE648:BF649 BQ81 BQ85 AV666:AW668 AV673:AV674 BE647:BH647 BI660 BE650:BH661 BH460:BH493 BE420:BH422 BE2:BH44 X829 BQ108:BQ124 BE749:BH755 BO108:BO152 BO700:BO701 BE787:BH787 AX75 AV831:AW836 BO45 BO2:BO43 BO56 AJ741:AJ765 BK777:BK778 BO777:BO778 BO781:BO784 BQ781:BQ784 AF824:AF827 AV801:AW802 BI777:BI778 BI781:BI784 BE766:BH766 BE793:BH793 AJ772 AH772 AF772 AH774:AH775 AF774:AF775 AJ767:AJ768 AF777:AF778 AJ777:AJ778 AJ774:AJ775 AH777:AH778 AJ780:AJ784 AF786 AR801:AR802 AW785 BQ88:BQ92 BQ95 BQ97 AL777:AL778 AJ794:AJ797 AJ788:AJ792 AH804:AH807 AH824 BE672:BG672 BO633:BO634 BQ657 BO673 BO683 AV619:AW619 AV632 AV646:AW650 AV496:AW573 AV670:AV671 AV675:AW680 AV575:AW611 AV682:AW694 BI603:BI612 BE643:BH643 BE674:BH684 BI160:BI165 AV786:AW798 BI181:BI185 BI187:BI194 BI9:BI158 BI232:BI233 BI268:BI287 BI289:BI301 BI167:BI179 BI303:BI339 BI350:BI369 BI344:BI348 BE281:BH342 BE268:BH279 BI196:BI229 BI423 BI460:BI477 BI525:BI547 BE693:BG693 BE670:BH671 BQ148:BQ152 BQ154:BQ158 BO154:BO158 BO160:BO165 BQ160:BQ165 BO177:BO179 BQ177:BQ179 BQ181:BQ185 BO181:BO185 BO187:BO194 BQ187:BQ194 BQ196:BQ229 BO196:BO229 BQ232:BQ233 BO232:BO233 BI444:BI458 BO289:BO301 BQ289:BQ301 BQ303:BQ339 BO317:BO339 BQ341:BQ348 BO347:BO348 BO354:BO369 BQ350:BQ369 BQ248:BQ287 BQ371:BQ401 BQ415:BQ421 BO415:BO421 BO403:BO413 BQ423:BQ442 BQ459:BQ477 BO549:BO569 BQ549:BQ569 BO575:BO577 BQ575 BO579:BO583 BQ579:BQ583 BQ585:BQ601 BO585:BO601 BO638 BQ642 BO642 BQ648:BQ650 BO648:BO650 BO652 BQ652 BO654:BO655 AX54 AV390:AV403 BO252:BO287 BM117 BQ403:BQ413 BO428:BO442 BQ479:BQ523 AF780:AF784 AH780:AH784 R44 BQ101:BQ102 BQ105 X815 BQ786 AX58:AX61 AX64:AX68 AX70:AX71 BI636 T38:T42 R42 R57 T151 R153:R164 R166:R179 R181:R200 R203:R218 AL767:AL768 AH786 AJ786 AF788:AF792 AH788:AH792 AF794:AF797 AH794:AH797 AH800:AH802 AJ800:AJ802 AN767:AN768 AP777:AP778 AL786 AL794:AL797 AP767:AP768 AR777:AR778 AN794:AN797 AR767:AR768 AH767:AH768 R220:R259 AP794:AP797 AV772:AW772 AV777:AW778 AV780:AV783 BM45 BM767:BM768 BM774:BM775 BM777:BM778 BM780:BM784 BM786 BM788:BM792 BK47:BK53 R46:R55 BK45 BK763:BK765 BI2:BI7 BI772 BK780:BK786 BK788:BK792 AN772 AF741:AF765 AH2:AH114 AL772 AJ804:AJ807 T220:T259 AG2:AG5 U24:U28 R605:R836 BK836 BI774:BI775 AJ2:AJ11 W37 BE425:BH458 AV806:AW807 AP2:AP98 AP100:AP114 AJ13:AJ114 AN2:AN114 AJ824:AJ827 AR2:AR114 AP772 BQ2:BQ43 BK751:BK761 AL831:AL836 AL806:AL807 AR826:AR827 AP826:AP827 AH826:AH827 AN826:AN827 X818:X821 BK831:BK834 BM47:BM53 BM831:BM834 V823:V825 X823:X825 V829 T44:T55 V818:V821 BE804:BI804 V815 BE760:BH763 BQ47:BQ54 BQ763:BQ765 BE818:BH836 BO47:BO54 BQ749:BQ761 BM271:BM274 BO749:BO765 BO803:BO804 BQ803:BQ804 BO806:BO807 BQ806:BQ807 BE806:BI807 BE809:BI815 BI818:BI821 AP846 BI425:BI442 BK774:BK775 V3:V42 V49:V53 V751:V755 V760:V761 V763 V804 V806:V807 V809 V811 X49:X53 X751:X755 X760:X761 X763 X804 X806:X807 X809 X811 AJ819 AL819:AL821 AL824:AL827 BM2:BM6 BM14:BM21 BM28 BM40 BM42 BK519 BK2:BK6 BK14:BK22 BK28 BK40 BK42 T261:T266 R261:R266 BK591 BK62 BK117 BK255 BK315 BK528 BK551 BE496:BH577 BK214 BM751:BM761 BM763:BM765 R360:R372 AV2:AV53 AV460:AV469 AV404:AW416 Z2:Z836 AB1:AB836 BE344:BH388 AD2:AD836 AV344:AW388 AN334:AN391 AR334:AR391 AL334:AL391 AH329:AH385 AJ357:AJ387 AF334:AF391 T360:T372 AV55:AV259 AV471:AV493 BE46:BH259 BI479:BI494 U22 W22 W24:W30 AD841:AD842 AB841:AB842 Z841:Z842 T841:T842 AR841:AR842 AN841:AN842 AJ841:AJ842 AP841:AP842 AH841:AH842 R841:R842 AD845:AD846 AL841:AL842 AF841:AF842 BE841:BH842 BM690 BM845 BK845 BE845:BH846 AV845:AW846 R845:R846 T845:T846 AB845:AB846 AW841:AX844 BQ841:BQ846 BK826:BK827 BO444:BO477 BI823:BI836 BO823:BO835 BO841:BO846 BI371:BI401 BI585:BI601 BO371:BO397 BO399:BO401 BM130 BM153 BM295 BM301 BM315 BM436:BM437 BM455 BM494 BM528 BM551 BM576:BM577 BM591 Z845:Z846 AR846 AF846 AL846 AH846 AJ846 AN846 BI839:BI846" xr:uid="{B81B1AC1-110D-4E54-ABF2-5610ADF7D742}">
      <formula1>"SIM,NÃO,N/A"</formula1>
    </dataValidation>
    <dataValidation type="list" allowBlank="1" showInputMessage="1" showErrorMessage="1" sqref="R280 S47:S48 T100:T101 U301:U303 S62:S64 R62 V385:W386 S588:S599 U335:U342 U576:U586 T62 R100:R101 U115 S115 S93:S113 U12 S137 U305:U324 S335:S342 T280 S274:S286 AK800 R43:U43 U357:U358 S301:S303 S326:S333 T288 U268:U272 U62:U64 U288:U299 U588:U599 U460 U392:U398 S117:S130 U132:U135 U137 S145:S164 U82:U83 R288 U400:U406 U181:U200 S203:S218 U561:U568 U344:U354 V374:W374 U274:U286 S457 U457 V382:W382 U374:U387 U496:U506 S496:S506 AK809:AK810 S572:S574 U572:U574 S268:S272 U509:U554 S845 U830:U836 U425 R10 AK820:AK821 AK805 R96 U47:U48 U93:U113 S220:S259 U220:U259 S464:S493 S82:S83 U117:U130 S132:S135 U139:U141 S139:S141 T56 S166:S179 U822 S288:S299 S305:S324 U326:U333 S344:S354 S374:S385 AS821 S400:S406 S408:S422 U408:U422 S425 S460 U464:U493 S534:S554 S387 S556:S559 S562:S568 S570 U570 S576:S586 U556:U559 R74 S67:S72 U67:U72 S74:S78 U74:U78 U80 S80 U85:U91 S85:S91 U31 S31 U51:U58 S51:S58 T74 S357 S390 S392:S398 AG769 U203:U218 R56 AG809 AM821 AO821 AQ821 U390 U145:U164 U166:U179 S181:S200 S431:S454 U431:U454 S826:S828 S822 AK831:AK834 AK812:AK814 AK826:AK827 S808 Q829 S830:S836 Q823 S812:S814 U826:U828 U808 S605:S750 S756:S759 S762 S764:S803 S805 S810 S817:S818 U604:U750 U756:U759 U762 U764:U803 U805 U810 U812:U814 U816:U818 U264:U266 U261:U262 S261:S262 S264:S266 S360:S372 U360:U372 S841:S842 U841:U842 S528:S532 S510:S524 U845" xr:uid="{76FFC1E8-AE95-4236-8825-5F79AD1EBF98}">
      <formula1>"N/A,Diego Silva Mesini, Fábio Alexandre Dias,Ivaldo Carneiro Silva,Leandro Alves da Silva,Lucas Moraes Azimovas,Marcello Iamauti de Figueiredo,Nerivaldo Furtunato da Silva, Ramon Silvati, Ricardo Luiz Ciuccio,Thiago Jose Dos Santos "</formula1>
    </dataValidation>
    <dataValidation type="list" allowBlank="1" showInputMessage="1" showErrorMessage="1" sqref="L100 L131 J520 J179 J527 J586 N701:N728 J582 J126:J131 J56 J225 J578 N609 J290 J441 J31 J211:J214 J50:J52 J48 J413 L674:L684 J605 J112 J324 J149:J150 J42 J135:J136 J384 J299 J230:J231 J363:J364 J278 J223 J318 J192:J193 J398:J399 J188:J189 J403 J181 J309 J235 J237 J396 J265:J271 J85 J307 J262 J196:J198 J597 J133 J114:J115 J97 J143 J177 J203 J161:J164 J186 J209 J201 J244 J273 J260 L294:L295 J102 J89 J220:J221 J674:J700 J576 J70 J109 J119 J314:J315 J292:J293 J584 J282 J810:J814 J138:J139 J474 J250:J258 J78 J241 J247 J523:J524 J501 J487 J489:J490 L686:L728 J499 J416 J509:J514 J580 J464 J599 J535 J529 J571:J573 J531 J533 J81 J539 J541 J543 J545 J548 J326:J327 J553 J558:J567 J826:J827 J831:J834 J837:J838" xr:uid="{60D1FFE9-1CD7-4288-9338-E41AD9FA09FC}">
      <formula1>"ABRIR GANHA,ABRIR PERDIDA,GANHA,PERDIDA,N/A"</formula1>
    </dataValidation>
  </dataValidation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 Banco de Dados (Tec)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Eduardo Almeida</dc:creator>
  <cp:lastModifiedBy>Gabriel Eduardo Almeida</cp:lastModifiedBy>
  <dcterms:created xsi:type="dcterms:W3CDTF">2025-10-17T22:12:09Z</dcterms:created>
  <dcterms:modified xsi:type="dcterms:W3CDTF">2025-10-17T22:12:38Z</dcterms:modified>
</cp:coreProperties>
</file>